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H:\My Drive\Tabulation\"/>
    </mc:Choice>
  </mc:AlternateContent>
  <xr:revisionPtr revIDLastSave="0" documentId="13_ncr:1_{2E8F169F-45D2-49DF-B323-80C0EEF62A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R" sheetId="4" r:id="rId1"/>
    <sheet name="TR" sheetId="1" r:id="rId2"/>
  </sheets>
  <definedNames>
    <definedName name="Format">INDIRECT("$A$1:$AO$"&amp;COUNT(TR!$A:$A)+4)</definedName>
    <definedName name="_xlnm.Print_Titles" localSheetId="0">DR!$1:$6</definedName>
    <definedName name="_xlnm.Print_Titles" localSheetId="1">TR!$1:$4</definedName>
    <definedName name="Rng">INDIRECT("$AO$5:$AO$"&amp;COUNT(TR!$A:$A)+4)</definedName>
    <definedName name="TCP">TR!$AN$4</definedName>
  </definedNames>
  <calcPr calcId="181029"/>
</workbook>
</file>

<file path=xl/calcChain.xml><?xml version="1.0" encoding="utf-8"?>
<calcChain xmlns="http://schemas.openxmlformats.org/spreadsheetml/2006/main">
  <c r="AR6" i="1" l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01" i="1"/>
  <c r="AR602" i="1"/>
  <c r="AR603" i="1"/>
  <c r="AR604" i="1"/>
  <c r="AR605" i="1"/>
  <c r="AR606" i="1"/>
  <c r="AR607" i="1"/>
  <c r="AR608" i="1"/>
  <c r="AR609" i="1"/>
  <c r="AR610" i="1"/>
  <c r="AR611" i="1"/>
  <c r="AR612" i="1"/>
  <c r="AR613" i="1"/>
  <c r="AR614" i="1"/>
  <c r="AR615" i="1"/>
  <c r="AR616" i="1"/>
  <c r="AR617" i="1"/>
  <c r="AR618" i="1"/>
  <c r="AR619" i="1"/>
  <c r="AR620" i="1"/>
  <c r="AR621" i="1"/>
  <c r="AR622" i="1"/>
  <c r="AR623" i="1"/>
  <c r="AR624" i="1"/>
  <c r="AR625" i="1"/>
  <c r="AR626" i="1"/>
  <c r="AR627" i="1"/>
  <c r="AR628" i="1"/>
  <c r="AR629" i="1"/>
  <c r="AR630" i="1"/>
  <c r="AR631" i="1"/>
  <c r="AR632" i="1"/>
  <c r="AR633" i="1"/>
  <c r="AR634" i="1"/>
  <c r="AR635" i="1"/>
  <c r="AR636" i="1"/>
  <c r="AR637" i="1"/>
  <c r="AR638" i="1"/>
  <c r="AR639" i="1"/>
  <c r="AR640" i="1"/>
  <c r="AR641" i="1"/>
  <c r="AR642" i="1"/>
  <c r="AR643" i="1"/>
  <c r="AR644" i="1"/>
  <c r="AR645" i="1"/>
  <c r="AR646" i="1"/>
  <c r="AR647" i="1"/>
  <c r="AR648" i="1"/>
  <c r="AR649" i="1"/>
  <c r="AR650" i="1"/>
  <c r="AR651" i="1"/>
  <c r="AR652" i="1"/>
  <c r="AR653" i="1"/>
  <c r="AR654" i="1"/>
  <c r="AR655" i="1"/>
  <c r="AR656" i="1"/>
  <c r="AR657" i="1"/>
  <c r="AR658" i="1"/>
  <c r="AR659" i="1"/>
  <c r="AR660" i="1"/>
  <c r="AR661" i="1"/>
  <c r="AR662" i="1"/>
  <c r="AR663" i="1"/>
  <c r="AR664" i="1"/>
  <c r="AR665" i="1"/>
  <c r="AR666" i="1"/>
  <c r="AR667" i="1"/>
  <c r="AR668" i="1"/>
  <c r="AR669" i="1"/>
  <c r="AR670" i="1"/>
  <c r="AR671" i="1"/>
  <c r="AR672" i="1"/>
  <c r="AR673" i="1"/>
  <c r="AR674" i="1"/>
  <c r="AR675" i="1"/>
  <c r="AR676" i="1"/>
  <c r="AR677" i="1"/>
  <c r="AR678" i="1"/>
  <c r="AR679" i="1"/>
  <c r="AR680" i="1"/>
  <c r="AR681" i="1"/>
  <c r="AR682" i="1"/>
  <c r="AR683" i="1"/>
  <c r="AR684" i="1"/>
  <c r="AR685" i="1"/>
  <c r="AR686" i="1"/>
  <c r="AR687" i="1"/>
  <c r="AR688" i="1"/>
  <c r="AR689" i="1"/>
  <c r="AR690" i="1"/>
  <c r="AR691" i="1"/>
  <c r="AR692" i="1"/>
  <c r="AR693" i="1"/>
  <c r="AR694" i="1"/>
  <c r="AR695" i="1"/>
  <c r="AR696" i="1"/>
  <c r="AR697" i="1"/>
  <c r="AR698" i="1"/>
  <c r="AR699" i="1"/>
  <c r="AR700" i="1"/>
  <c r="AR701" i="1"/>
  <c r="AR702" i="1"/>
  <c r="AR703" i="1"/>
  <c r="AR704" i="1"/>
  <c r="AR705" i="1"/>
  <c r="AR706" i="1"/>
  <c r="AR707" i="1"/>
  <c r="AR708" i="1"/>
  <c r="AR709" i="1"/>
  <c r="AR710" i="1"/>
  <c r="AR711" i="1"/>
  <c r="AR712" i="1"/>
  <c r="AR713" i="1"/>
  <c r="AR714" i="1"/>
  <c r="AR715" i="1"/>
  <c r="AR716" i="1"/>
  <c r="AR717" i="1"/>
  <c r="AR718" i="1"/>
  <c r="AR719" i="1"/>
  <c r="AR720" i="1"/>
  <c r="AR721" i="1"/>
  <c r="AR722" i="1"/>
  <c r="AR723" i="1"/>
  <c r="AR724" i="1"/>
  <c r="AR725" i="1"/>
  <c r="AR726" i="1"/>
  <c r="AR727" i="1"/>
  <c r="AR728" i="1"/>
  <c r="AR729" i="1"/>
  <c r="AR730" i="1"/>
  <c r="AR731" i="1"/>
  <c r="AR732" i="1"/>
  <c r="AR733" i="1"/>
  <c r="AR734" i="1"/>
  <c r="AR735" i="1"/>
  <c r="AR736" i="1"/>
  <c r="AR737" i="1"/>
  <c r="AR738" i="1"/>
  <c r="AR739" i="1"/>
  <c r="AR740" i="1"/>
  <c r="AR741" i="1"/>
  <c r="AR742" i="1"/>
  <c r="AR743" i="1"/>
  <c r="AR744" i="1"/>
  <c r="AR745" i="1"/>
  <c r="AR746" i="1"/>
  <c r="AR747" i="1"/>
  <c r="AR748" i="1"/>
  <c r="AR749" i="1"/>
  <c r="AR750" i="1"/>
  <c r="AR751" i="1"/>
  <c r="AR752" i="1"/>
  <c r="AR753" i="1"/>
  <c r="AR754" i="1"/>
  <c r="AR755" i="1"/>
  <c r="AR756" i="1"/>
  <c r="AR757" i="1"/>
  <c r="AR758" i="1"/>
  <c r="AR759" i="1"/>
  <c r="AR760" i="1"/>
  <c r="AR761" i="1"/>
  <c r="AR762" i="1"/>
  <c r="AR763" i="1"/>
  <c r="AR764" i="1"/>
  <c r="AR765" i="1"/>
  <c r="AR766" i="1"/>
  <c r="AR767" i="1"/>
  <c r="AR768" i="1"/>
  <c r="AR769" i="1"/>
  <c r="AR770" i="1"/>
  <c r="AR771" i="1"/>
  <c r="AR772" i="1"/>
  <c r="AR773" i="1"/>
  <c r="AR774" i="1"/>
  <c r="AR775" i="1"/>
  <c r="AR776" i="1"/>
  <c r="AR777" i="1"/>
  <c r="AR778" i="1"/>
  <c r="AR779" i="1"/>
  <c r="AR780" i="1"/>
  <c r="AR781" i="1"/>
  <c r="AR782" i="1"/>
  <c r="AR783" i="1"/>
  <c r="AR784" i="1"/>
  <c r="AR785" i="1"/>
  <c r="AR786" i="1"/>
  <c r="AR787" i="1"/>
  <c r="AR788" i="1"/>
  <c r="AR789" i="1"/>
  <c r="AR790" i="1"/>
  <c r="AR791" i="1"/>
  <c r="AR792" i="1"/>
  <c r="AR793" i="1"/>
  <c r="AR794" i="1"/>
  <c r="AR79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E3" i="1"/>
  <c r="AC3" i="1"/>
  <c r="AE2" i="1"/>
  <c r="AC2" i="1"/>
  <c r="AC1" i="1"/>
  <c r="BI300" i="4"/>
  <c r="BH300" i="4"/>
  <c r="BI299" i="4"/>
  <c r="BH299" i="4"/>
  <c r="BI298" i="4"/>
  <c r="BH298" i="4"/>
  <c r="BI297" i="4"/>
  <c r="BH297" i="4"/>
  <c r="BI296" i="4"/>
  <c r="BH296" i="4"/>
  <c r="BI295" i="4"/>
  <c r="BH295" i="4"/>
  <c r="BI294" i="4"/>
  <c r="BH294" i="4"/>
  <c r="BI293" i="4"/>
  <c r="BH293" i="4"/>
  <c r="BI292" i="4"/>
  <c r="BH292" i="4"/>
  <c r="BI291" i="4"/>
  <c r="BH291" i="4"/>
  <c r="BI290" i="4"/>
  <c r="BH290" i="4"/>
  <c r="BI289" i="4"/>
  <c r="BH289" i="4"/>
  <c r="BI288" i="4"/>
  <c r="BH288" i="4"/>
  <c r="BI287" i="4"/>
  <c r="BH287" i="4"/>
  <c r="BI286" i="4"/>
  <c r="BH286" i="4"/>
  <c r="BI285" i="4"/>
  <c r="BH285" i="4"/>
  <c r="BI284" i="4"/>
  <c r="BH284" i="4"/>
  <c r="BI283" i="4"/>
  <c r="BH283" i="4"/>
  <c r="BI282" i="4"/>
  <c r="BH282" i="4"/>
  <c r="BI281" i="4"/>
  <c r="BH281" i="4"/>
  <c r="BI280" i="4"/>
  <c r="BH280" i="4"/>
  <c r="BI279" i="4"/>
  <c r="BH279" i="4"/>
  <c r="BI278" i="4"/>
  <c r="BH278" i="4"/>
  <c r="BI277" i="4"/>
  <c r="BH277" i="4"/>
  <c r="BI276" i="4"/>
  <c r="BH276" i="4"/>
  <c r="BI275" i="4"/>
  <c r="BH275" i="4"/>
  <c r="BI274" i="4"/>
  <c r="BH274" i="4"/>
  <c r="BI273" i="4"/>
  <c r="BH273" i="4"/>
  <c r="BI272" i="4"/>
  <c r="BH272" i="4"/>
  <c r="BI271" i="4"/>
  <c r="BH271" i="4"/>
  <c r="BI270" i="4"/>
  <c r="BH270" i="4"/>
  <c r="BI269" i="4"/>
  <c r="BH269" i="4"/>
  <c r="BI268" i="4"/>
  <c r="BH268" i="4"/>
  <c r="BI267" i="4"/>
  <c r="BH267" i="4"/>
  <c r="BI266" i="4"/>
  <c r="BH266" i="4"/>
  <c r="BI265" i="4"/>
  <c r="BH265" i="4"/>
  <c r="BI264" i="4"/>
  <c r="BH264" i="4"/>
  <c r="BI263" i="4"/>
  <c r="BH263" i="4"/>
  <c r="BI262" i="4"/>
  <c r="BH262" i="4"/>
  <c r="BI261" i="4"/>
  <c r="BH261" i="4"/>
  <c r="BI260" i="4"/>
  <c r="BH260" i="4"/>
  <c r="BI259" i="4"/>
  <c r="BH259" i="4"/>
  <c r="BI258" i="4"/>
  <c r="BH258" i="4"/>
  <c r="BI257" i="4"/>
  <c r="BH257" i="4"/>
  <c r="BI256" i="4"/>
  <c r="BH256" i="4"/>
  <c r="BI255" i="4"/>
  <c r="BH255" i="4"/>
  <c r="BI254" i="4"/>
  <c r="BH254" i="4"/>
  <c r="BI253" i="4"/>
  <c r="BH253" i="4"/>
  <c r="BI252" i="4"/>
  <c r="BH252" i="4"/>
  <c r="BI251" i="4"/>
  <c r="BH251" i="4"/>
  <c r="BI250" i="4"/>
  <c r="BH250" i="4"/>
  <c r="BI249" i="4"/>
  <c r="BH249" i="4"/>
  <c r="BI248" i="4"/>
  <c r="BH248" i="4"/>
  <c r="BI247" i="4"/>
  <c r="BH247" i="4"/>
  <c r="BI246" i="4"/>
  <c r="BH246" i="4"/>
  <c r="BI245" i="4"/>
  <c r="BH245" i="4"/>
  <c r="BI244" i="4"/>
  <c r="BH244" i="4"/>
  <c r="BI243" i="4"/>
  <c r="BH243" i="4"/>
  <c r="BI242" i="4"/>
  <c r="BH242" i="4"/>
  <c r="BI241" i="4"/>
  <c r="BH241" i="4"/>
  <c r="BI240" i="4"/>
  <c r="BH240" i="4"/>
  <c r="BI239" i="4"/>
  <c r="BH239" i="4"/>
  <c r="BI238" i="4"/>
  <c r="BH238" i="4"/>
  <c r="BI237" i="4"/>
  <c r="BH237" i="4"/>
  <c r="BI236" i="4"/>
  <c r="BH236" i="4"/>
  <c r="BI235" i="4"/>
  <c r="BH235" i="4"/>
  <c r="BI234" i="4"/>
  <c r="BH234" i="4"/>
  <c r="BI233" i="4"/>
  <c r="BH233" i="4"/>
  <c r="BI232" i="4"/>
  <c r="BH232" i="4"/>
  <c r="BI231" i="4"/>
  <c r="BH231" i="4"/>
  <c r="BI230" i="4"/>
  <c r="BH230" i="4"/>
  <c r="BI229" i="4"/>
  <c r="BH229" i="4"/>
  <c r="BI228" i="4"/>
  <c r="BH228" i="4"/>
  <c r="BI227" i="4"/>
  <c r="BH227" i="4"/>
  <c r="BI226" i="4"/>
  <c r="BH226" i="4"/>
  <c r="BI225" i="4"/>
  <c r="BH225" i="4"/>
  <c r="BI224" i="4"/>
  <c r="BH224" i="4"/>
  <c r="BI223" i="4"/>
  <c r="BH223" i="4"/>
  <c r="BI222" i="4"/>
  <c r="BH222" i="4"/>
  <c r="BI221" i="4"/>
  <c r="BH221" i="4"/>
  <c r="BI220" i="4"/>
  <c r="BH220" i="4"/>
  <c r="BI219" i="4"/>
  <c r="BH219" i="4"/>
  <c r="BI218" i="4"/>
  <c r="BH218" i="4"/>
  <c r="BI217" i="4"/>
  <c r="BH217" i="4"/>
  <c r="BI216" i="4"/>
  <c r="BH216" i="4"/>
  <c r="BI215" i="4"/>
  <c r="BH215" i="4"/>
  <c r="BI214" i="4"/>
  <c r="BH214" i="4"/>
  <c r="BI213" i="4"/>
  <c r="BH213" i="4"/>
  <c r="BI212" i="4"/>
  <c r="BH212" i="4"/>
  <c r="BI211" i="4"/>
  <c r="BH211" i="4"/>
  <c r="BI210" i="4"/>
  <c r="BH210" i="4"/>
  <c r="BI209" i="4"/>
  <c r="BH209" i="4"/>
  <c r="BI208" i="4"/>
  <c r="BH208" i="4"/>
  <c r="BI207" i="4"/>
  <c r="BH207" i="4"/>
  <c r="BI206" i="4"/>
  <c r="BH206" i="4"/>
  <c r="BI205" i="4"/>
  <c r="BH205" i="4"/>
  <c r="BI204" i="4"/>
  <c r="BH204" i="4"/>
  <c r="BI203" i="4"/>
  <c r="BH203" i="4"/>
  <c r="BI202" i="4"/>
  <c r="BH202" i="4"/>
  <c r="BI201" i="4"/>
  <c r="BH201" i="4"/>
  <c r="BI200" i="4"/>
  <c r="BH200" i="4"/>
  <c r="BI199" i="4"/>
  <c r="BH199" i="4"/>
  <c r="BI198" i="4"/>
  <c r="BH198" i="4"/>
  <c r="BI197" i="4"/>
  <c r="BH197" i="4"/>
  <c r="BI196" i="4"/>
  <c r="BH196" i="4"/>
  <c r="BI195" i="4"/>
  <c r="BH195" i="4"/>
  <c r="BI194" i="4"/>
  <c r="BH194" i="4"/>
  <c r="BI193" i="4"/>
  <c r="BH193" i="4"/>
  <c r="BI192" i="4"/>
  <c r="BH192" i="4"/>
  <c r="BI191" i="4"/>
  <c r="BH191" i="4"/>
  <c r="BI190" i="4"/>
  <c r="BH190" i="4"/>
  <c r="BI189" i="4"/>
  <c r="BH189" i="4"/>
  <c r="BI188" i="4"/>
  <c r="BH188" i="4"/>
  <c r="BI187" i="4"/>
  <c r="BH187" i="4"/>
  <c r="BI186" i="4"/>
  <c r="BH186" i="4"/>
  <c r="BI185" i="4"/>
  <c r="BH185" i="4"/>
  <c r="BI184" i="4"/>
  <c r="BH184" i="4"/>
  <c r="BI183" i="4"/>
  <c r="BH183" i="4"/>
  <c r="BI182" i="4"/>
  <c r="BH182" i="4"/>
  <c r="BI181" i="4"/>
  <c r="BH181" i="4"/>
  <c r="BI180" i="4"/>
  <c r="BH180" i="4"/>
  <c r="BI179" i="4"/>
  <c r="BH179" i="4"/>
  <c r="BI178" i="4"/>
  <c r="BH178" i="4"/>
  <c r="BI177" i="4"/>
  <c r="BH177" i="4"/>
  <c r="BI176" i="4"/>
  <c r="BH176" i="4"/>
  <c r="BI175" i="4"/>
  <c r="BH175" i="4"/>
  <c r="BI174" i="4"/>
  <c r="BH174" i="4"/>
  <c r="BI173" i="4"/>
  <c r="BH173" i="4"/>
  <c r="BI172" i="4"/>
  <c r="BH172" i="4"/>
  <c r="BI171" i="4"/>
  <c r="BH171" i="4"/>
  <c r="BI170" i="4"/>
  <c r="BH170" i="4"/>
  <c r="BI169" i="4"/>
  <c r="BH169" i="4"/>
  <c r="BI168" i="4"/>
  <c r="BH168" i="4"/>
  <c r="BI167" i="4"/>
  <c r="BH167" i="4"/>
  <c r="BI166" i="4"/>
  <c r="BH166" i="4"/>
  <c r="BI165" i="4"/>
  <c r="BH165" i="4"/>
  <c r="BI164" i="4"/>
  <c r="BH164" i="4"/>
  <c r="BI163" i="4"/>
  <c r="BH163" i="4"/>
  <c r="BI162" i="4"/>
  <c r="BH162" i="4"/>
  <c r="BI161" i="4"/>
  <c r="BH161" i="4"/>
  <c r="BI160" i="4"/>
  <c r="BH160" i="4"/>
  <c r="BI159" i="4"/>
  <c r="BH159" i="4"/>
  <c r="BI158" i="4"/>
  <c r="BH158" i="4"/>
  <c r="BI157" i="4"/>
  <c r="BH157" i="4"/>
  <c r="BI156" i="4"/>
  <c r="BH156" i="4"/>
  <c r="BI155" i="4"/>
  <c r="BH155" i="4"/>
  <c r="BI154" i="4"/>
  <c r="BH154" i="4"/>
  <c r="BI153" i="4"/>
  <c r="BH153" i="4"/>
  <c r="BI152" i="4"/>
  <c r="BH152" i="4"/>
  <c r="BI151" i="4"/>
  <c r="BH151" i="4"/>
  <c r="BI150" i="4"/>
  <c r="BH150" i="4"/>
  <c r="BI149" i="4"/>
  <c r="BH149" i="4"/>
  <c r="BI148" i="4"/>
  <c r="BH148" i="4"/>
  <c r="BI147" i="4"/>
  <c r="BH147" i="4"/>
  <c r="BI146" i="4"/>
  <c r="BH146" i="4"/>
  <c r="BI145" i="4"/>
  <c r="BH145" i="4"/>
  <c r="BI144" i="4"/>
  <c r="BH144" i="4"/>
  <c r="BI143" i="4"/>
  <c r="BH143" i="4"/>
  <c r="BI142" i="4"/>
  <c r="BH142" i="4"/>
  <c r="BI141" i="4"/>
  <c r="BH141" i="4"/>
  <c r="BI140" i="4"/>
  <c r="BH140" i="4"/>
  <c r="BI139" i="4"/>
  <c r="BH139" i="4"/>
  <c r="BI138" i="4"/>
  <c r="BH138" i="4"/>
  <c r="BI137" i="4"/>
  <c r="BH137" i="4"/>
  <c r="BI136" i="4"/>
  <c r="BH136" i="4"/>
  <c r="BI135" i="4"/>
  <c r="BH135" i="4"/>
  <c r="BI134" i="4"/>
  <c r="BH134" i="4"/>
  <c r="BI133" i="4"/>
  <c r="BH133" i="4"/>
  <c r="BI132" i="4"/>
  <c r="BH132" i="4"/>
  <c r="BI131" i="4"/>
  <c r="BH131" i="4"/>
  <c r="BI130" i="4"/>
  <c r="BH130" i="4"/>
  <c r="BI129" i="4"/>
  <c r="BH129" i="4"/>
  <c r="BI128" i="4"/>
  <c r="BH128" i="4"/>
  <c r="BI127" i="4"/>
  <c r="BH127" i="4"/>
  <c r="BI126" i="4"/>
  <c r="BH126" i="4"/>
  <c r="BI125" i="4"/>
  <c r="BH125" i="4"/>
  <c r="BI124" i="4"/>
  <c r="BH124" i="4"/>
  <c r="BI123" i="4"/>
  <c r="BH123" i="4"/>
  <c r="BI122" i="4"/>
  <c r="BH122" i="4"/>
  <c r="BI121" i="4"/>
  <c r="BH121" i="4"/>
  <c r="BI120" i="4"/>
  <c r="BH120" i="4"/>
  <c r="BI119" i="4"/>
  <c r="BH119" i="4"/>
  <c r="BI118" i="4"/>
  <c r="BH118" i="4"/>
  <c r="BI117" i="4"/>
  <c r="BH117" i="4"/>
  <c r="BI116" i="4"/>
  <c r="BH116" i="4"/>
  <c r="BI115" i="4"/>
  <c r="BH115" i="4"/>
  <c r="BI114" i="4"/>
  <c r="BH114" i="4"/>
  <c r="BI113" i="4"/>
  <c r="BH113" i="4"/>
  <c r="BI112" i="4"/>
  <c r="BH112" i="4"/>
  <c r="BI111" i="4"/>
  <c r="BH111" i="4"/>
  <c r="BI110" i="4"/>
  <c r="BH110" i="4"/>
  <c r="BI109" i="4"/>
  <c r="BH109" i="4"/>
  <c r="BI108" i="4"/>
  <c r="BH108" i="4"/>
  <c r="BI107" i="4"/>
  <c r="BH107" i="4"/>
  <c r="BI106" i="4"/>
  <c r="BH106" i="4"/>
  <c r="BI105" i="4"/>
  <c r="BH105" i="4"/>
  <c r="BI104" i="4"/>
  <c r="BH104" i="4"/>
  <c r="BI103" i="4"/>
  <c r="BH103" i="4"/>
  <c r="BI102" i="4"/>
  <c r="BH102" i="4"/>
  <c r="BI101" i="4"/>
  <c r="BH101" i="4"/>
  <c r="BI100" i="4"/>
  <c r="BH100" i="4"/>
  <c r="BI99" i="4"/>
  <c r="BH99" i="4"/>
  <c r="BI98" i="4"/>
  <c r="BH98" i="4"/>
  <c r="BI97" i="4"/>
  <c r="BH97" i="4"/>
  <c r="BI96" i="4"/>
  <c r="BH96" i="4"/>
  <c r="BI95" i="4"/>
  <c r="BH95" i="4"/>
  <c r="BI94" i="4"/>
  <c r="BH94" i="4"/>
  <c r="BI93" i="4"/>
  <c r="BH93" i="4"/>
  <c r="BI92" i="4"/>
  <c r="BH92" i="4"/>
  <c r="BI91" i="4"/>
  <c r="BH91" i="4"/>
  <c r="BI90" i="4"/>
  <c r="BH90" i="4"/>
  <c r="BI89" i="4"/>
  <c r="BH89" i="4"/>
  <c r="BI88" i="4"/>
  <c r="BH88" i="4"/>
  <c r="BI87" i="4"/>
  <c r="BH87" i="4"/>
  <c r="BI86" i="4"/>
  <c r="BH86" i="4"/>
  <c r="BI85" i="4"/>
  <c r="BH85" i="4"/>
  <c r="BI84" i="4"/>
  <c r="BH84" i="4"/>
  <c r="BI83" i="4"/>
  <c r="BH83" i="4"/>
  <c r="BI82" i="4"/>
  <c r="BH82" i="4"/>
  <c r="BI81" i="4"/>
  <c r="BH81" i="4"/>
  <c r="BI80" i="4"/>
  <c r="BH80" i="4"/>
  <c r="BI79" i="4"/>
  <c r="BH79" i="4"/>
  <c r="BI78" i="4"/>
  <c r="BH78" i="4"/>
  <c r="BI77" i="4"/>
  <c r="BH77" i="4"/>
  <c r="BI76" i="4"/>
  <c r="BH76" i="4"/>
  <c r="BI75" i="4"/>
  <c r="BH75" i="4"/>
  <c r="BI74" i="4"/>
  <c r="BH74" i="4"/>
  <c r="BI73" i="4"/>
  <c r="BH73" i="4"/>
  <c r="BI72" i="4"/>
  <c r="BH72" i="4"/>
  <c r="BI71" i="4"/>
  <c r="BH71" i="4"/>
  <c r="BI70" i="4"/>
  <c r="BH70" i="4"/>
  <c r="BI69" i="4"/>
  <c r="BH69" i="4"/>
  <c r="BI68" i="4"/>
  <c r="BH68" i="4"/>
  <c r="BI67" i="4"/>
  <c r="BH67" i="4"/>
  <c r="BI66" i="4"/>
  <c r="BH66" i="4"/>
  <c r="BI65" i="4"/>
  <c r="BH65" i="4"/>
  <c r="BI64" i="4"/>
  <c r="BH64" i="4"/>
  <c r="BI63" i="4"/>
  <c r="BH63" i="4"/>
  <c r="BI62" i="4"/>
  <c r="BH62" i="4"/>
  <c r="BI61" i="4"/>
  <c r="BH61" i="4"/>
  <c r="BI60" i="4"/>
  <c r="BH60" i="4"/>
  <c r="BI59" i="4"/>
  <c r="BH59" i="4"/>
  <c r="BI58" i="4"/>
  <c r="BH58" i="4"/>
  <c r="BI57" i="4"/>
  <c r="BH57" i="4"/>
  <c r="BI56" i="4"/>
  <c r="BH56" i="4"/>
  <c r="BI55" i="4"/>
  <c r="BH55" i="4"/>
  <c r="BI54" i="4"/>
  <c r="BH54" i="4"/>
  <c r="BI53" i="4"/>
  <c r="BH53" i="4"/>
  <c r="BI52" i="4"/>
  <c r="BH52" i="4"/>
  <c r="BI51" i="4"/>
  <c r="BH51" i="4"/>
  <c r="BI50" i="4"/>
  <c r="BH50" i="4"/>
  <c r="BI49" i="4"/>
  <c r="BH49" i="4"/>
  <c r="BI48" i="4"/>
  <c r="BH48" i="4"/>
  <c r="BI47" i="4"/>
  <c r="BH47" i="4"/>
  <c r="BI46" i="4"/>
  <c r="BH46" i="4"/>
  <c r="BI45" i="4"/>
  <c r="BH45" i="4"/>
  <c r="BI44" i="4"/>
  <c r="BH44" i="4"/>
  <c r="BI43" i="4"/>
  <c r="BH43" i="4"/>
  <c r="BI42" i="4"/>
  <c r="BH42" i="4"/>
  <c r="BI41" i="4"/>
  <c r="BH41" i="4"/>
  <c r="BI40" i="4"/>
  <c r="BH40" i="4"/>
  <c r="BI39" i="4"/>
  <c r="BH39" i="4"/>
  <c r="BI38" i="4"/>
  <c r="BH38" i="4"/>
  <c r="BI37" i="4"/>
  <c r="BH37" i="4"/>
  <c r="BI36" i="4"/>
  <c r="BH36" i="4"/>
  <c r="BI35" i="4"/>
  <c r="BH35" i="4"/>
  <c r="BI34" i="4"/>
  <c r="BH34" i="4"/>
  <c r="BI33" i="4"/>
  <c r="BH33" i="4"/>
  <c r="BI32" i="4"/>
  <c r="BH32" i="4"/>
  <c r="BI31" i="4"/>
  <c r="BH31" i="4"/>
  <c r="BI30" i="4"/>
  <c r="BH30" i="4"/>
  <c r="BI29" i="4"/>
  <c r="BH29" i="4"/>
  <c r="BI28" i="4"/>
  <c r="BH28" i="4"/>
  <c r="BI27" i="4"/>
  <c r="BH27" i="4"/>
  <c r="BI26" i="4"/>
  <c r="BH26" i="4"/>
  <c r="BI25" i="4"/>
  <c r="BH25" i="4"/>
  <c r="BI24" i="4"/>
  <c r="BH24" i="4"/>
  <c r="BI23" i="4"/>
  <c r="BH23" i="4"/>
  <c r="BI22" i="4"/>
  <c r="BH22" i="4"/>
  <c r="BI21" i="4"/>
  <c r="BH21" i="4"/>
  <c r="BI20" i="4"/>
  <c r="BH20" i="4"/>
  <c r="BI19" i="4"/>
  <c r="BH19" i="4"/>
  <c r="BI18" i="4"/>
  <c r="BH18" i="4"/>
  <c r="BI17" i="4"/>
  <c r="BH17" i="4"/>
  <c r="BI16" i="4"/>
  <c r="BH16" i="4"/>
  <c r="BI15" i="4"/>
  <c r="BH15" i="4"/>
  <c r="BI14" i="4"/>
  <c r="BH14" i="4"/>
  <c r="BI13" i="4"/>
  <c r="BH13" i="4"/>
  <c r="BI12" i="4"/>
  <c r="BH12" i="4"/>
  <c r="BI11" i="4"/>
  <c r="BH11" i="4"/>
  <c r="BI10" i="4"/>
  <c r="BH10" i="4"/>
  <c r="BI9" i="4"/>
  <c r="BH9" i="4"/>
  <c r="BI8" i="4"/>
  <c r="BH8" i="4"/>
  <c r="BI7" i="4"/>
  <c r="BH7" i="4"/>
  <c r="BG6" i="4"/>
  <c r="BI3" i="4"/>
  <c r="I2" i="4"/>
  <c r="Q2" i="4"/>
  <c r="Y2" i="4"/>
  <c r="AG2" i="4"/>
  <c r="AO2" i="4"/>
  <c r="AW2" i="4"/>
  <c r="BE2" i="4"/>
  <c r="BP2" i="4"/>
  <c r="BX2" i="4"/>
  <c r="CJ2" i="4"/>
  <c r="CB3" i="4"/>
  <c r="C6" i="4"/>
  <c r="D6" i="4"/>
  <c r="F6" i="4"/>
  <c r="G6" i="4"/>
  <c r="H6" i="4"/>
  <c r="K6" i="4"/>
  <c r="L6" i="4"/>
  <c r="N6" i="4"/>
  <c r="O6" i="4"/>
  <c r="P6" i="4"/>
  <c r="S6" i="4"/>
  <c r="T6" i="4"/>
  <c r="V6" i="4"/>
  <c r="W6" i="4"/>
  <c r="X6" i="4"/>
  <c r="AA6" i="4"/>
  <c r="AB6" i="4"/>
  <c r="AD6" i="4"/>
  <c r="AE6" i="4"/>
  <c r="AF6" i="4"/>
  <c r="AI6" i="4"/>
  <c r="AJ6" i="4"/>
  <c r="AL6" i="4"/>
  <c r="AM6" i="4"/>
  <c r="AN6" i="4"/>
  <c r="AQ6" i="4"/>
  <c r="AR6" i="4"/>
  <c r="AT6" i="4"/>
  <c r="AU6" i="4"/>
  <c r="AV6" i="4"/>
  <c r="AY6" i="4"/>
  <c r="AZ6" i="4"/>
  <c r="BB6" i="4"/>
  <c r="BC6" i="4"/>
  <c r="BD6" i="4"/>
  <c r="BJ6" i="4"/>
  <c r="BK6" i="4"/>
  <c r="BM6" i="4"/>
  <c r="BN6" i="4"/>
  <c r="BR6" i="4"/>
  <c r="BS6" i="4"/>
  <c r="BU6" i="4"/>
  <c r="BV6" i="4"/>
  <c r="BW6" i="4"/>
  <c r="BZ6" i="4"/>
  <c r="E7" i="4"/>
  <c r="I7" i="4"/>
  <c r="M7" i="4"/>
  <c r="Q7" i="4"/>
  <c r="R7" i="4" s="1"/>
  <c r="U7" i="4"/>
  <c r="Y7" i="4"/>
  <c r="Z7" i="4" s="1"/>
  <c r="AC7" i="4"/>
  <c r="AG7" i="4"/>
  <c r="AH7" i="4" s="1"/>
  <c r="AK7" i="4"/>
  <c r="AO7" i="4"/>
  <c r="AS7" i="4"/>
  <c r="AW7" i="4"/>
  <c r="AX7" i="4" s="1"/>
  <c r="BA7" i="4"/>
  <c r="BE7" i="4"/>
  <c r="BF7" i="4" s="1"/>
  <c r="BL7" i="4"/>
  <c r="BP7" i="4"/>
  <c r="BT7" i="4"/>
  <c r="BX7" i="4"/>
  <c r="CA7" i="4"/>
  <c r="CB7" i="4"/>
  <c r="CF7" i="4"/>
  <c r="CJ7" i="4"/>
  <c r="CK7" i="4"/>
  <c r="E8" i="4"/>
  <c r="I8" i="4"/>
  <c r="M8" i="4"/>
  <c r="Q8" i="4"/>
  <c r="R8" i="4" s="1"/>
  <c r="U8" i="4"/>
  <c r="Y8" i="4"/>
  <c r="Z8" i="4" s="1"/>
  <c r="AC8" i="4"/>
  <c r="AG8" i="4"/>
  <c r="AH8" i="4" s="1"/>
  <c r="AK8" i="4"/>
  <c r="AO8" i="4"/>
  <c r="AP8" i="4" s="1"/>
  <c r="AS8" i="4"/>
  <c r="AW8" i="4"/>
  <c r="AX8" i="4" s="1"/>
  <c r="BA8" i="4"/>
  <c r="BE8" i="4"/>
  <c r="BF8" i="4" s="1"/>
  <c r="BL8" i="4"/>
  <c r="BP8" i="4"/>
  <c r="BQ8" i="4" s="1"/>
  <c r="BT8" i="4"/>
  <c r="BX8" i="4"/>
  <c r="BY8" i="4" s="1"/>
  <c r="CA8" i="4"/>
  <c r="CB8" i="4"/>
  <c r="CF8" i="4"/>
  <c r="CK8" i="4" s="1"/>
  <c r="CJ8" i="4"/>
  <c r="E9" i="4"/>
  <c r="I9" i="4"/>
  <c r="J9" i="4" s="1"/>
  <c r="M9" i="4"/>
  <c r="Q9" i="4"/>
  <c r="R9" i="4" s="1"/>
  <c r="U9" i="4"/>
  <c r="Y9" i="4"/>
  <c r="Z9" i="4" s="1"/>
  <c r="AC9" i="4"/>
  <c r="AG9" i="4"/>
  <c r="AK9" i="4"/>
  <c r="AO9" i="4"/>
  <c r="AP9" i="4" s="1"/>
  <c r="AS9" i="4"/>
  <c r="AW9" i="4"/>
  <c r="AX9" i="4" s="1"/>
  <c r="BA9" i="4"/>
  <c r="BE9" i="4"/>
  <c r="BF9" i="4" s="1"/>
  <c r="BL9" i="4"/>
  <c r="BP9" i="4"/>
  <c r="BQ9" i="4" s="1"/>
  <c r="BT9" i="4"/>
  <c r="BX9" i="4"/>
  <c r="BY9" i="4" s="1"/>
  <c r="CA9" i="4"/>
  <c r="CB9" i="4"/>
  <c r="CF9" i="4"/>
  <c r="CK9" i="4" s="1"/>
  <c r="CJ9" i="4"/>
  <c r="E10" i="4"/>
  <c r="I10" i="4"/>
  <c r="J10" i="4" s="1"/>
  <c r="M10" i="4"/>
  <c r="Q10" i="4"/>
  <c r="R10" i="4" s="1"/>
  <c r="U10" i="4"/>
  <c r="Y10" i="4"/>
  <c r="Z10" i="4" s="1"/>
  <c r="AC10" i="4"/>
  <c r="AG10" i="4"/>
  <c r="AK10" i="4"/>
  <c r="AO10" i="4"/>
  <c r="AP10" i="4" s="1"/>
  <c r="AS10" i="4"/>
  <c r="AW10" i="4"/>
  <c r="AX10" i="4"/>
  <c r="BA10" i="4"/>
  <c r="BE10" i="4"/>
  <c r="BF10" i="4" s="1"/>
  <c r="BL10" i="4"/>
  <c r="BP10" i="4"/>
  <c r="BQ10" i="4" s="1"/>
  <c r="BT10" i="4"/>
  <c r="BX10" i="4"/>
  <c r="BY10" i="4" s="1"/>
  <c r="CA10" i="4"/>
  <c r="CB10" i="4"/>
  <c r="CF10" i="4"/>
  <c r="CK10" i="4" s="1"/>
  <c r="CJ10" i="4"/>
  <c r="E11" i="4"/>
  <c r="I11" i="4"/>
  <c r="J11" i="4" s="1"/>
  <c r="M11" i="4"/>
  <c r="Q11" i="4"/>
  <c r="R11" i="4" s="1"/>
  <c r="U11" i="4"/>
  <c r="Y11" i="4"/>
  <c r="Z11" i="4" s="1"/>
  <c r="AC11" i="4"/>
  <c r="AG11" i="4"/>
  <c r="AK11" i="4"/>
  <c r="AO11" i="4"/>
  <c r="AP11" i="4" s="1"/>
  <c r="AS11" i="4"/>
  <c r="AW11" i="4"/>
  <c r="AX11" i="4" s="1"/>
  <c r="BA11" i="4"/>
  <c r="BE11" i="4"/>
  <c r="BF11" i="4" s="1"/>
  <c r="BL11" i="4"/>
  <c r="BP11" i="4"/>
  <c r="BQ11" i="4" s="1"/>
  <c r="BT11" i="4"/>
  <c r="BX11" i="4"/>
  <c r="BY11" i="4"/>
  <c r="CA11" i="4"/>
  <c r="CB11" i="4"/>
  <c r="CF11" i="4"/>
  <c r="CK11" i="4" s="1"/>
  <c r="CJ11" i="4"/>
  <c r="E12" i="4"/>
  <c r="I12" i="4"/>
  <c r="J12" i="4" s="1"/>
  <c r="M12" i="4"/>
  <c r="Q12" i="4"/>
  <c r="R12" i="4" s="1"/>
  <c r="U12" i="4"/>
  <c r="Y12" i="4"/>
  <c r="Z12" i="4" s="1"/>
  <c r="AC12" i="4"/>
  <c r="AG12" i="4"/>
  <c r="AK12" i="4"/>
  <c r="AO12" i="4"/>
  <c r="AP12" i="4" s="1"/>
  <c r="AS12" i="4"/>
  <c r="AW12" i="4"/>
  <c r="AX12" i="4" s="1"/>
  <c r="BA12" i="4"/>
  <c r="BE12" i="4"/>
  <c r="BF12" i="4" s="1"/>
  <c r="BL12" i="4"/>
  <c r="BP12" i="4"/>
  <c r="BQ12" i="4" s="1"/>
  <c r="BT12" i="4"/>
  <c r="BX12" i="4"/>
  <c r="BY12" i="4" s="1"/>
  <c r="CA12" i="4"/>
  <c r="CB12" i="4"/>
  <c r="CF12" i="4"/>
  <c r="CK12" i="4" s="1"/>
  <c r="CJ12" i="4"/>
  <c r="E13" i="4"/>
  <c r="I13" i="4"/>
  <c r="J13" i="4" s="1"/>
  <c r="M13" i="4"/>
  <c r="Q13" i="4"/>
  <c r="R13" i="4" s="1"/>
  <c r="U13" i="4"/>
  <c r="Y13" i="4"/>
  <c r="Z13" i="4" s="1"/>
  <c r="AC13" i="4"/>
  <c r="AG13" i="4"/>
  <c r="AK13" i="4"/>
  <c r="AO13" i="4"/>
  <c r="AP13" i="4" s="1"/>
  <c r="AS13" i="4"/>
  <c r="AW13" i="4"/>
  <c r="AX13" i="4" s="1"/>
  <c r="BA13" i="4"/>
  <c r="BE13" i="4"/>
  <c r="BF13" i="4" s="1"/>
  <c r="BL13" i="4"/>
  <c r="BP13" i="4"/>
  <c r="BQ13" i="4" s="1"/>
  <c r="BT13" i="4"/>
  <c r="BX13" i="4"/>
  <c r="BY13" i="4" s="1"/>
  <c r="CA13" i="4"/>
  <c r="CB13" i="4"/>
  <c r="CF13" i="4"/>
  <c r="CK13" i="4" s="1"/>
  <c r="CJ13" i="4"/>
  <c r="E14" i="4"/>
  <c r="I14" i="4"/>
  <c r="J14" i="4" s="1"/>
  <c r="M14" i="4"/>
  <c r="Q14" i="4"/>
  <c r="R14" i="4" s="1"/>
  <c r="U14" i="4"/>
  <c r="Y14" i="4"/>
  <c r="Z14" i="4" s="1"/>
  <c r="AC14" i="4"/>
  <c r="AG14" i="4"/>
  <c r="AK14" i="4"/>
  <c r="AO14" i="4"/>
  <c r="AP14" i="4" s="1"/>
  <c r="AS14" i="4"/>
  <c r="AW14" i="4"/>
  <c r="AX14" i="4" s="1"/>
  <c r="BA14" i="4"/>
  <c r="BE14" i="4"/>
  <c r="BF14" i="4" s="1"/>
  <c r="BL14" i="4"/>
  <c r="BP14" i="4"/>
  <c r="BQ14" i="4" s="1"/>
  <c r="BT14" i="4"/>
  <c r="BX14" i="4"/>
  <c r="BY14" i="4" s="1"/>
  <c r="CA14" i="4"/>
  <c r="CB14" i="4"/>
  <c r="CF14" i="4"/>
  <c r="CK14" i="4" s="1"/>
  <c r="CJ14" i="4"/>
  <c r="E15" i="4"/>
  <c r="I15" i="4"/>
  <c r="J15" i="4" s="1"/>
  <c r="M15" i="4"/>
  <c r="Q15" i="4"/>
  <c r="R15" i="4" s="1"/>
  <c r="U15" i="4"/>
  <c r="Y15" i="4"/>
  <c r="Z15" i="4" s="1"/>
  <c r="AC15" i="4"/>
  <c r="AG15" i="4"/>
  <c r="AK15" i="4"/>
  <c r="AO15" i="4"/>
  <c r="AP15" i="4" s="1"/>
  <c r="AS15" i="4"/>
  <c r="AW15" i="4"/>
  <c r="AX15" i="4" s="1"/>
  <c r="BA15" i="4"/>
  <c r="BE15" i="4"/>
  <c r="BF15" i="4" s="1"/>
  <c r="BL15" i="4"/>
  <c r="BP15" i="4"/>
  <c r="BQ15" i="4" s="1"/>
  <c r="BT15" i="4"/>
  <c r="BX15" i="4"/>
  <c r="BY15" i="4" s="1"/>
  <c r="CA15" i="4"/>
  <c r="CB15" i="4"/>
  <c r="CF15" i="4"/>
  <c r="CK15" i="4" s="1"/>
  <c r="CJ15" i="4"/>
  <c r="E16" i="4"/>
  <c r="I16" i="4"/>
  <c r="J16" i="4" s="1"/>
  <c r="M16" i="4"/>
  <c r="Q16" i="4"/>
  <c r="R16" i="4" s="1"/>
  <c r="U16" i="4"/>
  <c r="Y16" i="4"/>
  <c r="Z16" i="4" s="1"/>
  <c r="AC16" i="4"/>
  <c r="AG16" i="4"/>
  <c r="AK16" i="4"/>
  <c r="AO16" i="4"/>
  <c r="AP16" i="4" s="1"/>
  <c r="AS16" i="4"/>
  <c r="AW16" i="4"/>
  <c r="AX16" i="4" s="1"/>
  <c r="BA16" i="4"/>
  <c r="BE16" i="4"/>
  <c r="BF16" i="4" s="1"/>
  <c r="BL16" i="4"/>
  <c r="BP16" i="4"/>
  <c r="BQ16" i="4" s="1"/>
  <c r="BT16" i="4"/>
  <c r="BX16" i="4"/>
  <c r="BY16" i="4"/>
  <c r="CA16" i="4"/>
  <c r="CB16" i="4"/>
  <c r="CF16" i="4"/>
  <c r="CK16" i="4" s="1"/>
  <c r="CJ16" i="4"/>
  <c r="E17" i="4"/>
  <c r="I17" i="4"/>
  <c r="J17" i="4" s="1"/>
  <c r="M17" i="4"/>
  <c r="Q17" i="4"/>
  <c r="R17" i="4" s="1"/>
  <c r="U17" i="4"/>
  <c r="Y17" i="4"/>
  <c r="Z17" i="4" s="1"/>
  <c r="AC17" i="4"/>
  <c r="AG17" i="4"/>
  <c r="AK17" i="4"/>
  <c r="AO17" i="4"/>
  <c r="AP17" i="4" s="1"/>
  <c r="AS17" i="4"/>
  <c r="AW17" i="4"/>
  <c r="AX17" i="4" s="1"/>
  <c r="BA17" i="4"/>
  <c r="BE17" i="4"/>
  <c r="BF17" i="4" s="1"/>
  <c r="BL17" i="4"/>
  <c r="BP17" i="4"/>
  <c r="BQ17" i="4" s="1"/>
  <c r="BT17" i="4"/>
  <c r="BX17" i="4"/>
  <c r="BY17" i="4"/>
  <c r="CA17" i="4"/>
  <c r="CB17" i="4"/>
  <c r="CF17" i="4"/>
  <c r="CK17" i="4" s="1"/>
  <c r="CJ17" i="4"/>
  <c r="E18" i="4"/>
  <c r="I18" i="4"/>
  <c r="J18" i="4" s="1"/>
  <c r="M18" i="4"/>
  <c r="Q18" i="4"/>
  <c r="R18" i="4"/>
  <c r="U18" i="4"/>
  <c r="Y18" i="4"/>
  <c r="Z18" i="4" s="1"/>
  <c r="AC18" i="4"/>
  <c r="AG18" i="4"/>
  <c r="AK18" i="4"/>
  <c r="AO18" i="4"/>
  <c r="AP18" i="4" s="1"/>
  <c r="AS18" i="4"/>
  <c r="AW18" i="4"/>
  <c r="AX18" i="4" s="1"/>
  <c r="BA18" i="4"/>
  <c r="BE18" i="4"/>
  <c r="BF18" i="4" s="1"/>
  <c r="BL18" i="4"/>
  <c r="BP18" i="4"/>
  <c r="BQ18" i="4" s="1"/>
  <c r="BT18" i="4"/>
  <c r="BX18" i="4"/>
  <c r="BY18" i="4" s="1"/>
  <c r="CA18" i="4"/>
  <c r="CB18" i="4"/>
  <c r="CF18" i="4"/>
  <c r="CK18" i="4" s="1"/>
  <c r="CJ18" i="4"/>
  <c r="E19" i="4"/>
  <c r="I19" i="4"/>
  <c r="J19" i="4" s="1"/>
  <c r="M19" i="4"/>
  <c r="Q19" i="4"/>
  <c r="R19" i="4"/>
  <c r="U19" i="4"/>
  <c r="Y19" i="4"/>
  <c r="Z19" i="4" s="1"/>
  <c r="AC19" i="4"/>
  <c r="AG19" i="4"/>
  <c r="AK19" i="4"/>
  <c r="AO19" i="4"/>
  <c r="AP19" i="4" s="1"/>
  <c r="AS19" i="4"/>
  <c r="AW19" i="4"/>
  <c r="AX19" i="4" s="1"/>
  <c r="BA19" i="4"/>
  <c r="BE19" i="4"/>
  <c r="BF19" i="4" s="1"/>
  <c r="BL19" i="4"/>
  <c r="BP19" i="4"/>
  <c r="BQ19" i="4" s="1"/>
  <c r="BT19" i="4"/>
  <c r="BX19" i="4"/>
  <c r="BY19" i="4" s="1"/>
  <c r="CA19" i="4"/>
  <c r="CB19" i="4"/>
  <c r="CF19" i="4"/>
  <c r="CK19" i="4" s="1"/>
  <c r="CJ19" i="4"/>
  <c r="E20" i="4"/>
  <c r="I20" i="4"/>
  <c r="J20" i="4" s="1"/>
  <c r="M20" i="4"/>
  <c r="Q20" i="4"/>
  <c r="R20" i="4"/>
  <c r="U20" i="4"/>
  <c r="Y20" i="4"/>
  <c r="Z20" i="4" s="1"/>
  <c r="AC20" i="4"/>
  <c r="AG20" i="4"/>
  <c r="AK20" i="4"/>
  <c r="AO20" i="4"/>
  <c r="AP20" i="4" s="1"/>
  <c r="AS20" i="4"/>
  <c r="AW20" i="4"/>
  <c r="AX20" i="4" s="1"/>
  <c r="BA20" i="4"/>
  <c r="BE20" i="4"/>
  <c r="BF20" i="4" s="1"/>
  <c r="BL20" i="4"/>
  <c r="BP20" i="4"/>
  <c r="BQ20" i="4" s="1"/>
  <c r="BT20" i="4"/>
  <c r="BX20" i="4"/>
  <c r="BY20" i="4" s="1"/>
  <c r="CA20" i="4"/>
  <c r="CB20" i="4"/>
  <c r="CF20" i="4"/>
  <c r="CK20" i="4" s="1"/>
  <c r="CJ20" i="4"/>
  <c r="E21" i="4"/>
  <c r="I21" i="4"/>
  <c r="J21" i="4" s="1"/>
  <c r="M21" i="4"/>
  <c r="Q21" i="4"/>
  <c r="R21" i="4" s="1"/>
  <c r="U21" i="4"/>
  <c r="Y21" i="4"/>
  <c r="Z21" i="4" s="1"/>
  <c r="AC21" i="4"/>
  <c r="AG21" i="4"/>
  <c r="AK21" i="4"/>
  <c r="AO21" i="4"/>
  <c r="AP21" i="4" s="1"/>
  <c r="AS21" i="4"/>
  <c r="AW21" i="4"/>
  <c r="AX21" i="4" s="1"/>
  <c r="BA21" i="4"/>
  <c r="BE21" i="4"/>
  <c r="BF21" i="4" s="1"/>
  <c r="BL21" i="4"/>
  <c r="BP21" i="4"/>
  <c r="BQ21" i="4" s="1"/>
  <c r="BT21" i="4"/>
  <c r="BX21" i="4"/>
  <c r="BY21" i="4" s="1"/>
  <c r="CA21" i="4"/>
  <c r="CB21" i="4"/>
  <c r="CF21" i="4"/>
  <c r="CK21" i="4" s="1"/>
  <c r="CJ21" i="4"/>
  <c r="E22" i="4"/>
  <c r="I22" i="4"/>
  <c r="J22" i="4" s="1"/>
  <c r="M22" i="4"/>
  <c r="Q22" i="4"/>
  <c r="R22" i="4" s="1"/>
  <c r="U22" i="4"/>
  <c r="Y22" i="4"/>
  <c r="Z22" i="4" s="1"/>
  <c r="AC22" i="4"/>
  <c r="AG22" i="4"/>
  <c r="AK22" i="4"/>
  <c r="AO22" i="4"/>
  <c r="AP22" i="4" s="1"/>
  <c r="AS22" i="4"/>
  <c r="AW22" i="4"/>
  <c r="AX22" i="4" s="1"/>
  <c r="BA22" i="4"/>
  <c r="BE22" i="4"/>
  <c r="BF22" i="4" s="1"/>
  <c r="BL22" i="4"/>
  <c r="BP22" i="4"/>
  <c r="BQ22" i="4" s="1"/>
  <c r="BT22" i="4"/>
  <c r="BX22" i="4"/>
  <c r="BY22" i="4" s="1"/>
  <c r="CA22" i="4"/>
  <c r="CB22" i="4"/>
  <c r="CF22" i="4"/>
  <c r="CK22" i="4" s="1"/>
  <c r="CJ22" i="4"/>
  <c r="E23" i="4"/>
  <c r="I23" i="4"/>
  <c r="J23" i="4" s="1"/>
  <c r="M23" i="4"/>
  <c r="Q23" i="4"/>
  <c r="R23" i="4" s="1"/>
  <c r="U23" i="4"/>
  <c r="Y23" i="4"/>
  <c r="Z23" i="4" s="1"/>
  <c r="AC23" i="4"/>
  <c r="AG23" i="4"/>
  <c r="AK23" i="4"/>
  <c r="AO23" i="4"/>
  <c r="AP23" i="4" s="1"/>
  <c r="AS23" i="4"/>
  <c r="AW23" i="4"/>
  <c r="AX23" i="4" s="1"/>
  <c r="BA23" i="4"/>
  <c r="BE23" i="4"/>
  <c r="BF23" i="4" s="1"/>
  <c r="BL23" i="4"/>
  <c r="BP23" i="4"/>
  <c r="BQ23" i="4" s="1"/>
  <c r="BT23" i="4"/>
  <c r="BX23" i="4"/>
  <c r="BY23" i="4" s="1"/>
  <c r="CA23" i="4"/>
  <c r="CB23" i="4"/>
  <c r="CF23" i="4"/>
  <c r="CK23" i="4" s="1"/>
  <c r="CJ23" i="4"/>
  <c r="E24" i="4"/>
  <c r="I24" i="4"/>
  <c r="J24" i="4" s="1"/>
  <c r="M24" i="4"/>
  <c r="Q24" i="4"/>
  <c r="R24" i="4" s="1"/>
  <c r="U24" i="4"/>
  <c r="Y24" i="4"/>
  <c r="Z24" i="4" s="1"/>
  <c r="AC24" i="4"/>
  <c r="AG24" i="4"/>
  <c r="AK24" i="4"/>
  <c r="AO24" i="4"/>
  <c r="AP24" i="4" s="1"/>
  <c r="AS24" i="4"/>
  <c r="AW24" i="4"/>
  <c r="AX24" i="4" s="1"/>
  <c r="BA24" i="4"/>
  <c r="BE24" i="4"/>
  <c r="BF24" i="4" s="1"/>
  <c r="BL24" i="4"/>
  <c r="BP24" i="4"/>
  <c r="BQ24" i="4" s="1"/>
  <c r="BT24" i="4"/>
  <c r="BX24" i="4"/>
  <c r="BY24" i="4" s="1"/>
  <c r="CA24" i="4"/>
  <c r="CB24" i="4"/>
  <c r="CF24" i="4"/>
  <c r="CJ24" i="4"/>
  <c r="CK24" i="4"/>
  <c r="E25" i="4"/>
  <c r="I25" i="4"/>
  <c r="M25" i="4"/>
  <c r="Q25" i="4"/>
  <c r="R25" i="4" s="1"/>
  <c r="U25" i="4"/>
  <c r="Y25" i="4"/>
  <c r="Z25" i="4" s="1"/>
  <c r="AC25" i="4"/>
  <c r="AG25" i="4"/>
  <c r="AH25" i="4" s="1"/>
  <c r="AK25" i="4"/>
  <c r="AO25" i="4"/>
  <c r="AP25" i="4" s="1"/>
  <c r="AS25" i="4"/>
  <c r="AW25" i="4"/>
  <c r="AX25" i="4" s="1"/>
  <c r="BA25" i="4"/>
  <c r="BE25" i="4"/>
  <c r="BF25" i="4" s="1"/>
  <c r="BL25" i="4"/>
  <c r="BP25" i="4"/>
  <c r="BT25" i="4"/>
  <c r="BX25" i="4"/>
  <c r="BY25" i="4" s="1"/>
  <c r="CA25" i="4"/>
  <c r="CB25" i="4"/>
  <c r="CF25" i="4"/>
  <c r="CK25" i="4" s="1"/>
  <c r="CJ25" i="4"/>
  <c r="E26" i="4"/>
  <c r="I26" i="4"/>
  <c r="J26" i="4" s="1"/>
  <c r="M26" i="4"/>
  <c r="Q26" i="4"/>
  <c r="R26" i="4" s="1"/>
  <c r="U26" i="4"/>
  <c r="Y26" i="4"/>
  <c r="Z26" i="4" s="1"/>
  <c r="AC26" i="4"/>
  <c r="AG26" i="4"/>
  <c r="AH26" i="4" s="1"/>
  <c r="AK26" i="4"/>
  <c r="AO26" i="4"/>
  <c r="AS26" i="4"/>
  <c r="AW26" i="4"/>
  <c r="BA26" i="4"/>
  <c r="BE26" i="4"/>
  <c r="BF26" i="4" s="1"/>
  <c r="BL26" i="4"/>
  <c r="BP26" i="4"/>
  <c r="BQ26" i="4" s="1"/>
  <c r="BT26" i="4"/>
  <c r="BX26" i="4"/>
  <c r="BY26" i="4" s="1"/>
  <c r="CA26" i="4"/>
  <c r="CB26" i="4"/>
  <c r="CF26" i="4"/>
  <c r="CK26" i="4" s="1"/>
  <c r="CJ26" i="4"/>
  <c r="E27" i="4"/>
  <c r="I27" i="4"/>
  <c r="M27" i="4"/>
  <c r="Q27" i="4"/>
  <c r="R27" i="4" s="1"/>
  <c r="U27" i="4"/>
  <c r="Y27" i="4"/>
  <c r="Z27" i="4" s="1"/>
  <c r="AC27" i="4"/>
  <c r="AG27" i="4"/>
  <c r="AK27" i="4"/>
  <c r="AO27" i="4"/>
  <c r="AP27" i="4" s="1"/>
  <c r="AS27" i="4"/>
  <c r="AW27" i="4"/>
  <c r="AX27" i="4" s="1"/>
  <c r="BA27" i="4"/>
  <c r="BE27" i="4"/>
  <c r="BF27" i="4" s="1"/>
  <c r="BL27" i="4"/>
  <c r="BP27" i="4"/>
  <c r="BT27" i="4"/>
  <c r="BX27" i="4"/>
  <c r="CA27" i="4"/>
  <c r="CB27" i="4"/>
  <c r="CF27" i="4"/>
  <c r="CJ27" i="4"/>
  <c r="CK27" i="4"/>
  <c r="E28" i="4"/>
  <c r="I28" i="4"/>
  <c r="J28" i="4" s="1"/>
  <c r="M28" i="4"/>
  <c r="Q28" i="4"/>
  <c r="R28" i="4" s="1"/>
  <c r="U28" i="4"/>
  <c r="Y28" i="4"/>
  <c r="Z28" i="4" s="1"/>
  <c r="AC28" i="4"/>
  <c r="AG28" i="4"/>
  <c r="AK28" i="4"/>
  <c r="AO28" i="4"/>
  <c r="AS28" i="4"/>
  <c r="AW28" i="4"/>
  <c r="AX28" i="4" s="1"/>
  <c r="BA28" i="4"/>
  <c r="BE28" i="4"/>
  <c r="BF28" i="4" s="1"/>
  <c r="BL28" i="4"/>
  <c r="BP28" i="4"/>
  <c r="BQ28" i="4" s="1"/>
  <c r="BT28" i="4"/>
  <c r="BX28" i="4"/>
  <c r="BY28" i="4" s="1"/>
  <c r="CA28" i="4"/>
  <c r="CB28" i="4"/>
  <c r="CF28" i="4"/>
  <c r="CK28" i="4" s="1"/>
  <c r="CJ28" i="4"/>
  <c r="E29" i="4"/>
  <c r="I29" i="4"/>
  <c r="J29" i="4" s="1"/>
  <c r="M29" i="4"/>
  <c r="Q29" i="4"/>
  <c r="R29" i="4" s="1"/>
  <c r="U29" i="4"/>
  <c r="Y29" i="4"/>
  <c r="Z29" i="4" s="1"/>
  <c r="AC29" i="4"/>
  <c r="AG29" i="4"/>
  <c r="AK29" i="4"/>
  <c r="AO29" i="4"/>
  <c r="AP29" i="4" s="1"/>
  <c r="AS29" i="4"/>
  <c r="AW29" i="4"/>
  <c r="AX29" i="4"/>
  <c r="BA29" i="4"/>
  <c r="BE29" i="4"/>
  <c r="BF29" i="4" s="1"/>
  <c r="BL29" i="4"/>
  <c r="BP29" i="4"/>
  <c r="BQ29" i="4" s="1"/>
  <c r="BT29" i="4"/>
  <c r="BX29" i="4"/>
  <c r="BY29" i="4" s="1"/>
  <c r="CA29" i="4"/>
  <c r="CB29" i="4"/>
  <c r="CF29" i="4"/>
  <c r="CK29" i="4" s="1"/>
  <c r="CJ29" i="4"/>
  <c r="E30" i="4"/>
  <c r="I30" i="4"/>
  <c r="J30" i="4" s="1"/>
  <c r="M30" i="4"/>
  <c r="Q30" i="4"/>
  <c r="R30" i="4" s="1"/>
  <c r="U30" i="4"/>
  <c r="Y30" i="4"/>
  <c r="Z30" i="4" s="1"/>
  <c r="AC30" i="4"/>
  <c r="AG30" i="4"/>
  <c r="AK30" i="4"/>
  <c r="AO30" i="4"/>
  <c r="AP30" i="4" s="1"/>
  <c r="AS30" i="4"/>
  <c r="AW30" i="4"/>
  <c r="AX30" i="4" s="1"/>
  <c r="BA30" i="4"/>
  <c r="BE30" i="4"/>
  <c r="BF30" i="4" s="1"/>
  <c r="BL30" i="4"/>
  <c r="BP30" i="4"/>
  <c r="BQ30" i="4" s="1"/>
  <c r="BT30" i="4"/>
  <c r="BX30" i="4"/>
  <c r="BY30" i="4" s="1"/>
  <c r="CA30" i="4"/>
  <c r="CB30" i="4"/>
  <c r="CF30" i="4"/>
  <c r="CK30" i="4" s="1"/>
  <c r="CJ30" i="4"/>
  <c r="E31" i="4"/>
  <c r="I31" i="4"/>
  <c r="J31" i="4" s="1"/>
  <c r="M31" i="4"/>
  <c r="Q31" i="4"/>
  <c r="R31" i="4" s="1"/>
  <c r="U31" i="4"/>
  <c r="Y31" i="4"/>
  <c r="Z31" i="4" s="1"/>
  <c r="AC31" i="4"/>
  <c r="AG31" i="4"/>
  <c r="AK31" i="4"/>
  <c r="AO31" i="4"/>
  <c r="AP31" i="4" s="1"/>
  <c r="AS31" i="4"/>
  <c r="AW31" i="4"/>
  <c r="AX31" i="4" s="1"/>
  <c r="BA31" i="4"/>
  <c r="BE31" i="4"/>
  <c r="BF31" i="4" s="1"/>
  <c r="BL31" i="4"/>
  <c r="BP31" i="4"/>
  <c r="BQ31" i="4" s="1"/>
  <c r="BT31" i="4"/>
  <c r="BX31" i="4"/>
  <c r="BY31" i="4" s="1"/>
  <c r="CA31" i="4"/>
  <c r="CB31" i="4"/>
  <c r="CF31" i="4"/>
  <c r="CK31" i="4" s="1"/>
  <c r="CJ31" i="4"/>
  <c r="E32" i="4"/>
  <c r="I32" i="4"/>
  <c r="J32" i="4" s="1"/>
  <c r="M32" i="4"/>
  <c r="Q32" i="4"/>
  <c r="R32" i="4" s="1"/>
  <c r="U32" i="4"/>
  <c r="Y32" i="4"/>
  <c r="Z32" i="4" s="1"/>
  <c r="AC32" i="4"/>
  <c r="AG32" i="4"/>
  <c r="AK32" i="4"/>
  <c r="AO32" i="4"/>
  <c r="AP32" i="4" s="1"/>
  <c r="AS32" i="4"/>
  <c r="AW32" i="4"/>
  <c r="AX32" i="4" s="1"/>
  <c r="BA32" i="4"/>
  <c r="BE32" i="4"/>
  <c r="BF32" i="4" s="1"/>
  <c r="BL32" i="4"/>
  <c r="BP32" i="4"/>
  <c r="BQ32" i="4" s="1"/>
  <c r="BT32" i="4"/>
  <c r="BX32" i="4"/>
  <c r="BY32" i="4" s="1"/>
  <c r="CA32" i="4"/>
  <c r="CB32" i="4"/>
  <c r="CF32" i="4"/>
  <c r="CK32" i="4" s="1"/>
  <c r="CJ32" i="4"/>
  <c r="E33" i="4"/>
  <c r="I33" i="4"/>
  <c r="J33" i="4" s="1"/>
  <c r="M33" i="4"/>
  <c r="Q33" i="4"/>
  <c r="R33" i="4" s="1"/>
  <c r="U33" i="4"/>
  <c r="Y33" i="4"/>
  <c r="Z33" i="4" s="1"/>
  <c r="AC33" i="4"/>
  <c r="AG33" i="4"/>
  <c r="AK33" i="4"/>
  <c r="AO33" i="4"/>
  <c r="AP33" i="4" s="1"/>
  <c r="AS33" i="4"/>
  <c r="AW33" i="4"/>
  <c r="AX33" i="4"/>
  <c r="BA33" i="4"/>
  <c r="BE33" i="4"/>
  <c r="BF33" i="4" s="1"/>
  <c r="BL33" i="4"/>
  <c r="BP33" i="4"/>
  <c r="BQ33" i="4" s="1"/>
  <c r="BT33" i="4"/>
  <c r="BX33" i="4"/>
  <c r="BY33" i="4" s="1"/>
  <c r="CA33" i="4"/>
  <c r="CB33" i="4"/>
  <c r="CF33" i="4"/>
  <c r="CK33" i="4" s="1"/>
  <c r="CJ33" i="4"/>
  <c r="E34" i="4"/>
  <c r="I34" i="4"/>
  <c r="J34" i="4" s="1"/>
  <c r="M34" i="4"/>
  <c r="Q34" i="4"/>
  <c r="R34" i="4" s="1"/>
  <c r="U34" i="4"/>
  <c r="Y34" i="4"/>
  <c r="Z34" i="4" s="1"/>
  <c r="AC34" i="4"/>
  <c r="AG34" i="4"/>
  <c r="AK34" i="4"/>
  <c r="AO34" i="4"/>
  <c r="AP34" i="4" s="1"/>
  <c r="AS34" i="4"/>
  <c r="AW34" i="4"/>
  <c r="AX34" i="4" s="1"/>
  <c r="BA34" i="4"/>
  <c r="BE34" i="4"/>
  <c r="BF34" i="4" s="1"/>
  <c r="BL34" i="4"/>
  <c r="BP34" i="4"/>
  <c r="BQ34" i="4" s="1"/>
  <c r="BT34" i="4"/>
  <c r="BX34" i="4"/>
  <c r="BY34" i="4" s="1"/>
  <c r="CA34" i="4"/>
  <c r="CB34" i="4"/>
  <c r="CF34" i="4"/>
  <c r="CK34" i="4" s="1"/>
  <c r="CJ34" i="4"/>
  <c r="E35" i="4"/>
  <c r="I35" i="4"/>
  <c r="J35" i="4" s="1"/>
  <c r="M35" i="4"/>
  <c r="Q35" i="4"/>
  <c r="R35" i="4" s="1"/>
  <c r="U35" i="4"/>
  <c r="Y35" i="4"/>
  <c r="Z35" i="4" s="1"/>
  <c r="AC35" i="4"/>
  <c r="AG35" i="4"/>
  <c r="AK35" i="4"/>
  <c r="AO35" i="4"/>
  <c r="AP35" i="4" s="1"/>
  <c r="AS35" i="4"/>
  <c r="AW35" i="4"/>
  <c r="AX35" i="4" s="1"/>
  <c r="BA35" i="4"/>
  <c r="BE35" i="4"/>
  <c r="BF35" i="4" s="1"/>
  <c r="BL35" i="4"/>
  <c r="BP35" i="4"/>
  <c r="BQ35" i="4" s="1"/>
  <c r="BT35" i="4"/>
  <c r="BX35" i="4"/>
  <c r="BY35" i="4" s="1"/>
  <c r="CA35" i="4"/>
  <c r="CB35" i="4"/>
  <c r="CF35" i="4"/>
  <c r="CK35" i="4" s="1"/>
  <c r="CJ35" i="4"/>
  <c r="E36" i="4"/>
  <c r="I36" i="4"/>
  <c r="J36" i="4" s="1"/>
  <c r="M36" i="4"/>
  <c r="Q36" i="4"/>
  <c r="R36" i="4" s="1"/>
  <c r="U36" i="4"/>
  <c r="Y36" i="4"/>
  <c r="Z36" i="4" s="1"/>
  <c r="AC36" i="4"/>
  <c r="AG36" i="4"/>
  <c r="AK36" i="4"/>
  <c r="AO36" i="4"/>
  <c r="AP36" i="4" s="1"/>
  <c r="AS36" i="4"/>
  <c r="AW36" i="4"/>
  <c r="AX36" i="4" s="1"/>
  <c r="BA36" i="4"/>
  <c r="BE36" i="4"/>
  <c r="BF36" i="4" s="1"/>
  <c r="BL36" i="4"/>
  <c r="BP36" i="4"/>
  <c r="BQ36" i="4" s="1"/>
  <c r="BT36" i="4"/>
  <c r="BX36" i="4"/>
  <c r="BY36" i="4" s="1"/>
  <c r="CA36" i="4"/>
  <c r="CB36" i="4"/>
  <c r="CF36" i="4"/>
  <c r="CK36" i="4" s="1"/>
  <c r="CJ36" i="4"/>
  <c r="E37" i="4"/>
  <c r="I37" i="4"/>
  <c r="J37" i="4" s="1"/>
  <c r="M37" i="4"/>
  <c r="Q37" i="4"/>
  <c r="R37" i="4" s="1"/>
  <c r="U37" i="4"/>
  <c r="Y37" i="4"/>
  <c r="Z37" i="4" s="1"/>
  <c r="AC37" i="4"/>
  <c r="AG37" i="4"/>
  <c r="AK37" i="4"/>
  <c r="AO37" i="4"/>
  <c r="AP37" i="4" s="1"/>
  <c r="AS37" i="4"/>
  <c r="AW37" i="4"/>
  <c r="AX37" i="4" s="1"/>
  <c r="BA37" i="4"/>
  <c r="BE37" i="4"/>
  <c r="BF37" i="4" s="1"/>
  <c r="BL37" i="4"/>
  <c r="BP37" i="4"/>
  <c r="BQ37" i="4" s="1"/>
  <c r="BT37" i="4"/>
  <c r="BX37" i="4"/>
  <c r="BY37" i="4" s="1"/>
  <c r="CA37" i="4"/>
  <c r="CB37" i="4"/>
  <c r="CF37" i="4"/>
  <c r="CK37" i="4" s="1"/>
  <c r="CJ37" i="4"/>
  <c r="E38" i="4"/>
  <c r="I38" i="4"/>
  <c r="J38" i="4" s="1"/>
  <c r="M38" i="4"/>
  <c r="Q38" i="4"/>
  <c r="R38" i="4" s="1"/>
  <c r="U38" i="4"/>
  <c r="Y38" i="4"/>
  <c r="Z38" i="4" s="1"/>
  <c r="AC38" i="4"/>
  <c r="AG38" i="4"/>
  <c r="AK38" i="4"/>
  <c r="AO38" i="4"/>
  <c r="AP38" i="4" s="1"/>
  <c r="AS38" i="4"/>
  <c r="AW38" i="4"/>
  <c r="AX38" i="4" s="1"/>
  <c r="BA38" i="4"/>
  <c r="BE38" i="4"/>
  <c r="BF38" i="4" s="1"/>
  <c r="BL38" i="4"/>
  <c r="BP38" i="4"/>
  <c r="BQ38" i="4" s="1"/>
  <c r="BT38" i="4"/>
  <c r="BX38" i="4"/>
  <c r="BY38" i="4" s="1"/>
  <c r="CA38" i="4"/>
  <c r="CB38" i="4"/>
  <c r="CF38" i="4"/>
  <c r="CK38" i="4" s="1"/>
  <c r="CJ38" i="4"/>
  <c r="E39" i="4"/>
  <c r="I39" i="4"/>
  <c r="J39" i="4" s="1"/>
  <c r="M39" i="4"/>
  <c r="Q39" i="4"/>
  <c r="R39" i="4" s="1"/>
  <c r="U39" i="4"/>
  <c r="Y39" i="4"/>
  <c r="Z39" i="4" s="1"/>
  <c r="AC39" i="4"/>
  <c r="AG39" i="4"/>
  <c r="AK39" i="4"/>
  <c r="AO39" i="4"/>
  <c r="AP39" i="4" s="1"/>
  <c r="AS39" i="4"/>
  <c r="AW39" i="4"/>
  <c r="AX39" i="4" s="1"/>
  <c r="BA39" i="4"/>
  <c r="BE39" i="4"/>
  <c r="BF39" i="4" s="1"/>
  <c r="BL39" i="4"/>
  <c r="BP39" i="4"/>
  <c r="BQ39" i="4" s="1"/>
  <c r="BT39" i="4"/>
  <c r="BX39" i="4"/>
  <c r="BY39" i="4" s="1"/>
  <c r="CA39" i="4"/>
  <c r="CB39" i="4"/>
  <c r="CF39" i="4"/>
  <c r="CK39" i="4" s="1"/>
  <c r="CJ39" i="4"/>
  <c r="E40" i="4"/>
  <c r="I40" i="4"/>
  <c r="J40" i="4" s="1"/>
  <c r="M40" i="4"/>
  <c r="Q40" i="4"/>
  <c r="R40" i="4" s="1"/>
  <c r="U40" i="4"/>
  <c r="Y40" i="4"/>
  <c r="Z40" i="4" s="1"/>
  <c r="AC40" i="4"/>
  <c r="AG40" i="4"/>
  <c r="AK40" i="4"/>
  <c r="AO40" i="4"/>
  <c r="AP40" i="4" s="1"/>
  <c r="AS40" i="4"/>
  <c r="AW40" i="4"/>
  <c r="AX40" i="4" s="1"/>
  <c r="BA40" i="4"/>
  <c r="BE40" i="4"/>
  <c r="BF40" i="4" s="1"/>
  <c r="BL40" i="4"/>
  <c r="BP40" i="4"/>
  <c r="BQ40" i="4" s="1"/>
  <c r="BT40" i="4"/>
  <c r="BX40" i="4"/>
  <c r="BY40" i="4" s="1"/>
  <c r="CA40" i="4"/>
  <c r="CB40" i="4"/>
  <c r="CF40" i="4"/>
  <c r="CK40" i="4" s="1"/>
  <c r="CJ40" i="4"/>
  <c r="E41" i="4"/>
  <c r="I41" i="4"/>
  <c r="J41" i="4" s="1"/>
  <c r="M41" i="4"/>
  <c r="Q41" i="4"/>
  <c r="R41" i="4" s="1"/>
  <c r="U41" i="4"/>
  <c r="Y41" i="4"/>
  <c r="Z41" i="4" s="1"/>
  <c r="AC41" i="4"/>
  <c r="AG41" i="4"/>
  <c r="AK41" i="4"/>
  <c r="AO41" i="4"/>
  <c r="AP41" i="4" s="1"/>
  <c r="AS41" i="4"/>
  <c r="AW41" i="4"/>
  <c r="AX41" i="4"/>
  <c r="BA41" i="4"/>
  <c r="BE41" i="4"/>
  <c r="BF41" i="4" s="1"/>
  <c r="BL41" i="4"/>
  <c r="BP41" i="4"/>
  <c r="BQ41" i="4" s="1"/>
  <c r="BT41" i="4"/>
  <c r="BX41" i="4"/>
  <c r="BY41" i="4" s="1"/>
  <c r="CA41" i="4"/>
  <c r="CB41" i="4"/>
  <c r="CF41" i="4"/>
  <c r="CK41" i="4" s="1"/>
  <c r="CJ41" i="4"/>
  <c r="E42" i="4"/>
  <c r="I42" i="4"/>
  <c r="J42" i="4" s="1"/>
  <c r="M42" i="4"/>
  <c r="Q42" i="4"/>
  <c r="R42" i="4" s="1"/>
  <c r="U42" i="4"/>
  <c r="Y42" i="4"/>
  <c r="Z42" i="4" s="1"/>
  <c r="AC42" i="4"/>
  <c r="AG42" i="4"/>
  <c r="AK42" i="4"/>
  <c r="AO42" i="4"/>
  <c r="AP42" i="4" s="1"/>
  <c r="AS42" i="4"/>
  <c r="AW42" i="4"/>
  <c r="AX42" i="4" s="1"/>
  <c r="BA42" i="4"/>
  <c r="BE42" i="4"/>
  <c r="BF42" i="4" s="1"/>
  <c r="BL42" i="4"/>
  <c r="BP42" i="4"/>
  <c r="BQ42" i="4" s="1"/>
  <c r="BT42" i="4"/>
  <c r="BX42" i="4"/>
  <c r="BY42" i="4" s="1"/>
  <c r="CA42" i="4"/>
  <c r="CB42" i="4"/>
  <c r="CF42" i="4"/>
  <c r="CK42" i="4" s="1"/>
  <c r="CJ42" i="4"/>
  <c r="E43" i="4"/>
  <c r="I43" i="4"/>
  <c r="J43" i="4" s="1"/>
  <c r="M43" i="4"/>
  <c r="Q43" i="4"/>
  <c r="R43" i="4" s="1"/>
  <c r="U43" i="4"/>
  <c r="Y43" i="4"/>
  <c r="Z43" i="4" s="1"/>
  <c r="AC43" i="4"/>
  <c r="AG43" i="4"/>
  <c r="AK43" i="4"/>
  <c r="AO43" i="4"/>
  <c r="AP43" i="4" s="1"/>
  <c r="AS43" i="4"/>
  <c r="AW43" i="4"/>
  <c r="AX43" i="4"/>
  <c r="BA43" i="4"/>
  <c r="BE43" i="4"/>
  <c r="BF43" i="4" s="1"/>
  <c r="BL43" i="4"/>
  <c r="BP43" i="4"/>
  <c r="BQ43" i="4" s="1"/>
  <c r="BT43" i="4"/>
  <c r="BX43" i="4"/>
  <c r="BY43" i="4" s="1"/>
  <c r="CA43" i="4"/>
  <c r="CB43" i="4"/>
  <c r="CF43" i="4"/>
  <c r="CK43" i="4" s="1"/>
  <c r="CJ43" i="4"/>
  <c r="E44" i="4"/>
  <c r="I44" i="4"/>
  <c r="J44" i="4" s="1"/>
  <c r="M44" i="4"/>
  <c r="Q44" i="4"/>
  <c r="R44" i="4" s="1"/>
  <c r="U44" i="4"/>
  <c r="Y44" i="4"/>
  <c r="Z44" i="4" s="1"/>
  <c r="AC44" i="4"/>
  <c r="AG44" i="4"/>
  <c r="AK44" i="4"/>
  <c r="AO44" i="4"/>
  <c r="AP44" i="4" s="1"/>
  <c r="AS44" i="4"/>
  <c r="AW44" i="4"/>
  <c r="AX44" i="4" s="1"/>
  <c r="BA44" i="4"/>
  <c r="BE44" i="4"/>
  <c r="BF44" i="4" s="1"/>
  <c r="BL44" i="4"/>
  <c r="BP44" i="4"/>
  <c r="BQ44" i="4" s="1"/>
  <c r="BT44" i="4"/>
  <c r="BX44" i="4"/>
  <c r="BY44" i="4" s="1"/>
  <c r="CA44" i="4"/>
  <c r="CB44" i="4"/>
  <c r="CF44" i="4"/>
  <c r="CK44" i="4" s="1"/>
  <c r="CJ44" i="4"/>
  <c r="E45" i="4"/>
  <c r="I45" i="4"/>
  <c r="J45" i="4" s="1"/>
  <c r="M45" i="4"/>
  <c r="Q45" i="4"/>
  <c r="R45" i="4" s="1"/>
  <c r="U45" i="4"/>
  <c r="Y45" i="4"/>
  <c r="Z45" i="4" s="1"/>
  <c r="AC45" i="4"/>
  <c r="AG45" i="4"/>
  <c r="AH45" i="4" s="1"/>
  <c r="AK45" i="4"/>
  <c r="AO45" i="4"/>
  <c r="AP45" i="4" s="1"/>
  <c r="AS45" i="4"/>
  <c r="AW45" i="4"/>
  <c r="BA45" i="4"/>
  <c r="BE45" i="4"/>
  <c r="BF45" i="4" s="1"/>
  <c r="BL45" i="4"/>
  <c r="BP45" i="4"/>
  <c r="BQ45" i="4" s="1"/>
  <c r="BT45" i="4"/>
  <c r="BX45" i="4"/>
  <c r="BY45" i="4" s="1"/>
  <c r="CA45" i="4"/>
  <c r="CB45" i="4"/>
  <c r="CF45" i="4"/>
  <c r="CK45" i="4" s="1"/>
  <c r="CJ45" i="4"/>
  <c r="E46" i="4"/>
  <c r="I46" i="4"/>
  <c r="J46" i="4" s="1"/>
  <c r="M46" i="4"/>
  <c r="Q46" i="4"/>
  <c r="U46" i="4"/>
  <c r="Y46" i="4"/>
  <c r="Z46" i="4" s="1"/>
  <c r="AC46" i="4"/>
  <c r="AG46" i="4"/>
  <c r="AH46" i="4" s="1"/>
  <c r="AK46" i="4"/>
  <c r="AO46" i="4"/>
  <c r="AP46" i="4" s="1"/>
  <c r="AS46" i="4"/>
  <c r="AW46" i="4"/>
  <c r="AX46" i="4" s="1"/>
  <c r="BA46" i="4"/>
  <c r="BE46" i="4"/>
  <c r="BF46" i="4" s="1"/>
  <c r="BL46" i="4"/>
  <c r="BP46" i="4"/>
  <c r="BQ46" i="4" s="1"/>
  <c r="BT46" i="4"/>
  <c r="BX46" i="4"/>
  <c r="CA46" i="4"/>
  <c r="CB46" i="4"/>
  <c r="CF46" i="4"/>
  <c r="CJ46" i="4"/>
  <c r="CK46" i="4"/>
  <c r="E47" i="4"/>
  <c r="I47" i="4"/>
  <c r="J47" i="4" s="1"/>
  <c r="M47" i="4"/>
  <c r="Q47" i="4"/>
  <c r="R47" i="4" s="1"/>
  <c r="U47" i="4"/>
  <c r="Y47" i="4"/>
  <c r="Z47" i="4" s="1"/>
  <c r="AC47" i="4"/>
  <c r="AG47" i="4"/>
  <c r="AH47" i="4" s="1"/>
  <c r="AK47" i="4"/>
  <c r="AO47" i="4"/>
  <c r="AS47" i="4"/>
  <c r="AW47" i="4"/>
  <c r="AX47" i="4" s="1"/>
  <c r="BA47" i="4"/>
  <c r="BE47" i="4"/>
  <c r="BF47" i="4" s="1"/>
  <c r="BL47" i="4"/>
  <c r="BP47" i="4"/>
  <c r="BQ47" i="4" s="1"/>
  <c r="BT47" i="4"/>
  <c r="BX47" i="4"/>
  <c r="BY47" i="4" s="1"/>
  <c r="CA47" i="4"/>
  <c r="CB47" i="4"/>
  <c r="CF47" i="4"/>
  <c r="CK47" i="4" s="1"/>
  <c r="CJ47" i="4"/>
  <c r="E48" i="4"/>
  <c r="I48" i="4"/>
  <c r="J48" i="4" s="1"/>
  <c r="M48" i="4"/>
  <c r="Q48" i="4"/>
  <c r="U48" i="4"/>
  <c r="Y48" i="4"/>
  <c r="Z48" i="4" s="1"/>
  <c r="AC48" i="4"/>
  <c r="AG48" i="4"/>
  <c r="AH48" i="4" s="1"/>
  <c r="AK48" i="4"/>
  <c r="AO48" i="4"/>
  <c r="AP48" i="4" s="1"/>
  <c r="AS48" i="4"/>
  <c r="AW48" i="4"/>
  <c r="AX48" i="4" s="1"/>
  <c r="BA48" i="4"/>
  <c r="BE48" i="4"/>
  <c r="BF48" i="4" s="1"/>
  <c r="BL48" i="4"/>
  <c r="BP48" i="4"/>
  <c r="BT48" i="4"/>
  <c r="BX48" i="4"/>
  <c r="BY48" i="4" s="1"/>
  <c r="CA48" i="4"/>
  <c r="CB48" i="4"/>
  <c r="CF48" i="4"/>
  <c r="CK48" i="4" s="1"/>
  <c r="CJ48" i="4"/>
  <c r="E49" i="4"/>
  <c r="I49" i="4"/>
  <c r="J49" i="4" s="1"/>
  <c r="M49" i="4"/>
  <c r="Q49" i="4"/>
  <c r="R49" i="4" s="1"/>
  <c r="U49" i="4"/>
  <c r="Y49" i="4"/>
  <c r="Z49" i="4" s="1"/>
  <c r="AC49" i="4"/>
  <c r="AG49" i="4"/>
  <c r="AK49" i="4"/>
  <c r="AO49" i="4"/>
  <c r="AP49" i="4" s="1"/>
  <c r="AS49" i="4"/>
  <c r="AW49" i="4"/>
  <c r="BA49" i="4"/>
  <c r="BE49" i="4"/>
  <c r="BF49" i="4" s="1"/>
  <c r="BL49" i="4"/>
  <c r="BP49" i="4"/>
  <c r="BQ49" i="4" s="1"/>
  <c r="BT49" i="4"/>
  <c r="BX49" i="4"/>
  <c r="BY49" i="4" s="1"/>
  <c r="CA49" i="4"/>
  <c r="CB49" i="4"/>
  <c r="CF49" i="4"/>
  <c r="CJ49" i="4"/>
  <c r="CK49" i="4"/>
  <c r="E50" i="4"/>
  <c r="I50" i="4"/>
  <c r="M50" i="4"/>
  <c r="Q50" i="4"/>
  <c r="R50" i="4" s="1"/>
  <c r="U50" i="4"/>
  <c r="Y50" i="4"/>
  <c r="Z50" i="4" s="1"/>
  <c r="AC50" i="4"/>
  <c r="AG50" i="4"/>
  <c r="AK50" i="4"/>
  <c r="AO50" i="4"/>
  <c r="AP50" i="4" s="1"/>
  <c r="AS50" i="4"/>
  <c r="AW50" i="4"/>
  <c r="AX50" i="4" s="1"/>
  <c r="BA50" i="4"/>
  <c r="BE50" i="4"/>
  <c r="BF50" i="4" s="1"/>
  <c r="BL50" i="4"/>
  <c r="BP50" i="4"/>
  <c r="BQ50" i="4" s="1"/>
  <c r="BT50" i="4"/>
  <c r="BX50" i="4"/>
  <c r="CA50" i="4"/>
  <c r="CB50" i="4"/>
  <c r="CF50" i="4"/>
  <c r="CJ50" i="4"/>
  <c r="CK50" i="4"/>
  <c r="E51" i="4"/>
  <c r="I51" i="4"/>
  <c r="J51" i="4" s="1"/>
  <c r="M51" i="4"/>
  <c r="Q51" i="4"/>
  <c r="R51" i="4" s="1"/>
  <c r="U51" i="4"/>
  <c r="Y51" i="4"/>
  <c r="Z51" i="4" s="1"/>
  <c r="AC51" i="4"/>
  <c r="AG51" i="4"/>
  <c r="AH51" i="4" s="1"/>
  <c r="AK51" i="4"/>
  <c r="AO51" i="4"/>
  <c r="AS51" i="4"/>
  <c r="AW51" i="4"/>
  <c r="AX51" i="4" s="1"/>
  <c r="BA51" i="4"/>
  <c r="BE51" i="4"/>
  <c r="BF51" i="4" s="1"/>
  <c r="BL51" i="4"/>
  <c r="BP51" i="4"/>
  <c r="BQ51" i="4" s="1"/>
  <c r="BT51" i="4"/>
  <c r="BX51" i="4"/>
  <c r="BY51" i="4" s="1"/>
  <c r="CA51" i="4"/>
  <c r="CB51" i="4"/>
  <c r="CF51" i="4"/>
  <c r="CK51" i="4" s="1"/>
  <c r="CJ51" i="4"/>
  <c r="E52" i="4"/>
  <c r="I52" i="4"/>
  <c r="J52" i="4" s="1"/>
  <c r="M52" i="4"/>
  <c r="Q52" i="4"/>
  <c r="R52" i="4" s="1"/>
  <c r="U52" i="4"/>
  <c r="Y52" i="4"/>
  <c r="Z52" i="4" s="1"/>
  <c r="AC52" i="4"/>
  <c r="AH52" i="4" s="1"/>
  <c r="AG52" i="4"/>
  <c r="AK52" i="4"/>
  <c r="AO52" i="4"/>
  <c r="AP52" i="4" s="1"/>
  <c r="AS52" i="4"/>
  <c r="AW52" i="4"/>
  <c r="AX52" i="4" s="1"/>
  <c r="BA52" i="4"/>
  <c r="BE52" i="4"/>
  <c r="BF52" i="4" s="1"/>
  <c r="BL52" i="4"/>
  <c r="BP52" i="4"/>
  <c r="BQ52" i="4" s="1"/>
  <c r="BT52" i="4"/>
  <c r="BX52" i="4"/>
  <c r="BY52" i="4"/>
  <c r="CA52" i="4"/>
  <c r="CB52" i="4"/>
  <c r="CF52" i="4"/>
  <c r="CK52" i="4" s="1"/>
  <c r="CJ52" i="4"/>
  <c r="E53" i="4"/>
  <c r="I53" i="4"/>
  <c r="J53" i="4" s="1"/>
  <c r="M53" i="4"/>
  <c r="Q53" i="4"/>
  <c r="R53" i="4" s="1"/>
  <c r="U53" i="4"/>
  <c r="Y53" i="4"/>
  <c r="Z53" i="4" s="1"/>
  <c r="AC53" i="4"/>
  <c r="AG53" i="4"/>
  <c r="AK53" i="4"/>
  <c r="AO53" i="4"/>
  <c r="AP53" i="4" s="1"/>
  <c r="AS53" i="4"/>
  <c r="AW53" i="4"/>
  <c r="AX53" i="4" s="1"/>
  <c r="BA53" i="4"/>
  <c r="BE53" i="4"/>
  <c r="BF53" i="4" s="1"/>
  <c r="BL53" i="4"/>
  <c r="BP53" i="4"/>
  <c r="BQ53" i="4" s="1"/>
  <c r="BT53" i="4"/>
  <c r="BX53" i="4"/>
  <c r="BY53" i="4" s="1"/>
  <c r="CA53" i="4"/>
  <c r="CB53" i="4"/>
  <c r="CF53" i="4"/>
  <c r="CK53" i="4" s="1"/>
  <c r="CJ53" i="4"/>
  <c r="E54" i="4"/>
  <c r="I54" i="4"/>
  <c r="J54" i="4" s="1"/>
  <c r="M54" i="4"/>
  <c r="Q54" i="4"/>
  <c r="R54" i="4" s="1"/>
  <c r="U54" i="4"/>
  <c r="Y54" i="4"/>
  <c r="Z54" i="4" s="1"/>
  <c r="AC54" i="4"/>
  <c r="AG54" i="4"/>
  <c r="AK54" i="4"/>
  <c r="AO54" i="4"/>
  <c r="AP54" i="4" s="1"/>
  <c r="AS54" i="4"/>
  <c r="AW54" i="4"/>
  <c r="AX54" i="4" s="1"/>
  <c r="BA54" i="4"/>
  <c r="BE54" i="4"/>
  <c r="BF54" i="4" s="1"/>
  <c r="BL54" i="4"/>
  <c r="BP54" i="4"/>
  <c r="BQ54" i="4" s="1"/>
  <c r="BT54" i="4"/>
  <c r="BX54" i="4"/>
  <c r="BY54" i="4" s="1"/>
  <c r="CA54" i="4"/>
  <c r="CB54" i="4"/>
  <c r="CF54" i="4"/>
  <c r="CK54" i="4" s="1"/>
  <c r="CJ54" i="4"/>
  <c r="E55" i="4"/>
  <c r="I55" i="4"/>
  <c r="J55" i="4" s="1"/>
  <c r="M55" i="4"/>
  <c r="Q55" i="4"/>
  <c r="R55" i="4" s="1"/>
  <c r="U55" i="4"/>
  <c r="Y55" i="4"/>
  <c r="Z55" i="4" s="1"/>
  <c r="AC55" i="4"/>
  <c r="AG55" i="4"/>
  <c r="AK55" i="4"/>
  <c r="AO55" i="4"/>
  <c r="AP55" i="4" s="1"/>
  <c r="AS55" i="4"/>
  <c r="AW55" i="4"/>
  <c r="AX55" i="4" s="1"/>
  <c r="BA55" i="4"/>
  <c r="BE55" i="4"/>
  <c r="BF55" i="4" s="1"/>
  <c r="BL55" i="4"/>
  <c r="BP55" i="4"/>
  <c r="BQ55" i="4" s="1"/>
  <c r="BT55" i="4"/>
  <c r="BX55" i="4"/>
  <c r="BY55" i="4" s="1"/>
  <c r="CA55" i="4"/>
  <c r="CB55" i="4"/>
  <c r="CF55" i="4"/>
  <c r="CK55" i="4" s="1"/>
  <c r="CJ55" i="4"/>
  <c r="E56" i="4"/>
  <c r="I56" i="4"/>
  <c r="J56" i="4" s="1"/>
  <c r="M56" i="4"/>
  <c r="Q56" i="4"/>
  <c r="R56" i="4" s="1"/>
  <c r="U56" i="4"/>
  <c r="Y56" i="4"/>
  <c r="Z56" i="4" s="1"/>
  <c r="AC56" i="4"/>
  <c r="AG56" i="4"/>
  <c r="AK56" i="4"/>
  <c r="AO56" i="4"/>
  <c r="AP56" i="4" s="1"/>
  <c r="AS56" i="4"/>
  <c r="AW56" i="4"/>
  <c r="AX56" i="4" s="1"/>
  <c r="BA56" i="4"/>
  <c r="BE56" i="4"/>
  <c r="BF56" i="4" s="1"/>
  <c r="BL56" i="4"/>
  <c r="BP56" i="4"/>
  <c r="BQ56" i="4" s="1"/>
  <c r="BT56" i="4"/>
  <c r="BX56" i="4"/>
  <c r="BY56" i="4" s="1"/>
  <c r="CA56" i="4"/>
  <c r="CB56" i="4"/>
  <c r="CF56" i="4"/>
  <c r="CK56" i="4" s="1"/>
  <c r="CJ56" i="4"/>
  <c r="E57" i="4"/>
  <c r="I57" i="4"/>
  <c r="J57" i="4" s="1"/>
  <c r="M57" i="4"/>
  <c r="Q57" i="4"/>
  <c r="R57" i="4"/>
  <c r="U57" i="4"/>
  <c r="Y57" i="4"/>
  <c r="Z57" i="4" s="1"/>
  <c r="AC57" i="4"/>
  <c r="AG57" i="4"/>
  <c r="AK57" i="4"/>
  <c r="AO57" i="4"/>
  <c r="AP57" i="4" s="1"/>
  <c r="AS57" i="4"/>
  <c r="AW57" i="4"/>
  <c r="AX57" i="4" s="1"/>
  <c r="BA57" i="4"/>
  <c r="BE57" i="4"/>
  <c r="BF57" i="4" s="1"/>
  <c r="BL57" i="4"/>
  <c r="BP57" i="4"/>
  <c r="BQ57" i="4" s="1"/>
  <c r="BT57" i="4"/>
  <c r="BX57" i="4"/>
  <c r="BY57" i="4" s="1"/>
  <c r="CA57" i="4"/>
  <c r="CB57" i="4"/>
  <c r="CF57" i="4"/>
  <c r="CK57" i="4" s="1"/>
  <c r="CJ57" i="4"/>
  <c r="E58" i="4"/>
  <c r="I58" i="4"/>
  <c r="J58" i="4" s="1"/>
  <c r="M58" i="4"/>
  <c r="Q58" i="4"/>
  <c r="R58" i="4" s="1"/>
  <c r="U58" i="4"/>
  <c r="Y58" i="4"/>
  <c r="Z58" i="4" s="1"/>
  <c r="AC58" i="4"/>
  <c r="AG58" i="4"/>
  <c r="AK58" i="4"/>
  <c r="AO58" i="4"/>
  <c r="AP58" i="4" s="1"/>
  <c r="AS58" i="4"/>
  <c r="AW58" i="4"/>
  <c r="AX58" i="4" s="1"/>
  <c r="BA58" i="4"/>
  <c r="BE58" i="4"/>
  <c r="BF58" i="4" s="1"/>
  <c r="BL58" i="4"/>
  <c r="BP58" i="4"/>
  <c r="BQ58" i="4" s="1"/>
  <c r="BT58" i="4"/>
  <c r="BX58" i="4"/>
  <c r="BY58" i="4" s="1"/>
  <c r="CA58" i="4"/>
  <c r="CB58" i="4"/>
  <c r="CF58" i="4"/>
  <c r="CK58" i="4" s="1"/>
  <c r="CJ58" i="4"/>
  <c r="E59" i="4"/>
  <c r="I59" i="4"/>
  <c r="J59" i="4" s="1"/>
  <c r="M59" i="4"/>
  <c r="Q59" i="4"/>
  <c r="R59" i="4" s="1"/>
  <c r="U59" i="4"/>
  <c r="Y59" i="4"/>
  <c r="Z59" i="4" s="1"/>
  <c r="AC59" i="4"/>
  <c r="AG59" i="4"/>
  <c r="AK59" i="4"/>
  <c r="AO59" i="4"/>
  <c r="AP59" i="4" s="1"/>
  <c r="AS59" i="4"/>
  <c r="AW59" i="4"/>
  <c r="AX59" i="4" s="1"/>
  <c r="BA59" i="4"/>
  <c r="BE59" i="4"/>
  <c r="BF59" i="4" s="1"/>
  <c r="BL59" i="4"/>
  <c r="BP59" i="4"/>
  <c r="BQ59" i="4" s="1"/>
  <c r="BT59" i="4"/>
  <c r="BX59" i="4"/>
  <c r="BY59" i="4" s="1"/>
  <c r="CA59" i="4"/>
  <c r="CB59" i="4"/>
  <c r="CF59" i="4"/>
  <c r="CK59" i="4" s="1"/>
  <c r="CJ59" i="4"/>
  <c r="E60" i="4"/>
  <c r="I60" i="4"/>
  <c r="J60" i="4" s="1"/>
  <c r="M60" i="4"/>
  <c r="Q60" i="4"/>
  <c r="R60" i="4" s="1"/>
  <c r="U60" i="4"/>
  <c r="Y60" i="4"/>
  <c r="Z60" i="4" s="1"/>
  <c r="AC60" i="4"/>
  <c r="AG60" i="4"/>
  <c r="AK60" i="4"/>
  <c r="AO60" i="4"/>
  <c r="AP60" i="4" s="1"/>
  <c r="AS60" i="4"/>
  <c r="AW60" i="4"/>
  <c r="AX60" i="4" s="1"/>
  <c r="BA60" i="4"/>
  <c r="BE60" i="4"/>
  <c r="BF60" i="4" s="1"/>
  <c r="BL60" i="4"/>
  <c r="BP60" i="4"/>
  <c r="BQ60" i="4" s="1"/>
  <c r="BT60" i="4"/>
  <c r="BX60" i="4"/>
  <c r="BY60" i="4" s="1"/>
  <c r="CA60" i="4"/>
  <c r="CB60" i="4"/>
  <c r="CF60" i="4"/>
  <c r="CK60" i="4" s="1"/>
  <c r="CJ60" i="4"/>
  <c r="E61" i="4"/>
  <c r="I61" i="4"/>
  <c r="J61" i="4" s="1"/>
  <c r="M61" i="4"/>
  <c r="Q61" i="4"/>
  <c r="R61" i="4" s="1"/>
  <c r="U61" i="4"/>
  <c r="Y61" i="4"/>
  <c r="Z61" i="4" s="1"/>
  <c r="AC61" i="4"/>
  <c r="AG61" i="4"/>
  <c r="AK61" i="4"/>
  <c r="AO61" i="4"/>
  <c r="AP61" i="4" s="1"/>
  <c r="AS61" i="4"/>
  <c r="AW61" i="4"/>
  <c r="AX61" i="4" s="1"/>
  <c r="BA61" i="4"/>
  <c r="BE61" i="4"/>
  <c r="BF61" i="4" s="1"/>
  <c r="BL61" i="4"/>
  <c r="BP61" i="4"/>
  <c r="BQ61" i="4" s="1"/>
  <c r="BT61" i="4"/>
  <c r="BX61" i="4"/>
  <c r="BY61" i="4" s="1"/>
  <c r="CA61" i="4"/>
  <c r="CB61" i="4"/>
  <c r="CF61" i="4"/>
  <c r="CK61" i="4" s="1"/>
  <c r="CJ61" i="4"/>
  <c r="E62" i="4"/>
  <c r="I62" i="4"/>
  <c r="J62" i="4" s="1"/>
  <c r="M62" i="4"/>
  <c r="Q62" i="4"/>
  <c r="R62" i="4" s="1"/>
  <c r="U62" i="4"/>
  <c r="Y62" i="4"/>
  <c r="Z62" i="4" s="1"/>
  <c r="AC62" i="4"/>
  <c r="AG62" i="4"/>
  <c r="AK62" i="4"/>
  <c r="AO62" i="4"/>
  <c r="AP62" i="4" s="1"/>
  <c r="AS62" i="4"/>
  <c r="AW62" i="4"/>
  <c r="AX62" i="4" s="1"/>
  <c r="BA62" i="4"/>
  <c r="BE62" i="4"/>
  <c r="BF62" i="4" s="1"/>
  <c r="BL62" i="4"/>
  <c r="BP62" i="4"/>
  <c r="BQ62" i="4" s="1"/>
  <c r="BT62" i="4"/>
  <c r="BX62" i="4"/>
  <c r="BY62" i="4" s="1"/>
  <c r="CA62" i="4"/>
  <c r="CB62" i="4"/>
  <c r="CF62" i="4"/>
  <c r="CK62" i="4" s="1"/>
  <c r="CJ62" i="4"/>
  <c r="E63" i="4"/>
  <c r="I63" i="4"/>
  <c r="J63" i="4" s="1"/>
  <c r="M63" i="4"/>
  <c r="Q63" i="4"/>
  <c r="R63" i="4" s="1"/>
  <c r="U63" i="4"/>
  <c r="Y63" i="4"/>
  <c r="Z63" i="4" s="1"/>
  <c r="AC63" i="4"/>
  <c r="AG63" i="4"/>
  <c r="AK63" i="4"/>
  <c r="AO63" i="4"/>
  <c r="AP63" i="4" s="1"/>
  <c r="AS63" i="4"/>
  <c r="AW63" i="4"/>
  <c r="AX63" i="4" s="1"/>
  <c r="BA63" i="4"/>
  <c r="BE63" i="4"/>
  <c r="BF63" i="4" s="1"/>
  <c r="BL63" i="4"/>
  <c r="BP63" i="4"/>
  <c r="BQ63" i="4" s="1"/>
  <c r="BT63" i="4"/>
  <c r="BX63" i="4"/>
  <c r="BY63" i="4" s="1"/>
  <c r="CA63" i="4"/>
  <c r="CB63" i="4"/>
  <c r="CF63" i="4"/>
  <c r="CK63" i="4" s="1"/>
  <c r="CJ63" i="4"/>
  <c r="E64" i="4"/>
  <c r="I64" i="4"/>
  <c r="J64" i="4" s="1"/>
  <c r="M64" i="4"/>
  <c r="Q64" i="4"/>
  <c r="R64" i="4" s="1"/>
  <c r="U64" i="4"/>
  <c r="Y64" i="4"/>
  <c r="Z64" i="4" s="1"/>
  <c r="AC64" i="4"/>
  <c r="AG64" i="4"/>
  <c r="AK64" i="4"/>
  <c r="AO64" i="4"/>
  <c r="AP64" i="4" s="1"/>
  <c r="AS64" i="4"/>
  <c r="AW64" i="4"/>
  <c r="AX64" i="4" s="1"/>
  <c r="BA64" i="4"/>
  <c r="BE64" i="4"/>
  <c r="BF64" i="4" s="1"/>
  <c r="BL64" i="4"/>
  <c r="BP64" i="4"/>
  <c r="BQ64" i="4" s="1"/>
  <c r="BT64" i="4"/>
  <c r="BX64" i="4"/>
  <c r="BY64" i="4" s="1"/>
  <c r="CA64" i="4"/>
  <c r="CB64" i="4"/>
  <c r="CF64" i="4"/>
  <c r="CK64" i="4" s="1"/>
  <c r="CJ64" i="4"/>
  <c r="E65" i="4"/>
  <c r="I65" i="4"/>
  <c r="J65" i="4" s="1"/>
  <c r="M65" i="4"/>
  <c r="Q65" i="4"/>
  <c r="R65" i="4" s="1"/>
  <c r="U65" i="4"/>
  <c r="Y65" i="4"/>
  <c r="Z65" i="4" s="1"/>
  <c r="AC65" i="4"/>
  <c r="AG65" i="4"/>
  <c r="AK65" i="4"/>
  <c r="AO65" i="4"/>
  <c r="AP65" i="4" s="1"/>
  <c r="AS65" i="4"/>
  <c r="AW65" i="4"/>
  <c r="AX65" i="4" s="1"/>
  <c r="BA65" i="4"/>
  <c r="BE65" i="4"/>
  <c r="BF65" i="4" s="1"/>
  <c r="BL65" i="4"/>
  <c r="BP65" i="4"/>
  <c r="BT65" i="4"/>
  <c r="BX65" i="4"/>
  <c r="BY65" i="4" s="1"/>
  <c r="CA65" i="4"/>
  <c r="CB65" i="4"/>
  <c r="CF65" i="4"/>
  <c r="CK65" i="4" s="1"/>
  <c r="CJ65" i="4"/>
  <c r="E66" i="4"/>
  <c r="I66" i="4"/>
  <c r="J66" i="4" s="1"/>
  <c r="M66" i="4"/>
  <c r="Q66" i="4"/>
  <c r="R66" i="4" s="1"/>
  <c r="U66" i="4"/>
  <c r="Y66" i="4"/>
  <c r="Z66" i="4" s="1"/>
  <c r="AC66" i="4"/>
  <c r="AG66" i="4"/>
  <c r="AK66" i="4"/>
  <c r="AO66" i="4"/>
  <c r="AP66" i="4" s="1"/>
  <c r="AS66" i="4"/>
  <c r="AW66" i="4"/>
  <c r="AX66" i="4" s="1"/>
  <c r="BA66" i="4"/>
  <c r="BE66" i="4"/>
  <c r="BF66" i="4" s="1"/>
  <c r="BL66" i="4"/>
  <c r="BP66" i="4"/>
  <c r="BQ66" i="4" s="1"/>
  <c r="BT66" i="4"/>
  <c r="BX66" i="4"/>
  <c r="BY66" i="4" s="1"/>
  <c r="CA66" i="4"/>
  <c r="CB66" i="4"/>
  <c r="CF66" i="4"/>
  <c r="CK66" i="4" s="1"/>
  <c r="CJ66" i="4"/>
  <c r="E67" i="4"/>
  <c r="I67" i="4"/>
  <c r="J67" i="4" s="1"/>
  <c r="M67" i="4"/>
  <c r="Q67" i="4"/>
  <c r="R67" i="4" s="1"/>
  <c r="U67" i="4"/>
  <c r="Y67" i="4"/>
  <c r="Z67" i="4" s="1"/>
  <c r="AC67" i="4"/>
  <c r="AG67" i="4"/>
  <c r="AK67" i="4"/>
  <c r="AO67" i="4"/>
  <c r="AS67" i="4"/>
  <c r="AW67" i="4"/>
  <c r="BA67" i="4"/>
  <c r="BE67" i="4"/>
  <c r="BF67" i="4" s="1"/>
  <c r="BL67" i="4"/>
  <c r="BP67" i="4"/>
  <c r="BQ67" i="4" s="1"/>
  <c r="BT67" i="4"/>
  <c r="BX67" i="4"/>
  <c r="BY67" i="4" s="1"/>
  <c r="CA67" i="4"/>
  <c r="CB67" i="4"/>
  <c r="CF67" i="4"/>
  <c r="CJ67" i="4"/>
  <c r="CK67" i="4"/>
  <c r="E68" i="4"/>
  <c r="I68" i="4"/>
  <c r="M68" i="4"/>
  <c r="Q68" i="4"/>
  <c r="R68" i="4"/>
  <c r="U68" i="4"/>
  <c r="Y68" i="4"/>
  <c r="Z68" i="4" s="1"/>
  <c r="AC68" i="4"/>
  <c r="AG68" i="4"/>
  <c r="AK68" i="4"/>
  <c r="AO68" i="4"/>
  <c r="AP68" i="4" s="1"/>
  <c r="AS68" i="4"/>
  <c r="AW68" i="4"/>
  <c r="AX68" i="4" s="1"/>
  <c r="BA68" i="4"/>
  <c r="BE68" i="4"/>
  <c r="BF68" i="4" s="1"/>
  <c r="BL68" i="4"/>
  <c r="BP68" i="4"/>
  <c r="BT68" i="4"/>
  <c r="BX68" i="4"/>
  <c r="CA68" i="4"/>
  <c r="CB68" i="4"/>
  <c r="CF68" i="4"/>
  <c r="CJ68" i="4"/>
  <c r="CK68" i="4"/>
  <c r="E69" i="4"/>
  <c r="I69" i="4"/>
  <c r="J69" i="4" s="1"/>
  <c r="M69" i="4"/>
  <c r="Q69" i="4"/>
  <c r="R69" i="4" s="1"/>
  <c r="U69" i="4"/>
  <c r="Y69" i="4"/>
  <c r="Z69" i="4" s="1"/>
  <c r="AC69" i="4"/>
  <c r="AG69" i="4"/>
  <c r="AH69" i="4" s="1"/>
  <c r="AK69" i="4"/>
  <c r="AO69" i="4"/>
  <c r="AS69" i="4"/>
  <c r="AW69" i="4"/>
  <c r="AX69" i="4" s="1"/>
  <c r="BA69" i="4"/>
  <c r="BE69" i="4"/>
  <c r="BF69" i="4" s="1"/>
  <c r="BL69" i="4"/>
  <c r="BP69" i="4"/>
  <c r="BQ69" i="4" s="1"/>
  <c r="BT69" i="4"/>
  <c r="BX69" i="4"/>
  <c r="BY69" i="4" s="1"/>
  <c r="CA69" i="4"/>
  <c r="CB69" i="4"/>
  <c r="CF69" i="4"/>
  <c r="CK69" i="4" s="1"/>
  <c r="CJ69" i="4"/>
  <c r="E70" i="4"/>
  <c r="I70" i="4"/>
  <c r="M70" i="4"/>
  <c r="R70" i="4" s="1"/>
  <c r="Q70" i="4"/>
  <c r="U70" i="4"/>
  <c r="Y70" i="4"/>
  <c r="Z70" i="4" s="1"/>
  <c r="AC70" i="4"/>
  <c r="AG70" i="4"/>
  <c r="AH70" i="4" s="1"/>
  <c r="AK70" i="4"/>
  <c r="AO70" i="4"/>
  <c r="AP70" i="4" s="1"/>
  <c r="AS70" i="4"/>
  <c r="AW70" i="4"/>
  <c r="AX70" i="4" s="1"/>
  <c r="BA70" i="4"/>
  <c r="BE70" i="4"/>
  <c r="BF70" i="4" s="1"/>
  <c r="BL70" i="4"/>
  <c r="BP70" i="4"/>
  <c r="BT70" i="4"/>
  <c r="BX70" i="4"/>
  <c r="BY70" i="4" s="1"/>
  <c r="CA70" i="4"/>
  <c r="CB70" i="4"/>
  <c r="CF70" i="4"/>
  <c r="CK70" i="4" s="1"/>
  <c r="CJ70" i="4"/>
  <c r="E71" i="4"/>
  <c r="I71" i="4"/>
  <c r="J71" i="4" s="1"/>
  <c r="M71" i="4"/>
  <c r="Q71" i="4"/>
  <c r="R71" i="4" s="1"/>
  <c r="U71" i="4"/>
  <c r="Y71" i="4"/>
  <c r="Z71" i="4" s="1"/>
  <c r="AC71" i="4"/>
  <c r="AG71" i="4"/>
  <c r="AK71" i="4"/>
  <c r="AO71" i="4"/>
  <c r="AS71" i="4"/>
  <c r="AW71" i="4"/>
  <c r="BA71" i="4"/>
  <c r="BE71" i="4"/>
  <c r="BF71" i="4" s="1"/>
  <c r="BL71" i="4"/>
  <c r="BP71" i="4"/>
  <c r="BQ71" i="4" s="1"/>
  <c r="BT71" i="4"/>
  <c r="BX71" i="4"/>
  <c r="BY71" i="4" s="1"/>
  <c r="CA71" i="4"/>
  <c r="CB71" i="4"/>
  <c r="CF71" i="4"/>
  <c r="CJ71" i="4"/>
  <c r="CK71" i="4"/>
  <c r="E72" i="4"/>
  <c r="I72" i="4"/>
  <c r="M72" i="4"/>
  <c r="Q72" i="4"/>
  <c r="R72" i="4"/>
  <c r="U72" i="4"/>
  <c r="Y72" i="4"/>
  <c r="Z72" i="4" s="1"/>
  <c r="AC72" i="4"/>
  <c r="AG72" i="4"/>
  <c r="AK72" i="4"/>
  <c r="AO72" i="4"/>
  <c r="AP72" i="4" s="1"/>
  <c r="AS72" i="4"/>
  <c r="AW72" i="4"/>
  <c r="AX72" i="4" s="1"/>
  <c r="BA72" i="4"/>
  <c r="BE72" i="4"/>
  <c r="BF72" i="4" s="1"/>
  <c r="BL72" i="4"/>
  <c r="BP72" i="4"/>
  <c r="BT72" i="4"/>
  <c r="BX72" i="4"/>
  <c r="CA72" i="4"/>
  <c r="CB72" i="4"/>
  <c r="CF72" i="4"/>
  <c r="CJ72" i="4"/>
  <c r="CK72" i="4"/>
  <c r="E73" i="4"/>
  <c r="I73" i="4"/>
  <c r="J73" i="4" s="1"/>
  <c r="M73" i="4"/>
  <c r="Q73" i="4"/>
  <c r="R73" i="4" s="1"/>
  <c r="U73" i="4"/>
  <c r="Y73" i="4"/>
  <c r="Z73" i="4" s="1"/>
  <c r="AC73" i="4"/>
  <c r="AG73" i="4"/>
  <c r="AH73" i="4" s="1"/>
  <c r="AK73" i="4"/>
  <c r="AO73" i="4"/>
  <c r="AS73" i="4"/>
  <c r="AW73" i="4"/>
  <c r="AX73" i="4" s="1"/>
  <c r="BA73" i="4"/>
  <c r="BE73" i="4"/>
  <c r="BF73" i="4" s="1"/>
  <c r="BL73" i="4"/>
  <c r="BP73" i="4"/>
  <c r="BQ73" i="4" s="1"/>
  <c r="BT73" i="4"/>
  <c r="BX73" i="4"/>
  <c r="BY73" i="4" s="1"/>
  <c r="CA73" i="4"/>
  <c r="CB73" i="4"/>
  <c r="CF73" i="4"/>
  <c r="CK73" i="4" s="1"/>
  <c r="CJ73" i="4"/>
  <c r="E74" i="4"/>
  <c r="I74" i="4"/>
  <c r="M74" i="4"/>
  <c r="Q74" i="4"/>
  <c r="U74" i="4"/>
  <c r="Y74" i="4"/>
  <c r="Z74" i="4" s="1"/>
  <c r="AC74" i="4"/>
  <c r="AG74" i="4"/>
  <c r="AH74" i="4" s="1"/>
  <c r="AK74" i="4"/>
  <c r="AO74" i="4"/>
  <c r="AP74" i="4" s="1"/>
  <c r="AS74" i="4"/>
  <c r="AW74" i="4"/>
  <c r="AX74" i="4" s="1"/>
  <c r="BA74" i="4"/>
  <c r="BE74" i="4"/>
  <c r="BF74" i="4" s="1"/>
  <c r="BL74" i="4"/>
  <c r="BP74" i="4"/>
  <c r="BT74" i="4"/>
  <c r="BX74" i="4"/>
  <c r="BY74" i="4" s="1"/>
  <c r="CA74" i="4"/>
  <c r="CB74" i="4"/>
  <c r="CF74" i="4"/>
  <c r="CJ74" i="4"/>
  <c r="CK74" i="4" s="1"/>
  <c r="E75" i="4"/>
  <c r="I75" i="4"/>
  <c r="M75" i="4"/>
  <c r="Q75" i="4"/>
  <c r="R75" i="4" s="1"/>
  <c r="U75" i="4"/>
  <c r="Y75" i="4"/>
  <c r="Z75" i="4" s="1"/>
  <c r="AC75" i="4"/>
  <c r="AG75" i="4"/>
  <c r="AH75" i="4" s="1"/>
  <c r="AK75" i="4"/>
  <c r="AO75" i="4"/>
  <c r="AS75" i="4"/>
  <c r="AW75" i="4"/>
  <c r="AX75" i="4" s="1"/>
  <c r="BA75" i="4"/>
  <c r="BE75" i="4"/>
  <c r="BF75" i="4" s="1"/>
  <c r="BL75" i="4"/>
  <c r="BP75" i="4"/>
  <c r="BT75" i="4"/>
  <c r="BX75" i="4"/>
  <c r="BY75" i="4" s="1"/>
  <c r="CA75" i="4"/>
  <c r="CB75" i="4"/>
  <c r="CF75" i="4"/>
  <c r="CJ75" i="4"/>
  <c r="CK75" i="4" s="1"/>
  <c r="E76" i="4"/>
  <c r="I76" i="4"/>
  <c r="M76" i="4"/>
  <c r="Q76" i="4"/>
  <c r="R76" i="4" s="1"/>
  <c r="U76" i="4"/>
  <c r="Y76" i="4"/>
  <c r="Z76" i="4" s="1"/>
  <c r="AC76" i="4"/>
  <c r="AG76" i="4"/>
  <c r="AH76" i="4" s="1"/>
  <c r="AK76" i="4"/>
  <c r="AO76" i="4"/>
  <c r="AS76" i="4"/>
  <c r="AW76" i="4"/>
  <c r="AX76" i="4" s="1"/>
  <c r="BA76" i="4"/>
  <c r="BE76" i="4"/>
  <c r="BF76" i="4" s="1"/>
  <c r="BL76" i="4"/>
  <c r="BQ76" i="4" s="1"/>
  <c r="BP76" i="4"/>
  <c r="BT76" i="4"/>
  <c r="BX76" i="4"/>
  <c r="BY76" i="4" s="1"/>
  <c r="CA76" i="4"/>
  <c r="CB76" i="4"/>
  <c r="CF76" i="4"/>
  <c r="CJ76" i="4"/>
  <c r="CK76" i="4" s="1"/>
  <c r="E77" i="4"/>
  <c r="I77" i="4"/>
  <c r="M77" i="4"/>
  <c r="Q77" i="4"/>
  <c r="R77" i="4" s="1"/>
  <c r="U77" i="4"/>
  <c r="Y77" i="4"/>
  <c r="Z77" i="4" s="1"/>
  <c r="AC77" i="4"/>
  <c r="AG77" i="4"/>
  <c r="AH77" i="4" s="1"/>
  <c r="AK77" i="4"/>
  <c r="AO77" i="4"/>
  <c r="AS77" i="4"/>
  <c r="AW77" i="4"/>
  <c r="AX77" i="4" s="1"/>
  <c r="BA77" i="4"/>
  <c r="BE77" i="4"/>
  <c r="BF77" i="4" s="1"/>
  <c r="BL77" i="4"/>
  <c r="BP77" i="4"/>
  <c r="BT77" i="4"/>
  <c r="BX77" i="4"/>
  <c r="BY77" i="4" s="1"/>
  <c r="CA77" i="4"/>
  <c r="CB77" i="4"/>
  <c r="CF77" i="4"/>
  <c r="CJ77" i="4"/>
  <c r="CK77" i="4" s="1"/>
  <c r="E78" i="4"/>
  <c r="I78" i="4"/>
  <c r="M78" i="4"/>
  <c r="Q78" i="4"/>
  <c r="R78" i="4" s="1"/>
  <c r="U78" i="4"/>
  <c r="Y78" i="4"/>
  <c r="Z78" i="4" s="1"/>
  <c r="AC78" i="4"/>
  <c r="AG78" i="4"/>
  <c r="AH78" i="4" s="1"/>
  <c r="AK78" i="4"/>
  <c r="AO78" i="4"/>
  <c r="AS78" i="4"/>
  <c r="AW78" i="4"/>
  <c r="AX78" i="4" s="1"/>
  <c r="BA78" i="4"/>
  <c r="BE78" i="4"/>
  <c r="BF78" i="4" s="1"/>
  <c r="BL78" i="4"/>
  <c r="BQ78" i="4" s="1"/>
  <c r="BP78" i="4"/>
  <c r="BT78" i="4"/>
  <c r="BX78" i="4"/>
  <c r="BY78" i="4" s="1"/>
  <c r="CA78" i="4"/>
  <c r="CB78" i="4"/>
  <c r="CF78" i="4"/>
  <c r="CJ78" i="4"/>
  <c r="CK78" i="4" s="1"/>
  <c r="E79" i="4"/>
  <c r="I79" i="4"/>
  <c r="M79" i="4"/>
  <c r="Q79" i="4"/>
  <c r="R79" i="4" s="1"/>
  <c r="U79" i="4"/>
  <c r="Y79" i="4"/>
  <c r="Z79" i="4" s="1"/>
  <c r="AC79" i="4"/>
  <c r="AG79" i="4"/>
  <c r="AH79" i="4" s="1"/>
  <c r="AK79" i="4"/>
  <c r="AO79" i="4"/>
  <c r="AS79" i="4"/>
  <c r="AW79" i="4"/>
  <c r="AX79" i="4" s="1"/>
  <c r="BA79" i="4"/>
  <c r="BE79" i="4"/>
  <c r="BF79" i="4" s="1"/>
  <c r="BL79" i="4"/>
  <c r="BP79" i="4"/>
  <c r="BT79" i="4"/>
  <c r="BX79" i="4"/>
  <c r="BY79" i="4" s="1"/>
  <c r="CA79" i="4"/>
  <c r="CB79" i="4"/>
  <c r="CF79" i="4"/>
  <c r="CJ79" i="4"/>
  <c r="CK79" i="4" s="1"/>
  <c r="E80" i="4"/>
  <c r="I80" i="4"/>
  <c r="M80" i="4"/>
  <c r="Q80" i="4"/>
  <c r="R80" i="4" s="1"/>
  <c r="U80" i="4"/>
  <c r="Y80" i="4"/>
  <c r="Z80" i="4" s="1"/>
  <c r="AC80" i="4"/>
  <c r="AG80" i="4"/>
  <c r="AH80" i="4" s="1"/>
  <c r="AK80" i="4"/>
  <c r="AO80" i="4"/>
  <c r="AS80" i="4"/>
  <c r="AW80" i="4"/>
  <c r="AX80" i="4" s="1"/>
  <c r="BA80" i="4"/>
  <c r="BE80" i="4"/>
  <c r="BF80" i="4" s="1"/>
  <c r="BL80" i="4"/>
  <c r="BP80" i="4"/>
  <c r="BT80" i="4"/>
  <c r="BX80" i="4"/>
  <c r="BY80" i="4" s="1"/>
  <c r="CA80" i="4"/>
  <c r="CB80" i="4"/>
  <c r="CF80" i="4"/>
  <c r="CJ80" i="4"/>
  <c r="CK80" i="4" s="1"/>
  <c r="E81" i="4"/>
  <c r="I81" i="4"/>
  <c r="M81" i="4"/>
  <c r="Q81" i="4"/>
  <c r="R81" i="4" s="1"/>
  <c r="U81" i="4"/>
  <c r="Y81" i="4"/>
  <c r="Z81" i="4" s="1"/>
  <c r="AC81" i="4"/>
  <c r="AG81" i="4"/>
  <c r="AH81" i="4" s="1"/>
  <c r="AK81" i="4"/>
  <c r="AO81" i="4"/>
  <c r="AS81" i="4"/>
  <c r="AW81" i="4"/>
  <c r="AX81" i="4" s="1"/>
  <c r="BA81" i="4"/>
  <c r="BE81" i="4"/>
  <c r="BF81" i="4" s="1"/>
  <c r="BL81" i="4"/>
  <c r="BP81" i="4"/>
  <c r="BT81" i="4"/>
  <c r="BX81" i="4"/>
  <c r="BY81" i="4" s="1"/>
  <c r="CA81" i="4"/>
  <c r="CB81" i="4"/>
  <c r="CF81" i="4"/>
  <c r="CJ81" i="4"/>
  <c r="CK81" i="4" s="1"/>
  <c r="E82" i="4"/>
  <c r="I82" i="4"/>
  <c r="M82" i="4"/>
  <c r="Q82" i="4"/>
  <c r="R82" i="4" s="1"/>
  <c r="U82" i="4"/>
  <c r="Y82" i="4"/>
  <c r="Z82" i="4" s="1"/>
  <c r="AC82" i="4"/>
  <c r="AG82" i="4"/>
  <c r="AH82" i="4" s="1"/>
  <c r="AK82" i="4"/>
  <c r="AO82" i="4"/>
  <c r="AS82" i="4"/>
  <c r="AW82" i="4"/>
  <c r="AX82" i="4" s="1"/>
  <c r="BA82" i="4"/>
  <c r="BE82" i="4"/>
  <c r="BF82" i="4" s="1"/>
  <c r="BL82" i="4"/>
  <c r="BP82" i="4"/>
  <c r="BT82" i="4"/>
  <c r="BX82" i="4"/>
  <c r="BY82" i="4" s="1"/>
  <c r="CA82" i="4"/>
  <c r="CB82" i="4"/>
  <c r="CF82" i="4"/>
  <c r="CJ82" i="4"/>
  <c r="CK82" i="4" s="1"/>
  <c r="E83" i="4"/>
  <c r="I83" i="4"/>
  <c r="M83" i="4"/>
  <c r="Q83" i="4"/>
  <c r="R83" i="4" s="1"/>
  <c r="U83" i="4"/>
  <c r="Y83" i="4"/>
  <c r="Z83" i="4"/>
  <c r="AC83" i="4"/>
  <c r="AG83" i="4"/>
  <c r="AH83" i="4" s="1"/>
  <c r="AK83" i="4"/>
  <c r="AO83" i="4"/>
  <c r="AS83" i="4"/>
  <c r="AW83" i="4"/>
  <c r="AX83" i="4" s="1"/>
  <c r="BA83" i="4"/>
  <c r="BE83" i="4"/>
  <c r="BF83" i="4" s="1"/>
  <c r="BL83" i="4"/>
  <c r="BP83" i="4"/>
  <c r="BT83" i="4"/>
  <c r="BX83" i="4"/>
  <c r="BY83" i="4" s="1"/>
  <c r="CA83" i="4"/>
  <c r="CB83" i="4"/>
  <c r="CF83" i="4"/>
  <c r="CJ83" i="4"/>
  <c r="CK83" i="4" s="1"/>
  <c r="E84" i="4"/>
  <c r="I84" i="4"/>
  <c r="M84" i="4"/>
  <c r="Q84" i="4"/>
  <c r="R84" i="4" s="1"/>
  <c r="U84" i="4"/>
  <c r="Y84" i="4"/>
  <c r="Z84" i="4" s="1"/>
  <c r="AC84" i="4"/>
  <c r="AG84" i="4"/>
  <c r="AH84" i="4" s="1"/>
  <c r="AK84" i="4"/>
  <c r="AO84" i="4"/>
  <c r="AS84" i="4"/>
  <c r="AW84" i="4"/>
  <c r="AX84" i="4" s="1"/>
  <c r="BA84" i="4"/>
  <c r="BE84" i="4"/>
  <c r="BF84" i="4" s="1"/>
  <c r="BL84" i="4"/>
  <c r="BP84" i="4"/>
  <c r="BT84" i="4"/>
  <c r="BX84" i="4"/>
  <c r="BY84" i="4" s="1"/>
  <c r="CA84" i="4"/>
  <c r="CB84" i="4"/>
  <c r="CF84" i="4"/>
  <c r="CJ84" i="4"/>
  <c r="CK84" i="4" s="1"/>
  <c r="E85" i="4"/>
  <c r="I85" i="4"/>
  <c r="M85" i="4"/>
  <c r="Q85" i="4"/>
  <c r="R85" i="4" s="1"/>
  <c r="U85" i="4"/>
  <c r="Y85" i="4"/>
  <c r="Z85" i="4" s="1"/>
  <c r="AC85" i="4"/>
  <c r="AG85" i="4"/>
  <c r="AH85" i="4" s="1"/>
  <c r="AK85" i="4"/>
  <c r="AO85" i="4"/>
  <c r="AS85" i="4"/>
  <c r="AW85" i="4"/>
  <c r="AX85" i="4" s="1"/>
  <c r="BA85" i="4"/>
  <c r="BE85" i="4"/>
  <c r="BF85" i="4" s="1"/>
  <c r="BL85" i="4"/>
  <c r="BP85" i="4"/>
  <c r="BT85" i="4"/>
  <c r="BX85" i="4"/>
  <c r="BY85" i="4" s="1"/>
  <c r="CA85" i="4"/>
  <c r="CB85" i="4"/>
  <c r="CF85" i="4"/>
  <c r="CJ85" i="4"/>
  <c r="CK85" i="4" s="1"/>
  <c r="E86" i="4"/>
  <c r="I86" i="4"/>
  <c r="M86" i="4"/>
  <c r="Q86" i="4"/>
  <c r="R86" i="4" s="1"/>
  <c r="U86" i="4"/>
  <c r="Y86" i="4"/>
  <c r="Z86" i="4" s="1"/>
  <c r="AC86" i="4"/>
  <c r="AG86" i="4"/>
  <c r="AH86" i="4" s="1"/>
  <c r="AK86" i="4"/>
  <c r="AO86" i="4"/>
  <c r="AS86" i="4"/>
  <c r="AW86" i="4"/>
  <c r="AX86" i="4" s="1"/>
  <c r="BA86" i="4"/>
  <c r="BE86" i="4"/>
  <c r="BF86" i="4" s="1"/>
  <c r="BL86" i="4"/>
  <c r="BP86" i="4"/>
  <c r="BT86" i="4"/>
  <c r="BX86" i="4"/>
  <c r="BY86" i="4" s="1"/>
  <c r="CA86" i="4"/>
  <c r="CB86" i="4"/>
  <c r="CF86" i="4"/>
  <c r="CJ86" i="4"/>
  <c r="CK86" i="4" s="1"/>
  <c r="E87" i="4"/>
  <c r="I87" i="4"/>
  <c r="M87" i="4"/>
  <c r="Q87" i="4"/>
  <c r="R87" i="4" s="1"/>
  <c r="U87" i="4"/>
  <c r="Y87" i="4"/>
  <c r="Z87" i="4" s="1"/>
  <c r="AC87" i="4"/>
  <c r="AG87" i="4"/>
  <c r="AH87" i="4" s="1"/>
  <c r="AK87" i="4"/>
  <c r="AO87" i="4"/>
  <c r="AS87" i="4"/>
  <c r="AW87" i="4"/>
  <c r="AX87" i="4" s="1"/>
  <c r="BA87" i="4"/>
  <c r="BE87" i="4"/>
  <c r="BF87" i="4" s="1"/>
  <c r="BL87" i="4"/>
  <c r="BP87" i="4"/>
  <c r="BT87" i="4"/>
  <c r="BX87" i="4"/>
  <c r="BY87" i="4" s="1"/>
  <c r="CA87" i="4"/>
  <c r="CB87" i="4"/>
  <c r="CF87" i="4"/>
  <c r="CJ87" i="4"/>
  <c r="CK87" i="4" s="1"/>
  <c r="E88" i="4"/>
  <c r="I88" i="4"/>
  <c r="M88" i="4"/>
  <c r="Q88" i="4"/>
  <c r="R88" i="4" s="1"/>
  <c r="U88" i="4"/>
  <c r="Y88" i="4"/>
  <c r="Z88" i="4" s="1"/>
  <c r="AC88" i="4"/>
  <c r="AG88" i="4"/>
  <c r="AH88" i="4" s="1"/>
  <c r="AK88" i="4"/>
  <c r="AO88" i="4"/>
  <c r="AS88" i="4"/>
  <c r="AW88" i="4"/>
  <c r="AX88" i="4" s="1"/>
  <c r="BA88" i="4"/>
  <c r="BE88" i="4"/>
  <c r="BF88" i="4"/>
  <c r="BL88" i="4"/>
  <c r="BP88" i="4"/>
  <c r="BT88" i="4"/>
  <c r="BX88" i="4"/>
  <c r="BY88" i="4" s="1"/>
  <c r="CA88" i="4"/>
  <c r="CB88" i="4"/>
  <c r="CF88" i="4"/>
  <c r="CJ88" i="4"/>
  <c r="CK88" i="4" s="1"/>
  <c r="E89" i="4"/>
  <c r="I89" i="4"/>
  <c r="M89" i="4"/>
  <c r="Q89" i="4"/>
  <c r="R89" i="4" s="1"/>
  <c r="U89" i="4"/>
  <c r="Y89" i="4"/>
  <c r="Z89" i="4" s="1"/>
  <c r="AC89" i="4"/>
  <c r="AG89" i="4"/>
  <c r="AH89" i="4" s="1"/>
  <c r="AK89" i="4"/>
  <c r="AO89" i="4"/>
  <c r="AS89" i="4"/>
  <c r="AW89" i="4"/>
  <c r="AX89" i="4" s="1"/>
  <c r="BA89" i="4"/>
  <c r="BE89" i="4"/>
  <c r="BF89" i="4"/>
  <c r="BL89" i="4"/>
  <c r="BP89" i="4"/>
  <c r="BT89" i="4"/>
  <c r="BX89" i="4"/>
  <c r="BY89" i="4" s="1"/>
  <c r="CA89" i="4"/>
  <c r="CB89" i="4"/>
  <c r="CF89" i="4"/>
  <c r="CJ89" i="4"/>
  <c r="CK89" i="4" s="1"/>
  <c r="E90" i="4"/>
  <c r="I90" i="4"/>
  <c r="J90" i="4" s="1"/>
  <c r="M90" i="4"/>
  <c r="Q90" i="4"/>
  <c r="R90" i="4" s="1"/>
  <c r="U90" i="4"/>
  <c r="Z90" i="4" s="1"/>
  <c r="Y90" i="4"/>
  <c r="AC90" i="4"/>
  <c r="AG90" i="4"/>
  <c r="AH90" i="4" s="1"/>
  <c r="AK90" i="4"/>
  <c r="AP90" i="4" s="1"/>
  <c r="AO90" i="4"/>
  <c r="AS90" i="4"/>
  <c r="AW90" i="4"/>
  <c r="AX90" i="4" s="1"/>
  <c r="BA90" i="4"/>
  <c r="BE90" i="4"/>
  <c r="BF90" i="4" s="1"/>
  <c r="BL90" i="4"/>
  <c r="BP90" i="4"/>
  <c r="BT90" i="4"/>
  <c r="BX90" i="4"/>
  <c r="BY90" i="4" s="1"/>
  <c r="CA90" i="4"/>
  <c r="CB90" i="4"/>
  <c r="CF90" i="4"/>
  <c r="CJ90" i="4"/>
  <c r="CK90" i="4"/>
  <c r="E91" i="4"/>
  <c r="I91" i="4"/>
  <c r="J91" i="4" s="1"/>
  <c r="M91" i="4"/>
  <c r="Q91" i="4"/>
  <c r="U91" i="4"/>
  <c r="Y91" i="4"/>
  <c r="AC91" i="4"/>
  <c r="AG91" i="4"/>
  <c r="AH91" i="4" s="1"/>
  <c r="AK91" i="4"/>
  <c r="AO91" i="4"/>
  <c r="AP91" i="4" s="1"/>
  <c r="AS91" i="4"/>
  <c r="AW91" i="4"/>
  <c r="AX91" i="4" s="1"/>
  <c r="BA91" i="4"/>
  <c r="BE91" i="4"/>
  <c r="BF91" i="4" s="1"/>
  <c r="BL91" i="4"/>
  <c r="BP91" i="4"/>
  <c r="BT91" i="4"/>
  <c r="BX91" i="4"/>
  <c r="CA91" i="4"/>
  <c r="CB91" i="4"/>
  <c r="CF91" i="4"/>
  <c r="CJ91" i="4"/>
  <c r="CK91" i="4"/>
  <c r="E92" i="4"/>
  <c r="I92" i="4"/>
  <c r="M92" i="4"/>
  <c r="Q92" i="4"/>
  <c r="R92" i="4" s="1"/>
  <c r="U92" i="4"/>
  <c r="Y92" i="4"/>
  <c r="Z92" i="4" s="1"/>
  <c r="AC92" i="4"/>
  <c r="AG92" i="4"/>
  <c r="AH92" i="4" s="1"/>
  <c r="AK92" i="4"/>
  <c r="AO92" i="4"/>
  <c r="AP92" i="4" s="1"/>
  <c r="AS92" i="4"/>
  <c r="AW92" i="4"/>
  <c r="BA92" i="4"/>
  <c r="BE92" i="4"/>
  <c r="BL92" i="4"/>
  <c r="BP92" i="4"/>
  <c r="BQ92" i="4"/>
  <c r="BT92" i="4"/>
  <c r="BX92" i="4"/>
  <c r="BY92" i="4" s="1"/>
  <c r="CA92" i="4"/>
  <c r="CB92" i="4"/>
  <c r="CF92" i="4"/>
  <c r="CJ92" i="4"/>
  <c r="CK92" i="4"/>
  <c r="E93" i="4"/>
  <c r="I93" i="4"/>
  <c r="M93" i="4"/>
  <c r="Q93" i="4"/>
  <c r="U93" i="4"/>
  <c r="Y93" i="4"/>
  <c r="Z93" i="4" s="1"/>
  <c r="AC93" i="4"/>
  <c r="AG93" i="4"/>
  <c r="AH93" i="4" s="1"/>
  <c r="AK93" i="4"/>
  <c r="AO93" i="4"/>
  <c r="AS93" i="4"/>
  <c r="AW93" i="4"/>
  <c r="AX93" i="4" s="1"/>
  <c r="BA93" i="4"/>
  <c r="BE93" i="4"/>
  <c r="BF93" i="4" s="1"/>
  <c r="BL93" i="4"/>
  <c r="BP93" i="4"/>
  <c r="BQ93" i="4" s="1"/>
  <c r="BT93" i="4"/>
  <c r="BX93" i="4"/>
  <c r="CA93" i="4"/>
  <c r="CB93" i="4"/>
  <c r="CF93" i="4"/>
  <c r="CJ93" i="4"/>
  <c r="CK93" i="4" s="1"/>
  <c r="E94" i="4"/>
  <c r="I94" i="4"/>
  <c r="J94" i="4" s="1"/>
  <c r="M94" i="4"/>
  <c r="Q94" i="4"/>
  <c r="R94" i="4" s="1"/>
  <c r="U94" i="4"/>
  <c r="Y94" i="4"/>
  <c r="Z94" i="4" s="1"/>
  <c r="AC94" i="4"/>
  <c r="AG94" i="4"/>
  <c r="AH94" i="4" s="1"/>
  <c r="AK94" i="4"/>
  <c r="AO94" i="4"/>
  <c r="AS94" i="4"/>
  <c r="AW94" i="4"/>
  <c r="BA94" i="4"/>
  <c r="BE94" i="4"/>
  <c r="BF94" i="4" s="1"/>
  <c r="BL94" i="4"/>
  <c r="BP94" i="4"/>
  <c r="BT94" i="4"/>
  <c r="BX94" i="4"/>
  <c r="BY94" i="4" s="1"/>
  <c r="CA94" i="4"/>
  <c r="CB94" i="4"/>
  <c r="CF94" i="4"/>
  <c r="CK94" i="4" s="1"/>
  <c r="CJ94" i="4"/>
  <c r="E95" i="4"/>
  <c r="I95" i="4"/>
  <c r="J95" i="4" s="1"/>
  <c r="M95" i="4"/>
  <c r="Q95" i="4"/>
  <c r="R95" i="4" s="1"/>
  <c r="U95" i="4"/>
  <c r="Y95" i="4"/>
  <c r="Z95" i="4" s="1"/>
  <c r="AC95" i="4"/>
  <c r="AG95" i="4"/>
  <c r="AK95" i="4"/>
  <c r="AO95" i="4"/>
  <c r="AP95" i="4" s="1"/>
  <c r="AS95" i="4"/>
  <c r="AW95" i="4"/>
  <c r="AX95" i="4" s="1"/>
  <c r="BA95" i="4"/>
  <c r="BE95" i="4"/>
  <c r="BF95" i="4" s="1"/>
  <c r="BL95" i="4"/>
  <c r="BP95" i="4"/>
  <c r="BQ95" i="4" s="1"/>
  <c r="BT95" i="4"/>
  <c r="BX95" i="4"/>
  <c r="BY95" i="4" s="1"/>
  <c r="CA95" i="4"/>
  <c r="CB95" i="4"/>
  <c r="CF95" i="4"/>
  <c r="CK95" i="4" s="1"/>
  <c r="CJ95" i="4"/>
  <c r="E96" i="4"/>
  <c r="I96" i="4"/>
  <c r="J96" i="4" s="1"/>
  <c r="M96" i="4"/>
  <c r="Q96" i="4"/>
  <c r="R96" i="4" s="1"/>
  <c r="U96" i="4"/>
  <c r="Y96" i="4"/>
  <c r="Z96" i="4" s="1"/>
  <c r="AC96" i="4"/>
  <c r="AG96" i="4"/>
  <c r="AK96" i="4"/>
  <c r="AO96" i="4"/>
  <c r="AP96" i="4" s="1"/>
  <c r="AS96" i="4"/>
  <c r="AW96" i="4"/>
  <c r="AX96" i="4" s="1"/>
  <c r="BA96" i="4"/>
  <c r="BE96" i="4"/>
  <c r="BF96" i="4" s="1"/>
  <c r="BL96" i="4"/>
  <c r="BP96" i="4"/>
  <c r="BQ96" i="4" s="1"/>
  <c r="BT96" i="4"/>
  <c r="BX96" i="4"/>
  <c r="BY96" i="4" s="1"/>
  <c r="CA96" i="4"/>
  <c r="CB96" i="4"/>
  <c r="CF96" i="4"/>
  <c r="CK96" i="4" s="1"/>
  <c r="CJ96" i="4"/>
  <c r="E97" i="4"/>
  <c r="I97" i="4"/>
  <c r="J97" i="4" s="1"/>
  <c r="M97" i="4"/>
  <c r="Q97" i="4"/>
  <c r="R97" i="4" s="1"/>
  <c r="U97" i="4"/>
  <c r="Y97" i="4"/>
  <c r="Z97" i="4" s="1"/>
  <c r="AC97" i="4"/>
  <c r="AG97" i="4"/>
  <c r="AK97" i="4"/>
  <c r="AO97" i="4"/>
  <c r="AP97" i="4" s="1"/>
  <c r="AS97" i="4"/>
  <c r="AW97" i="4"/>
  <c r="AX97" i="4" s="1"/>
  <c r="BA97" i="4"/>
  <c r="BE97" i="4"/>
  <c r="BF97" i="4" s="1"/>
  <c r="BL97" i="4"/>
  <c r="BP97" i="4"/>
  <c r="BQ97" i="4" s="1"/>
  <c r="BT97" i="4"/>
  <c r="BX97" i="4"/>
  <c r="BY97" i="4" s="1"/>
  <c r="CA97" i="4"/>
  <c r="CB97" i="4"/>
  <c r="CF97" i="4"/>
  <c r="CK97" i="4" s="1"/>
  <c r="CJ97" i="4"/>
  <c r="E98" i="4"/>
  <c r="I98" i="4"/>
  <c r="J98" i="4" s="1"/>
  <c r="M98" i="4"/>
  <c r="Q98" i="4"/>
  <c r="R98" i="4" s="1"/>
  <c r="U98" i="4"/>
  <c r="Y98" i="4"/>
  <c r="Z98" i="4" s="1"/>
  <c r="AC98" i="4"/>
  <c r="AG98" i="4"/>
  <c r="AK98" i="4"/>
  <c r="AO98" i="4"/>
  <c r="AP98" i="4" s="1"/>
  <c r="AS98" i="4"/>
  <c r="AW98" i="4"/>
  <c r="AX98" i="4" s="1"/>
  <c r="BA98" i="4"/>
  <c r="BE98" i="4"/>
  <c r="BF98" i="4" s="1"/>
  <c r="BL98" i="4"/>
  <c r="BP98" i="4"/>
  <c r="BQ98" i="4" s="1"/>
  <c r="BT98" i="4"/>
  <c r="BX98" i="4"/>
  <c r="BY98" i="4"/>
  <c r="CA98" i="4"/>
  <c r="CB98" i="4"/>
  <c r="CF98" i="4"/>
  <c r="CK98" i="4" s="1"/>
  <c r="CJ98" i="4"/>
  <c r="E99" i="4"/>
  <c r="I99" i="4"/>
  <c r="J99" i="4" s="1"/>
  <c r="M99" i="4"/>
  <c r="Q99" i="4"/>
  <c r="R99" i="4" s="1"/>
  <c r="U99" i="4"/>
  <c r="Y99" i="4"/>
  <c r="Z99" i="4" s="1"/>
  <c r="AC99" i="4"/>
  <c r="AG99" i="4"/>
  <c r="AK99" i="4"/>
  <c r="AO99" i="4"/>
  <c r="AP99" i="4" s="1"/>
  <c r="AS99" i="4"/>
  <c r="AW99" i="4"/>
  <c r="AX99" i="4" s="1"/>
  <c r="BA99" i="4"/>
  <c r="BE99" i="4"/>
  <c r="BF99" i="4" s="1"/>
  <c r="BL99" i="4"/>
  <c r="BP99" i="4"/>
  <c r="BQ99" i="4" s="1"/>
  <c r="BT99" i="4"/>
  <c r="BX99" i="4"/>
  <c r="BY99" i="4" s="1"/>
  <c r="CA99" i="4"/>
  <c r="CB99" i="4"/>
  <c r="CF99" i="4"/>
  <c r="CK99" i="4" s="1"/>
  <c r="CJ99" i="4"/>
  <c r="E100" i="4"/>
  <c r="I100" i="4"/>
  <c r="J100" i="4" s="1"/>
  <c r="M100" i="4"/>
  <c r="Q100" i="4"/>
  <c r="R100" i="4" s="1"/>
  <c r="U100" i="4"/>
  <c r="Y100" i="4"/>
  <c r="Z100" i="4" s="1"/>
  <c r="AC100" i="4"/>
  <c r="AG100" i="4"/>
  <c r="AK100" i="4"/>
  <c r="AO100" i="4"/>
  <c r="AP100" i="4" s="1"/>
  <c r="AS100" i="4"/>
  <c r="AW100" i="4"/>
  <c r="AX100" i="4" s="1"/>
  <c r="BA100" i="4"/>
  <c r="BE100" i="4"/>
  <c r="BF100" i="4" s="1"/>
  <c r="BL100" i="4"/>
  <c r="BP100" i="4"/>
  <c r="BQ100" i="4" s="1"/>
  <c r="BT100" i="4"/>
  <c r="BX100" i="4"/>
  <c r="BY100" i="4" s="1"/>
  <c r="CA100" i="4"/>
  <c r="CB100" i="4"/>
  <c r="CF100" i="4"/>
  <c r="CK100" i="4" s="1"/>
  <c r="CJ100" i="4"/>
  <c r="E101" i="4"/>
  <c r="I101" i="4"/>
  <c r="J101" i="4" s="1"/>
  <c r="M101" i="4"/>
  <c r="Q101" i="4"/>
  <c r="R101" i="4" s="1"/>
  <c r="U101" i="4"/>
  <c r="Y101" i="4"/>
  <c r="Z101" i="4" s="1"/>
  <c r="AC101" i="4"/>
  <c r="AG101" i="4"/>
  <c r="AK101" i="4"/>
  <c r="AO101" i="4"/>
  <c r="AP101" i="4" s="1"/>
  <c r="AS101" i="4"/>
  <c r="AW101" i="4"/>
  <c r="AX101" i="4" s="1"/>
  <c r="BA101" i="4"/>
  <c r="BE101" i="4"/>
  <c r="BF101" i="4" s="1"/>
  <c r="BL101" i="4"/>
  <c r="BP101" i="4"/>
  <c r="BQ101" i="4" s="1"/>
  <c r="BT101" i="4"/>
  <c r="BX101" i="4"/>
  <c r="BY101" i="4" s="1"/>
  <c r="CA101" i="4"/>
  <c r="CB101" i="4"/>
  <c r="CF101" i="4"/>
  <c r="CK101" i="4" s="1"/>
  <c r="CJ101" i="4"/>
  <c r="E102" i="4"/>
  <c r="I102" i="4"/>
  <c r="J102" i="4" s="1"/>
  <c r="M102" i="4"/>
  <c r="Q102" i="4"/>
  <c r="R102" i="4" s="1"/>
  <c r="U102" i="4"/>
  <c r="Y102" i="4"/>
  <c r="Z102" i="4" s="1"/>
  <c r="AC102" i="4"/>
  <c r="AG102" i="4"/>
  <c r="AK102" i="4"/>
  <c r="AO102" i="4"/>
  <c r="AP102" i="4" s="1"/>
  <c r="AS102" i="4"/>
  <c r="AW102" i="4"/>
  <c r="AX102" i="4" s="1"/>
  <c r="BA102" i="4"/>
  <c r="BE102" i="4"/>
  <c r="BF102" i="4" s="1"/>
  <c r="BL102" i="4"/>
  <c r="BP102" i="4"/>
  <c r="BQ102" i="4" s="1"/>
  <c r="BT102" i="4"/>
  <c r="BX102" i="4"/>
  <c r="BY102" i="4"/>
  <c r="CA102" i="4"/>
  <c r="CB102" i="4"/>
  <c r="CF102" i="4"/>
  <c r="CK102" i="4" s="1"/>
  <c r="CJ102" i="4"/>
  <c r="E103" i="4"/>
  <c r="I103" i="4"/>
  <c r="J103" i="4" s="1"/>
  <c r="M103" i="4"/>
  <c r="Q103" i="4"/>
  <c r="R103" i="4" s="1"/>
  <c r="U103" i="4"/>
  <c r="Y103" i="4"/>
  <c r="Z103" i="4" s="1"/>
  <c r="AC103" i="4"/>
  <c r="AG103" i="4"/>
  <c r="AH103" i="4" s="1"/>
  <c r="AK103" i="4"/>
  <c r="AO103" i="4"/>
  <c r="AP103" i="4" s="1"/>
  <c r="AS103" i="4"/>
  <c r="AW103" i="4"/>
  <c r="AX103" i="4" s="1"/>
  <c r="BA103" i="4"/>
  <c r="BE103" i="4"/>
  <c r="BF103" i="4" s="1"/>
  <c r="BL103" i="4"/>
  <c r="BP103" i="4"/>
  <c r="BQ103" i="4" s="1"/>
  <c r="BT103" i="4"/>
  <c r="BX103" i="4"/>
  <c r="BY103" i="4" s="1"/>
  <c r="CA103" i="4"/>
  <c r="CB103" i="4"/>
  <c r="CF103" i="4"/>
  <c r="CJ103" i="4"/>
  <c r="CK103" i="4"/>
  <c r="E104" i="4"/>
  <c r="I104" i="4"/>
  <c r="J104" i="4" s="1"/>
  <c r="M104" i="4"/>
  <c r="Q104" i="4"/>
  <c r="R104" i="4" s="1"/>
  <c r="U104" i="4"/>
  <c r="Y104" i="4"/>
  <c r="Z104" i="4" s="1"/>
  <c r="AC104" i="4"/>
  <c r="AG104" i="4"/>
  <c r="AH104" i="4" s="1"/>
  <c r="AK104" i="4"/>
  <c r="AO104" i="4"/>
  <c r="AP104" i="4" s="1"/>
  <c r="AS104" i="4"/>
  <c r="AW104" i="4"/>
  <c r="AX104" i="4" s="1"/>
  <c r="BA104" i="4"/>
  <c r="BE104" i="4"/>
  <c r="BF104" i="4" s="1"/>
  <c r="BL104" i="4"/>
  <c r="BP104" i="4"/>
  <c r="BQ104" i="4" s="1"/>
  <c r="BT104" i="4"/>
  <c r="BX104" i="4"/>
  <c r="BY104" i="4" s="1"/>
  <c r="CA104" i="4"/>
  <c r="CB104" i="4"/>
  <c r="CF104" i="4"/>
  <c r="CJ104" i="4"/>
  <c r="CK104" i="4"/>
  <c r="E105" i="4"/>
  <c r="I105" i="4"/>
  <c r="J105" i="4" s="1"/>
  <c r="M105" i="4"/>
  <c r="Q105" i="4"/>
  <c r="R105" i="4" s="1"/>
  <c r="U105" i="4"/>
  <c r="Y105" i="4"/>
  <c r="Z105" i="4" s="1"/>
  <c r="AC105" i="4"/>
  <c r="AG105" i="4"/>
  <c r="AH105" i="4"/>
  <c r="AK105" i="4"/>
  <c r="AO105" i="4"/>
  <c r="AP105" i="4" s="1"/>
  <c r="AS105" i="4"/>
  <c r="AW105" i="4"/>
  <c r="AX105" i="4" s="1"/>
  <c r="BA105" i="4"/>
  <c r="BE105" i="4"/>
  <c r="BF105" i="4" s="1"/>
  <c r="BL105" i="4"/>
  <c r="BP105" i="4"/>
  <c r="BQ105" i="4" s="1"/>
  <c r="BT105" i="4"/>
  <c r="BX105" i="4"/>
  <c r="BY105" i="4" s="1"/>
  <c r="CA105" i="4"/>
  <c r="CB105" i="4"/>
  <c r="CF105" i="4"/>
  <c r="CJ105" i="4"/>
  <c r="CK105" i="4"/>
  <c r="E106" i="4"/>
  <c r="I106" i="4"/>
  <c r="J106" i="4" s="1"/>
  <c r="M106" i="4"/>
  <c r="Q106" i="4"/>
  <c r="R106" i="4" s="1"/>
  <c r="U106" i="4"/>
  <c r="Y106" i="4"/>
  <c r="Z106" i="4" s="1"/>
  <c r="AC106" i="4"/>
  <c r="AG106" i="4"/>
  <c r="AH106" i="4"/>
  <c r="AK106" i="4"/>
  <c r="AO106" i="4"/>
  <c r="AP106" i="4" s="1"/>
  <c r="AS106" i="4"/>
  <c r="AW106" i="4"/>
  <c r="AX106" i="4" s="1"/>
  <c r="BA106" i="4"/>
  <c r="BE106" i="4"/>
  <c r="BF106" i="4" s="1"/>
  <c r="BL106" i="4"/>
  <c r="BP106" i="4"/>
  <c r="BQ106" i="4" s="1"/>
  <c r="BT106" i="4"/>
  <c r="BX106" i="4"/>
  <c r="BY106" i="4" s="1"/>
  <c r="CA106" i="4"/>
  <c r="CB106" i="4"/>
  <c r="CF106" i="4"/>
  <c r="CJ106" i="4"/>
  <c r="CK106" i="4"/>
  <c r="E107" i="4"/>
  <c r="I107" i="4"/>
  <c r="J107" i="4" s="1"/>
  <c r="M107" i="4"/>
  <c r="Q107" i="4"/>
  <c r="R107" i="4" s="1"/>
  <c r="U107" i="4"/>
  <c r="Y107" i="4"/>
  <c r="Z107" i="4" s="1"/>
  <c r="AC107" i="4"/>
  <c r="AG107" i="4"/>
  <c r="AH107" i="4" s="1"/>
  <c r="AK107" i="4"/>
  <c r="AO107" i="4"/>
  <c r="AP107" i="4" s="1"/>
  <c r="AS107" i="4"/>
  <c r="AW107" i="4"/>
  <c r="AX107" i="4" s="1"/>
  <c r="BA107" i="4"/>
  <c r="BE107" i="4"/>
  <c r="BF107" i="4" s="1"/>
  <c r="BL107" i="4"/>
  <c r="BP107" i="4"/>
  <c r="BQ107" i="4" s="1"/>
  <c r="BT107" i="4"/>
  <c r="BX107" i="4"/>
  <c r="BY107" i="4" s="1"/>
  <c r="CA107" i="4"/>
  <c r="CB107" i="4"/>
  <c r="CF107" i="4"/>
  <c r="CJ107" i="4"/>
  <c r="CK107" i="4"/>
  <c r="E108" i="4"/>
  <c r="I108" i="4"/>
  <c r="J108" i="4" s="1"/>
  <c r="M108" i="4"/>
  <c r="Q108" i="4"/>
  <c r="R108" i="4" s="1"/>
  <c r="U108" i="4"/>
  <c r="Y108" i="4"/>
  <c r="Z108" i="4" s="1"/>
  <c r="AC108" i="4"/>
  <c r="AG108" i="4"/>
  <c r="AH108" i="4" s="1"/>
  <c r="AK108" i="4"/>
  <c r="AO108" i="4"/>
  <c r="AP108" i="4" s="1"/>
  <c r="AS108" i="4"/>
  <c r="AW108" i="4"/>
  <c r="AX108" i="4" s="1"/>
  <c r="BA108" i="4"/>
  <c r="BE108" i="4"/>
  <c r="BF108" i="4" s="1"/>
  <c r="BL108" i="4"/>
  <c r="BP108" i="4"/>
  <c r="BQ108" i="4" s="1"/>
  <c r="BT108" i="4"/>
  <c r="BX108" i="4"/>
  <c r="BY108" i="4" s="1"/>
  <c r="CA108" i="4"/>
  <c r="CB108" i="4"/>
  <c r="CF108" i="4"/>
  <c r="CJ108" i="4"/>
  <c r="CK108" i="4"/>
  <c r="E109" i="4"/>
  <c r="I109" i="4"/>
  <c r="J109" i="4" s="1"/>
  <c r="M109" i="4"/>
  <c r="Q109" i="4"/>
  <c r="R109" i="4" s="1"/>
  <c r="U109" i="4"/>
  <c r="Y109" i="4"/>
  <c r="Z109" i="4" s="1"/>
  <c r="AC109" i="4"/>
  <c r="AG109" i="4"/>
  <c r="AH109" i="4" s="1"/>
  <c r="AK109" i="4"/>
  <c r="AO109" i="4"/>
  <c r="AP109" i="4" s="1"/>
  <c r="AS109" i="4"/>
  <c r="AW109" i="4"/>
  <c r="AX109" i="4" s="1"/>
  <c r="BA109" i="4"/>
  <c r="BE109" i="4"/>
  <c r="BF109" i="4" s="1"/>
  <c r="BL109" i="4"/>
  <c r="BP109" i="4"/>
  <c r="BQ109" i="4" s="1"/>
  <c r="BT109" i="4"/>
  <c r="BX109" i="4"/>
  <c r="BY109" i="4" s="1"/>
  <c r="CA109" i="4"/>
  <c r="CB109" i="4"/>
  <c r="CF109" i="4"/>
  <c r="CJ109" i="4"/>
  <c r="CK109" i="4"/>
  <c r="E110" i="4"/>
  <c r="I110" i="4"/>
  <c r="J110" i="4" s="1"/>
  <c r="M110" i="4"/>
  <c r="Q110" i="4"/>
  <c r="R110" i="4" s="1"/>
  <c r="U110" i="4"/>
  <c r="Y110" i="4"/>
  <c r="Z110" i="4" s="1"/>
  <c r="AC110" i="4"/>
  <c r="AG110" i="4"/>
  <c r="AH110" i="4" s="1"/>
  <c r="AK110" i="4"/>
  <c r="AO110" i="4"/>
  <c r="AP110" i="4" s="1"/>
  <c r="AS110" i="4"/>
  <c r="AW110" i="4"/>
  <c r="AX110" i="4" s="1"/>
  <c r="BA110" i="4"/>
  <c r="BE110" i="4"/>
  <c r="BF110" i="4" s="1"/>
  <c r="BL110" i="4"/>
  <c r="BP110" i="4"/>
  <c r="BQ110" i="4" s="1"/>
  <c r="BT110" i="4"/>
  <c r="BX110" i="4"/>
  <c r="BY110" i="4" s="1"/>
  <c r="CA110" i="4"/>
  <c r="CB110" i="4"/>
  <c r="CF110" i="4"/>
  <c r="CJ110" i="4"/>
  <c r="CK110" i="4"/>
  <c r="E111" i="4"/>
  <c r="I111" i="4"/>
  <c r="J111" i="4" s="1"/>
  <c r="M111" i="4"/>
  <c r="Q111" i="4"/>
  <c r="R111" i="4" s="1"/>
  <c r="U111" i="4"/>
  <c r="Y111" i="4"/>
  <c r="Z111" i="4" s="1"/>
  <c r="AC111" i="4"/>
  <c r="AG111" i="4"/>
  <c r="AH111" i="4" s="1"/>
  <c r="AK111" i="4"/>
  <c r="AO111" i="4"/>
  <c r="AP111" i="4" s="1"/>
  <c r="AS111" i="4"/>
  <c r="AW111" i="4"/>
  <c r="AX111" i="4" s="1"/>
  <c r="BA111" i="4"/>
  <c r="BE111" i="4"/>
  <c r="BF111" i="4" s="1"/>
  <c r="BL111" i="4"/>
  <c r="BP111" i="4"/>
  <c r="BQ111" i="4" s="1"/>
  <c r="BT111" i="4"/>
  <c r="BX111" i="4"/>
  <c r="BY111" i="4" s="1"/>
  <c r="CA111" i="4"/>
  <c r="CB111" i="4"/>
  <c r="CF111" i="4"/>
  <c r="CJ111" i="4"/>
  <c r="CK111" i="4"/>
  <c r="E112" i="4"/>
  <c r="I112" i="4"/>
  <c r="J112" i="4" s="1"/>
  <c r="M112" i="4"/>
  <c r="Q112" i="4"/>
  <c r="R112" i="4" s="1"/>
  <c r="U112" i="4"/>
  <c r="Y112" i="4"/>
  <c r="Z112" i="4" s="1"/>
  <c r="AC112" i="4"/>
  <c r="AG112" i="4"/>
  <c r="AH112" i="4" s="1"/>
  <c r="AK112" i="4"/>
  <c r="AO112" i="4"/>
  <c r="AP112" i="4" s="1"/>
  <c r="AS112" i="4"/>
  <c r="AW112" i="4"/>
  <c r="AX112" i="4" s="1"/>
  <c r="BA112" i="4"/>
  <c r="BE112" i="4"/>
  <c r="BF112" i="4" s="1"/>
  <c r="BL112" i="4"/>
  <c r="BP112" i="4"/>
  <c r="BQ112" i="4" s="1"/>
  <c r="BT112" i="4"/>
  <c r="BX112" i="4"/>
  <c r="BY112" i="4" s="1"/>
  <c r="CA112" i="4"/>
  <c r="CB112" i="4"/>
  <c r="CF112" i="4"/>
  <c r="CJ112" i="4"/>
  <c r="CK112" i="4"/>
  <c r="E113" i="4"/>
  <c r="I113" i="4"/>
  <c r="J113" i="4" s="1"/>
  <c r="M113" i="4"/>
  <c r="Q113" i="4"/>
  <c r="R113" i="4"/>
  <c r="U113" i="4"/>
  <c r="Y113" i="4"/>
  <c r="Z113" i="4" s="1"/>
  <c r="AC113" i="4"/>
  <c r="AG113" i="4"/>
  <c r="AH113" i="4" s="1"/>
  <c r="AK113" i="4"/>
  <c r="AO113" i="4"/>
  <c r="AP113" i="4" s="1"/>
  <c r="AS113" i="4"/>
  <c r="AW113" i="4"/>
  <c r="AX113" i="4" s="1"/>
  <c r="BA113" i="4"/>
  <c r="BE113" i="4"/>
  <c r="BF113" i="4" s="1"/>
  <c r="BL113" i="4"/>
  <c r="BP113" i="4"/>
  <c r="BQ113" i="4" s="1"/>
  <c r="BT113" i="4"/>
  <c r="BX113" i="4"/>
  <c r="BY113" i="4"/>
  <c r="CA113" i="4"/>
  <c r="CB113" i="4"/>
  <c r="CF113" i="4"/>
  <c r="CJ113" i="4"/>
  <c r="CK113" i="4"/>
  <c r="E114" i="4"/>
  <c r="I114" i="4"/>
  <c r="J114" i="4" s="1"/>
  <c r="M114" i="4"/>
  <c r="Q114" i="4"/>
  <c r="R114" i="4" s="1"/>
  <c r="U114" i="4"/>
  <c r="Y114" i="4"/>
  <c r="Z114" i="4" s="1"/>
  <c r="AC114" i="4"/>
  <c r="AG114" i="4"/>
  <c r="AH114" i="4" s="1"/>
  <c r="AK114" i="4"/>
  <c r="AO114" i="4"/>
  <c r="AP114" i="4" s="1"/>
  <c r="AS114" i="4"/>
  <c r="AW114" i="4"/>
  <c r="AX114" i="4" s="1"/>
  <c r="BA114" i="4"/>
  <c r="BE114" i="4"/>
  <c r="BF114" i="4" s="1"/>
  <c r="BL114" i="4"/>
  <c r="BP114" i="4"/>
  <c r="BQ114" i="4" s="1"/>
  <c r="BT114" i="4"/>
  <c r="BX114" i="4"/>
  <c r="BY114" i="4" s="1"/>
  <c r="CA114" i="4"/>
  <c r="CB114" i="4"/>
  <c r="CF114" i="4"/>
  <c r="CJ114" i="4"/>
  <c r="CK114" i="4"/>
  <c r="E115" i="4"/>
  <c r="I115" i="4"/>
  <c r="J115" i="4" s="1"/>
  <c r="M115" i="4"/>
  <c r="Q115" i="4"/>
  <c r="R115" i="4" s="1"/>
  <c r="U115" i="4"/>
  <c r="Y115" i="4"/>
  <c r="Z115" i="4" s="1"/>
  <c r="AC115" i="4"/>
  <c r="AG115" i="4"/>
  <c r="AH115" i="4" s="1"/>
  <c r="AK115" i="4"/>
  <c r="AO115" i="4"/>
  <c r="AP115" i="4" s="1"/>
  <c r="AS115" i="4"/>
  <c r="AW115" i="4"/>
  <c r="AX115" i="4" s="1"/>
  <c r="BA115" i="4"/>
  <c r="BE115" i="4"/>
  <c r="BF115" i="4" s="1"/>
  <c r="BL115" i="4"/>
  <c r="BP115" i="4"/>
  <c r="BQ115" i="4" s="1"/>
  <c r="BT115" i="4"/>
  <c r="BX115" i="4"/>
  <c r="BY115" i="4" s="1"/>
  <c r="CA115" i="4"/>
  <c r="CB115" i="4"/>
  <c r="CF115" i="4"/>
  <c r="CJ115" i="4"/>
  <c r="CK115" i="4"/>
  <c r="E116" i="4"/>
  <c r="I116" i="4"/>
  <c r="J116" i="4" s="1"/>
  <c r="M116" i="4"/>
  <c r="Q116" i="4"/>
  <c r="R116" i="4" s="1"/>
  <c r="U116" i="4"/>
  <c r="Y116" i="4"/>
  <c r="Z116" i="4" s="1"/>
  <c r="AC116" i="4"/>
  <c r="AG116" i="4"/>
  <c r="AH116" i="4" s="1"/>
  <c r="AK116" i="4"/>
  <c r="AO116" i="4"/>
  <c r="AP116" i="4" s="1"/>
  <c r="AS116" i="4"/>
  <c r="AW116" i="4"/>
  <c r="AX116" i="4" s="1"/>
  <c r="BA116" i="4"/>
  <c r="BE116" i="4"/>
  <c r="BF116" i="4" s="1"/>
  <c r="BL116" i="4"/>
  <c r="BP116" i="4"/>
  <c r="BQ116" i="4" s="1"/>
  <c r="BT116" i="4"/>
  <c r="BX116" i="4"/>
  <c r="BY116" i="4" s="1"/>
  <c r="CA116" i="4"/>
  <c r="CB116" i="4"/>
  <c r="CF116" i="4"/>
  <c r="CJ116" i="4"/>
  <c r="CK116" i="4"/>
  <c r="E117" i="4"/>
  <c r="I117" i="4"/>
  <c r="J117" i="4" s="1"/>
  <c r="M117" i="4"/>
  <c r="Q117" i="4"/>
  <c r="R117" i="4" s="1"/>
  <c r="U117" i="4"/>
  <c r="Y117" i="4"/>
  <c r="Z117" i="4" s="1"/>
  <c r="AC117" i="4"/>
  <c r="AG117" i="4"/>
  <c r="AH117" i="4" s="1"/>
  <c r="AK117" i="4"/>
  <c r="AO117" i="4"/>
  <c r="AP117" i="4" s="1"/>
  <c r="AS117" i="4"/>
  <c r="AW117" i="4"/>
  <c r="AX117" i="4" s="1"/>
  <c r="BA117" i="4"/>
  <c r="BE117" i="4"/>
  <c r="BF117" i="4" s="1"/>
  <c r="BL117" i="4"/>
  <c r="BP117" i="4"/>
  <c r="BQ117" i="4" s="1"/>
  <c r="BT117" i="4"/>
  <c r="BX117" i="4"/>
  <c r="BY117" i="4" s="1"/>
  <c r="CA117" i="4"/>
  <c r="CB117" i="4"/>
  <c r="CF117" i="4"/>
  <c r="CJ117" i="4"/>
  <c r="CK117" i="4"/>
  <c r="E118" i="4"/>
  <c r="I118" i="4"/>
  <c r="J118" i="4" s="1"/>
  <c r="M118" i="4"/>
  <c r="Q118" i="4"/>
  <c r="R118" i="4" s="1"/>
  <c r="U118" i="4"/>
  <c r="Y118" i="4"/>
  <c r="Z118" i="4" s="1"/>
  <c r="AC118" i="4"/>
  <c r="AG118" i="4"/>
  <c r="AH118" i="4" s="1"/>
  <c r="AK118" i="4"/>
  <c r="AO118" i="4"/>
  <c r="AP118" i="4" s="1"/>
  <c r="AS118" i="4"/>
  <c r="AW118" i="4"/>
  <c r="AX118" i="4"/>
  <c r="BA118" i="4"/>
  <c r="BE118" i="4"/>
  <c r="BF118" i="4" s="1"/>
  <c r="BL118" i="4"/>
  <c r="BP118" i="4"/>
  <c r="BQ118" i="4" s="1"/>
  <c r="BT118" i="4"/>
  <c r="BX118" i="4"/>
  <c r="BY118" i="4" s="1"/>
  <c r="CA118" i="4"/>
  <c r="CB118" i="4"/>
  <c r="CF118" i="4"/>
  <c r="CJ118" i="4"/>
  <c r="CK118" i="4"/>
  <c r="E119" i="4"/>
  <c r="I119" i="4"/>
  <c r="J119" i="4" s="1"/>
  <c r="M119" i="4"/>
  <c r="Q119" i="4"/>
  <c r="R119" i="4" s="1"/>
  <c r="U119" i="4"/>
  <c r="Y119" i="4"/>
  <c r="Z119" i="4" s="1"/>
  <c r="AC119" i="4"/>
  <c r="AG119" i="4"/>
  <c r="AH119" i="4" s="1"/>
  <c r="AK119" i="4"/>
  <c r="AO119" i="4"/>
  <c r="AP119" i="4" s="1"/>
  <c r="AS119" i="4"/>
  <c r="AW119" i="4"/>
  <c r="AX119" i="4" s="1"/>
  <c r="BA119" i="4"/>
  <c r="BE119" i="4"/>
  <c r="BF119" i="4" s="1"/>
  <c r="BL119" i="4"/>
  <c r="BP119" i="4"/>
  <c r="BQ119" i="4" s="1"/>
  <c r="BT119" i="4"/>
  <c r="BX119" i="4"/>
  <c r="BY119" i="4" s="1"/>
  <c r="CA119" i="4"/>
  <c r="CB119" i="4"/>
  <c r="CF119" i="4"/>
  <c r="CJ119" i="4"/>
  <c r="CK119" i="4"/>
  <c r="E120" i="4"/>
  <c r="I120" i="4"/>
  <c r="J120" i="4" s="1"/>
  <c r="M120" i="4"/>
  <c r="Q120" i="4"/>
  <c r="R120" i="4" s="1"/>
  <c r="U120" i="4"/>
  <c r="Y120" i="4"/>
  <c r="Z120" i="4" s="1"/>
  <c r="AC120" i="4"/>
  <c r="AG120" i="4"/>
  <c r="AH120" i="4" s="1"/>
  <c r="AK120" i="4"/>
  <c r="AO120" i="4"/>
  <c r="AP120" i="4" s="1"/>
  <c r="AS120" i="4"/>
  <c r="AW120" i="4"/>
  <c r="AX120" i="4" s="1"/>
  <c r="BA120" i="4"/>
  <c r="BE120" i="4"/>
  <c r="BF120" i="4" s="1"/>
  <c r="BL120" i="4"/>
  <c r="BP120" i="4"/>
  <c r="BQ120" i="4" s="1"/>
  <c r="BT120" i="4"/>
  <c r="BX120" i="4"/>
  <c r="BY120" i="4" s="1"/>
  <c r="CA120" i="4"/>
  <c r="CB120" i="4"/>
  <c r="CF120" i="4"/>
  <c r="CJ120" i="4"/>
  <c r="CK120" i="4"/>
  <c r="E121" i="4"/>
  <c r="I121" i="4"/>
  <c r="J121" i="4" s="1"/>
  <c r="M121" i="4"/>
  <c r="Q121" i="4"/>
  <c r="R121" i="4" s="1"/>
  <c r="U121" i="4"/>
  <c r="Y121" i="4"/>
  <c r="Z121" i="4" s="1"/>
  <c r="AC121" i="4"/>
  <c r="AG121" i="4"/>
  <c r="AH121" i="4"/>
  <c r="AK121" i="4"/>
  <c r="AO121" i="4"/>
  <c r="AP121" i="4" s="1"/>
  <c r="AS121" i="4"/>
  <c r="AW121" i="4"/>
  <c r="AX121" i="4" s="1"/>
  <c r="BA121" i="4"/>
  <c r="BE121" i="4"/>
  <c r="BF121" i="4" s="1"/>
  <c r="BL121" i="4"/>
  <c r="BP121" i="4"/>
  <c r="BQ121" i="4" s="1"/>
  <c r="BT121" i="4"/>
  <c r="BX121" i="4"/>
  <c r="BY121" i="4" s="1"/>
  <c r="CA121" i="4"/>
  <c r="CB121" i="4"/>
  <c r="CF121" i="4"/>
  <c r="CJ121" i="4"/>
  <c r="CK121" i="4"/>
  <c r="E122" i="4"/>
  <c r="I122" i="4"/>
  <c r="J122" i="4" s="1"/>
  <c r="M122" i="4"/>
  <c r="Q122" i="4"/>
  <c r="R122" i="4" s="1"/>
  <c r="U122" i="4"/>
  <c r="Y122" i="4"/>
  <c r="Z122" i="4" s="1"/>
  <c r="AC122" i="4"/>
  <c r="AG122" i="4"/>
  <c r="AH122" i="4" s="1"/>
  <c r="AK122" i="4"/>
  <c r="AO122" i="4"/>
  <c r="AP122" i="4" s="1"/>
  <c r="AS122" i="4"/>
  <c r="AW122" i="4"/>
  <c r="AX122" i="4" s="1"/>
  <c r="BA122" i="4"/>
  <c r="BE122" i="4"/>
  <c r="BF122" i="4" s="1"/>
  <c r="BL122" i="4"/>
  <c r="BP122" i="4"/>
  <c r="BQ122" i="4" s="1"/>
  <c r="BT122" i="4"/>
  <c r="BX122" i="4"/>
  <c r="BY122" i="4" s="1"/>
  <c r="CA122" i="4"/>
  <c r="CB122" i="4"/>
  <c r="CF122" i="4"/>
  <c r="CJ122" i="4"/>
  <c r="CK122" i="4"/>
  <c r="E123" i="4"/>
  <c r="I123" i="4"/>
  <c r="J123" i="4" s="1"/>
  <c r="M123" i="4"/>
  <c r="Q123" i="4"/>
  <c r="R123" i="4" s="1"/>
  <c r="U123" i="4"/>
  <c r="Y123" i="4"/>
  <c r="Z123" i="4" s="1"/>
  <c r="AC123" i="4"/>
  <c r="AG123" i="4"/>
  <c r="AH123" i="4" s="1"/>
  <c r="AK123" i="4"/>
  <c r="AO123" i="4"/>
  <c r="AP123" i="4" s="1"/>
  <c r="AS123" i="4"/>
  <c r="AW123" i="4"/>
  <c r="AX123" i="4" s="1"/>
  <c r="BA123" i="4"/>
  <c r="BE123" i="4"/>
  <c r="BF123" i="4" s="1"/>
  <c r="BL123" i="4"/>
  <c r="BP123" i="4"/>
  <c r="BQ123" i="4" s="1"/>
  <c r="BT123" i="4"/>
  <c r="BX123" i="4"/>
  <c r="BY123" i="4" s="1"/>
  <c r="CA123" i="4"/>
  <c r="CB123" i="4"/>
  <c r="CF123" i="4"/>
  <c r="CJ123" i="4"/>
  <c r="CK123" i="4"/>
  <c r="E124" i="4"/>
  <c r="I124" i="4"/>
  <c r="J124" i="4" s="1"/>
  <c r="M124" i="4"/>
  <c r="Q124" i="4"/>
  <c r="R124" i="4" s="1"/>
  <c r="U124" i="4"/>
  <c r="Y124" i="4"/>
  <c r="Z124" i="4" s="1"/>
  <c r="AC124" i="4"/>
  <c r="AG124" i="4"/>
  <c r="AH124" i="4" s="1"/>
  <c r="AK124" i="4"/>
  <c r="AO124" i="4"/>
  <c r="AP124" i="4" s="1"/>
  <c r="AS124" i="4"/>
  <c r="AW124" i="4"/>
  <c r="AX124" i="4" s="1"/>
  <c r="BA124" i="4"/>
  <c r="BE124" i="4"/>
  <c r="BF124" i="4" s="1"/>
  <c r="BL124" i="4"/>
  <c r="BP124" i="4"/>
  <c r="BQ124" i="4" s="1"/>
  <c r="BT124" i="4"/>
  <c r="BX124" i="4"/>
  <c r="BY124" i="4" s="1"/>
  <c r="CA124" i="4"/>
  <c r="CB124" i="4"/>
  <c r="CF124" i="4"/>
  <c r="CJ124" i="4"/>
  <c r="CK124" i="4"/>
  <c r="E125" i="4"/>
  <c r="I125" i="4"/>
  <c r="J125" i="4" s="1"/>
  <c r="M125" i="4"/>
  <c r="Q125" i="4"/>
  <c r="R125" i="4" s="1"/>
  <c r="U125" i="4"/>
  <c r="Y125" i="4"/>
  <c r="Z125" i="4" s="1"/>
  <c r="AC125" i="4"/>
  <c r="AG125" i="4"/>
  <c r="AH125" i="4" s="1"/>
  <c r="AK125" i="4"/>
  <c r="AO125" i="4"/>
  <c r="AP125" i="4" s="1"/>
  <c r="AS125" i="4"/>
  <c r="AW125" i="4"/>
  <c r="AX125" i="4" s="1"/>
  <c r="BA125" i="4"/>
  <c r="BE125" i="4"/>
  <c r="BF125" i="4" s="1"/>
  <c r="BL125" i="4"/>
  <c r="BP125" i="4"/>
  <c r="BQ125" i="4" s="1"/>
  <c r="BT125" i="4"/>
  <c r="BX125" i="4"/>
  <c r="BY125" i="4" s="1"/>
  <c r="CA125" i="4"/>
  <c r="CB125" i="4"/>
  <c r="CF125" i="4"/>
  <c r="CJ125" i="4"/>
  <c r="CK125" i="4"/>
  <c r="E126" i="4"/>
  <c r="I126" i="4"/>
  <c r="J126" i="4" s="1"/>
  <c r="M126" i="4"/>
  <c r="Q126" i="4"/>
  <c r="R126" i="4" s="1"/>
  <c r="U126" i="4"/>
  <c r="Y126" i="4"/>
  <c r="Z126" i="4" s="1"/>
  <c r="AC126" i="4"/>
  <c r="AG126" i="4"/>
  <c r="AH126" i="4" s="1"/>
  <c r="AK126" i="4"/>
  <c r="AO126" i="4"/>
  <c r="AP126" i="4" s="1"/>
  <c r="AS126" i="4"/>
  <c r="AW126" i="4"/>
  <c r="AX126" i="4" s="1"/>
  <c r="BA126" i="4"/>
  <c r="BE126" i="4"/>
  <c r="BF126" i="4" s="1"/>
  <c r="BL126" i="4"/>
  <c r="BP126" i="4"/>
  <c r="BQ126" i="4" s="1"/>
  <c r="BT126" i="4"/>
  <c r="BX126" i="4"/>
  <c r="BY126" i="4" s="1"/>
  <c r="CA126" i="4"/>
  <c r="CB126" i="4"/>
  <c r="CF126" i="4"/>
  <c r="CJ126" i="4"/>
  <c r="CK126" i="4"/>
  <c r="E127" i="4"/>
  <c r="I127" i="4"/>
  <c r="J127" i="4" s="1"/>
  <c r="M127" i="4"/>
  <c r="Q127" i="4"/>
  <c r="R127" i="4" s="1"/>
  <c r="U127" i="4"/>
  <c r="Y127" i="4"/>
  <c r="Z127" i="4" s="1"/>
  <c r="AC127" i="4"/>
  <c r="AG127" i="4"/>
  <c r="AH127" i="4" s="1"/>
  <c r="AK127" i="4"/>
  <c r="AO127" i="4"/>
  <c r="AP127" i="4" s="1"/>
  <c r="AS127" i="4"/>
  <c r="AW127" i="4"/>
  <c r="AX127" i="4" s="1"/>
  <c r="BA127" i="4"/>
  <c r="BE127" i="4"/>
  <c r="BF127" i="4" s="1"/>
  <c r="BL127" i="4"/>
  <c r="BP127" i="4"/>
  <c r="BQ127" i="4" s="1"/>
  <c r="BT127" i="4"/>
  <c r="BX127" i="4"/>
  <c r="BY127" i="4" s="1"/>
  <c r="CA127" i="4"/>
  <c r="CB127" i="4"/>
  <c r="CF127" i="4"/>
  <c r="CJ127" i="4"/>
  <c r="CK127" i="4"/>
  <c r="E128" i="4"/>
  <c r="I128" i="4"/>
  <c r="J128" i="4" s="1"/>
  <c r="M128" i="4"/>
  <c r="Q128" i="4"/>
  <c r="R128" i="4" s="1"/>
  <c r="U128" i="4"/>
  <c r="Y128" i="4"/>
  <c r="Z128" i="4" s="1"/>
  <c r="AC128" i="4"/>
  <c r="AG128" i="4"/>
  <c r="AH128" i="4" s="1"/>
  <c r="AK128" i="4"/>
  <c r="AO128" i="4"/>
  <c r="AP128" i="4" s="1"/>
  <c r="AS128" i="4"/>
  <c r="AW128" i="4"/>
  <c r="AX128" i="4" s="1"/>
  <c r="BA128" i="4"/>
  <c r="BE128" i="4"/>
  <c r="BF128" i="4" s="1"/>
  <c r="BL128" i="4"/>
  <c r="BP128" i="4"/>
  <c r="BQ128" i="4" s="1"/>
  <c r="BT128" i="4"/>
  <c r="BX128" i="4"/>
  <c r="BY128" i="4" s="1"/>
  <c r="CA128" i="4"/>
  <c r="CB128" i="4"/>
  <c r="CF128" i="4"/>
  <c r="CJ128" i="4"/>
  <c r="CK128" i="4"/>
  <c r="E129" i="4"/>
  <c r="I129" i="4"/>
  <c r="J129" i="4" s="1"/>
  <c r="M129" i="4"/>
  <c r="Q129" i="4"/>
  <c r="R129" i="4" s="1"/>
  <c r="U129" i="4"/>
  <c r="Y129" i="4"/>
  <c r="Z129" i="4" s="1"/>
  <c r="AC129" i="4"/>
  <c r="AG129" i="4"/>
  <c r="AH129" i="4" s="1"/>
  <c r="AK129" i="4"/>
  <c r="AO129" i="4"/>
  <c r="AP129" i="4" s="1"/>
  <c r="AS129" i="4"/>
  <c r="AW129" i="4"/>
  <c r="AX129" i="4" s="1"/>
  <c r="BA129" i="4"/>
  <c r="BE129" i="4"/>
  <c r="BF129" i="4" s="1"/>
  <c r="BL129" i="4"/>
  <c r="BP129" i="4"/>
  <c r="BQ129" i="4" s="1"/>
  <c r="BT129" i="4"/>
  <c r="BX129" i="4"/>
  <c r="BY129" i="4" s="1"/>
  <c r="CA129" i="4"/>
  <c r="CB129" i="4"/>
  <c r="CF129" i="4"/>
  <c r="CJ129" i="4"/>
  <c r="CK129" i="4"/>
  <c r="E130" i="4"/>
  <c r="I130" i="4"/>
  <c r="J130" i="4" s="1"/>
  <c r="M130" i="4"/>
  <c r="Q130" i="4"/>
  <c r="R130" i="4" s="1"/>
  <c r="U130" i="4"/>
  <c r="Y130" i="4"/>
  <c r="Z130" i="4" s="1"/>
  <c r="AC130" i="4"/>
  <c r="AG130" i="4"/>
  <c r="AH130" i="4" s="1"/>
  <c r="AK130" i="4"/>
  <c r="AO130" i="4"/>
  <c r="AP130" i="4" s="1"/>
  <c r="AS130" i="4"/>
  <c r="AW130" i="4"/>
  <c r="AX130" i="4" s="1"/>
  <c r="BA130" i="4"/>
  <c r="BE130" i="4"/>
  <c r="BF130" i="4" s="1"/>
  <c r="BL130" i="4"/>
  <c r="BP130" i="4"/>
  <c r="BQ130" i="4" s="1"/>
  <c r="BT130" i="4"/>
  <c r="BX130" i="4"/>
  <c r="BY130" i="4" s="1"/>
  <c r="CA130" i="4"/>
  <c r="CB130" i="4"/>
  <c r="CF130" i="4"/>
  <c r="CJ130" i="4"/>
  <c r="CK130" i="4"/>
  <c r="E131" i="4"/>
  <c r="I131" i="4"/>
  <c r="J131" i="4" s="1"/>
  <c r="M131" i="4"/>
  <c r="Q131" i="4"/>
  <c r="R131" i="4" s="1"/>
  <c r="U131" i="4"/>
  <c r="Y131" i="4"/>
  <c r="Z131" i="4" s="1"/>
  <c r="AC131" i="4"/>
  <c r="AG131" i="4"/>
  <c r="AH131" i="4" s="1"/>
  <c r="AK131" i="4"/>
  <c r="AO131" i="4"/>
  <c r="AP131" i="4" s="1"/>
  <c r="AS131" i="4"/>
  <c r="AW131" i="4"/>
  <c r="AX131" i="4" s="1"/>
  <c r="BA131" i="4"/>
  <c r="BE131" i="4"/>
  <c r="BF131" i="4" s="1"/>
  <c r="BL131" i="4"/>
  <c r="BP131" i="4"/>
  <c r="BQ131" i="4" s="1"/>
  <c r="BT131" i="4"/>
  <c r="BX131" i="4"/>
  <c r="BY131" i="4" s="1"/>
  <c r="CA131" i="4"/>
  <c r="CB131" i="4"/>
  <c r="CF131" i="4"/>
  <c r="CJ131" i="4"/>
  <c r="CK131" i="4"/>
  <c r="E132" i="4"/>
  <c r="I132" i="4"/>
  <c r="J132" i="4" s="1"/>
  <c r="M132" i="4"/>
  <c r="Q132" i="4"/>
  <c r="R132" i="4" s="1"/>
  <c r="U132" i="4"/>
  <c r="Y132" i="4"/>
  <c r="Z132" i="4" s="1"/>
  <c r="AC132" i="4"/>
  <c r="AG132" i="4"/>
  <c r="AH132" i="4" s="1"/>
  <c r="AK132" i="4"/>
  <c r="AO132" i="4"/>
  <c r="AP132" i="4" s="1"/>
  <c r="AS132" i="4"/>
  <c r="AW132" i="4"/>
  <c r="AX132" i="4"/>
  <c r="BA132" i="4"/>
  <c r="BE132" i="4"/>
  <c r="BF132" i="4" s="1"/>
  <c r="BL132" i="4"/>
  <c r="BP132" i="4"/>
  <c r="BQ132" i="4" s="1"/>
  <c r="BT132" i="4"/>
  <c r="BX132" i="4"/>
  <c r="BY132" i="4" s="1"/>
  <c r="CA132" i="4"/>
  <c r="CB132" i="4"/>
  <c r="CF132" i="4"/>
  <c r="CJ132" i="4"/>
  <c r="CK132" i="4"/>
  <c r="E133" i="4"/>
  <c r="I133" i="4"/>
  <c r="J133" i="4" s="1"/>
  <c r="M133" i="4"/>
  <c r="Q133" i="4"/>
  <c r="R133" i="4" s="1"/>
  <c r="U133" i="4"/>
  <c r="Y133" i="4"/>
  <c r="Z133" i="4" s="1"/>
  <c r="AC133" i="4"/>
  <c r="AG133" i="4"/>
  <c r="AH133" i="4" s="1"/>
  <c r="AK133" i="4"/>
  <c r="AO133" i="4"/>
  <c r="AP133" i="4" s="1"/>
  <c r="AS133" i="4"/>
  <c r="AW133" i="4"/>
  <c r="AX133" i="4" s="1"/>
  <c r="BA133" i="4"/>
  <c r="BE133" i="4"/>
  <c r="BF133" i="4" s="1"/>
  <c r="BL133" i="4"/>
  <c r="BP133" i="4"/>
  <c r="BQ133" i="4" s="1"/>
  <c r="BT133" i="4"/>
  <c r="BX133" i="4"/>
  <c r="BY133" i="4" s="1"/>
  <c r="CA133" i="4"/>
  <c r="CB133" i="4"/>
  <c r="CF133" i="4"/>
  <c r="CJ133" i="4"/>
  <c r="CK133" i="4"/>
  <c r="E134" i="4"/>
  <c r="I134" i="4"/>
  <c r="J134" i="4" s="1"/>
  <c r="M134" i="4"/>
  <c r="Q134" i="4"/>
  <c r="R134" i="4"/>
  <c r="U134" i="4"/>
  <c r="Y134" i="4"/>
  <c r="Z134" i="4" s="1"/>
  <c r="AC134" i="4"/>
  <c r="AG134" i="4"/>
  <c r="AH134" i="4" s="1"/>
  <c r="AK134" i="4"/>
  <c r="AO134" i="4"/>
  <c r="AP134" i="4" s="1"/>
  <c r="AS134" i="4"/>
  <c r="AW134" i="4"/>
  <c r="AX134" i="4" s="1"/>
  <c r="BA134" i="4"/>
  <c r="BE134" i="4"/>
  <c r="BF134" i="4" s="1"/>
  <c r="BL134" i="4"/>
  <c r="BP134" i="4"/>
  <c r="BQ134" i="4" s="1"/>
  <c r="BT134" i="4"/>
  <c r="BX134" i="4"/>
  <c r="BY134" i="4" s="1"/>
  <c r="CA134" i="4"/>
  <c r="CB134" i="4"/>
  <c r="CF134" i="4"/>
  <c r="CJ134" i="4"/>
  <c r="CK134" i="4"/>
  <c r="E135" i="4"/>
  <c r="I135" i="4"/>
  <c r="J135" i="4" s="1"/>
  <c r="M135" i="4"/>
  <c r="Q135" i="4"/>
  <c r="R135" i="4" s="1"/>
  <c r="U135" i="4"/>
  <c r="Y135" i="4"/>
  <c r="Z135" i="4" s="1"/>
  <c r="AC135" i="4"/>
  <c r="AG135" i="4"/>
  <c r="AH135" i="4" s="1"/>
  <c r="AK135" i="4"/>
  <c r="AO135" i="4"/>
  <c r="AP135" i="4" s="1"/>
  <c r="AS135" i="4"/>
  <c r="AW135" i="4"/>
  <c r="AX135" i="4"/>
  <c r="BA135" i="4"/>
  <c r="BE135" i="4"/>
  <c r="BF135" i="4" s="1"/>
  <c r="BL135" i="4"/>
  <c r="BP135" i="4"/>
  <c r="BQ135" i="4" s="1"/>
  <c r="BT135" i="4"/>
  <c r="BX135" i="4"/>
  <c r="BY135" i="4" s="1"/>
  <c r="CA135" i="4"/>
  <c r="CB135" i="4"/>
  <c r="CF135" i="4"/>
  <c r="CJ135" i="4"/>
  <c r="CK135" i="4"/>
  <c r="E136" i="4"/>
  <c r="I136" i="4"/>
  <c r="J136" i="4" s="1"/>
  <c r="M136" i="4"/>
  <c r="Q136" i="4"/>
  <c r="R136" i="4" s="1"/>
  <c r="U136" i="4"/>
  <c r="Y136" i="4"/>
  <c r="Z136" i="4" s="1"/>
  <c r="AC136" i="4"/>
  <c r="AG136" i="4"/>
  <c r="AK136" i="4"/>
  <c r="AO136" i="4"/>
  <c r="AP136" i="4" s="1"/>
  <c r="AS136" i="4"/>
  <c r="AW136" i="4"/>
  <c r="AX136" i="4" s="1"/>
  <c r="BA136" i="4"/>
  <c r="BE136" i="4"/>
  <c r="BF136" i="4" s="1"/>
  <c r="BL136" i="4"/>
  <c r="BP136" i="4"/>
  <c r="BQ136" i="4" s="1"/>
  <c r="BT136" i="4"/>
  <c r="BX136" i="4"/>
  <c r="BY136" i="4" s="1"/>
  <c r="CA136" i="4"/>
  <c r="CB136" i="4"/>
  <c r="CF136" i="4"/>
  <c r="CJ136" i="4"/>
  <c r="CK136" i="4"/>
  <c r="E137" i="4"/>
  <c r="I137" i="4"/>
  <c r="J137" i="4" s="1"/>
  <c r="M137" i="4"/>
  <c r="Q137" i="4"/>
  <c r="R137" i="4" s="1"/>
  <c r="U137" i="4"/>
  <c r="Y137" i="4"/>
  <c r="Z137" i="4" s="1"/>
  <c r="AC137" i="4"/>
  <c r="AG137" i="4"/>
  <c r="AH137" i="4" s="1"/>
  <c r="AK137" i="4"/>
  <c r="AO137" i="4"/>
  <c r="AP137" i="4" s="1"/>
  <c r="AS137" i="4"/>
  <c r="AW137" i="4"/>
  <c r="AX137" i="4" s="1"/>
  <c r="BA137" i="4"/>
  <c r="BE137" i="4"/>
  <c r="BF137" i="4" s="1"/>
  <c r="BL137" i="4"/>
  <c r="BP137" i="4"/>
  <c r="BQ137" i="4" s="1"/>
  <c r="BT137" i="4"/>
  <c r="BX137" i="4"/>
  <c r="BY137" i="4"/>
  <c r="CA137" i="4"/>
  <c r="CB137" i="4"/>
  <c r="CF137" i="4"/>
  <c r="CJ137" i="4"/>
  <c r="CK137" i="4"/>
  <c r="E138" i="4"/>
  <c r="I138" i="4"/>
  <c r="J138" i="4" s="1"/>
  <c r="M138" i="4"/>
  <c r="Q138" i="4"/>
  <c r="R138" i="4" s="1"/>
  <c r="U138" i="4"/>
  <c r="Y138" i="4"/>
  <c r="Z138" i="4" s="1"/>
  <c r="AC138" i="4"/>
  <c r="AG138" i="4"/>
  <c r="AH138" i="4" s="1"/>
  <c r="AK138" i="4"/>
  <c r="AO138" i="4"/>
  <c r="AP138" i="4" s="1"/>
  <c r="AS138" i="4"/>
  <c r="AW138" i="4"/>
  <c r="AX138" i="4" s="1"/>
  <c r="BA138" i="4"/>
  <c r="BE138" i="4"/>
  <c r="BF138" i="4" s="1"/>
  <c r="BL138" i="4"/>
  <c r="BP138" i="4"/>
  <c r="BQ138" i="4" s="1"/>
  <c r="BT138" i="4"/>
  <c r="BX138" i="4"/>
  <c r="BY138" i="4" s="1"/>
  <c r="CA138" i="4"/>
  <c r="CB138" i="4"/>
  <c r="CF138" i="4"/>
  <c r="CJ138" i="4"/>
  <c r="CK138" i="4"/>
  <c r="E139" i="4"/>
  <c r="I139" i="4"/>
  <c r="J139" i="4" s="1"/>
  <c r="M139" i="4"/>
  <c r="Q139" i="4"/>
  <c r="R139" i="4" s="1"/>
  <c r="U139" i="4"/>
  <c r="Y139" i="4"/>
  <c r="Z139" i="4" s="1"/>
  <c r="AC139" i="4"/>
  <c r="AG139" i="4"/>
  <c r="AK139" i="4"/>
  <c r="AO139" i="4"/>
  <c r="AP139" i="4" s="1"/>
  <c r="AS139" i="4"/>
  <c r="AW139" i="4"/>
  <c r="AX139" i="4" s="1"/>
  <c r="BA139" i="4"/>
  <c r="BE139" i="4"/>
  <c r="BF139" i="4" s="1"/>
  <c r="BL139" i="4"/>
  <c r="BP139" i="4"/>
  <c r="BQ139" i="4" s="1"/>
  <c r="BT139" i="4"/>
  <c r="BX139" i="4"/>
  <c r="BY139" i="4" s="1"/>
  <c r="CA139" i="4"/>
  <c r="CB139" i="4"/>
  <c r="CF139" i="4"/>
  <c r="CJ139" i="4"/>
  <c r="CK139" i="4"/>
  <c r="E140" i="4"/>
  <c r="I140" i="4"/>
  <c r="J140" i="4" s="1"/>
  <c r="M140" i="4"/>
  <c r="Q140" i="4"/>
  <c r="R140" i="4" s="1"/>
  <c r="U140" i="4"/>
  <c r="Y140" i="4"/>
  <c r="Z140" i="4" s="1"/>
  <c r="AC140" i="4"/>
  <c r="AG140" i="4"/>
  <c r="AK140" i="4"/>
  <c r="AO140" i="4"/>
  <c r="AP140" i="4" s="1"/>
  <c r="AS140" i="4"/>
  <c r="AW140" i="4"/>
  <c r="AX140" i="4" s="1"/>
  <c r="BA140" i="4"/>
  <c r="BE140" i="4"/>
  <c r="BF140" i="4" s="1"/>
  <c r="BL140" i="4"/>
  <c r="BP140" i="4"/>
  <c r="BQ140" i="4" s="1"/>
  <c r="BT140" i="4"/>
  <c r="BX140" i="4"/>
  <c r="BY140" i="4" s="1"/>
  <c r="CA140" i="4"/>
  <c r="CB140" i="4"/>
  <c r="CF140" i="4"/>
  <c r="CJ140" i="4"/>
  <c r="CK140" i="4"/>
  <c r="E141" i="4"/>
  <c r="I141" i="4"/>
  <c r="J141" i="4" s="1"/>
  <c r="M141" i="4"/>
  <c r="Q141" i="4"/>
  <c r="R141" i="4" s="1"/>
  <c r="U141" i="4"/>
  <c r="Y141" i="4"/>
  <c r="Z141" i="4" s="1"/>
  <c r="AC141" i="4"/>
  <c r="AG141" i="4"/>
  <c r="AH141" i="4" s="1"/>
  <c r="AK141" i="4"/>
  <c r="AO141" i="4"/>
  <c r="AP141" i="4" s="1"/>
  <c r="AS141" i="4"/>
  <c r="AW141" i="4"/>
  <c r="AX141" i="4" s="1"/>
  <c r="BA141" i="4"/>
  <c r="BE141" i="4"/>
  <c r="BF141" i="4" s="1"/>
  <c r="BL141" i="4"/>
  <c r="BP141" i="4"/>
  <c r="BQ141" i="4" s="1"/>
  <c r="BT141" i="4"/>
  <c r="BX141" i="4"/>
  <c r="BY141" i="4"/>
  <c r="CA141" i="4"/>
  <c r="CB141" i="4"/>
  <c r="CF141" i="4"/>
  <c r="CJ141" i="4"/>
  <c r="CK141" i="4"/>
  <c r="E142" i="4"/>
  <c r="I142" i="4"/>
  <c r="J142" i="4" s="1"/>
  <c r="M142" i="4"/>
  <c r="Q142" i="4"/>
  <c r="R142" i="4" s="1"/>
  <c r="U142" i="4"/>
  <c r="Y142" i="4"/>
  <c r="Z142" i="4" s="1"/>
  <c r="AC142" i="4"/>
  <c r="AG142" i="4"/>
  <c r="AH142" i="4" s="1"/>
  <c r="AK142" i="4"/>
  <c r="AO142" i="4"/>
  <c r="AP142" i="4" s="1"/>
  <c r="AS142" i="4"/>
  <c r="AW142" i="4"/>
  <c r="AX142" i="4" s="1"/>
  <c r="BA142" i="4"/>
  <c r="BE142" i="4"/>
  <c r="BF142" i="4" s="1"/>
  <c r="BL142" i="4"/>
  <c r="BP142" i="4"/>
  <c r="BQ142" i="4" s="1"/>
  <c r="BT142" i="4"/>
  <c r="BX142" i="4"/>
  <c r="BY142" i="4" s="1"/>
  <c r="CA142" i="4"/>
  <c r="CB142" i="4"/>
  <c r="CF142" i="4"/>
  <c r="CJ142" i="4"/>
  <c r="CK142" i="4"/>
  <c r="E143" i="4"/>
  <c r="I143" i="4"/>
  <c r="J143" i="4" s="1"/>
  <c r="M143" i="4"/>
  <c r="Q143" i="4"/>
  <c r="R143" i="4"/>
  <c r="U143" i="4"/>
  <c r="Y143" i="4"/>
  <c r="Z143" i="4" s="1"/>
  <c r="AC143" i="4"/>
  <c r="AG143" i="4"/>
  <c r="AK143" i="4"/>
  <c r="AO143" i="4"/>
  <c r="AP143" i="4" s="1"/>
  <c r="AS143" i="4"/>
  <c r="AW143" i="4"/>
  <c r="AX143" i="4" s="1"/>
  <c r="BA143" i="4"/>
  <c r="BE143" i="4"/>
  <c r="BF143" i="4" s="1"/>
  <c r="BL143" i="4"/>
  <c r="BP143" i="4"/>
  <c r="BQ143" i="4" s="1"/>
  <c r="BT143" i="4"/>
  <c r="BX143" i="4"/>
  <c r="BY143" i="4" s="1"/>
  <c r="CA143" i="4"/>
  <c r="CB143" i="4"/>
  <c r="CF143" i="4"/>
  <c r="CJ143" i="4"/>
  <c r="CK143" i="4"/>
  <c r="E144" i="4"/>
  <c r="I144" i="4"/>
  <c r="J144" i="4" s="1"/>
  <c r="M144" i="4"/>
  <c r="Q144" i="4"/>
  <c r="R144" i="4" s="1"/>
  <c r="U144" i="4"/>
  <c r="Y144" i="4"/>
  <c r="Z144" i="4" s="1"/>
  <c r="AC144" i="4"/>
  <c r="AG144" i="4"/>
  <c r="AK144" i="4"/>
  <c r="AO144" i="4"/>
  <c r="AP144" i="4" s="1"/>
  <c r="AS144" i="4"/>
  <c r="AW144" i="4"/>
  <c r="AX144" i="4" s="1"/>
  <c r="BA144" i="4"/>
  <c r="BE144" i="4"/>
  <c r="BF144" i="4" s="1"/>
  <c r="BL144" i="4"/>
  <c r="BP144" i="4"/>
  <c r="BQ144" i="4" s="1"/>
  <c r="BT144" i="4"/>
  <c r="BX144" i="4"/>
  <c r="BY144" i="4" s="1"/>
  <c r="CA144" i="4"/>
  <c r="CB144" i="4"/>
  <c r="CF144" i="4"/>
  <c r="CJ144" i="4"/>
  <c r="CK144" i="4"/>
  <c r="E145" i="4"/>
  <c r="I145" i="4"/>
  <c r="J145" i="4" s="1"/>
  <c r="M145" i="4"/>
  <c r="Q145" i="4"/>
  <c r="R145" i="4" s="1"/>
  <c r="U145" i="4"/>
  <c r="Y145" i="4"/>
  <c r="Z145" i="4" s="1"/>
  <c r="AC145" i="4"/>
  <c r="AG145" i="4"/>
  <c r="AK145" i="4"/>
  <c r="AO145" i="4"/>
  <c r="AP145" i="4" s="1"/>
  <c r="AS145" i="4"/>
  <c r="AW145" i="4"/>
  <c r="AX145" i="4"/>
  <c r="BA145" i="4"/>
  <c r="BE145" i="4"/>
  <c r="BF145" i="4" s="1"/>
  <c r="BL145" i="4"/>
  <c r="BP145" i="4"/>
  <c r="BQ145" i="4" s="1"/>
  <c r="BT145" i="4"/>
  <c r="BX145" i="4"/>
  <c r="BY145" i="4" s="1"/>
  <c r="CA145" i="4"/>
  <c r="CB145" i="4"/>
  <c r="CF145" i="4"/>
  <c r="CJ145" i="4"/>
  <c r="CK145" i="4"/>
  <c r="E146" i="4"/>
  <c r="I146" i="4"/>
  <c r="J146" i="4" s="1"/>
  <c r="M146" i="4"/>
  <c r="Q146" i="4"/>
  <c r="R146" i="4" s="1"/>
  <c r="U146" i="4"/>
  <c r="Y146" i="4"/>
  <c r="Z146" i="4" s="1"/>
  <c r="AC146" i="4"/>
  <c r="AG146" i="4"/>
  <c r="AH146" i="4" s="1"/>
  <c r="AK146" i="4"/>
  <c r="AO146" i="4"/>
  <c r="AP146" i="4" s="1"/>
  <c r="AS146" i="4"/>
  <c r="AW146" i="4"/>
  <c r="AX146" i="4" s="1"/>
  <c r="BA146" i="4"/>
  <c r="BE146" i="4"/>
  <c r="BF146" i="4" s="1"/>
  <c r="BL146" i="4"/>
  <c r="BP146" i="4"/>
  <c r="BQ146" i="4" s="1"/>
  <c r="BT146" i="4"/>
  <c r="BX146" i="4"/>
  <c r="BY146" i="4" s="1"/>
  <c r="CA146" i="4"/>
  <c r="CB146" i="4"/>
  <c r="CF146" i="4"/>
  <c r="CJ146" i="4"/>
  <c r="CK146" i="4"/>
  <c r="E147" i="4"/>
  <c r="I147" i="4"/>
  <c r="J147" i="4" s="1"/>
  <c r="M147" i="4"/>
  <c r="Q147" i="4"/>
  <c r="R147" i="4" s="1"/>
  <c r="U147" i="4"/>
  <c r="Y147" i="4"/>
  <c r="Z147" i="4" s="1"/>
  <c r="AC147" i="4"/>
  <c r="AG147" i="4"/>
  <c r="AH147" i="4"/>
  <c r="AK147" i="4"/>
  <c r="AO147" i="4"/>
  <c r="AS147" i="4"/>
  <c r="AW147" i="4"/>
  <c r="AX147" i="4" s="1"/>
  <c r="BA147" i="4"/>
  <c r="BE147" i="4"/>
  <c r="BF147" i="4" s="1"/>
  <c r="BL147" i="4"/>
  <c r="BP147" i="4"/>
  <c r="BQ147" i="4" s="1"/>
  <c r="BT147" i="4"/>
  <c r="BX147" i="4"/>
  <c r="BY147" i="4" s="1"/>
  <c r="CA147" i="4"/>
  <c r="CB147" i="4"/>
  <c r="CF147" i="4"/>
  <c r="CJ147" i="4"/>
  <c r="CK147" i="4"/>
  <c r="E148" i="4"/>
  <c r="I148" i="4"/>
  <c r="J148" i="4" s="1"/>
  <c r="M148" i="4"/>
  <c r="Q148" i="4"/>
  <c r="R148" i="4" s="1"/>
  <c r="U148" i="4"/>
  <c r="Y148" i="4"/>
  <c r="Z148" i="4" s="1"/>
  <c r="AC148" i="4"/>
  <c r="AG148" i="4"/>
  <c r="AH148" i="4" s="1"/>
  <c r="AK148" i="4"/>
  <c r="AO148" i="4"/>
  <c r="AP148" i="4" s="1"/>
  <c r="AS148" i="4"/>
  <c r="AW148" i="4"/>
  <c r="AX148" i="4" s="1"/>
  <c r="BA148" i="4"/>
  <c r="BE148" i="4"/>
  <c r="BF148" i="4" s="1"/>
  <c r="BL148" i="4"/>
  <c r="BP148" i="4"/>
  <c r="BQ148" i="4" s="1"/>
  <c r="BT148" i="4"/>
  <c r="BX148" i="4"/>
  <c r="BY148" i="4" s="1"/>
  <c r="CA148" i="4"/>
  <c r="CB148" i="4"/>
  <c r="CF148" i="4"/>
  <c r="CJ148" i="4"/>
  <c r="CK148" i="4"/>
  <c r="E149" i="4"/>
  <c r="I149" i="4"/>
  <c r="J149" i="4" s="1"/>
  <c r="M149" i="4"/>
  <c r="Q149" i="4"/>
  <c r="R149" i="4" s="1"/>
  <c r="U149" i="4"/>
  <c r="Y149" i="4"/>
  <c r="Z149" i="4" s="1"/>
  <c r="AC149" i="4"/>
  <c r="AG149" i="4"/>
  <c r="AH149" i="4" s="1"/>
  <c r="AK149" i="4"/>
  <c r="AO149" i="4"/>
  <c r="AP149" i="4" s="1"/>
  <c r="AS149" i="4"/>
  <c r="AW149" i="4"/>
  <c r="AX149" i="4" s="1"/>
  <c r="BA149" i="4"/>
  <c r="BE149" i="4"/>
  <c r="BF149" i="4" s="1"/>
  <c r="BL149" i="4"/>
  <c r="BP149" i="4"/>
  <c r="BQ149" i="4" s="1"/>
  <c r="BT149" i="4"/>
  <c r="BX149" i="4"/>
  <c r="BY149" i="4" s="1"/>
  <c r="CA149" i="4"/>
  <c r="CB149" i="4"/>
  <c r="CF149" i="4"/>
  <c r="CJ149" i="4"/>
  <c r="CK149" i="4"/>
  <c r="E150" i="4"/>
  <c r="I150" i="4"/>
  <c r="J150" i="4" s="1"/>
  <c r="M150" i="4"/>
  <c r="Q150" i="4"/>
  <c r="R150" i="4" s="1"/>
  <c r="U150" i="4"/>
  <c r="Y150" i="4"/>
  <c r="Z150" i="4" s="1"/>
  <c r="AC150" i="4"/>
  <c r="AG150" i="4"/>
  <c r="AH150" i="4" s="1"/>
  <c r="AK150" i="4"/>
  <c r="AO150" i="4"/>
  <c r="AP150" i="4" s="1"/>
  <c r="AS150" i="4"/>
  <c r="AW150" i="4"/>
  <c r="AX150" i="4" s="1"/>
  <c r="BA150" i="4"/>
  <c r="BE150" i="4"/>
  <c r="BF150" i="4" s="1"/>
  <c r="BL150" i="4"/>
  <c r="BP150" i="4"/>
  <c r="BQ150" i="4" s="1"/>
  <c r="BT150" i="4"/>
  <c r="BX150" i="4"/>
  <c r="BY150" i="4" s="1"/>
  <c r="CA150" i="4"/>
  <c r="CB150" i="4"/>
  <c r="CF150" i="4"/>
  <c r="CJ150" i="4"/>
  <c r="CK150" i="4"/>
  <c r="E151" i="4"/>
  <c r="I151" i="4"/>
  <c r="J151" i="4" s="1"/>
  <c r="M151" i="4"/>
  <c r="Q151" i="4"/>
  <c r="R151" i="4" s="1"/>
  <c r="U151" i="4"/>
  <c r="Y151" i="4"/>
  <c r="Z151" i="4" s="1"/>
  <c r="AC151" i="4"/>
  <c r="AG151" i="4"/>
  <c r="AH151" i="4" s="1"/>
  <c r="AK151" i="4"/>
  <c r="AO151" i="4"/>
  <c r="AP151" i="4" s="1"/>
  <c r="AS151" i="4"/>
  <c r="AW151" i="4"/>
  <c r="AX151" i="4" s="1"/>
  <c r="BA151" i="4"/>
  <c r="BE151" i="4"/>
  <c r="BF151" i="4" s="1"/>
  <c r="BL151" i="4"/>
  <c r="BP151" i="4"/>
  <c r="BQ151" i="4" s="1"/>
  <c r="BT151" i="4"/>
  <c r="BX151" i="4"/>
  <c r="BY151" i="4" s="1"/>
  <c r="CA151" i="4"/>
  <c r="CB151" i="4"/>
  <c r="CF151" i="4"/>
  <c r="CJ151" i="4"/>
  <c r="CK151" i="4"/>
  <c r="E152" i="4"/>
  <c r="I152" i="4"/>
  <c r="J152" i="4" s="1"/>
  <c r="M152" i="4"/>
  <c r="Q152" i="4"/>
  <c r="R152" i="4" s="1"/>
  <c r="U152" i="4"/>
  <c r="Y152" i="4"/>
  <c r="Z152" i="4" s="1"/>
  <c r="AC152" i="4"/>
  <c r="AG152" i="4"/>
  <c r="AH152" i="4" s="1"/>
  <c r="AK152" i="4"/>
  <c r="AO152" i="4"/>
  <c r="AP152" i="4" s="1"/>
  <c r="AS152" i="4"/>
  <c r="AW152" i="4"/>
  <c r="AX152" i="4" s="1"/>
  <c r="BA152" i="4"/>
  <c r="BE152" i="4"/>
  <c r="BF152" i="4" s="1"/>
  <c r="BL152" i="4"/>
  <c r="BP152" i="4"/>
  <c r="BQ152" i="4" s="1"/>
  <c r="BT152" i="4"/>
  <c r="BX152" i="4"/>
  <c r="BY152" i="4" s="1"/>
  <c r="CA152" i="4"/>
  <c r="CB152" i="4"/>
  <c r="CF152" i="4"/>
  <c r="CJ152" i="4"/>
  <c r="CK152" i="4"/>
  <c r="E153" i="4"/>
  <c r="I153" i="4"/>
  <c r="J153" i="4" s="1"/>
  <c r="M153" i="4"/>
  <c r="Q153" i="4"/>
  <c r="R153" i="4" s="1"/>
  <c r="U153" i="4"/>
  <c r="Y153" i="4"/>
  <c r="Z153" i="4" s="1"/>
  <c r="AC153" i="4"/>
  <c r="AG153" i="4"/>
  <c r="AH153" i="4" s="1"/>
  <c r="AK153" i="4"/>
  <c r="AO153" i="4"/>
  <c r="AP153" i="4" s="1"/>
  <c r="AS153" i="4"/>
  <c r="AW153" i="4"/>
  <c r="AX153" i="4" s="1"/>
  <c r="BA153" i="4"/>
  <c r="BE153" i="4"/>
  <c r="BF153" i="4" s="1"/>
  <c r="BL153" i="4"/>
  <c r="BP153" i="4"/>
  <c r="BQ153" i="4" s="1"/>
  <c r="BT153" i="4"/>
  <c r="BX153" i="4"/>
  <c r="BY153" i="4" s="1"/>
  <c r="CA153" i="4"/>
  <c r="CB153" i="4"/>
  <c r="CF153" i="4"/>
  <c r="CJ153" i="4"/>
  <c r="CK153" i="4"/>
  <c r="E154" i="4"/>
  <c r="I154" i="4"/>
  <c r="J154" i="4" s="1"/>
  <c r="M154" i="4"/>
  <c r="Q154" i="4"/>
  <c r="R154" i="4" s="1"/>
  <c r="U154" i="4"/>
  <c r="Y154" i="4"/>
  <c r="Z154" i="4" s="1"/>
  <c r="AC154" i="4"/>
  <c r="AG154" i="4"/>
  <c r="AH154" i="4" s="1"/>
  <c r="AK154" i="4"/>
  <c r="AO154" i="4"/>
  <c r="AP154" i="4" s="1"/>
  <c r="AS154" i="4"/>
  <c r="AW154" i="4"/>
  <c r="AX154" i="4" s="1"/>
  <c r="BA154" i="4"/>
  <c r="BE154" i="4"/>
  <c r="BF154" i="4" s="1"/>
  <c r="BL154" i="4"/>
  <c r="BP154" i="4"/>
  <c r="BQ154" i="4" s="1"/>
  <c r="BT154" i="4"/>
  <c r="BX154" i="4"/>
  <c r="BY154" i="4" s="1"/>
  <c r="CA154" i="4"/>
  <c r="CB154" i="4"/>
  <c r="CF154" i="4"/>
  <c r="CJ154" i="4"/>
  <c r="CK154" i="4"/>
  <c r="E155" i="4"/>
  <c r="I155" i="4"/>
  <c r="J155" i="4" s="1"/>
  <c r="M155" i="4"/>
  <c r="Q155" i="4"/>
  <c r="R155" i="4" s="1"/>
  <c r="U155" i="4"/>
  <c r="Y155" i="4"/>
  <c r="Z155" i="4" s="1"/>
  <c r="AC155" i="4"/>
  <c r="AG155" i="4"/>
  <c r="AH155" i="4" s="1"/>
  <c r="AK155" i="4"/>
  <c r="AO155" i="4"/>
  <c r="AP155" i="4" s="1"/>
  <c r="AS155" i="4"/>
  <c r="AW155" i="4"/>
  <c r="AX155" i="4" s="1"/>
  <c r="BA155" i="4"/>
  <c r="BE155" i="4"/>
  <c r="BF155" i="4" s="1"/>
  <c r="BL155" i="4"/>
  <c r="BP155" i="4"/>
  <c r="BQ155" i="4" s="1"/>
  <c r="BT155" i="4"/>
  <c r="BX155" i="4"/>
  <c r="BY155" i="4" s="1"/>
  <c r="CA155" i="4"/>
  <c r="CB155" i="4"/>
  <c r="CF155" i="4"/>
  <c r="CJ155" i="4"/>
  <c r="CK155" i="4"/>
  <c r="E156" i="4"/>
  <c r="I156" i="4"/>
  <c r="J156" i="4" s="1"/>
  <c r="M156" i="4"/>
  <c r="Q156" i="4"/>
  <c r="R156" i="4" s="1"/>
  <c r="U156" i="4"/>
  <c r="Y156" i="4"/>
  <c r="Z156" i="4" s="1"/>
  <c r="AC156" i="4"/>
  <c r="AG156" i="4"/>
  <c r="AH156" i="4" s="1"/>
  <c r="AK156" i="4"/>
  <c r="AO156" i="4"/>
  <c r="AP156" i="4" s="1"/>
  <c r="AS156" i="4"/>
  <c r="AW156" i="4"/>
  <c r="AX156" i="4" s="1"/>
  <c r="BA156" i="4"/>
  <c r="BE156" i="4"/>
  <c r="BF156" i="4"/>
  <c r="BL156" i="4"/>
  <c r="BP156" i="4"/>
  <c r="BQ156" i="4" s="1"/>
  <c r="BT156" i="4"/>
  <c r="BX156" i="4"/>
  <c r="BY156" i="4" s="1"/>
  <c r="CA156" i="4"/>
  <c r="CB156" i="4"/>
  <c r="CF156" i="4"/>
  <c r="CJ156" i="4"/>
  <c r="CK156" i="4"/>
  <c r="E157" i="4"/>
  <c r="I157" i="4"/>
  <c r="J157" i="4" s="1"/>
  <c r="M157" i="4"/>
  <c r="Q157" i="4"/>
  <c r="R157" i="4" s="1"/>
  <c r="U157" i="4"/>
  <c r="Y157" i="4"/>
  <c r="Z157" i="4" s="1"/>
  <c r="AC157" i="4"/>
  <c r="AG157" i="4"/>
  <c r="AH157" i="4" s="1"/>
  <c r="AK157" i="4"/>
  <c r="AO157" i="4"/>
  <c r="AP157" i="4" s="1"/>
  <c r="AS157" i="4"/>
  <c r="AW157" i="4"/>
  <c r="AX157" i="4" s="1"/>
  <c r="BA157" i="4"/>
  <c r="BE157" i="4"/>
  <c r="BF157" i="4" s="1"/>
  <c r="BL157" i="4"/>
  <c r="BP157" i="4"/>
  <c r="BQ157" i="4" s="1"/>
  <c r="BT157" i="4"/>
  <c r="BX157" i="4"/>
  <c r="BY157" i="4" s="1"/>
  <c r="CA157" i="4"/>
  <c r="CB157" i="4"/>
  <c r="CF157" i="4"/>
  <c r="CJ157" i="4"/>
  <c r="CK157" i="4"/>
  <c r="E158" i="4"/>
  <c r="I158" i="4"/>
  <c r="J158" i="4" s="1"/>
  <c r="M158" i="4"/>
  <c r="Q158" i="4"/>
  <c r="R158" i="4" s="1"/>
  <c r="U158" i="4"/>
  <c r="Y158" i="4"/>
  <c r="Z158" i="4" s="1"/>
  <c r="AC158" i="4"/>
  <c r="AG158" i="4"/>
  <c r="AH158" i="4" s="1"/>
  <c r="AK158" i="4"/>
  <c r="AO158" i="4"/>
  <c r="AP158" i="4" s="1"/>
  <c r="AS158" i="4"/>
  <c r="AW158" i="4"/>
  <c r="AX158" i="4" s="1"/>
  <c r="BA158" i="4"/>
  <c r="BE158" i="4"/>
  <c r="BF158" i="4" s="1"/>
  <c r="BL158" i="4"/>
  <c r="BP158" i="4"/>
  <c r="BQ158" i="4" s="1"/>
  <c r="BT158" i="4"/>
  <c r="BX158" i="4"/>
  <c r="BY158" i="4" s="1"/>
  <c r="CA158" i="4"/>
  <c r="CB158" i="4"/>
  <c r="CF158" i="4"/>
  <c r="CJ158" i="4"/>
  <c r="CK158" i="4"/>
  <c r="E159" i="4"/>
  <c r="I159" i="4"/>
  <c r="J159" i="4" s="1"/>
  <c r="M159" i="4"/>
  <c r="Q159" i="4"/>
  <c r="R159" i="4" s="1"/>
  <c r="U159" i="4"/>
  <c r="Y159" i="4"/>
  <c r="Z159" i="4" s="1"/>
  <c r="AC159" i="4"/>
  <c r="AG159" i="4"/>
  <c r="AH159" i="4" s="1"/>
  <c r="AK159" i="4"/>
  <c r="AO159" i="4"/>
  <c r="AP159" i="4" s="1"/>
  <c r="AS159" i="4"/>
  <c r="AW159" i="4"/>
  <c r="AX159" i="4" s="1"/>
  <c r="BA159" i="4"/>
  <c r="BE159" i="4"/>
  <c r="BF159" i="4" s="1"/>
  <c r="BL159" i="4"/>
  <c r="BP159" i="4"/>
  <c r="BQ159" i="4" s="1"/>
  <c r="BT159" i="4"/>
  <c r="BX159" i="4"/>
  <c r="BY159" i="4" s="1"/>
  <c r="CA159" i="4"/>
  <c r="CB159" i="4"/>
  <c r="CF159" i="4"/>
  <c r="CJ159" i="4"/>
  <c r="CK159" i="4"/>
  <c r="E160" i="4"/>
  <c r="I160" i="4"/>
  <c r="J160" i="4" s="1"/>
  <c r="M160" i="4"/>
  <c r="Q160" i="4"/>
  <c r="R160" i="4" s="1"/>
  <c r="U160" i="4"/>
  <c r="Y160" i="4"/>
  <c r="Z160" i="4" s="1"/>
  <c r="AC160" i="4"/>
  <c r="AG160" i="4"/>
  <c r="AH160" i="4" s="1"/>
  <c r="AK160" i="4"/>
  <c r="AO160" i="4"/>
  <c r="AP160" i="4" s="1"/>
  <c r="AS160" i="4"/>
  <c r="AW160" i="4"/>
  <c r="AX160" i="4" s="1"/>
  <c r="BA160" i="4"/>
  <c r="BE160" i="4"/>
  <c r="BF160" i="4" s="1"/>
  <c r="BL160" i="4"/>
  <c r="BP160" i="4"/>
  <c r="BQ160" i="4" s="1"/>
  <c r="BT160" i="4"/>
  <c r="BX160" i="4"/>
  <c r="BY160" i="4" s="1"/>
  <c r="CA160" i="4"/>
  <c r="CB160" i="4"/>
  <c r="CF160" i="4"/>
  <c r="CJ160" i="4"/>
  <c r="CK160" i="4"/>
  <c r="E161" i="4"/>
  <c r="I161" i="4"/>
  <c r="J161" i="4" s="1"/>
  <c r="M161" i="4"/>
  <c r="Q161" i="4"/>
  <c r="R161" i="4"/>
  <c r="U161" i="4"/>
  <c r="Y161" i="4"/>
  <c r="Z161" i="4" s="1"/>
  <c r="AC161" i="4"/>
  <c r="AG161" i="4"/>
  <c r="AH161" i="4" s="1"/>
  <c r="AK161" i="4"/>
  <c r="AO161" i="4"/>
  <c r="AP161" i="4" s="1"/>
  <c r="AS161" i="4"/>
  <c r="AW161" i="4"/>
  <c r="AX161" i="4" s="1"/>
  <c r="BA161" i="4"/>
  <c r="BE161" i="4"/>
  <c r="BF161" i="4" s="1"/>
  <c r="BL161" i="4"/>
  <c r="BP161" i="4"/>
  <c r="BQ161" i="4" s="1"/>
  <c r="BT161" i="4"/>
  <c r="BX161" i="4"/>
  <c r="BY161" i="4" s="1"/>
  <c r="CA161" i="4"/>
  <c r="CB161" i="4"/>
  <c r="CF161" i="4"/>
  <c r="CJ161" i="4"/>
  <c r="CK161" i="4"/>
  <c r="E162" i="4"/>
  <c r="I162" i="4"/>
  <c r="J162" i="4" s="1"/>
  <c r="M162" i="4"/>
  <c r="Q162" i="4"/>
  <c r="R162" i="4" s="1"/>
  <c r="U162" i="4"/>
  <c r="Y162" i="4"/>
  <c r="Z162" i="4" s="1"/>
  <c r="AC162" i="4"/>
  <c r="AG162" i="4"/>
  <c r="AH162" i="4" s="1"/>
  <c r="AK162" i="4"/>
  <c r="AO162" i="4"/>
  <c r="AP162" i="4" s="1"/>
  <c r="AS162" i="4"/>
  <c r="AW162" i="4"/>
  <c r="AX162" i="4"/>
  <c r="BA162" i="4"/>
  <c r="BE162" i="4"/>
  <c r="BF162" i="4" s="1"/>
  <c r="BL162" i="4"/>
  <c r="BP162" i="4"/>
  <c r="BQ162" i="4" s="1"/>
  <c r="BT162" i="4"/>
  <c r="BX162" i="4"/>
  <c r="BY162" i="4" s="1"/>
  <c r="CA162" i="4"/>
  <c r="CB162" i="4"/>
  <c r="CF162" i="4"/>
  <c r="CJ162" i="4"/>
  <c r="CK162" i="4"/>
  <c r="E163" i="4"/>
  <c r="I163" i="4"/>
  <c r="J163" i="4" s="1"/>
  <c r="M163" i="4"/>
  <c r="Q163" i="4"/>
  <c r="R163" i="4" s="1"/>
  <c r="U163" i="4"/>
  <c r="Y163" i="4"/>
  <c r="Z163" i="4" s="1"/>
  <c r="AC163" i="4"/>
  <c r="AG163" i="4"/>
  <c r="AH163" i="4" s="1"/>
  <c r="AK163" i="4"/>
  <c r="AO163" i="4"/>
  <c r="AP163" i="4" s="1"/>
  <c r="AS163" i="4"/>
  <c r="AW163" i="4"/>
  <c r="AX163" i="4" s="1"/>
  <c r="BA163" i="4"/>
  <c r="BE163" i="4"/>
  <c r="BF163" i="4" s="1"/>
  <c r="BL163" i="4"/>
  <c r="BP163" i="4"/>
  <c r="BQ163" i="4" s="1"/>
  <c r="BT163" i="4"/>
  <c r="BX163" i="4"/>
  <c r="BY163" i="4" s="1"/>
  <c r="CA163" i="4"/>
  <c r="CB163" i="4"/>
  <c r="CF163" i="4"/>
  <c r="CJ163" i="4"/>
  <c r="CK163" i="4"/>
  <c r="E164" i="4"/>
  <c r="I164" i="4"/>
  <c r="J164" i="4" s="1"/>
  <c r="M164" i="4"/>
  <c r="Q164" i="4"/>
  <c r="R164" i="4" s="1"/>
  <c r="U164" i="4"/>
  <c r="Y164" i="4"/>
  <c r="Z164" i="4" s="1"/>
  <c r="AC164" i="4"/>
  <c r="AG164" i="4"/>
  <c r="AH164" i="4" s="1"/>
  <c r="AK164" i="4"/>
  <c r="AO164" i="4"/>
  <c r="AP164" i="4" s="1"/>
  <c r="AS164" i="4"/>
  <c r="AW164" i="4"/>
  <c r="AX164" i="4" s="1"/>
  <c r="BA164" i="4"/>
  <c r="BE164" i="4"/>
  <c r="BF164" i="4" s="1"/>
  <c r="BL164" i="4"/>
  <c r="BP164" i="4"/>
  <c r="BQ164" i="4" s="1"/>
  <c r="BT164" i="4"/>
  <c r="BX164" i="4"/>
  <c r="BY164" i="4" s="1"/>
  <c r="CA164" i="4"/>
  <c r="CB164" i="4"/>
  <c r="CF164" i="4"/>
  <c r="CJ164" i="4"/>
  <c r="CK164" i="4"/>
  <c r="E165" i="4"/>
  <c r="I165" i="4"/>
  <c r="J165" i="4" s="1"/>
  <c r="M165" i="4"/>
  <c r="Q165" i="4"/>
  <c r="R165" i="4" s="1"/>
  <c r="U165" i="4"/>
  <c r="Y165" i="4"/>
  <c r="Z165" i="4" s="1"/>
  <c r="AC165" i="4"/>
  <c r="AG165" i="4"/>
  <c r="AH165" i="4" s="1"/>
  <c r="AK165" i="4"/>
  <c r="AO165" i="4"/>
  <c r="AP165" i="4" s="1"/>
  <c r="AS165" i="4"/>
  <c r="AW165" i="4"/>
  <c r="AX165" i="4" s="1"/>
  <c r="BA165" i="4"/>
  <c r="BE165" i="4"/>
  <c r="BF165" i="4" s="1"/>
  <c r="BL165" i="4"/>
  <c r="BP165" i="4"/>
  <c r="BQ165" i="4" s="1"/>
  <c r="BT165" i="4"/>
  <c r="BX165" i="4"/>
  <c r="BY165" i="4" s="1"/>
  <c r="CA165" i="4"/>
  <c r="CB165" i="4"/>
  <c r="CF165" i="4"/>
  <c r="CJ165" i="4"/>
  <c r="CK165" i="4"/>
  <c r="E166" i="4"/>
  <c r="I166" i="4"/>
  <c r="J166" i="4" s="1"/>
  <c r="M166" i="4"/>
  <c r="Q166" i="4"/>
  <c r="R166" i="4" s="1"/>
  <c r="U166" i="4"/>
  <c r="Y166" i="4"/>
  <c r="Z166" i="4" s="1"/>
  <c r="AC166" i="4"/>
  <c r="AG166" i="4"/>
  <c r="AH166" i="4"/>
  <c r="AK166" i="4"/>
  <c r="AO166" i="4"/>
  <c r="AP166" i="4" s="1"/>
  <c r="AS166" i="4"/>
  <c r="AW166" i="4"/>
  <c r="AX166" i="4" s="1"/>
  <c r="BA166" i="4"/>
  <c r="BE166" i="4"/>
  <c r="BF166" i="4" s="1"/>
  <c r="BL166" i="4"/>
  <c r="BP166" i="4"/>
  <c r="BQ166" i="4" s="1"/>
  <c r="BT166" i="4"/>
  <c r="BX166" i="4"/>
  <c r="BY166" i="4" s="1"/>
  <c r="CA166" i="4"/>
  <c r="CB166" i="4"/>
  <c r="CF166" i="4"/>
  <c r="CJ166" i="4"/>
  <c r="CK166" i="4"/>
  <c r="E167" i="4"/>
  <c r="I167" i="4"/>
  <c r="J167" i="4" s="1"/>
  <c r="M167" i="4"/>
  <c r="Q167" i="4"/>
  <c r="R167" i="4" s="1"/>
  <c r="U167" i="4"/>
  <c r="Y167" i="4"/>
  <c r="Z167" i="4" s="1"/>
  <c r="AC167" i="4"/>
  <c r="AG167" i="4"/>
  <c r="AH167" i="4" s="1"/>
  <c r="AK167" i="4"/>
  <c r="AO167" i="4"/>
  <c r="AP167" i="4" s="1"/>
  <c r="AS167" i="4"/>
  <c r="AW167" i="4"/>
  <c r="AX167" i="4" s="1"/>
  <c r="BA167" i="4"/>
  <c r="BE167" i="4"/>
  <c r="BF167" i="4" s="1"/>
  <c r="BL167" i="4"/>
  <c r="BP167" i="4"/>
  <c r="BQ167" i="4" s="1"/>
  <c r="BT167" i="4"/>
  <c r="BX167" i="4"/>
  <c r="BY167" i="4" s="1"/>
  <c r="CA167" i="4"/>
  <c r="CB167" i="4"/>
  <c r="CF167" i="4"/>
  <c r="CJ167" i="4"/>
  <c r="CK167" i="4"/>
  <c r="E168" i="4"/>
  <c r="I168" i="4"/>
  <c r="J168" i="4" s="1"/>
  <c r="M168" i="4"/>
  <c r="Q168" i="4"/>
  <c r="R168" i="4" s="1"/>
  <c r="U168" i="4"/>
  <c r="Y168" i="4"/>
  <c r="Z168" i="4" s="1"/>
  <c r="AC168" i="4"/>
  <c r="AG168" i="4"/>
  <c r="AH168" i="4" s="1"/>
  <c r="AK168" i="4"/>
  <c r="AO168" i="4"/>
  <c r="AP168" i="4" s="1"/>
  <c r="AS168" i="4"/>
  <c r="AW168" i="4"/>
  <c r="AX168" i="4"/>
  <c r="BA168" i="4"/>
  <c r="BE168" i="4"/>
  <c r="BF168" i="4" s="1"/>
  <c r="BL168" i="4"/>
  <c r="BP168" i="4"/>
  <c r="BQ168" i="4" s="1"/>
  <c r="BT168" i="4"/>
  <c r="BX168" i="4"/>
  <c r="BY168" i="4" s="1"/>
  <c r="CA168" i="4"/>
  <c r="CB168" i="4"/>
  <c r="CF168" i="4"/>
  <c r="CJ168" i="4"/>
  <c r="CK168" i="4"/>
  <c r="E169" i="4"/>
  <c r="I169" i="4"/>
  <c r="J169" i="4" s="1"/>
  <c r="M169" i="4"/>
  <c r="Q169" i="4"/>
  <c r="R169" i="4" s="1"/>
  <c r="U169" i="4"/>
  <c r="Y169" i="4"/>
  <c r="Z169" i="4" s="1"/>
  <c r="AC169" i="4"/>
  <c r="AG169" i="4"/>
  <c r="AH169" i="4" s="1"/>
  <c r="AK169" i="4"/>
  <c r="AO169" i="4"/>
  <c r="AP169" i="4" s="1"/>
  <c r="AS169" i="4"/>
  <c r="AW169" i="4"/>
  <c r="AX169" i="4" s="1"/>
  <c r="BA169" i="4"/>
  <c r="BE169" i="4"/>
  <c r="BF169" i="4" s="1"/>
  <c r="BL169" i="4"/>
  <c r="BP169" i="4"/>
  <c r="BQ169" i="4" s="1"/>
  <c r="BT169" i="4"/>
  <c r="BX169" i="4"/>
  <c r="BY169" i="4" s="1"/>
  <c r="CA169" i="4"/>
  <c r="CB169" i="4"/>
  <c r="CF169" i="4"/>
  <c r="CJ169" i="4"/>
  <c r="CK169" i="4"/>
  <c r="E170" i="4"/>
  <c r="I170" i="4"/>
  <c r="J170" i="4" s="1"/>
  <c r="M170" i="4"/>
  <c r="Q170" i="4"/>
  <c r="R170" i="4" s="1"/>
  <c r="U170" i="4"/>
  <c r="Y170" i="4"/>
  <c r="Z170" i="4" s="1"/>
  <c r="AC170" i="4"/>
  <c r="AG170" i="4"/>
  <c r="AH170" i="4" s="1"/>
  <c r="AK170" i="4"/>
  <c r="AO170" i="4"/>
  <c r="AP170" i="4" s="1"/>
  <c r="AS170" i="4"/>
  <c r="AW170" i="4"/>
  <c r="AX170" i="4"/>
  <c r="BA170" i="4"/>
  <c r="BE170" i="4"/>
  <c r="BF170" i="4" s="1"/>
  <c r="BL170" i="4"/>
  <c r="BP170" i="4"/>
  <c r="BQ170" i="4" s="1"/>
  <c r="BT170" i="4"/>
  <c r="BX170" i="4"/>
  <c r="BY170" i="4" s="1"/>
  <c r="CA170" i="4"/>
  <c r="CB170" i="4"/>
  <c r="CF170" i="4"/>
  <c r="CJ170" i="4"/>
  <c r="CK170" i="4"/>
  <c r="E171" i="4"/>
  <c r="I171" i="4"/>
  <c r="J171" i="4" s="1"/>
  <c r="M171" i="4"/>
  <c r="Q171" i="4"/>
  <c r="R171" i="4"/>
  <c r="U171" i="4"/>
  <c r="Y171" i="4"/>
  <c r="Z171" i="4" s="1"/>
  <c r="AC171" i="4"/>
  <c r="AG171" i="4"/>
  <c r="AH171" i="4" s="1"/>
  <c r="AK171" i="4"/>
  <c r="AO171" i="4"/>
  <c r="AP171" i="4" s="1"/>
  <c r="AS171" i="4"/>
  <c r="AW171" i="4"/>
  <c r="AX171" i="4" s="1"/>
  <c r="BA171" i="4"/>
  <c r="BE171" i="4"/>
  <c r="BF171" i="4" s="1"/>
  <c r="BL171" i="4"/>
  <c r="BP171" i="4"/>
  <c r="BQ171" i="4" s="1"/>
  <c r="BT171" i="4"/>
  <c r="BX171" i="4"/>
  <c r="BY171" i="4" s="1"/>
  <c r="CA171" i="4"/>
  <c r="CB171" i="4"/>
  <c r="CF171" i="4"/>
  <c r="CJ171" i="4"/>
  <c r="CK171" i="4"/>
  <c r="E172" i="4"/>
  <c r="I172" i="4"/>
  <c r="J172" i="4" s="1"/>
  <c r="M172" i="4"/>
  <c r="Q172" i="4"/>
  <c r="R172" i="4" s="1"/>
  <c r="U172" i="4"/>
  <c r="Y172" i="4"/>
  <c r="Z172" i="4" s="1"/>
  <c r="AC172" i="4"/>
  <c r="AG172" i="4"/>
  <c r="AH172" i="4"/>
  <c r="AK172" i="4"/>
  <c r="AO172" i="4"/>
  <c r="AP172" i="4" s="1"/>
  <c r="AS172" i="4"/>
  <c r="AW172" i="4"/>
  <c r="AX172" i="4" s="1"/>
  <c r="BA172" i="4"/>
  <c r="BE172" i="4"/>
  <c r="BF172" i="4" s="1"/>
  <c r="BL172" i="4"/>
  <c r="BP172" i="4"/>
  <c r="BQ172" i="4" s="1"/>
  <c r="BT172" i="4"/>
  <c r="BX172" i="4"/>
  <c r="BY172" i="4" s="1"/>
  <c r="CA172" i="4"/>
  <c r="CB172" i="4"/>
  <c r="CF172" i="4"/>
  <c r="CJ172" i="4"/>
  <c r="CK172" i="4"/>
  <c r="E173" i="4"/>
  <c r="I173" i="4"/>
  <c r="J173" i="4" s="1"/>
  <c r="M173" i="4"/>
  <c r="Q173" i="4"/>
  <c r="R173" i="4" s="1"/>
  <c r="U173" i="4"/>
  <c r="Y173" i="4"/>
  <c r="Z173" i="4" s="1"/>
  <c r="AC173" i="4"/>
  <c r="AG173" i="4"/>
  <c r="AH173" i="4" s="1"/>
  <c r="AK173" i="4"/>
  <c r="AO173" i="4"/>
  <c r="AP173" i="4" s="1"/>
  <c r="AS173" i="4"/>
  <c r="AW173" i="4"/>
  <c r="AX173" i="4" s="1"/>
  <c r="BA173" i="4"/>
  <c r="BE173" i="4"/>
  <c r="BF173" i="4" s="1"/>
  <c r="BL173" i="4"/>
  <c r="BP173" i="4"/>
  <c r="BQ173" i="4" s="1"/>
  <c r="BT173" i="4"/>
  <c r="BX173" i="4"/>
  <c r="BY173" i="4" s="1"/>
  <c r="CA173" i="4"/>
  <c r="CB173" i="4"/>
  <c r="CF173" i="4"/>
  <c r="CJ173" i="4"/>
  <c r="CK173" i="4"/>
  <c r="E174" i="4"/>
  <c r="I174" i="4"/>
  <c r="J174" i="4" s="1"/>
  <c r="M174" i="4"/>
  <c r="Q174" i="4"/>
  <c r="R174" i="4" s="1"/>
  <c r="U174" i="4"/>
  <c r="Y174" i="4"/>
  <c r="Z174" i="4" s="1"/>
  <c r="AC174" i="4"/>
  <c r="AG174" i="4"/>
  <c r="AH174" i="4" s="1"/>
  <c r="AK174" i="4"/>
  <c r="AO174" i="4"/>
  <c r="AP174" i="4" s="1"/>
  <c r="AS174" i="4"/>
  <c r="AW174" i="4"/>
  <c r="AX174" i="4" s="1"/>
  <c r="BA174" i="4"/>
  <c r="BE174" i="4"/>
  <c r="BF174" i="4" s="1"/>
  <c r="BL174" i="4"/>
  <c r="BP174" i="4"/>
  <c r="BQ174" i="4" s="1"/>
  <c r="BT174" i="4"/>
  <c r="BX174" i="4"/>
  <c r="BY174" i="4" s="1"/>
  <c r="CA174" i="4"/>
  <c r="CB174" i="4"/>
  <c r="CF174" i="4"/>
  <c r="CJ174" i="4"/>
  <c r="CK174" i="4"/>
  <c r="E175" i="4"/>
  <c r="I175" i="4"/>
  <c r="J175" i="4" s="1"/>
  <c r="M175" i="4"/>
  <c r="Q175" i="4"/>
  <c r="R175" i="4" s="1"/>
  <c r="U175" i="4"/>
  <c r="Y175" i="4"/>
  <c r="Z175" i="4" s="1"/>
  <c r="AC175" i="4"/>
  <c r="AG175" i="4"/>
  <c r="AH175" i="4"/>
  <c r="AK175" i="4"/>
  <c r="AO175" i="4"/>
  <c r="AP175" i="4" s="1"/>
  <c r="AS175" i="4"/>
  <c r="AW175" i="4"/>
  <c r="AX175" i="4" s="1"/>
  <c r="BA175" i="4"/>
  <c r="BE175" i="4"/>
  <c r="BF175" i="4" s="1"/>
  <c r="BL175" i="4"/>
  <c r="BP175" i="4"/>
  <c r="BQ175" i="4" s="1"/>
  <c r="BT175" i="4"/>
  <c r="BX175" i="4"/>
  <c r="BY175" i="4" s="1"/>
  <c r="CA175" i="4"/>
  <c r="CB175" i="4"/>
  <c r="CF175" i="4"/>
  <c r="CJ175" i="4"/>
  <c r="CK175" i="4"/>
  <c r="E176" i="4"/>
  <c r="I176" i="4"/>
  <c r="J176" i="4" s="1"/>
  <c r="M176" i="4"/>
  <c r="Q176" i="4"/>
  <c r="R176" i="4" s="1"/>
  <c r="U176" i="4"/>
  <c r="Y176" i="4"/>
  <c r="Z176" i="4" s="1"/>
  <c r="AC176" i="4"/>
  <c r="AG176" i="4"/>
  <c r="AH176" i="4" s="1"/>
  <c r="AK176" i="4"/>
  <c r="AO176" i="4"/>
  <c r="AP176" i="4" s="1"/>
  <c r="AS176" i="4"/>
  <c r="AW176" i="4"/>
  <c r="AX176" i="4" s="1"/>
  <c r="BA176" i="4"/>
  <c r="BE176" i="4"/>
  <c r="BF176" i="4" s="1"/>
  <c r="BL176" i="4"/>
  <c r="BP176" i="4"/>
  <c r="BQ176" i="4" s="1"/>
  <c r="BT176" i="4"/>
  <c r="BX176" i="4"/>
  <c r="BY176" i="4" s="1"/>
  <c r="CA176" i="4"/>
  <c r="CB176" i="4"/>
  <c r="CF176" i="4"/>
  <c r="CJ176" i="4"/>
  <c r="CK176" i="4"/>
  <c r="E177" i="4"/>
  <c r="I177" i="4"/>
  <c r="J177" i="4" s="1"/>
  <c r="M177" i="4"/>
  <c r="Q177" i="4"/>
  <c r="R177" i="4" s="1"/>
  <c r="U177" i="4"/>
  <c r="Y177" i="4"/>
  <c r="Z177" i="4" s="1"/>
  <c r="AC177" i="4"/>
  <c r="AG177" i="4"/>
  <c r="AH177" i="4" s="1"/>
  <c r="AK177" i="4"/>
  <c r="AO177" i="4"/>
  <c r="AP177" i="4" s="1"/>
  <c r="AS177" i="4"/>
  <c r="AW177" i="4"/>
  <c r="AX177" i="4" s="1"/>
  <c r="BA177" i="4"/>
  <c r="BE177" i="4"/>
  <c r="BF177" i="4"/>
  <c r="BL177" i="4"/>
  <c r="BP177" i="4"/>
  <c r="BQ177" i="4" s="1"/>
  <c r="BT177" i="4"/>
  <c r="BX177" i="4"/>
  <c r="BY177" i="4" s="1"/>
  <c r="CA177" i="4"/>
  <c r="CB177" i="4"/>
  <c r="CF177" i="4"/>
  <c r="CJ177" i="4"/>
  <c r="CK177" i="4"/>
  <c r="E178" i="4"/>
  <c r="I178" i="4"/>
  <c r="J178" i="4" s="1"/>
  <c r="M178" i="4"/>
  <c r="Q178" i="4"/>
  <c r="R178" i="4" s="1"/>
  <c r="U178" i="4"/>
  <c r="Y178" i="4"/>
  <c r="Z178" i="4" s="1"/>
  <c r="AC178" i="4"/>
  <c r="AG178" i="4"/>
  <c r="AH178" i="4" s="1"/>
  <c r="AK178" i="4"/>
  <c r="AO178" i="4"/>
  <c r="AP178" i="4" s="1"/>
  <c r="AS178" i="4"/>
  <c r="AW178" i="4"/>
  <c r="AX178" i="4" s="1"/>
  <c r="BA178" i="4"/>
  <c r="BE178" i="4"/>
  <c r="BF178" i="4" s="1"/>
  <c r="BL178" i="4"/>
  <c r="BP178" i="4"/>
  <c r="BQ178" i="4" s="1"/>
  <c r="BT178" i="4"/>
  <c r="BX178" i="4"/>
  <c r="BY178" i="4" s="1"/>
  <c r="CA178" i="4"/>
  <c r="CB178" i="4"/>
  <c r="CF178" i="4"/>
  <c r="CJ178" i="4"/>
  <c r="CK178" i="4"/>
  <c r="E179" i="4"/>
  <c r="I179" i="4"/>
  <c r="J179" i="4" s="1"/>
  <c r="M179" i="4"/>
  <c r="Q179" i="4"/>
  <c r="R179" i="4" s="1"/>
  <c r="U179" i="4"/>
  <c r="Y179" i="4"/>
  <c r="Z179" i="4" s="1"/>
  <c r="AC179" i="4"/>
  <c r="AG179" i="4"/>
  <c r="AH179" i="4" s="1"/>
  <c r="AK179" i="4"/>
  <c r="AO179" i="4"/>
  <c r="AP179" i="4" s="1"/>
  <c r="AS179" i="4"/>
  <c r="AW179" i="4"/>
  <c r="AX179" i="4" s="1"/>
  <c r="BA179" i="4"/>
  <c r="BE179" i="4"/>
  <c r="BF179" i="4" s="1"/>
  <c r="BL179" i="4"/>
  <c r="BP179" i="4"/>
  <c r="BQ179" i="4" s="1"/>
  <c r="BT179" i="4"/>
  <c r="BX179" i="4"/>
  <c r="BY179" i="4"/>
  <c r="CA179" i="4"/>
  <c r="CB179" i="4"/>
  <c r="CF179" i="4"/>
  <c r="CJ179" i="4"/>
  <c r="CK179" i="4"/>
  <c r="E180" i="4"/>
  <c r="I180" i="4"/>
  <c r="J180" i="4" s="1"/>
  <c r="M180" i="4"/>
  <c r="Q180" i="4"/>
  <c r="R180" i="4" s="1"/>
  <c r="U180" i="4"/>
  <c r="Y180" i="4"/>
  <c r="Z180" i="4" s="1"/>
  <c r="AC180" i="4"/>
  <c r="AG180" i="4"/>
  <c r="AH180" i="4" s="1"/>
  <c r="AK180" i="4"/>
  <c r="AO180" i="4"/>
  <c r="AP180" i="4" s="1"/>
  <c r="AS180" i="4"/>
  <c r="AW180" i="4"/>
  <c r="AX180" i="4" s="1"/>
  <c r="BA180" i="4"/>
  <c r="BE180" i="4"/>
  <c r="BF180" i="4"/>
  <c r="BL180" i="4"/>
  <c r="BP180" i="4"/>
  <c r="BQ180" i="4" s="1"/>
  <c r="BT180" i="4"/>
  <c r="BX180" i="4"/>
  <c r="BY180" i="4" s="1"/>
  <c r="CA180" i="4"/>
  <c r="CB180" i="4"/>
  <c r="CF180" i="4"/>
  <c r="CJ180" i="4"/>
  <c r="CK180" i="4"/>
  <c r="E181" i="4"/>
  <c r="I181" i="4"/>
  <c r="J181" i="4" s="1"/>
  <c r="M181" i="4"/>
  <c r="Q181" i="4"/>
  <c r="R181" i="4" s="1"/>
  <c r="U181" i="4"/>
  <c r="Y181" i="4"/>
  <c r="Z181" i="4" s="1"/>
  <c r="AC181" i="4"/>
  <c r="AG181" i="4"/>
  <c r="AH181" i="4" s="1"/>
  <c r="AK181" i="4"/>
  <c r="AO181" i="4"/>
  <c r="AP181" i="4" s="1"/>
  <c r="AS181" i="4"/>
  <c r="AW181" i="4"/>
  <c r="AX181" i="4" s="1"/>
  <c r="BA181" i="4"/>
  <c r="BE181" i="4"/>
  <c r="BF181" i="4" s="1"/>
  <c r="BL181" i="4"/>
  <c r="BP181" i="4"/>
  <c r="BQ181" i="4" s="1"/>
  <c r="BT181" i="4"/>
  <c r="BX181" i="4"/>
  <c r="BY181" i="4" s="1"/>
  <c r="CA181" i="4"/>
  <c r="CB181" i="4"/>
  <c r="CF181" i="4"/>
  <c r="CJ181" i="4"/>
  <c r="CK181" i="4"/>
  <c r="E182" i="4"/>
  <c r="I182" i="4"/>
  <c r="J182" i="4" s="1"/>
  <c r="M182" i="4"/>
  <c r="Q182" i="4"/>
  <c r="R182" i="4" s="1"/>
  <c r="U182" i="4"/>
  <c r="Y182" i="4"/>
  <c r="Z182" i="4" s="1"/>
  <c r="AC182" i="4"/>
  <c r="AG182" i="4"/>
  <c r="AH182" i="4" s="1"/>
  <c r="AK182" i="4"/>
  <c r="AO182" i="4"/>
  <c r="AP182" i="4" s="1"/>
  <c r="AS182" i="4"/>
  <c r="AW182" i="4"/>
  <c r="AX182" i="4" s="1"/>
  <c r="BA182" i="4"/>
  <c r="BE182" i="4"/>
  <c r="BF182" i="4" s="1"/>
  <c r="BL182" i="4"/>
  <c r="BP182" i="4"/>
  <c r="BQ182" i="4" s="1"/>
  <c r="BT182" i="4"/>
  <c r="BX182" i="4"/>
  <c r="BY182" i="4" s="1"/>
  <c r="CA182" i="4"/>
  <c r="CB182" i="4"/>
  <c r="CF182" i="4"/>
  <c r="CJ182" i="4"/>
  <c r="CK182" i="4"/>
  <c r="E183" i="4"/>
  <c r="I183" i="4"/>
  <c r="J183" i="4" s="1"/>
  <c r="M183" i="4"/>
  <c r="Q183" i="4"/>
  <c r="R183" i="4" s="1"/>
  <c r="U183" i="4"/>
  <c r="Y183" i="4"/>
  <c r="Z183" i="4" s="1"/>
  <c r="AC183" i="4"/>
  <c r="AG183" i="4"/>
  <c r="AH183" i="4"/>
  <c r="AK183" i="4"/>
  <c r="AO183" i="4"/>
  <c r="AP183" i="4" s="1"/>
  <c r="AS183" i="4"/>
  <c r="AW183" i="4"/>
  <c r="AX183" i="4" s="1"/>
  <c r="BA183" i="4"/>
  <c r="BE183" i="4"/>
  <c r="BF183" i="4" s="1"/>
  <c r="BL183" i="4"/>
  <c r="BP183" i="4"/>
  <c r="BQ183" i="4" s="1"/>
  <c r="BT183" i="4"/>
  <c r="BX183" i="4"/>
  <c r="BY183" i="4" s="1"/>
  <c r="CA183" i="4"/>
  <c r="CB183" i="4"/>
  <c r="CF183" i="4"/>
  <c r="CJ183" i="4"/>
  <c r="CK183" i="4"/>
  <c r="E184" i="4"/>
  <c r="I184" i="4"/>
  <c r="J184" i="4" s="1"/>
  <c r="M184" i="4"/>
  <c r="Q184" i="4"/>
  <c r="R184" i="4" s="1"/>
  <c r="U184" i="4"/>
  <c r="Y184" i="4"/>
  <c r="Z184" i="4" s="1"/>
  <c r="AC184" i="4"/>
  <c r="AG184" i="4"/>
  <c r="AH184" i="4"/>
  <c r="AK184" i="4"/>
  <c r="AO184" i="4"/>
  <c r="AP184" i="4" s="1"/>
  <c r="AS184" i="4"/>
  <c r="AW184" i="4"/>
  <c r="AX184" i="4" s="1"/>
  <c r="BA184" i="4"/>
  <c r="BE184" i="4"/>
  <c r="BF184" i="4"/>
  <c r="BL184" i="4"/>
  <c r="BP184" i="4"/>
  <c r="BQ184" i="4" s="1"/>
  <c r="BT184" i="4"/>
  <c r="BX184" i="4"/>
  <c r="BY184" i="4" s="1"/>
  <c r="CA184" i="4"/>
  <c r="CB184" i="4"/>
  <c r="CF184" i="4"/>
  <c r="CJ184" i="4"/>
  <c r="CK184" i="4"/>
  <c r="E185" i="4"/>
  <c r="I185" i="4"/>
  <c r="J185" i="4" s="1"/>
  <c r="M185" i="4"/>
  <c r="Q185" i="4"/>
  <c r="R185" i="4" s="1"/>
  <c r="U185" i="4"/>
  <c r="Y185" i="4"/>
  <c r="Z185" i="4" s="1"/>
  <c r="AC185" i="4"/>
  <c r="AG185" i="4"/>
  <c r="AH185" i="4" s="1"/>
  <c r="AK185" i="4"/>
  <c r="AO185" i="4"/>
  <c r="AP185" i="4" s="1"/>
  <c r="AS185" i="4"/>
  <c r="AW185" i="4"/>
  <c r="AX185" i="4" s="1"/>
  <c r="BA185" i="4"/>
  <c r="BE185" i="4"/>
  <c r="BF185" i="4" s="1"/>
  <c r="BL185" i="4"/>
  <c r="BP185" i="4"/>
  <c r="BQ185" i="4" s="1"/>
  <c r="BT185" i="4"/>
  <c r="BX185" i="4"/>
  <c r="BY185" i="4" s="1"/>
  <c r="CA185" i="4"/>
  <c r="CB185" i="4"/>
  <c r="CF185" i="4"/>
  <c r="CJ185" i="4"/>
  <c r="CK185" i="4"/>
  <c r="E186" i="4"/>
  <c r="I186" i="4"/>
  <c r="J186" i="4" s="1"/>
  <c r="M186" i="4"/>
  <c r="Q186" i="4"/>
  <c r="R186" i="4" s="1"/>
  <c r="U186" i="4"/>
  <c r="Y186" i="4"/>
  <c r="Z186" i="4"/>
  <c r="AC186" i="4"/>
  <c r="AG186" i="4"/>
  <c r="AH186" i="4" s="1"/>
  <c r="AK186" i="4"/>
  <c r="AO186" i="4"/>
  <c r="AP186" i="4" s="1"/>
  <c r="AS186" i="4"/>
  <c r="AW186" i="4"/>
  <c r="AX186" i="4" s="1"/>
  <c r="BA186" i="4"/>
  <c r="BE186" i="4"/>
  <c r="BF186" i="4" s="1"/>
  <c r="BL186" i="4"/>
  <c r="BP186" i="4"/>
  <c r="BQ186" i="4" s="1"/>
  <c r="BT186" i="4"/>
  <c r="BX186" i="4"/>
  <c r="BY186" i="4" s="1"/>
  <c r="CA186" i="4"/>
  <c r="CB186" i="4"/>
  <c r="CF186" i="4"/>
  <c r="CJ186" i="4"/>
  <c r="CK186" i="4"/>
  <c r="E187" i="4"/>
  <c r="I187" i="4"/>
  <c r="J187" i="4" s="1"/>
  <c r="M187" i="4"/>
  <c r="Q187" i="4"/>
  <c r="R187" i="4" s="1"/>
  <c r="U187" i="4"/>
  <c r="Y187" i="4"/>
  <c r="Z187" i="4" s="1"/>
  <c r="AC187" i="4"/>
  <c r="AG187" i="4"/>
  <c r="AH187" i="4" s="1"/>
  <c r="AK187" i="4"/>
  <c r="AO187" i="4"/>
  <c r="AP187" i="4" s="1"/>
  <c r="AS187" i="4"/>
  <c r="AW187" i="4"/>
  <c r="AX187" i="4" s="1"/>
  <c r="BA187" i="4"/>
  <c r="BE187" i="4"/>
  <c r="BF187" i="4" s="1"/>
  <c r="BL187" i="4"/>
  <c r="BP187" i="4"/>
  <c r="BQ187" i="4" s="1"/>
  <c r="BT187" i="4"/>
  <c r="BX187" i="4"/>
  <c r="BY187" i="4" s="1"/>
  <c r="CA187" i="4"/>
  <c r="CB187" i="4"/>
  <c r="CF187" i="4"/>
  <c r="CJ187" i="4"/>
  <c r="CK187" i="4"/>
  <c r="E188" i="4"/>
  <c r="I188" i="4"/>
  <c r="J188" i="4" s="1"/>
  <c r="M188" i="4"/>
  <c r="Q188" i="4"/>
  <c r="R188" i="4" s="1"/>
  <c r="U188" i="4"/>
  <c r="Y188" i="4"/>
  <c r="Z188" i="4" s="1"/>
  <c r="AC188" i="4"/>
  <c r="AG188" i="4"/>
  <c r="AH188" i="4" s="1"/>
  <c r="AK188" i="4"/>
  <c r="AO188" i="4"/>
  <c r="AP188" i="4" s="1"/>
  <c r="AS188" i="4"/>
  <c r="AW188" i="4"/>
  <c r="AX188" i="4" s="1"/>
  <c r="BA188" i="4"/>
  <c r="BE188" i="4"/>
  <c r="BF188" i="4" s="1"/>
  <c r="BL188" i="4"/>
  <c r="BP188" i="4"/>
  <c r="BQ188" i="4" s="1"/>
  <c r="BT188" i="4"/>
  <c r="BX188" i="4"/>
  <c r="BY188" i="4" s="1"/>
  <c r="CA188" i="4"/>
  <c r="CB188" i="4"/>
  <c r="CF188" i="4"/>
  <c r="CJ188" i="4"/>
  <c r="CK188" i="4"/>
  <c r="E189" i="4"/>
  <c r="I189" i="4"/>
  <c r="J189" i="4" s="1"/>
  <c r="M189" i="4"/>
  <c r="Q189" i="4"/>
  <c r="R189" i="4"/>
  <c r="U189" i="4"/>
  <c r="Y189" i="4"/>
  <c r="Z189" i="4" s="1"/>
  <c r="AC189" i="4"/>
  <c r="AG189" i="4"/>
  <c r="AH189" i="4" s="1"/>
  <c r="AK189" i="4"/>
  <c r="AO189" i="4"/>
  <c r="AP189" i="4" s="1"/>
  <c r="AS189" i="4"/>
  <c r="AW189" i="4"/>
  <c r="AX189" i="4" s="1"/>
  <c r="BA189" i="4"/>
  <c r="BE189" i="4"/>
  <c r="BF189" i="4" s="1"/>
  <c r="BL189" i="4"/>
  <c r="BP189" i="4"/>
  <c r="BQ189" i="4" s="1"/>
  <c r="BT189" i="4"/>
  <c r="BX189" i="4"/>
  <c r="BY189" i="4"/>
  <c r="CA189" i="4"/>
  <c r="CB189" i="4"/>
  <c r="CF189" i="4"/>
  <c r="CJ189" i="4"/>
  <c r="CK189" i="4"/>
  <c r="E190" i="4"/>
  <c r="I190" i="4"/>
  <c r="J190" i="4" s="1"/>
  <c r="M190" i="4"/>
  <c r="Q190" i="4"/>
  <c r="R190" i="4" s="1"/>
  <c r="U190" i="4"/>
  <c r="Y190" i="4"/>
  <c r="Z190" i="4" s="1"/>
  <c r="AC190" i="4"/>
  <c r="AG190" i="4"/>
  <c r="AH190" i="4" s="1"/>
  <c r="AK190" i="4"/>
  <c r="AO190" i="4"/>
  <c r="AP190" i="4" s="1"/>
  <c r="AS190" i="4"/>
  <c r="AW190" i="4"/>
  <c r="AX190" i="4" s="1"/>
  <c r="BA190" i="4"/>
  <c r="BE190" i="4"/>
  <c r="BF190" i="4" s="1"/>
  <c r="BL190" i="4"/>
  <c r="BP190" i="4"/>
  <c r="BQ190" i="4" s="1"/>
  <c r="BT190" i="4"/>
  <c r="BX190" i="4"/>
  <c r="BY190" i="4" s="1"/>
  <c r="CA190" i="4"/>
  <c r="CB190" i="4"/>
  <c r="CF190" i="4"/>
  <c r="CJ190" i="4"/>
  <c r="CK190" i="4"/>
  <c r="E191" i="4"/>
  <c r="I191" i="4"/>
  <c r="J191" i="4" s="1"/>
  <c r="M191" i="4"/>
  <c r="Q191" i="4"/>
  <c r="R191" i="4" s="1"/>
  <c r="U191" i="4"/>
  <c r="Y191" i="4"/>
  <c r="Z191" i="4" s="1"/>
  <c r="AC191" i="4"/>
  <c r="AG191" i="4"/>
  <c r="AH191" i="4" s="1"/>
  <c r="AK191" i="4"/>
  <c r="AO191" i="4"/>
  <c r="AP191" i="4" s="1"/>
  <c r="AS191" i="4"/>
  <c r="AW191" i="4"/>
  <c r="AX191" i="4" s="1"/>
  <c r="BA191" i="4"/>
  <c r="BE191" i="4"/>
  <c r="BF191" i="4" s="1"/>
  <c r="BL191" i="4"/>
  <c r="BP191" i="4"/>
  <c r="BQ191" i="4" s="1"/>
  <c r="BT191" i="4"/>
  <c r="BX191" i="4"/>
  <c r="BY191" i="4" s="1"/>
  <c r="CA191" i="4"/>
  <c r="CB191" i="4"/>
  <c r="CF191" i="4"/>
  <c r="CJ191" i="4"/>
  <c r="CK191" i="4"/>
  <c r="E192" i="4"/>
  <c r="I192" i="4"/>
  <c r="J192" i="4" s="1"/>
  <c r="M192" i="4"/>
  <c r="Q192" i="4"/>
  <c r="R192" i="4" s="1"/>
  <c r="U192" i="4"/>
  <c r="Y192" i="4"/>
  <c r="Z192" i="4" s="1"/>
  <c r="AC192" i="4"/>
  <c r="AG192" i="4"/>
  <c r="AH192" i="4" s="1"/>
  <c r="AK192" i="4"/>
  <c r="AO192" i="4"/>
  <c r="AP192" i="4" s="1"/>
  <c r="AS192" i="4"/>
  <c r="AW192" i="4"/>
  <c r="AX192" i="4" s="1"/>
  <c r="BA192" i="4"/>
  <c r="BE192" i="4"/>
  <c r="BF192" i="4" s="1"/>
  <c r="BL192" i="4"/>
  <c r="BP192" i="4"/>
  <c r="BQ192" i="4" s="1"/>
  <c r="BT192" i="4"/>
  <c r="BX192" i="4"/>
  <c r="BY192" i="4" s="1"/>
  <c r="CA192" i="4"/>
  <c r="CB192" i="4"/>
  <c r="CF192" i="4"/>
  <c r="CJ192" i="4"/>
  <c r="CK192" i="4"/>
  <c r="E193" i="4"/>
  <c r="I193" i="4"/>
  <c r="J193" i="4" s="1"/>
  <c r="M193" i="4"/>
  <c r="Q193" i="4"/>
  <c r="R193" i="4"/>
  <c r="U193" i="4"/>
  <c r="Y193" i="4"/>
  <c r="Z193" i="4" s="1"/>
  <c r="AC193" i="4"/>
  <c r="AG193" i="4"/>
  <c r="AH193" i="4" s="1"/>
  <c r="AK193" i="4"/>
  <c r="AO193" i="4"/>
  <c r="AP193" i="4" s="1"/>
  <c r="AS193" i="4"/>
  <c r="AW193" i="4"/>
  <c r="AX193" i="4" s="1"/>
  <c r="BA193" i="4"/>
  <c r="BE193" i="4"/>
  <c r="BF193" i="4" s="1"/>
  <c r="BL193" i="4"/>
  <c r="BP193" i="4"/>
  <c r="BQ193" i="4" s="1"/>
  <c r="BT193" i="4"/>
  <c r="BX193" i="4"/>
  <c r="BY193" i="4"/>
  <c r="CA193" i="4"/>
  <c r="CB193" i="4"/>
  <c r="CF193" i="4"/>
  <c r="CJ193" i="4"/>
  <c r="CK193" i="4"/>
  <c r="E194" i="4"/>
  <c r="I194" i="4"/>
  <c r="J194" i="4" s="1"/>
  <c r="M194" i="4"/>
  <c r="Q194" i="4"/>
  <c r="R194" i="4" s="1"/>
  <c r="U194" i="4"/>
  <c r="Y194" i="4"/>
  <c r="Z194" i="4" s="1"/>
  <c r="AC194" i="4"/>
  <c r="AG194" i="4"/>
  <c r="AH194" i="4" s="1"/>
  <c r="AK194" i="4"/>
  <c r="AO194" i="4"/>
  <c r="AP194" i="4" s="1"/>
  <c r="AS194" i="4"/>
  <c r="AW194" i="4"/>
  <c r="AX194" i="4" s="1"/>
  <c r="BA194" i="4"/>
  <c r="BE194" i="4"/>
  <c r="BF194" i="4" s="1"/>
  <c r="BL194" i="4"/>
  <c r="BP194" i="4"/>
  <c r="BQ194" i="4" s="1"/>
  <c r="BT194" i="4"/>
  <c r="BX194" i="4"/>
  <c r="BY194" i="4" s="1"/>
  <c r="CA194" i="4"/>
  <c r="CB194" i="4"/>
  <c r="CF194" i="4"/>
  <c r="CJ194" i="4"/>
  <c r="CK194" i="4"/>
  <c r="E195" i="4"/>
  <c r="I195" i="4"/>
  <c r="J195" i="4" s="1"/>
  <c r="M195" i="4"/>
  <c r="Q195" i="4"/>
  <c r="R195" i="4" s="1"/>
  <c r="U195" i="4"/>
  <c r="Y195" i="4"/>
  <c r="Z195" i="4" s="1"/>
  <c r="AC195" i="4"/>
  <c r="AG195" i="4"/>
  <c r="AH195" i="4" s="1"/>
  <c r="AK195" i="4"/>
  <c r="AO195" i="4"/>
  <c r="AP195" i="4" s="1"/>
  <c r="AS195" i="4"/>
  <c r="AW195" i="4"/>
  <c r="AX195" i="4" s="1"/>
  <c r="BA195" i="4"/>
  <c r="BE195" i="4"/>
  <c r="BF195" i="4" s="1"/>
  <c r="BL195" i="4"/>
  <c r="BP195" i="4"/>
  <c r="BQ195" i="4" s="1"/>
  <c r="BT195" i="4"/>
  <c r="BX195" i="4"/>
  <c r="BY195" i="4" s="1"/>
  <c r="CA195" i="4"/>
  <c r="CB195" i="4"/>
  <c r="CF195" i="4"/>
  <c r="CJ195" i="4"/>
  <c r="CK195" i="4"/>
  <c r="E196" i="4"/>
  <c r="I196" i="4"/>
  <c r="J196" i="4" s="1"/>
  <c r="M196" i="4"/>
  <c r="Q196" i="4"/>
  <c r="R196" i="4" s="1"/>
  <c r="U196" i="4"/>
  <c r="Y196" i="4"/>
  <c r="Z196" i="4" s="1"/>
  <c r="AC196" i="4"/>
  <c r="AG196" i="4"/>
  <c r="AH196" i="4"/>
  <c r="AK196" i="4"/>
  <c r="AO196" i="4"/>
  <c r="AP196" i="4" s="1"/>
  <c r="AS196" i="4"/>
  <c r="AW196" i="4"/>
  <c r="AX196" i="4" s="1"/>
  <c r="BA196" i="4"/>
  <c r="BE196" i="4"/>
  <c r="BF196" i="4" s="1"/>
  <c r="BL196" i="4"/>
  <c r="BP196" i="4"/>
  <c r="BQ196" i="4" s="1"/>
  <c r="BT196" i="4"/>
  <c r="BX196" i="4"/>
  <c r="BY196" i="4"/>
  <c r="CA196" i="4"/>
  <c r="CB196" i="4"/>
  <c r="CF196" i="4"/>
  <c r="CJ196" i="4"/>
  <c r="CK196" i="4"/>
  <c r="E197" i="4"/>
  <c r="I197" i="4"/>
  <c r="J197" i="4" s="1"/>
  <c r="M197" i="4"/>
  <c r="Q197" i="4"/>
  <c r="R197" i="4" s="1"/>
  <c r="U197" i="4"/>
  <c r="Y197" i="4"/>
  <c r="Z197" i="4" s="1"/>
  <c r="AC197" i="4"/>
  <c r="AG197" i="4"/>
  <c r="AH197" i="4" s="1"/>
  <c r="AK197" i="4"/>
  <c r="AO197" i="4"/>
  <c r="AP197" i="4" s="1"/>
  <c r="AS197" i="4"/>
  <c r="AW197" i="4"/>
  <c r="AX197" i="4" s="1"/>
  <c r="BA197" i="4"/>
  <c r="BE197" i="4"/>
  <c r="BF197" i="4" s="1"/>
  <c r="BL197" i="4"/>
  <c r="BP197" i="4"/>
  <c r="BQ197" i="4" s="1"/>
  <c r="BT197" i="4"/>
  <c r="BX197" i="4"/>
  <c r="BY197" i="4" s="1"/>
  <c r="CA197" i="4"/>
  <c r="CB197" i="4"/>
  <c r="CF197" i="4"/>
  <c r="CJ197" i="4"/>
  <c r="CK197" i="4"/>
  <c r="E198" i="4"/>
  <c r="I198" i="4"/>
  <c r="J198" i="4" s="1"/>
  <c r="M198" i="4"/>
  <c r="Q198" i="4"/>
  <c r="R198" i="4"/>
  <c r="U198" i="4"/>
  <c r="Y198" i="4"/>
  <c r="Z198" i="4" s="1"/>
  <c r="AC198" i="4"/>
  <c r="AG198" i="4"/>
  <c r="AH198" i="4" s="1"/>
  <c r="AK198" i="4"/>
  <c r="AO198" i="4"/>
  <c r="AP198" i="4" s="1"/>
  <c r="AS198" i="4"/>
  <c r="AW198" i="4"/>
  <c r="AX198" i="4" s="1"/>
  <c r="BA198" i="4"/>
  <c r="BE198" i="4"/>
  <c r="BF198" i="4" s="1"/>
  <c r="BL198" i="4"/>
  <c r="BP198" i="4"/>
  <c r="BQ198" i="4" s="1"/>
  <c r="BT198" i="4"/>
  <c r="BX198" i="4"/>
  <c r="BY198" i="4" s="1"/>
  <c r="CA198" i="4"/>
  <c r="CB198" i="4"/>
  <c r="CF198" i="4"/>
  <c r="CJ198" i="4"/>
  <c r="CK198" i="4"/>
  <c r="E199" i="4"/>
  <c r="I199" i="4"/>
  <c r="J199" i="4" s="1"/>
  <c r="M199" i="4"/>
  <c r="Q199" i="4"/>
  <c r="R199" i="4" s="1"/>
  <c r="U199" i="4"/>
  <c r="Y199" i="4"/>
  <c r="Z199" i="4" s="1"/>
  <c r="AC199" i="4"/>
  <c r="AG199" i="4"/>
  <c r="AH199" i="4" s="1"/>
  <c r="AK199" i="4"/>
  <c r="AO199" i="4"/>
  <c r="AP199" i="4" s="1"/>
  <c r="AS199" i="4"/>
  <c r="AW199" i="4"/>
  <c r="AX199" i="4" s="1"/>
  <c r="BA199" i="4"/>
  <c r="BE199" i="4"/>
  <c r="BF199" i="4" s="1"/>
  <c r="BL199" i="4"/>
  <c r="BP199" i="4"/>
  <c r="BQ199" i="4" s="1"/>
  <c r="BT199" i="4"/>
  <c r="BX199" i="4"/>
  <c r="BY199" i="4" s="1"/>
  <c r="CA199" i="4"/>
  <c r="CB199" i="4"/>
  <c r="CF199" i="4"/>
  <c r="CJ199" i="4"/>
  <c r="CK199" i="4"/>
  <c r="E200" i="4"/>
  <c r="I200" i="4"/>
  <c r="J200" i="4" s="1"/>
  <c r="M200" i="4"/>
  <c r="Q200" i="4"/>
  <c r="R200" i="4" s="1"/>
  <c r="U200" i="4"/>
  <c r="Y200" i="4"/>
  <c r="Z200" i="4" s="1"/>
  <c r="AC200" i="4"/>
  <c r="AG200" i="4"/>
  <c r="AH200" i="4" s="1"/>
  <c r="AK200" i="4"/>
  <c r="AO200" i="4"/>
  <c r="AP200" i="4" s="1"/>
  <c r="AS200" i="4"/>
  <c r="AW200" i="4"/>
  <c r="AX200" i="4" s="1"/>
  <c r="BA200" i="4"/>
  <c r="BE200" i="4"/>
  <c r="BF200" i="4" s="1"/>
  <c r="BL200" i="4"/>
  <c r="BP200" i="4"/>
  <c r="BQ200" i="4" s="1"/>
  <c r="BT200" i="4"/>
  <c r="BX200" i="4"/>
  <c r="BY200" i="4"/>
  <c r="CA200" i="4"/>
  <c r="CB200" i="4"/>
  <c r="CF200" i="4"/>
  <c r="CJ200" i="4"/>
  <c r="CK200" i="4"/>
  <c r="E201" i="4"/>
  <c r="I201" i="4"/>
  <c r="J201" i="4" s="1"/>
  <c r="M201" i="4"/>
  <c r="Q201" i="4"/>
  <c r="R201" i="4" s="1"/>
  <c r="U201" i="4"/>
  <c r="Y201" i="4"/>
  <c r="Z201" i="4" s="1"/>
  <c r="AC201" i="4"/>
  <c r="AG201" i="4"/>
  <c r="AH201" i="4" s="1"/>
  <c r="AK201" i="4"/>
  <c r="AO201" i="4"/>
  <c r="AP201" i="4" s="1"/>
  <c r="AS201" i="4"/>
  <c r="AW201" i="4"/>
  <c r="AX201" i="4" s="1"/>
  <c r="BA201" i="4"/>
  <c r="BE201" i="4"/>
  <c r="BF201" i="4" s="1"/>
  <c r="BL201" i="4"/>
  <c r="BP201" i="4"/>
  <c r="BQ201" i="4" s="1"/>
  <c r="BT201" i="4"/>
  <c r="BX201" i="4"/>
  <c r="BY201" i="4"/>
  <c r="CA201" i="4"/>
  <c r="CB201" i="4"/>
  <c r="CF201" i="4"/>
  <c r="CJ201" i="4"/>
  <c r="CK201" i="4"/>
  <c r="E202" i="4"/>
  <c r="I202" i="4"/>
  <c r="J202" i="4" s="1"/>
  <c r="M202" i="4"/>
  <c r="Q202" i="4"/>
  <c r="R202" i="4" s="1"/>
  <c r="U202" i="4"/>
  <c r="Y202" i="4"/>
  <c r="Z202" i="4" s="1"/>
  <c r="AC202" i="4"/>
  <c r="AG202" i="4"/>
  <c r="AH202" i="4" s="1"/>
  <c r="AK202" i="4"/>
  <c r="AO202" i="4"/>
  <c r="AP202" i="4" s="1"/>
  <c r="AS202" i="4"/>
  <c r="AW202" i="4"/>
  <c r="AX202" i="4" s="1"/>
  <c r="BA202" i="4"/>
  <c r="BE202" i="4"/>
  <c r="BF202" i="4" s="1"/>
  <c r="BL202" i="4"/>
  <c r="BP202" i="4"/>
  <c r="BQ202" i="4" s="1"/>
  <c r="BT202" i="4"/>
  <c r="BX202" i="4"/>
  <c r="BY202" i="4" s="1"/>
  <c r="CA202" i="4"/>
  <c r="CB202" i="4"/>
  <c r="CF202" i="4"/>
  <c r="CJ202" i="4"/>
  <c r="CK202" i="4"/>
  <c r="E203" i="4"/>
  <c r="I203" i="4"/>
  <c r="J203" i="4" s="1"/>
  <c r="M203" i="4"/>
  <c r="Q203" i="4"/>
  <c r="R203" i="4" s="1"/>
  <c r="U203" i="4"/>
  <c r="Y203" i="4"/>
  <c r="Z203" i="4" s="1"/>
  <c r="AC203" i="4"/>
  <c r="AG203" i="4"/>
  <c r="AH203" i="4" s="1"/>
  <c r="AK203" i="4"/>
  <c r="AO203" i="4"/>
  <c r="AP203" i="4" s="1"/>
  <c r="AS203" i="4"/>
  <c r="AW203" i="4"/>
  <c r="AX203" i="4" s="1"/>
  <c r="BA203" i="4"/>
  <c r="BE203" i="4"/>
  <c r="BF203" i="4" s="1"/>
  <c r="BL203" i="4"/>
  <c r="BP203" i="4"/>
  <c r="BQ203" i="4" s="1"/>
  <c r="BT203" i="4"/>
  <c r="BX203" i="4"/>
  <c r="BY203" i="4" s="1"/>
  <c r="CA203" i="4"/>
  <c r="CB203" i="4"/>
  <c r="CF203" i="4"/>
  <c r="CJ203" i="4"/>
  <c r="CK203" i="4"/>
  <c r="E204" i="4"/>
  <c r="I204" i="4"/>
  <c r="J204" i="4" s="1"/>
  <c r="M204" i="4"/>
  <c r="Q204" i="4"/>
  <c r="R204" i="4" s="1"/>
  <c r="U204" i="4"/>
  <c r="Y204" i="4"/>
  <c r="Z204" i="4" s="1"/>
  <c r="AC204" i="4"/>
  <c r="AG204" i="4"/>
  <c r="AH204" i="4" s="1"/>
  <c r="AK204" i="4"/>
  <c r="AO204" i="4"/>
  <c r="AP204" i="4" s="1"/>
  <c r="AS204" i="4"/>
  <c r="AW204" i="4"/>
  <c r="AX204" i="4" s="1"/>
  <c r="BA204" i="4"/>
  <c r="BE204" i="4"/>
  <c r="BF204" i="4" s="1"/>
  <c r="BL204" i="4"/>
  <c r="BP204" i="4"/>
  <c r="BQ204" i="4" s="1"/>
  <c r="BT204" i="4"/>
  <c r="BX204" i="4"/>
  <c r="BY204" i="4" s="1"/>
  <c r="CA204" i="4"/>
  <c r="CB204" i="4"/>
  <c r="CF204" i="4"/>
  <c r="CJ204" i="4"/>
  <c r="CK204" i="4"/>
  <c r="E205" i="4"/>
  <c r="I205" i="4"/>
  <c r="J205" i="4" s="1"/>
  <c r="M205" i="4"/>
  <c r="Q205" i="4"/>
  <c r="R205" i="4"/>
  <c r="U205" i="4"/>
  <c r="Y205" i="4"/>
  <c r="Z205" i="4" s="1"/>
  <c r="AC205" i="4"/>
  <c r="AG205" i="4"/>
  <c r="AH205" i="4" s="1"/>
  <c r="AK205" i="4"/>
  <c r="AO205" i="4"/>
  <c r="AP205" i="4" s="1"/>
  <c r="AS205" i="4"/>
  <c r="AW205" i="4"/>
  <c r="AX205" i="4" s="1"/>
  <c r="BA205" i="4"/>
  <c r="BE205" i="4"/>
  <c r="BF205" i="4" s="1"/>
  <c r="BL205" i="4"/>
  <c r="BP205" i="4"/>
  <c r="BQ205" i="4" s="1"/>
  <c r="BT205" i="4"/>
  <c r="BX205" i="4"/>
  <c r="BY205" i="4" s="1"/>
  <c r="CA205" i="4"/>
  <c r="CB205" i="4"/>
  <c r="CF205" i="4"/>
  <c r="CJ205" i="4"/>
  <c r="CK205" i="4"/>
  <c r="E206" i="4"/>
  <c r="I206" i="4"/>
  <c r="J206" i="4" s="1"/>
  <c r="M206" i="4"/>
  <c r="Q206" i="4"/>
  <c r="R206" i="4" s="1"/>
  <c r="U206" i="4"/>
  <c r="Y206" i="4"/>
  <c r="Z206" i="4" s="1"/>
  <c r="AC206" i="4"/>
  <c r="AG206" i="4"/>
  <c r="AH206" i="4" s="1"/>
  <c r="AK206" i="4"/>
  <c r="AO206" i="4"/>
  <c r="AP206" i="4" s="1"/>
  <c r="AS206" i="4"/>
  <c r="AW206" i="4"/>
  <c r="AX206" i="4" s="1"/>
  <c r="BA206" i="4"/>
  <c r="BE206" i="4"/>
  <c r="BF206" i="4" s="1"/>
  <c r="BL206" i="4"/>
  <c r="BP206" i="4"/>
  <c r="BQ206" i="4" s="1"/>
  <c r="BT206" i="4"/>
  <c r="BX206" i="4"/>
  <c r="BY206" i="4" s="1"/>
  <c r="CA206" i="4"/>
  <c r="CB206" i="4"/>
  <c r="CF206" i="4"/>
  <c r="CJ206" i="4"/>
  <c r="CK206" i="4"/>
  <c r="E207" i="4"/>
  <c r="I207" i="4"/>
  <c r="J207" i="4" s="1"/>
  <c r="M207" i="4"/>
  <c r="Q207" i="4"/>
  <c r="R207" i="4" s="1"/>
  <c r="U207" i="4"/>
  <c r="Y207" i="4"/>
  <c r="Z207" i="4" s="1"/>
  <c r="AC207" i="4"/>
  <c r="AG207" i="4"/>
  <c r="AH207" i="4" s="1"/>
  <c r="AK207" i="4"/>
  <c r="AO207" i="4"/>
  <c r="AP207" i="4" s="1"/>
  <c r="AS207" i="4"/>
  <c r="AW207" i="4"/>
  <c r="AX207" i="4" s="1"/>
  <c r="BA207" i="4"/>
  <c r="BE207" i="4"/>
  <c r="BF207" i="4" s="1"/>
  <c r="BL207" i="4"/>
  <c r="BP207" i="4"/>
  <c r="BQ207" i="4" s="1"/>
  <c r="BT207" i="4"/>
  <c r="BX207" i="4"/>
  <c r="BY207" i="4" s="1"/>
  <c r="CA207" i="4"/>
  <c r="CB207" i="4"/>
  <c r="CF207" i="4"/>
  <c r="CJ207" i="4"/>
  <c r="CK207" i="4"/>
  <c r="E208" i="4"/>
  <c r="I208" i="4"/>
  <c r="J208" i="4" s="1"/>
  <c r="M208" i="4"/>
  <c r="Q208" i="4"/>
  <c r="R208" i="4" s="1"/>
  <c r="U208" i="4"/>
  <c r="Y208" i="4"/>
  <c r="Z208" i="4" s="1"/>
  <c r="AC208" i="4"/>
  <c r="AG208" i="4"/>
  <c r="AH208" i="4"/>
  <c r="AK208" i="4"/>
  <c r="AO208" i="4"/>
  <c r="AP208" i="4" s="1"/>
  <c r="AS208" i="4"/>
  <c r="AW208" i="4"/>
  <c r="AX208" i="4" s="1"/>
  <c r="BA208" i="4"/>
  <c r="BE208" i="4"/>
  <c r="BF208" i="4" s="1"/>
  <c r="BL208" i="4"/>
  <c r="BP208" i="4"/>
  <c r="BQ208" i="4" s="1"/>
  <c r="BT208" i="4"/>
  <c r="BX208" i="4"/>
  <c r="BY208" i="4" s="1"/>
  <c r="CA208" i="4"/>
  <c r="CB208" i="4"/>
  <c r="CF208" i="4"/>
  <c r="CJ208" i="4"/>
  <c r="CK208" i="4"/>
  <c r="E209" i="4"/>
  <c r="I209" i="4"/>
  <c r="J209" i="4" s="1"/>
  <c r="M209" i="4"/>
  <c r="Q209" i="4"/>
  <c r="R209" i="4" s="1"/>
  <c r="U209" i="4"/>
  <c r="Y209" i="4"/>
  <c r="Z209" i="4" s="1"/>
  <c r="AC209" i="4"/>
  <c r="AG209" i="4"/>
  <c r="AH209" i="4" s="1"/>
  <c r="AK209" i="4"/>
  <c r="AO209" i="4"/>
  <c r="AP209" i="4" s="1"/>
  <c r="AS209" i="4"/>
  <c r="AW209" i="4"/>
  <c r="AX209" i="4"/>
  <c r="BA209" i="4"/>
  <c r="BE209" i="4"/>
  <c r="BF209" i="4" s="1"/>
  <c r="BL209" i="4"/>
  <c r="BP209" i="4"/>
  <c r="BQ209" i="4" s="1"/>
  <c r="BT209" i="4"/>
  <c r="BX209" i="4"/>
  <c r="BY209" i="4" s="1"/>
  <c r="CA209" i="4"/>
  <c r="CB209" i="4"/>
  <c r="CJ209" i="4"/>
  <c r="CK209" i="4"/>
  <c r="E210" i="4"/>
  <c r="I210" i="4"/>
  <c r="J210" i="4" s="1"/>
  <c r="M210" i="4"/>
  <c r="Q210" i="4"/>
  <c r="R210" i="4" s="1"/>
  <c r="U210" i="4"/>
  <c r="Y210" i="4"/>
  <c r="Z210" i="4" s="1"/>
  <c r="AC210" i="4"/>
  <c r="AG210" i="4"/>
  <c r="AH210" i="4" s="1"/>
  <c r="AK210" i="4"/>
  <c r="AO210" i="4"/>
  <c r="AP210" i="4" s="1"/>
  <c r="AS210" i="4"/>
  <c r="AW210" i="4"/>
  <c r="AX210" i="4"/>
  <c r="BA210" i="4"/>
  <c r="BE210" i="4"/>
  <c r="BF210" i="4" s="1"/>
  <c r="BL210" i="4"/>
  <c r="BP210" i="4"/>
  <c r="BQ210" i="4" s="1"/>
  <c r="BT210" i="4"/>
  <c r="BX210" i="4"/>
  <c r="BY210" i="4"/>
  <c r="CA210" i="4"/>
  <c r="CB210" i="4"/>
  <c r="CJ210" i="4"/>
  <c r="CK210" i="4"/>
  <c r="E211" i="4"/>
  <c r="I211" i="4"/>
  <c r="J211" i="4" s="1"/>
  <c r="M211" i="4"/>
  <c r="Q211" i="4"/>
  <c r="R211" i="4" s="1"/>
  <c r="U211" i="4"/>
  <c r="Y211" i="4"/>
  <c r="Z211" i="4" s="1"/>
  <c r="AC211" i="4"/>
  <c r="AG211" i="4"/>
  <c r="AH211" i="4" s="1"/>
  <c r="AK211" i="4"/>
  <c r="AO211" i="4"/>
  <c r="AP211" i="4" s="1"/>
  <c r="AS211" i="4"/>
  <c r="AW211" i="4"/>
  <c r="AX211" i="4" s="1"/>
  <c r="BA211" i="4"/>
  <c r="BE211" i="4"/>
  <c r="BF211" i="4" s="1"/>
  <c r="BL211" i="4"/>
  <c r="BP211" i="4"/>
  <c r="BQ211" i="4" s="1"/>
  <c r="BT211" i="4"/>
  <c r="BX211" i="4"/>
  <c r="BY211" i="4" s="1"/>
  <c r="CA211" i="4"/>
  <c r="CB211" i="4"/>
  <c r="CJ211" i="4"/>
  <c r="CK211" i="4"/>
  <c r="E212" i="4"/>
  <c r="I212" i="4"/>
  <c r="J212" i="4" s="1"/>
  <c r="M212" i="4"/>
  <c r="Q212" i="4"/>
  <c r="R212" i="4" s="1"/>
  <c r="U212" i="4"/>
  <c r="Y212" i="4"/>
  <c r="Z212" i="4" s="1"/>
  <c r="AC212" i="4"/>
  <c r="AG212" i="4"/>
  <c r="AH212" i="4"/>
  <c r="AK212" i="4"/>
  <c r="AO212" i="4"/>
  <c r="AP212" i="4" s="1"/>
  <c r="AS212" i="4"/>
  <c r="AW212" i="4"/>
  <c r="AX212" i="4" s="1"/>
  <c r="BA212" i="4"/>
  <c r="BE212" i="4"/>
  <c r="BF212" i="4"/>
  <c r="BL212" i="4"/>
  <c r="BP212" i="4"/>
  <c r="BQ212" i="4" s="1"/>
  <c r="BT212" i="4"/>
  <c r="BX212" i="4"/>
  <c r="BY212" i="4" s="1"/>
  <c r="CA212" i="4"/>
  <c r="CB212" i="4"/>
  <c r="CJ212" i="4"/>
  <c r="CK212" i="4"/>
  <c r="E213" i="4"/>
  <c r="I213" i="4"/>
  <c r="J213" i="4" s="1"/>
  <c r="M213" i="4"/>
  <c r="Q213" i="4"/>
  <c r="R213" i="4" s="1"/>
  <c r="U213" i="4"/>
  <c r="Y213" i="4"/>
  <c r="Z213" i="4" s="1"/>
  <c r="AC213" i="4"/>
  <c r="AG213" i="4"/>
  <c r="AH213" i="4" s="1"/>
  <c r="AK213" i="4"/>
  <c r="AO213" i="4"/>
  <c r="AP213" i="4" s="1"/>
  <c r="AS213" i="4"/>
  <c r="AW213" i="4"/>
  <c r="AX213" i="4" s="1"/>
  <c r="BA213" i="4"/>
  <c r="BE213" i="4"/>
  <c r="BF213" i="4" s="1"/>
  <c r="BL213" i="4"/>
  <c r="BP213" i="4"/>
  <c r="BQ213" i="4" s="1"/>
  <c r="BT213" i="4"/>
  <c r="BX213" i="4"/>
  <c r="BY213" i="4" s="1"/>
  <c r="CA213" i="4"/>
  <c r="CB213" i="4"/>
  <c r="CJ213" i="4"/>
  <c r="CK213" i="4"/>
  <c r="E214" i="4"/>
  <c r="I214" i="4"/>
  <c r="J214" i="4" s="1"/>
  <c r="M214" i="4"/>
  <c r="Q214" i="4"/>
  <c r="R214" i="4" s="1"/>
  <c r="U214" i="4"/>
  <c r="Y214" i="4"/>
  <c r="Z214" i="4" s="1"/>
  <c r="AC214" i="4"/>
  <c r="AG214" i="4"/>
  <c r="AH214" i="4" s="1"/>
  <c r="AK214" i="4"/>
  <c r="AO214" i="4"/>
  <c r="AP214" i="4" s="1"/>
  <c r="AS214" i="4"/>
  <c r="AW214" i="4"/>
  <c r="AX214" i="4" s="1"/>
  <c r="BA214" i="4"/>
  <c r="BE214" i="4"/>
  <c r="BF214" i="4" s="1"/>
  <c r="BL214" i="4"/>
  <c r="BP214" i="4"/>
  <c r="BQ214" i="4" s="1"/>
  <c r="BT214" i="4"/>
  <c r="BX214" i="4"/>
  <c r="BY214" i="4"/>
  <c r="CA214" i="4"/>
  <c r="CB214" i="4"/>
  <c r="CJ214" i="4"/>
  <c r="CK214" i="4"/>
  <c r="E215" i="4"/>
  <c r="I215" i="4"/>
  <c r="J215" i="4"/>
  <c r="M215" i="4"/>
  <c r="Q215" i="4"/>
  <c r="R215" i="4" s="1"/>
  <c r="U215" i="4"/>
  <c r="Y215" i="4"/>
  <c r="Z215" i="4" s="1"/>
  <c r="AC215" i="4"/>
  <c r="AG215" i="4"/>
  <c r="AH215" i="4" s="1"/>
  <c r="AK215" i="4"/>
  <c r="AO215" i="4"/>
  <c r="AP215" i="4" s="1"/>
  <c r="AS215" i="4"/>
  <c r="AW215" i="4"/>
  <c r="AX215" i="4"/>
  <c r="BA215" i="4"/>
  <c r="BE215" i="4"/>
  <c r="BF215" i="4" s="1"/>
  <c r="BL215" i="4"/>
  <c r="BP215" i="4"/>
  <c r="BQ215" i="4" s="1"/>
  <c r="BT215" i="4"/>
  <c r="BX215" i="4"/>
  <c r="BY215" i="4" s="1"/>
  <c r="CA215" i="4"/>
  <c r="CB215" i="4"/>
  <c r="CJ215" i="4"/>
  <c r="CK215" i="4"/>
  <c r="E216" i="4"/>
  <c r="I216" i="4"/>
  <c r="J216" i="4" s="1"/>
  <c r="M216" i="4"/>
  <c r="Q216" i="4"/>
  <c r="R216" i="4" s="1"/>
  <c r="U216" i="4"/>
  <c r="Y216" i="4"/>
  <c r="Z216" i="4" s="1"/>
  <c r="AC216" i="4"/>
  <c r="AG216" i="4"/>
  <c r="AH216" i="4"/>
  <c r="AK216" i="4"/>
  <c r="AO216" i="4"/>
  <c r="AP216" i="4"/>
  <c r="AS216" i="4"/>
  <c r="AW216" i="4"/>
  <c r="AX216" i="4" s="1"/>
  <c r="BA216" i="4"/>
  <c r="BE216" i="4"/>
  <c r="BF216" i="4" s="1"/>
  <c r="BL216" i="4"/>
  <c r="BP216" i="4"/>
  <c r="BQ216" i="4" s="1"/>
  <c r="BT216" i="4"/>
  <c r="BX216" i="4"/>
  <c r="BY216" i="4" s="1"/>
  <c r="CA216" i="4"/>
  <c r="CB216" i="4"/>
  <c r="CJ216" i="4"/>
  <c r="CK216" i="4"/>
  <c r="E217" i="4"/>
  <c r="I217" i="4"/>
  <c r="J217" i="4" s="1"/>
  <c r="M217" i="4"/>
  <c r="Q217" i="4"/>
  <c r="R217" i="4" s="1"/>
  <c r="U217" i="4"/>
  <c r="Y217" i="4"/>
  <c r="Z217" i="4" s="1"/>
  <c r="AC217" i="4"/>
  <c r="AG217" i="4"/>
  <c r="AH217" i="4"/>
  <c r="AK217" i="4"/>
  <c r="AO217" i="4"/>
  <c r="AP217" i="4" s="1"/>
  <c r="AS217" i="4"/>
  <c r="AW217" i="4"/>
  <c r="AX217" i="4" s="1"/>
  <c r="BA217" i="4"/>
  <c r="BE217" i="4"/>
  <c r="BF217" i="4" s="1"/>
  <c r="BL217" i="4"/>
  <c r="BP217" i="4"/>
  <c r="BQ217" i="4" s="1"/>
  <c r="BT217" i="4"/>
  <c r="BX217" i="4"/>
  <c r="BY217" i="4"/>
  <c r="CA217" i="4"/>
  <c r="CB217" i="4"/>
  <c r="CJ217" i="4"/>
  <c r="CK217" i="4"/>
  <c r="E218" i="4"/>
  <c r="I218" i="4"/>
  <c r="J218" i="4" s="1"/>
  <c r="M218" i="4"/>
  <c r="Q218" i="4"/>
  <c r="R218" i="4" s="1"/>
  <c r="U218" i="4"/>
  <c r="Y218" i="4"/>
  <c r="Z218" i="4" s="1"/>
  <c r="AC218" i="4"/>
  <c r="AG218" i="4"/>
  <c r="AH218" i="4" s="1"/>
  <c r="AK218" i="4"/>
  <c r="AO218" i="4"/>
  <c r="AP218" i="4"/>
  <c r="AS218" i="4"/>
  <c r="AW218" i="4"/>
  <c r="AX218" i="4" s="1"/>
  <c r="BA218" i="4"/>
  <c r="BE218" i="4"/>
  <c r="BF218" i="4" s="1"/>
  <c r="BL218" i="4"/>
  <c r="BP218" i="4"/>
  <c r="BQ218" i="4"/>
  <c r="BT218" i="4"/>
  <c r="BX218" i="4"/>
  <c r="BY218" i="4" s="1"/>
  <c r="CA218" i="4"/>
  <c r="CB218" i="4"/>
  <c r="CJ218" i="4"/>
  <c r="CK218" i="4"/>
  <c r="E219" i="4"/>
  <c r="I219" i="4"/>
  <c r="J219" i="4" s="1"/>
  <c r="M219" i="4"/>
  <c r="Q219" i="4"/>
  <c r="R219" i="4" s="1"/>
  <c r="U219" i="4"/>
  <c r="Y219" i="4"/>
  <c r="Z219" i="4" s="1"/>
  <c r="AC219" i="4"/>
  <c r="AG219" i="4"/>
  <c r="AH219" i="4" s="1"/>
  <c r="AK219" i="4"/>
  <c r="AO219" i="4"/>
  <c r="AP219" i="4" s="1"/>
  <c r="AS219" i="4"/>
  <c r="AW219" i="4"/>
  <c r="AX219" i="4"/>
  <c r="BA219" i="4"/>
  <c r="BE219" i="4"/>
  <c r="BF219" i="4" s="1"/>
  <c r="BL219" i="4"/>
  <c r="BP219" i="4"/>
  <c r="BQ219" i="4" s="1"/>
  <c r="BT219" i="4"/>
  <c r="BX219" i="4"/>
  <c r="BY219" i="4" s="1"/>
  <c r="CA219" i="4"/>
  <c r="CB219" i="4"/>
  <c r="CJ219" i="4"/>
  <c r="CK219" i="4"/>
  <c r="E220" i="4"/>
  <c r="I220" i="4"/>
  <c r="J220" i="4" s="1"/>
  <c r="M220" i="4"/>
  <c r="Q220" i="4"/>
  <c r="R220" i="4" s="1"/>
  <c r="U220" i="4"/>
  <c r="Y220" i="4"/>
  <c r="Z220" i="4" s="1"/>
  <c r="AC220" i="4"/>
  <c r="AG220" i="4"/>
  <c r="AH220" i="4" s="1"/>
  <c r="AK220" i="4"/>
  <c r="AO220" i="4"/>
  <c r="AP220" i="4" s="1"/>
  <c r="AS220" i="4"/>
  <c r="AW220" i="4"/>
  <c r="AX220" i="4" s="1"/>
  <c r="BA220" i="4"/>
  <c r="BE220" i="4"/>
  <c r="BF220" i="4" s="1"/>
  <c r="BL220" i="4"/>
  <c r="BP220" i="4"/>
  <c r="BQ220" i="4" s="1"/>
  <c r="BT220" i="4"/>
  <c r="BX220" i="4"/>
  <c r="BY220" i="4" s="1"/>
  <c r="CA220" i="4"/>
  <c r="CB220" i="4"/>
  <c r="CJ220" i="4"/>
  <c r="CK220" i="4"/>
  <c r="E221" i="4"/>
  <c r="I221" i="4"/>
  <c r="J221" i="4" s="1"/>
  <c r="M221" i="4"/>
  <c r="Q221" i="4"/>
  <c r="R221" i="4" s="1"/>
  <c r="U221" i="4"/>
  <c r="Y221" i="4"/>
  <c r="Z221" i="4" s="1"/>
  <c r="AC221" i="4"/>
  <c r="AG221" i="4"/>
  <c r="AH221" i="4" s="1"/>
  <c r="AK221" i="4"/>
  <c r="AO221" i="4"/>
  <c r="AP221" i="4" s="1"/>
  <c r="AS221" i="4"/>
  <c r="AW221" i="4"/>
  <c r="AX221" i="4" s="1"/>
  <c r="BA221" i="4"/>
  <c r="BE221" i="4"/>
  <c r="BF221" i="4" s="1"/>
  <c r="BL221" i="4"/>
  <c r="BP221" i="4"/>
  <c r="BQ221" i="4" s="1"/>
  <c r="BT221" i="4"/>
  <c r="BX221" i="4"/>
  <c r="BY221" i="4"/>
  <c r="CA221" i="4"/>
  <c r="CB221" i="4"/>
  <c r="CJ221" i="4"/>
  <c r="CK221" i="4"/>
  <c r="E222" i="4"/>
  <c r="I222" i="4"/>
  <c r="J222" i="4"/>
  <c r="M222" i="4"/>
  <c r="Q222" i="4"/>
  <c r="R222" i="4" s="1"/>
  <c r="U222" i="4"/>
  <c r="Y222" i="4"/>
  <c r="Z222" i="4" s="1"/>
  <c r="AC222" i="4"/>
  <c r="AG222" i="4"/>
  <c r="AH222" i="4" s="1"/>
  <c r="AK222" i="4"/>
  <c r="AO222" i="4"/>
  <c r="AP222" i="4" s="1"/>
  <c r="AS222" i="4"/>
  <c r="AW222" i="4"/>
  <c r="AX222" i="4" s="1"/>
  <c r="BA222" i="4"/>
  <c r="BE222" i="4"/>
  <c r="BF222" i="4" s="1"/>
  <c r="BL222" i="4"/>
  <c r="BP222" i="4"/>
  <c r="BQ222" i="4" s="1"/>
  <c r="BT222" i="4"/>
  <c r="BX222" i="4"/>
  <c r="BY222" i="4" s="1"/>
  <c r="CA222" i="4"/>
  <c r="CB222" i="4"/>
  <c r="CJ222" i="4"/>
  <c r="CK222" i="4"/>
  <c r="E223" i="4"/>
  <c r="I223" i="4"/>
  <c r="J223" i="4" s="1"/>
  <c r="M223" i="4"/>
  <c r="Q223" i="4"/>
  <c r="R223" i="4" s="1"/>
  <c r="U223" i="4"/>
  <c r="Y223" i="4"/>
  <c r="Z223" i="4" s="1"/>
  <c r="AC223" i="4"/>
  <c r="AG223" i="4"/>
  <c r="AH223" i="4" s="1"/>
  <c r="AK223" i="4"/>
  <c r="AO223" i="4"/>
  <c r="AP223" i="4" s="1"/>
  <c r="AS223" i="4"/>
  <c r="AW223" i="4"/>
  <c r="AX223" i="4" s="1"/>
  <c r="BA223" i="4"/>
  <c r="BE223" i="4"/>
  <c r="BF223" i="4" s="1"/>
  <c r="BL223" i="4"/>
  <c r="BP223" i="4"/>
  <c r="BQ223" i="4" s="1"/>
  <c r="BT223" i="4"/>
  <c r="BX223" i="4"/>
  <c r="BY223" i="4" s="1"/>
  <c r="CA223" i="4"/>
  <c r="CB223" i="4"/>
  <c r="CJ223" i="4"/>
  <c r="CK223" i="4"/>
  <c r="E224" i="4"/>
  <c r="I224" i="4"/>
  <c r="J224" i="4" s="1"/>
  <c r="M224" i="4"/>
  <c r="Q224" i="4"/>
  <c r="R224" i="4" s="1"/>
  <c r="U224" i="4"/>
  <c r="Y224" i="4"/>
  <c r="Z224" i="4" s="1"/>
  <c r="AC224" i="4"/>
  <c r="AG224" i="4"/>
  <c r="AH224" i="4" s="1"/>
  <c r="AK224" i="4"/>
  <c r="AO224" i="4"/>
  <c r="AP224" i="4" s="1"/>
  <c r="AS224" i="4"/>
  <c r="AW224" i="4"/>
  <c r="AX224" i="4" s="1"/>
  <c r="BA224" i="4"/>
  <c r="BE224" i="4"/>
  <c r="BF224" i="4" s="1"/>
  <c r="BL224" i="4"/>
  <c r="BP224" i="4"/>
  <c r="BQ224" i="4" s="1"/>
  <c r="BT224" i="4"/>
  <c r="BX224" i="4"/>
  <c r="BY224" i="4" s="1"/>
  <c r="CA224" i="4"/>
  <c r="CB224" i="4"/>
  <c r="CJ224" i="4"/>
  <c r="CK224" i="4"/>
  <c r="E225" i="4"/>
  <c r="I225" i="4"/>
  <c r="J225" i="4" s="1"/>
  <c r="M225" i="4"/>
  <c r="Q225" i="4"/>
  <c r="R225" i="4" s="1"/>
  <c r="U225" i="4"/>
  <c r="Y225" i="4"/>
  <c r="Z225" i="4" s="1"/>
  <c r="AC225" i="4"/>
  <c r="AG225" i="4"/>
  <c r="AH225" i="4" s="1"/>
  <c r="AK225" i="4"/>
  <c r="AO225" i="4"/>
  <c r="AP225" i="4" s="1"/>
  <c r="AS225" i="4"/>
  <c r="AW225" i="4"/>
  <c r="AX225" i="4" s="1"/>
  <c r="BA225" i="4"/>
  <c r="BE225" i="4"/>
  <c r="BF225" i="4" s="1"/>
  <c r="BL225" i="4"/>
  <c r="BP225" i="4"/>
  <c r="BQ225" i="4" s="1"/>
  <c r="BT225" i="4"/>
  <c r="BX225" i="4"/>
  <c r="BY225" i="4" s="1"/>
  <c r="CA225" i="4"/>
  <c r="CB225" i="4"/>
  <c r="CJ225" i="4"/>
  <c r="CK225" i="4"/>
  <c r="E226" i="4"/>
  <c r="I226" i="4"/>
  <c r="J226" i="4" s="1"/>
  <c r="M226" i="4"/>
  <c r="Q226" i="4"/>
  <c r="R226" i="4" s="1"/>
  <c r="U226" i="4"/>
  <c r="Y226" i="4"/>
  <c r="Z226" i="4" s="1"/>
  <c r="AC226" i="4"/>
  <c r="AG226" i="4"/>
  <c r="AH226" i="4" s="1"/>
  <c r="AK226" i="4"/>
  <c r="AO226" i="4"/>
  <c r="AP226" i="4" s="1"/>
  <c r="AS226" i="4"/>
  <c r="AW226" i="4"/>
  <c r="AX226" i="4"/>
  <c r="BA226" i="4"/>
  <c r="BE226" i="4"/>
  <c r="BF226" i="4" s="1"/>
  <c r="BL226" i="4"/>
  <c r="BP226" i="4"/>
  <c r="BQ226" i="4" s="1"/>
  <c r="BT226" i="4"/>
  <c r="BX226" i="4"/>
  <c r="BY226" i="4" s="1"/>
  <c r="CA226" i="4"/>
  <c r="CB226" i="4"/>
  <c r="CJ226" i="4"/>
  <c r="CK226" i="4"/>
  <c r="E227" i="4"/>
  <c r="I227" i="4"/>
  <c r="J227" i="4" s="1"/>
  <c r="M227" i="4"/>
  <c r="Q227" i="4"/>
  <c r="R227" i="4"/>
  <c r="U227" i="4"/>
  <c r="Y227" i="4"/>
  <c r="Z227" i="4" s="1"/>
  <c r="AC227" i="4"/>
  <c r="AG227" i="4"/>
  <c r="AH227" i="4" s="1"/>
  <c r="AK227" i="4"/>
  <c r="AO227" i="4"/>
  <c r="AP227" i="4" s="1"/>
  <c r="AS227" i="4"/>
  <c r="AW227" i="4"/>
  <c r="AX227" i="4" s="1"/>
  <c r="BA227" i="4"/>
  <c r="BE227" i="4"/>
  <c r="BF227" i="4" s="1"/>
  <c r="BL227" i="4"/>
  <c r="BP227" i="4"/>
  <c r="BQ227" i="4" s="1"/>
  <c r="BT227" i="4"/>
  <c r="BX227" i="4"/>
  <c r="BY227" i="4"/>
  <c r="CA227" i="4"/>
  <c r="CB227" i="4"/>
  <c r="CJ227" i="4"/>
  <c r="CK227" i="4"/>
  <c r="E228" i="4"/>
  <c r="I228" i="4"/>
  <c r="J228" i="4" s="1"/>
  <c r="M228" i="4"/>
  <c r="Q228" i="4"/>
  <c r="R228" i="4" s="1"/>
  <c r="U228" i="4"/>
  <c r="Y228" i="4"/>
  <c r="Z228" i="4" s="1"/>
  <c r="AC228" i="4"/>
  <c r="AG228" i="4"/>
  <c r="AH228" i="4" s="1"/>
  <c r="AK228" i="4"/>
  <c r="AO228" i="4"/>
  <c r="AP228" i="4" s="1"/>
  <c r="AS228" i="4"/>
  <c r="AW228" i="4"/>
  <c r="AX228" i="4" s="1"/>
  <c r="BA228" i="4"/>
  <c r="BE228" i="4"/>
  <c r="BF228" i="4" s="1"/>
  <c r="BL228" i="4"/>
  <c r="BP228" i="4"/>
  <c r="BQ228" i="4" s="1"/>
  <c r="BT228" i="4"/>
  <c r="BX228" i="4"/>
  <c r="BY228" i="4" s="1"/>
  <c r="CA228" i="4"/>
  <c r="CB228" i="4"/>
  <c r="CJ228" i="4"/>
  <c r="CK228" i="4"/>
  <c r="E229" i="4"/>
  <c r="I229" i="4"/>
  <c r="J229" i="4" s="1"/>
  <c r="M229" i="4"/>
  <c r="Q229" i="4"/>
  <c r="R229" i="4"/>
  <c r="U229" i="4"/>
  <c r="Y229" i="4"/>
  <c r="Z229" i="4" s="1"/>
  <c r="AC229" i="4"/>
  <c r="AG229" i="4"/>
  <c r="AH229" i="4" s="1"/>
  <c r="AK229" i="4"/>
  <c r="AO229" i="4"/>
  <c r="AP229" i="4" s="1"/>
  <c r="AS229" i="4"/>
  <c r="AW229" i="4"/>
  <c r="AX229" i="4" s="1"/>
  <c r="BA229" i="4"/>
  <c r="BE229" i="4"/>
  <c r="BF229" i="4"/>
  <c r="BL229" i="4"/>
  <c r="BP229" i="4"/>
  <c r="BQ229" i="4" s="1"/>
  <c r="BT229" i="4"/>
  <c r="BX229" i="4"/>
  <c r="BY229" i="4" s="1"/>
  <c r="CA229" i="4"/>
  <c r="CB229" i="4"/>
  <c r="CJ229" i="4"/>
  <c r="CK229" i="4"/>
  <c r="E230" i="4"/>
  <c r="I230" i="4"/>
  <c r="J230" i="4" s="1"/>
  <c r="M230" i="4"/>
  <c r="Q230" i="4"/>
  <c r="R230" i="4" s="1"/>
  <c r="U230" i="4"/>
  <c r="Y230" i="4"/>
  <c r="Z230" i="4" s="1"/>
  <c r="AC230" i="4"/>
  <c r="AG230" i="4"/>
  <c r="AH230" i="4" s="1"/>
  <c r="AK230" i="4"/>
  <c r="AO230" i="4"/>
  <c r="AP230" i="4" s="1"/>
  <c r="AS230" i="4"/>
  <c r="AW230" i="4"/>
  <c r="AX230" i="4" s="1"/>
  <c r="BA230" i="4"/>
  <c r="BE230" i="4"/>
  <c r="BF230" i="4" s="1"/>
  <c r="BL230" i="4"/>
  <c r="BP230" i="4"/>
  <c r="BQ230" i="4" s="1"/>
  <c r="BT230" i="4"/>
  <c r="BX230" i="4"/>
  <c r="BY230" i="4" s="1"/>
  <c r="CA230" i="4"/>
  <c r="CB230" i="4"/>
  <c r="CJ230" i="4"/>
  <c r="CK230" i="4"/>
  <c r="E231" i="4"/>
  <c r="I231" i="4"/>
  <c r="J231" i="4" s="1"/>
  <c r="M231" i="4"/>
  <c r="Q231" i="4"/>
  <c r="R231" i="4" s="1"/>
  <c r="U231" i="4"/>
  <c r="Y231" i="4"/>
  <c r="Z231" i="4" s="1"/>
  <c r="AC231" i="4"/>
  <c r="AG231" i="4"/>
  <c r="AH231" i="4" s="1"/>
  <c r="AK231" i="4"/>
  <c r="AO231" i="4"/>
  <c r="AP231" i="4" s="1"/>
  <c r="AS231" i="4"/>
  <c r="AW231" i="4"/>
  <c r="AX231" i="4"/>
  <c r="BA231" i="4"/>
  <c r="BE231" i="4"/>
  <c r="BF231" i="4" s="1"/>
  <c r="BL231" i="4"/>
  <c r="BP231" i="4"/>
  <c r="BQ231" i="4" s="1"/>
  <c r="BT231" i="4"/>
  <c r="BX231" i="4"/>
  <c r="BY231" i="4" s="1"/>
  <c r="CA231" i="4"/>
  <c r="CB231" i="4"/>
  <c r="CJ231" i="4"/>
  <c r="CK231" i="4"/>
  <c r="E232" i="4"/>
  <c r="I232" i="4"/>
  <c r="J232" i="4" s="1"/>
  <c r="M232" i="4"/>
  <c r="Q232" i="4"/>
  <c r="R232" i="4" s="1"/>
  <c r="U232" i="4"/>
  <c r="Y232" i="4"/>
  <c r="Z232" i="4" s="1"/>
  <c r="AC232" i="4"/>
  <c r="AG232" i="4"/>
  <c r="AH232" i="4" s="1"/>
  <c r="AK232" i="4"/>
  <c r="AO232" i="4"/>
  <c r="AP232" i="4" s="1"/>
  <c r="AS232" i="4"/>
  <c r="AW232" i="4"/>
  <c r="AX232" i="4" s="1"/>
  <c r="BA232" i="4"/>
  <c r="BE232" i="4"/>
  <c r="BF232" i="4" s="1"/>
  <c r="BL232" i="4"/>
  <c r="BP232" i="4"/>
  <c r="BQ232" i="4" s="1"/>
  <c r="BT232" i="4"/>
  <c r="BX232" i="4"/>
  <c r="BY232" i="4" s="1"/>
  <c r="CA232" i="4"/>
  <c r="CB232" i="4"/>
  <c r="CJ232" i="4"/>
  <c r="CK232" i="4"/>
  <c r="E233" i="4"/>
  <c r="I233" i="4"/>
  <c r="J233" i="4" s="1"/>
  <c r="M233" i="4"/>
  <c r="Q233" i="4"/>
  <c r="R233" i="4" s="1"/>
  <c r="U233" i="4"/>
  <c r="Y233" i="4"/>
  <c r="Z233" i="4" s="1"/>
  <c r="AC233" i="4"/>
  <c r="AG233" i="4"/>
  <c r="AH233" i="4" s="1"/>
  <c r="AK233" i="4"/>
  <c r="AO233" i="4"/>
  <c r="AP233" i="4" s="1"/>
  <c r="AS233" i="4"/>
  <c r="AW233" i="4"/>
  <c r="AX233" i="4" s="1"/>
  <c r="BA233" i="4"/>
  <c r="BE233" i="4"/>
  <c r="BF233" i="4"/>
  <c r="BL233" i="4"/>
  <c r="BP233" i="4"/>
  <c r="BQ233" i="4" s="1"/>
  <c r="BT233" i="4"/>
  <c r="BX233" i="4"/>
  <c r="BY233" i="4" s="1"/>
  <c r="CA233" i="4"/>
  <c r="CB233" i="4"/>
  <c r="CJ233" i="4"/>
  <c r="CK233" i="4"/>
  <c r="E234" i="4"/>
  <c r="I234" i="4"/>
  <c r="J234" i="4" s="1"/>
  <c r="M234" i="4"/>
  <c r="Q234" i="4"/>
  <c r="R234" i="4" s="1"/>
  <c r="U234" i="4"/>
  <c r="Y234" i="4"/>
  <c r="Z234" i="4"/>
  <c r="AC234" i="4"/>
  <c r="AG234" i="4"/>
  <c r="AH234" i="4" s="1"/>
  <c r="AK234" i="4"/>
  <c r="AO234" i="4"/>
  <c r="AP234" i="4" s="1"/>
  <c r="AS234" i="4"/>
  <c r="AW234" i="4"/>
  <c r="AX234" i="4" s="1"/>
  <c r="BA234" i="4"/>
  <c r="BE234" i="4"/>
  <c r="BF234" i="4"/>
  <c r="BL234" i="4"/>
  <c r="BP234" i="4"/>
  <c r="BQ234" i="4" s="1"/>
  <c r="BT234" i="4"/>
  <c r="BX234" i="4"/>
  <c r="BY234" i="4" s="1"/>
  <c r="CA234" i="4"/>
  <c r="CB234" i="4"/>
  <c r="CJ234" i="4"/>
  <c r="CK234" i="4"/>
  <c r="E235" i="4"/>
  <c r="I235" i="4"/>
  <c r="J235" i="4" s="1"/>
  <c r="M235" i="4"/>
  <c r="Q235" i="4"/>
  <c r="R235" i="4" s="1"/>
  <c r="U235" i="4"/>
  <c r="Y235" i="4"/>
  <c r="Z235" i="4" s="1"/>
  <c r="AC235" i="4"/>
  <c r="AG235" i="4"/>
  <c r="AH235" i="4" s="1"/>
  <c r="AK235" i="4"/>
  <c r="AO235" i="4"/>
  <c r="AP235" i="4"/>
  <c r="AS235" i="4"/>
  <c r="AW235" i="4"/>
  <c r="AX235" i="4" s="1"/>
  <c r="BA235" i="4"/>
  <c r="BE235" i="4"/>
  <c r="BF235" i="4" s="1"/>
  <c r="BL235" i="4"/>
  <c r="BP235" i="4"/>
  <c r="BQ235" i="4" s="1"/>
  <c r="BT235" i="4"/>
  <c r="BX235" i="4"/>
  <c r="BY235" i="4" s="1"/>
  <c r="CA235" i="4"/>
  <c r="CB235" i="4"/>
  <c r="CJ235" i="4"/>
  <c r="CK235" i="4"/>
  <c r="E236" i="4"/>
  <c r="I236" i="4"/>
  <c r="J236" i="4" s="1"/>
  <c r="M236" i="4"/>
  <c r="Q236" i="4"/>
  <c r="R236" i="4" s="1"/>
  <c r="U236" i="4"/>
  <c r="Y236" i="4"/>
  <c r="Z236" i="4" s="1"/>
  <c r="AC236" i="4"/>
  <c r="AG236" i="4"/>
  <c r="AH236" i="4" s="1"/>
  <c r="AK236" i="4"/>
  <c r="AO236" i="4"/>
  <c r="AP236" i="4" s="1"/>
  <c r="AS236" i="4"/>
  <c r="AW236" i="4"/>
  <c r="AX236" i="4" s="1"/>
  <c r="BA236" i="4"/>
  <c r="BE236" i="4"/>
  <c r="BF236" i="4" s="1"/>
  <c r="BL236" i="4"/>
  <c r="BP236" i="4"/>
  <c r="BQ236" i="4" s="1"/>
  <c r="BT236" i="4"/>
  <c r="BX236" i="4"/>
  <c r="BY236" i="4" s="1"/>
  <c r="CA236" i="4"/>
  <c r="CB236" i="4"/>
  <c r="CJ236" i="4"/>
  <c r="CK236" i="4"/>
  <c r="E237" i="4"/>
  <c r="I237" i="4"/>
  <c r="J237" i="4" s="1"/>
  <c r="M237" i="4"/>
  <c r="Q237" i="4"/>
  <c r="R237" i="4" s="1"/>
  <c r="U237" i="4"/>
  <c r="Y237" i="4"/>
  <c r="Z237" i="4" s="1"/>
  <c r="AC237" i="4"/>
  <c r="AG237" i="4"/>
  <c r="AH237" i="4"/>
  <c r="AK237" i="4"/>
  <c r="AO237" i="4"/>
  <c r="AP237" i="4" s="1"/>
  <c r="AS237" i="4"/>
  <c r="AW237" i="4"/>
  <c r="AX237" i="4" s="1"/>
  <c r="BA237" i="4"/>
  <c r="BE237" i="4"/>
  <c r="BF237" i="4" s="1"/>
  <c r="BL237" i="4"/>
  <c r="BP237" i="4"/>
  <c r="BQ237" i="4" s="1"/>
  <c r="BT237" i="4"/>
  <c r="BX237" i="4"/>
  <c r="BY237" i="4" s="1"/>
  <c r="CA237" i="4"/>
  <c r="CB237" i="4"/>
  <c r="CJ237" i="4"/>
  <c r="CK237" i="4"/>
  <c r="E238" i="4"/>
  <c r="I238" i="4"/>
  <c r="J238" i="4" s="1"/>
  <c r="M238" i="4"/>
  <c r="Q238" i="4"/>
  <c r="R238" i="4" s="1"/>
  <c r="U238" i="4"/>
  <c r="Y238" i="4"/>
  <c r="Z238" i="4" s="1"/>
  <c r="AC238" i="4"/>
  <c r="AG238" i="4"/>
  <c r="AH238" i="4" s="1"/>
  <c r="AK238" i="4"/>
  <c r="AO238" i="4"/>
  <c r="AP238" i="4" s="1"/>
  <c r="AS238" i="4"/>
  <c r="AW238" i="4"/>
  <c r="AX238" i="4" s="1"/>
  <c r="BA238" i="4"/>
  <c r="BE238" i="4"/>
  <c r="BF238" i="4"/>
  <c r="BL238" i="4"/>
  <c r="BP238" i="4"/>
  <c r="BQ238" i="4" s="1"/>
  <c r="BT238" i="4"/>
  <c r="BX238" i="4"/>
  <c r="BY238" i="4" s="1"/>
  <c r="CA238" i="4"/>
  <c r="CB238" i="4"/>
  <c r="CJ238" i="4"/>
  <c r="CK238" i="4"/>
  <c r="E239" i="4"/>
  <c r="I239" i="4"/>
  <c r="J239" i="4" s="1"/>
  <c r="M239" i="4"/>
  <c r="Q239" i="4"/>
  <c r="R239" i="4" s="1"/>
  <c r="U239" i="4"/>
  <c r="Y239" i="4"/>
  <c r="Z239" i="4" s="1"/>
  <c r="AC239" i="4"/>
  <c r="AG239" i="4"/>
  <c r="AH239" i="4" s="1"/>
  <c r="AK239" i="4"/>
  <c r="AO239" i="4"/>
  <c r="AP239" i="4"/>
  <c r="AS239" i="4"/>
  <c r="AW239" i="4"/>
  <c r="AX239" i="4" s="1"/>
  <c r="BA239" i="4"/>
  <c r="BE239" i="4"/>
  <c r="BF239" i="4" s="1"/>
  <c r="BL239" i="4"/>
  <c r="BP239" i="4"/>
  <c r="BQ239" i="4" s="1"/>
  <c r="BT239" i="4"/>
  <c r="BX239" i="4"/>
  <c r="BY239" i="4"/>
  <c r="CA239" i="4"/>
  <c r="CB239" i="4"/>
  <c r="CJ239" i="4"/>
  <c r="CK239" i="4"/>
  <c r="E240" i="4"/>
  <c r="I240" i="4"/>
  <c r="J240" i="4"/>
  <c r="M240" i="4"/>
  <c r="Q240" i="4"/>
  <c r="R240" i="4" s="1"/>
  <c r="U240" i="4"/>
  <c r="Y240" i="4"/>
  <c r="Z240" i="4" s="1"/>
  <c r="AC240" i="4"/>
  <c r="AG240" i="4"/>
  <c r="AH240" i="4" s="1"/>
  <c r="AK240" i="4"/>
  <c r="AO240" i="4"/>
  <c r="AP240" i="4"/>
  <c r="AS240" i="4"/>
  <c r="AW240" i="4"/>
  <c r="AX240" i="4" s="1"/>
  <c r="BA240" i="4"/>
  <c r="BE240" i="4"/>
  <c r="BF240" i="4" s="1"/>
  <c r="BL240" i="4"/>
  <c r="BP240" i="4"/>
  <c r="BQ240" i="4"/>
  <c r="BT240" i="4"/>
  <c r="BX240" i="4"/>
  <c r="BY240" i="4" s="1"/>
  <c r="CA240" i="4"/>
  <c r="CB240" i="4"/>
  <c r="CJ240" i="4"/>
  <c r="CK240" i="4"/>
  <c r="E241" i="4"/>
  <c r="I241" i="4"/>
  <c r="J241" i="4" s="1"/>
  <c r="M241" i="4"/>
  <c r="Q241" i="4"/>
  <c r="R241" i="4" s="1"/>
  <c r="U241" i="4"/>
  <c r="Y241" i="4"/>
  <c r="Z241" i="4" s="1"/>
  <c r="AC241" i="4"/>
  <c r="AG241" i="4"/>
  <c r="AH241" i="4" s="1"/>
  <c r="AK241" i="4"/>
  <c r="AO241" i="4"/>
  <c r="AP241" i="4" s="1"/>
  <c r="AS241" i="4"/>
  <c r="AW241" i="4"/>
  <c r="AX241" i="4" s="1"/>
  <c r="BA241" i="4"/>
  <c r="BE241" i="4"/>
  <c r="BF241" i="4" s="1"/>
  <c r="BL241" i="4"/>
  <c r="BP241" i="4"/>
  <c r="BQ241" i="4" s="1"/>
  <c r="BT241" i="4"/>
  <c r="BX241" i="4"/>
  <c r="BY241" i="4" s="1"/>
  <c r="CA241" i="4"/>
  <c r="CB241" i="4"/>
  <c r="CJ241" i="4"/>
  <c r="CK241" i="4"/>
  <c r="E242" i="4"/>
  <c r="I242" i="4"/>
  <c r="J242" i="4"/>
  <c r="M242" i="4"/>
  <c r="Q242" i="4"/>
  <c r="R242" i="4" s="1"/>
  <c r="U242" i="4"/>
  <c r="Y242" i="4"/>
  <c r="Z242" i="4" s="1"/>
  <c r="AC242" i="4"/>
  <c r="AG242" i="4"/>
  <c r="AH242" i="4" s="1"/>
  <c r="AK242" i="4"/>
  <c r="AO242" i="4"/>
  <c r="AP242" i="4" s="1"/>
  <c r="AS242" i="4"/>
  <c r="AW242" i="4"/>
  <c r="AX242" i="4"/>
  <c r="BA242" i="4"/>
  <c r="BE242" i="4"/>
  <c r="BF242" i="4" s="1"/>
  <c r="BL242" i="4"/>
  <c r="BP242" i="4"/>
  <c r="BQ242" i="4"/>
  <c r="BT242" i="4"/>
  <c r="BX242" i="4"/>
  <c r="BY242" i="4" s="1"/>
  <c r="CA242" i="4"/>
  <c r="CB242" i="4"/>
  <c r="CJ242" i="4"/>
  <c r="CK242" i="4"/>
  <c r="E243" i="4"/>
  <c r="I243" i="4"/>
  <c r="J243" i="4" s="1"/>
  <c r="M243" i="4"/>
  <c r="Q243" i="4"/>
  <c r="R243" i="4"/>
  <c r="U243" i="4"/>
  <c r="Y243" i="4"/>
  <c r="Z243" i="4" s="1"/>
  <c r="AC243" i="4"/>
  <c r="AG243" i="4"/>
  <c r="AH243" i="4" s="1"/>
  <c r="AK243" i="4"/>
  <c r="AO243" i="4"/>
  <c r="AP243" i="4" s="1"/>
  <c r="AS243" i="4"/>
  <c r="AW243" i="4"/>
  <c r="AX243" i="4" s="1"/>
  <c r="BA243" i="4"/>
  <c r="BE243" i="4"/>
  <c r="BF243" i="4" s="1"/>
  <c r="BL243" i="4"/>
  <c r="BP243" i="4"/>
  <c r="BQ243" i="4" s="1"/>
  <c r="BT243" i="4"/>
  <c r="BX243" i="4"/>
  <c r="BY243" i="4" s="1"/>
  <c r="CA243" i="4"/>
  <c r="CB243" i="4"/>
  <c r="CJ243" i="4"/>
  <c r="CK243" i="4"/>
  <c r="E244" i="4"/>
  <c r="I244" i="4"/>
  <c r="J244" i="4" s="1"/>
  <c r="M244" i="4"/>
  <c r="Q244" i="4"/>
  <c r="R244" i="4" s="1"/>
  <c r="U244" i="4"/>
  <c r="Y244" i="4"/>
  <c r="Z244" i="4" s="1"/>
  <c r="AC244" i="4"/>
  <c r="AG244" i="4"/>
  <c r="AH244" i="4" s="1"/>
  <c r="AK244" i="4"/>
  <c r="AO244" i="4"/>
  <c r="AP244" i="4" s="1"/>
  <c r="AS244" i="4"/>
  <c r="AW244" i="4"/>
  <c r="AX244" i="4" s="1"/>
  <c r="BA244" i="4"/>
  <c r="BE244" i="4"/>
  <c r="BF244" i="4" s="1"/>
  <c r="BL244" i="4"/>
  <c r="BP244" i="4"/>
  <c r="BQ244" i="4"/>
  <c r="BT244" i="4"/>
  <c r="BX244" i="4"/>
  <c r="BY244" i="4" s="1"/>
  <c r="CA244" i="4"/>
  <c r="CB244" i="4"/>
  <c r="CJ244" i="4"/>
  <c r="CK244" i="4"/>
  <c r="E245" i="4"/>
  <c r="I245" i="4"/>
  <c r="J245" i="4" s="1"/>
  <c r="M245" i="4"/>
  <c r="Q245" i="4"/>
  <c r="R245" i="4"/>
  <c r="U245" i="4"/>
  <c r="Y245" i="4"/>
  <c r="Z245" i="4" s="1"/>
  <c r="AC245" i="4"/>
  <c r="AG245" i="4"/>
  <c r="AH245" i="4" s="1"/>
  <c r="AK245" i="4"/>
  <c r="AO245" i="4"/>
  <c r="AP245" i="4" s="1"/>
  <c r="AS245" i="4"/>
  <c r="AW245" i="4"/>
  <c r="AX245" i="4" s="1"/>
  <c r="BA245" i="4"/>
  <c r="BE245" i="4"/>
  <c r="BF245" i="4" s="1"/>
  <c r="BL245" i="4"/>
  <c r="BP245" i="4"/>
  <c r="BQ245" i="4" s="1"/>
  <c r="BT245" i="4"/>
  <c r="BX245" i="4"/>
  <c r="BY245" i="4" s="1"/>
  <c r="CA245" i="4"/>
  <c r="CB245" i="4"/>
  <c r="CJ245" i="4"/>
  <c r="CK245" i="4"/>
  <c r="E246" i="4"/>
  <c r="I246" i="4"/>
  <c r="J246" i="4" s="1"/>
  <c r="M246" i="4"/>
  <c r="Q246" i="4"/>
  <c r="R246" i="4" s="1"/>
  <c r="U246" i="4"/>
  <c r="Y246" i="4"/>
  <c r="Z246" i="4" s="1"/>
  <c r="AC246" i="4"/>
  <c r="AG246" i="4"/>
  <c r="AH246" i="4" s="1"/>
  <c r="AK246" i="4"/>
  <c r="AO246" i="4"/>
  <c r="AP246" i="4" s="1"/>
  <c r="AS246" i="4"/>
  <c r="AW246" i="4"/>
  <c r="AX246" i="4" s="1"/>
  <c r="BA246" i="4"/>
  <c r="BE246" i="4"/>
  <c r="BF246" i="4" s="1"/>
  <c r="BL246" i="4"/>
  <c r="BP246" i="4"/>
  <c r="BQ246" i="4" s="1"/>
  <c r="BT246" i="4"/>
  <c r="BX246" i="4"/>
  <c r="BY246" i="4" s="1"/>
  <c r="CA246" i="4"/>
  <c r="CB246" i="4"/>
  <c r="CJ246" i="4"/>
  <c r="CK246" i="4"/>
  <c r="E247" i="4"/>
  <c r="I247" i="4"/>
  <c r="J247" i="4" s="1"/>
  <c r="M247" i="4"/>
  <c r="Q247" i="4"/>
  <c r="R247" i="4" s="1"/>
  <c r="U247" i="4"/>
  <c r="Y247" i="4"/>
  <c r="Z247" i="4" s="1"/>
  <c r="AC247" i="4"/>
  <c r="AG247" i="4"/>
  <c r="AH247" i="4" s="1"/>
  <c r="AK247" i="4"/>
  <c r="AO247" i="4"/>
  <c r="AP247" i="4" s="1"/>
  <c r="AS247" i="4"/>
  <c r="AW247" i="4"/>
  <c r="AX247" i="4" s="1"/>
  <c r="BA247" i="4"/>
  <c r="BE247" i="4"/>
  <c r="BF247" i="4" s="1"/>
  <c r="BL247" i="4"/>
  <c r="BP247" i="4"/>
  <c r="BQ247" i="4" s="1"/>
  <c r="BT247" i="4"/>
  <c r="BX247" i="4"/>
  <c r="BY247" i="4" s="1"/>
  <c r="CA247" i="4"/>
  <c r="CB247" i="4"/>
  <c r="CJ247" i="4"/>
  <c r="CK247" i="4"/>
  <c r="E248" i="4"/>
  <c r="I248" i="4"/>
  <c r="J248" i="4" s="1"/>
  <c r="M248" i="4"/>
  <c r="Q248" i="4"/>
  <c r="R248" i="4" s="1"/>
  <c r="U248" i="4"/>
  <c r="Y248" i="4"/>
  <c r="Z248" i="4" s="1"/>
  <c r="AC248" i="4"/>
  <c r="AG248" i="4"/>
  <c r="AH248" i="4" s="1"/>
  <c r="AK248" i="4"/>
  <c r="AO248" i="4"/>
  <c r="AP248" i="4" s="1"/>
  <c r="AS248" i="4"/>
  <c r="AW248" i="4"/>
  <c r="AX248" i="4" s="1"/>
  <c r="BA248" i="4"/>
  <c r="BE248" i="4"/>
  <c r="BF248" i="4"/>
  <c r="BL248" i="4"/>
  <c r="BP248" i="4"/>
  <c r="BQ248" i="4" s="1"/>
  <c r="BT248" i="4"/>
  <c r="BX248" i="4"/>
  <c r="BY248" i="4" s="1"/>
  <c r="CA248" i="4"/>
  <c r="CB248" i="4"/>
  <c r="CJ248" i="4"/>
  <c r="CK248" i="4"/>
  <c r="E249" i="4"/>
  <c r="I249" i="4"/>
  <c r="J249" i="4" s="1"/>
  <c r="M249" i="4"/>
  <c r="Q249" i="4"/>
  <c r="R249" i="4" s="1"/>
  <c r="U249" i="4"/>
  <c r="Y249" i="4"/>
  <c r="Z249" i="4" s="1"/>
  <c r="AC249" i="4"/>
  <c r="AG249" i="4"/>
  <c r="AH249" i="4" s="1"/>
  <c r="AK249" i="4"/>
  <c r="AO249" i="4"/>
  <c r="AP249" i="4" s="1"/>
  <c r="AS249" i="4"/>
  <c r="AW249" i="4"/>
  <c r="AX249" i="4" s="1"/>
  <c r="BA249" i="4"/>
  <c r="BE249" i="4"/>
  <c r="BF249" i="4"/>
  <c r="BL249" i="4"/>
  <c r="BP249" i="4"/>
  <c r="BQ249" i="4" s="1"/>
  <c r="BT249" i="4"/>
  <c r="BX249" i="4"/>
  <c r="BY249" i="4" s="1"/>
  <c r="CA249" i="4"/>
  <c r="CB249" i="4"/>
  <c r="CJ249" i="4"/>
  <c r="CK249" i="4"/>
  <c r="E250" i="4"/>
  <c r="I250" i="4"/>
  <c r="J250" i="4" s="1"/>
  <c r="M250" i="4"/>
  <c r="Q250" i="4"/>
  <c r="R250" i="4" s="1"/>
  <c r="U250" i="4"/>
  <c r="Y250" i="4"/>
  <c r="Z250" i="4" s="1"/>
  <c r="AC250" i="4"/>
  <c r="AG250" i="4"/>
  <c r="AH250" i="4" s="1"/>
  <c r="AK250" i="4"/>
  <c r="AO250" i="4"/>
  <c r="AP250" i="4" s="1"/>
  <c r="AS250" i="4"/>
  <c r="AW250" i="4"/>
  <c r="AX250" i="4" s="1"/>
  <c r="BA250" i="4"/>
  <c r="BE250" i="4"/>
  <c r="BF250" i="4" s="1"/>
  <c r="BL250" i="4"/>
  <c r="BP250" i="4"/>
  <c r="BQ250" i="4" s="1"/>
  <c r="BT250" i="4"/>
  <c r="BX250" i="4"/>
  <c r="BY250" i="4" s="1"/>
  <c r="CA250" i="4"/>
  <c r="CB250" i="4"/>
  <c r="CJ250" i="4"/>
  <c r="CK250" i="4"/>
  <c r="E251" i="4"/>
  <c r="I251" i="4"/>
  <c r="J251" i="4" s="1"/>
  <c r="M251" i="4"/>
  <c r="Q251" i="4"/>
  <c r="R251" i="4" s="1"/>
  <c r="U251" i="4"/>
  <c r="Y251" i="4"/>
  <c r="Z251" i="4" s="1"/>
  <c r="AC251" i="4"/>
  <c r="AG251" i="4"/>
  <c r="AH251" i="4" s="1"/>
  <c r="AK251" i="4"/>
  <c r="AO251" i="4"/>
  <c r="AP251" i="4" s="1"/>
  <c r="AS251" i="4"/>
  <c r="AW251" i="4"/>
  <c r="AX251" i="4" s="1"/>
  <c r="BA251" i="4"/>
  <c r="BE251" i="4"/>
  <c r="BF251" i="4" s="1"/>
  <c r="BL251" i="4"/>
  <c r="BP251" i="4"/>
  <c r="BQ251" i="4" s="1"/>
  <c r="BT251" i="4"/>
  <c r="BX251" i="4"/>
  <c r="BY251" i="4" s="1"/>
  <c r="CA251" i="4"/>
  <c r="CB251" i="4"/>
  <c r="CJ251" i="4"/>
  <c r="CK251" i="4"/>
  <c r="E252" i="4"/>
  <c r="I252" i="4"/>
  <c r="J252" i="4" s="1"/>
  <c r="M252" i="4"/>
  <c r="Q252" i="4"/>
  <c r="R252" i="4" s="1"/>
  <c r="U252" i="4"/>
  <c r="Y252" i="4"/>
  <c r="Z252" i="4" s="1"/>
  <c r="AC252" i="4"/>
  <c r="AG252" i="4"/>
  <c r="AH252" i="4" s="1"/>
  <c r="AK252" i="4"/>
  <c r="AO252" i="4"/>
  <c r="AP252" i="4"/>
  <c r="AS252" i="4"/>
  <c r="AW252" i="4"/>
  <c r="AX252" i="4" s="1"/>
  <c r="BA252" i="4"/>
  <c r="BE252" i="4"/>
  <c r="BF252" i="4" s="1"/>
  <c r="BL252" i="4"/>
  <c r="BP252" i="4"/>
  <c r="BQ252" i="4" s="1"/>
  <c r="BT252" i="4"/>
  <c r="BX252" i="4"/>
  <c r="BY252" i="4" s="1"/>
  <c r="CA252" i="4"/>
  <c r="CB252" i="4"/>
  <c r="CJ252" i="4"/>
  <c r="CK252" i="4"/>
  <c r="E253" i="4"/>
  <c r="I253" i="4"/>
  <c r="J253" i="4" s="1"/>
  <c r="M253" i="4"/>
  <c r="Q253" i="4"/>
  <c r="R253" i="4" s="1"/>
  <c r="U253" i="4"/>
  <c r="Y253" i="4"/>
  <c r="Z253" i="4" s="1"/>
  <c r="AC253" i="4"/>
  <c r="AG253" i="4"/>
  <c r="AH253" i="4" s="1"/>
  <c r="AK253" i="4"/>
  <c r="AO253" i="4"/>
  <c r="AP253" i="4" s="1"/>
  <c r="AS253" i="4"/>
  <c r="AW253" i="4"/>
  <c r="AX253" i="4" s="1"/>
  <c r="BA253" i="4"/>
  <c r="BE253" i="4"/>
  <c r="BF253" i="4" s="1"/>
  <c r="BL253" i="4"/>
  <c r="BP253" i="4"/>
  <c r="BQ253" i="4" s="1"/>
  <c r="BT253" i="4"/>
  <c r="BX253" i="4"/>
  <c r="BY253" i="4" s="1"/>
  <c r="CA253" i="4"/>
  <c r="CB253" i="4"/>
  <c r="CJ253" i="4"/>
  <c r="CK253" i="4"/>
  <c r="E254" i="4"/>
  <c r="I254" i="4"/>
  <c r="J254" i="4" s="1"/>
  <c r="M254" i="4"/>
  <c r="Q254" i="4"/>
  <c r="R254" i="4" s="1"/>
  <c r="U254" i="4"/>
  <c r="Y254" i="4"/>
  <c r="Z254" i="4" s="1"/>
  <c r="AC254" i="4"/>
  <c r="AG254" i="4"/>
  <c r="AH254" i="4" s="1"/>
  <c r="AK254" i="4"/>
  <c r="AO254" i="4"/>
  <c r="AP254" i="4" s="1"/>
  <c r="AS254" i="4"/>
  <c r="AW254" i="4"/>
  <c r="AX254" i="4" s="1"/>
  <c r="BA254" i="4"/>
  <c r="BE254" i="4"/>
  <c r="BF254" i="4" s="1"/>
  <c r="BL254" i="4"/>
  <c r="BP254" i="4"/>
  <c r="BQ254" i="4" s="1"/>
  <c r="BT254" i="4"/>
  <c r="BX254" i="4"/>
  <c r="BY254" i="4" s="1"/>
  <c r="CA254" i="4"/>
  <c r="CB254" i="4"/>
  <c r="CJ254" i="4"/>
  <c r="CK254" i="4"/>
  <c r="E255" i="4"/>
  <c r="I255" i="4"/>
  <c r="J255" i="4" s="1"/>
  <c r="M255" i="4"/>
  <c r="Q255" i="4"/>
  <c r="R255" i="4" s="1"/>
  <c r="U255" i="4"/>
  <c r="Y255" i="4"/>
  <c r="Z255" i="4" s="1"/>
  <c r="AC255" i="4"/>
  <c r="AG255" i="4"/>
  <c r="AH255" i="4" s="1"/>
  <c r="AK255" i="4"/>
  <c r="AO255" i="4"/>
  <c r="AP255" i="4" s="1"/>
  <c r="AS255" i="4"/>
  <c r="AW255" i="4"/>
  <c r="AX255" i="4" s="1"/>
  <c r="BA255" i="4"/>
  <c r="BE255" i="4"/>
  <c r="BF255" i="4" s="1"/>
  <c r="BL255" i="4"/>
  <c r="BP255" i="4"/>
  <c r="BQ255" i="4" s="1"/>
  <c r="BT255" i="4"/>
  <c r="BX255" i="4"/>
  <c r="BY255" i="4" s="1"/>
  <c r="CA255" i="4"/>
  <c r="CB255" i="4"/>
  <c r="CJ255" i="4"/>
  <c r="CK255" i="4"/>
  <c r="E256" i="4"/>
  <c r="I256" i="4"/>
  <c r="J256" i="4" s="1"/>
  <c r="M256" i="4"/>
  <c r="Q256" i="4"/>
  <c r="R256" i="4" s="1"/>
  <c r="U256" i="4"/>
  <c r="Y256" i="4"/>
  <c r="Z256" i="4" s="1"/>
  <c r="AC256" i="4"/>
  <c r="AG256" i="4"/>
  <c r="AH256" i="4" s="1"/>
  <c r="AK256" i="4"/>
  <c r="AO256" i="4"/>
  <c r="AP256" i="4" s="1"/>
  <c r="AS256" i="4"/>
  <c r="AW256" i="4"/>
  <c r="AX256" i="4" s="1"/>
  <c r="BA256" i="4"/>
  <c r="BE256" i="4"/>
  <c r="BF256" i="4" s="1"/>
  <c r="BL256" i="4"/>
  <c r="BP256" i="4"/>
  <c r="BQ256" i="4" s="1"/>
  <c r="BT256" i="4"/>
  <c r="BX256" i="4"/>
  <c r="BY256" i="4" s="1"/>
  <c r="CA256" i="4"/>
  <c r="CB256" i="4"/>
  <c r="CJ256" i="4"/>
  <c r="CK256" i="4"/>
  <c r="E257" i="4"/>
  <c r="I257" i="4"/>
  <c r="J257" i="4" s="1"/>
  <c r="M257" i="4"/>
  <c r="Q257" i="4"/>
  <c r="R257" i="4"/>
  <c r="U257" i="4"/>
  <c r="Y257" i="4"/>
  <c r="Z257" i="4" s="1"/>
  <c r="AC257" i="4"/>
  <c r="AG257" i="4"/>
  <c r="AH257" i="4" s="1"/>
  <c r="AK257" i="4"/>
  <c r="AO257" i="4"/>
  <c r="AP257" i="4" s="1"/>
  <c r="AS257" i="4"/>
  <c r="AW257" i="4"/>
  <c r="AX257" i="4" s="1"/>
  <c r="BA257" i="4"/>
  <c r="BE257" i="4"/>
  <c r="BF257" i="4" s="1"/>
  <c r="BL257" i="4"/>
  <c r="BP257" i="4"/>
  <c r="BQ257" i="4" s="1"/>
  <c r="BT257" i="4"/>
  <c r="BX257" i="4"/>
  <c r="BY257" i="4"/>
  <c r="CA257" i="4"/>
  <c r="CB257" i="4"/>
  <c r="CJ257" i="4"/>
  <c r="CK257" i="4"/>
  <c r="E258" i="4"/>
  <c r="I258" i="4"/>
  <c r="J258" i="4" s="1"/>
  <c r="M258" i="4"/>
  <c r="Q258" i="4"/>
  <c r="R258" i="4" s="1"/>
  <c r="U258" i="4"/>
  <c r="Y258" i="4"/>
  <c r="Z258" i="4" s="1"/>
  <c r="AC258" i="4"/>
  <c r="AG258" i="4"/>
  <c r="AH258" i="4" s="1"/>
  <c r="AK258" i="4"/>
  <c r="AO258" i="4"/>
  <c r="AP258" i="4" s="1"/>
  <c r="AS258" i="4"/>
  <c r="AW258" i="4"/>
  <c r="AX258" i="4" s="1"/>
  <c r="BA258" i="4"/>
  <c r="BE258" i="4"/>
  <c r="BF258" i="4" s="1"/>
  <c r="BL258" i="4"/>
  <c r="BP258" i="4"/>
  <c r="BQ258" i="4" s="1"/>
  <c r="BT258" i="4"/>
  <c r="BX258" i="4"/>
  <c r="BY258" i="4" s="1"/>
  <c r="CA258" i="4"/>
  <c r="CB258" i="4"/>
  <c r="CJ258" i="4"/>
  <c r="CK258" i="4"/>
  <c r="E259" i="4"/>
  <c r="I259" i="4"/>
  <c r="J259" i="4" s="1"/>
  <c r="M259" i="4"/>
  <c r="Q259" i="4"/>
  <c r="R259" i="4" s="1"/>
  <c r="U259" i="4"/>
  <c r="Y259" i="4"/>
  <c r="Z259" i="4" s="1"/>
  <c r="AC259" i="4"/>
  <c r="AG259" i="4"/>
  <c r="AH259" i="4" s="1"/>
  <c r="AK259" i="4"/>
  <c r="AO259" i="4"/>
  <c r="AP259" i="4" s="1"/>
  <c r="AS259" i="4"/>
  <c r="AW259" i="4"/>
  <c r="AX259" i="4" s="1"/>
  <c r="BA259" i="4"/>
  <c r="BE259" i="4"/>
  <c r="BF259" i="4" s="1"/>
  <c r="BL259" i="4"/>
  <c r="BP259" i="4"/>
  <c r="BQ259" i="4" s="1"/>
  <c r="BT259" i="4"/>
  <c r="BX259" i="4"/>
  <c r="BY259" i="4" s="1"/>
  <c r="CA259" i="4"/>
  <c r="CB259" i="4"/>
  <c r="CJ259" i="4"/>
  <c r="CK259" i="4"/>
  <c r="E260" i="4"/>
  <c r="I260" i="4"/>
  <c r="J260" i="4" s="1"/>
  <c r="M260" i="4"/>
  <c r="Q260" i="4"/>
  <c r="R260" i="4" s="1"/>
  <c r="U260" i="4"/>
  <c r="Y260" i="4"/>
  <c r="Z260" i="4" s="1"/>
  <c r="AC260" i="4"/>
  <c r="AG260" i="4"/>
  <c r="AH260" i="4" s="1"/>
  <c r="AK260" i="4"/>
  <c r="AO260" i="4"/>
  <c r="AP260" i="4" s="1"/>
  <c r="AS260" i="4"/>
  <c r="AW260" i="4"/>
  <c r="AX260" i="4" s="1"/>
  <c r="BA260" i="4"/>
  <c r="BE260" i="4"/>
  <c r="BF260" i="4" s="1"/>
  <c r="BL260" i="4"/>
  <c r="BP260" i="4"/>
  <c r="BQ260" i="4" s="1"/>
  <c r="BT260" i="4"/>
  <c r="BX260" i="4"/>
  <c r="BY260" i="4" s="1"/>
  <c r="CA260" i="4"/>
  <c r="CB260" i="4"/>
  <c r="CJ260" i="4"/>
  <c r="CK260" i="4"/>
  <c r="E261" i="4"/>
  <c r="I261" i="4"/>
  <c r="J261" i="4" s="1"/>
  <c r="M261" i="4"/>
  <c r="Q261" i="4"/>
  <c r="R261" i="4" s="1"/>
  <c r="U261" i="4"/>
  <c r="Y261" i="4"/>
  <c r="Z261" i="4" s="1"/>
  <c r="AC261" i="4"/>
  <c r="AG261" i="4"/>
  <c r="AH261" i="4" s="1"/>
  <c r="AK261" i="4"/>
  <c r="AO261" i="4"/>
  <c r="AP261" i="4" s="1"/>
  <c r="AS261" i="4"/>
  <c r="AW261" i="4"/>
  <c r="AX261" i="4" s="1"/>
  <c r="BA261" i="4"/>
  <c r="BE261" i="4"/>
  <c r="BF261" i="4" s="1"/>
  <c r="BL261" i="4"/>
  <c r="BP261" i="4"/>
  <c r="BQ261" i="4" s="1"/>
  <c r="BT261" i="4"/>
  <c r="BX261" i="4"/>
  <c r="BY261" i="4" s="1"/>
  <c r="CA261" i="4"/>
  <c r="CB261" i="4"/>
  <c r="CJ261" i="4"/>
  <c r="CK261" i="4"/>
  <c r="E262" i="4"/>
  <c r="I262" i="4"/>
  <c r="J262" i="4" s="1"/>
  <c r="M262" i="4"/>
  <c r="Q262" i="4"/>
  <c r="R262" i="4" s="1"/>
  <c r="U262" i="4"/>
  <c r="Y262" i="4"/>
  <c r="Z262" i="4" s="1"/>
  <c r="AC262" i="4"/>
  <c r="AG262" i="4"/>
  <c r="AH262" i="4" s="1"/>
  <c r="AK262" i="4"/>
  <c r="AO262" i="4"/>
  <c r="AP262" i="4" s="1"/>
  <c r="AS262" i="4"/>
  <c r="AW262" i="4"/>
  <c r="AX262" i="4" s="1"/>
  <c r="BA262" i="4"/>
  <c r="BE262" i="4"/>
  <c r="BF262" i="4" s="1"/>
  <c r="BL262" i="4"/>
  <c r="BP262" i="4"/>
  <c r="BQ262" i="4" s="1"/>
  <c r="BT262" i="4"/>
  <c r="BX262" i="4"/>
  <c r="BY262" i="4" s="1"/>
  <c r="CA262" i="4"/>
  <c r="CB262" i="4"/>
  <c r="CJ262" i="4"/>
  <c r="CK262" i="4"/>
  <c r="E263" i="4"/>
  <c r="I263" i="4"/>
  <c r="J263" i="4" s="1"/>
  <c r="M263" i="4"/>
  <c r="Q263" i="4"/>
  <c r="R263" i="4" s="1"/>
  <c r="U263" i="4"/>
  <c r="Y263" i="4"/>
  <c r="Z263" i="4" s="1"/>
  <c r="AC263" i="4"/>
  <c r="AG263" i="4"/>
  <c r="AH263" i="4" s="1"/>
  <c r="AK263" i="4"/>
  <c r="AO263" i="4"/>
  <c r="AP263" i="4" s="1"/>
  <c r="AS263" i="4"/>
  <c r="AW263" i="4"/>
  <c r="AX263" i="4" s="1"/>
  <c r="BA263" i="4"/>
  <c r="BE263" i="4"/>
  <c r="BF263" i="4" s="1"/>
  <c r="BL263" i="4"/>
  <c r="BP263" i="4"/>
  <c r="BQ263" i="4" s="1"/>
  <c r="BT263" i="4"/>
  <c r="BX263" i="4"/>
  <c r="BY263" i="4" s="1"/>
  <c r="CA263" i="4"/>
  <c r="CB263" i="4"/>
  <c r="CJ263" i="4"/>
  <c r="CK263" i="4"/>
  <c r="E264" i="4"/>
  <c r="I264" i="4"/>
  <c r="J264" i="4" s="1"/>
  <c r="M264" i="4"/>
  <c r="Q264" i="4"/>
  <c r="R264" i="4" s="1"/>
  <c r="U264" i="4"/>
  <c r="Y264" i="4"/>
  <c r="Z264" i="4" s="1"/>
  <c r="AC264" i="4"/>
  <c r="AG264" i="4"/>
  <c r="AH264" i="4" s="1"/>
  <c r="AK264" i="4"/>
  <c r="AO264" i="4"/>
  <c r="AP264" i="4" s="1"/>
  <c r="AS264" i="4"/>
  <c r="AW264" i="4"/>
  <c r="AX264" i="4" s="1"/>
  <c r="BA264" i="4"/>
  <c r="BE264" i="4"/>
  <c r="BF264" i="4" s="1"/>
  <c r="BL264" i="4"/>
  <c r="BP264" i="4"/>
  <c r="BQ264" i="4" s="1"/>
  <c r="BT264" i="4"/>
  <c r="BX264" i="4"/>
  <c r="BY264" i="4" s="1"/>
  <c r="CA264" i="4"/>
  <c r="CB264" i="4"/>
  <c r="CJ264" i="4"/>
  <c r="CK264" i="4"/>
  <c r="E265" i="4"/>
  <c r="I265" i="4"/>
  <c r="J265" i="4" s="1"/>
  <c r="M265" i="4"/>
  <c r="Q265" i="4"/>
  <c r="R265" i="4" s="1"/>
  <c r="U265" i="4"/>
  <c r="Y265" i="4"/>
  <c r="Z265" i="4" s="1"/>
  <c r="AC265" i="4"/>
  <c r="AG265" i="4"/>
  <c r="AH265" i="4" s="1"/>
  <c r="AK265" i="4"/>
  <c r="AO265" i="4"/>
  <c r="AP265" i="4" s="1"/>
  <c r="AS265" i="4"/>
  <c r="AW265" i="4"/>
  <c r="AX265" i="4" s="1"/>
  <c r="BA265" i="4"/>
  <c r="BE265" i="4"/>
  <c r="BF265" i="4"/>
  <c r="BL265" i="4"/>
  <c r="BP265" i="4"/>
  <c r="BQ265" i="4" s="1"/>
  <c r="BT265" i="4"/>
  <c r="BX265" i="4"/>
  <c r="BY265" i="4" s="1"/>
  <c r="CA265" i="4"/>
  <c r="CB265" i="4"/>
  <c r="CJ265" i="4"/>
  <c r="CK265" i="4"/>
  <c r="E266" i="4"/>
  <c r="I266" i="4"/>
  <c r="J266" i="4" s="1"/>
  <c r="M266" i="4"/>
  <c r="Q266" i="4"/>
  <c r="R266" i="4" s="1"/>
  <c r="U266" i="4"/>
  <c r="Y266" i="4"/>
  <c r="Z266" i="4"/>
  <c r="AC266" i="4"/>
  <c r="AG266" i="4"/>
  <c r="AH266" i="4" s="1"/>
  <c r="AK266" i="4"/>
  <c r="AO266" i="4"/>
  <c r="AP266" i="4" s="1"/>
  <c r="AS266" i="4"/>
  <c r="AW266" i="4"/>
  <c r="AX266" i="4" s="1"/>
  <c r="BA266" i="4"/>
  <c r="BE266" i="4"/>
  <c r="BF266" i="4" s="1"/>
  <c r="BL266" i="4"/>
  <c r="BP266" i="4"/>
  <c r="BQ266" i="4" s="1"/>
  <c r="BT266" i="4"/>
  <c r="BX266" i="4"/>
  <c r="BY266" i="4" s="1"/>
  <c r="CA266" i="4"/>
  <c r="CB266" i="4"/>
  <c r="CJ266" i="4"/>
  <c r="CK266" i="4"/>
  <c r="E267" i="4"/>
  <c r="I267" i="4"/>
  <c r="J267" i="4" s="1"/>
  <c r="M267" i="4"/>
  <c r="Q267" i="4"/>
  <c r="R267" i="4" s="1"/>
  <c r="U267" i="4"/>
  <c r="Y267" i="4"/>
  <c r="Z267" i="4" s="1"/>
  <c r="AC267" i="4"/>
  <c r="AG267" i="4"/>
  <c r="AH267" i="4" s="1"/>
  <c r="AK267" i="4"/>
  <c r="AO267" i="4"/>
  <c r="AP267" i="4"/>
  <c r="AS267" i="4"/>
  <c r="AW267" i="4"/>
  <c r="AX267" i="4" s="1"/>
  <c r="BA267" i="4"/>
  <c r="BE267" i="4"/>
  <c r="BF267" i="4" s="1"/>
  <c r="BL267" i="4"/>
  <c r="BP267" i="4"/>
  <c r="BQ267" i="4" s="1"/>
  <c r="BT267" i="4"/>
  <c r="BX267" i="4"/>
  <c r="BY267" i="4" s="1"/>
  <c r="CA267" i="4"/>
  <c r="CB267" i="4"/>
  <c r="CJ267" i="4"/>
  <c r="CK267" i="4"/>
  <c r="E268" i="4"/>
  <c r="I268" i="4"/>
  <c r="J268" i="4"/>
  <c r="M268" i="4"/>
  <c r="Q268" i="4"/>
  <c r="R268" i="4" s="1"/>
  <c r="U268" i="4"/>
  <c r="Y268" i="4"/>
  <c r="Z268" i="4" s="1"/>
  <c r="AC268" i="4"/>
  <c r="AG268" i="4"/>
  <c r="AH268" i="4" s="1"/>
  <c r="AK268" i="4"/>
  <c r="AO268" i="4"/>
  <c r="AP268" i="4" s="1"/>
  <c r="AS268" i="4"/>
  <c r="AW268" i="4"/>
  <c r="AX268" i="4" s="1"/>
  <c r="BA268" i="4"/>
  <c r="BE268" i="4"/>
  <c r="BF268" i="4" s="1"/>
  <c r="BL268" i="4"/>
  <c r="BP268" i="4"/>
  <c r="BQ268" i="4"/>
  <c r="BT268" i="4"/>
  <c r="BX268" i="4"/>
  <c r="BY268" i="4" s="1"/>
  <c r="CA268" i="4"/>
  <c r="CB268" i="4"/>
  <c r="CJ268" i="4"/>
  <c r="CK268" i="4"/>
  <c r="E269" i="4"/>
  <c r="I269" i="4"/>
  <c r="J269" i="4" s="1"/>
  <c r="M269" i="4"/>
  <c r="Q269" i="4"/>
  <c r="R269" i="4" s="1"/>
  <c r="U269" i="4"/>
  <c r="Y269" i="4"/>
  <c r="Z269" i="4" s="1"/>
  <c r="AC269" i="4"/>
  <c r="AG269" i="4"/>
  <c r="AH269" i="4" s="1"/>
  <c r="AK269" i="4"/>
  <c r="AO269" i="4"/>
  <c r="AP269" i="4" s="1"/>
  <c r="AS269" i="4"/>
  <c r="AW269" i="4"/>
  <c r="AX269" i="4" s="1"/>
  <c r="BA269" i="4"/>
  <c r="BE269" i="4"/>
  <c r="BF269" i="4" s="1"/>
  <c r="BL269" i="4"/>
  <c r="BP269" i="4"/>
  <c r="BQ269" i="4" s="1"/>
  <c r="BT269" i="4"/>
  <c r="BX269" i="4"/>
  <c r="BY269" i="4" s="1"/>
  <c r="CA269" i="4"/>
  <c r="CB269" i="4"/>
  <c r="CJ269" i="4"/>
  <c r="CK269" i="4"/>
  <c r="E270" i="4"/>
  <c r="I270" i="4"/>
  <c r="J270" i="4" s="1"/>
  <c r="M270" i="4"/>
  <c r="Q270" i="4"/>
  <c r="R270" i="4" s="1"/>
  <c r="U270" i="4"/>
  <c r="Y270" i="4"/>
  <c r="Z270" i="4" s="1"/>
  <c r="AC270" i="4"/>
  <c r="AG270" i="4"/>
  <c r="AH270" i="4" s="1"/>
  <c r="AK270" i="4"/>
  <c r="AO270" i="4"/>
  <c r="AP270" i="4"/>
  <c r="AS270" i="4"/>
  <c r="AW270" i="4"/>
  <c r="AX270" i="4" s="1"/>
  <c r="BA270" i="4"/>
  <c r="BE270" i="4"/>
  <c r="BF270" i="4" s="1"/>
  <c r="BL270" i="4"/>
  <c r="BP270" i="4"/>
  <c r="BQ270" i="4" s="1"/>
  <c r="BT270" i="4"/>
  <c r="BX270" i="4"/>
  <c r="BY270" i="4" s="1"/>
  <c r="CA270" i="4"/>
  <c r="CB270" i="4"/>
  <c r="CJ270" i="4"/>
  <c r="CK270" i="4"/>
  <c r="E271" i="4"/>
  <c r="I271" i="4"/>
  <c r="J271" i="4" s="1"/>
  <c r="M271" i="4"/>
  <c r="Q271" i="4"/>
  <c r="R271" i="4" s="1"/>
  <c r="U271" i="4"/>
  <c r="Y271" i="4"/>
  <c r="Z271" i="4" s="1"/>
  <c r="AC271" i="4"/>
  <c r="AG271" i="4"/>
  <c r="AH271" i="4" s="1"/>
  <c r="AK271" i="4"/>
  <c r="AO271" i="4"/>
  <c r="AP271" i="4" s="1"/>
  <c r="AS271" i="4"/>
  <c r="AW271" i="4"/>
  <c r="AX271" i="4" s="1"/>
  <c r="BA271" i="4"/>
  <c r="BE271" i="4"/>
  <c r="BF271" i="4" s="1"/>
  <c r="BL271" i="4"/>
  <c r="BP271" i="4"/>
  <c r="BQ271" i="4" s="1"/>
  <c r="BT271" i="4"/>
  <c r="BX271" i="4"/>
  <c r="BY271" i="4" s="1"/>
  <c r="CA271" i="4"/>
  <c r="CB271" i="4"/>
  <c r="CJ271" i="4"/>
  <c r="CK271" i="4"/>
  <c r="E272" i="4"/>
  <c r="I272" i="4"/>
  <c r="J272" i="4" s="1"/>
  <c r="M272" i="4"/>
  <c r="Q272" i="4"/>
  <c r="R272" i="4" s="1"/>
  <c r="U272" i="4"/>
  <c r="Y272" i="4"/>
  <c r="Z272" i="4" s="1"/>
  <c r="AC272" i="4"/>
  <c r="AG272" i="4"/>
  <c r="AH272" i="4" s="1"/>
  <c r="AK272" i="4"/>
  <c r="AO272" i="4"/>
  <c r="AP272" i="4" s="1"/>
  <c r="AS272" i="4"/>
  <c r="AW272" i="4"/>
  <c r="AX272" i="4" s="1"/>
  <c r="BA272" i="4"/>
  <c r="BE272" i="4"/>
  <c r="BF272" i="4"/>
  <c r="BL272" i="4"/>
  <c r="BP272" i="4"/>
  <c r="BQ272" i="4" s="1"/>
  <c r="BT272" i="4"/>
  <c r="BX272" i="4"/>
  <c r="BY272" i="4" s="1"/>
  <c r="CA272" i="4"/>
  <c r="CB272" i="4"/>
  <c r="CJ272" i="4"/>
  <c r="CK272" i="4"/>
  <c r="E273" i="4"/>
  <c r="I273" i="4"/>
  <c r="J273" i="4" s="1"/>
  <c r="M273" i="4"/>
  <c r="Q273" i="4"/>
  <c r="R273" i="4" s="1"/>
  <c r="U273" i="4"/>
  <c r="Y273" i="4"/>
  <c r="Z273" i="4" s="1"/>
  <c r="AC273" i="4"/>
  <c r="AG273" i="4"/>
  <c r="AH273" i="4" s="1"/>
  <c r="AK273" i="4"/>
  <c r="AO273" i="4"/>
  <c r="AP273" i="4" s="1"/>
  <c r="AS273" i="4"/>
  <c r="AW273" i="4"/>
  <c r="AX273" i="4" s="1"/>
  <c r="BA273" i="4"/>
  <c r="BE273" i="4"/>
  <c r="BF273" i="4" s="1"/>
  <c r="BL273" i="4"/>
  <c r="BP273" i="4"/>
  <c r="BQ273" i="4" s="1"/>
  <c r="BT273" i="4"/>
  <c r="BX273" i="4"/>
  <c r="BY273" i="4" s="1"/>
  <c r="CA273" i="4"/>
  <c r="CB273" i="4"/>
  <c r="CJ273" i="4"/>
  <c r="CK273" i="4"/>
  <c r="E274" i="4"/>
  <c r="I274" i="4"/>
  <c r="J274" i="4" s="1"/>
  <c r="M274" i="4"/>
  <c r="Q274" i="4"/>
  <c r="R274" i="4" s="1"/>
  <c r="U274" i="4"/>
  <c r="Y274" i="4"/>
  <c r="Z274" i="4" s="1"/>
  <c r="AC274" i="4"/>
  <c r="AG274" i="4"/>
  <c r="AH274" i="4" s="1"/>
  <c r="AK274" i="4"/>
  <c r="AO274" i="4"/>
  <c r="AP274" i="4" s="1"/>
  <c r="AS274" i="4"/>
  <c r="AW274" i="4"/>
  <c r="AX274" i="4" s="1"/>
  <c r="BA274" i="4"/>
  <c r="BE274" i="4"/>
  <c r="BF274" i="4" s="1"/>
  <c r="BL274" i="4"/>
  <c r="BP274" i="4"/>
  <c r="BQ274" i="4" s="1"/>
  <c r="BT274" i="4"/>
  <c r="BX274" i="4"/>
  <c r="BY274" i="4" s="1"/>
  <c r="CA274" i="4"/>
  <c r="CB274" i="4"/>
  <c r="CJ274" i="4"/>
  <c r="CK274" i="4"/>
  <c r="E275" i="4"/>
  <c r="I275" i="4"/>
  <c r="J275" i="4" s="1"/>
  <c r="M275" i="4"/>
  <c r="Q275" i="4"/>
  <c r="R275" i="4"/>
  <c r="U275" i="4"/>
  <c r="Y275" i="4"/>
  <c r="Z275" i="4" s="1"/>
  <c r="AC275" i="4"/>
  <c r="AG275" i="4"/>
  <c r="AH275" i="4" s="1"/>
  <c r="AK275" i="4"/>
  <c r="AO275" i="4"/>
  <c r="AP275" i="4" s="1"/>
  <c r="AS275" i="4"/>
  <c r="AW275" i="4"/>
  <c r="AX275" i="4" s="1"/>
  <c r="BA275" i="4"/>
  <c r="BE275" i="4"/>
  <c r="BF275" i="4" s="1"/>
  <c r="BL275" i="4"/>
  <c r="BP275" i="4"/>
  <c r="BQ275" i="4" s="1"/>
  <c r="BT275" i="4"/>
  <c r="BX275" i="4"/>
  <c r="BY275" i="4"/>
  <c r="CA275" i="4"/>
  <c r="CB275" i="4"/>
  <c r="CJ275" i="4"/>
  <c r="CK275" i="4"/>
  <c r="E276" i="4"/>
  <c r="I276" i="4"/>
  <c r="J276" i="4" s="1"/>
  <c r="M276" i="4"/>
  <c r="Q276" i="4"/>
  <c r="R276" i="4" s="1"/>
  <c r="U276" i="4"/>
  <c r="Y276" i="4"/>
  <c r="Z276" i="4" s="1"/>
  <c r="AC276" i="4"/>
  <c r="AG276" i="4"/>
  <c r="AH276" i="4" s="1"/>
  <c r="AK276" i="4"/>
  <c r="AO276" i="4"/>
  <c r="AP276" i="4" s="1"/>
  <c r="AS276" i="4"/>
  <c r="AW276" i="4"/>
  <c r="AX276" i="4" s="1"/>
  <c r="BA276" i="4"/>
  <c r="BE276" i="4"/>
  <c r="BF276" i="4" s="1"/>
  <c r="BL276" i="4"/>
  <c r="BP276" i="4"/>
  <c r="BQ276" i="4" s="1"/>
  <c r="BT276" i="4"/>
  <c r="BX276" i="4"/>
  <c r="BY276" i="4" s="1"/>
  <c r="CA276" i="4"/>
  <c r="CB276" i="4"/>
  <c r="CJ276" i="4"/>
  <c r="CK276" i="4"/>
  <c r="E277" i="4"/>
  <c r="I277" i="4"/>
  <c r="J277" i="4" s="1"/>
  <c r="M277" i="4"/>
  <c r="Q277" i="4"/>
  <c r="R277" i="4" s="1"/>
  <c r="U277" i="4"/>
  <c r="Y277" i="4"/>
  <c r="Z277" i="4" s="1"/>
  <c r="AC277" i="4"/>
  <c r="AG277" i="4"/>
  <c r="AH277" i="4"/>
  <c r="AK277" i="4"/>
  <c r="AO277" i="4"/>
  <c r="AP277" i="4" s="1"/>
  <c r="AS277" i="4"/>
  <c r="AW277" i="4"/>
  <c r="AX277" i="4" s="1"/>
  <c r="BA277" i="4"/>
  <c r="BE277" i="4"/>
  <c r="BF277" i="4" s="1"/>
  <c r="BL277" i="4"/>
  <c r="BP277" i="4"/>
  <c r="BQ277" i="4" s="1"/>
  <c r="BT277" i="4"/>
  <c r="BX277" i="4"/>
  <c r="BY277" i="4" s="1"/>
  <c r="CA277" i="4"/>
  <c r="CB277" i="4"/>
  <c r="CJ277" i="4"/>
  <c r="CK277" i="4"/>
  <c r="E278" i="4"/>
  <c r="I278" i="4"/>
  <c r="J278" i="4" s="1"/>
  <c r="M278" i="4"/>
  <c r="Q278" i="4"/>
  <c r="R278" i="4" s="1"/>
  <c r="U278" i="4"/>
  <c r="Y278" i="4"/>
  <c r="Z278" i="4" s="1"/>
  <c r="AC278" i="4"/>
  <c r="AG278" i="4"/>
  <c r="AH278" i="4" s="1"/>
  <c r="AK278" i="4"/>
  <c r="AO278" i="4"/>
  <c r="AP278" i="4"/>
  <c r="AS278" i="4"/>
  <c r="AW278" i="4"/>
  <c r="AX278" i="4" s="1"/>
  <c r="BA278" i="4"/>
  <c r="BE278" i="4"/>
  <c r="BF278" i="4" s="1"/>
  <c r="BL278" i="4"/>
  <c r="BP278" i="4"/>
  <c r="BQ278" i="4" s="1"/>
  <c r="BT278" i="4"/>
  <c r="BX278" i="4"/>
  <c r="BY278" i="4" s="1"/>
  <c r="CA278" i="4"/>
  <c r="CB278" i="4"/>
  <c r="CJ278" i="4"/>
  <c r="CK278" i="4"/>
  <c r="E279" i="4"/>
  <c r="I279" i="4"/>
  <c r="J279" i="4" s="1"/>
  <c r="M279" i="4"/>
  <c r="Q279" i="4"/>
  <c r="R279" i="4" s="1"/>
  <c r="U279" i="4"/>
  <c r="Y279" i="4"/>
  <c r="Z279" i="4" s="1"/>
  <c r="AC279" i="4"/>
  <c r="AG279" i="4"/>
  <c r="AH279" i="4" s="1"/>
  <c r="AK279" i="4"/>
  <c r="AO279" i="4"/>
  <c r="AP279" i="4" s="1"/>
  <c r="AS279" i="4"/>
  <c r="AW279" i="4"/>
  <c r="AX279" i="4" s="1"/>
  <c r="BA279" i="4"/>
  <c r="BE279" i="4"/>
  <c r="BF279" i="4" s="1"/>
  <c r="BL279" i="4"/>
  <c r="BP279" i="4"/>
  <c r="BQ279" i="4" s="1"/>
  <c r="BT279" i="4"/>
  <c r="BX279" i="4"/>
  <c r="BY279" i="4" s="1"/>
  <c r="CA279" i="4"/>
  <c r="CB279" i="4"/>
  <c r="CJ279" i="4"/>
  <c r="CK279" i="4"/>
  <c r="E280" i="4"/>
  <c r="I280" i="4"/>
  <c r="J280" i="4" s="1"/>
  <c r="M280" i="4"/>
  <c r="Q280" i="4"/>
  <c r="R280" i="4" s="1"/>
  <c r="U280" i="4"/>
  <c r="Y280" i="4"/>
  <c r="Z280" i="4" s="1"/>
  <c r="AC280" i="4"/>
  <c r="AG280" i="4"/>
  <c r="AH280" i="4" s="1"/>
  <c r="AK280" i="4"/>
  <c r="AO280" i="4"/>
  <c r="AP280" i="4" s="1"/>
  <c r="AS280" i="4"/>
  <c r="AW280" i="4"/>
  <c r="AX280" i="4" s="1"/>
  <c r="BA280" i="4"/>
  <c r="BE280" i="4"/>
  <c r="BF280" i="4" s="1"/>
  <c r="BL280" i="4"/>
  <c r="BP280" i="4"/>
  <c r="BQ280" i="4" s="1"/>
  <c r="BT280" i="4"/>
  <c r="BX280" i="4"/>
  <c r="BY280" i="4" s="1"/>
  <c r="CA280" i="4"/>
  <c r="CB280" i="4"/>
  <c r="CJ280" i="4"/>
  <c r="CK280" i="4"/>
  <c r="E281" i="4"/>
  <c r="I281" i="4"/>
  <c r="J281" i="4" s="1"/>
  <c r="M281" i="4"/>
  <c r="Q281" i="4"/>
  <c r="R281" i="4" s="1"/>
  <c r="U281" i="4"/>
  <c r="Y281" i="4"/>
  <c r="Z281" i="4" s="1"/>
  <c r="AC281" i="4"/>
  <c r="AG281" i="4"/>
  <c r="AH281" i="4"/>
  <c r="AK281" i="4"/>
  <c r="AO281" i="4"/>
  <c r="AP281" i="4" s="1"/>
  <c r="AS281" i="4"/>
  <c r="AW281" i="4"/>
  <c r="AX281" i="4" s="1"/>
  <c r="BA281" i="4"/>
  <c r="BE281" i="4"/>
  <c r="BF281" i="4" s="1"/>
  <c r="BL281" i="4"/>
  <c r="BP281" i="4"/>
  <c r="BQ281" i="4" s="1"/>
  <c r="BT281" i="4"/>
  <c r="BX281" i="4"/>
  <c r="BY281" i="4" s="1"/>
  <c r="CA281" i="4"/>
  <c r="CB281" i="4"/>
  <c r="CJ281" i="4"/>
  <c r="CK281" i="4"/>
  <c r="E282" i="4"/>
  <c r="I282" i="4"/>
  <c r="J282" i="4" s="1"/>
  <c r="M282" i="4"/>
  <c r="Q282" i="4"/>
  <c r="R282" i="4" s="1"/>
  <c r="U282" i="4"/>
  <c r="Y282" i="4"/>
  <c r="Z282" i="4" s="1"/>
  <c r="AC282" i="4"/>
  <c r="AG282" i="4"/>
  <c r="AH282" i="4" s="1"/>
  <c r="AK282" i="4"/>
  <c r="AO282" i="4"/>
  <c r="AP282" i="4" s="1"/>
  <c r="AS282" i="4"/>
  <c r="AW282" i="4"/>
  <c r="AX282" i="4" s="1"/>
  <c r="BA282" i="4"/>
  <c r="BE282" i="4"/>
  <c r="BF282" i="4" s="1"/>
  <c r="BL282" i="4"/>
  <c r="BP282" i="4"/>
  <c r="BQ282" i="4" s="1"/>
  <c r="BT282" i="4"/>
  <c r="BX282" i="4"/>
  <c r="BY282" i="4" s="1"/>
  <c r="CA282" i="4"/>
  <c r="CB282" i="4"/>
  <c r="CJ282" i="4"/>
  <c r="CK282" i="4"/>
  <c r="E283" i="4"/>
  <c r="I283" i="4"/>
  <c r="J283" i="4" s="1"/>
  <c r="M283" i="4"/>
  <c r="Q283" i="4"/>
  <c r="R283" i="4" s="1"/>
  <c r="U283" i="4"/>
  <c r="Y283" i="4"/>
  <c r="Z283" i="4" s="1"/>
  <c r="AC283" i="4"/>
  <c r="AG283" i="4"/>
  <c r="AH283" i="4" s="1"/>
  <c r="AK283" i="4"/>
  <c r="AO283" i="4"/>
  <c r="AP283" i="4" s="1"/>
  <c r="AS283" i="4"/>
  <c r="AW283" i="4"/>
  <c r="AX283" i="4" s="1"/>
  <c r="BA283" i="4"/>
  <c r="BE283" i="4"/>
  <c r="BF283" i="4" s="1"/>
  <c r="BL283" i="4"/>
  <c r="BP283" i="4"/>
  <c r="BQ283" i="4" s="1"/>
  <c r="BT283" i="4"/>
  <c r="BX283" i="4"/>
  <c r="BY283" i="4" s="1"/>
  <c r="CA283" i="4"/>
  <c r="CB283" i="4"/>
  <c r="CJ283" i="4"/>
  <c r="CK283" i="4"/>
  <c r="E284" i="4"/>
  <c r="I284" i="4"/>
  <c r="J284" i="4"/>
  <c r="M284" i="4"/>
  <c r="Q284" i="4"/>
  <c r="R284" i="4" s="1"/>
  <c r="U284" i="4"/>
  <c r="Y284" i="4"/>
  <c r="Z284" i="4" s="1"/>
  <c r="AC284" i="4"/>
  <c r="AG284" i="4"/>
  <c r="AH284" i="4" s="1"/>
  <c r="AK284" i="4"/>
  <c r="AO284" i="4"/>
  <c r="AP284" i="4" s="1"/>
  <c r="AS284" i="4"/>
  <c r="AW284" i="4"/>
  <c r="AX284" i="4" s="1"/>
  <c r="BA284" i="4"/>
  <c r="BE284" i="4"/>
  <c r="BF284" i="4" s="1"/>
  <c r="BL284" i="4"/>
  <c r="BP284" i="4"/>
  <c r="BQ284" i="4"/>
  <c r="BT284" i="4"/>
  <c r="BX284" i="4"/>
  <c r="BY284" i="4" s="1"/>
  <c r="CA284" i="4"/>
  <c r="CB284" i="4"/>
  <c r="CJ284" i="4"/>
  <c r="CK284" i="4"/>
  <c r="E285" i="4"/>
  <c r="I285" i="4"/>
  <c r="J285" i="4" s="1"/>
  <c r="M285" i="4"/>
  <c r="Q285" i="4"/>
  <c r="R285" i="4" s="1"/>
  <c r="U285" i="4"/>
  <c r="Y285" i="4"/>
  <c r="Z285" i="4" s="1"/>
  <c r="AC285" i="4"/>
  <c r="AG285" i="4"/>
  <c r="AH285" i="4" s="1"/>
  <c r="AK285" i="4"/>
  <c r="AO285" i="4"/>
  <c r="AP285" i="4" s="1"/>
  <c r="AS285" i="4"/>
  <c r="AW285" i="4"/>
  <c r="AX285" i="4" s="1"/>
  <c r="BA285" i="4"/>
  <c r="BE285" i="4"/>
  <c r="BF285" i="4" s="1"/>
  <c r="BL285" i="4"/>
  <c r="BP285" i="4"/>
  <c r="BQ285" i="4" s="1"/>
  <c r="BT285" i="4"/>
  <c r="BX285" i="4"/>
  <c r="BY285" i="4" s="1"/>
  <c r="CA285" i="4"/>
  <c r="CB285" i="4"/>
  <c r="CJ285" i="4"/>
  <c r="CK285" i="4"/>
  <c r="E286" i="4"/>
  <c r="I286" i="4"/>
  <c r="J286" i="4"/>
  <c r="M286" i="4"/>
  <c r="Q286" i="4"/>
  <c r="R286" i="4" s="1"/>
  <c r="U286" i="4"/>
  <c r="Y286" i="4"/>
  <c r="Z286" i="4" s="1"/>
  <c r="AC286" i="4"/>
  <c r="AG286" i="4"/>
  <c r="AH286" i="4" s="1"/>
  <c r="AK286" i="4"/>
  <c r="AO286" i="4"/>
  <c r="AP286" i="4" s="1"/>
  <c r="AS286" i="4"/>
  <c r="AW286" i="4"/>
  <c r="AX286" i="4" s="1"/>
  <c r="BA286" i="4"/>
  <c r="BE286" i="4"/>
  <c r="BF286" i="4" s="1"/>
  <c r="BL286" i="4"/>
  <c r="BP286" i="4"/>
  <c r="BQ286" i="4"/>
  <c r="BT286" i="4"/>
  <c r="BX286" i="4"/>
  <c r="BY286" i="4" s="1"/>
  <c r="CA286" i="4"/>
  <c r="CB286" i="4"/>
  <c r="CJ286" i="4"/>
  <c r="CK286" i="4"/>
  <c r="E287" i="4"/>
  <c r="I287" i="4"/>
  <c r="J287" i="4" s="1"/>
  <c r="M287" i="4"/>
  <c r="Q287" i="4"/>
  <c r="R287" i="4" s="1"/>
  <c r="U287" i="4"/>
  <c r="Y287" i="4"/>
  <c r="Z287" i="4" s="1"/>
  <c r="AC287" i="4"/>
  <c r="AG287" i="4"/>
  <c r="AH287" i="4" s="1"/>
  <c r="AK287" i="4"/>
  <c r="AO287" i="4"/>
  <c r="AP287" i="4" s="1"/>
  <c r="AS287" i="4"/>
  <c r="AW287" i="4"/>
  <c r="AX287" i="4" s="1"/>
  <c r="BA287" i="4"/>
  <c r="BE287" i="4"/>
  <c r="BF287" i="4" s="1"/>
  <c r="BL287" i="4"/>
  <c r="BP287" i="4"/>
  <c r="BQ287" i="4" s="1"/>
  <c r="BT287" i="4"/>
  <c r="BX287" i="4"/>
  <c r="BY287" i="4" s="1"/>
  <c r="CA287" i="4"/>
  <c r="CB287" i="4"/>
  <c r="CJ287" i="4"/>
  <c r="CK287" i="4"/>
  <c r="E288" i="4"/>
  <c r="I288" i="4"/>
  <c r="J288" i="4" s="1"/>
  <c r="M288" i="4"/>
  <c r="Q288" i="4"/>
  <c r="R288" i="4" s="1"/>
  <c r="U288" i="4"/>
  <c r="Y288" i="4"/>
  <c r="Z288" i="4"/>
  <c r="AC288" i="4"/>
  <c r="AG288" i="4"/>
  <c r="AH288" i="4" s="1"/>
  <c r="AK288" i="4"/>
  <c r="AO288" i="4"/>
  <c r="AP288" i="4" s="1"/>
  <c r="AS288" i="4"/>
  <c r="AW288" i="4"/>
  <c r="AX288" i="4" s="1"/>
  <c r="BA288" i="4"/>
  <c r="BE288" i="4"/>
  <c r="BF288" i="4" s="1"/>
  <c r="BL288" i="4"/>
  <c r="BP288" i="4"/>
  <c r="BQ288" i="4" s="1"/>
  <c r="BT288" i="4"/>
  <c r="BX288" i="4"/>
  <c r="BY288" i="4" s="1"/>
  <c r="CA288" i="4"/>
  <c r="CB288" i="4"/>
  <c r="CJ288" i="4"/>
  <c r="CK288" i="4"/>
  <c r="E289" i="4"/>
  <c r="I289" i="4"/>
  <c r="J289" i="4" s="1"/>
  <c r="M289" i="4"/>
  <c r="Q289" i="4"/>
  <c r="R289" i="4" s="1"/>
  <c r="U289" i="4"/>
  <c r="Y289" i="4"/>
  <c r="Z289" i="4" s="1"/>
  <c r="AC289" i="4"/>
  <c r="AG289" i="4"/>
  <c r="AH289" i="4" s="1"/>
  <c r="AK289" i="4"/>
  <c r="AO289" i="4"/>
  <c r="AP289" i="4" s="1"/>
  <c r="AS289" i="4"/>
  <c r="AW289" i="4"/>
  <c r="AX289" i="4" s="1"/>
  <c r="BA289" i="4"/>
  <c r="BE289" i="4"/>
  <c r="BF289" i="4" s="1"/>
  <c r="BL289" i="4"/>
  <c r="BP289" i="4"/>
  <c r="BQ289" i="4" s="1"/>
  <c r="BT289" i="4"/>
  <c r="BX289" i="4"/>
  <c r="BY289" i="4"/>
  <c r="CA289" i="4"/>
  <c r="CB289" i="4"/>
  <c r="CJ289" i="4"/>
  <c r="CK289" i="4"/>
  <c r="E290" i="4"/>
  <c r="I290" i="4"/>
  <c r="J290" i="4"/>
  <c r="M290" i="4"/>
  <c r="Q290" i="4"/>
  <c r="R290" i="4" s="1"/>
  <c r="U290" i="4"/>
  <c r="Y290" i="4"/>
  <c r="Z290" i="4" s="1"/>
  <c r="AC290" i="4"/>
  <c r="AG290" i="4"/>
  <c r="AH290" i="4" s="1"/>
  <c r="AK290" i="4"/>
  <c r="AO290" i="4"/>
  <c r="AP290" i="4" s="1"/>
  <c r="AS290" i="4"/>
  <c r="AW290" i="4"/>
  <c r="AX290" i="4" s="1"/>
  <c r="BA290" i="4"/>
  <c r="BE290" i="4"/>
  <c r="BF290" i="4" s="1"/>
  <c r="BL290" i="4"/>
  <c r="BP290" i="4"/>
  <c r="BQ290" i="4" s="1"/>
  <c r="BT290" i="4"/>
  <c r="BX290" i="4"/>
  <c r="BY290" i="4" s="1"/>
  <c r="CA290" i="4"/>
  <c r="CB290" i="4"/>
  <c r="CJ290" i="4"/>
  <c r="CK290" i="4"/>
  <c r="E291" i="4"/>
  <c r="I291" i="4"/>
  <c r="J291" i="4" s="1"/>
  <c r="M291" i="4"/>
  <c r="Q291" i="4"/>
  <c r="R291" i="4" s="1"/>
  <c r="U291" i="4"/>
  <c r="Y291" i="4"/>
  <c r="Z291" i="4" s="1"/>
  <c r="AC291" i="4"/>
  <c r="AG291" i="4"/>
  <c r="AH291" i="4" s="1"/>
  <c r="AK291" i="4"/>
  <c r="AO291" i="4"/>
  <c r="AP291" i="4" s="1"/>
  <c r="AS291" i="4"/>
  <c r="AW291" i="4"/>
  <c r="AX291" i="4" s="1"/>
  <c r="BA291" i="4"/>
  <c r="BE291" i="4"/>
  <c r="BF291" i="4" s="1"/>
  <c r="BL291" i="4"/>
  <c r="BP291" i="4"/>
  <c r="BQ291" i="4" s="1"/>
  <c r="BT291" i="4"/>
  <c r="BX291" i="4"/>
  <c r="BY291" i="4"/>
  <c r="CA291" i="4"/>
  <c r="CB291" i="4"/>
  <c r="CJ291" i="4"/>
  <c r="CK291" i="4"/>
  <c r="E292" i="4"/>
  <c r="I292" i="4"/>
  <c r="J292" i="4"/>
  <c r="M292" i="4"/>
  <c r="Q292" i="4"/>
  <c r="R292" i="4" s="1"/>
  <c r="U292" i="4"/>
  <c r="Y292" i="4"/>
  <c r="Z292" i="4" s="1"/>
  <c r="AC292" i="4"/>
  <c r="AG292" i="4"/>
  <c r="AH292" i="4" s="1"/>
  <c r="AK292" i="4"/>
  <c r="AO292" i="4"/>
  <c r="AP292" i="4" s="1"/>
  <c r="AS292" i="4"/>
  <c r="AW292" i="4"/>
  <c r="AX292" i="4" s="1"/>
  <c r="BA292" i="4"/>
  <c r="BE292" i="4"/>
  <c r="BF292" i="4" s="1"/>
  <c r="BL292" i="4"/>
  <c r="BP292" i="4"/>
  <c r="BQ292" i="4" s="1"/>
  <c r="BT292" i="4"/>
  <c r="BX292" i="4"/>
  <c r="BY292" i="4" s="1"/>
  <c r="CA292" i="4"/>
  <c r="CB292" i="4"/>
  <c r="CJ292" i="4"/>
  <c r="CK292" i="4"/>
  <c r="E293" i="4"/>
  <c r="I293" i="4"/>
  <c r="J293" i="4" s="1"/>
  <c r="M293" i="4"/>
  <c r="Q293" i="4"/>
  <c r="R293" i="4" s="1"/>
  <c r="U293" i="4"/>
  <c r="Y293" i="4"/>
  <c r="Z293" i="4" s="1"/>
  <c r="AC293" i="4"/>
  <c r="AG293" i="4"/>
  <c r="AH293" i="4"/>
  <c r="AK293" i="4"/>
  <c r="AO293" i="4"/>
  <c r="AP293" i="4" s="1"/>
  <c r="AS293" i="4"/>
  <c r="AW293" i="4"/>
  <c r="AX293" i="4" s="1"/>
  <c r="BA293" i="4"/>
  <c r="BE293" i="4"/>
  <c r="BF293" i="4" s="1"/>
  <c r="BL293" i="4"/>
  <c r="BP293" i="4"/>
  <c r="BQ293" i="4" s="1"/>
  <c r="BT293" i="4"/>
  <c r="BX293" i="4"/>
  <c r="BY293" i="4" s="1"/>
  <c r="CA293" i="4"/>
  <c r="CB293" i="4"/>
  <c r="CJ293" i="4"/>
  <c r="CK293" i="4"/>
  <c r="E294" i="4"/>
  <c r="I294" i="4"/>
  <c r="J294" i="4" s="1"/>
  <c r="M294" i="4"/>
  <c r="Q294" i="4"/>
  <c r="R294" i="4" s="1"/>
  <c r="U294" i="4"/>
  <c r="Y294" i="4"/>
  <c r="Z294" i="4" s="1"/>
  <c r="AC294" i="4"/>
  <c r="AG294" i="4"/>
  <c r="AH294" i="4" s="1"/>
  <c r="AK294" i="4"/>
  <c r="AO294" i="4"/>
  <c r="AP294" i="4" s="1"/>
  <c r="AS294" i="4"/>
  <c r="AW294" i="4"/>
  <c r="AX294" i="4" s="1"/>
  <c r="BA294" i="4"/>
  <c r="BE294" i="4"/>
  <c r="BF294" i="4" s="1"/>
  <c r="BL294" i="4"/>
  <c r="BP294" i="4"/>
  <c r="BQ294" i="4" s="1"/>
  <c r="BT294" i="4"/>
  <c r="BX294" i="4"/>
  <c r="BY294" i="4" s="1"/>
  <c r="CA294" i="4"/>
  <c r="CB294" i="4"/>
  <c r="CJ294" i="4"/>
  <c r="CK294" i="4"/>
  <c r="E295" i="4"/>
  <c r="I295" i="4"/>
  <c r="J295" i="4" s="1"/>
  <c r="M295" i="4"/>
  <c r="Q295" i="4"/>
  <c r="R295" i="4" s="1"/>
  <c r="U295" i="4"/>
  <c r="Y295" i="4"/>
  <c r="Z295" i="4" s="1"/>
  <c r="AC295" i="4"/>
  <c r="AG295" i="4"/>
  <c r="AH295" i="4" s="1"/>
  <c r="AK295" i="4"/>
  <c r="AO295" i="4"/>
  <c r="AP295" i="4" s="1"/>
  <c r="AS295" i="4"/>
  <c r="AW295" i="4"/>
  <c r="AX295" i="4" s="1"/>
  <c r="BA295" i="4"/>
  <c r="BE295" i="4"/>
  <c r="BF295" i="4" s="1"/>
  <c r="BL295" i="4"/>
  <c r="BP295" i="4"/>
  <c r="BQ295" i="4" s="1"/>
  <c r="BT295" i="4"/>
  <c r="BX295" i="4"/>
  <c r="BY295" i="4" s="1"/>
  <c r="CA295" i="4"/>
  <c r="CB295" i="4"/>
  <c r="CJ295" i="4"/>
  <c r="CK295" i="4"/>
  <c r="E296" i="4"/>
  <c r="I296" i="4"/>
  <c r="J296" i="4" s="1"/>
  <c r="M296" i="4"/>
  <c r="Q296" i="4"/>
  <c r="R296" i="4" s="1"/>
  <c r="U296" i="4"/>
  <c r="Y296" i="4"/>
  <c r="Z296" i="4"/>
  <c r="AC296" i="4"/>
  <c r="AG296" i="4"/>
  <c r="AH296" i="4" s="1"/>
  <c r="AK296" i="4"/>
  <c r="AO296" i="4"/>
  <c r="AP296" i="4" s="1"/>
  <c r="AS296" i="4"/>
  <c r="AW296" i="4"/>
  <c r="AX296" i="4" s="1"/>
  <c r="BA296" i="4"/>
  <c r="BE296" i="4"/>
  <c r="BF296" i="4" s="1"/>
  <c r="BL296" i="4"/>
  <c r="BP296" i="4"/>
  <c r="BQ296" i="4" s="1"/>
  <c r="BT296" i="4"/>
  <c r="BX296" i="4"/>
  <c r="BY296" i="4" s="1"/>
  <c r="CA296" i="4"/>
  <c r="CB296" i="4"/>
  <c r="CJ296" i="4"/>
  <c r="CK296" i="4"/>
  <c r="E297" i="4"/>
  <c r="I297" i="4"/>
  <c r="J297" i="4" s="1"/>
  <c r="M297" i="4"/>
  <c r="Q297" i="4"/>
  <c r="R297" i="4" s="1"/>
  <c r="U297" i="4"/>
  <c r="Y297" i="4"/>
  <c r="Z297" i="4" s="1"/>
  <c r="AC297" i="4"/>
  <c r="AG297" i="4"/>
  <c r="AH297" i="4"/>
  <c r="AK297" i="4"/>
  <c r="AO297" i="4"/>
  <c r="AP297" i="4" s="1"/>
  <c r="AS297" i="4"/>
  <c r="AW297" i="4"/>
  <c r="AX297" i="4" s="1"/>
  <c r="BA297" i="4"/>
  <c r="BE297" i="4"/>
  <c r="BF297" i="4" s="1"/>
  <c r="BL297" i="4"/>
  <c r="BP297" i="4"/>
  <c r="BQ297" i="4" s="1"/>
  <c r="BT297" i="4"/>
  <c r="BX297" i="4"/>
  <c r="BY297" i="4"/>
  <c r="CA297" i="4"/>
  <c r="CB297" i="4"/>
  <c r="CJ297" i="4"/>
  <c r="CK297" i="4"/>
  <c r="E298" i="4"/>
  <c r="I298" i="4"/>
  <c r="J298" i="4" s="1"/>
  <c r="M298" i="4"/>
  <c r="Q298" i="4"/>
  <c r="R298" i="4" s="1"/>
  <c r="U298" i="4"/>
  <c r="Y298" i="4"/>
  <c r="Z298" i="4" s="1"/>
  <c r="AC298" i="4"/>
  <c r="AG298" i="4"/>
  <c r="AH298" i="4" s="1"/>
  <c r="AK298" i="4"/>
  <c r="AO298" i="4"/>
  <c r="AP298" i="4" s="1"/>
  <c r="AS298" i="4"/>
  <c r="AW298" i="4"/>
  <c r="AX298" i="4" s="1"/>
  <c r="BA298" i="4"/>
  <c r="BE298" i="4"/>
  <c r="BF298" i="4" s="1"/>
  <c r="BL298" i="4"/>
  <c r="BP298" i="4"/>
  <c r="BQ298" i="4" s="1"/>
  <c r="BT298" i="4"/>
  <c r="BX298" i="4"/>
  <c r="BY298" i="4" s="1"/>
  <c r="CA298" i="4"/>
  <c r="CB298" i="4"/>
  <c r="CJ298" i="4"/>
  <c r="CK298" i="4"/>
  <c r="E299" i="4"/>
  <c r="I299" i="4"/>
  <c r="J299" i="4" s="1"/>
  <c r="M299" i="4"/>
  <c r="Q299" i="4"/>
  <c r="R299" i="4" s="1"/>
  <c r="U299" i="4"/>
  <c r="Y299" i="4"/>
  <c r="Z299" i="4" s="1"/>
  <c r="AC299" i="4"/>
  <c r="AG299" i="4"/>
  <c r="AH299" i="4"/>
  <c r="AK299" i="4"/>
  <c r="AO299" i="4"/>
  <c r="AP299" i="4" s="1"/>
  <c r="AS299" i="4"/>
  <c r="AW299" i="4"/>
  <c r="AX299" i="4" s="1"/>
  <c r="BA299" i="4"/>
  <c r="BE299" i="4"/>
  <c r="BF299" i="4" s="1"/>
  <c r="BL299" i="4"/>
  <c r="BP299" i="4"/>
  <c r="BQ299" i="4" s="1"/>
  <c r="BT299" i="4"/>
  <c r="BX299" i="4"/>
  <c r="BY299" i="4" s="1"/>
  <c r="CA299" i="4"/>
  <c r="CB299" i="4"/>
  <c r="CJ299" i="4"/>
  <c r="CK299" i="4"/>
  <c r="E300" i="4"/>
  <c r="I300" i="4"/>
  <c r="J300" i="4" s="1"/>
  <c r="M300" i="4"/>
  <c r="Q300" i="4"/>
  <c r="R300" i="4" s="1"/>
  <c r="U300" i="4"/>
  <c r="Y300" i="4"/>
  <c r="Z300" i="4" s="1"/>
  <c r="AC300" i="4"/>
  <c r="AG300" i="4"/>
  <c r="AH300" i="4" s="1"/>
  <c r="AK300" i="4"/>
  <c r="AO300" i="4"/>
  <c r="AP300" i="4" s="1"/>
  <c r="AS300" i="4"/>
  <c r="AW300" i="4"/>
  <c r="AX300" i="4" s="1"/>
  <c r="BA300" i="4"/>
  <c r="BE300" i="4"/>
  <c r="BF300" i="4" s="1"/>
  <c r="BL300" i="4"/>
  <c r="BP300" i="4"/>
  <c r="BQ300" i="4"/>
  <c r="BT300" i="4"/>
  <c r="BX300" i="4"/>
  <c r="BY300" i="4" s="1"/>
  <c r="CA300" i="4"/>
  <c r="CB300" i="4"/>
  <c r="CJ300" i="4"/>
  <c r="CK300" i="4"/>
  <c r="AP78" i="4" l="1"/>
  <c r="J78" i="4"/>
  <c r="R48" i="4"/>
  <c r="AH17" i="4"/>
  <c r="AH99" i="4"/>
  <c r="J92" i="4"/>
  <c r="BQ90" i="4"/>
  <c r="J88" i="4"/>
  <c r="BQ94" i="4"/>
  <c r="AP86" i="4"/>
  <c r="BQ82" i="4"/>
  <c r="AH62" i="4"/>
  <c r="AH60" i="4"/>
  <c r="AH59" i="4"/>
  <c r="AH58" i="4"/>
  <c r="AH50" i="4"/>
  <c r="AH40" i="4"/>
  <c r="AH32" i="4"/>
  <c r="AH22" i="4"/>
  <c r="AH21" i="4"/>
  <c r="AH42" i="4"/>
  <c r="AH34" i="4"/>
  <c r="AH136" i="4"/>
  <c r="AH96" i="4"/>
  <c r="BQ86" i="4"/>
  <c r="AP82" i="4"/>
  <c r="AH55" i="4"/>
  <c r="AH54" i="4"/>
  <c r="BY50" i="4"/>
  <c r="AH13" i="4"/>
  <c r="AH44" i="4"/>
  <c r="AH36" i="4"/>
  <c r="AH28" i="4"/>
  <c r="AH9" i="4"/>
  <c r="AH101" i="4"/>
  <c r="AH56" i="4"/>
  <c r="AH14" i="4"/>
  <c r="AH18" i="4"/>
  <c r="AH95" i="4"/>
  <c r="J80" i="4"/>
  <c r="AH65" i="4"/>
  <c r="AH57" i="4"/>
  <c r="AH53" i="4"/>
  <c r="AX45" i="4"/>
  <c r="AH38" i="4"/>
  <c r="AH30" i="4"/>
  <c r="AH19" i="4"/>
  <c r="AH15" i="4"/>
  <c r="AH11" i="4"/>
  <c r="AH139" i="4"/>
  <c r="AH97" i="4"/>
  <c r="J84" i="4"/>
  <c r="BY68" i="4"/>
  <c r="AH20" i="4"/>
  <c r="AH16" i="4"/>
  <c r="AH12" i="4"/>
  <c r="Z91" i="4"/>
  <c r="AP89" i="4"/>
  <c r="J89" i="4"/>
  <c r="BQ87" i="4"/>
  <c r="AP85" i="4"/>
  <c r="J85" i="4"/>
  <c r="BQ83" i="4"/>
  <c r="AP81" i="4"/>
  <c r="J81" i="4"/>
  <c r="BQ79" i="4"/>
  <c r="BQ75" i="4"/>
  <c r="AP75" i="4"/>
  <c r="J75" i="4"/>
  <c r="BY46" i="4"/>
  <c r="AX26" i="4"/>
  <c r="AH102" i="4"/>
  <c r="AH100" i="4"/>
  <c r="AH98" i="4"/>
  <c r="J93" i="4"/>
  <c r="J77" i="4"/>
  <c r="AH64" i="4"/>
  <c r="R46" i="4"/>
  <c r="AH43" i="4"/>
  <c r="AH41" i="4"/>
  <c r="AH39" i="4"/>
  <c r="AH37" i="4"/>
  <c r="AH35" i="4"/>
  <c r="AH33" i="4"/>
  <c r="AH31" i="4"/>
  <c r="AH29" i="4"/>
  <c r="AH23" i="4"/>
  <c r="AH10" i="4"/>
  <c r="AH144" i="4"/>
  <c r="AP94" i="4"/>
  <c r="BQ88" i="4"/>
  <c r="AP87" i="4"/>
  <c r="J86" i="4"/>
  <c r="BQ84" i="4"/>
  <c r="AP83" i="4"/>
  <c r="J82" i="4"/>
  <c r="BQ80" i="4"/>
  <c r="AP79" i="4"/>
  <c r="BQ77" i="4"/>
  <c r="AP76" i="4"/>
  <c r="BY72" i="4"/>
  <c r="AH145" i="4"/>
  <c r="AP93" i="4"/>
  <c r="BF92" i="4"/>
  <c r="BF6" i="4" s="1"/>
  <c r="BQ91" i="4"/>
  <c r="BQ89" i="4"/>
  <c r="AP88" i="4"/>
  <c r="J87" i="4"/>
  <c r="BQ85" i="4"/>
  <c r="AP84" i="4"/>
  <c r="J83" i="4"/>
  <c r="BQ81" i="4"/>
  <c r="AP80" i="4"/>
  <c r="J79" i="4"/>
  <c r="AH72" i="4"/>
  <c r="AX71" i="4"/>
  <c r="AH71" i="4"/>
  <c r="AH143" i="4"/>
  <c r="AH140" i="4"/>
  <c r="AH61" i="4"/>
  <c r="AH27" i="4"/>
  <c r="AH24" i="4"/>
  <c r="J8" i="4"/>
  <c r="AH66" i="4"/>
  <c r="AP77" i="4"/>
  <c r="J76" i="4"/>
  <c r="BQ74" i="4"/>
  <c r="R74" i="4"/>
  <c r="AH68" i="4"/>
  <c r="AX67" i="4"/>
  <c r="AH67" i="4"/>
  <c r="AH63" i="4"/>
  <c r="AX49" i="4"/>
  <c r="AH49" i="4"/>
  <c r="BY27" i="4"/>
  <c r="AP147" i="4"/>
  <c r="BY93" i="4"/>
  <c r="AX92" i="4"/>
  <c r="R91" i="4"/>
  <c r="AX94" i="4"/>
  <c r="R93" i="4"/>
  <c r="BY91" i="4"/>
  <c r="AP73" i="4"/>
  <c r="J72" i="4"/>
  <c r="BQ70" i="4"/>
  <c r="AP69" i="4"/>
  <c r="J68" i="4"/>
  <c r="BQ65" i="4"/>
  <c r="J74" i="4"/>
  <c r="BQ72" i="4"/>
  <c r="AP71" i="4"/>
  <c r="J70" i="4"/>
  <c r="BQ68" i="4"/>
  <c r="AP67" i="4"/>
  <c r="AP51" i="4"/>
  <c r="J50" i="4"/>
  <c r="BQ48" i="4"/>
  <c r="AP47" i="4"/>
  <c r="BQ27" i="4"/>
  <c r="AP26" i="4"/>
  <c r="J25" i="4"/>
  <c r="BX6" i="4"/>
  <c r="BA6" i="4"/>
  <c r="AK6" i="4"/>
  <c r="Y6" i="4"/>
  <c r="I6" i="4"/>
  <c r="BT6" i="4"/>
  <c r="U6" i="4"/>
  <c r="E6" i="4"/>
  <c r="AP28" i="4"/>
  <c r="J27" i="4"/>
  <c r="BQ25" i="4"/>
  <c r="BP6" i="4"/>
  <c r="AS6" i="4"/>
  <c r="AC6" i="4"/>
  <c r="BL6" i="4"/>
  <c r="BE6" i="4"/>
  <c r="AO6" i="4"/>
  <c r="Z6" i="4"/>
  <c r="M6" i="4"/>
  <c r="BQ7" i="4"/>
  <c r="AP7" i="4"/>
  <c r="J7" i="4"/>
  <c r="AW6" i="4"/>
  <c r="AG6" i="4"/>
  <c r="Q6" i="4"/>
  <c r="BY7" i="4"/>
  <c r="R6" i="4" l="1"/>
  <c r="AH6" i="4"/>
  <c r="AX6" i="4"/>
  <c r="BY6" i="4"/>
  <c r="J6" i="4"/>
  <c r="AP6" i="4"/>
  <c r="BQ6" i="4"/>
  <c r="A6" i="1"/>
  <c r="B6" i="1" s="1"/>
  <c r="A7" i="1"/>
  <c r="E7" i="1" s="1"/>
  <c r="A8" i="1"/>
  <c r="B8" i="1" s="1"/>
  <c r="A9" i="1"/>
  <c r="E9" i="1" s="1"/>
  <c r="A10" i="1"/>
  <c r="B10" i="1" s="1"/>
  <c r="A11" i="1"/>
  <c r="A12" i="1"/>
  <c r="E12" i="1" s="1"/>
  <c r="A13" i="1"/>
  <c r="K13" i="1" s="1"/>
  <c r="A14" i="1"/>
  <c r="B14" i="1" s="1"/>
  <c r="A15" i="1"/>
  <c r="A16" i="1"/>
  <c r="B16" i="1" s="1"/>
  <c r="A17" i="1"/>
  <c r="E17" i="1" s="1"/>
  <c r="A18" i="1"/>
  <c r="A19" i="1"/>
  <c r="E19" i="1" s="1"/>
  <c r="A20" i="1"/>
  <c r="Q20" i="1" s="1"/>
  <c r="A21" i="1"/>
  <c r="A22" i="1"/>
  <c r="E22" i="1" s="1"/>
  <c r="A23" i="1"/>
  <c r="B23" i="1" s="1"/>
  <c r="A24" i="1"/>
  <c r="A25" i="1"/>
  <c r="E25" i="1" s="1"/>
  <c r="A26" i="1"/>
  <c r="E26" i="1" s="1"/>
  <c r="A27" i="1"/>
  <c r="Q27" i="1" s="1"/>
  <c r="A28" i="1"/>
  <c r="B28" i="1" s="1"/>
  <c r="A29" i="1"/>
  <c r="E29" i="1" s="1"/>
  <c r="K29" i="1"/>
  <c r="N29" i="1"/>
  <c r="Z29" i="1"/>
  <c r="AF29" i="1"/>
  <c r="A30" i="1"/>
  <c r="A31" i="1"/>
  <c r="A32" i="1"/>
  <c r="B32" i="1" s="1"/>
  <c r="A33" i="1"/>
  <c r="A34" i="1"/>
  <c r="K34" i="1" s="1"/>
  <c r="A35" i="1"/>
  <c r="Q35" i="1" s="1"/>
  <c r="A36" i="1"/>
  <c r="W36" i="1" s="1"/>
  <c r="A37" i="1"/>
  <c r="A38" i="1"/>
  <c r="A39" i="1"/>
  <c r="B39" i="1" s="1"/>
  <c r="A40" i="1"/>
  <c r="B40" i="1" s="1"/>
  <c r="A41" i="1"/>
  <c r="W41" i="1" s="1"/>
  <c r="A42" i="1"/>
  <c r="A43" i="1"/>
  <c r="E43" i="1" s="1"/>
  <c r="A44" i="1"/>
  <c r="A45" i="1"/>
  <c r="Q45" i="1" s="1"/>
  <c r="A46" i="1"/>
  <c r="B46" i="1" s="1"/>
  <c r="A47" i="1"/>
  <c r="AI47" i="1" s="1"/>
  <c r="A48" i="1"/>
  <c r="B48" i="1" s="1"/>
  <c r="A49" i="1"/>
  <c r="E49" i="1" s="1"/>
  <c r="A50" i="1"/>
  <c r="E50" i="1" s="1"/>
  <c r="Q50" i="1"/>
  <c r="W50" i="1"/>
  <c r="A51" i="1"/>
  <c r="B51" i="1" s="1"/>
  <c r="A52" i="1"/>
  <c r="Q52" i="1" s="1"/>
  <c r="A53" i="1"/>
  <c r="A54" i="1"/>
  <c r="E54" i="1" s="1"/>
  <c r="AF54" i="1"/>
  <c r="A55" i="1"/>
  <c r="A56" i="1"/>
  <c r="Z56" i="1" s="1"/>
  <c r="A57" i="1"/>
  <c r="B57" i="1" s="1"/>
  <c r="K57" i="1"/>
  <c r="W57" i="1"/>
  <c r="A58" i="1"/>
  <c r="H58" i="1" s="1"/>
  <c r="A59" i="1"/>
  <c r="B59" i="1" s="1"/>
  <c r="A60" i="1"/>
  <c r="B60" i="1" s="1"/>
  <c r="A61" i="1"/>
  <c r="B61" i="1" s="1"/>
  <c r="A62" i="1"/>
  <c r="A63" i="1"/>
  <c r="AF63" i="1" s="1"/>
  <c r="A64" i="1"/>
  <c r="B64" i="1" s="1"/>
  <c r="A65" i="1"/>
  <c r="B65" i="1" s="1"/>
  <c r="A66" i="1"/>
  <c r="A67" i="1"/>
  <c r="A68" i="1"/>
  <c r="A69" i="1"/>
  <c r="A70" i="1"/>
  <c r="B70" i="1" s="1"/>
  <c r="H70" i="1"/>
  <c r="T70" i="1"/>
  <c r="W70" i="1"/>
  <c r="AI70" i="1"/>
  <c r="A71" i="1"/>
  <c r="E71" i="1" s="1"/>
  <c r="A72" i="1"/>
  <c r="B72" i="1" s="1"/>
  <c r="A73" i="1"/>
  <c r="Q73" i="1" s="1"/>
  <c r="A74" i="1"/>
  <c r="A75" i="1"/>
  <c r="A76" i="1"/>
  <c r="B76" i="1" s="1"/>
  <c r="A77" i="1"/>
  <c r="Q77" i="1" s="1"/>
  <c r="A78" i="1"/>
  <c r="B78" i="1" s="1"/>
  <c r="A79" i="1"/>
  <c r="B79" i="1" s="1"/>
  <c r="A80" i="1"/>
  <c r="B80" i="1" s="1"/>
  <c r="A81" i="1"/>
  <c r="E81" i="1" s="1"/>
  <c r="A82" i="1"/>
  <c r="B82" i="1" s="1"/>
  <c r="A83" i="1"/>
  <c r="B83" i="1" s="1"/>
  <c r="A84" i="1"/>
  <c r="A85" i="1"/>
  <c r="N85" i="1" s="1"/>
  <c r="A86" i="1"/>
  <c r="N86" i="1" s="1"/>
  <c r="A87" i="1"/>
  <c r="B87" i="1" s="1"/>
  <c r="A88" i="1"/>
  <c r="H88" i="1" s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L101" i="1" s="1"/>
  <c r="T101" i="1"/>
  <c r="U101" i="1" s="1"/>
  <c r="W101" i="1"/>
  <c r="AJ101" i="1"/>
  <c r="A102" i="1"/>
  <c r="A103" i="1"/>
  <c r="A104" i="1"/>
  <c r="A105" i="1"/>
  <c r="A106" i="1"/>
  <c r="A107" i="1"/>
  <c r="A108" i="1"/>
  <c r="A109" i="1"/>
  <c r="A110" i="1"/>
  <c r="A111" i="1"/>
  <c r="A112" i="1"/>
  <c r="N112" i="1" s="1"/>
  <c r="P112" i="1" s="1"/>
  <c r="A113" i="1"/>
  <c r="AI113" i="1" s="1"/>
  <c r="AK113" i="1" s="1"/>
  <c r="A114" i="1"/>
  <c r="A115" i="1"/>
  <c r="A116" i="1"/>
  <c r="J116" i="1" s="1"/>
  <c r="A117" i="1"/>
  <c r="A118" i="1"/>
  <c r="AF118" i="1" s="1"/>
  <c r="AG118" i="1" s="1"/>
  <c r="A119" i="1"/>
  <c r="A120" i="1"/>
  <c r="A121" i="1"/>
  <c r="A122" i="1"/>
  <c r="A123" i="1"/>
  <c r="A124" i="1"/>
  <c r="A125" i="1"/>
  <c r="U125" i="1" s="1"/>
  <c r="A126" i="1"/>
  <c r="A127" i="1"/>
  <c r="Y127" i="1"/>
  <c r="AG127" i="1"/>
  <c r="A128" i="1"/>
  <c r="A129" i="1"/>
  <c r="A130" i="1"/>
  <c r="AH130" i="1" s="1"/>
  <c r="A131" i="1"/>
  <c r="A132" i="1"/>
  <c r="AD132" i="1"/>
  <c r="A133" i="1"/>
  <c r="A134" i="1"/>
  <c r="Y134" i="1" s="1"/>
  <c r="AG134" i="1"/>
  <c r="A135" i="1"/>
  <c r="A136" i="1"/>
  <c r="A137" i="1"/>
  <c r="A138" i="1"/>
  <c r="Y138" i="1" s="1"/>
  <c r="A139" i="1"/>
  <c r="W139" i="1" s="1"/>
  <c r="AN139" i="1"/>
  <c r="A140" i="1"/>
  <c r="A141" i="1"/>
  <c r="A142" i="1"/>
  <c r="V142" i="1"/>
  <c r="AM142" i="1"/>
  <c r="A143" i="1"/>
  <c r="A144" i="1"/>
  <c r="P144" i="1"/>
  <c r="V144" i="1"/>
  <c r="AD144" i="1"/>
  <c r="AK144" i="1"/>
  <c r="AQ144" i="1"/>
  <c r="A145" i="1"/>
  <c r="A146" i="1"/>
  <c r="A147" i="1"/>
  <c r="A148" i="1"/>
  <c r="A149" i="1"/>
  <c r="A150" i="1"/>
  <c r="H150" i="1"/>
  <c r="J150" i="1"/>
  <c r="P150" i="1"/>
  <c r="R150" i="1"/>
  <c r="X150" i="1"/>
  <c r="Z150" i="1"/>
  <c r="AF150" i="1"/>
  <c r="AH150" i="1"/>
  <c r="AM150" i="1"/>
  <c r="A151" i="1"/>
  <c r="A152" i="1"/>
  <c r="A153" i="1"/>
  <c r="A154" i="1"/>
  <c r="A155" i="1"/>
  <c r="A156" i="1"/>
  <c r="A157" i="1"/>
  <c r="Q157" i="1"/>
  <c r="AD157" i="1"/>
  <c r="AG157" i="1"/>
  <c r="A158" i="1"/>
  <c r="A159" i="1"/>
  <c r="N159" i="1" s="1"/>
  <c r="A160" i="1"/>
  <c r="B148" i="1" l="1"/>
  <c r="I119" i="1"/>
  <c r="T116" i="1"/>
  <c r="U116" i="1" s="1"/>
  <c r="B103" i="1"/>
  <c r="B155" i="1"/>
  <c r="G151" i="1"/>
  <c r="C149" i="1"/>
  <c r="C145" i="1"/>
  <c r="C140" i="1"/>
  <c r="I135" i="1"/>
  <c r="D133" i="1"/>
  <c r="F123" i="1"/>
  <c r="Q119" i="1"/>
  <c r="K117" i="1"/>
  <c r="M117" i="1" s="1"/>
  <c r="Z116" i="1"/>
  <c r="AB116" i="1" s="1"/>
  <c r="N116" i="1"/>
  <c r="P116" i="1" s="1"/>
  <c r="E116" i="1"/>
  <c r="F116" i="1" s="1"/>
  <c r="E107" i="1"/>
  <c r="Z103" i="1"/>
  <c r="B100" i="1"/>
  <c r="E96" i="1"/>
  <c r="Q92" i="1"/>
  <c r="B159" i="1"/>
  <c r="C138" i="1"/>
  <c r="D130" i="1"/>
  <c r="D125" i="1"/>
  <c r="AI116" i="1"/>
  <c r="K116" i="1"/>
  <c r="B113" i="1"/>
  <c r="F158" i="1"/>
  <c r="D157" i="1"/>
  <c r="D153" i="1"/>
  <c r="C150" i="1"/>
  <c r="E147" i="1"/>
  <c r="C144" i="1"/>
  <c r="B142" i="1"/>
  <c r="D137" i="1"/>
  <c r="L132" i="1"/>
  <c r="D129" i="1"/>
  <c r="B127" i="1"/>
  <c r="C124" i="1"/>
  <c r="C121" i="1"/>
  <c r="AF116" i="1"/>
  <c r="AG116" i="1" s="1"/>
  <c r="S116" i="1"/>
  <c r="Q115" i="1"/>
  <c r="R115" i="1" s="1"/>
  <c r="T109" i="1"/>
  <c r="U109" i="1" s="1"/>
  <c r="E105" i="1"/>
  <c r="B102" i="1"/>
  <c r="B98" i="1"/>
  <c r="E94" i="1"/>
  <c r="B90" i="1"/>
  <c r="AF79" i="1"/>
  <c r="E70" i="1"/>
  <c r="AI50" i="1"/>
  <c r="K50" i="1"/>
  <c r="N43" i="1"/>
  <c r="W40" i="1"/>
  <c r="W29" i="1"/>
  <c r="H29" i="1"/>
  <c r="K27" i="1"/>
  <c r="F154" i="1"/>
  <c r="AQ122" i="1"/>
  <c r="B116" i="1"/>
  <c r="B99" i="1"/>
  <c r="K91" i="1"/>
  <c r="Y160" i="1"/>
  <c r="C156" i="1"/>
  <c r="V152" i="1"/>
  <c r="AN149" i="1"/>
  <c r="B146" i="1"/>
  <c r="C143" i="1"/>
  <c r="Q141" i="1"/>
  <c r="B139" i="1"/>
  <c r="C136" i="1"/>
  <c r="Q134" i="1"/>
  <c r="B131" i="1"/>
  <c r="C128" i="1"/>
  <c r="B126" i="1"/>
  <c r="AN123" i="1"/>
  <c r="Q118" i="1"/>
  <c r="AD116" i="1"/>
  <c r="R116" i="1"/>
  <c r="G116" i="1"/>
  <c r="B112" i="1"/>
  <c r="K108" i="1"/>
  <c r="B101" i="1"/>
  <c r="H97" i="1"/>
  <c r="K93" i="1"/>
  <c r="AI89" i="1"/>
  <c r="AF81" i="1"/>
  <c r="W79" i="1"/>
  <c r="AI32" i="1"/>
  <c r="AI29" i="1"/>
  <c r="T29" i="1"/>
  <c r="B29" i="1"/>
  <c r="AL139" i="1"/>
  <c r="AQ138" i="1"/>
  <c r="V138" i="1"/>
  <c r="AG139" i="1"/>
  <c r="K139" i="1"/>
  <c r="AJ138" i="1"/>
  <c r="N138" i="1"/>
  <c r="AD124" i="1"/>
  <c r="AK119" i="1"/>
  <c r="Q40" i="1"/>
  <c r="AF16" i="1"/>
  <c r="S139" i="1"/>
  <c r="AD159" i="1"/>
  <c r="V159" i="1"/>
  <c r="Z142" i="1"/>
  <c r="AE139" i="1"/>
  <c r="I139" i="1"/>
  <c r="AG138" i="1"/>
  <c r="L138" i="1"/>
  <c r="AQ130" i="1"/>
  <c r="X124" i="1"/>
  <c r="U119" i="1"/>
  <c r="AH116" i="1"/>
  <c r="W116" i="1"/>
  <c r="Q116" i="1"/>
  <c r="H116" i="1"/>
  <c r="I116" i="1" s="1"/>
  <c r="AD112" i="1"/>
  <c r="Q107" i="1"/>
  <c r="AI90" i="1"/>
  <c r="AF83" i="1"/>
  <c r="AF72" i="1"/>
  <c r="AF70" i="1"/>
  <c r="K70" i="1"/>
  <c r="AI57" i="1"/>
  <c r="AI40" i="1"/>
  <c r="N40" i="1"/>
  <c r="AF22" i="1"/>
  <c r="Z16" i="1"/>
  <c r="AF14" i="1"/>
  <c r="AI8" i="1"/>
  <c r="AI6" i="1"/>
  <c r="E40" i="1"/>
  <c r="Q16" i="1"/>
  <c r="AF10" i="1"/>
  <c r="N8" i="1"/>
  <c r="AF88" i="1"/>
  <c r="Q83" i="1"/>
  <c r="AK159" i="1"/>
  <c r="U159" i="1"/>
  <c r="M159" i="1"/>
  <c r="N157" i="1"/>
  <c r="AD150" i="1"/>
  <c r="V150" i="1"/>
  <c r="N150" i="1"/>
  <c r="F150" i="1"/>
  <c r="AH142" i="1"/>
  <c r="N142" i="1"/>
  <c r="AB140" i="1"/>
  <c r="AA139" i="1"/>
  <c r="Q139" i="1"/>
  <c r="G139" i="1"/>
  <c r="AL138" i="1"/>
  <c r="AD138" i="1"/>
  <c r="T138" i="1"/>
  <c r="I138" i="1"/>
  <c r="M134" i="1"/>
  <c r="V132" i="1"/>
  <c r="AM130" i="1"/>
  <c r="AF130" i="1"/>
  <c r="V130" i="1"/>
  <c r="J130" i="1"/>
  <c r="Q127" i="1"/>
  <c r="Q124" i="1"/>
  <c r="AL123" i="1"/>
  <c r="AD123" i="1"/>
  <c r="N123" i="1"/>
  <c r="AG119" i="1"/>
  <c r="M119" i="1"/>
  <c r="H118" i="1"/>
  <c r="I118" i="1" s="1"/>
  <c r="W113" i="1"/>
  <c r="Z112" i="1"/>
  <c r="AB112" i="1" s="1"/>
  <c r="K112" i="1"/>
  <c r="N107" i="1"/>
  <c r="AF105" i="1"/>
  <c r="AG105" i="1" s="1"/>
  <c r="Q103" i="1"/>
  <c r="AI101" i="1"/>
  <c r="AK101" i="1" s="1"/>
  <c r="K101" i="1"/>
  <c r="M101" i="1" s="1"/>
  <c r="AF96" i="1"/>
  <c r="AI94" i="1"/>
  <c r="W87" i="1"/>
  <c r="AF86" i="1"/>
  <c r="K83" i="1"/>
  <c r="T79" i="1"/>
  <c r="AI60" i="1"/>
  <c r="W54" i="1"/>
  <c r="AI43" i="1"/>
  <c r="Z40" i="1"/>
  <c r="K40" i="1"/>
  <c r="W34" i="1"/>
  <c r="W27" i="1"/>
  <c r="Q17" i="1"/>
  <c r="N16" i="1"/>
  <c r="Q14" i="1"/>
  <c r="N130" i="1"/>
  <c r="AG123" i="1"/>
  <c r="AM159" i="1"/>
  <c r="AO159" i="1" s="1"/>
  <c r="AH159" i="1"/>
  <c r="Z159" i="1"/>
  <c r="R159" i="1"/>
  <c r="J159" i="1"/>
  <c r="AQ150" i="1"/>
  <c r="AJ150" i="1"/>
  <c r="AB150" i="1"/>
  <c r="T150" i="1"/>
  <c r="L150" i="1"/>
  <c r="D150" i="1"/>
  <c r="V149" i="1"/>
  <c r="AD142" i="1"/>
  <c r="F142" i="1"/>
  <c r="AI139" i="1"/>
  <c r="Y139" i="1"/>
  <c r="O139" i="1"/>
  <c r="C139" i="1"/>
  <c r="AB138" i="1"/>
  <c r="Q138" i="1"/>
  <c r="F138" i="1"/>
  <c r="AD130" i="1"/>
  <c r="R130" i="1"/>
  <c r="H130" i="1"/>
  <c r="I124" i="1"/>
  <c r="Y123" i="1"/>
  <c r="K123" i="1"/>
  <c r="E119" i="1"/>
  <c r="H113" i="1"/>
  <c r="I113" i="1" s="1"/>
  <c r="AI112" i="1"/>
  <c r="W112" i="1"/>
  <c r="E112" i="1"/>
  <c r="F112" i="1" s="1"/>
  <c r="AD107" i="1"/>
  <c r="B107" i="1"/>
  <c r="T96" i="1"/>
  <c r="Q94" i="1"/>
  <c r="Q88" i="1"/>
  <c r="T87" i="1"/>
  <c r="W83" i="1"/>
  <c r="H83" i="1"/>
  <c r="AI61" i="1"/>
  <c r="Q54" i="1"/>
  <c r="Q32" i="1"/>
  <c r="T22" i="1"/>
  <c r="X130" i="1"/>
  <c r="S123" i="1"/>
  <c r="AL159" i="1"/>
  <c r="AG159" i="1"/>
  <c r="Y159" i="1"/>
  <c r="Q159" i="1"/>
  <c r="I159" i="1"/>
  <c r="M156" i="1"/>
  <c r="Z130" i="1"/>
  <c r="P130" i="1"/>
  <c r="F130" i="1"/>
  <c r="AI123" i="1"/>
  <c r="V123" i="1"/>
  <c r="I123" i="1"/>
  <c r="E113" i="1"/>
  <c r="AE112" i="1"/>
  <c r="Q112" i="1"/>
  <c r="R112" i="1" s="1"/>
  <c r="AF97" i="1"/>
  <c r="K94" i="1"/>
  <c r="E88" i="1"/>
  <c r="H87" i="1"/>
  <c r="AI83" i="1"/>
  <c r="T83" i="1"/>
  <c r="E83" i="1"/>
  <c r="Z79" i="1"/>
  <c r="AF59" i="1"/>
  <c r="K54" i="1"/>
  <c r="T48" i="1"/>
  <c r="K32" i="1"/>
  <c r="H28" i="1"/>
  <c r="Q22" i="1"/>
  <c r="T16" i="1"/>
  <c r="Q13" i="1"/>
  <c r="AA147" i="1"/>
  <c r="R145" i="1"/>
  <c r="AI131" i="1"/>
  <c r="S131" i="1"/>
  <c r="AG126" i="1"/>
  <c r="AI64" i="1"/>
  <c r="Q59" i="1"/>
  <c r="AF159" i="1"/>
  <c r="AB159" i="1"/>
  <c r="X159" i="1"/>
  <c r="T159" i="1"/>
  <c r="P159" i="1"/>
  <c r="L159" i="1"/>
  <c r="G159" i="1"/>
  <c r="AL157" i="1"/>
  <c r="Y157" i="1"/>
  <c r="I157" i="1"/>
  <c r="Q149" i="1"/>
  <c r="AN147" i="1"/>
  <c r="U147" i="1"/>
  <c r="AA145" i="1"/>
  <c r="M145" i="1"/>
  <c r="AQ140" i="1"/>
  <c r="V140" i="1"/>
  <c r="D138" i="1"/>
  <c r="U133" i="1"/>
  <c r="AQ132" i="1"/>
  <c r="Q132" i="1"/>
  <c r="AL131" i="1"/>
  <c r="AG131" i="1"/>
  <c r="Y131" i="1"/>
  <c r="Q131" i="1"/>
  <c r="I131" i="1"/>
  <c r="AJ130" i="1"/>
  <c r="AB130" i="1"/>
  <c r="T130" i="1"/>
  <c r="L130" i="1"/>
  <c r="AL128" i="1"/>
  <c r="Y128" i="1"/>
  <c r="L128" i="1"/>
  <c r="AL127" i="1"/>
  <c r="I127" i="1"/>
  <c r="Y126" i="1"/>
  <c r="AK125" i="1"/>
  <c r="Q125" i="1"/>
  <c r="AQ124" i="1"/>
  <c r="AJ124" i="1"/>
  <c r="V124" i="1"/>
  <c r="N124" i="1"/>
  <c r="H124" i="1"/>
  <c r="C123" i="1"/>
  <c r="K96" i="1"/>
  <c r="B88" i="1"/>
  <c r="Q78" i="1"/>
  <c r="W72" i="1"/>
  <c r="W64" i="1"/>
  <c r="W61" i="1"/>
  <c r="N60" i="1"/>
  <c r="N59" i="1"/>
  <c r="Z22" i="1"/>
  <c r="K22" i="1"/>
  <c r="K14" i="1"/>
  <c r="AF12" i="1"/>
  <c r="W10" i="1"/>
  <c r="W9" i="1"/>
  <c r="W6" i="1"/>
  <c r="AN131" i="1"/>
  <c r="AA131" i="1"/>
  <c r="K131" i="1"/>
  <c r="AD128" i="1"/>
  <c r="N128" i="1"/>
  <c r="AQ159" i="1"/>
  <c r="AJ159" i="1"/>
  <c r="AN159" i="1"/>
  <c r="AI159" i="1"/>
  <c r="AE159" i="1"/>
  <c r="AA159" i="1"/>
  <c r="W159" i="1"/>
  <c r="S159" i="1"/>
  <c r="O159" i="1"/>
  <c r="K159" i="1"/>
  <c r="E159" i="1"/>
  <c r="V157" i="1"/>
  <c r="F157" i="1"/>
  <c r="AH155" i="1"/>
  <c r="AH153" i="1"/>
  <c r="Q151" i="1"/>
  <c r="AK147" i="1"/>
  <c r="P147" i="1"/>
  <c r="AH145" i="1"/>
  <c r="W145" i="1"/>
  <c r="K145" i="1"/>
  <c r="R142" i="1"/>
  <c r="AK141" i="1"/>
  <c r="Q140" i="1"/>
  <c r="AL133" i="1"/>
  <c r="Q133" i="1"/>
  <c r="I132" i="1"/>
  <c r="AE131" i="1"/>
  <c r="W131" i="1"/>
  <c r="O131" i="1"/>
  <c r="G131" i="1"/>
  <c r="AJ128" i="1"/>
  <c r="V128" i="1"/>
  <c r="I128" i="1"/>
  <c r="Q126" i="1"/>
  <c r="AG125" i="1"/>
  <c r="M125" i="1"/>
  <c r="AL124" i="1"/>
  <c r="AH124" i="1"/>
  <c r="AB124" i="1"/>
  <c r="T124" i="1"/>
  <c r="M124" i="1"/>
  <c r="F124" i="1"/>
  <c r="W117" i="1"/>
  <c r="AI96" i="1"/>
  <c r="H96" i="1"/>
  <c r="AF91" i="1"/>
  <c r="N89" i="1"/>
  <c r="N78" i="1"/>
  <c r="H72" i="1"/>
  <c r="N64" i="1"/>
  <c r="E61" i="1"/>
  <c r="Z59" i="1"/>
  <c r="H59" i="1"/>
  <c r="Z32" i="1"/>
  <c r="AI27" i="1"/>
  <c r="T26" i="1"/>
  <c r="AF23" i="1"/>
  <c r="AI22" i="1"/>
  <c r="W22" i="1"/>
  <c r="W14" i="1"/>
  <c r="H14" i="1"/>
  <c r="Q10" i="1"/>
  <c r="Q6" i="1"/>
  <c r="R155" i="1"/>
  <c r="AG148" i="1"/>
  <c r="AF147" i="1"/>
  <c r="I147" i="1"/>
  <c r="AN145" i="1"/>
  <c r="AG145" i="1"/>
  <c r="V145" i="1"/>
  <c r="B145" i="1"/>
  <c r="E141" i="1"/>
  <c r="AG140" i="1"/>
  <c r="L140" i="1"/>
  <c r="AK133" i="1"/>
  <c r="E133" i="1"/>
  <c r="AK131" i="1"/>
  <c r="U131" i="1"/>
  <c r="M131" i="1"/>
  <c r="C131" i="1"/>
  <c r="Q129" i="1"/>
  <c r="AG128" i="1"/>
  <c r="T128" i="1"/>
  <c r="D128" i="1"/>
  <c r="AL126" i="1"/>
  <c r="I126" i="1"/>
  <c r="E125" i="1"/>
  <c r="AG124" i="1"/>
  <c r="Y124" i="1"/>
  <c r="R124" i="1"/>
  <c r="L124" i="1"/>
  <c r="B124" i="1"/>
  <c r="V122" i="1"/>
  <c r="H117" i="1"/>
  <c r="I117" i="1" s="1"/>
  <c r="W108" i="1"/>
  <c r="AI100" i="1"/>
  <c r="Q93" i="1"/>
  <c r="T80" i="1"/>
  <c r="E78" i="1"/>
  <c r="K64" i="1"/>
  <c r="T59" i="1"/>
  <c r="E59" i="1"/>
  <c r="T23" i="1"/>
  <c r="AI14" i="1"/>
  <c r="T14" i="1"/>
  <c r="E14" i="1"/>
  <c r="H10" i="1"/>
  <c r="I144" i="1"/>
  <c r="AG137" i="1"/>
  <c r="V136" i="1"/>
  <c r="B104" i="1"/>
  <c r="W104" i="1"/>
  <c r="AI104" i="1"/>
  <c r="E74" i="1"/>
  <c r="Q74" i="1"/>
  <c r="B24" i="1"/>
  <c r="E24" i="1"/>
  <c r="Q24" i="1"/>
  <c r="H24" i="1"/>
  <c r="T24" i="1"/>
  <c r="AF24" i="1"/>
  <c r="K24" i="1"/>
  <c r="W24" i="1"/>
  <c r="AI24" i="1"/>
  <c r="F159" i="1"/>
  <c r="AF155" i="1"/>
  <c r="P155" i="1"/>
  <c r="AJ154" i="1"/>
  <c r="Z153" i="1"/>
  <c r="W151" i="1"/>
  <c r="AN150" i="1"/>
  <c r="AI150" i="1"/>
  <c r="AE150" i="1"/>
  <c r="AA150" i="1"/>
  <c r="W150" i="1"/>
  <c r="S150" i="1"/>
  <c r="O150" i="1"/>
  <c r="K150" i="1"/>
  <c r="G150" i="1"/>
  <c r="B150" i="1"/>
  <c r="Y146" i="1"/>
  <c r="G145" i="1"/>
  <c r="AM144" i="1"/>
  <c r="AO144" i="1" s="1"/>
  <c r="AJ144" i="1"/>
  <c r="AB144" i="1"/>
  <c r="U144" i="1"/>
  <c r="N144" i="1"/>
  <c r="F144" i="1"/>
  <c r="AL143" i="1"/>
  <c r="J142" i="1"/>
  <c r="AM140" i="1"/>
  <c r="AO140" i="1" s="1"/>
  <c r="AK140" i="1"/>
  <c r="AF140" i="1"/>
  <c r="Z140" i="1"/>
  <c r="U140" i="1"/>
  <c r="P140" i="1"/>
  <c r="J140" i="1"/>
  <c r="E140" i="1"/>
  <c r="AH138" i="1"/>
  <c r="X138" i="1"/>
  <c r="R138" i="1"/>
  <c r="M138" i="1"/>
  <c r="H138" i="1"/>
  <c r="B138" i="1"/>
  <c r="Y137" i="1"/>
  <c r="Q136" i="1"/>
  <c r="AG135" i="1"/>
  <c r="I134" i="1"/>
  <c r="AG132" i="1"/>
  <c r="T132" i="1"/>
  <c r="F132" i="1"/>
  <c r="V120" i="1"/>
  <c r="N115" i="1"/>
  <c r="G112" i="1"/>
  <c r="S112" i="1"/>
  <c r="S108" i="1"/>
  <c r="T68" i="1"/>
  <c r="B53" i="1"/>
  <c r="K53" i="1"/>
  <c r="B37" i="1"/>
  <c r="T37" i="1"/>
  <c r="E15" i="1"/>
  <c r="Z155" i="1"/>
  <c r="J155" i="1"/>
  <c r="AL146" i="1"/>
  <c r="Q146" i="1"/>
  <c r="AL144" i="1"/>
  <c r="AG144" i="1"/>
  <c r="Z144" i="1"/>
  <c r="T144" i="1"/>
  <c r="L144" i="1"/>
  <c r="E144" i="1"/>
  <c r="AG143" i="1"/>
  <c r="AL140" i="1"/>
  <c r="AJ140" i="1"/>
  <c r="AD140" i="1"/>
  <c r="Y140" i="1"/>
  <c r="T140" i="1"/>
  <c r="N140" i="1"/>
  <c r="I140" i="1"/>
  <c r="D140" i="1"/>
  <c r="Q137" i="1"/>
  <c r="AG136" i="1"/>
  <c r="L136" i="1"/>
  <c r="AI108" i="1"/>
  <c r="B105" i="1"/>
  <c r="T105" i="1"/>
  <c r="U105" i="1" s="1"/>
  <c r="W105" i="1"/>
  <c r="K67" i="1"/>
  <c r="W67" i="1"/>
  <c r="AI67" i="1"/>
  <c r="B56" i="1"/>
  <c r="AI56" i="1"/>
  <c r="Q56" i="1"/>
  <c r="W56" i="1"/>
  <c r="E44" i="1"/>
  <c r="AI44" i="1"/>
  <c r="K44" i="1"/>
  <c r="W44" i="1"/>
  <c r="H42" i="1"/>
  <c r="H31" i="1"/>
  <c r="T31" i="1"/>
  <c r="Z24" i="1"/>
  <c r="B18" i="1"/>
  <c r="Q18" i="1"/>
  <c r="F140" i="1"/>
  <c r="B108" i="1"/>
  <c r="N108" i="1"/>
  <c r="P108" i="1" s="1"/>
  <c r="Z108" i="1"/>
  <c r="AB108" i="1" s="1"/>
  <c r="E108" i="1"/>
  <c r="F108" i="1" s="1"/>
  <c r="Q108" i="1"/>
  <c r="R108" i="1" s="1"/>
  <c r="AD108" i="1"/>
  <c r="AM155" i="1"/>
  <c r="AO155" i="1" s="1"/>
  <c r="X155" i="1"/>
  <c r="H155" i="1"/>
  <c r="AM153" i="1"/>
  <c r="AO153" i="1" s="1"/>
  <c r="AL150" i="1"/>
  <c r="AK150" i="1"/>
  <c r="AG150" i="1"/>
  <c r="Y150" i="1"/>
  <c r="U150" i="1"/>
  <c r="Q150" i="1"/>
  <c r="M150" i="1"/>
  <c r="I150" i="1"/>
  <c r="E150" i="1"/>
  <c r="AG146" i="1"/>
  <c r="M146" i="1"/>
  <c r="AF144" i="1"/>
  <c r="Y144" i="1"/>
  <c r="Q144" i="1"/>
  <c r="J144" i="1"/>
  <c r="D144" i="1"/>
  <c r="I143" i="1"/>
  <c r="AH140" i="1"/>
  <c r="X140" i="1"/>
  <c r="R140" i="1"/>
  <c r="M140" i="1"/>
  <c r="H140" i="1"/>
  <c r="B140" i="1"/>
  <c r="AM138" i="1"/>
  <c r="AO138" i="1" s="1"/>
  <c r="AK138" i="1"/>
  <c r="AF138" i="1"/>
  <c r="Z138" i="1"/>
  <c r="U138" i="1"/>
  <c r="P138" i="1"/>
  <c r="J138" i="1"/>
  <c r="E138" i="1"/>
  <c r="AL137" i="1"/>
  <c r="I137" i="1"/>
  <c r="AB136" i="1"/>
  <c r="F136" i="1"/>
  <c r="AL134" i="1"/>
  <c r="AL132" i="1"/>
  <c r="AB132" i="1"/>
  <c r="AK123" i="1"/>
  <c r="AA123" i="1"/>
  <c r="Q123" i="1"/>
  <c r="AL119" i="1"/>
  <c r="Y119" i="1"/>
  <c r="T118" i="1"/>
  <c r="U118" i="1" s="1"/>
  <c r="T117" i="1"/>
  <c r="U117" i="1" s="1"/>
  <c r="Q114" i="1"/>
  <c r="AF110" i="1"/>
  <c r="AG110" i="1" s="1"/>
  <c r="H110" i="1"/>
  <c r="I110" i="1" s="1"/>
  <c r="AE108" i="1"/>
  <c r="G108" i="1"/>
  <c r="Q106" i="1"/>
  <c r="E106" i="1"/>
  <c r="K104" i="1"/>
  <c r="L104" i="1" s="1"/>
  <c r="B66" i="1"/>
  <c r="N66" i="1"/>
  <c r="Z66" i="1"/>
  <c r="E55" i="1"/>
  <c r="Q55" i="1"/>
  <c r="T55" i="1"/>
  <c r="B33" i="1"/>
  <c r="W33" i="1"/>
  <c r="N24" i="1"/>
  <c r="E21" i="1"/>
  <c r="Q21" i="1"/>
  <c r="AI21" i="1"/>
  <c r="AD103" i="1"/>
  <c r="N103" i="1"/>
  <c r="E102" i="1"/>
  <c r="AF101" i="1"/>
  <c r="AG101" i="1" s="1"/>
  <c r="S101" i="1"/>
  <c r="H101" i="1"/>
  <c r="I101" i="1" s="1"/>
  <c r="W100" i="1"/>
  <c r="N99" i="1"/>
  <c r="T97" i="1"/>
  <c r="AF94" i="1"/>
  <c r="H94" i="1"/>
  <c r="B93" i="1"/>
  <c r="T91" i="1"/>
  <c r="W90" i="1"/>
  <c r="K89" i="1"/>
  <c r="Z83" i="1"/>
  <c r="N83" i="1"/>
  <c r="H81" i="1"/>
  <c r="H80" i="1"/>
  <c r="N79" i="1"/>
  <c r="Z78" i="1"/>
  <c r="Q76" i="1"/>
  <c r="Q72" i="1"/>
  <c r="Z64" i="1"/>
  <c r="K61" i="1"/>
  <c r="Z60" i="1"/>
  <c r="E57" i="1"/>
  <c r="E52" i="1"/>
  <c r="Q48" i="1"/>
  <c r="K43" i="1"/>
  <c r="H41" i="1"/>
  <c r="AF40" i="1"/>
  <c r="T40" i="1"/>
  <c r="H40" i="1"/>
  <c r="E34" i="1"/>
  <c r="W32" i="1"/>
  <c r="E32" i="1"/>
  <c r="Q29" i="1"/>
  <c r="Q28" i="1"/>
  <c r="E27" i="1"/>
  <c r="H26" i="1"/>
  <c r="AI23" i="1"/>
  <c r="N23" i="1"/>
  <c r="W17" i="1"/>
  <c r="AI16" i="1"/>
  <c r="W16" i="1"/>
  <c r="E16" i="1"/>
  <c r="Z14" i="1"/>
  <c r="N14" i="1"/>
  <c r="Z12" i="1"/>
  <c r="Z8" i="1"/>
  <c r="Z6" i="1"/>
  <c r="N6" i="1"/>
  <c r="AE101" i="1"/>
  <c r="Q101" i="1"/>
  <c r="E101" i="1"/>
  <c r="K100" i="1"/>
  <c r="K97" i="1"/>
  <c r="Q95" i="1"/>
  <c r="E91" i="1"/>
  <c r="N90" i="1"/>
  <c r="H76" i="1"/>
  <c r="H12" i="1"/>
  <c r="Q57" i="1"/>
  <c r="Z43" i="1"/>
  <c r="N32" i="1"/>
  <c r="AF26" i="1"/>
  <c r="AF6" i="1"/>
  <c r="T6" i="1"/>
  <c r="AK158" i="1"/>
  <c r="Q160" i="1"/>
  <c r="AL158" i="1"/>
  <c r="S158" i="1"/>
  <c r="AQ153" i="1"/>
  <c r="AK153" i="1"/>
  <c r="U153" i="1"/>
  <c r="M153" i="1"/>
  <c r="B153" i="1"/>
  <c r="AG147" i="1"/>
  <c r="AB147" i="1"/>
  <c r="W147" i="1"/>
  <c r="Q147" i="1"/>
  <c r="K147" i="1"/>
  <c r="D147" i="1"/>
  <c r="Q143" i="1"/>
  <c r="AN142" i="1"/>
  <c r="AI142" i="1"/>
  <c r="AE142" i="1"/>
  <c r="AA142" i="1"/>
  <c r="W142" i="1"/>
  <c r="AP142" i="1" s="1"/>
  <c r="S142" i="1"/>
  <c r="O142" i="1"/>
  <c r="K142" i="1"/>
  <c r="G142" i="1"/>
  <c r="C142" i="1"/>
  <c r="AL135" i="1"/>
  <c r="D134" i="1"/>
  <c r="C134" i="1"/>
  <c r="K134" i="1"/>
  <c r="S134" i="1"/>
  <c r="AA134" i="1"/>
  <c r="AI134" i="1"/>
  <c r="AN134" i="1"/>
  <c r="G134" i="1"/>
  <c r="O134" i="1"/>
  <c r="W134" i="1"/>
  <c r="AE134" i="1"/>
  <c r="C132" i="1"/>
  <c r="E132" i="1"/>
  <c r="J132" i="1"/>
  <c r="P132" i="1"/>
  <c r="U132" i="1"/>
  <c r="Z132" i="1"/>
  <c r="AF132" i="1"/>
  <c r="AK132" i="1"/>
  <c r="AM132" i="1"/>
  <c r="AO132" i="1" s="1"/>
  <c r="B132" i="1"/>
  <c r="H132" i="1"/>
  <c r="M132" i="1"/>
  <c r="R132" i="1"/>
  <c r="X132" i="1"/>
  <c r="AH132" i="1"/>
  <c r="J153" i="1"/>
  <c r="B135" i="1"/>
  <c r="M135" i="1"/>
  <c r="E135" i="1"/>
  <c r="U135" i="1"/>
  <c r="AK135" i="1"/>
  <c r="R153" i="1"/>
  <c r="AL160" i="1"/>
  <c r="H159" i="1"/>
  <c r="C159" i="1"/>
  <c r="AG158" i="1"/>
  <c r="AQ157" i="1"/>
  <c r="AK157" i="1"/>
  <c r="U157" i="1"/>
  <c r="M157" i="1"/>
  <c r="E157" i="1"/>
  <c r="AD155" i="1"/>
  <c r="V155" i="1"/>
  <c r="N155" i="1"/>
  <c r="F155" i="1"/>
  <c r="T154" i="1"/>
  <c r="AL153" i="1"/>
  <c r="AG153" i="1"/>
  <c r="Y153" i="1"/>
  <c r="Q153" i="1"/>
  <c r="I153" i="1"/>
  <c r="AL152" i="1"/>
  <c r="AG151" i="1"/>
  <c r="L151" i="1"/>
  <c r="AG149" i="1"/>
  <c r="K149" i="1"/>
  <c r="V148" i="1"/>
  <c r="AL147" i="1"/>
  <c r="AJ147" i="1"/>
  <c r="AE147" i="1"/>
  <c r="Y147" i="1"/>
  <c r="T147" i="1"/>
  <c r="O147" i="1"/>
  <c r="G147" i="1"/>
  <c r="I146" i="1"/>
  <c r="AL142" i="1"/>
  <c r="AK142" i="1"/>
  <c r="AG142" i="1"/>
  <c r="Y142" i="1"/>
  <c r="U142" i="1"/>
  <c r="Q142" i="1"/>
  <c r="M142" i="1"/>
  <c r="I142" i="1"/>
  <c r="E142" i="1"/>
  <c r="I141" i="1"/>
  <c r="U141" i="1"/>
  <c r="Y135" i="1"/>
  <c r="B122" i="1"/>
  <c r="F122" i="1"/>
  <c r="AB122" i="1"/>
  <c r="L122" i="1"/>
  <c r="AG122" i="1"/>
  <c r="Q122" i="1"/>
  <c r="D120" i="1"/>
  <c r="I120" i="1"/>
  <c r="Z120" i="1"/>
  <c r="AM120" i="1"/>
  <c r="AO120" i="1" s="1"/>
  <c r="N120" i="1"/>
  <c r="AD120" i="1"/>
  <c r="R120" i="1"/>
  <c r="AH120" i="1"/>
  <c r="AG160" i="1"/>
  <c r="AA158" i="1"/>
  <c r="AM157" i="1"/>
  <c r="AO157" i="1" s="1"/>
  <c r="AH157" i="1"/>
  <c r="Z157" i="1"/>
  <c r="R157" i="1"/>
  <c r="J157" i="1"/>
  <c r="B157" i="1"/>
  <c r="AJ155" i="1"/>
  <c r="AB155" i="1"/>
  <c r="T155" i="1"/>
  <c r="L155" i="1"/>
  <c r="D155" i="1"/>
  <c r="AD153" i="1"/>
  <c r="V153" i="1"/>
  <c r="N153" i="1"/>
  <c r="F153" i="1"/>
  <c r="AB151" i="1"/>
  <c r="AA149" i="1"/>
  <c r="F149" i="1"/>
  <c r="L148" i="1"/>
  <c r="AI147" i="1"/>
  <c r="X147" i="1"/>
  <c r="S147" i="1"/>
  <c r="L147" i="1"/>
  <c r="AK146" i="1"/>
  <c r="U146" i="1"/>
  <c r="E146" i="1"/>
  <c r="AH144" i="1"/>
  <c r="X144" i="1"/>
  <c r="R144" i="1"/>
  <c r="M144" i="1"/>
  <c r="H144" i="1"/>
  <c r="B144" i="1"/>
  <c r="Y143" i="1"/>
  <c r="AQ142" i="1"/>
  <c r="AJ142" i="1"/>
  <c r="AF142" i="1"/>
  <c r="AB142" i="1"/>
  <c r="X142" i="1"/>
  <c r="T142" i="1"/>
  <c r="P142" i="1"/>
  <c r="L142" i="1"/>
  <c r="H142" i="1"/>
  <c r="D142" i="1"/>
  <c r="AG141" i="1"/>
  <c r="Q135" i="1"/>
  <c r="AK134" i="1"/>
  <c r="U134" i="1"/>
  <c r="E134" i="1"/>
  <c r="AJ132" i="1"/>
  <c r="Y132" i="1"/>
  <c r="N132" i="1"/>
  <c r="D132" i="1"/>
  <c r="C130" i="1"/>
  <c r="E130" i="1"/>
  <c r="I130" i="1"/>
  <c r="M130" i="1"/>
  <c r="Q130" i="1"/>
  <c r="U130" i="1"/>
  <c r="Y130" i="1"/>
  <c r="AG130" i="1"/>
  <c r="AK130" i="1"/>
  <c r="AL130" i="1"/>
  <c r="B130" i="1"/>
  <c r="G130" i="1"/>
  <c r="K130" i="1"/>
  <c r="O130" i="1"/>
  <c r="S130" i="1"/>
  <c r="W130" i="1"/>
  <c r="AA130" i="1"/>
  <c r="AE130" i="1"/>
  <c r="AI130" i="1"/>
  <c r="AN130" i="1"/>
  <c r="AK126" i="1"/>
  <c r="U126" i="1"/>
  <c r="E126" i="1"/>
  <c r="W121" i="1"/>
  <c r="E118" i="1"/>
  <c r="Z115" i="1"/>
  <c r="B115" i="1"/>
  <c r="E114" i="1"/>
  <c r="AF113" i="1"/>
  <c r="AG113" i="1" s="1"/>
  <c r="T113" i="1"/>
  <c r="U113" i="1" s="1"/>
  <c r="K113" i="1"/>
  <c r="AD104" i="1"/>
  <c r="Q104" i="1"/>
  <c r="R104" i="1" s="1"/>
  <c r="E104" i="1"/>
  <c r="F104" i="1" s="1"/>
  <c r="Q100" i="1"/>
  <c r="E100" i="1"/>
  <c r="AI97" i="1"/>
  <c r="Z96" i="1"/>
  <c r="N96" i="1"/>
  <c r="B96" i="1"/>
  <c r="K95" i="1"/>
  <c r="T94" i="1"/>
  <c r="Z69" i="1"/>
  <c r="AE116" i="1"/>
  <c r="AF100" i="1"/>
  <c r="T100" i="1"/>
  <c r="H100" i="1"/>
  <c r="AF90" i="1"/>
  <c r="Z90" i="1"/>
  <c r="K90" i="1"/>
  <c r="E85" i="1"/>
  <c r="Q85" i="1"/>
  <c r="E75" i="1"/>
  <c r="N75" i="1"/>
  <c r="Q75" i="1"/>
  <c r="B73" i="1"/>
  <c r="E73" i="1"/>
  <c r="W73" i="1"/>
  <c r="AK139" i="1"/>
  <c r="U139" i="1"/>
  <c r="M139" i="1"/>
  <c r="E139" i="1"/>
  <c r="AN138" i="1"/>
  <c r="AI138" i="1"/>
  <c r="AE138" i="1"/>
  <c r="AA138" i="1"/>
  <c r="W138" i="1"/>
  <c r="S138" i="1"/>
  <c r="O138" i="1"/>
  <c r="K138" i="1"/>
  <c r="G138" i="1"/>
  <c r="AG133" i="1"/>
  <c r="M133" i="1"/>
  <c r="AG129" i="1"/>
  <c r="AB128" i="1"/>
  <c r="Q128" i="1"/>
  <c r="F128" i="1"/>
  <c r="M126" i="1"/>
  <c r="AL125" i="1"/>
  <c r="Y125" i="1"/>
  <c r="I125" i="1"/>
  <c r="AM124" i="1"/>
  <c r="AO124" i="1" s="1"/>
  <c r="AK124" i="1"/>
  <c r="AF124" i="1"/>
  <c r="Z124" i="1"/>
  <c r="U124" i="1"/>
  <c r="P124" i="1"/>
  <c r="J124" i="1"/>
  <c r="E124" i="1"/>
  <c r="AF117" i="1"/>
  <c r="AG117" i="1" s="1"/>
  <c r="V116" i="1"/>
  <c r="AJ113" i="1"/>
  <c r="AE113" i="1"/>
  <c r="Q113" i="1"/>
  <c r="S113" i="1" s="1"/>
  <c r="G113" i="1"/>
  <c r="AF112" i="1"/>
  <c r="AA112" i="1"/>
  <c r="T112" i="1"/>
  <c r="O112" i="1"/>
  <c r="H112" i="1"/>
  <c r="AF108" i="1"/>
  <c r="AA108" i="1"/>
  <c r="T108" i="1"/>
  <c r="O108" i="1"/>
  <c r="H108" i="1"/>
  <c r="K105" i="1"/>
  <c r="R103" i="1"/>
  <c r="E103" i="1"/>
  <c r="F103" i="1" s="1"/>
  <c r="Q102" i="1"/>
  <c r="G101" i="1"/>
  <c r="Z100" i="1"/>
  <c r="N100" i="1"/>
  <c r="Q99" i="1"/>
  <c r="E98" i="1"/>
  <c r="W96" i="1"/>
  <c r="Q96" i="1"/>
  <c r="Q90" i="1"/>
  <c r="H90" i="1"/>
  <c r="B86" i="1"/>
  <c r="T86" i="1"/>
  <c r="K86" i="1"/>
  <c r="Z86" i="1"/>
  <c r="E84" i="1"/>
  <c r="Q84" i="1"/>
  <c r="AI73" i="1"/>
  <c r="B67" i="1"/>
  <c r="N67" i="1"/>
  <c r="Z67" i="1"/>
  <c r="H67" i="1"/>
  <c r="T67" i="1"/>
  <c r="AF67" i="1"/>
  <c r="E67" i="1"/>
  <c r="Q67" i="1"/>
  <c r="E90" i="1"/>
  <c r="T90" i="1"/>
  <c r="K79" i="1"/>
  <c r="E79" i="1"/>
  <c r="AI72" i="1"/>
  <c r="T72" i="1"/>
  <c r="K72" i="1"/>
  <c r="E72" i="1"/>
  <c r="E66" i="1"/>
  <c r="Q65" i="1"/>
  <c r="Q63" i="1"/>
  <c r="AF61" i="1"/>
  <c r="Q61" i="1"/>
  <c r="H61" i="1"/>
  <c r="K60" i="1"/>
  <c r="W58" i="1"/>
  <c r="AF57" i="1"/>
  <c r="T57" i="1"/>
  <c r="H57" i="1"/>
  <c r="E48" i="1"/>
  <c r="T42" i="1"/>
  <c r="Z39" i="1"/>
  <c r="Q37" i="1"/>
  <c r="AI17" i="1"/>
  <c r="H16" i="1"/>
  <c r="Q15" i="1"/>
  <c r="Q12" i="1"/>
  <c r="T10" i="1"/>
  <c r="E10" i="1"/>
  <c r="Q9" i="1"/>
  <c r="AF8" i="1"/>
  <c r="K6" i="1"/>
  <c r="Z88" i="1"/>
  <c r="AF87" i="1"/>
  <c r="K87" i="1"/>
  <c r="Q70" i="1"/>
  <c r="Q66" i="1"/>
  <c r="E65" i="1"/>
  <c r="T61" i="1"/>
  <c r="N61" i="1"/>
  <c r="Q60" i="1"/>
  <c r="E60" i="1"/>
  <c r="Z57" i="1"/>
  <c r="N57" i="1"/>
  <c r="T51" i="1"/>
  <c r="Q49" i="1"/>
  <c r="AI48" i="1"/>
  <c r="W48" i="1"/>
  <c r="K48" i="1"/>
  <c r="E45" i="1"/>
  <c r="Q39" i="1"/>
  <c r="AF37" i="1"/>
  <c r="H37" i="1"/>
  <c r="N36" i="1"/>
  <c r="AF34" i="1"/>
  <c r="AI33" i="1"/>
  <c r="K33" i="1"/>
  <c r="Z26" i="1"/>
  <c r="N26" i="1"/>
  <c r="B26" i="1"/>
  <c r="AI18" i="1"/>
  <c r="W18" i="1"/>
  <c r="K18" i="1"/>
  <c r="K15" i="1"/>
  <c r="AI10" i="1"/>
  <c r="K10" i="1"/>
  <c r="K9" i="1"/>
  <c r="T8" i="1"/>
  <c r="H8" i="1"/>
  <c r="Z61" i="1"/>
  <c r="AI58" i="1"/>
  <c r="Q58" i="1"/>
  <c r="H49" i="1"/>
  <c r="B42" i="1"/>
  <c r="AI39" i="1"/>
  <c r="K39" i="1"/>
  <c r="E37" i="1"/>
  <c r="E33" i="1"/>
  <c r="AP159" i="1"/>
  <c r="AE158" i="1"/>
  <c r="O158" i="1"/>
  <c r="X154" i="1"/>
  <c r="K158" i="1"/>
  <c r="D154" i="1"/>
  <c r="B154" i="1"/>
  <c r="G154" i="1"/>
  <c r="M154" i="1"/>
  <c r="Q154" i="1"/>
  <c r="U154" i="1"/>
  <c r="Y154" i="1"/>
  <c r="AG154" i="1"/>
  <c r="AK154" i="1"/>
  <c r="AL154" i="1"/>
  <c r="C154" i="1"/>
  <c r="I154" i="1"/>
  <c r="N154" i="1"/>
  <c r="R154" i="1"/>
  <c r="V154" i="1"/>
  <c r="Z154" i="1"/>
  <c r="AD154" i="1"/>
  <c r="AH154" i="1"/>
  <c r="AM154" i="1"/>
  <c r="AO154" i="1" s="1"/>
  <c r="E154" i="1"/>
  <c r="J154" i="1"/>
  <c r="O154" i="1"/>
  <c r="S154" i="1"/>
  <c r="W154" i="1"/>
  <c r="AA154" i="1"/>
  <c r="AE154" i="1"/>
  <c r="AI154" i="1"/>
  <c r="AN154" i="1"/>
  <c r="AP150" i="1"/>
  <c r="C160" i="1"/>
  <c r="M160" i="1"/>
  <c r="U160" i="1"/>
  <c r="AK160" i="1"/>
  <c r="AN158" i="1"/>
  <c r="AI158" i="1"/>
  <c r="W158" i="1"/>
  <c r="AF154" i="1"/>
  <c r="P154" i="1"/>
  <c r="B152" i="1"/>
  <c r="F152" i="1"/>
  <c r="AB152" i="1"/>
  <c r="L152" i="1"/>
  <c r="AG152" i="1"/>
  <c r="Q152" i="1"/>
  <c r="AK152" i="1"/>
  <c r="C151" i="1"/>
  <c r="H151" i="1"/>
  <c r="M151" i="1"/>
  <c r="S151" i="1"/>
  <c r="X151" i="1"/>
  <c r="AI151" i="1"/>
  <c r="D151" i="1"/>
  <c r="I151" i="1"/>
  <c r="O151" i="1"/>
  <c r="T151" i="1"/>
  <c r="Y151" i="1"/>
  <c r="AE151" i="1"/>
  <c r="AJ151" i="1"/>
  <c r="AL151" i="1"/>
  <c r="E151" i="1"/>
  <c r="K151" i="1"/>
  <c r="P151" i="1"/>
  <c r="U151" i="1"/>
  <c r="AA151" i="1"/>
  <c r="AF151" i="1"/>
  <c r="AK151" i="1"/>
  <c r="AN151" i="1"/>
  <c r="D158" i="1"/>
  <c r="B158" i="1"/>
  <c r="G158" i="1"/>
  <c r="L158" i="1"/>
  <c r="P158" i="1"/>
  <c r="T158" i="1"/>
  <c r="X158" i="1"/>
  <c r="AB158" i="1"/>
  <c r="AF158" i="1"/>
  <c r="AJ158" i="1"/>
  <c r="AQ158" i="1"/>
  <c r="C158" i="1"/>
  <c r="I158" i="1"/>
  <c r="M158" i="1"/>
  <c r="Q158" i="1"/>
  <c r="U158" i="1"/>
  <c r="Y158" i="1"/>
  <c r="E158" i="1"/>
  <c r="J158" i="1"/>
  <c r="N158" i="1"/>
  <c r="R158" i="1"/>
  <c r="V158" i="1"/>
  <c r="Z158" i="1"/>
  <c r="AD158" i="1"/>
  <c r="AH158" i="1"/>
  <c r="AM158" i="1"/>
  <c r="AO158" i="1" s="1"/>
  <c r="AQ154" i="1"/>
  <c r="AB154" i="1"/>
  <c r="K154" i="1"/>
  <c r="AN155" i="1"/>
  <c r="AI155" i="1"/>
  <c r="AE155" i="1"/>
  <c r="AA155" i="1"/>
  <c r="W155" i="1"/>
  <c r="S155" i="1"/>
  <c r="O155" i="1"/>
  <c r="K155" i="1"/>
  <c r="G155" i="1"/>
  <c r="C155" i="1"/>
  <c r="E153" i="1"/>
  <c r="AH149" i="1"/>
  <c r="W149" i="1"/>
  <c r="M149" i="1"/>
  <c r="B149" i="1"/>
  <c r="AB148" i="1"/>
  <c r="F148" i="1"/>
  <c r="AQ146" i="1"/>
  <c r="AJ146" i="1"/>
  <c r="AF146" i="1"/>
  <c r="AB146" i="1"/>
  <c r="X146" i="1"/>
  <c r="T146" i="1"/>
  <c r="P146" i="1"/>
  <c r="L146" i="1"/>
  <c r="H146" i="1"/>
  <c r="D146" i="1"/>
  <c r="AK137" i="1"/>
  <c r="U137" i="1"/>
  <c r="E137" i="1"/>
  <c r="AM136" i="1"/>
  <c r="AO136" i="1" s="1"/>
  <c r="AK136" i="1"/>
  <c r="AF136" i="1"/>
  <c r="Z136" i="1"/>
  <c r="U136" i="1"/>
  <c r="P136" i="1"/>
  <c r="J136" i="1"/>
  <c r="E136" i="1"/>
  <c r="AN135" i="1"/>
  <c r="AI135" i="1"/>
  <c r="AA135" i="1"/>
  <c r="S135" i="1"/>
  <c r="K135" i="1"/>
  <c r="C135" i="1"/>
  <c r="AM134" i="1"/>
  <c r="AH134" i="1"/>
  <c r="AD134" i="1"/>
  <c r="Z134" i="1"/>
  <c r="V134" i="1"/>
  <c r="R134" i="1"/>
  <c r="N134" i="1"/>
  <c r="J134" i="1"/>
  <c r="F134" i="1"/>
  <c r="B134" i="1"/>
  <c r="M129" i="1"/>
  <c r="AQ128" i="1"/>
  <c r="AH128" i="1"/>
  <c r="X128" i="1"/>
  <c r="R128" i="1"/>
  <c r="M128" i="1"/>
  <c r="H128" i="1"/>
  <c r="B128" i="1"/>
  <c r="AE127" i="1"/>
  <c r="W127" i="1"/>
  <c r="O127" i="1"/>
  <c r="G127" i="1"/>
  <c r="AQ126" i="1"/>
  <c r="AJ126" i="1"/>
  <c r="AF126" i="1"/>
  <c r="AB126" i="1"/>
  <c r="X126" i="1"/>
  <c r="T126" i="1"/>
  <c r="P126" i="1"/>
  <c r="L126" i="1"/>
  <c r="H126" i="1"/>
  <c r="D126" i="1"/>
  <c r="AM122" i="1"/>
  <c r="AO122" i="1" s="1"/>
  <c r="AK122" i="1"/>
  <c r="AF122" i="1"/>
  <c r="Z122" i="1"/>
  <c r="U122" i="1"/>
  <c r="P122" i="1"/>
  <c r="J122" i="1"/>
  <c r="E122" i="1"/>
  <c r="Q121" i="1"/>
  <c r="AQ120" i="1"/>
  <c r="AL120" i="1"/>
  <c r="AK120" i="1"/>
  <c r="AG120" i="1"/>
  <c r="Y120" i="1"/>
  <c r="U120" i="1"/>
  <c r="Q120" i="1"/>
  <c r="M120" i="1"/>
  <c r="H120" i="1"/>
  <c r="B117" i="1"/>
  <c r="E117" i="1"/>
  <c r="Q117" i="1"/>
  <c r="AI117" i="1"/>
  <c r="AK117" i="1" s="1"/>
  <c r="G117" i="1"/>
  <c r="S117" i="1"/>
  <c r="AE117" i="1"/>
  <c r="Q110" i="1"/>
  <c r="T110" i="1"/>
  <c r="AN146" i="1"/>
  <c r="AI146" i="1"/>
  <c r="AE146" i="1"/>
  <c r="AA146" i="1"/>
  <c r="W146" i="1"/>
  <c r="S146" i="1"/>
  <c r="O146" i="1"/>
  <c r="K146" i="1"/>
  <c r="G146" i="1"/>
  <c r="C146" i="1"/>
  <c r="AL136" i="1"/>
  <c r="AJ136" i="1"/>
  <c r="AD136" i="1"/>
  <c r="Y136" i="1"/>
  <c r="T136" i="1"/>
  <c r="N136" i="1"/>
  <c r="I136" i="1"/>
  <c r="D136" i="1"/>
  <c r="AL129" i="1"/>
  <c r="Y129" i="1"/>
  <c r="I129" i="1"/>
  <c r="AK127" i="1"/>
  <c r="U127" i="1"/>
  <c r="M127" i="1"/>
  <c r="E127" i="1"/>
  <c r="AN126" i="1"/>
  <c r="AI126" i="1"/>
  <c r="AE126" i="1"/>
  <c r="AA126" i="1"/>
  <c r="W126" i="1"/>
  <c r="S126" i="1"/>
  <c r="O126" i="1"/>
  <c r="K126" i="1"/>
  <c r="G126" i="1"/>
  <c r="C126" i="1"/>
  <c r="AL122" i="1"/>
  <c r="AJ122" i="1"/>
  <c r="AD122" i="1"/>
  <c r="Y122" i="1"/>
  <c r="T122" i="1"/>
  <c r="N122" i="1"/>
  <c r="I122" i="1"/>
  <c r="D122" i="1"/>
  <c r="AG121" i="1"/>
  <c r="L121" i="1"/>
  <c r="AJ120" i="1"/>
  <c r="AF120" i="1"/>
  <c r="AB120" i="1"/>
  <c r="X120" i="1"/>
  <c r="T120" i="1"/>
  <c r="P120" i="1"/>
  <c r="L120" i="1"/>
  <c r="E120" i="1"/>
  <c r="B111" i="1"/>
  <c r="Q111" i="1"/>
  <c r="H109" i="1"/>
  <c r="I109" i="1" s="1"/>
  <c r="D159" i="1"/>
  <c r="AQ155" i="1"/>
  <c r="AL155" i="1"/>
  <c r="AK155" i="1"/>
  <c r="AG155" i="1"/>
  <c r="Y155" i="1"/>
  <c r="U155" i="1"/>
  <c r="Q155" i="1"/>
  <c r="M155" i="1"/>
  <c r="I155" i="1"/>
  <c r="E155" i="1"/>
  <c r="R149" i="1"/>
  <c r="G149" i="1"/>
  <c r="Q148" i="1"/>
  <c r="AM146" i="1"/>
  <c r="AO146" i="1" s="1"/>
  <c r="AH146" i="1"/>
  <c r="AD146" i="1"/>
  <c r="Z146" i="1"/>
  <c r="V146" i="1"/>
  <c r="R146" i="1"/>
  <c r="N146" i="1"/>
  <c r="J146" i="1"/>
  <c r="F146" i="1"/>
  <c r="Q145" i="1"/>
  <c r="F145" i="1"/>
  <c r="M137" i="1"/>
  <c r="AQ136" i="1"/>
  <c r="AH136" i="1"/>
  <c r="X136" i="1"/>
  <c r="R136" i="1"/>
  <c r="M136" i="1"/>
  <c r="H136" i="1"/>
  <c r="B136" i="1"/>
  <c r="AE135" i="1"/>
  <c r="W135" i="1"/>
  <c r="O135" i="1"/>
  <c r="G135" i="1"/>
  <c r="AQ134" i="1"/>
  <c r="AJ134" i="1"/>
  <c r="AF134" i="1"/>
  <c r="AB134" i="1"/>
  <c r="X134" i="1"/>
  <c r="T134" i="1"/>
  <c r="P134" i="1"/>
  <c r="L134" i="1"/>
  <c r="H134" i="1"/>
  <c r="Y133" i="1"/>
  <c r="I133" i="1"/>
  <c r="E131" i="1"/>
  <c r="AK129" i="1"/>
  <c r="U129" i="1"/>
  <c r="E129" i="1"/>
  <c r="AM128" i="1"/>
  <c r="AO128" i="1" s="1"/>
  <c r="AK128" i="1"/>
  <c r="AF128" i="1"/>
  <c r="Z128" i="1"/>
  <c r="U128" i="1"/>
  <c r="P128" i="1"/>
  <c r="J128" i="1"/>
  <c r="E128" i="1"/>
  <c r="AN127" i="1"/>
  <c r="AI127" i="1"/>
  <c r="AA127" i="1"/>
  <c r="S127" i="1"/>
  <c r="K127" i="1"/>
  <c r="C127" i="1"/>
  <c r="AM126" i="1"/>
  <c r="AO126" i="1" s="1"/>
  <c r="AH126" i="1"/>
  <c r="AD126" i="1"/>
  <c r="Z126" i="1"/>
  <c r="V126" i="1"/>
  <c r="R126" i="1"/>
  <c r="N126" i="1"/>
  <c r="J126" i="1"/>
  <c r="F126" i="1"/>
  <c r="D124" i="1"/>
  <c r="AH122" i="1"/>
  <c r="X122" i="1"/>
  <c r="R122" i="1"/>
  <c r="M122" i="1"/>
  <c r="H122" i="1"/>
  <c r="AB121" i="1"/>
  <c r="G121" i="1"/>
  <c r="AN120" i="1"/>
  <c r="AI120" i="1"/>
  <c r="AE120" i="1"/>
  <c r="AA120" i="1"/>
  <c r="W120" i="1"/>
  <c r="S120" i="1"/>
  <c r="O120" i="1"/>
  <c r="K120" i="1"/>
  <c r="AE109" i="1"/>
  <c r="B120" i="1"/>
  <c r="F120" i="1"/>
  <c r="J120" i="1"/>
  <c r="C120" i="1"/>
  <c r="G120" i="1"/>
  <c r="B109" i="1"/>
  <c r="K109" i="1"/>
  <c r="M109" i="1" s="1"/>
  <c r="W109" i="1"/>
  <c r="AF109" i="1"/>
  <c r="AG109" i="1" s="1"/>
  <c r="E109" i="1"/>
  <c r="G109" i="1" s="1"/>
  <c r="Q109" i="1"/>
  <c r="S109" i="1" s="1"/>
  <c r="AI109" i="1"/>
  <c r="AK109" i="1" s="1"/>
  <c r="Q71" i="1"/>
  <c r="B69" i="1"/>
  <c r="Q69" i="1"/>
  <c r="E69" i="1"/>
  <c r="B68" i="1"/>
  <c r="E68" i="1"/>
  <c r="W68" i="1"/>
  <c r="AF68" i="1"/>
  <c r="Q68" i="1"/>
  <c r="AI68" i="1"/>
  <c r="Q62" i="1"/>
  <c r="B62" i="1"/>
  <c r="H62" i="1"/>
  <c r="Z107" i="1"/>
  <c r="F107" i="1"/>
  <c r="AE105" i="1"/>
  <c r="H105" i="1"/>
  <c r="I105" i="1" s="1"/>
  <c r="AF104" i="1"/>
  <c r="AG104" i="1" s="1"/>
  <c r="T104" i="1"/>
  <c r="U104" i="1" s="1"/>
  <c r="H104" i="1"/>
  <c r="I104" i="1" s="1"/>
  <c r="Z99" i="1"/>
  <c r="W97" i="1"/>
  <c r="W94" i="1"/>
  <c r="Q91" i="1"/>
  <c r="W86" i="1"/>
  <c r="E86" i="1"/>
  <c r="Z85" i="1"/>
  <c r="B85" i="1"/>
  <c r="T81" i="1"/>
  <c r="AI80" i="1"/>
  <c r="Q80" i="1"/>
  <c r="E80" i="1"/>
  <c r="AI79" i="1"/>
  <c r="Q79" i="1"/>
  <c r="H79" i="1"/>
  <c r="AI76" i="1"/>
  <c r="W76" i="1"/>
  <c r="E76" i="1"/>
  <c r="Z75" i="1"/>
  <c r="B75" i="1"/>
  <c r="AF73" i="1"/>
  <c r="T73" i="1"/>
  <c r="K73" i="1"/>
  <c r="Z72" i="1"/>
  <c r="N72" i="1"/>
  <c r="N69" i="1"/>
  <c r="K68" i="1"/>
  <c r="E63" i="1"/>
  <c r="N63" i="1"/>
  <c r="W63" i="1"/>
  <c r="B63" i="1"/>
  <c r="K63" i="1"/>
  <c r="Z63" i="1"/>
  <c r="AI63" i="1"/>
  <c r="R107" i="1"/>
  <c r="AI105" i="1"/>
  <c r="AK105" i="1" s="1"/>
  <c r="Q105" i="1"/>
  <c r="S105" i="1" s="1"/>
  <c r="G105" i="1"/>
  <c r="AE104" i="1"/>
  <c r="Z104" i="1"/>
  <c r="AB104" i="1" s="1"/>
  <c r="S104" i="1"/>
  <c r="N104" i="1"/>
  <c r="P104" i="1" s="1"/>
  <c r="G104" i="1"/>
  <c r="E99" i="1"/>
  <c r="Q98" i="1"/>
  <c r="W93" i="1"/>
  <c r="W91" i="1"/>
  <c r="AI87" i="1"/>
  <c r="Q87" i="1"/>
  <c r="E87" i="1"/>
  <c r="AI86" i="1"/>
  <c r="Q86" i="1"/>
  <c r="H86" i="1"/>
  <c r="Q82" i="1"/>
  <c r="Q81" i="1"/>
  <c r="AF80" i="1"/>
  <c r="W80" i="1"/>
  <c r="K80" i="1"/>
  <c r="AF76" i="1"/>
  <c r="T76" i="1"/>
  <c r="K76" i="1"/>
  <c r="H73" i="1"/>
  <c r="H68" i="1"/>
  <c r="Q64" i="1"/>
  <c r="E64" i="1"/>
  <c r="N56" i="1"/>
  <c r="E56" i="1"/>
  <c r="Z54" i="1"/>
  <c r="AI53" i="1"/>
  <c r="Z53" i="1"/>
  <c r="Q53" i="1"/>
  <c r="AF51" i="1"/>
  <c r="H51" i="1"/>
  <c r="AI49" i="1"/>
  <c r="W49" i="1"/>
  <c r="AF48" i="1"/>
  <c r="Z48" i="1"/>
  <c r="H48" i="1"/>
  <c r="W47" i="1"/>
  <c r="N47" i="1"/>
  <c r="E47" i="1"/>
  <c r="W45" i="1"/>
  <c r="T44" i="1"/>
  <c r="N44" i="1"/>
  <c r="Q43" i="1"/>
  <c r="AF42" i="1"/>
  <c r="AF64" i="1"/>
  <c r="T64" i="1"/>
  <c r="H64" i="1"/>
  <c r="K56" i="1"/>
  <c r="AI54" i="1"/>
  <c r="N54" i="1"/>
  <c r="B54" i="1"/>
  <c r="W53" i="1"/>
  <c r="N53" i="1"/>
  <c r="E53" i="1"/>
  <c r="E51" i="1"/>
  <c r="Z50" i="1"/>
  <c r="N50" i="1"/>
  <c r="B50" i="1"/>
  <c r="B49" i="1"/>
  <c r="N48" i="1"/>
  <c r="K47" i="1"/>
  <c r="B47" i="1"/>
  <c r="Z44" i="1"/>
  <c r="B44" i="1"/>
  <c r="E39" i="1"/>
  <c r="N39" i="1"/>
  <c r="W39" i="1"/>
  <c r="E38" i="1"/>
  <c r="Q38" i="1"/>
  <c r="B36" i="1"/>
  <c r="Q36" i="1"/>
  <c r="Z36" i="1"/>
  <c r="AI36" i="1"/>
  <c r="K36" i="1"/>
  <c r="T54" i="1"/>
  <c r="H54" i="1"/>
  <c r="Q51" i="1"/>
  <c r="AF50" i="1"/>
  <c r="T50" i="1"/>
  <c r="H50" i="1"/>
  <c r="AF49" i="1"/>
  <c r="Z49" i="1"/>
  <c r="T49" i="1"/>
  <c r="N49" i="1"/>
  <c r="Z47" i="1"/>
  <c r="Q47" i="1"/>
  <c r="AF44" i="1"/>
  <c r="Q44" i="1"/>
  <c r="H44" i="1"/>
  <c r="N42" i="1"/>
  <c r="Z42" i="1"/>
  <c r="E42" i="1"/>
  <c r="Q42" i="1"/>
  <c r="Q41" i="1"/>
  <c r="AI41" i="1"/>
  <c r="AF36" i="1"/>
  <c r="AF33" i="1"/>
  <c r="Q33" i="1"/>
  <c r="H33" i="1"/>
  <c r="K23" i="1"/>
  <c r="E23" i="1"/>
  <c r="Q34" i="1"/>
  <c r="T33" i="1"/>
  <c r="N33" i="1"/>
  <c r="Q31" i="1"/>
  <c r="E31" i="1"/>
  <c r="AF28" i="1"/>
  <c r="Z28" i="1"/>
  <c r="E28" i="1"/>
  <c r="AI26" i="1"/>
  <c r="W26" i="1"/>
  <c r="K26" i="1"/>
  <c r="Z23" i="1"/>
  <c r="H23" i="1"/>
  <c r="N22" i="1"/>
  <c r="H22" i="1"/>
  <c r="B22" i="1"/>
  <c r="K21" i="1"/>
  <c r="K19" i="1"/>
  <c r="T18" i="1"/>
  <c r="E18" i="1"/>
  <c r="W15" i="1"/>
  <c r="T12" i="1"/>
  <c r="N12" i="1"/>
  <c r="B12" i="1"/>
  <c r="Z10" i="1"/>
  <c r="N10" i="1"/>
  <c r="AI9" i="1"/>
  <c r="Z33" i="1"/>
  <c r="AF31" i="1"/>
  <c r="Z31" i="1"/>
  <c r="N31" i="1"/>
  <c r="B31" i="1"/>
  <c r="T28" i="1"/>
  <c r="N28" i="1"/>
  <c r="Q26" i="1"/>
  <c r="Q25" i="1"/>
  <c r="W23" i="1"/>
  <c r="Q23" i="1"/>
  <c r="W21" i="1"/>
  <c r="Z20" i="1"/>
  <c r="AI19" i="1"/>
  <c r="AK19" i="1" s="1"/>
  <c r="H19" i="1"/>
  <c r="AF18" i="1"/>
  <c r="Z18" i="1"/>
  <c r="N18" i="1"/>
  <c r="H18" i="1"/>
  <c r="AI15" i="1"/>
  <c r="W8" i="1"/>
  <c r="Q8" i="1"/>
  <c r="K8" i="1"/>
  <c r="E8" i="1"/>
  <c r="Q7" i="1"/>
  <c r="H6" i="1"/>
  <c r="AF19" i="1"/>
  <c r="E6" i="1"/>
  <c r="Z21" i="1"/>
  <c r="N21" i="1"/>
  <c r="B21" i="1"/>
  <c r="E20" i="1"/>
  <c r="T19" i="1"/>
  <c r="AF20" i="1"/>
  <c r="T20" i="1"/>
  <c r="N20" i="1"/>
  <c r="B19" i="1"/>
  <c r="N19" i="1"/>
  <c r="Z19" i="1"/>
  <c r="H13" i="1"/>
  <c r="T13" i="1"/>
  <c r="AF13" i="1"/>
  <c r="B13" i="1"/>
  <c r="W13" i="1"/>
  <c r="N13" i="1"/>
  <c r="AI13" i="1"/>
  <c r="E13" i="1"/>
  <c r="Z13" i="1"/>
  <c r="K20" i="1"/>
  <c r="B11" i="1"/>
  <c r="N11" i="1"/>
  <c r="Z11" i="1"/>
  <c r="K11" i="1"/>
  <c r="W11" i="1"/>
  <c r="AI11" i="1"/>
  <c r="H11" i="1"/>
  <c r="T11" i="1"/>
  <c r="AF11" i="1"/>
  <c r="E11" i="1"/>
  <c r="AF21" i="1"/>
  <c r="T21" i="1"/>
  <c r="H21" i="1"/>
  <c r="AI20" i="1"/>
  <c r="W20" i="1"/>
  <c r="H20" i="1"/>
  <c r="B20" i="1"/>
  <c r="W19" i="1"/>
  <c r="Q19" i="1"/>
  <c r="B17" i="1"/>
  <c r="N17" i="1"/>
  <c r="Z17" i="1"/>
  <c r="K17" i="1"/>
  <c r="H17" i="1"/>
  <c r="T17" i="1"/>
  <c r="AF17" i="1"/>
  <c r="Q11" i="1"/>
  <c r="K16" i="1"/>
  <c r="Z15" i="1"/>
  <c r="N15" i="1"/>
  <c r="B15" i="1"/>
  <c r="B7" i="1"/>
  <c r="N7" i="1"/>
  <c r="Z7" i="1"/>
  <c r="K7" i="1"/>
  <c r="W7" i="1"/>
  <c r="AI7" i="1"/>
  <c r="H7" i="1"/>
  <c r="T7" i="1"/>
  <c r="AF7" i="1"/>
  <c r="AF15" i="1"/>
  <c r="T15" i="1"/>
  <c r="H15" i="1"/>
  <c r="Z9" i="1"/>
  <c r="N9" i="1"/>
  <c r="B9" i="1"/>
  <c r="AI12" i="1"/>
  <c r="W12" i="1"/>
  <c r="K12" i="1"/>
  <c r="AF9" i="1"/>
  <c r="T9" i="1"/>
  <c r="H9" i="1"/>
  <c r="I160" i="1"/>
  <c r="E156" i="1"/>
  <c r="AJ160" i="1"/>
  <c r="T160" i="1"/>
  <c r="L160" i="1"/>
  <c r="AQ160" i="1"/>
  <c r="AM160" i="1"/>
  <c r="AH160" i="1"/>
  <c r="AD160" i="1"/>
  <c r="Z160" i="1"/>
  <c r="V160" i="1"/>
  <c r="R160" i="1"/>
  <c r="N160" i="1"/>
  <c r="J160" i="1"/>
  <c r="F160" i="1"/>
  <c r="B160" i="1"/>
  <c r="H158" i="1"/>
  <c r="AN157" i="1"/>
  <c r="AI157" i="1"/>
  <c r="AE157" i="1"/>
  <c r="AA157" i="1"/>
  <c r="W157" i="1"/>
  <c r="S157" i="1"/>
  <c r="O157" i="1"/>
  <c r="K157" i="1"/>
  <c r="G157" i="1"/>
  <c r="C157" i="1"/>
  <c r="AQ156" i="1"/>
  <c r="AM156" i="1"/>
  <c r="AH156" i="1"/>
  <c r="AD156" i="1"/>
  <c r="Z156" i="1"/>
  <c r="V156" i="1"/>
  <c r="R156" i="1"/>
  <c r="N156" i="1"/>
  <c r="J156" i="1"/>
  <c r="F156" i="1"/>
  <c r="B156" i="1"/>
  <c r="L154" i="1"/>
  <c r="H154" i="1"/>
  <c r="AN153" i="1"/>
  <c r="AI153" i="1"/>
  <c r="AE153" i="1"/>
  <c r="AA153" i="1"/>
  <c r="W153" i="1"/>
  <c r="S153" i="1"/>
  <c r="O153" i="1"/>
  <c r="K153" i="1"/>
  <c r="G153" i="1"/>
  <c r="C153" i="1"/>
  <c r="AQ152" i="1"/>
  <c r="AM152" i="1"/>
  <c r="AH152" i="1"/>
  <c r="X152" i="1"/>
  <c r="R152" i="1"/>
  <c r="M152" i="1"/>
  <c r="H152" i="1"/>
  <c r="B151" i="1"/>
  <c r="F151" i="1"/>
  <c r="J151" i="1"/>
  <c r="N151" i="1"/>
  <c r="R151" i="1"/>
  <c r="V151" i="1"/>
  <c r="Z151" i="1"/>
  <c r="AD151" i="1"/>
  <c r="AH151" i="1"/>
  <c r="AM151" i="1"/>
  <c r="AQ151" i="1"/>
  <c r="AQ149" i="1"/>
  <c r="AL149" i="1"/>
  <c r="AI149" i="1"/>
  <c r="AD149" i="1"/>
  <c r="Y149" i="1"/>
  <c r="S149" i="1"/>
  <c r="N149" i="1"/>
  <c r="I149" i="1"/>
  <c r="AH148" i="1"/>
  <c r="X148" i="1"/>
  <c r="R148" i="1"/>
  <c r="M148" i="1"/>
  <c r="H148" i="1"/>
  <c r="B147" i="1"/>
  <c r="F147" i="1"/>
  <c r="J147" i="1"/>
  <c r="N147" i="1"/>
  <c r="R147" i="1"/>
  <c r="V147" i="1"/>
  <c r="Z147" i="1"/>
  <c r="AD147" i="1"/>
  <c r="AH147" i="1"/>
  <c r="AM147" i="1"/>
  <c r="AQ147" i="1"/>
  <c r="AQ145" i="1"/>
  <c r="AL145" i="1"/>
  <c r="AI145" i="1"/>
  <c r="AD145" i="1"/>
  <c r="Y145" i="1"/>
  <c r="S145" i="1"/>
  <c r="N145" i="1"/>
  <c r="I145" i="1"/>
  <c r="AN143" i="1"/>
  <c r="AI143" i="1"/>
  <c r="AA143" i="1"/>
  <c r="S143" i="1"/>
  <c r="K143" i="1"/>
  <c r="AL141" i="1"/>
  <c r="Y141" i="1"/>
  <c r="AL156" i="1"/>
  <c r="AK156" i="1"/>
  <c r="AG156" i="1"/>
  <c r="Y156" i="1"/>
  <c r="U156" i="1"/>
  <c r="Q156" i="1"/>
  <c r="I156" i="1"/>
  <c r="C152" i="1"/>
  <c r="G152" i="1"/>
  <c r="K152" i="1"/>
  <c r="O152" i="1"/>
  <c r="S152" i="1"/>
  <c r="W152" i="1"/>
  <c r="AA152" i="1"/>
  <c r="AE152" i="1"/>
  <c r="C148" i="1"/>
  <c r="G148" i="1"/>
  <c r="K148" i="1"/>
  <c r="O148" i="1"/>
  <c r="S148" i="1"/>
  <c r="W148" i="1"/>
  <c r="AA148" i="1"/>
  <c r="AE148" i="1"/>
  <c r="AI148" i="1"/>
  <c r="AN148" i="1"/>
  <c r="B143" i="1"/>
  <c r="F143" i="1"/>
  <c r="J143" i="1"/>
  <c r="N143" i="1"/>
  <c r="R143" i="1"/>
  <c r="V143" i="1"/>
  <c r="Z143" i="1"/>
  <c r="AD143" i="1"/>
  <c r="AH143" i="1"/>
  <c r="AM143" i="1"/>
  <c r="AQ143" i="1"/>
  <c r="D143" i="1"/>
  <c r="H143" i="1"/>
  <c r="L143" i="1"/>
  <c r="P143" i="1"/>
  <c r="T143" i="1"/>
  <c r="X143" i="1"/>
  <c r="AB143" i="1"/>
  <c r="AF143" i="1"/>
  <c r="AJ143" i="1"/>
  <c r="AF160" i="1"/>
  <c r="P160" i="1"/>
  <c r="D160" i="1"/>
  <c r="AJ156" i="1"/>
  <c r="AF156" i="1"/>
  <c r="AB156" i="1"/>
  <c r="X156" i="1"/>
  <c r="T156" i="1"/>
  <c r="P156" i="1"/>
  <c r="L156" i="1"/>
  <c r="H156" i="1"/>
  <c r="D156" i="1"/>
  <c r="AJ152" i="1"/>
  <c r="AF152" i="1"/>
  <c r="Z152" i="1"/>
  <c r="U152" i="1"/>
  <c r="P152" i="1"/>
  <c r="J152" i="1"/>
  <c r="E152" i="1"/>
  <c r="D149" i="1"/>
  <c r="H149" i="1"/>
  <c r="L149" i="1"/>
  <c r="P149" i="1"/>
  <c r="T149" i="1"/>
  <c r="X149" i="1"/>
  <c r="AB149" i="1"/>
  <c r="AF149" i="1"/>
  <c r="AJ149" i="1"/>
  <c r="AM148" i="1"/>
  <c r="AK148" i="1"/>
  <c r="AF148" i="1"/>
  <c r="Z148" i="1"/>
  <c r="U148" i="1"/>
  <c r="P148" i="1"/>
  <c r="J148" i="1"/>
  <c r="E148" i="1"/>
  <c r="D145" i="1"/>
  <c r="H145" i="1"/>
  <c r="L145" i="1"/>
  <c r="P145" i="1"/>
  <c r="T145" i="1"/>
  <c r="X145" i="1"/>
  <c r="AB145" i="1"/>
  <c r="AF145" i="1"/>
  <c r="AJ145" i="1"/>
  <c r="AE143" i="1"/>
  <c r="W143" i="1"/>
  <c r="O143" i="1"/>
  <c r="G143" i="1"/>
  <c r="D141" i="1"/>
  <c r="H141" i="1"/>
  <c r="L141" i="1"/>
  <c r="P141" i="1"/>
  <c r="T141" i="1"/>
  <c r="X141" i="1"/>
  <c r="AB141" i="1"/>
  <c r="AF141" i="1"/>
  <c r="AJ141" i="1"/>
  <c r="B141" i="1"/>
  <c r="F141" i="1"/>
  <c r="J141" i="1"/>
  <c r="N141" i="1"/>
  <c r="R141" i="1"/>
  <c r="V141" i="1"/>
  <c r="Z141" i="1"/>
  <c r="AD141" i="1"/>
  <c r="AH141" i="1"/>
  <c r="AM141" i="1"/>
  <c r="AQ141" i="1"/>
  <c r="C141" i="1"/>
  <c r="G141" i="1"/>
  <c r="K141" i="1"/>
  <c r="O141" i="1"/>
  <c r="S141" i="1"/>
  <c r="W141" i="1"/>
  <c r="AA141" i="1"/>
  <c r="AE141" i="1"/>
  <c r="AI141" i="1"/>
  <c r="AN141" i="1"/>
  <c r="E160" i="1"/>
  <c r="AB160" i="1"/>
  <c r="X160" i="1"/>
  <c r="H160" i="1"/>
  <c r="AN160" i="1"/>
  <c r="AI160" i="1"/>
  <c r="AE160" i="1"/>
  <c r="AA160" i="1"/>
  <c r="W160" i="1"/>
  <c r="S160" i="1"/>
  <c r="O160" i="1"/>
  <c r="K160" i="1"/>
  <c r="G160" i="1"/>
  <c r="AJ157" i="1"/>
  <c r="AF157" i="1"/>
  <c r="AB157" i="1"/>
  <c r="X157" i="1"/>
  <c r="T157" i="1"/>
  <c r="P157" i="1"/>
  <c r="L157" i="1"/>
  <c r="H157" i="1"/>
  <c r="AN156" i="1"/>
  <c r="AI156" i="1"/>
  <c r="AE156" i="1"/>
  <c r="AA156" i="1"/>
  <c r="W156" i="1"/>
  <c r="S156" i="1"/>
  <c r="O156" i="1"/>
  <c r="K156" i="1"/>
  <c r="G156" i="1"/>
  <c r="AJ153" i="1"/>
  <c r="AF153" i="1"/>
  <c r="AB153" i="1"/>
  <c r="X153" i="1"/>
  <c r="T153" i="1"/>
  <c r="P153" i="1"/>
  <c r="L153" i="1"/>
  <c r="H153" i="1"/>
  <c r="AN152" i="1"/>
  <c r="AI152" i="1"/>
  <c r="AD152" i="1"/>
  <c r="Y152" i="1"/>
  <c r="T152" i="1"/>
  <c r="N152" i="1"/>
  <c r="I152" i="1"/>
  <c r="D152" i="1"/>
  <c r="AO150" i="1"/>
  <c r="AM149" i="1"/>
  <c r="AK149" i="1"/>
  <c r="AE149" i="1"/>
  <c r="Z149" i="1"/>
  <c r="U149" i="1"/>
  <c r="O149" i="1"/>
  <c r="J149" i="1"/>
  <c r="E149" i="1"/>
  <c r="AQ148" i="1"/>
  <c r="AL148" i="1"/>
  <c r="AJ148" i="1"/>
  <c r="AD148" i="1"/>
  <c r="Y148" i="1"/>
  <c r="T148" i="1"/>
  <c r="N148" i="1"/>
  <c r="I148" i="1"/>
  <c r="D148" i="1"/>
  <c r="M147" i="1"/>
  <c r="H147" i="1"/>
  <c r="C147" i="1"/>
  <c r="AM145" i="1"/>
  <c r="AK145" i="1"/>
  <c r="AE145" i="1"/>
  <c r="Z145" i="1"/>
  <c r="U145" i="1"/>
  <c r="O145" i="1"/>
  <c r="J145" i="1"/>
  <c r="E145" i="1"/>
  <c r="AK143" i="1"/>
  <c r="U143" i="1"/>
  <c r="M143" i="1"/>
  <c r="E143" i="1"/>
  <c r="AO142" i="1"/>
  <c r="M141" i="1"/>
  <c r="AN137" i="1"/>
  <c r="AI137" i="1"/>
  <c r="AE137" i="1"/>
  <c r="AA137" i="1"/>
  <c r="W137" i="1"/>
  <c r="S137" i="1"/>
  <c r="O137" i="1"/>
  <c r="K137" i="1"/>
  <c r="G137" i="1"/>
  <c r="C137" i="1"/>
  <c r="AN133" i="1"/>
  <c r="AI133" i="1"/>
  <c r="AE133" i="1"/>
  <c r="AA133" i="1"/>
  <c r="W133" i="1"/>
  <c r="S133" i="1"/>
  <c r="O133" i="1"/>
  <c r="K133" i="1"/>
  <c r="G133" i="1"/>
  <c r="C133" i="1"/>
  <c r="AO130" i="1"/>
  <c r="AN129" i="1"/>
  <c r="AI129" i="1"/>
  <c r="AE129" i="1"/>
  <c r="AA129" i="1"/>
  <c r="W129" i="1"/>
  <c r="S129" i="1"/>
  <c r="O129" i="1"/>
  <c r="K129" i="1"/>
  <c r="G129" i="1"/>
  <c r="C129" i="1"/>
  <c r="AN125" i="1"/>
  <c r="AI125" i="1"/>
  <c r="AE125" i="1"/>
  <c r="AA125" i="1"/>
  <c r="W125" i="1"/>
  <c r="S125" i="1"/>
  <c r="O125" i="1"/>
  <c r="K125" i="1"/>
  <c r="G125" i="1"/>
  <c r="C125" i="1"/>
  <c r="D123" i="1"/>
  <c r="H123" i="1"/>
  <c r="L123" i="1"/>
  <c r="P123" i="1"/>
  <c r="T123" i="1"/>
  <c r="X123" i="1"/>
  <c r="AB123" i="1"/>
  <c r="AF123" i="1"/>
  <c r="AL121" i="1"/>
  <c r="AJ121" i="1"/>
  <c r="AE121" i="1"/>
  <c r="Y121" i="1"/>
  <c r="T121" i="1"/>
  <c r="O121" i="1"/>
  <c r="I121" i="1"/>
  <c r="D121" i="1"/>
  <c r="C119" i="1"/>
  <c r="G119" i="1"/>
  <c r="K119" i="1"/>
  <c r="O119" i="1"/>
  <c r="S119" i="1"/>
  <c r="W119" i="1"/>
  <c r="AA119" i="1"/>
  <c r="AE119" i="1"/>
  <c r="AI119" i="1"/>
  <c r="AN119" i="1"/>
  <c r="D119" i="1"/>
  <c r="H119" i="1"/>
  <c r="L119" i="1"/>
  <c r="P119" i="1"/>
  <c r="T119" i="1"/>
  <c r="X119" i="1"/>
  <c r="AB119" i="1"/>
  <c r="AF119" i="1"/>
  <c r="AJ119" i="1"/>
  <c r="B114" i="1"/>
  <c r="F114" i="1"/>
  <c r="N114" i="1"/>
  <c r="R114" i="1"/>
  <c r="Z114" i="1"/>
  <c r="AD114" i="1"/>
  <c r="G114" i="1"/>
  <c r="K114" i="1"/>
  <c r="M114" i="1" s="1"/>
  <c r="O114" i="1"/>
  <c r="S114" i="1"/>
  <c r="W114" i="1"/>
  <c r="AA114" i="1"/>
  <c r="AE114" i="1"/>
  <c r="AI114" i="1"/>
  <c r="AK114" i="1" s="1"/>
  <c r="E111" i="1"/>
  <c r="AJ139" i="1"/>
  <c r="AF139" i="1"/>
  <c r="AB139" i="1"/>
  <c r="X139" i="1"/>
  <c r="T139" i="1"/>
  <c r="P139" i="1"/>
  <c r="L139" i="1"/>
  <c r="H139" i="1"/>
  <c r="D139" i="1"/>
  <c r="AQ137" i="1"/>
  <c r="AM137" i="1"/>
  <c r="AH137" i="1"/>
  <c r="AD137" i="1"/>
  <c r="Z137" i="1"/>
  <c r="V137" i="1"/>
  <c r="R137" i="1"/>
  <c r="N137" i="1"/>
  <c r="J137" i="1"/>
  <c r="F137" i="1"/>
  <c r="B137" i="1"/>
  <c r="AJ135" i="1"/>
  <c r="AF135" i="1"/>
  <c r="AB135" i="1"/>
  <c r="X135" i="1"/>
  <c r="T135" i="1"/>
  <c r="P135" i="1"/>
  <c r="L135" i="1"/>
  <c r="H135" i="1"/>
  <c r="D135" i="1"/>
  <c r="AQ133" i="1"/>
  <c r="AM133" i="1"/>
  <c r="AH133" i="1"/>
  <c r="AD133" i="1"/>
  <c r="Z133" i="1"/>
  <c r="V133" i="1"/>
  <c r="R133" i="1"/>
  <c r="N133" i="1"/>
  <c r="J133" i="1"/>
  <c r="F133" i="1"/>
  <c r="B133" i="1"/>
  <c r="AJ131" i="1"/>
  <c r="AF131" i="1"/>
  <c r="AB131" i="1"/>
  <c r="X131" i="1"/>
  <c r="T131" i="1"/>
  <c r="P131" i="1"/>
  <c r="L131" i="1"/>
  <c r="H131" i="1"/>
  <c r="D131" i="1"/>
  <c r="AQ129" i="1"/>
  <c r="AM129" i="1"/>
  <c r="AH129" i="1"/>
  <c r="AD129" i="1"/>
  <c r="Z129" i="1"/>
  <c r="V129" i="1"/>
  <c r="R129" i="1"/>
  <c r="N129" i="1"/>
  <c r="J129" i="1"/>
  <c r="F129" i="1"/>
  <c r="B129" i="1"/>
  <c r="AJ127" i="1"/>
  <c r="AF127" i="1"/>
  <c r="AB127" i="1"/>
  <c r="X127" i="1"/>
  <c r="T127" i="1"/>
  <c r="P127" i="1"/>
  <c r="L127" i="1"/>
  <c r="H127" i="1"/>
  <c r="D127" i="1"/>
  <c r="AQ125" i="1"/>
  <c r="AM125" i="1"/>
  <c r="AH125" i="1"/>
  <c r="AD125" i="1"/>
  <c r="Z125" i="1"/>
  <c r="V125" i="1"/>
  <c r="R125" i="1"/>
  <c r="N125" i="1"/>
  <c r="J125" i="1"/>
  <c r="F125" i="1"/>
  <c r="B125" i="1"/>
  <c r="AJ123" i="1"/>
  <c r="AE123" i="1"/>
  <c r="Z123" i="1"/>
  <c r="U123" i="1"/>
  <c r="O123" i="1"/>
  <c r="J123" i="1"/>
  <c r="E123" i="1"/>
  <c r="AI121" i="1"/>
  <c r="X121" i="1"/>
  <c r="S121" i="1"/>
  <c r="M121" i="1"/>
  <c r="H121" i="1"/>
  <c r="AQ119" i="1"/>
  <c r="AD119" i="1"/>
  <c r="V119" i="1"/>
  <c r="N119" i="1"/>
  <c r="F119" i="1"/>
  <c r="AJ117" i="1"/>
  <c r="L116" i="1"/>
  <c r="M116" i="1"/>
  <c r="K115" i="1"/>
  <c r="L115" i="1" s="1"/>
  <c r="O115" i="1"/>
  <c r="S115" i="1"/>
  <c r="W115" i="1"/>
  <c r="AA115" i="1"/>
  <c r="AI115" i="1"/>
  <c r="AJ115" i="1" s="1"/>
  <c r="H115" i="1"/>
  <c r="P115" i="1"/>
  <c r="T115" i="1"/>
  <c r="V115" i="1" s="1"/>
  <c r="AB115" i="1"/>
  <c r="AF115" i="1"/>
  <c r="AF114" i="1"/>
  <c r="AG114" i="1" s="1"/>
  <c r="P114" i="1"/>
  <c r="H114" i="1"/>
  <c r="I114" i="1" s="1"/>
  <c r="Z111" i="1"/>
  <c r="AB111" i="1" s="1"/>
  <c r="R111" i="1"/>
  <c r="B110" i="1"/>
  <c r="J110" i="1"/>
  <c r="N110" i="1"/>
  <c r="P110" i="1" s="1"/>
  <c r="R110" i="1"/>
  <c r="V110" i="1"/>
  <c r="Z110" i="1"/>
  <c r="AB110" i="1" s="1"/>
  <c r="AH110" i="1"/>
  <c r="K110" i="1"/>
  <c r="L110" i="1" s="1"/>
  <c r="O110" i="1"/>
  <c r="S110" i="1"/>
  <c r="W110" i="1"/>
  <c r="AA110" i="1"/>
  <c r="AI110" i="1"/>
  <c r="AJ110" i="1" s="1"/>
  <c r="L109" i="1"/>
  <c r="AJ104" i="1"/>
  <c r="AK104" i="1"/>
  <c r="B121" i="1"/>
  <c r="F121" i="1"/>
  <c r="J121" i="1"/>
  <c r="N121" i="1"/>
  <c r="R121" i="1"/>
  <c r="V121" i="1"/>
  <c r="Z121" i="1"/>
  <c r="AD121" i="1"/>
  <c r="AH121" i="1"/>
  <c r="AM121" i="1"/>
  <c r="AQ121" i="1"/>
  <c r="AJ112" i="1"/>
  <c r="AK112" i="1"/>
  <c r="L112" i="1"/>
  <c r="M112" i="1"/>
  <c r="G111" i="1"/>
  <c r="K111" i="1"/>
  <c r="M111" i="1" s="1"/>
  <c r="S111" i="1"/>
  <c r="W111" i="1"/>
  <c r="AA111" i="1"/>
  <c r="AE111" i="1"/>
  <c r="AI111" i="1"/>
  <c r="H111" i="1"/>
  <c r="I111" i="1" s="1"/>
  <c r="L111" i="1"/>
  <c r="T111" i="1"/>
  <c r="U111" i="1" s="1"/>
  <c r="AF111" i="1"/>
  <c r="AG111" i="1" s="1"/>
  <c r="AN144" i="1"/>
  <c r="AI144" i="1"/>
  <c r="AE144" i="1"/>
  <c r="AA144" i="1"/>
  <c r="W144" i="1"/>
  <c r="S144" i="1"/>
  <c r="O144" i="1"/>
  <c r="K144" i="1"/>
  <c r="G144" i="1"/>
  <c r="AN140" i="1"/>
  <c r="AI140" i="1"/>
  <c r="AE140" i="1"/>
  <c r="AA140" i="1"/>
  <c r="W140" i="1"/>
  <c r="S140" i="1"/>
  <c r="O140" i="1"/>
  <c r="K140" i="1"/>
  <c r="G140" i="1"/>
  <c r="AQ139" i="1"/>
  <c r="AM139" i="1"/>
  <c r="AH139" i="1"/>
  <c r="AD139" i="1"/>
  <c r="Z139" i="1"/>
  <c r="V139" i="1"/>
  <c r="R139" i="1"/>
  <c r="N139" i="1"/>
  <c r="J139" i="1"/>
  <c r="F139" i="1"/>
  <c r="AJ137" i="1"/>
  <c r="AF137" i="1"/>
  <c r="AB137" i="1"/>
  <c r="X137" i="1"/>
  <c r="T137" i="1"/>
  <c r="P137" i="1"/>
  <c r="L137" i="1"/>
  <c r="H137" i="1"/>
  <c r="AN136" i="1"/>
  <c r="AI136" i="1"/>
  <c r="AE136" i="1"/>
  <c r="AA136" i="1"/>
  <c r="W136" i="1"/>
  <c r="S136" i="1"/>
  <c r="O136" i="1"/>
  <c r="K136" i="1"/>
  <c r="G136" i="1"/>
  <c r="AQ135" i="1"/>
  <c r="AM135" i="1"/>
  <c r="AH135" i="1"/>
  <c r="AD135" i="1"/>
  <c r="Z135" i="1"/>
  <c r="V135" i="1"/>
  <c r="R135" i="1"/>
  <c r="N135" i="1"/>
  <c r="J135" i="1"/>
  <c r="F135" i="1"/>
  <c r="AJ133" i="1"/>
  <c r="AF133" i="1"/>
  <c r="AB133" i="1"/>
  <c r="X133" i="1"/>
  <c r="T133" i="1"/>
  <c r="P133" i="1"/>
  <c r="L133" i="1"/>
  <c r="H133" i="1"/>
  <c r="AN132" i="1"/>
  <c r="AI132" i="1"/>
  <c r="AE132" i="1"/>
  <c r="AA132" i="1"/>
  <c r="W132" i="1"/>
  <c r="AP132" i="1" s="1"/>
  <c r="S132" i="1"/>
  <c r="O132" i="1"/>
  <c r="K132" i="1"/>
  <c r="G132" i="1"/>
  <c r="AQ131" i="1"/>
  <c r="AM131" i="1"/>
  <c r="AH131" i="1"/>
  <c r="AD131" i="1"/>
  <c r="Z131" i="1"/>
  <c r="V131" i="1"/>
  <c r="R131" i="1"/>
  <c r="N131" i="1"/>
  <c r="J131" i="1"/>
  <c r="F131" i="1"/>
  <c r="AJ129" i="1"/>
  <c r="AF129" i="1"/>
  <c r="AB129" i="1"/>
  <c r="X129" i="1"/>
  <c r="T129" i="1"/>
  <c r="P129" i="1"/>
  <c r="L129" i="1"/>
  <c r="H129" i="1"/>
  <c r="AN128" i="1"/>
  <c r="AI128" i="1"/>
  <c r="AE128" i="1"/>
  <c r="AA128" i="1"/>
  <c r="W128" i="1"/>
  <c r="S128" i="1"/>
  <c r="O128" i="1"/>
  <c r="K128" i="1"/>
  <c r="G128" i="1"/>
  <c r="AQ127" i="1"/>
  <c r="AM127" i="1"/>
  <c r="AH127" i="1"/>
  <c r="AD127" i="1"/>
  <c r="Z127" i="1"/>
  <c r="V127" i="1"/>
  <c r="R127" i="1"/>
  <c r="N127" i="1"/>
  <c r="J127" i="1"/>
  <c r="F127" i="1"/>
  <c r="AJ125" i="1"/>
  <c r="AF125" i="1"/>
  <c r="AB125" i="1"/>
  <c r="X125" i="1"/>
  <c r="T125" i="1"/>
  <c r="P125" i="1"/>
  <c r="L125" i="1"/>
  <c r="H125" i="1"/>
  <c r="AN124" i="1"/>
  <c r="AI124" i="1"/>
  <c r="AE124" i="1"/>
  <c r="AA124" i="1"/>
  <c r="W124" i="1"/>
  <c r="S124" i="1"/>
  <c r="O124" i="1"/>
  <c r="K124" i="1"/>
  <c r="G124" i="1"/>
  <c r="AQ123" i="1"/>
  <c r="AM123" i="1"/>
  <c r="AH123" i="1"/>
  <c r="W123" i="1"/>
  <c r="R123" i="1"/>
  <c r="M123" i="1"/>
  <c r="G123" i="1"/>
  <c r="B123" i="1"/>
  <c r="C122" i="1"/>
  <c r="G122" i="1"/>
  <c r="K122" i="1"/>
  <c r="O122" i="1"/>
  <c r="S122" i="1"/>
  <c r="W122" i="1"/>
  <c r="AA122" i="1"/>
  <c r="AE122" i="1"/>
  <c r="AI122" i="1"/>
  <c r="AN122" i="1"/>
  <c r="AN121" i="1"/>
  <c r="AK121" i="1"/>
  <c r="AF121" i="1"/>
  <c r="AA121" i="1"/>
  <c r="U121" i="1"/>
  <c r="P121" i="1"/>
  <c r="K121" i="1"/>
  <c r="E121" i="1"/>
  <c r="AP120" i="1"/>
  <c r="AM119" i="1"/>
  <c r="AH119" i="1"/>
  <c r="Z119" i="1"/>
  <c r="R119" i="1"/>
  <c r="J119" i="1"/>
  <c r="B119" i="1"/>
  <c r="B118" i="1"/>
  <c r="F118" i="1"/>
  <c r="J118" i="1"/>
  <c r="N118" i="1"/>
  <c r="P118" i="1" s="1"/>
  <c r="R118" i="1"/>
  <c r="V118" i="1"/>
  <c r="Z118" i="1"/>
  <c r="AB118" i="1" s="1"/>
  <c r="AD118" i="1"/>
  <c r="AH118" i="1"/>
  <c r="G118" i="1"/>
  <c r="K118" i="1"/>
  <c r="S118" i="1"/>
  <c r="W118" i="1"/>
  <c r="AA118" i="1"/>
  <c r="AE118" i="1"/>
  <c r="AI118" i="1"/>
  <c r="L117" i="1"/>
  <c r="AA116" i="1"/>
  <c r="O116" i="1"/>
  <c r="AK115" i="1"/>
  <c r="AD115" i="1"/>
  <c r="U115" i="1"/>
  <c r="M115" i="1"/>
  <c r="E115" i="1"/>
  <c r="F115" i="1" s="1"/>
  <c r="AJ114" i="1"/>
  <c r="AB114" i="1"/>
  <c r="T114" i="1"/>
  <c r="U114" i="1" s="1"/>
  <c r="L114" i="1"/>
  <c r="AD111" i="1"/>
  <c r="V111" i="1"/>
  <c r="N111" i="1"/>
  <c r="O111" i="1" s="1"/>
  <c r="F111" i="1"/>
  <c r="AK110" i="1"/>
  <c r="AD110" i="1"/>
  <c r="U110" i="1"/>
  <c r="M110" i="1"/>
  <c r="E110" i="1"/>
  <c r="F110" i="1" s="1"/>
  <c r="AJ109" i="1"/>
  <c r="AJ108" i="1"/>
  <c r="AK108" i="1"/>
  <c r="L108" i="1"/>
  <c r="M108" i="1"/>
  <c r="B106" i="1"/>
  <c r="F106" i="1"/>
  <c r="N106" i="1"/>
  <c r="R106" i="1"/>
  <c r="Z106" i="1"/>
  <c r="AB106" i="1" s="1"/>
  <c r="AD106" i="1"/>
  <c r="AH106" i="1"/>
  <c r="G106" i="1"/>
  <c r="K106" i="1"/>
  <c r="M106" i="1" s="1"/>
  <c r="O106" i="1"/>
  <c r="S106" i="1"/>
  <c r="W106" i="1"/>
  <c r="AA106" i="1"/>
  <c r="AE106" i="1"/>
  <c r="AI106" i="1"/>
  <c r="AK106" i="1" s="1"/>
  <c r="H106" i="1"/>
  <c r="I106" i="1" s="1"/>
  <c r="P106" i="1"/>
  <c r="T106" i="1"/>
  <c r="U106" i="1" s="1"/>
  <c r="AF106" i="1"/>
  <c r="AG106" i="1" s="1"/>
  <c r="H95" i="1"/>
  <c r="T95" i="1"/>
  <c r="AF95" i="1"/>
  <c r="K92" i="1"/>
  <c r="W92" i="1"/>
  <c r="AI92" i="1"/>
  <c r="AF102" i="1"/>
  <c r="AG102" i="1" s="1"/>
  <c r="T102" i="1"/>
  <c r="U102" i="1" s="1"/>
  <c r="H102" i="1"/>
  <c r="I102" i="1" s="1"/>
  <c r="AF98" i="1"/>
  <c r="T98" i="1"/>
  <c r="H98" i="1"/>
  <c r="B97" i="1"/>
  <c r="Z95" i="1"/>
  <c r="E95" i="1"/>
  <c r="H93" i="1"/>
  <c r="T93" i="1"/>
  <c r="AF93" i="1"/>
  <c r="AF92" i="1"/>
  <c r="Z92" i="1"/>
  <c r="E92" i="1"/>
  <c r="H89" i="1"/>
  <c r="T89" i="1"/>
  <c r="V89" i="1" s="1"/>
  <c r="AF89" i="1"/>
  <c r="B89" i="1"/>
  <c r="W89" i="1"/>
  <c r="E89" i="1"/>
  <c r="Z89" i="1"/>
  <c r="AH117" i="1"/>
  <c r="AD117" i="1"/>
  <c r="Z117" i="1"/>
  <c r="V117" i="1"/>
  <c r="R117" i="1"/>
  <c r="N117" i="1"/>
  <c r="J117" i="1"/>
  <c r="F117" i="1"/>
  <c r="AH113" i="1"/>
  <c r="AD113" i="1"/>
  <c r="Z113" i="1"/>
  <c r="V113" i="1"/>
  <c r="R113" i="1"/>
  <c r="N113" i="1"/>
  <c r="J113" i="1"/>
  <c r="F113" i="1"/>
  <c r="AH109" i="1"/>
  <c r="AD109" i="1"/>
  <c r="Z109" i="1"/>
  <c r="V109" i="1"/>
  <c r="R109" i="1"/>
  <c r="N109" i="1"/>
  <c r="J109" i="1"/>
  <c r="F109" i="1"/>
  <c r="AF107" i="1"/>
  <c r="AB107" i="1"/>
  <c r="T107" i="1"/>
  <c r="P107" i="1"/>
  <c r="H107" i="1"/>
  <c r="AH105" i="1"/>
  <c r="AD105" i="1"/>
  <c r="Z105" i="1"/>
  <c r="V105" i="1"/>
  <c r="R105" i="1"/>
  <c r="N105" i="1"/>
  <c r="J105" i="1"/>
  <c r="F105" i="1"/>
  <c r="M104" i="1"/>
  <c r="AF103" i="1"/>
  <c r="AB103" i="1"/>
  <c r="T103" i="1"/>
  <c r="P103" i="1"/>
  <c r="H103" i="1"/>
  <c r="AI102" i="1"/>
  <c r="AK102" i="1" s="1"/>
  <c r="AE102" i="1"/>
  <c r="W102" i="1"/>
  <c r="K102" i="1"/>
  <c r="M102" i="1" s="1"/>
  <c r="G102" i="1"/>
  <c r="AH101" i="1"/>
  <c r="AD101" i="1"/>
  <c r="Z101" i="1"/>
  <c r="V101" i="1"/>
  <c r="R101" i="1"/>
  <c r="N101" i="1"/>
  <c r="J101" i="1"/>
  <c r="F101" i="1"/>
  <c r="AF99" i="1"/>
  <c r="T99" i="1"/>
  <c r="H99" i="1"/>
  <c r="AI98" i="1"/>
  <c r="W98" i="1"/>
  <c r="K98" i="1"/>
  <c r="Z97" i="1"/>
  <c r="N97" i="1"/>
  <c r="E97" i="1"/>
  <c r="AI95" i="1"/>
  <c r="N95" i="1"/>
  <c r="B94" i="1"/>
  <c r="N94" i="1"/>
  <c r="Z94" i="1"/>
  <c r="Z93" i="1"/>
  <c r="E93" i="1"/>
  <c r="T92" i="1"/>
  <c r="N92" i="1"/>
  <c r="AI91" i="1"/>
  <c r="H91" i="1"/>
  <c r="AL89" i="1"/>
  <c r="AI107" i="1"/>
  <c r="AK107" i="1" s="1"/>
  <c r="AE107" i="1"/>
  <c r="AA107" i="1"/>
  <c r="W107" i="1"/>
  <c r="S107" i="1"/>
  <c r="O107" i="1"/>
  <c r="K107" i="1"/>
  <c r="M107" i="1" s="1"/>
  <c r="G107" i="1"/>
  <c r="AI103" i="1"/>
  <c r="AK103" i="1" s="1"/>
  <c r="AE103" i="1"/>
  <c r="AA103" i="1"/>
  <c r="W103" i="1"/>
  <c r="S103" i="1"/>
  <c r="O103" i="1"/>
  <c r="K103" i="1"/>
  <c r="M103" i="1" s="1"/>
  <c r="G103" i="1"/>
  <c r="AH102" i="1"/>
  <c r="AD102" i="1"/>
  <c r="Z102" i="1"/>
  <c r="AB102" i="1" s="1"/>
  <c r="V102" i="1"/>
  <c r="N102" i="1"/>
  <c r="P102" i="1" s="1"/>
  <c r="J102" i="1"/>
  <c r="F102" i="1"/>
  <c r="AI99" i="1"/>
  <c r="W99" i="1"/>
  <c r="K99" i="1"/>
  <c r="Z98" i="1"/>
  <c r="N98" i="1"/>
  <c r="Q97" i="1"/>
  <c r="W95" i="1"/>
  <c r="B95" i="1"/>
  <c r="AI93" i="1"/>
  <c r="N93" i="1"/>
  <c r="H92" i="1"/>
  <c r="B92" i="1"/>
  <c r="B91" i="1"/>
  <c r="N91" i="1"/>
  <c r="Z91" i="1"/>
  <c r="Q89" i="1"/>
  <c r="T88" i="1"/>
  <c r="N88" i="1"/>
  <c r="T84" i="1"/>
  <c r="N82" i="1"/>
  <c r="K78" i="1"/>
  <c r="W78" i="1"/>
  <c r="AI78" i="1"/>
  <c r="H78" i="1"/>
  <c r="T78" i="1"/>
  <c r="AF78" i="1"/>
  <c r="AF77" i="1"/>
  <c r="H77" i="1"/>
  <c r="T74" i="1"/>
  <c r="B84" i="1"/>
  <c r="N84" i="1"/>
  <c r="Z84" i="1"/>
  <c r="K84" i="1"/>
  <c r="W84" i="1"/>
  <c r="AI84" i="1"/>
  <c r="E82" i="1"/>
  <c r="E77" i="1"/>
  <c r="B74" i="1"/>
  <c r="N74" i="1"/>
  <c r="Z74" i="1"/>
  <c r="K74" i="1"/>
  <c r="W74" i="1"/>
  <c r="AI74" i="1"/>
  <c r="K88" i="1"/>
  <c r="W88" i="1"/>
  <c r="AI88" i="1"/>
  <c r="K85" i="1"/>
  <c r="W85" i="1"/>
  <c r="AI85" i="1"/>
  <c r="H85" i="1"/>
  <c r="T85" i="1"/>
  <c r="AF85" i="1"/>
  <c r="AF84" i="1"/>
  <c r="H84" i="1"/>
  <c r="Z82" i="1"/>
  <c r="B81" i="1"/>
  <c r="N81" i="1"/>
  <c r="Z81" i="1"/>
  <c r="K81" i="1"/>
  <c r="W81" i="1"/>
  <c r="AI81" i="1"/>
  <c r="T77" i="1"/>
  <c r="K75" i="1"/>
  <c r="W75" i="1"/>
  <c r="AI75" i="1"/>
  <c r="H75" i="1"/>
  <c r="T75" i="1"/>
  <c r="AF75" i="1"/>
  <c r="AF74" i="1"/>
  <c r="H74" i="1"/>
  <c r="K82" i="1"/>
  <c r="W82" i="1"/>
  <c r="AI82" i="1"/>
  <c r="H82" i="1"/>
  <c r="T82" i="1"/>
  <c r="AF82" i="1"/>
  <c r="B77" i="1"/>
  <c r="N77" i="1"/>
  <c r="Z77" i="1"/>
  <c r="K77" i="1"/>
  <c r="W77" i="1"/>
  <c r="AI77" i="1"/>
  <c r="B71" i="1"/>
  <c r="N71" i="1"/>
  <c r="Z71" i="1"/>
  <c r="K71" i="1"/>
  <c r="W71" i="1"/>
  <c r="AI71" i="1"/>
  <c r="H71" i="1"/>
  <c r="T71" i="1"/>
  <c r="AF71" i="1"/>
  <c r="AF65" i="1"/>
  <c r="T65" i="1"/>
  <c r="H65" i="1"/>
  <c r="K62" i="1"/>
  <c r="W62" i="1"/>
  <c r="AI62" i="1"/>
  <c r="B58" i="1"/>
  <c r="N58" i="1"/>
  <c r="Z58" i="1"/>
  <c r="B55" i="1"/>
  <c r="F55" i="1"/>
  <c r="N55" i="1"/>
  <c r="Z55" i="1"/>
  <c r="G55" i="1"/>
  <c r="K55" i="1"/>
  <c r="W55" i="1"/>
  <c r="AI55" i="1"/>
  <c r="Z87" i="1"/>
  <c r="N87" i="1"/>
  <c r="Z80" i="1"/>
  <c r="N80" i="1"/>
  <c r="Z76" i="1"/>
  <c r="N76" i="1"/>
  <c r="Z73" i="1"/>
  <c r="N73" i="1"/>
  <c r="Z70" i="1"/>
  <c r="N70" i="1"/>
  <c r="AF69" i="1"/>
  <c r="T69" i="1"/>
  <c r="H69" i="1"/>
  <c r="Z68" i="1"/>
  <c r="N68" i="1"/>
  <c r="AF66" i="1"/>
  <c r="T66" i="1"/>
  <c r="H66" i="1"/>
  <c r="AI65" i="1"/>
  <c r="W65" i="1"/>
  <c r="K65" i="1"/>
  <c r="H63" i="1"/>
  <c r="T63" i="1"/>
  <c r="AF62" i="1"/>
  <c r="Z62" i="1"/>
  <c r="E62" i="1"/>
  <c r="W60" i="1"/>
  <c r="K59" i="1"/>
  <c r="W59" i="1"/>
  <c r="AI59" i="1"/>
  <c r="AF58" i="1"/>
  <c r="K58" i="1"/>
  <c r="E58" i="1"/>
  <c r="AF55" i="1"/>
  <c r="H55" i="1"/>
  <c r="AI69" i="1"/>
  <c r="W69" i="1"/>
  <c r="K69" i="1"/>
  <c r="AI66" i="1"/>
  <c r="W66" i="1"/>
  <c r="K66" i="1"/>
  <c r="Z65" i="1"/>
  <c r="N65" i="1"/>
  <c r="T62" i="1"/>
  <c r="N62" i="1"/>
  <c r="H60" i="1"/>
  <c r="T60" i="1"/>
  <c r="AF60" i="1"/>
  <c r="T58" i="1"/>
  <c r="Z52" i="1"/>
  <c r="N52" i="1"/>
  <c r="B52" i="1"/>
  <c r="K46" i="1"/>
  <c r="W46" i="1"/>
  <c r="E46" i="1"/>
  <c r="Z46" i="1"/>
  <c r="AF46" i="1"/>
  <c r="N46" i="1"/>
  <c r="T46" i="1"/>
  <c r="AI46" i="1"/>
  <c r="AF52" i="1"/>
  <c r="T52" i="1"/>
  <c r="H52" i="1"/>
  <c r="AI51" i="1"/>
  <c r="W51" i="1"/>
  <c r="K51" i="1"/>
  <c r="H46" i="1"/>
  <c r="B45" i="1"/>
  <c r="N45" i="1"/>
  <c r="Z45" i="1"/>
  <c r="T45" i="1"/>
  <c r="H45" i="1"/>
  <c r="AI45" i="1"/>
  <c r="AF56" i="1"/>
  <c r="T56" i="1"/>
  <c r="H56" i="1"/>
  <c r="AF53" i="1"/>
  <c r="T53" i="1"/>
  <c r="H53" i="1"/>
  <c r="AI52" i="1"/>
  <c r="W52" i="1"/>
  <c r="K52" i="1"/>
  <c r="Z51" i="1"/>
  <c r="N51" i="1"/>
  <c r="K49" i="1"/>
  <c r="AJ48" i="1"/>
  <c r="Q46" i="1"/>
  <c r="AF45" i="1"/>
  <c r="K45" i="1"/>
  <c r="AF47" i="1"/>
  <c r="T47" i="1"/>
  <c r="H47" i="1"/>
  <c r="H43" i="1"/>
  <c r="T43" i="1"/>
  <c r="AF43" i="1"/>
  <c r="T41" i="1"/>
  <c r="H30" i="1"/>
  <c r="T30" i="1"/>
  <c r="AF30" i="1"/>
  <c r="B30" i="1"/>
  <c r="N30" i="1"/>
  <c r="Z30" i="1"/>
  <c r="K30" i="1"/>
  <c r="AI30" i="1"/>
  <c r="E30" i="1"/>
  <c r="W30" i="1"/>
  <c r="B41" i="1"/>
  <c r="N41" i="1"/>
  <c r="Z41" i="1"/>
  <c r="B38" i="1"/>
  <c r="N38" i="1"/>
  <c r="Z38" i="1"/>
  <c r="K38" i="1"/>
  <c r="W38" i="1"/>
  <c r="AI38" i="1"/>
  <c r="AK38" i="1" s="1"/>
  <c r="H38" i="1"/>
  <c r="T38" i="1"/>
  <c r="AF38" i="1"/>
  <c r="W43" i="1"/>
  <c r="B43" i="1"/>
  <c r="C43" i="1" s="1"/>
  <c r="K42" i="1"/>
  <c r="W42" i="1"/>
  <c r="AI42" i="1"/>
  <c r="AF41" i="1"/>
  <c r="K41" i="1"/>
  <c r="E41" i="1"/>
  <c r="K35" i="1"/>
  <c r="W35" i="1"/>
  <c r="AI35" i="1"/>
  <c r="B35" i="1"/>
  <c r="H35" i="1"/>
  <c r="N35" i="1"/>
  <c r="T35" i="1"/>
  <c r="E35" i="1"/>
  <c r="Z35" i="1"/>
  <c r="AF35" i="1"/>
  <c r="Q30" i="1"/>
  <c r="AI37" i="1"/>
  <c r="W37" i="1"/>
  <c r="K37" i="1"/>
  <c r="H36" i="1"/>
  <c r="T36" i="1"/>
  <c r="T34" i="1"/>
  <c r="AF39" i="1"/>
  <c r="T39" i="1"/>
  <c r="H39" i="1"/>
  <c r="Z37" i="1"/>
  <c r="N37" i="1"/>
  <c r="E36" i="1"/>
  <c r="AI34" i="1"/>
  <c r="H34" i="1"/>
  <c r="H32" i="1"/>
  <c r="T32" i="1"/>
  <c r="AF32" i="1"/>
  <c r="B25" i="1"/>
  <c r="N25" i="1"/>
  <c r="Z25" i="1"/>
  <c r="K25" i="1"/>
  <c r="W25" i="1"/>
  <c r="AI25" i="1"/>
  <c r="AJ25" i="1" s="1"/>
  <c r="H25" i="1"/>
  <c r="T25" i="1"/>
  <c r="AF25" i="1"/>
  <c r="B34" i="1"/>
  <c r="N34" i="1"/>
  <c r="Z34" i="1"/>
  <c r="AI31" i="1"/>
  <c r="W31" i="1"/>
  <c r="K31" i="1"/>
  <c r="AI28" i="1"/>
  <c r="W28" i="1"/>
  <c r="K28" i="1"/>
  <c r="Z27" i="1"/>
  <c r="N27" i="1"/>
  <c r="B27" i="1"/>
  <c r="AF27" i="1"/>
  <c r="T27" i="1"/>
  <c r="H27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K2" i="1"/>
  <c r="AJ39" i="1" s="1"/>
  <c r="AI3" i="1"/>
  <c r="AI2" i="1"/>
  <c r="AI1" i="1"/>
  <c r="AK3" i="1"/>
  <c r="AP130" i="1" l="1"/>
  <c r="AP128" i="1"/>
  <c r="AP136" i="1"/>
  <c r="AP122" i="1"/>
  <c r="AP134" i="1"/>
  <c r="AP124" i="1"/>
  <c r="AP155" i="1"/>
  <c r="AP144" i="1"/>
  <c r="AP153" i="1"/>
  <c r="AP138" i="1"/>
  <c r="AO134" i="1"/>
  <c r="AK24" i="1"/>
  <c r="AK66" i="1"/>
  <c r="AJ111" i="1"/>
  <c r="AJ24" i="1"/>
  <c r="AJ32" i="1"/>
  <c r="AK34" i="1"/>
  <c r="AJ38" i="1"/>
  <c r="AK52" i="1"/>
  <c r="AK6" i="1"/>
  <c r="AK22" i="1"/>
  <c r="AK56" i="1"/>
  <c r="AJ70" i="1"/>
  <c r="AK16" i="1"/>
  <c r="AJ61" i="1"/>
  <c r="AK57" i="1"/>
  <c r="AK32" i="1"/>
  <c r="AK50" i="1"/>
  <c r="AK27" i="1"/>
  <c r="AJ94" i="1"/>
  <c r="AK96" i="1"/>
  <c r="AJ90" i="1"/>
  <c r="AJ100" i="1"/>
  <c r="AK90" i="1"/>
  <c r="AJ64" i="1"/>
  <c r="AJ6" i="1"/>
  <c r="AK60" i="1"/>
  <c r="AK21" i="1"/>
  <c r="AK8" i="1"/>
  <c r="AK44" i="1"/>
  <c r="AJ97" i="1"/>
  <c r="AJ67" i="1"/>
  <c r="AJ14" i="1"/>
  <c r="AJ22" i="1"/>
  <c r="AK70" i="1"/>
  <c r="AK14" i="1"/>
  <c r="AK61" i="1"/>
  <c r="AJ44" i="1"/>
  <c r="AJ16" i="1"/>
  <c r="AJ29" i="1"/>
  <c r="AK94" i="1"/>
  <c r="AK40" i="1"/>
  <c r="AK29" i="1"/>
  <c r="AK23" i="1"/>
  <c r="AK47" i="1"/>
  <c r="AJ63" i="1"/>
  <c r="AK43" i="1"/>
  <c r="AK17" i="1"/>
  <c r="AJ89" i="1"/>
  <c r="AK100" i="1"/>
  <c r="AJ96" i="1"/>
  <c r="AJ87" i="1"/>
  <c r="AK79" i="1"/>
  <c r="AJ82" i="1"/>
  <c r="AK72" i="1"/>
  <c r="AJ71" i="1"/>
  <c r="AK62" i="1"/>
  <c r="AJ57" i="1"/>
  <c r="AJ62" i="1"/>
  <c r="AJ60" i="1"/>
  <c r="AJ41" i="1"/>
  <c r="AJ40" i="1"/>
  <c r="AK36" i="1"/>
  <c r="AJ33" i="1"/>
  <c r="AJ17" i="1"/>
  <c r="AJ15" i="1"/>
  <c r="AJ9" i="1"/>
  <c r="AJ116" i="1"/>
  <c r="AJ80" i="1"/>
  <c r="AJ83" i="1"/>
  <c r="AJ50" i="1"/>
  <c r="AK49" i="1"/>
  <c r="AJ56" i="1"/>
  <c r="AJ43" i="1"/>
  <c r="AK41" i="1"/>
  <c r="AJ8" i="1"/>
  <c r="AK13" i="1"/>
  <c r="AK116" i="1"/>
  <c r="AK89" i="1"/>
  <c r="AJ92" i="1"/>
  <c r="AK97" i="1"/>
  <c r="AJ74" i="1"/>
  <c r="AJ86" i="1"/>
  <c r="AK83" i="1"/>
  <c r="AK64" i="1"/>
  <c r="AK58" i="1"/>
  <c r="AJ58" i="1"/>
  <c r="AJ53" i="1"/>
  <c r="AJ21" i="1"/>
  <c r="AK87" i="1"/>
  <c r="AJ79" i="1"/>
  <c r="AK86" i="1"/>
  <c r="AJ72" i="1"/>
  <c r="AK67" i="1"/>
  <c r="AJ27" i="1"/>
  <c r="AJ23" i="1"/>
  <c r="AJ47" i="1"/>
  <c r="AK46" i="1"/>
  <c r="AK82" i="1"/>
  <c r="AJ81" i="1"/>
  <c r="AK74" i="1"/>
  <c r="AK84" i="1"/>
  <c r="AJ93" i="1"/>
  <c r="AJ95" i="1"/>
  <c r="AK20" i="1"/>
  <c r="AJ13" i="1"/>
  <c r="AJ36" i="1"/>
  <c r="AK45" i="1"/>
  <c r="AK69" i="1"/>
  <c r="AK65" i="1"/>
  <c r="AK98" i="1"/>
  <c r="AK92" i="1"/>
  <c r="O118" i="1"/>
  <c r="AK7" i="1"/>
  <c r="AJ35" i="1"/>
  <c r="AJ30" i="1"/>
  <c r="AJ46" i="1"/>
  <c r="AK78" i="1"/>
  <c r="AK99" i="1"/>
  <c r="L106" i="1"/>
  <c r="V106" i="1"/>
  <c r="AP157" i="1"/>
  <c r="AK15" i="1"/>
  <c r="AJ19" i="1"/>
  <c r="AK26" i="1"/>
  <c r="AJ26" i="1"/>
  <c r="AK54" i="1"/>
  <c r="AJ54" i="1"/>
  <c r="AK63" i="1"/>
  <c r="AK71" i="1"/>
  <c r="AK77" i="1"/>
  <c r="AK75" i="1"/>
  <c r="AK85" i="1"/>
  <c r="AK88" i="1"/>
  <c r="AK111" i="1"/>
  <c r="AJ11" i="1"/>
  <c r="AK9" i="1"/>
  <c r="AK53" i="1"/>
  <c r="AK80" i="1"/>
  <c r="O104" i="1"/>
  <c r="AJ105" i="1"/>
  <c r="AK68" i="1"/>
  <c r="AJ68" i="1"/>
  <c r="AK48" i="1"/>
  <c r="J104" i="1"/>
  <c r="AK39" i="1"/>
  <c r="AK10" i="1"/>
  <c r="AK18" i="1"/>
  <c r="V104" i="1"/>
  <c r="AG108" i="1"/>
  <c r="AH108" i="1"/>
  <c r="U112" i="1"/>
  <c r="V112" i="1"/>
  <c r="AJ49" i="1"/>
  <c r="AA104" i="1"/>
  <c r="AJ10" i="1"/>
  <c r="AH104" i="1"/>
  <c r="M113" i="1"/>
  <c r="L113" i="1"/>
  <c r="AK76" i="1"/>
  <c r="AJ76" i="1"/>
  <c r="AP126" i="1"/>
  <c r="AK33" i="1"/>
  <c r="AJ18" i="1"/>
  <c r="AK73" i="1"/>
  <c r="AJ73" i="1"/>
  <c r="M105" i="1"/>
  <c r="L105" i="1"/>
  <c r="U108" i="1"/>
  <c r="V108" i="1"/>
  <c r="I112" i="1"/>
  <c r="J112" i="1"/>
  <c r="AG112" i="1"/>
  <c r="AH112" i="1"/>
  <c r="I792" i="1"/>
  <c r="C788" i="1"/>
  <c r="C784" i="1"/>
  <c r="I780" i="1"/>
  <c r="I776" i="1"/>
  <c r="I768" i="1"/>
  <c r="I764" i="1"/>
  <c r="AG748" i="1"/>
  <c r="B744" i="1"/>
  <c r="J740" i="1"/>
  <c r="AD736" i="1"/>
  <c r="M732" i="1"/>
  <c r="U728" i="1"/>
  <c r="F724" i="1"/>
  <c r="G720" i="1"/>
  <c r="K716" i="1"/>
  <c r="O708" i="1"/>
  <c r="R704" i="1"/>
  <c r="E700" i="1"/>
  <c r="F696" i="1"/>
  <c r="G692" i="1"/>
  <c r="I688" i="1"/>
  <c r="F680" i="1"/>
  <c r="U676" i="1"/>
  <c r="U672" i="1"/>
  <c r="V664" i="1"/>
  <c r="V660" i="1"/>
  <c r="F656" i="1"/>
  <c r="C648" i="1"/>
  <c r="L620" i="1"/>
  <c r="X616" i="1"/>
  <c r="V612" i="1"/>
  <c r="E608" i="1"/>
  <c r="Y596" i="1"/>
  <c r="I584" i="1"/>
  <c r="E568" i="1"/>
  <c r="O556" i="1"/>
  <c r="AE552" i="1"/>
  <c r="AG548" i="1"/>
  <c r="O540" i="1"/>
  <c r="E520" i="1"/>
  <c r="AK508" i="1"/>
  <c r="Y500" i="1"/>
  <c r="AI496" i="1"/>
  <c r="L488" i="1"/>
  <c r="W484" i="1"/>
  <c r="G476" i="1"/>
  <c r="I460" i="1"/>
  <c r="Z456" i="1"/>
  <c r="U440" i="1"/>
  <c r="Y432" i="1"/>
  <c r="AG428" i="1"/>
  <c r="Q412" i="1"/>
  <c r="I404" i="1"/>
  <c r="AG372" i="1"/>
  <c r="AG368" i="1"/>
  <c r="O364" i="1"/>
  <c r="AD340" i="1"/>
  <c r="AA336" i="1"/>
  <c r="Q332" i="1"/>
  <c r="T324" i="1"/>
  <c r="AG316" i="1"/>
  <c r="AL308" i="1"/>
  <c r="I276" i="1"/>
  <c r="E260" i="1"/>
  <c r="S248" i="1"/>
  <c r="AA232" i="1"/>
  <c r="AA224" i="1"/>
  <c r="AD216" i="1"/>
  <c r="Z212" i="1"/>
  <c r="AG200" i="1"/>
  <c r="L192" i="1"/>
  <c r="Q184" i="1"/>
  <c r="X180" i="1"/>
  <c r="AG176" i="1"/>
  <c r="AF172" i="1"/>
  <c r="K795" i="1"/>
  <c r="P791" i="1"/>
  <c r="C787" i="1"/>
  <c r="G783" i="1"/>
  <c r="U771" i="1"/>
  <c r="D767" i="1"/>
  <c r="AF763" i="1"/>
  <c r="AK759" i="1"/>
  <c r="AG747" i="1"/>
  <c r="S743" i="1"/>
  <c r="N739" i="1"/>
  <c r="AJ735" i="1"/>
  <c r="Y731" i="1"/>
  <c r="O723" i="1"/>
  <c r="E719" i="1"/>
  <c r="G715" i="1"/>
  <c r="C711" i="1"/>
  <c r="M707" i="1"/>
  <c r="Z703" i="1"/>
  <c r="AI695" i="1"/>
  <c r="J691" i="1"/>
  <c r="X687" i="1"/>
  <c r="Q683" i="1"/>
  <c r="K679" i="1"/>
  <c r="B675" i="1"/>
  <c r="T671" i="1"/>
  <c r="AG667" i="1"/>
  <c r="U663" i="1"/>
  <c r="AB659" i="1"/>
  <c r="M655" i="1"/>
  <c r="M651" i="1"/>
  <c r="V647" i="1"/>
  <c r="AB643" i="1"/>
  <c r="S639" i="1"/>
  <c r="K635" i="1"/>
  <c r="Q615" i="1"/>
  <c r="V611" i="1"/>
  <c r="AJ603" i="1"/>
  <c r="U595" i="1"/>
  <c r="Z591" i="1"/>
  <c r="P587" i="1"/>
  <c r="U583" i="1"/>
  <c r="E575" i="1"/>
  <c r="N571" i="1"/>
  <c r="W563" i="1"/>
  <c r="Q551" i="1"/>
  <c r="P531" i="1"/>
  <c r="M523" i="1"/>
  <c r="S471" i="1"/>
  <c r="AG463" i="1"/>
  <c r="AE447" i="1"/>
  <c r="AK431" i="1"/>
  <c r="U427" i="1"/>
  <c r="W379" i="1"/>
  <c r="AG375" i="1"/>
  <c r="AG351" i="1"/>
  <c r="AG347" i="1"/>
  <c r="U339" i="1"/>
  <c r="AA335" i="1"/>
  <c r="T327" i="1"/>
  <c r="AD291" i="1"/>
  <c r="AF287" i="1"/>
  <c r="D279" i="1"/>
  <c r="R267" i="1"/>
  <c r="W263" i="1"/>
  <c r="X259" i="1"/>
  <c r="W235" i="1"/>
  <c r="S231" i="1"/>
  <c r="AA227" i="1"/>
  <c r="H223" i="1"/>
  <c r="W219" i="1"/>
  <c r="D215" i="1"/>
  <c r="AG203" i="1"/>
  <c r="L191" i="1"/>
  <c r="P183" i="1"/>
  <c r="AF179" i="1"/>
  <c r="I167" i="1"/>
  <c r="AP158" i="1"/>
  <c r="W790" i="1"/>
  <c r="P786" i="1"/>
  <c r="P778" i="1"/>
  <c r="AE774" i="1"/>
  <c r="L770" i="1"/>
  <c r="I766" i="1"/>
  <c r="AE762" i="1"/>
  <c r="AE758" i="1"/>
  <c r="Q754" i="1"/>
  <c r="L750" i="1"/>
  <c r="Q746" i="1"/>
  <c r="AG742" i="1"/>
  <c r="Q738" i="1"/>
  <c r="Q734" i="1"/>
  <c r="AG730" i="1"/>
  <c r="Q726" i="1"/>
  <c r="Q722" i="1"/>
  <c r="Y718" i="1"/>
  <c r="E714" i="1"/>
  <c r="Y710" i="1"/>
  <c r="U706" i="1"/>
  <c r="AG702" i="1"/>
  <c r="M694" i="1"/>
  <c r="M690" i="1"/>
  <c r="AG670" i="1"/>
  <c r="I666" i="1"/>
  <c r="AA654" i="1"/>
  <c r="U650" i="1"/>
  <c r="V646" i="1"/>
  <c r="H638" i="1"/>
  <c r="V634" i="1"/>
  <c r="AG630" i="1"/>
  <c r="AB622" i="1"/>
  <c r="AI618" i="1"/>
  <c r="F610" i="1"/>
  <c r="P606" i="1"/>
  <c r="L602" i="1"/>
  <c r="V598" i="1"/>
  <c r="P590" i="1"/>
  <c r="F586" i="1"/>
  <c r="Z582" i="1"/>
  <c r="N570" i="1"/>
  <c r="U566" i="1"/>
  <c r="Y562" i="1"/>
  <c r="W558" i="1"/>
  <c r="M550" i="1"/>
  <c r="Q530" i="1"/>
  <c r="AK526" i="1"/>
  <c r="P522" i="1"/>
  <c r="AF518" i="1"/>
  <c r="P514" i="1"/>
  <c r="U502" i="1"/>
  <c r="AE494" i="1"/>
  <c r="L482" i="1"/>
  <c r="K462" i="1"/>
  <c r="Z450" i="1"/>
  <c r="U446" i="1"/>
  <c r="U434" i="1"/>
  <c r="M430" i="1"/>
  <c r="AK426" i="1"/>
  <c r="I414" i="1"/>
  <c r="Y406" i="1"/>
  <c r="AF398" i="1"/>
  <c r="W382" i="1"/>
  <c r="W378" i="1"/>
  <c r="O374" i="1"/>
  <c r="I370" i="1"/>
  <c r="AG362" i="1"/>
  <c r="AB338" i="1"/>
  <c r="F306" i="1"/>
  <c r="C294" i="1"/>
  <c r="K290" i="1"/>
  <c r="P286" i="1"/>
  <c r="AK282" i="1"/>
  <c r="S274" i="1"/>
  <c r="L270" i="1"/>
  <c r="AB262" i="1"/>
  <c r="C258" i="1"/>
  <c r="AB254" i="1"/>
  <c r="H234" i="1"/>
  <c r="Y218" i="1"/>
  <c r="W214" i="1"/>
  <c r="AG206" i="1"/>
  <c r="U190" i="1"/>
  <c r="AP146" i="1"/>
  <c r="D793" i="1"/>
  <c r="H785" i="1"/>
  <c r="U773" i="1"/>
  <c r="AE769" i="1"/>
  <c r="G765" i="1"/>
  <c r="W761" i="1"/>
  <c r="W757" i="1"/>
  <c r="AG753" i="1"/>
  <c r="Q749" i="1"/>
  <c r="Q745" i="1"/>
  <c r="J733" i="1"/>
  <c r="AG725" i="1"/>
  <c r="Q717" i="1"/>
  <c r="Y709" i="1"/>
  <c r="I701" i="1"/>
  <c r="Q697" i="1"/>
  <c r="R693" i="1"/>
  <c r="N685" i="1"/>
  <c r="F677" i="1"/>
  <c r="I673" i="1"/>
  <c r="I665" i="1"/>
  <c r="AG661" i="1"/>
  <c r="AG657" i="1"/>
  <c r="AB653" i="1"/>
  <c r="AK637" i="1"/>
  <c r="V613" i="1"/>
  <c r="F605" i="1"/>
  <c r="AK597" i="1"/>
  <c r="X589" i="1"/>
  <c r="V577" i="1"/>
  <c r="Z573" i="1"/>
  <c r="AH569" i="1"/>
  <c r="Q565" i="1"/>
  <c r="R541" i="1"/>
  <c r="V533" i="1"/>
  <c r="AF529" i="1"/>
  <c r="U521" i="1"/>
  <c r="H517" i="1"/>
  <c r="W489" i="1"/>
  <c r="K473" i="1"/>
  <c r="K461" i="1"/>
  <c r="AK433" i="1"/>
  <c r="AG429" i="1"/>
  <c r="AG417" i="1"/>
  <c r="Y409" i="1"/>
  <c r="AG393" i="1"/>
  <c r="AE381" i="1"/>
  <c r="W377" i="1"/>
  <c r="W357" i="1"/>
  <c r="W353" i="1"/>
  <c r="W349" i="1"/>
  <c r="W345" i="1"/>
  <c r="AG329" i="1"/>
  <c r="D321" i="1"/>
  <c r="AL313" i="1"/>
  <c r="AK305" i="1"/>
  <c r="X301" i="1"/>
  <c r="V297" i="1"/>
  <c r="AG289" i="1"/>
  <c r="P281" i="1"/>
  <c r="X277" i="1"/>
  <c r="G273" i="1"/>
  <c r="C265" i="1"/>
  <c r="H249" i="1"/>
  <c r="G245" i="1"/>
  <c r="S241" i="1"/>
  <c r="R233" i="1"/>
  <c r="AK229" i="1"/>
  <c r="D225" i="1"/>
  <c r="I217" i="1"/>
  <c r="Q213" i="1"/>
  <c r="N193" i="1"/>
  <c r="AF177" i="1"/>
  <c r="AP154" i="1"/>
  <c r="AK11" i="1"/>
  <c r="AJ20" i="1"/>
  <c r="AK12" i="1"/>
  <c r="AJ12" i="1"/>
  <c r="AJ7" i="1"/>
  <c r="AK25" i="1"/>
  <c r="AK30" i="1"/>
  <c r="D43" i="1"/>
  <c r="AJ51" i="1"/>
  <c r="AK51" i="1"/>
  <c r="AJ66" i="1"/>
  <c r="AJ69" i="1"/>
  <c r="AJ75" i="1"/>
  <c r="AJ77" i="1"/>
  <c r="AJ85" i="1"/>
  <c r="AK81" i="1"/>
  <c r="AJ91" i="1"/>
  <c r="AK91" i="1"/>
  <c r="AK93" i="1"/>
  <c r="AJ99" i="1"/>
  <c r="O101" i="1"/>
  <c r="P101" i="1"/>
  <c r="O102" i="1"/>
  <c r="U103" i="1"/>
  <c r="V103" i="1"/>
  <c r="AJ103" i="1"/>
  <c r="U107" i="1"/>
  <c r="V107" i="1"/>
  <c r="AJ107" i="1"/>
  <c r="P109" i="1"/>
  <c r="O109" i="1"/>
  <c r="AK95" i="1"/>
  <c r="AJ106" i="1"/>
  <c r="P111" i="1"/>
  <c r="G115" i="1"/>
  <c r="V114" i="1"/>
  <c r="AO145" i="1"/>
  <c r="AP145" i="1"/>
  <c r="AO141" i="1"/>
  <c r="AP141" i="1"/>
  <c r="AO148" i="1"/>
  <c r="AP148" i="1"/>
  <c r="AP160" i="1"/>
  <c r="AO160" i="1"/>
  <c r="AK37" i="1"/>
  <c r="AJ37" i="1"/>
  <c r="AK35" i="1"/>
  <c r="I103" i="1"/>
  <c r="J103" i="1"/>
  <c r="I107" i="1"/>
  <c r="J107" i="1"/>
  <c r="AA117" i="1"/>
  <c r="AB117" i="1"/>
  <c r="AN89" i="1"/>
  <c r="Y89" i="1"/>
  <c r="AJ102" i="1"/>
  <c r="J106" i="1"/>
  <c r="AJ118" i="1"/>
  <c r="AK118" i="1"/>
  <c r="AO123" i="1"/>
  <c r="AP123" i="1"/>
  <c r="AO131" i="1"/>
  <c r="AP131" i="1"/>
  <c r="AO139" i="1"/>
  <c r="AP139" i="1"/>
  <c r="AO121" i="1"/>
  <c r="AP121" i="1"/>
  <c r="G110" i="1"/>
  <c r="I115" i="1"/>
  <c r="J115" i="1"/>
  <c r="AO125" i="1"/>
  <c r="AP125" i="1"/>
  <c r="AO129" i="1"/>
  <c r="AP129" i="1"/>
  <c r="AO133" i="1"/>
  <c r="AP133" i="1"/>
  <c r="AO137" i="1"/>
  <c r="AP137" i="1"/>
  <c r="AP140" i="1"/>
  <c r="AH114" i="1"/>
  <c r="AO149" i="1"/>
  <c r="AP149" i="1"/>
  <c r="AP151" i="1"/>
  <c r="AO151" i="1"/>
  <c r="AJ31" i="1"/>
  <c r="AK31" i="1"/>
  <c r="AJ34" i="1"/>
  <c r="AJ42" i="1"/>
  <c r="AK42" i="1"/>
  <c r="AJ59" i="1"/>
  <c r="AK59" i="1"/>
  <c r="AJ78" i="1"/>
  <c r="AJ84" i="1"/>
  <c r="L103" i="1"/>
  <c r="AA105" i="1"/>
  <c r="AB105" i="1"/>
  <c r="L107" i="1"/>
  <c r="AB113" i="1"/>
  <c r="AA113" i="1"/>
  <c r="O117" i="1"/>
  <c r="P117" i="1"/>
  <c r="AM89" i="1"/>
  <c r="U89" i="1"/>
  <c r="X89" i="1"/>
  <c r="AJ98" i="1"/>
  <c r="AH111" i="1"/>
  <c r="AE115" i="1"/>
  <c r="AP147" i="1"/>
  <c r="AO147" i="1"/>
  <c r="AO156" i="1"/>
  <c r="AP156" i="1"/>
  <c r="AK28" i="1"/>
  <c r="AJ28" i="1"/>
  <c r="AJ45" i="1"/>
  <c r="AJ52" i="1"/>
  <c r="AJ55" i="1"/>
  <c r="AK55" i="1"/>
  <c r="AJ65" i="1"/>
  <c r="AJ88" i="1"/>
  <c r="AA101" i="1"/>
  <c r="AB101" i="1"/>
  <c r="AA102" i="1"/>
  <c r="AG103" i="1"/>
  <c r="AH103" i="1"/>
  <c r="O105" i="1"/>
  <c r="P105" i="1"/>
  <c r="AG107" i="1"/>
  <c r="AH107" i="1"/>
  <c r="AA109" i="1"/>
  <c r="AB109" i="1"/>
  <c r="O113" i="1"/>
  <c r="P113" i="1"/>
  <c r="L102" i="1"/>
  <c r="L118" i="1"/>
  <c r="M118" i="1"/>
  <c r="AO119" i="1"/>
  <c r="AP119" i="1"/>
  <c r="AO127" i="1"/>
  <c r="AP127" i="1"/>
  <c r="AO135" i="1"/>
  <c r="AP135" i="1"/>
  <c r="AE110" i="1"/>
  <c r="J111" i="1"/>
  <c r="AG115" i="1"/>
  <c r="AH115" i="1"/>
  <c r="J114" i="1"/>
  <c r="AO143" i="1"/>
  <c r="AP143" i="1"/>
  <c r="AO152" i="1"/>
  <c r="AP152" i="1"/>
  <c r="AE680" i="1"/>
  <c r="AD680" i="1"/>
  <c r="Z675" i="1"/>
  <c r="X793" i="1"/>
  <c r="O680" i="1"/>
  <c r="AH675" i="1"/>
  <c r="Z680" i="1"/>
  <c r="AG787" i="1"/>
  <c r="AK680" i="1"/>
  <c r="Q680" i="1"/>
  <c r="AG675" i="1"/>
  <c r="AG234" i="1"/>
  <c r="Y675" i="1"/>
  <c r="AD675" i="1"/>
  <c r="U675" i="1"/>
  <c r="AG517" i="1"/>
  <c r="AG680" i="1"/>
  <c r="Y680" i="1"/>
  <c r="AK675" i="1"/>
  <c r="R675" i="1"/>
  <c r="AF517" i="1"/>
  <c r="U693" i="1"/>
  <c r="AI788" i="1"/>
  <c r="V680" i="1"/>
  <c r="K680" i="1"/>
  <c r="Q675" i="1"/>
  <c r="AI688" i="1"/>
  <c r="S680" i="1"/>
  <c r="J680" i="1"/>
  <c r="I675" i="1"/>
  <c r="AG783" i="1"/>
  <c r="AI744" i="1"/>
  <c r="V709" i="1"/>
  <c r="W783" i="1"/>
  <c r="V675" i="1"/>
  <c r="M675" i="1"/>
  <c r="AK575" i="1"/>
  <c r="AG556" i="1"/>
  <c r="P783" i="1"/>
  <c r="AI783" i="1"/>
  <c r="M783" i="1"/>
  <c r="W776" i="1"/>
  <c r="Z736" i="1"/>
  <c r="Y733" i="1"/>
  <c r="V703" i="1"/>
  <c r="AJ792" i="1"/>
  <c r="AI787" i="1"/>
  <c r="M787" i="1"/>
  <c r="K724" i="1"/>
  <c r="J711" i="1"/>
  <c r="W692" i="1"/>
  <c r="V688" i="1"/>
  <c r="AG685" i="1"/>
  <c r="AI679" i="1"/>
  <c r="AH673" i="1"/>
  <c r="Y608" i="1"/>
  <c r="L606" i="1"/>
  <c r="Y589" i="1"/>
  <c r="R575" i="1"/>
  <c r="AG249" i="1"/>
  <c r="AK234" i="1"/>
  <c r="L795" i="1"/>
  <c r="M793" i="1"/>
  <c r="W788" i="1"/>
  <c r="W787" i="1"/>
  <c r="AD711" i="1"/>
  <c r="AG688" i="1"/>
  <c r="I680" i="1"/>
  <c r="AG382" i="1"/>
  <c r="X234" i="1"/>
  <c r="P787" i="1"/>
  <c r="V724" i="1"/>
  <c r="S711" i="1"/>
  <c r="Y688" i="1"/>
  <c r="AA655" i="1"/>
  <c r="V620" i="1"/>
  <c r="AG606" i="1"/>
  <c r="X795" i="1"/>
  <c r="AI793" i="1"/>
  <c r="AK792" i="1"/>
  <c r="H792" i="1"/>
  <c r="AA788" i="1"/>
  <c r="M788" i="1"/>
  <c r="AK786" i="1"/>
  <c r="S784" i="1"/>
  <c r="AE744" i="1"/>
  <c r="AG743" i="1"/>
  <c r="AE711" i="1"/>
  <c r="K711" i="1"/>
  <c r="J675" i="1"/>
  <c r="AK673" i="1"/>
  <c r="J673" i="1"/>
  <c r="AK666" i="1"/>
  <c r="AI655" i="1"/>
  <c r="AI638" i="1"/>
  <c r="AG635" i="1"/>
  <c r="H611" i="1"/>
  <c r="N610" i="1"/>
  <c r="AD608" i="1"/>
  <c r="C608" i="1"/>
  <c r="AB606" i="1"/>
  <c r="U265" i="1"/>
  <c r="AB234" i="1"/>
  <c r="X792" i="1"/>
  <c r="AG788" i="1"/>
  <c r="U788" i="1"/>
  <c r="Q744" i="1"/>
  <c r="Q733" i="1"/>
  <c r="V711" i="1"/>
  <c r="B709" i="1"/>
  <c r="S655" i="1"/>
  <c r="Q630" i="1"/>
  <c r="AG616" i="1"/>
  <c r="T608" i="1"/>
  <c r="W556" i="1"/>
  <c r="Q517" i="1"/>
  <c r="Y370" i="1"/>
  <c r="AA249" i="1"/>
  <c r="O234" i="1"/>
  <c r="P792" i="1"/>
  <c r="P788" i="1"/>
  <c r="AG784" i="1"/>
  <c r="P776" i="1"/>
  <c r="AE770" i="1"/>
  <c r="AE767" i="1"/>
  <c r="U673" i="1"/>
  <c r="X610" i="1"/>
  <c r="AI608" i="1"/>
  <c r="N608" i="1"/>
  <c r="I517" i="1"/>
  <c r="AK514" i="1"/>
  <c r="L778" i="1"/>
  <c r="O744" i="1"/>
  <c r="V732" i="1"/>
  <c r="S688" i="1"/>
  <c r="Y556" i="1"/>
  <c r="AF522" i="1"/>
  <c r="M520" i="1"/>
  <c r="W514" i="1"/>
  <c r="AH471" i="1"/>
  <c r="AJ234" i="1"/>
  <c r="AA234" i="1"/>
  <c r="R234" i="1"/>
  <c r="G234" i="1"/>
  <c r="N216" i="1"/>
  <c r="L788" i="1"/>
  <c r="G744" i="1"/>
  <c r="K688" i="1"/>
  <c r="E680" i="1"/>
  <c r="K655" i="1"/>
  <c r="V638" i="1"/>
  <c r="L616" i="1"/>
  <c r="M610" i="1"/>
  <c r="AJ598" i="1"/>
  <c r="AG795" i="1"/>
  <c r="U792" i="1"/>
  <c r="W791" i="1"/>
  <c r="AK788" i="1"/>
  <c r="AB788" i="1"/>
  <c r="S788" i="1"/>
  <c r="E788" i="1"/>
  <c r="AA787" i="1"/>
  <c r="G787" i="1"/>
  <c r="L784" i="1"/>
  <c r="AA783" i="1"/>
  <c r="P769" i="1"/>
  <c r="Q767" i="1"/>
  <c r="V744" i="1"/>
  <c r="AD701" i="1"/>
  <c r="E675" i="1"/>
  <c r="S638" i="1"/>
  <c r="I616" i="1"/>
  <c r="C610" i="1"/>
  <c r="E556" i="1"/>
  <c r="Y550" i="1"/>
  <c r="AK531" i="1"/>
  <c r="L260" i="1"/>
  <c r="AE258" i="1"/>
  <c r="AH246" i="1"/>
  <c r="AF234" i="1"/>
  <c r="W234" i="1"/>
  <c r="L234" i="1"/>
  <c r="R225" i="1"/>
  <c r="AG726" i="1"/>
  <c r="M598" i="1"/>
  <c r="S337" i="1"/>
  <c r="S234" i="1"/>
  <c r="S795" i="1"/>
  <c r="S793" i="1"/>
  <c r="U767" i="1"/>
  <c r="P766" i="1"/>
  <c r="AE764" i="1"/>
  <c r="R749" i="1"/>
  <c r="I748" i="1"/>
  <c r="AG734" i="1"/>
  <c r="C728" i="1"/>
  <c r="V704" i="1"/>
  <c r="E703" i="1"/>
  <c r="Y701" i="1"/>
  <c r="AA696" i="1"/>
  <c r="N695" i="1"/>
  <c r="S692" i="1"/>
  <c r="Y690" i="1"/>
  <c r="AD685" i="1"/>
  <c r="AA679" i="1"/>
  <c r="N675" i="1"/>
  <c r="F675" i="1"/>
  <c r="R673" i="1"/>
  <c r="AG666" i="1"/>
  <c r="Q665" i="1"/>
  <c r="N659" i="1"/>
  <c r="AG656" i="1"/>
  <c r="AK655" i="1"/>
  <c r="U655" i="1"/>
  <c r="D655" i="1"/>
  <c r="AB635" i="1"/>
  <c r="H634" i="1"/>
  <c r="AD575" i="1"/>
  <c r="M575" i="1"/>
  <c r="G552" i="1"/>
  <c r="V462" i="1"/>
  <c r="AI217" i="1"/>
  <c r="AK708" i="1"/>
  <c r="K696" i="1"/>
  <c r="I692" i="1"/>
  <c r="Q690" i="1"/>
  <c r="Q685" i="1"/>
  <c r="Q666" i="1"/>
  <c r="AB656" i="1"/>
  <c r="S635" i="1"/>
  <c r="AI610" i="1"/>
  <c r="V610" i="1"/>
  <c r="I610" i="1"/>
  <c r="M608" i="1"/>
  <c r="X603" i="1"/>
  <c r="Z575" i="1"/>
  <c r="J575" i="1"/>
  <c r="I531" i="1"/>
  <c r="X517" i="1"/>
  <c r="AG306" i="1"/>
  <c r="AA795" i="1"/>
  <c r="H793" i="1"/>
  <c r="AE792" i="1"/>
  <c r="G788" i="1"/>
  <c r="AJ767" i="1"/>
  <c r="G767" i="1"/>
  <c r="L765" i="1"/>
  <c r="W750" i="1"/>
  <c r="AK748" i="1"/>
  <c r="I717" i="1"/>
  <c r="V700" i="1"/>
  <c r="AD692" i="1"/>
  <c r="AG690" i="1"/>
  <c r="E666" i="1"/>
  <c r="AB655" i="1"/>
  <c r="V650" i="1"/>
  <c r="AD610" i="1"/>
  <c r="T610" i="1"/>
  <c r="AJ608" i="1"/>
  <c r="X608" i="1"/>
  <c r="I608" i="1"/>
  <c r="V603" i="1"/>
  <c r="AD587" i="1"/>
  <c r="U575" i="1"/>
  <c r="M450" i="1"/>
  <c r="AI432" i="1"/>
  <c r="AK430" i="1"/>
  <c r="AB324" i="1"/>
  <c r="T306" i="1"/>
  <c r="AK279" i="1"/>
  <c r="W246" i="1"/>
  <c r="S748" i="1"/>
  <c r="AI728" i="1"/>
  <c r="C789" i="1"/>
  <c r="P789" i="1"/>
  <c r="AF782" i="1"/>
  <c r="D775" i="1"/>
  <c r="G775" i="1"/>
  <c r="U775" i="1"/>
  <c r="I775" i="1"/>
  <c r="AB775" i="1"/>
  <c r="P775" i="1"/>
  <c r="AE775" i="1"/>
  <c r="AG721" i="1"/>
  <c r="V721" i="1"/>
  <c r="S261" i="1"/>
  <c r="D794" i="1"/>
  <c r="M794" i="1"/>
  <c r="X794" i="1"/>
  <c r="U781" i="1"/>
  <c r="G781" i="1"/>
  <c r="AE781" i="1"/>
  <c r="AJ781" i="1"/>
  <c r="E739" i="1"/>
  <c r="B739" i="1"/>
  <c r="Q739" i="1"/>
  <c r="Y739" i="1"/>
  <c r="AG739" i="1"/>
  <c r="F739" i="1"/>
  <c r="R739" i="1"/>
  <c r="Z739" i="1"/>
  <c r="AH739" i="1"/>
  <c r="J739" i="1"/>
  <c r="U739" i="1"/>
  <c r="AK739" i="1"/>
  <c r="C708" i="1"/>
  <c r="E708" i="1"/>
  <c r="B708" i="1"/>
  <c r="R708" i="1"/>
  <c r="Z708" i="1"/>
  <c r="AG708" i="1"/>
  <c r="J708" i="1"/>
  <c r="U708" i="1"/>
  <c r="AA708" i="1"/>
  <c r="AH708" i="1"/>
  <c r="K708" i="1"/>
  <c r="V708" i="1"/>
  <c r="AI708" i="1"/>
  <c r="F681" i="1"/>
  <c r="V681" i="1"/>
  <c r="AK672" i="1"/>
  <c r="C671" i="1"/>
  <c r="K671" i="1"/>
  <c r="X671" i="1"/>
  <c r="AJ671" i="1"/>
  <c r="H671" i="1"/>
  <c r="AB671" i="1"/>
  <c r="L671" i="1"/>
  <c r="AF671" i="1"/>
  <c r="S671" i="1"/>
  <c r="AI671" i="1"/>
  <c r="AG623" i="1"/>
  <c r="L623" i="1"/>
  <c r="V623" i="1"/>
  <c r="X609" i="1"/>
  <c r="AG609" i="1"/>
  <c r="J479" i="1"/>
  <c r="AH479" i="1"/>
  <c r="Y479" i="1"/>
  <c r="U269" i="1"/>
  <c r="AB269" i="1"/>
  <c r="G269" i="1"/>
  <c r="AH269" i="1"/>
  <c r="W204" i="1"/>
  <c r="Y204" i="1"/>
  <c r="F204" i="1"/>
  <c r="D782" i="1"/>
  <c r="E782" i="1"/>
  <c r="K782" i="1"/>
  <c r="X782" i="1"/>
  <c r="AI782" i="1"/>
  <c r="M782" i="1"/>
  <c r="AA782" i="1"/>
  <c r="AK782" i="1"/>
  <c r="D795" i="1"/>
  <c r="C795" i="1"/>
  <c r="M795" i="1"/>
  <c r="U795" i="1"/>
  <c r="AB795" i="1"/>
  <c r="AI795" i="1"/>
  <c r="E795" i="1"/>
  <c r="P795" i="1"/>
  <c r="W795" i="1"/>
  <c r="AK795" i="1"/>
  <c r="D792" i="1"/>
  <c r="C792" i="1"/>
  <c r="K792" i="1"/>
  <c r="S792" i="1"/>
  <c r="Y792" i="1"/>
  <c r="AF792" i="1"/>
  <c r="E792" i="1"/>
  <c r="M792" i="1"/>
  <c r="T792" i="1"/>
  <c r="AA792" i="1"/>
  <c r="AI792" i="1"/>
  <c r="C791" i="1"/>
  <c r="G791" i="1"/>
  <c r="AA791" i="1"/>
  <c r="M791" i="1"/>
  <c r="AG791" i="1"/>
  <c r="U782" i="1"/>
  <c r="P777" i="1"/>
  <c r="D777" i="1"/>
  <c r="Q777" i="1"/>
  <c r="AJ775" i="1"/>
  <c r="E743" i="1"/>
  <c r="W743" i="1"/>
  <c r="K743" i="1"/>
  <c r="AB743" i="1"/>
  <c r="Q743" i="1"/>
  <c r="AD739" i="1"/>
  <c r="V729" i="1"/>
  <c r="M727" i="1"/>
  <c r="AG727" i="1"/>
  <c r="AE708" i="1"/>
  <c r="Q684" i="1"/>
  <c r="V684" i="1"/>
  <c r="AG684" i="1"/>
  <c r="C644" i="1"/>
  <c r="V644" i="1"/>
  <c r="P644" i="1"/>
  <c r="AK644" i="1"/>
  <c r="U580" i="1"/>
  <c r="J580" i="1"/>
  <c r="AK580" i="1"/>
  <c r="AF795" i="1"/>
  <c r="Q795" i="1"/>
  <c r="AI794" i="1"/>
  <c r="O792" i="1"/>
  <c r="AI791" i="1"/>
  <c r="K785" i="1"/>
  <c r="AK785" i="1"/>
  <c r="C783" i="1"/>
  <c r="H783" i="1"/>
  <c r="S783" i="1"/>
  <c r="AB783" i="1"/>
  <c r="AK783" i="1"/>
  <c r="L783" i="1"/>
  <c r="U783" i="1"/>
  <c r="P782" i="1"/>
  <c r="Q775" i="1"/>
  <c r="V739" i="1"/>
  <c r="E737" i="1"/>
  <c r="Y737" i="1"/>
  <c r="L731" i="1"/>
  <c r="AG731" i="1"/>
  <c r="P731" i="1"/>
  <c r="AJ731" i="1"/>
  <c r="X731" i="1"/>
  <c r="W708" i="1"/>
  <c r="E672" i="1"/>
  <c r="N672" i="1"/>
  <c r="G672" i="1"/>
  <c r="W672" i="1"/>
  <c r="I672" i="1"/>
  <c r="AD672" i="1"/>
  <c r="O672" i="1"/>
  <c r="AI672" i="1"/>
  <c r="AJ632" i="1"/>
  <c r="T632" i="1"/>
  <c r="AA513" i="1"/>
  <c r="U513" i="1"/>
  <c r="AH402" i="1"/>
  <c r="AA402" i="1"/>
  <c r="AF257" i="1"/>
  <c r="B691" i="1"/>
  <c r="AK691" i="1"/>
  <c r="C655" i="1"/>
  <c r="E655" i="1"/>
  <c r="L655" i="1"/>
  <c r="Q655" i="1"/>
  <c r="X655" i="1"/>
  <c r="AJ655" i="1"/>
  <c r="B575" i="1"/>
  <c r="I575" i="1"/>
  <c r="P575" i="1"/>
  <c r="V575" i="1"/>
  <c r="AH575" i="1"/>
  <c r="I552" i="1"/>
  <c r="U552" i="1"/>
  <c r="AK552" i="1"/>
  <c r="M539" i="1"/>
  <c r="AF539" i="1"/>
  <c r="AB493" i="1"/>
  <c r="AA493" i="1"/>
  <c r="Q434" i="1"/>
  <c r="M434" i="1"/>
  <c r="D263" i="1"/>
  <c r="S263" i="1"/>
  <c r="J259" i="1"/>
  <c r="I259" i="1"/>
  <c r="AK259" i="1"/>
  <c r="S259" i="1"/>
  <c r="R221" i="1"/>
  <c r="AH221" i="1"/>
  <c r="AA784" i="1"/>
  <c r="AB767" i="1"/>
  <c r="P767" i="1"/>
  <c r="AG728" i="1"/>
  <c r="M699" i="1"/>
  <c r="AF699" i="1"/>
  <c r="B696" i="1"/>
  <c r="Q696" i="1"/>
  <c r="AG696" i="1"/>
  <c r="I693" i="1"/>
  <c r="J693" i="1"/>
  <c r="B692" i="1"/>
  <c r="M692" i="1"/>
  <c r="E688" i="1"/>
  <c r="F688" i="1"/>
  <c r="Q688" i="1"/>
  <c r="AA688" i="1"/>
  <c r="AG655" i="1"/>
  <c r="Y655" i="1"/>
  <c r="P655" i="1"/>
  <c r="H655" i="1"/>
  <c r="C635" i="1"/>
  <c r="M635" i="1"/>
  <c r="AF635" i="1"/>
  <c r="K606" i="1"/>
  <c r="E606" i="1"/>
  <c r="AA606" i="1"/>
  <c r="AG575" i="1"/>
  <c r="Y575" i="1"/>
  <c r="Q575" i="1"/>
  <c r="H575" i="1"/>
  <c r="Y552" i="1"/>
  <c r="AF531" i="1"/>
  <c r="G514" i="1"/>
  <c r="J514" i="1"/>
  <c r="AE514" i="1"/>
  <c r="G241" i="1"/>
  <c r="AH241" i="1"/>
  <c r="K216" i="1"/>
  <c r="R216" i="1"/>
  <c r="W216" i="1"/>
  <c r="AE778" i="1"/>
  <c r="AK767" i="1"/>
  <c r="Y767" i="1"/>
  <c r="I767" i="1"/>
  <c r="AH749" i="1"/>
  <c r="AG733" i="1"/>
  <c r="AG732" i="1"/>
  <c r="S728" i="1"/>
  <c r="Y717" i="1"/>
  <c r="Z700" i="1"/>
  <c r="R696" i="1"/>
  <c r="Y695" i="1"/>
  <c r="AG693" i="1"/>
  <c r="AH692" i="1"/>
  <c r="R692" i="1"/>
  <c r="Y691" i="1"/>
  <c r="E690" i="1"/>
  <c r="U690" i="1"/>
  <c r="AK690" i="1"/>
  <c r="AD688" i="1"/>
  <c r="N688" i="1"/>
  <c r="Y665" i="1"/>
  <c r="V656" i="1"/>
  <c r="L656" i="1"/>
  <c r="AF655" i="1"/>
  <c r="V655" i="1"/>
  <c r="N655" i="1"/>
  <c r="F655" i="1"/>
  <c r="U635" i="1"/>
  <c r="AJ634" i="1"/>
  <c r="E610" i="1"/>
  <c r="H610" i="1"/>
  <c r="Q610" i="1"/>
  <c r="AB610" i="1"/>
  <c r="AJ610" i="1"/>
  <c r="Q606" i="1"/>
  <c r="AF575" i="1"/>
  <c r="X575" i="1"/>
  <c r="N575" i="1"/>
  <c r="F575" i="1"/>
  <c r="Q552" i="1"/>
  <c r="E551" i="1"/>
  <c r="AK551" i="1"/>
  <c r="X531" i="1"/>
  <c r="Y514" i="1"/>
  <c r="AA462" i="1"/>
  <c r="AG434" i="1"/>
  <c r="AK263" i="1"/>
  <c r="AA259" i="1"/>
  <c r="L249" i="1"/>
  <c r="S249" i="1"/>
  <c r="D234" i="1"/>
  <c r="B234" i="1"/>
  <c r="J234" i="1"/>
  <c r="P234" i="1"/>
  <c r="T234" i="1"/>
  <c r="Y234" i="1"/>
  <c r="AH234" i="1"/>
  <c r="E234" i="1"/>
  <c r="K234" i="1"/>
  <c r="Q234" i="1"/>
  <c r="U234" i="1"/>
  <c r="Z234" i="1"/>
  <c r="AE234" i="1"/>
  <c r="AI234" i="1"/>
  <c r="AH216" i="1"/>
  <c r="AJ333" i="1"/>
  <c r="S279" i="1"/>
  <c r="AA219" i="1"/>
  <c r="L217" i="1"/>
  <c r="Y179" i="1"/>
  <c r="S794" i="1"/>
  <c r="H794" i="1"/>
  <c r="U791" i="1"/>
  <c r="L791" i="1"/>
  <c r="AK790" i="1"/>
  <c r="U787" i="1"/>
  <c r="L787" i="1"/>
  <c r="W785" i="1"/>
  <c r="AK784" i="1"/>
  <c r="W784" i="1"/>
  <c r="P784" i="1"/>
  <c r="G784" i="1"/>
  <c r="AA781" i="1"/>
  <c r="W768" i="1"/>
  <c r="E748" i="1"/>
  <c r="K748" i="1"/>
  <c r="Z748" i="1"/>
  <c r="O748" i="1"/>
  <c r="AD748" i="1"/>
  <c r="C744" i="1"/>
  <c r="E744" i="1"/>
  <c r="K744" i="1"/>
  <c r="R744" i="1"/>
  <c r="Z744" i="1"/>
  <c r="AG744" i="1"/>
  <c r="F744" i="1"/>
  <c r="M744" i="1"/>
  <c r="U744" i="1"/>
  <c r="AA744" i="1"/>
  <c r="AH744" i="1"/>
  <c r="B743" i="1"/>
  <c r="G743" i="1"/>
  <c r="M743" i="1"/>
  <c r="T743" i="1"/>
  <c r="Y743" i="1"/>
  <c r="AE743" i="1"/>
  <c r="AJ743" i="1"/>
  <c r="H743" i="1"/>
  <c r="P743" i="1"/>
  <c r="U743" i="1"/>
  <c r="AA743" i="1"/>
  <c r="AF743" i="1"/>
  <c r="AK743" i="1"/>
  <c r="B727" i="1"/>
  <c r="E727" i="1"/>
  <c r="U727" i="1"/>
  <c r="AK727" i="1"/>
  <c r="I727" i="1"/>
  <c r="Y727" i="1"/>
  <c r="I723" i="1"/>
  <c r="Z723" i="1"/>
  <c r="F720" i="1"/>
  <c r="M720" i="1"/>
  <c r="O720" i="1"/>
  <c r="AK720" i="1"/>
  <c r="K719" i="1"/>
  <c r="AG719" i="1"/>
  <c r="O719" i="1"/>
  <c r="AK719" i="1"/>
  <c r="V713" i="1"/>
  <c r="J713" i="1"/>
  <c r="AG713" i="1"/>
  <c r="Y699" i="1"/>
  <c r="Q689" i="1"/>
  <c r="U689" i="1"/>
  <c r="U686" i="1"/>
  <c r="E686" i="1"/>
  <c r="Q686" i="1"/>
  <c r="AK686" i="1"/>
  <c r="X626" i="1"/>
  <c r="I626" i="1"/>
  <c r="L626" i="1"/>
  <c r="AG626" i="1"/>
  <c r="F614" i="1"/>
  <c r="C614" i="1"/>
  <c r="X614" i="1"/>
  <c r="M614" i="1"/>
  <c r="AI614" i="1"/>
  <c r="L614" i="1"/>
  <c r="V614" i="1"/>
  <c r="AG614" i="1"/>
  <c r="M593" i="1"/>
  <c r="AD593" i="1"/>
  <c r="D475" i="1"/>
  <c r="Y475" i="1"/>
  <c r="AK475" i="1"/>
  <c r="Q475" i="1"/>
  <c r="AA475" i="1"/>
  <c r="R475" i="1"/>
  <c r="S475" i="1"/>
  <c r="AH475" i="1"/>
  <c r="AJ795" i="1"/>
  <c r="AE795" i="1"/>
  <c r="Y795" i="1"/>
  <c r="T795" i="1"/>
  <c r="O795" i="1"/>
  <c r="H795" i="1"/>
  <c r="AJ794" i="1"/>
  <c r="Y794" i="1"/>
  <c r="O794" i="1"/>
  <c r="C794" i="1"/>
  <c r="AG792" i="1"/>
  <c r="AB792" i="1"/>
  <c r="W792" i="1"/>
  <c r="Q792" i="1"/>
  <c r="L792" i="1"/>
  <c r="G792" i="1"/>
  <c r="AK791" i="1"/>
  <c r="AB791" i="1"/>
  <c r="S791" i="1"/>
  <c r="H791" i="1"/>
  <c r="AF788" i="1"/>
  <c r="X788" i="1"/>
  <c r="Q788" i="1"/>
  <c r="H788" i="1"/>
  <c r="AK787" i="1"/>
  <c r="AB787" i="1"/>
  <c r="S787" i="1"/>
  <c r="H787" i="1"/>
  <c r="P785" i="1"/>
  <c r="AI784" i="1"/>
  <c r="AB784" i="1"/>
  <c r="U784" i="1"/>
  <c r="M784" i="1"/>
  <c r="E784" i="1"/>
  <c r="P781" i="1"/>
  <c r="AF777" i="1"/>
  <c r="AE776" i="1"/>
  <c r="AK775" i="1"/>
  <c r="Y775" i="1"/>
  <c r="K775" i="1"/>
  <c r="P768" i="1"/>
  <c r="W754" i="1"/>
  <c r="V748" i="1"/>
  <c r="AK744" i="1"/>
  <c r="W744" i="1"/>
  <c r="J744" i="1"/>
  <c r="AI743" i="1"/>
  <c r="X743" i="1"/>
  <c r="L743" i="1"/>
  <c r="Q735" i="1"/>
  <c r="X735" i="1"/>
  <c r="B731" i="1"/>
  <c r="F731" i="1"/>
  <c r="Q731" i="1"/>
  <c r="AB731" i="1"/>
  <c r="H731" i="1"/>
  <c r="T731" i="1"/>
  <c r="AF731" i="1"/>
  <c r="AA720" i="1"/>
  <c r="Z719" i="1"/>
  <c r="B711" i="1"/>
  <c r="E711" i="1"/>
  <c r="O711" i="1"/>
  <c r="Y711" i="1"/>
  <c r="AG711" i="1"/>
  <c r="I711" i="1"/>
  <c r="Q711" i="1"/>
  <c r="Z711" i="1"/>
  <c r="AK711" i="1"/>
  <c r="AI707" i="1"/>
  <c r="X707" i="1"/>
  <c r="K703" i="1"/>
  <c r="AG703" i="1"/>
  <c r="O703" i="1"/>
  <c r="AK703" i="1"/>
  <c r="P699" i="1"/>
  <c r="AK689" i="1"/>
  <c r="E670" i="1"/>
  <c r="AK670" i="1"/>
  <c r="Q670" i="1"/>
  <c r="U670" i="1"/>
  <c r="I760" i="1"/>
  <c r="AE760" i="1"/>
  <c r="B729" i="1"/>
  <c r="F729" i="1"/>
  <c r="AG729" i="1"/>
  <c r="M729" i="1"/>
  <c r="Q727" i="1"/>
  <c r="V720" i="1"/>
  <c r="V719" i="1"/>
  <c r="U714" i="1"/>
  <c r="F701" i="1"/>
  <c r="N701" i="1"/>
  <c r="AG701" i="1"/>
  <c r="Q701" i="1"/>
  <c r="K700" i="1"/>
  <c r="AG700" i="1"/>
  <c r="O700" i="1"/>
  <c r="AK700" i="1"/>
  <c r="AG694" i="1"/>
  <c r="F693" i="1"/>
  <c r="B693" i="1"/>
  <c r="M693" i="1"/>
  <c r="Y693" i="1"/>
  <c r="AH693" i="1"/>
  <c r="E693" i="1"/>
  <c r="Q693" i="1"/>
  <c r="Z693" i="1"/>
  <c r="AK693" i="1"/>
  <c r="AG689" i="1"/>
  <c r="N669" i="1"/>
  <c r="Q669" i="1"/>
  <c r="AD669" i="1"/>
  <c r="AG669" i="1"/>
  <c r="AB649" i="1"/>
  <c r="V649" i="1"/>
  <c r="Q628" i="1"/>
  <c r="AB628" i="1"/>
  <c r="AG628" i="1"/>
  <c r="K483" i="1"/>
  <c r="AA483" i="1"/>
  <c r="AE794" i="1"/>
  <c r="T794" i="1"/>
  <c r="I794" i="1"/>
  <c r="AF784" i="1"/>
  <c r="X784" i="1"/>
  <c r="Q784" i="1"/>
  <c r="H784" i="1"/>
  <c r="K736" i="1"/>
  <c r="O736" i="1"/>
  <c r="F716" i="1"/>
  <c r="V716" i="1"/>
  <c r="D699" i="1"/>
  <c r="E699" i="1"/>
  <c r="U699" i="1"/>
  <c r="AG699" i="1"/>
  <c r="I699" i="1"/>
  <c r="X699" i="1"/>
  <c r="AK699" i="1"/>
  <c r="E689" i="1"/>
  <c r="F641" i="1"/>
  <c r="AB641" i="1"/>
  <c r="C637" i="1"/>
  <c r="P637" i="1"/>
  <c r="AG637" i="1"/>
  <c r="H637" i="1"/>
  <c r="X637" i="1"/>
  <c r="L637" i="1"/>
  <c r="V637" i="1"/>
  <c r="AA637" i="1"/>
  <c r="M619" i="1"/>
  <c r="AB619" i="1"/>
  <c r="I733" i="1"/>
  <c r="K732" i="1"/>
  <c r="AG697" i="1"/>
  <c r="I690" i="1"/>
  <c r="C688" i="1"/>
  <c r="O684" i="1"/>
  <c r="C680" i="1"/>
  <c r="S679" i="1"/>
  <c r="AH672" i="1"/>
  <c r="Z672" i="1"/>
  <c r="S672" i="1"/>
  <c r="M672" i="1"/>
  <c r="C672" i="1"/>
  <c r="AB644" i="1"/>
  <c r="L644" i="1"/>
  <c r="AG638" i="1"/>
  <c r="M638" i="1"/>
  <c r="F634" i="1"/>
  <c r="T634" i="1"/>
  <c r="AI632" i="1"/>
  <c r="N632" i="1"/>
  <c r="L630" i="1"/>
  <c r="AB630" i="1"/>
  <c r="F611" i="1"/>
  <c r="S611" i="1"/>
  <c r="AD592" i="1"/>
  <c r="AH592" i="1"/>
  <c r="Q527" i="1"/>
  <c r="AF527" i="1"/>
  <c r="AE467" i="1"/>
  <c r="O467" i="1"/>
  <c r="AG467" i="1"/>
  <c r="C449" i="1"/>
  <c r="Z449" i="1"/>
  <c r="Q708" i="1"/>
  <c r="G708" i="1"/>
  <c r="AK684" i="1"/>
  <c r="E684" i="1"/>
  <c r="AE672" i="1"/>
  <c r="Y672" i="1"/>
  <c r="R672" i="1"/>
  <c r="J672" i="1"/>
  <c r="B672" i="1"/>
  <c r="U666" i="1"/>
  <c r="AG665" i="1"/>
  <c r="AK651" i="1"/>
  <c r="V648" i="1"/>
  <c r="AA644" i="1"/>
  <c r="F644" i="1"/>
  <c r="F598" i="1"/>
  <c r="X598" i="1"/>
  <c r="N598" i="1"/>
  <c r="AD598" i="1"/>
  <c r="U587" i="1"/>
  <c r="E587" i="1"/>
  <c r="AK587" i="1"/>
  <c r="M537" i="1"/>
  <c r="W537" i="1"/>
  <c r="AG537" i="1"/>
  <c r="G366" i="1"/>
  <c r="O366" i="1"/>
  <c r="W366" i="1"/>
  <c r="AE366" i="1"/>
  <c r="AJ320" i="1"/>
  <c r="Q320" i="1"/>
  <c r="C638" i="1"/>
  <c r="L638" i="1"/>
  <c r="X638" i="1"/>
  <c r="L494" i="1"/>
  <c r="M494" i="1"/>
  <c r="AK494" i="1"/>
  <c r="T494" i="1"/>
  <c r="W494" i="1"/>
  <c r="I362" i="1"/>
  <c r="Q362" i="1"/>
  <c r="Y362" i="1"/>
  <c r="L323" i="1"/>
  <c r="T323" i="1"/>
  <c r="AJ323" i="1"/>
  <c r="O551" i="1"/>
  <c r="E550" i="1"/>
  <c r="AA471" i="1"/>
  <c r="F462" i="1"/>
  <c r="AA434" i="1"/>
  <c r="C434" i="1"/>
  <c r="Q430" i="1"/>
  <c r="R402" i="1"/>
  <c r="Y361" i="1"/>
  <c r="S333" i="1"/>
  <c r="J306" i="1"/>
  <c r="AA290" i="1"/>
  <c r="O257" i="1"/>
  <c r="AB249" i="1"/>
  <c r="R249" i="1"/>
  <c r="C249" i="1"/>
  <c r="J246" i="1"/>
  <c r="AK244" i="1"/>
  <c r="AE241" i="1"/>
  <c r="O241" i="1"/>
  <c r="M234" i="1"/>
  <c r="I234" i="1"/>
  <c r="C234" i="1"/>
  <c r="J219" i="1"/>
  <c r="Z217" i="1"/>
  <c r="AE216" i="1"/>
  <c r="V216" i="1"/>
  <c r="E216" i="1"/>
  <c r="AH214" i="1"/>
  <c r="AG294" i="1"/>
  <c r="Q290" i="1"/>
  <c r="W244" i="1"/>
  <c r="AA241" i="1"/>
  <c r="I241" i="1"/>
  <c r="X635" i="1"/>
  <c r="L635" i="1"/>
  <c r="AB620" i="1"/>
  <c r="AG610" i="1"/>
  <c r="Y610" i="1"/>
  <c r="S610" i="1"/>
  <c r="L610" i="1"/>
  <c r="D610" i="1"/>
  <c r="S608" i="1"/>
  <c r="H608" i="1"/>
  <c r="AK606" i="1"/>
  <c r="V606" i="1"/>
  <c r="F606" i="1"/>
  <c r="M556" i="1"/>
  <c r="AG551" i="1"/>
  <c r="AG550" i="1"/>
  <c r="O514" i="1"/>
  <c r="Y462" i="1"/>
  <c r="AI434" i="1"/>
  <c r="AF306" i="1"/>
  <c r="N294" i="1"/>
  <c r="AA270" i="1"/>
  <c r="AA267" i="1"/>
  <c r="AI249" i="1"/>
  <c r="U249" i="1"/>
  <c r="K249" i="1"/>
  <c r="AH248" i="1"/>
  <c r="Y246" i="1"/>
  <c r="AB245" i="1"/>
  <c r="K244" i="1"/>
  <c r="AK241" i="1"/>
  <c r="X241" i="1"/>
  <c r="AE238" i="1"/>
  <c r="O227" i="1"/>
  <c r="AE219" i="1"/>
  <c r="Z216" i="1"/>
  <c r="O216" i="1"/>
  <c r="V215" i="1"/>
  <c r="V204" i="1"/>
  <c r="D763" i="1"/>
  <c r="O763" i="1"/>
  <c r="D759" i="1"/>
  <c r="G759" i="1"/>
  <c r="Y759" i="1"/>
  <c r="K759" i="1"/>
  <c r="AB759" i="1"/>
  <c r="U712" i="1"/>
  <c r="J705" i="1"/>
  <c r="Q705" i="1"/>
  <c r="Y705" i="1"/>
  <c r="M698" i="1"/>
  <c r="Q698" i="1"/>
  <c r="U698" i="1"/>
  <c r="D695" i="1"/>
  <c r="E695" i="1"/>
  <c r="K695" i="1"/>
  <c r="Q695" i="1"/>
  <c r="V695" i="1"/>
  <c r="AA695" i="1"/>
  <c r="AG695" i="1"/>
  <c r="F695" i="1"/>
  <c r="M695" i="1"/>
  <c r="R695" i="1"/>
  <c r="W695" i="1"/>
  <c r="AH695" i="1"/>
  <c r="D687" i="1"/>
  <c r="H687" i="1"/>
  <c r="R687" i="1"/>
  <c r="J687" i="1"/>
  <c r="U687" i="1"/>
  <c r="AF687" i="1"/>
  <c r="B679" i="1"/>
  <c r="D679" i="1"/>
  <c r="I679" i="1"/>
  <c r="M679" i="1"/>
  <c r="Q679" i="1"/>
  <c r="U679" i="1"/>
  <c r="Y679" i="1"/>
  <c r="AG679" i="1"/>
  <c r="AK679" i="1"/>
  <c r="E679" i="1"/>
  <c r="J679" i="1"/>
  <c r="N679" i="1"/>
  <c r="R679" i="1"/>
  <c r="V679" i="1"/>
  <c r="Z679" i="1"/>
  <c r="AD679" i="1"/>
  <c r="AH679" i="1"/>
  <c r="K668" i="1"/>
  <c r="E668" i="1"/>
  <c r="V668" i="1"/>
  <c r="F668" i="1"/>
  <c r="AG668" i="1"/>
  <c r="O668" i="1"/>
  <c r="AK668" i="1"/>
  <c r="C636" i="1"/>
  <c r="N636" i="1"/>
  <c r="T636" i="1"/>
  <c r="F636" i="1"/>
  <c r="L631" i="1"/>
  <c r="AG631" i="1"/>
  <c r="F624" i="1"/>
  <c r="C624" i="1"/>
  <c r="L624" i="1"/>
  <c r="V624" i="1"/>
  <c r="AD624" i="1"/>
  <c r="H624" i="1"/>
  <c r="S624" i="1"/>
  <c r="AG624" i="1"/>
  <c r="I624" i="1"/>
  <c r="X624" i="1"/>
  <c r="AJ624" i="1"/>
  <c r="N624" i="1"/>
  <c r="Q624" i="1"/>
  <c r="C600" i="1"/>
  <c r="L600" i="1"/>
  <c r="N600" i="1"/>
  <c r="AK600" i="1"/>
  <c r="V600" i="1"/>
  <c r="D600" i="1"/>
  <c r="X600" i="1"/>
  <c r="Q564" i="1"/>
  <c r="O564" i="1"/>
  <c r="E564" i="1"/>
  <c r="AG564" i="1"/>
  <c r="G396" i="1"/>
  <c r="J396" i="1"/>
  <c r="Y396" i="1"/>
  <c r="AH396" i="1"/>
  <c r="B396" i="1"/>
  <c r="R396" i="1"/>
  <c r="AE396" i="1"/>
  <c r="W396" i="1"/>
  <c r="I396" i="1"/>
  <c r="O396" i="1"/>
  <c r="Z396" i="1"/>
  <c r="AG396" i="1"/>
  <c r="G230" i="1"/>
  <c r="P230" i="1"/>
  <c r="AE230" i="1"/>
  <c r="AG793" i="1"/>
  <c r="AB793" i="1"/>
  <c r="W793" i="1"/>
  <c r="Q793" i="1"/>
  <c r="L793" i="1"/>
  <c r="G793" i="1"/>
  <c r="AE763" i="1"/>
  <c r="D761" i="1"/>
  <c r="I761" i="1"/>
  <c r="AK761" i="1"/>
  <c r="P761" i="1"/>
  <c r="AE759" i="1"/>
  <c r="H746" i="1"/>
  <c r="M746" i="1"/>
  <c r="AG746" i="1"/>
  <c r="B745" i="1"/>
  <c r="E745" i="1"/>
  <c r="M745" i="1"/>
  <c r="AG745" i="1"/>
  <c r="E740" i="1"/>
  <c r="Q740" i="1"/>
  <c r="V740" i="1"/>
  <c r="B737" i="1"/>
  <c r="I737" i="1"/>
  <c r="U737" i="1"/>
  <c r="AD737" i="1"/>
  <c r="M737" i="1"/>
  <c r="V737" i="1"/>
  <c r="AG737" i="1"/>
  <c r="B728" i="1"/>
  <c r="F728" i="1"/>
  <c r="O728" i="1"/>
  <c r="V728" i="1"/>
  <c r="AD728" i="1"/>
  <c r="AK728" i="1"/>
  <c r="I728" i="1"/>
  <c r="Q728" i="1"/>
  <c r="Y728" i="1"/>
  <c r="AE728" i="1"/>
  <c r="B719" i="1"/>
  <c r="G719" i="1"/>
  <c r="M719" i="1"/>
  <c r="R719" i="1"/>
  <c r="W719" i="1"/>
  <c r="AH719" i="1"/>
  <c r="C719" i="1"/>
  <c r="I719" i="1"/>
  <c r="N719" i="1"/>
  <c r="S719" i="1"/>
  <c r="Y719" i="1"/>
  <c r="AD719" i="1"/>
  <c r="AI719" i="1"/>
  <c r="C715" i="1"/>
  <c r="L715" i="1"/>
  <c r="AG715" i="1"/>
  <c r="Q715" i="1"/>
  <c r="E709" i="1"/>
  <c r="F709" i="1"/>
  <c r="Q709" i="1"/>
  <c r="Z709" i="1"/>
  <c r="I709" i="1"/>
  <c r="R709" i="1"/>
  <c r="AD709" i="1"/>
  <c r="D703" i="1"/>
  <c r="B703" i="1"/>
  <c r="G703" i="1"/>
  <c r="M703" i="1"/>
  <c r="R703" i="1"/>
  <c r="W703" i="1"/>
  <c r="AH703" i="1"/>
  <c r="C703" i="1"/>
  <c r="I703" i="1"/>
  <c r="N703" i="1"/>
  <c r="S703" i="1"/>
  <c r="Y703" i="1"/>
  <c r="AD703" i="1"/>
  <c r="AI703" i="1"/>
  <c r="B700" i="1"/>
  <c r="G700" i="1"/>
  <c r="M700" i="1"/>
  <c r="R700" i="1"/>
  <c r="W700" i="1"/>
  <c r="AH700" i="1"/>
  <c r="C700" i="1"/>
  <c r="I700" i="1"/>
  <c r="N700" i="1"/>
  <c r="S700" i="1"/>
  <c r="Y700" i="1"/>
  <c r="AD700" i="1"/>
  <c r="AI700" i="1"/>
  <c r="AK698" i="1"/>
  <c r="AE695" i="1"/>
  <c r="U695" i="1"/>
  <c r="J695" i="1"/>
  <c r="AJ687" i="1"/>
  <c r="P687" i="1"/>
  <c r="I683" i="1"/>
  <c r="Z683" i="1"/>
  <c r="AF679" i="1"/>
  <c r="X679" i="1"/>
  <c r="P679" i="1"/>
  <c r="H679" i="1"/>
  <c r="I677" i="1"/>
  <c r="AG677" i="1"/>
  <c r="Q677" i="1"/>
  <c r="I661" i="1"/>
  <c r="C661" i="1"/>
  <c r="AI661" i="1"/>
  <c r="Q661" i="1"/>
  <c r="T661" i="1"/>
  <c r="I590" i="1"/>
  <c r="V590" i="1"/>
  <c r="AH590" i="1"/>
  <c r="E590" i="1"/>
  <c r="X590" i="1"/>
  <c r="J590" i="1"/>
  <c r="Q590" i="1"/>
  <c r="AD590" i="1"/>
  <c r="E544" i="1"/>
  <c r="U544" i="1"/>
  <c r="M544" i="1"/>
  <c r="W544" i="1"/>
  <c r="AE544" i="1"/>
  <c r="I544" i="1"/>
  <c r="AG544" i="1"/>
  <c r="C293" i="1"/>
  <c r="V293" i="1"/>
  <c r="Y293" i="1"/>
  <c r="R243" i="1"/>
  <c r="AG243" i="1"/>
  <c r="I240" i="1"/>
  <c r="X240" i="1"/>
  <c r="AG794" i="1"/>
  <c r="AB794" i="1"/>
  <c r="W794" i="1"/>
  <c r="Q794" i="1"/>
  <c r="L794" i="1"/>
  <c r="G794" i="1"/>
  <c r="AK793" i="1"/>
  <c r="AF793" i="1"/>
  <c r="AA793" i="1"/>
  <c r="U793" i="1"/>
  <c r="P793" i="1"/>
  <c r="K793" i="1"/>
  <c r="E793" i="1"/>
  <c r="E791" i="1"/>
  <c r="K788" i="1"/>
  <c r="E787" i="1"/>
  <c r="W786" i="1"/>
  <c r="K784" i="1"/>
  <c r="E783" i="1"/>
  <c r="AA778" i="1"/>
  <c r="AE765" i="1"/>
  <c r="U763" i="1"/>
  <c r="Q759" i="1"/>
  <c r="C749" i="1"/>
  <c r="G749" i="1"/>
  <c r="Y749" i="1"/>
  <c r="AK749" i="1"/>
  <c r="L749" i="1"/>
  <c r="Z749" i="1"/>
  <c r="AH745" i="1"/>
  <c r="Q741" i="1"/>
  <c r="AG741" i="1"/>
  <c r="Q737" i="1"/>
  <c r="B736" i="1"/>
  <c r="E736" i="1"/>
  <c r="S736" i="1"/>
  <c r="AG736" i="1"/>
  <c r="I736" i="1"/>
  <c r="V736" i="1"/>
  <c r="AK736" i="1"/>
  <c r="D735" i="1"/>
  <c r="H735" i="1"/>
  <c r="AB735" i="1"/>
  <c r="M735" i="1"/>
  <c r="AF735" i="1"/>
  <c r="AK731" i="1"/>
  <c r="U731" i="1"/>
  <c r="M731" i="1"/>
  <c r="AA728" i="1"/>
  <c r="N728" i="1"/>
  <c r="E722" i="1"/>
  <c r="AG722" i="1"/>
  <c r="AH720" i="1"/>
  <c r="U720" i="1"/>
  <c r="AE719" i="1"/>
  <c r="U719" i="1"/>
  <c r="J719" i="1"/>
  <c r="AB715" i="1"/>
  <c r="AH709" i="1"/>
  <c r="N709" i="1"/>
  <c r="AG705" i="1"/>
  <c r="AE703" i="1"/>
  <c r="U703" i="1"/>
  <c r="J703" i="1"/>
  <c r="V701" i="1"/>
  <c r="AE700" i="1"/>
  <c r="U700" i="1"/>
  <c r="J700" i="1"/>
  <c r="Y698" i="1"/>
  <c r="AD695" i="1"/>
  <c r="S695" i="1"/>
  <c r="G695" i="1"/>
  <c r="AI692" i="1"/>
  <c r="Y692" i="1"/>
  <c r="N692" i="1"/>
  <c r="F689" i="1"/>
  <c r="I689" i="1"/>
  <c r="Y689" i="1"/>
  <c r="M689" i="1"/>
  <c r="AH687" i="1"/>
  <c r="M687" i="1"/>
  <c r="E681" i="1"/>
  <c r="M681" i="1"/>
  <c r="AG681" i="1"/>
  <c r="Q681" i="1"/>
  <c r="AE679" i="1"/>
  <c r="W679" i="1"/>
  <c r="O679" i="1"/>
  <c r="G679" i="1"/>
  <c r="Y677" i="1"/>
  <c r="Z673" i="1"/>
  <c r="AA668" i="1"/>
  <c r="B667" i="1"/>
  <c r="Q667" i="1"/>
  <c r="J667" i="1"/>
  <c r="Z667" i="1"/>
  <c r="C650" i="1"/>
  <c r="M650" i="1"/>
  <c r="AA650" i="1"/>
  <c r="AK650" i="1"/>
  <c r="E650" i="1"/>
  <c r="S650" i="1"/>
  <c r="K650" i="1"/>
  <c r="AF650" i="1"/>
  <c r="L650" i="1"/>
  <c r="AI650" i="1"/>
  <c r="I642" i="1"/>
  <c r="Q642" i="1"/>
  <c r="AD642" i="1"/>
  <c r="F627" i="1"/>
  <c r="Q627" i="1"/>
  <c r="C627" i="1"/>
  <c r="M627" i="1"/>
  <c r="AB627" i="1"/>
  <c r="AG627" i="1"/>
  <c r="Y624" i="1"/>
  <c r="F617" i="1"/>
  <c r="V617" i="1"/>
  <c r="C617" i="1"/>
  <c r="Q617" i="1"/>
  <c r="AG617" i="1"/>
  <c r="J543" i="1"/>
  <c r="B543" i="1"/>
  <c r="AJ543" i="1"/>
  <c r="T543" i="1"/>
  <c r="S543" i="1"/>
  <c r="AI543" i="1"/>
  <c r="E526" i="1"/>
  <c r="X526" i="1"/>
  <c r="AB482" i="1"/>
  <c r="AI482" i="1"/>
  <c r="U482" i="1"/>
  <c r="G795" i="1"/>
  <c r="AK794" i="1"/>
  <c r="AF794" i="1"/>
  <c r="AA794" i="1"/>
  <c r="U794" i="1"/>
  <c r="P794" i="1"/>
  <c r="K794" i="1"/>
  <c r="E794" i="1"/>
  <c r="AJ793" i="1"/>
  <c r="AE793" i="1"/>
  <c r="Y793" i="1"/>
  <c r="T793" i="1"/>
  <c r="O793" i="1"/>
  <c r="I793" i="1"/>
  <c r="C793" i="1"/>
  <c r="H786" i="1"/>
  <c r="AE777" i="1"/>
  <c r="AE768" i="1"/>
  <c r="K767" i="1"/>
  <c r="AE766" i="1"/>
  <c r="U765" i="1"/>
  <c r="K763" i="1"/>
  <c r="Y761" i="1"/>
  <c r="P759" i="1"/>
  <c r="L751" i="1"/>
  <c r="W751" i="1"/>
  <c r="X746" i="1"/>
  <c r="U745" i="1"/>
  <c r="AE740" i="1"/>
  <c r="AK737" i="1"/>
  <c r="N737" i="1"/>
  <c r="C731" i="1"/>
  <c r="D731" i="1"/>
  <c r="I731" i="1"/>
  <c r="N731" i="1"/>
  <c r="R731" i="1"/>
  <c r="V731" i="1"/>
  <c r="Z731" i="1"/>
  <c r="AD731" i="1"/>
  <c r="AH731" i="1"/>
  <c r="E731" i="1"/>
  <c r="J731" i="1"/>
  <c r="O731" i="1"/>
  <c r="S731" i="1"/>
  <c r="W731" i="1"/>
  <c r="AA731" i="1"/>
  <c r="AE731" i="1"/>
  <c r="AI731" i="1"/>
  <c r="Z728" i="1"/>
  <c r="J728" i="1"/>
  <c r="B720" i="1"/>
  <c r="J720" i="1"/>
  <c r="Q720" i="1"/>
  <c r="W720" i="1"/>
  <c r="AE720" i="1"/>
  <c r="E720" i="1"/>
  <c r="K720" i="1"/>
  <c r="R720" i="1"/>
  <c r="Z720" i="1"/>
  <c r="AG720" i="1"/>
  <c r="AA719" i="1"/>
  <c r="Q719" i="1"/>
  <c r="F719" i="1"/>
  <c r="W715" i="1"/>
  <c r="K712" i="1"/>
  <c r="AG709" i="1"/>
  <c r="J709" i="1"/>
  <c r="I705" i="1"/>
  <c r="B704" i="1"/>
  <c r="G704" i="1"/>
  <c r="K704" i="1"/>
  <c r="AG704" i="1"/>
  <c r="AA703" i="1"/>
  <c r="Q703" i="1"/>
  <c r="F703" i="1"/>
  <c r="B701" i="1"/>
  <c r="J701" i="1"/>
  <c r="R701" i="1"/>
  <c r="Z701" i="1"/>
  <c r="AH701" i="1"/>
  <c r="E701" i="1"/>
  <c r="M701" i="1"/>
  <c r="U701" i="1"/>
  <c r="AK701" i="1"/>
  <c r="AA700" i="1"/>
  <c r="Q700" i="1"/>
  <c r="F700" i="1"/>
  <c r="E698" i="1"/>
  <c r="AK695" i="1"/>
  <c r="Z695" i="1"/>
  <c r="O695" i="1"/>
  <c r="B695" i="1"/>
  <c r="C692" i="1"/>
  <c r="E692" i="1"/>
  <c r="J692" i="1"/>
  <c r="O692" i="1"/>
  <c r="U692" i="1"/>
  <c r="Z692" i="1"/>
  <c r="AE692" i="1"/>
  <c r="AK692" i="1"/>
  <c r="F692" i="1"/>
  <c r="K692" i="1"/>
  <c r="Q692" i="1"/>
  <c r="V692" i="1"/>
  <c r="AA692" i="1"/>
  <c r="AG692" i="1"/>
  <c r="Z687" i="1"/>
  <c r="E687" i="1"/>
  <c r="AJ679" i="1"/>
  <c r="AB679" i="1"/>
  <c r="T679" i="1"/>
  <c r="L679" i="1"/>
  <c r="C679" i="1"/>
  <c r="V677" i="1"/>
  <c r="F673" i="1"/>
  <c r="N673" i="1"/>
  <c r="B673" i="1"/>
  <c r="M673" i="1"/>
  <c r="V673" i="1"/>
  <c r="AD673" i="1"/>
  <c r="E673" i="1"/>
  <c r="Q673" i="1"/>
  <c r="Y673" i="1"/>
  <c r="AG673" i="1"/>
  <c r="Q668" i="1"/>
  <c r="K662" i="1"/>
  <c r="AA662" i="1"/>
  <c r="AI662" i="1"/>
  <c r="C657" i="1"/>
  <c r="Q657" i="1"/>
  <c r="H657" i="1"/>
  <c r="V657" i="1"/>
  <c r="C654" i="1"/>
  <c r="L654" i="1"/>
  <c r="AK654" i="1"/>
  <c r="M654" i="1"/>
  <c r="AI654" i="1"/>
  <c r="AI636" i="1"/>
  <c r="D624" i="1"/>
  <c r="L605" i="1"/>
  <c r="E605" i="1"/>
  <c r="V605" i="1"/>
  <c r="P605" i="1"/>
  <c r="AJ605" i="1"/>
  <c r="Q605" i="1"/>
  <c r="AB605" i="1"/>
  <c r="AF605" i="1"/>
  <c r="AF600" i="1"/>
  <c r="B593" i="1"/>
  <c r="H593" i="1"/>
  <c r="Q593" i="1"/>
  <c r="Z593" i="1"/>
  <c r="AK593" i="1"/>
  <c r="E593" i="1"/>
  <c r="R593" i="1"/>
  <c r="AF593" i="1"/>
  <c r="J593" i="1"/>
  <c r="X593" i="1"/>
  <c r="AG593" i="1"/>
  <c r="P593" i="1"/>
  <c r="Y593" i="1"/>
  <c r="AK590" i="1"/>
  <c r="F578" i="1"/>
  <c r="AF578" i="1"/>
  <c r="N578" i="1"/>
  <c r="K464" i="1"/>
  <c r="Y464" i="1"/>
  <c r="L464" i="1"/>
  <c r="AG464" i="1"/>
  <c r="R464" i="1"/>
  <c r="S464" i="1"/>
  <c r="AA464" i="1"/>
  <c r="AH464" i="1"/>
  <c r="P760" i="1"/>
  <c r="C743" i="1"/>
  <c r="V676" i="1"/>
  <c r="AA671" i="1"/>
  <c r="P671" i="1"/>
  <c r="F626" i="1"/>
  <c r="H626" i="1"/>
  <c r="Q626" i="1"/>
  <c r="Y626" i="1"/>
  <c r="AJ626" i="1"/>
  <c r="C626" i="1"/>
  <c r="N626" i="1"/>
  <c r="D626" i="1"/>
  <c r="S626" i="1"/>
  <c r="AD626" i="1"/>
  <c r="F616" i="1"/>
  <c r="H616" i="1"/>
  <c r="Q616" i="1"/>
  <c r="Y616" i="1"/>
  <c r="AJ616" i="1"/>
  <c r="C616" i="1"/>
  <c r="N616" i="1"/>
  <c r="D616" i="1"/>
  <c r="S616" i="1"/>
  <c r="AD616" i="1"/>
  <c r="F604" i="1"/>
  <c r="H604" i="1"/>
  <c r="AF604" i="1"/>
  <c r="C603" i="1"/>
  <c r="N603" i="1"/>
  <c r="AD603" i="1"/>
  <c r="H603" i="1"/>
  <c r="I603" i="1"/>
  <c r="AH603" i="1"/>
  <c r="B587" i="1"/>
  <c r="J587" i="1"/>
  <c r="V587" i="1"/>
  <c r="AG587" i="1"/>
  <c r="H587" i="1"/>
  <c r="X587" i="1"/>
  <c r="N587" i="1"/>
  <c r="E548" i="1"/>
  <c r="M548" i="1"/>
  <c r="Y548" i="1"/>
  <c r="Q490" i="1"/>
  <c r="W490" i="1"/>
  <c r="C490" i="1"/>
  <c r="I739" i="1"/>
  <c r="Q729" i="1"/>
  <c r="AG724" i="1"/>
  <c r="AJ723" i="1"/>
  <c r="AG717" i="1"/>
  <c r="AG716" i="1"/>
  <c r="AI711" i="1"/>
  <c r="AA711" i="1"/>
  <c r="U711" i="1"/>
  <c r="N711" i="1"/>
  <c r="F711" i="1"/>
  <c r="AD708" i="1"/>
  <c r="Y708" i="1"/>
  <c r="S708" i="1"/>
  <c r="M708" i="1"/>
  <c r="F708" i="1"/>
  <c r="AD693" i="1"/>
  <c r="V693" i="1"/>
  <c r="N693" i="1"/>
  <c r="AE691" i="1"/>
  <c r="AG686" i="1"/>
  <c r="AI680" i="1"/>
  <c r="AA680" i="1"/>
  <c r="U680" i="1"/>
  <c r="N680" i="1"/>
  <c r="B671" i="1"/>
  <c r="G671" i="1"/>
  <c r="O671" i="1"/>
  <c r="W671" i="1"/>
  <c r="AE671" i="1"/>
  <c r="F652" i="1"/>
  <c r="Q652" i="1"/>
  <c r="V652" i="1"/>
  <c r="C632" i="1"/>
  <c r="M632" i="1"/>
  <c r="AB632" i="1"/>
  <c r="F632" i="1"/>
  <c r="V632" i="1"/>
  <c r="H632" i="1"/>
  <c r="V626" i="1"/>
  <c r="V625" i="1"/>
  <c r="L625" i="1"/>
  <c r="V616" i="1"/>
  <c r="M609" i="1"/>
  <c r="L609" i="1"/>
  <c r="C609" i="1"/>
  <c r="V609" i="1"/>
  <c r="K432" i="1"/>
  <c r="AA432" i="1"/>
  <c r="E432" i="1"/>
  <c r="M432" i="1"/>
  <c r="S432" i="1"/>
  <c r="S399" i="1"/>
  <c r="F649" i="1"/>
  <c r="H648" i="1"/>
  <c r="AG644" i="1"/>
  <c r="Q644" i="1"/>
  <c r="E644" i="1"/>
  <c r="V641" i="1"/>
  <c r="AB638" i="1"/>
  <c r="Q638" i="1"/>
  <c r="F638" i="1"/>
  <c r="AF637" i="1"/>
  <c r="Q637" i="1"/>
  <c r="E637" i="1"/>
  <c r="AI635" i="1"/>
  <c r="AA635" i="1"/>
  <c r="Q635" i="1"/>
  <c r="F635" i="1"/>
  <c r="C634" i="1"/>
  <c r="N634" i="1"/>
  <c r="AI634" i="1"/>
  <c r="F630" i="1"/>
  <c r="V630" i="1"/>
  <c r="C613" i="1"/>
  <c r="L611" i="1"/>
  <c r="Q611" i="1"/>
  <c r="AG611" i="1"/>
  <c r="AF514" i="1"/>
  <c r="V514" i="1"/>
  <c r="L492" i="1"/>
  <c r="Y492" i="1"/>
  <c r="D483" i="1"/>
  <c r="U483" i="1"/>
  <c r="AJ483" i="1"/>
  <c r="K481" i="1"/>
  <c r="AG481" i="1"/>
  <c r="W481" i="1"/>
  <c r="Q468" i="1"/>
  <c r="AK468" i="1"/>
  <c r="AB468" i="1"/>
  <c r="Q450" i="1"/>
  <c r="G450" i="1"/>
  <c r="AG450" i="1"/>
  <c r="Y431" i="1"/>
  <c r="Q431" i="1"/>
  <c r="G341" i="1"/>
  <c r="T341" i="1"/>
  <c r="F628" i="1"/>
  <c r="L628" i="1"/>
  <c r="Q620" i="1"/>
  <c r="F620" i="1"/>
  <c r="AG620" i="1"/>
  <c r="AF586" i="1"/>
  <c r="Z586" i="1"/>
  <c r="E530" i="1"/>
  <c r="D514" i="1"/>
  <c r="F514" i="1"/>
  <c r="M514" i="1"/>
  <c r="U514" i="1"/>
  <c r="Z514" i="1"/>
  <c r="AG514" i="1"/>
  <c r="I514" i="1"/>
  <c r="Q514" i="1"/>
  <c r="C479" i="1"/>
  <c r="O479" i="1"/>
  <c r="AI479" i="1"/>
  <c r="Z479" i="1"/>
  <c r="C471" i="1"/>
  <c r="D471" i="1"/>
  <c r="AB471" i="1"/>
  <c r="Q471" i="1"/>
  <c r="AI471" i="1"/>
  <c r="Q433" i="1"/>
  <c r="M426" i="1"/>
  <c r="AG426" i="1"/>
  <c r="B253" i="1"/>
  <c r="AK253" i="1"/>
  <c r="B269" i="1"/>
  <c r="E269" i="1"/>
  <c r="S269" i="1"/>
  <c r="AG269" i="1"/>
  <c r="L269" i="1"/>
  <c r="AA269" i="1"/>
  <c r="D255" i="1"/>
  <c r="W255" i="1"/>
  <c r="S236" i="1"/>
  <c r="W236" i="1"/>
  <c r="E232" i="1"/>
  <c r="AK232" i="1"/>
  <c r="O232" i="1"/>
  <c r="AF217" i="1"/>
  <c r="I212" i="1"/>
  <c r="S212" i="1"/>
  <c r="N304" i="1"/>
  <c r="P283" i="1"/>
  <c r="Y283" i="1"/>
  <c r="B261" i="1"/>
  <c r="J261" i="1"/>
  <c r="AB261" i="1"/>
  <c r="C248" i="1"/>
  <c r="J248" i="1"/>
  <c r="Y248" i="1"/>
  <c r="H217" i="1"/>
  <c r="J217" i="1"/>
  <c r="X217" i="1"/>
  <c r="AG217" i="1"/>
  <c r="C217" i="1"/>
  <c r="R217" i="1"/>
  <c r="AK217" i="1"/>
  <c r="E214" i="1"/>
  <c r="L214" i="1"/>
  <c r="AA214" i="1"/>
  <c r="J211" i="1"/>
  <c r="AA211" i="1"/>
  <c r="E552" i="1"/>
  <c r="O552" i="1"/>
  <c r="C475" i="1"/>
  <c r="J475" i="1"/>
  <c r="W475" i="1"/>
  <c r="AG475" i="1"/>
  <c r="W454" i="1"/>
  <c r="M454" i="1"/>
  <c r="I434" i="1"/>
  <c r="K434" i="1"/>
  <c r="Y434" i="1"/>
  <c r="AK434" i="1"/>
  <c r="I402" i="1"/>
  <c r="J402" i="1"/>
  <c r="AG402" i="1"/>
  <c r="S402" i="1"/>
  <c r="W370" i="1"/>
  <c r="G370" i="1"/>
  <c r="AG370" i="1"/>
  <c r="Q291" i="1"/>
  <c r="K291" i="1"/>
  <c r="C290" i="1"/>
  <c r="Y290" i="1"/>
  <c r="N290" i="1"/>
  <c r="AG290" i="1"/>
  <c r="B277" i="1"/>
  <c r="J277" i="1"/>
  <c r="M269" i="1"/>
  <c r="I254" i="1"/>
  <c r="AK254" i="1"/>
  <c r="R254" i="1"/>
  <c r="E241" i="1"/>
  <c r="B241" i="1"/>
  <c r="L241" i="1"/>
  <c r="U241" i="1"/>
  <c r="AB241" i="1"/>
  <c r="AJ241" i="1"/>
  <c r="H241" i="1"/>
  <c r="Q241" i="1"/>
  <c r="Z241" i="1"/>
  <c r="AG241" i="1"/>
  <c r="S217" i="1"/>
  <c r="H171" i="1"/>
  <c r="Y171" i="1"/>
  <c r="AJ337" i="1"/>
  <c r="T333" i="1"/>
  <c r="AG323" i="1"/>
  <c r="AB279" i="1"/>
  <c r="AK265" i="1"/>
  <c r="AI260" i="1"/>
  <c r="W257" i="1"/>
  <c r="AH249" i="1"/>
  <c r="Y249" i="1"/>
  <c r="O249" i="1"/>
  <c r="G249" i="1"/>
  <c r="L246" i="1"/>
  <c r="Z225" i="1"/>
  <c r="O219" i="1"/>
  <c r="AF193" i="1"/>
  <c r="AF191" i="1"/>
  <c r="AF180" i="1"/>
  <c r="P180" i="1"/>
  <c r="D779" i="1"/>
  <c r="W779" i="1"/>
  <c r="D774" i="1"/>
  <c r="L774" i="1"/>
  <c r="AA774" i="1"/>
  <c r="E774" i="1"/>
  <c r="T774" i="1"/>
  <c r="AG774" i="1"/>
  <c r="D773" i="1"/>
  <c r="I773" i="1"/>
  <c r="T773" i="1"/>
  <c r="AB773" i="1"/>
  <c r="AK773" i="1"/>
  <c r="E773" i="1"/>
  <c r="O773" i="1"/>
  <c r="W773" i="1"/>
  <c r="AG773" i="1"/>
  <c r="D758" i="1"/>
  <c r="E758" i="1"/>
  <c r="T758" i="1"/>
  <c r="AG758" i="1"/>
  <c r="L758" i="1"/>
  <c r="AA758" i="1"/>
  <c r="G756" i="1"/>
  <c r="AB756" i="1"/>
  <c r="E752" i="1"/>
  <c r="W752" i="1"/>
  <c r="L752" i="1"/>
  <c r="D747" i="1"/>
  <c r="T747" i="1"/>
  <c r="AJ747" i="1"/>
  <c r="L747" i="1"/>
  <c r="AB747" i="1"/>
  <c r="E674" i="1"/>
  <c r="I674" i="1"/>
  <c r="Y674" i="1"/>
  <c r="M674" i="1"/>
  <c r="AG674" i="1"/>
  <c r="Q674" i="1"/>
  <c r="AK674" i="1"/>
  <c r="U674" i="1"/>
  <c r="S607" i="1"/>
  <c r="F601" i="1"/>
  <c r="Q601" i="1"/>
  <c r="S601" i="1"/>
  <c r="AB601" i="1"/>
  <c r="K469" i="1"/>
  <c r="AK469" i="1"/>
  <c r="L469" i="1"/>
  <c r="W469" i="1"/>
  <c r="AA469" i="1"/>
  <c r="V209" i="1"/>
  <c r="D209" i="1"/>
  <c r="AJ209" i="1"/>
  <c r="N209" i="1"/>
  <c r="W209" i="1"/>
  <c r="Y209" i="1"/>
  <c r="X789" i="1"/>
  <c r="K789" i="1"/>
  <c r="AF785" i="1"/>
  <c r="Q785" i="1"/>
  <c r="C785" i="1"/>
  <c r="D781" i="1"/>
  <c r="I781" i="1"/>
  <c r="T781" i="1"/>
  <c r="AB781" i="1"/>
  <c r="AK781" i="1"/>
  <c r="E781" i="1"/>
  <c r="O781" i="1"/>
  <c r="W781" i="1"/>
  <c r="AG781" i="1"/>
  <c r="W774" i="1"/>
  <c r="AJ773" i="1"/>
  <c r="P773" i="1"/>
  <c r="AK766" i="1"/>
  <c r="AA765" i="1"/>
  <c r="W758" i="1"/>
  <c r="Y747" i="1"/>
  <c r="AE723" i="1"/>
  <c r="AA716" i="1"/>
  <c r="D707" i="1"/>
  <c r="G707" i="1"/>
  <c r="Q707" i="1"/>
  <c r="AB707" i="1"/>
  <c r="H707" i="1"/>
  <c r="S707" i="1"/>
  <c r="L707" i="1"/>
  <c r="W707" i="1"/>
  <c r="AG707" i="1"/>
  <c r="F618" i="1"/>
  <c r="C618" i="1"/>
  <c r="L618" i="1"/>
  <c r="V618" i="1"/>
  <c r="AJ618" i="1"/>
  <c r="D618" i="1"/>
  <c r="N618" i="1"/>
  <c r="X618" i="1"/>
  <c r="AD618" i="1"/>
  <c r="H618" i="1"/>
  <c r="Q618" i="1"/>
  <c r="Y618" i="1"/>
  <c r="AG618" i="1"/>
  <c r="I618" i="1"/>
  <c r="S618" i="1"/>
  <c r="AB618" i="1"/>
  <c r="AK789" i="1"/>
  <c r="W789" i="1"/>
  <c r="H789" i="1"/>
  <c r="P774" i="1"/>
  <c r="AE773" i="1"/>
  <c r="L773" i="1"/>
  <c r="D766" i="1"/>
  <c r="L766" i="1"/>
  <c r="AA766" i="1"/>
  <c r="E766" i="1"/>
  <c r="T766" i="1"/>
  <c r="AG766" i="1"/>
  <c r="D765" i="1"/>
  <c r="I765" i="1"/>
  <c r="T765" i="1"/>
  <c r="AB765" i="1"/>
  <c r="AK765" i="1"/>
  <c r="E765" i="1"/>
  <c r="O765" i="1"/>
  <c r="W765" i="1"/>
  <c r="AG765" i="1"/>
  <c r="P758" i="1"/>
  <c r="L757" i="1"/>
  <c r="AG757" i="1"/>
  <c r="AG752" i="1"/>
  <c r="E750" i="1"/>
  <c r="G750" i="1"/>
  <c r="AB750" i="1"/>
  <c r="Q750" i="1"/>
  <c r="Q747" i="1"/>
  <c r="E734" i="1"/>
  <c r="U734" i="1"/>
  <c r="AK734" i="1"/>
  <c r="I734" i="1"/>
  <c r="Y734" i="1"/>
  <c r="M734" i="1"/>
  <c r="E726" i="1"/>
  <c r="U726" i="1"/>
  <c r="AK726" i="1"/>
  <c r="I726" i="1"/>
  <c r="Y726" i="1"/>
  <c r="M726" i="1"/>
  <c r="C723" i="1"/>
  <c r="D723" i="1"/>
  <c r="K723" i="1"/>
  <c r="P723" i="1"/>
  <c r="V723" i="1"/>
  <c r="AA723" i="1"/>
  <c r="AF723" i="1"/>
  <c r="E723" i="1"/>
  <c r="L723" i="1"/>
  <c r="R723" i="1"/>
  <c r="W723" i="1"/>
  <c r="AB723" i="1"/>
  <c r="AH723" i="1"/>
  <c r="G723" i="1"/>
  <c r="N723" i="1"/>
  <c r="S723" i="1"/>
  <c r="X723" i="1"/>
  <c r="AD723" i="1"/>
  <c r="AI723" i="1"/>
  <c r="B716" i="1"/>
  <c r="G716" i="1"/>
  <c r="M716" i="1"/>
  <c r="R716" i="1"/>
  <c r="W716" i="1"/>
  <c r="AH716" i="1"/>
  <c r="C716" i="1"/>
  <c r="I716" i="1"/>
  <c r="N716" i="1"/>
  <c r="S716" i="1"/>
  <c r="Y716" i="1"/>
  <c r="AD716" i="1"/>
  <c r="AI716" i="1"/>
  <c r="E716" i="1"/>
  <c r="J716" i="1"/>
  <c r="O716" i="1"/>
  <c r="U716" i="1"/>
  <c r="Z716" i="1"/>
  <c r="AE716" i="1"/>
  <c r="AK716" i="1"/>
  <c r="I710" i="1"/>
  <c r="M710" i="1"/>
  <c r="AG710" i="1"/>
  <c r="Q710" i="1"/>
  <c r="E682" i="1"/>
  <c r="M682" i="1"/>
  <c r="AG682" i="1"/>
  <c r="I682" i="1"/>
  <c r="AK682" i="1"/>
  <c r="Q682" i="1"/>
  <c r="Y682" i="1"/>
  <c r="F645" i="1"/>
  <c r="Q645" i="1"/>
  <c r="V645" i="1"/>
  <c r="I795" i="1"/>
  <c r="AF789" i="1"/>
  <c r="Q789" i="1"/>
  <c r="X785" i="1"/>
  <c r="S782" i="1"/>
  <c r="H782" i="1"/>
  <c r="L781" i="1"/>
  <c r="U779" i="1"/>
  <c r="AK774" i="1"/>
  <c r="I774" i="1"/>
  <c r="AA773" i="1"/>
  <c r="G773" i="1"/>
  <c r="W766" i="1"/>
  <c r="AJ765" i="1"/>
  <c r="P765" i="1"/>
  <c r="AK758" i="1"/>
  <c r="I758" i="1"/>
  <c r="W756" i="1"/>
  <c r="Q752" i="1"/>
  <c r="AG750" i="1"/>
  <c r="B748" i="1"/>
  <c r="F748" i="1"/>
  <c r="N748" i="1"/>
  <c r="U748" i="1"/>
  <c r="AA748" i="1"/>
  <c r="AI748" i="1"/>
  <c r="C748" i="1"/>
  <c r="J748" i="1"/>
  <c r="Q748" i="1"/>
  <c r="Y748" i="1"/>
  <c r="AE748" i="1"/>
  <c r="I747" i="1"/>
  <c r="D746" i="1"/>
  <c r="I746" i="1"/>
  <c r="U746" i="1"/>
  <c r="AF746" i="1"/>
  <c r="E746" i="1"/>
  <c r="P746" i="1"/>
  <c r="Y746" i="1"/>
  <c r="AK746" i="1"/>
  <c r="F741" i="1"/>
  <c r="V741" i="1"/>
  <c r="M730" i="1"/>
  <c r="Q730" i="1"/>
  <c r="T723" i="1"/>
  <c r="B717" i="1"/>
  <c r="J717" i="1"/>
  <c r="R717" i="1"/>
  <c r="Z717" i="1"/>
  <c r="AH717" i="1"/>
  <c r="E717" i="1"/>
  <c r="M717" i="1"/>
  <c r="U717" i="1"/>
  <c r="AK717" i="1"/>
  <c r="F717" i="1"/>
  <c r="N717" i="1"/>
  <c r="V717" i="1"/>
  <c r="AD717" i="1"/>
  <c r="Q716" i="1"/>
  <c r="B713" i="1"/>
  <c r="N713" i="1"/>
  <c r="Y713" i="1"/>
  <c r="AH713" i="1"/>
  <c r="F713" i="1"/>
  <c r="Q713" i="1"/>
  <c r="Z713" i="1"/>
  <c r="I713" i="1"/>
  <c r="R713" i="1"/>
  <c r="AD713" i="1"/>
  <c r="B712" i="1"/>
  <c r="E712" i="1"/>
  <c r="M712" i="1"/>
  <c r="V712" i="1"/>
  <c r="AG712" i="1"/>
  <c r="F712" i="1"/>
  <c r="O712" i="1"/>
  <c r="Z712" i="1"/>
  <c r="AH712" i="1"/>
  <c r="G712" i="1"/>
  <c r="R712" i="1"/>
  <c r="AA712" i="1"/>
  <c r="AK712" i="1"/>
  <c r="M706" i="1"/>
  <c r="E706" i="1"/>
  <c r="Y706" i="1"/>
  <c r="I706" i="1"/>
  <c r="AG706" i="1"/>
  <c r="Q706" i="1"/>
  <c r="AK706" i="1"/>
  <c r="B664" i="1"/>
  <c r="G664" i="1"/>
  <c r="M664" i="1"/>
  <c r="R664" i="1"/>
  <c r="W664" i="1"/>
  <c r="AH664" i="1"/>
  <c r="C664" i="1"/>
  <c r="I664" i="1"/>
  <c r="N664" i="1"/>
  <c r="S664" i="1"/>
  <c r="Y664" i="1"/>
  <c r="AD664" i="1"/>
  <c r="AI664" i="1"/>
  <c r="E664" i="1"/>
  <c r="J664" i="1"/>
  <c r="O664" i="1"/>
  <c r="U664" i="1"/>
  <c r="Z664" i="1"/>
  <c r="AE664" i="1"/>
  <c r="AK664" i="1"/>
  <c r="F664" i="1"/>
  <c r="AA664" i="1"/>
  <c r="K664" i="1"/>
  <c r="AG664" i="1"/>
  <c r="Q664" i="1"/>
  <c r="AG740" i="1"/>
  <c r="U740" i="1"/>
  <c r="F740" i="1"/>
  <c r="AE736" i="1"/>
  <c r="Y736" i="1"/>
  <c r="Q736" i="1"/>
  <c r="J736" i="1"/>
  <c r="C736" i="1"/>
  <c r="AG735" i="1"/>
  <c r="Y735" i="1"/>
  <c r="P735" i="1"/>
  <c r="E735" i="1"/>
  <c r="AH733" i="1"/>
  <c r="R733" i="1"/>
  <c r="B733" i="1"/>
  <c r="W732" i="1"/>
  <c r="B732" i="1"/>
  <c r="K731" i="1"/>
  <c r="G731" i="1"/>
  <c r="AK729" i="1"/>
  <c r="Y729" i="1"/>
  <c r="N729" i="1"/>
  <c r="E729" i="1"/>
  <c r="K728" i="1"/>
  <c r="E728" i="1"/>
  <c r="AJ727" i="1"/>
  <c r="AB727" i="1"/>
  <c r="T727" i="1"/>
  <c r="L727" i="1"/>
  <c r="D727" i="1"/>
  <c r="Q724" i="1"/>
  <c r="AK722" i="1"/>
  <c r="I722" i="1"/>
  <c r="J721" i="1"/>
  <c r="AK715" i="1"/>
  <c r="AA715" i="1"/>
  <c r="P715" i="1"/>
  <c r="E715" i="1"/>
  <c r="Q714" i="1"/>
  <c r="AK709" i="1"/>
  <c r="U709" i="1"/>
  <c r="M709" i="1"/>
  <c r="N708" i="1"/>
  <c r="I708" i="1"/>
  <c r="AH705" i="1"/>
  <c r="R705" i="1"/>
  <c r="B705" i="1"/>
  <c r="Q699" i="1"/>
  <c r="H699" i="1"/>
  <c r="AG698" i="1"/>
  <c r="I698" i="1"/>
  <c r="V696" i="1"/>
  <c r="G696" i="1"/>
  <c r="I695" i="1"/>
  <c r="C695" i="1"/>
  <c r="Z691" i="1"/>
  <c r="I691" i="1"/>
  <c r="AH689" i="1"/>
  <c r="Z689" i="1"/>
  <c r="R689" i="1"/>
  <c r="J689" i="1"/>
  <c r="B689" i="1"/>
  <c r="AH688" i="1"/>
  <c r="W688" i="1"/>
  <c r="R688" i="1"/>
  <c r="M688" i="1"/>
  <c r="G688" i="1"/>
  <c r="B688" i="1"/>
  <c r="AI687" i="1"/>
  <c r="AD687" i="1"/>
  <c r="Y687" i="1"/>
  <c r="T687" i="1"/>
  <c r="N687" i="1"/>
  <c r="I687" i="1"/>
  <c r="K684" i="1"/>
  <c r="Z684" i="1"/>
  <c r="AK681" i="1"/>
  <c r="Y681" i="1"/>
  <c r="N681" i="1"/>
  <c r="B665" i="1"/>
  <c r="J665" i="1"/>
  <c r="R665" i="1"/>
  <c r="Z665" i="1"/>
  <c r="AH665" i="1"/>
  <c r="E665" i="1"/>
  <c r="M665" i="1"/>
  <c r="U665" i="1"/>
  <c r="AK665" i="1"/>
  <c r="F665" i="1"/>
  <c r="N665" i="1"/>
  <c r="V665" i="1"/>
  <c r="AD665" i="1"/>
  <c r="F643" i="1"/>
  <c r="AG643" i="1"/>
  <c r="L643" i="1"/>
  <c r="V643" i="1"/>
  <c r="Q622" i="1"/>
  <c r="F622" i="1"/>
  <c r="AG622" i="1"/>
  <c r="L622" i="1"/>
  <c r="V622" i="1"/>
  <c r="B687" i="1"/>
  <c r="C687" i="1"/>
  <c r="G687" i="1"/>
  <c r="K687" i="1"/>
  <c r="O687" i="1"/>
  <c r="S687" i="1"/>
  <c r="W687" i="1"/>
  <c r="AA687" i="1"/>
  <c r="AE687" i="1"/>
  <c r="B683" i="1"/>
  <c r="J683" i="1"/>
  <c r="AG683" i="1"/>
  <c r="B681" i="1"/>
  <c r="J681" i="1"/>
  <c r="R681" i="1"/>
  <c r="Z681" i="1"/>
  <c r="AH681" i="1"/>
  <c r="J676" i="1"/>
  <c r="K676" i="1"/>
  <c r="C663" i="1"/>
  <c r="H663" i="1"/>
  <c r="AA663" i="1"/>
  <c r="N663" i="1"/>
  <c r="AB663" i="1"/>
  <c r="P663" i="1"/>
  <c r="AG663" i="1"/>
  <c r="C642" i="1"/>
  <c r="D642" i="1"/>
  <c r="L642" i="1"/>
  <c r="S642" i="1"/>
  <c r="Y642" i="1"/>
  <c r="AG642" i="1"/>
  <c r="F642" i="1"/>
  <c r="M642" i="1"/>
  <c r="T642" i="1"/>
  <c r="AB642" i="1"/>
  <c r="AI642" i="1"/>
  <c r="H642" i="1"/>
  <c r="N642" i="1"/>
  <c r="V642" i="1"/>
  <c r="AJ642" i="1"/>
  <c r="H612" i="1"/>
  <c r="L612" i="1"/>
  <c r="AG612" i="1"/>
  <c r="S612" i="1"/>
  <c r="J599" i="1"/>
  <c r="U599" i="1"/>
  <c r="N594" i="1"/>
  <c r="Z594" i="1"/>
  <c r="I579" i="1"/>
  <c r="U579" i="1"/>
  <c r="Z579" i="1"/>
  <c r="AK579" i="1"/>
  <c r="AK764" i="1"/>
  <c r="AE761" i="1"/>
  <c r="K761" i="1"/>
  <c r="W760" i="1"/>
  <c r="AJ759" i="1"/>
  <c r="U759" i="1"/>
  <c r="I759" i="1"/>
  <c r="AG751" i="1"/>
  <c r="AG749" i="1"/>
  <c r="U749" i="1"/>
  <c r="H749" i="1"/>
  <c r="AK745" i="1"/>
  <c r="Y745" i="1"/>
  <c r="I745" i="1"/>
  <c r="AD744" i="1"/>
  <c r="Y744" i="1"/>
  <c r="S744" i="1"/>
  <c r="N744" i="1"/>
  <c r="I744" i="1"/>
  <c r="O743" i="1"/>
  <c r="I743" i="1"/>
  <c r="D743" i="1"/>
  <c r="AA740" i="1"/>
  <c r="K740" i="1"/>
  <c r="M739" i="1"/>
  <c r="F737" i="1"/>
  <c r="AI736" i="1"/>
  <c r="AA736" i="1"/>
  <c r="U736" i="1"/>
  <c r="N736" i="1"/>
  <c r="F736" i="1"/>
  <c r="AK735" i="1"/>
  <c r="U735" i="1"/>
  <c r="I735" i="1"/>
  <c r="Z733" i="1"/>
  <c r="AH732" i="1"/>
  <c r="AD729" i="1"/>
  <c r="U729" i="1"/>
  <c r="I729" i="1"/>
  <c r="AF727" i="1"/>
  <c r="X727" i="1"/>
  <c r="P727" i="1"/>
  <c r="H727" i="1"/>
  <c r="U722" i="1"/>
  <c r="AF715" i="1"/>
  <c r="U715" i="1"/>
  <c r="K715" i="1"/>
  <c r="AK714" i="1"/>
  <c r="Z705" i="1"/>
  <c r="AJ691" i="1"/>
  <c r="Q691" i="1"/>
  <c r="AD689" i="1"/>
  <c r="V689" i="1"/>
  <c r="N689" i="1"/>
  <c r="AK688" i="1"/>
  <c r="AE688" i="1"/>
  <c r="Z688" i="1"/>
  <c r="U688" i="1"/>
  <c r="O688" i="1"/>
  <c r="J688" i="1"/>
  <c r="AK687" i="1"/>
  <c r="AG687" i="1"/>
  <c r="AB687" i="1"/>
  <c r="V687" i="1"/>
  <c r="Q687" i="1"/>
  <c r="L687" i="1"/>
  <c r="F687" i="1"/>
  <c r="AA684" i="1"/>
  <c r="F684" i="1"/>
  <c r="Y683" i="1"/>
  <c r="AD681" i="1"/>
  <c r="U681" i="1"/>
  <c r="I681" i="1"/>
  <c r="B680" i="1"/>
  <c r="G680" i="1"/>
  <c r="M680" i="1"/>
  <c r="R680" i="1"/>
  <c r="W680" i="1"/>
  <c r="AH680" i="1"/>
  <c r="AG676" i="1"/>
  <c r="K658" i="1"/>
  <c r="AI658" i="1"/>
  <c r="X642" i="1"/>
  <c r="L633" i="1"/>
  <c r="V633" i="1"/>
  <c r="B598" i="1"/>
  <c r="D598" i="1"/>
  <c r="L598" i="1"/>
  <c r="R598" i="1"/>
  <c r="H577" i="1"/>
  <c r="Z577" i="1"/>
  <c r="I577" i="1"/>
  <c r="AH577" i="1"/>
  <c r="U577" i="1"/>
  <c r="O547" i="1"/>
  <c r="B540" i="1"/>
  <c r="R540" i="1"/>
  <c r="G540" i="1"/>
  <c r="Y540" i="1"/>
  <c r="N540" i="1"/>
  <c r="Z540" i="1"/>
  <c r="E533" i="1"/>
  <c r="H533" i="1"/>
  <c r="O533" i="1"/>
  <c r="AD533" i="1"/>
  <c r="P533" i="1"/>
  <c r="AG533" i="1"/>
  <c r="E529" i="1"/>
  <c r="I529" i="1"/>
  <c r="AK529" i="1"/>
  <c r="Q529" i="1"/>
  <c r="X529" i="1"/>
  <c r="U516" i="1"/>
  <c r="AG516" i="1"/>
  <c r="D484" i="1"/>
  <c r="E484" i="1"/>
  <c r="Y484" i="1"/>
  <c r="L484" i="1"/>
  <c r="AH484" i="1"/>
  <c r="U484" i="1"/>
  <c r="AK484" i="1"/>
  <c r="E401" i="1"/>
  <c r="AK401" i="1"/>
  <c r="B303" i="1"/>
  <c r="N303" i="1"/>
  <c r="I300" i="1"/>
  <c r="P300" i="1"/>
  <c r="AK300" i="1"/>
  <c r="AH671" i="1"/>
  <c r="AD671" i="1"/>
  <c r="Z671" i="1"/>
  <c r="V671" i="1"/>
  <c r="R671" i="1"/>
  <c r="N671" i="1"/>
  <c r="J671" i="1"/>
  <c r="E671" i="1"/>
  <c r="M666" i="1"/>
  <c r="AB661" i="1"/>
  <c r="K661" i="1"/>
  <c r="AF657" i="1"/>
  <c r="P657" i="1"/>
  <c r="S648" i="1"/>
  <c r="AB636" i="1"/>
  <c r="M636" i="1"/>
  <c r="X627" i="1"/>
  <c r="L627" i="1"/>
  <c r="M617" i="1"/>
  <c r="S614" i="1"/>
  <c r="H614" i="1"/>
  <c r="X613" i="1"/>
  <c r="AG608" i="1"/>
  <c r="AB608" i="1"/>
  <c r="V608" i="1"/>
  <c r="Q608" i="1"/>
  <c r="L608" i="1"/>
  <c r="F608" i="1"/>
  <c r="S604" i="1"/>
  <c r="AJ600" i="1"/>
  <c r="AB600" i="1"/>
  <c r="S600" i="1"/>
  <c r="I600" i="1"/>
  <c r="AH598" i="1"/>
  <c r="AB598" i="1"/>
  <c r="T598" i="1"/>
  <c r="I598" i="1"/>
  <c r="E589" i="1"/>
  <c r="M589" i="1"/>
  <c r="AH589" i="1"/>
  <c r="N589" i="1"/>
  <c r="AK589" i="1"/>
  <c r="I576" i="1"/>
  <c r="Q576" i="1"/>
  <c r="Z576" i="1"/>
  <c r="AH576" i="1"/>
  <c r="R457" i="1"/>
  <c r="AG672" i="1"/>
  <c r="AA672" i="1"/>
  <c r="V672" i="1"/>
  <c r="Q672" i="1"/>
  <c r="K672" i="1"/>
  <c r="F672" i="1"/>
  <c r="AK671" i="1"/>
  <c r="AG671" i="1"/>
  <c r="Y671" i="1"/>
  <c r="U671" i="1"/>
  <c r="Q671" i="1"/>
  <c r="M671" i="1"/>
  <c r="I671" i="1"/>
  <c r="D671" i="1"/>
  <c r="Z668" i="1"/>
  <c r="Y666" i="1"/>
  <c r="AA661" i="1"/>
  <c r="AA657" i="1"/>
  <c r="I657" i="1"/>
  <c r="V654" i="1"/>
  <c r="AG648" i="1"/>
  <c r="L648" i="1"/>
  <c r="AF644" i="1"/>
  <c r="U644" i="1"/>
  <c r="K644" i="1"/>
  <c r="S637" i="1"/>
  <c r="K637" i="1"/>
  <c r="AJ636" i="1"/>
  <c r="V636" i="1"/>
  <c r="H636" i="1"/>
  <c r="AB634" i="1"/>
  <c r="M634" i="1"/>
  <c r="V628" i="1"/>
  <c r="AI627" i="1"/>
  <c r="V627" i="1"/>
  <c r="AI626" i="1"/>
  <c r="AB626" i="1"/>
  <c r="T626" i="1"/>
  <c r="M626" i="1"/>
  <c r="AI624" i="1"/>
  <c r="AB624" i="1"/>
  <c r="T624" i="1"/>
  <c r="M624" i="1"/>
  <c r="AB617" i="1"/>
  <c r="AI616" i="1"/>
  <c r="AB616" i="1"/>
  <c r="T616" i="1"/>
  <c r="M616" i="1"/>
  <c r="AB614" i="1"/>
  <c r="Q614" i="1"/>
  <c r="AB611" i="1"/>
  <c r="AK610" i="1"/>
  <c r="AF610" i="1"/>
  <c r="AA610" i="1"/>
  <c r="U610" i="1"/>
  <c r="P610" i="1"/>
  <c r="K610" i="1"/>
  <c r="AI609" i="1"/>
  <c r="AK608" i="1"/>
  <c r="AF608" i="1"/>
  <c r="AA608" i="1"/>
  <c r="U608" i="1"/>
  <c r="P608" i="1"/>
  <c r="K608" i="1"/>
  <c r="D608" i="1"/>
  <c r="AF606" i="1"/>
  <c r="U606" i="1"/>
  <c r="AK605" i="1"/>
  <c r="AA605" i="1"/>
  <c r="AJ604" i="1"/>
  <c r="Q604" i="1"/>
  <c r="AH600" i="1"/>
  <c r="Y600" i="1"/>
  <c r="Q600" i="1"/>
  <c r="H600" i="1"/>
  <c r="AG598" i="1"/>
  <c r="Y598" i="1"/>
  <c r="Q598" i="1"/>
  <c r="H598" i="1"/>
  <c r="B590" i="1"/>
  <c r="F590" i="1"/>
  <c r="M590" i="1"/>
  <c r="R590" i="1"/>
  <c r="Y590" i="1"/>
  <c r="AF590" i="1"/>
  <c r="H590" i="1"/>
  <c r="N590" i="1"/>
  <c r="U590" i="1"/>
  <c r="Z590" i="1"/>
  <c r="AG590" i="1"/>
  <c r="F583" i="1"/>
  <c r="H583" i="1"/>
  <c r="Y583" i="1"/>
  <c r="M583" i="1"/>
  <c r="Z583" i="1"/>
  <c r="N583" i="1"/>
  <c r="AG583" i="1"/>
  <c r="B580" i="1"/>
  <c r="E580" i="1"/>
  <c r="N580" i="1"/>
  <c r="V580" i="1"/>
  <c r="AD580" i="1"/>
  <c r="H580" i="1"/>
  <c r="P580" i="1"/>
  <c r="X580" i="1"/>
  <c r="AG580" i="1"/>
  <c r="I580" i="1"/>
  <c r="Q580" i="1"/>
  <c r="Z580" i="1"/>
  <c r="AH580" i="1"/>
  <c r="M545" i="1"/>
  <c r="AG545" i="1"/>
  <c r="AE540" i="1"/>
  <c r="U534" i="1"/>
  <c r="AG534" i="1"/>
  <c r="M485" i="1"/>
  <c r="AB485" i="1"/>
  <c r="D482" i="1"/>
  <c r="M482" i="1"/>
  <c r="W482" i="1"/>
  <c r="AJ482" i="1"/>
  <c r="E482" i="1"/>
  <c r="Q482" i="1"/>
  <c r="Y482" i="1"/>
  <c r="AG482" i="1"/>
  <c r="AK482" i="1"/>
  <c r="K482" i="1"/>
  <c r="R482" i="1"/>
  <c r="AA482" i="1"/>
  <c r="AH482" i="1"/>
  <c r="K467" i="1"/>
  <c r="I449" i="1"/>
  <c r="U449" i="1"/>
  <c r="AE449" i="1"/>
  <c r="B449" i="1"/>
  <c r="O449" i="1"/>
  <c r="AA449" i="1"/>
  <c r="I440" i="1"/>
  <c r="K440" i="1"/>
  <c r="Y440" i="1"/>
  <c r="I429" i="1"/>
  <c r="U429" i="1"/>
  <c r="W392" i="1"/>
  <c r="Y392" i="1"/>
  <c r="R220" i="1"/>
  <c r="V220" i="1"/>
  <c r="Y175" i="1"/>
  <c r="AG175" i="1"/>
  <c r="Z578" i="1"/>
  <c r="W550" i="1"/>
  <c r="W548" i="1"/>
  <c r="AB543" i="1"/>
  <c r="L543" i="1"/>
  <c r="Y520" i="1"/>
  <c r="S490" i="1"/>
  <c r="AH483" i="1"/>
  <c r="T483" i="1"/>
  <c r="AG471" i="1"/>
  <c r="W471" i="1"/>
  <c r="M471" i="1"/>
  <c r="W467" i="1"/>
  <c r="U463" i="1"/>
  <c r="R449" i="1"/>
  <c r="G387" i="1"/>
  <c r="K298" i="1"/>
  <c r="AG298" i="1"/>
  <c r="AI298" i="1"/>
  <c r="I262" i="1"/>
  <c r="J262" i="1"/>
  <c r="AJ262" i="1"/>
  <c r="R262" i="1"/>
  <c r="AK262" i="1"/>
  <c r="S262" i="1"/>
  <c r="I207" i="1"/>
  <c r="Z207" i="1"/>
  <c r="AB207" i="1"/>
  <c r="AH587" i="1"/>
  <c r="Z587" i="1"/>
  <c r="Q587" i="1"/>
  <c r="I587" i="1"/>
  <c r="R578" i="1"/>
  <c r="AK556" i="1"/>
  <c r="AG552" i="1"/>
  <c r="W552" i="1"/>
  <c r="M552" i="1"/>
  <c r="AK548" i="1"/>
  <c r="O548" i="1"/>
  <c r="AA543" i="1"/>
  <c r="P520" i="1"/>
  <c r="U517" i="1"/>
  <c r="AH514" i="1"/>
  <c r="AD514" i="1"/>
  <c r="X514" i="1"/>
  <c r="R514" i="1"/>
  <c r="N514" i="1"/>
  <c r="H514" i="1"/>
  <c r="AA492" i="1"/>
  <c r="AJ490" i="1"/>
  <c r="K490" i="1"/>
  <c r="AB483" i="1"/>
  <c r="M483" i="1"/>
  <c r="AK471" i="1"/>
  <c r="U471" i="1"/>
  <c r="K471" i="1"/>
  <c r="U467" i="1"/>
  <c r="AH449" i="1"/>
  <c r="M449" i="1"/>
  <c r="AI440" i="1"/>
  <c r="W394" i="1"/>
  <c r="R394" i="1"/>
  <c r="R390" i="1"/>
  <c r="W390" i="1"/>
  <c r="AL386" i="1"/>
  <c r="O386" i="1"/>
  <c r="Y386" i="1"/>
  <c r="AG386" i="1"/>
  <c r="I338" i="1"/>
  <c r="O338" i="1"/>
  <c r="AK338" i="1"/>
  <c r="Q338" i="1"/>
  <c r="U338" i="1"/>
  <c r="I329" i="1"/>
  <c r="L329" i="1"/>
  <c r="AJ329" i="1"/>
  <c r="Q329" i="1"/>
  <c r="Y329" i="1"/>
  <c r="B301" i="1"/>
  <c r="AA301" i="1"/>
  <c r="M301" i="1"/>
  <c r="AK301" i="1"/>
  <c r="P301" i="1"/>
  <c r="AI462" i="1"/>
  <c r="S434" i="1"/>
  <c r="E434" i="1"/>
  <c r="U433" i="1"/>
  <c r="AG432" i="1"/>
  <c r="U432" i="1"/>
  <c r="I432" i="1"/>
  <c r="AG430" i="1"/>
  <c r="Y366" i="1"/>
  <c r="I366" i="1"/>
  <c r="W362" i="1"/>
  <c r="G362" i="1"/>
  <c r="Z341" i="1"/>
  <c r="AI339" i="1"/>
  <c r="AJ321" i="1"/>
  <c r="AI294" i="1"/>
  <c r="K294" i="1"/>
  <c r="O277" i="1"/>
  <c r="X270" i="1"/>
  <c r="O267" i="1"/>
  <c r="Z265" i="1"/>
  <c r="AK261" i="1"/>
  <c r="K261" i="1"/>
  <c r="Y260" i="1"/>
  <c r="AJ259" i="1"/>
  <c r="R258" i="1"/>
  <c r="AB257" i="1"/>
  <c r="K257" i="1"/>
  <c r="S255" i="1"/>
  <c r="S254" i="1"/>
  <c r="Y253" i="1"/>
  <c r="X248" i="1"/>
  <c r="E248" i="1"/>
  <c r="AF244" i="1"/>
  <c r="J244" i="1"/>
  <c r="AI241" i="1"/>
  <c r="Y241" i="1"/>
  <c r="R241" i="1"/>
  <c r="K241" i="1"/>
  <c r="C241" i="1"/>
  <c r="S240" i="1"/>
  <c r="L238" i="1"/>
  <c r="Y217" i="1"/>
  <c r="Q217" i="1"/>
  <c r="G217" i="1"/>
  <c r="J216" i="1"/>
  <c r="N215" i="1"/>
  <c r="U191" i="1"/>
  <c r="AG180" i="1"/>
  <c r="I180" i="1"/>
  <c r="H179" i="1"/>
  <c r="AF171" i="1"/>
  <c r="AF169" i="1"/>
  <c r="Q396" i="1"/>
  <c r="AG366" i="1"/>
  <c r="Q366" i="1"/>
  <c r="AE362" i="1"/>
  <c r="O362" i="1"/>
  <c r="AE361" i="1"/>
  <c r="T320" i="1"/>
  <c r="AK306" i="1"/>
  <c r="Q306" i="1"/>
  <c r="Z304" i="1"/>
  <c r="V294" i="1"/>
  <c r="AH270" i="1"/>
  <c r="AB267" i="1"/>
  <c r="AK257" i="1"/>
  <c r="T257" i="1"/>
  <c r="AG248" i="1"/>
  <c r="L248" i="1"/>
  <c r="T244" i="1"/>
  <c r="R232" i="1"/>
  <c r="O204" i="1"/>
  <c r="D790" i="1"/>
  <c r="I790" i="1"/>
  <c r="O790" i="1"/>
  <c r="T790" i="1"/>
  <c r="Y790" i="1"/>
  <c r="AE790" i="1"/>
  <c r="AJ790" i="1"/>
  <c r="D786" i="1"/>
  <c r="I786" i="1"/>
  <c r="O786" i="1"/>
  <c r="T786" i="1"/>
  <c r="Y786" i="1"/>
  <c r="AE786" i="1"/>
  <c r="AJ786" i="1"/>
  <c r="P772" i="1"/>
  <c r="W772" i="1"/>
  <c r="G771" i="1"/>
  <c r="P771" i="1"/>
  <c r="Y771" i="1"/>
  <c r="AJ771" i="1"/>
  <c r="I771" i="1"/>
  <c r="Q771" i="1"/>
  <c r="AB771" i="1"/>
  <c r="AK771" i="1"/>
  <c r="E769" i="1"/>
  <c r="L769" i="1"/>
  <c r="T769" i="1"/>
  <c r="AA769" i="1"/>
  <c r="AG769" i="1"/>
  <c r="G769" i="1"/>
  <c r="O769" i="1"/>
  <c r="U769" i="1"/>
  <c r="AB769" i="1"/>
  <c r="AJ769" i="1"/>
  <c r="D762" i="1"/>
  <c r="E762" i="1"/>
  <c r="T762" i="1"/>
  <c r="AG762" i="1"/>
  <c r="I762" i="1"/>
  <c r="W762" i="1"/>
  <c r="AK762" i="1"/>
  <c r="W755" i="1"/>
  <c r="AG755" i="1"/>
  <c r="I742" i="1"/>
  <c r="Y742" i="1"/>
  <c r="M742" i="1"/>
  <c r="B725" i="1"/>
  <c r="J725" i="1"/>
  <c r="R725" i="1"/>
  <c r="Z725" i="1"/>
  <c r="AH725" i="1"/>
  <c r="E725" i="1"/>
  <c r="M725" i="1"/>
  <c r="U725" i="1"/>
  <c r="AK725" i="1"/>
  <c r="F725" i="1"/>
  <c r="N725" i="1"/>
  <c r="V725" i="1"/>
  <c r="AD725" i="1"/>
  <c r="I678" i="1"/>
  <c r="Y678" i="1"/>
  <c r="M678" i="1"/>
  <c r="Q678" i="1"/>
  <c r="U678" i="1"/>
  <c r="E678" i="1"/>
  <c r="AG678" i="1"/>
  <c r="AK678" i="1"/>
  <c r="C640" i="1"/>
  <c r="M640" i="1"/>
  <c r="X640" i="1"/>
  <c r="AI640" i="1"/>
  <c r="F640" i="1"/>
  <c r="Q640" i="1"/>
  <c r="AB640" i="1"/>
  <c r="H640" i="1"/>
  <c r="S640" i="1"/>
  <c r="L640" i="1"/>
  <c r="V640" i="1"/>
  <c r="AG640" i="1"/>
  <c r="AI790" i="1"/>
  <c r="AB790" i="1"/>
  <c r="U790" i="1"/>
  <c r="M790" i="1"/>
  <c r="G790" i="1"/>
  <c r="D789" i="1"/>
  <c r="I789" i="1"/>
  <c r="O789" i="1"/>
  <c r="T789" i="1"/>
  <c r="Y789" i="1"/>
  <c r="AE789" i="1"/>
  <c r="AJ789" i="1"/>
  <c r="AI786" i="1"/>
  <c r="AB786" i="1"/>
  <c r="U786" i="1"/>
  <c r="M786" i="1"/>
  <c r="G786" i="1"/>
  <c r="D785" i="1"/>
  <c r="I785" i="1"/>
  <c r="O785" i="1"/>
  <c r="T785" i="1"/>
  <c r="Y785" i="1"/>
  <c r="AE785" i="1"/>
  <c r="AJ785" i="1"/>
  <c r="P780" i="1"/>
  <c r="W780" i="1"/>
  <c r="G779" i="1"/>
  <c r="P779" i="1"/>
  <c r="Y779" i="1"/>
  <c r="AJ779" i="1"/>
  <c r="I779" i="1"/>
  <c r="Q779" i="1"/>
  <c r="AB779" i="1"/>
  <c r="AK779" i="1"/>
  <c r="E777" i="1"/>
  <c r="L777" i="1"/>
  <c r="T777" i="1"/>
  <c r="AA777" i="1"/>
  <c r="AG777" i="1"/>
  <c r="G777" i="1"/>
  <c r="O777" i="1"/>
  <c r="U777" i="1"/>
  <c r="AB777" i="1"/>
  <c r="AJ777" i="1"/>
  <c r="AK772" i="1"/>
  <c r="AF771" i="1"/>
  <c r="O771" i="1"/>
  <c r="D770" i="1"/>
  <c r="E770" i="1"/>
  <c r="T770" i="1"/>
  <c r="AG770" i="1"/>
  <c r="I770" i="1"/>
  <c r="W770" i="1"/>
  <c r="AK770" i="1"/>
  <c r="Y769" i="1"/>
  <c r="K769" i="1"/>
  <c r="AA762" i="1"/>
  <c r="L753" i="1"/>
  <c r="W753" i="1"/>
  <c r="B747" i="1"/>
  <c r="F747" i="1"/>
  <c r="J747" i="1"/>
  <c r="N747" i="1"/>
  <c r="R747" i="1"/>
  <c r="V747" i="1"/>
  <c r="Z747" i="1"/>
  <c r="AD747" i="1"/>
  <c r="AH747" i="1"/>
  <c r="C747" i="1"/>
  <c r="G747" i="1"/>
  <c r="K747" i="1"/>
  <c r="O747" i="1"/>
  <c r="S747" i="1"/>
  <c r="W747" i="1"/>
  <c r="AA747" i="1"/>
  <c r="AE747" i="1"/>
  <c r="AI747" i="1"/>
  <c r="U742" i="1"/>
  <c r="B741" i="1"/>
  <c r="J741" i="1"/>
  <c r="R741" i="1"/>
  <c r="Z741" i="1"/>
  <c r="AH741" i="1"/>
  <c r="E741" i="1"/>
  <c r="M741" i="1"/>
  <c r="U741" i="1"/>
  <c r="AK741" i="1"/>
  <c r="E738" i="1"/>
  <c r="I738" i="1"/>
  <c r="M738" i="1"/>
  <c r="AG738" i="1"/>
  <c r="C732" i="1"/>
  <c r="I732" i="1"/>
  <c r="N732" i="1"/>
  <c r="S732" i="1"/>
  <c r="Y732" i="1"/>
  <c r="AD732" i="1"/>
  <c r="AI732" i="1"/>
  <c r="E732" i="1"/>
  <c r="J732" i="1"/>
  <c r="O732" i="1"/>
  <c r="U732" i="1"/>
  <c r="Z732" i="1"/>
  <c r="AE732" i="1"/>
  <c r="AK732" i="1"/>
  <c r="Y725" i="1"/>
  <c r="E718" i="1"/>
  <c r="U718" i="1"/>
  <c r="AK718" i="1"/>
  <c r="I718" i="1"/>
  <c r="M718" i="1"/>
  <c r="AG718" i="1"/>
  <c r="Q718" i="1"/>
  <c r="P790" i="1"/>
  <c r="AF791" i="1"/>
  <c r="X791" i="1"/>
  <c r="Q791" i="1"/>
  <c r="K791" i="1"/>
  <c r="AG790" i="1"/>
  <c r="AA790" i="1"/>
  <c r="S790" i="1"/>
  <c r="L790" i="1"/>
  <c r="E790" i="1"/>
  <c r="AI789" i="1"/>
  <c r="AB789" i="1"/>
  <c r="U789" i="1"/>
  <c r="M789" i="1"/>
  <c r="G789" i="1"/>
  <c r="D788" i="1"/>
  <c r="I788" i="1"/>
  <c r="O788" i="1"/>
  <c r="T788" i="1"/>
  <c r="Y788" i="1"/>
  <c r="AE788" i="1"/>
  <c r="AJ788" i="1"/>
  <c r="AF787" i="1"/>
  <c r="X787" i="1"/>
  <c r="Q787" i="1"/>
  <c r="K787" i="1"/>
  <c r="AG786" i="1"/>
  <c r="AA786" i="1"/>
  <c r="S786" i="1"/>
  <c r="L786" i="1"/>
  <c r="E786" i="1"/>
  <c r="AI785" i="1"/>
  <c r="AB785" i="1"/>
  <c r="U785" i="1"/>
  <c r="M785" i="1"/>
  <c r="G785" i="1"/>
  <c r="D784" i="1"/>
  <c r="I784" i="1"/>
  <c r="O784" i="1"/>
  <c r="T784" i="1"/>
  <c r="Y784" i="1"/>
  <c r="AE784" i="1"/>
  <c r="AJ784" i="1"/>
  <c r="AF783" i="1"/>
  <c r="X783" i="1"/>
  <c r="Q783" i="1"/>
  <c r="K783" i="1"/>
  <c r="AK780" i="1"/>
  <c r="AF779" i="1"/>
  <c r="O779" i="1"/>
  <c r="D778" i="1"/>
  <c r="E778" i="1"/>
  <c r="T778" i="1"/>
  <c r="AG778" i="1"/>
  <c r="I778" i="1"/>
  <c r="W778" i="1"/>
  <c r="AK778" i="1"/>
  <c r="Y777" i="1"/>
  <c r="K777" i="1"/>
  <c r="AE772" i="1"/>
  <c r="AE771" i="1"/>
  <c r="K771" i="1"/>
  <c r="AA770" i="1"/>
  <c r="AK769" i="1"/>
  <c r="W769" i="1"/>
  <c r="I769" i="1"/>
  <c r="W763" i="1"/>
  <c r="P762" i="1"/>
  <c r="AF761" i="1"/>
  <c r="Q761" i="1"/>
  <c r="E756" i="1"/>
  <c r="L756" i="1"/>
  <c r="AG756" i="1"/>
  <c r="Q756" i="1"/>
  <c r="AF747" i="1"/>
  <c r="X747" i="1"/>
  <c r="P747" i="1"/>
  <c r="H747" i="1"/>
  <c r="Q742" i="1"/>
  <c r="AD741" i="1"/>
  <c r="N741" i="1"/>
  <c r="AK740" i="1"/>
  <c r="Z740" i="1"/>
  <c r="O740" i="1"/>
  <c r="C739" i="1"/>
  <c r="G739" i="1"/>
  <c r="K739" i="1"/>
  <c r="O739" i="1"/>
  <c r="S739" i="1"/>
  <c r="W739" i="1"/>
  <c r="AA739" i="1"/>
  <c r="AE739" i="1"/>
  <c r="AI739" i="1"/>
  <c r="D739" i="1"/>
  <c r="H739" i="1"/>
  <c r="L739" i="1"/>
  <c r="P739" i="1"/>
  <c r="T739" i="1"/>
  <c r="X739" i="1"/>
  <c r="AB739" i="1"/>
  <c r="AF739" i="1"/>
  <c r="AJ739" i="1"/>
  <c r="T735" i="1"/>
  <c r="L735" i="1"/>
  <c r="R732" i="1"/>
  <c r="G732" i="1"/>
  <c r="Q725" i="1"/>
  <c r="AA724" i="1"/>
  <c r="E721" i="1"/>
  <c r="M721" i="1"/>
  <c r="U721" i="1"/>
  <c r="AK721" i="1"/>
  <c r="B721" i="1"/>
  <c r="N721" i="1"/>
  <c r="Y721" i="1"/>
  <c r="AH721" i="1"/>
  <c r="F721" i="1"/>
  <c r="Q721" i="1"/>
  <c r="Z721" i="1"/>
  <c r="I721" i="1"/>
  <c r="R721" i="1"/>
  <c r="AD721" i="1"/>
  <c r="H790" i="1"/>
  <c r="D791" i="1"/>
  <c r="I791" i="1"/>
  <c r="O791" i="1"/>
  <c r="T791" i="1"/>
  <c r="Y791" i="1"/>
  <c r="AE791" i="1"/>
  <c r="AJ791" i="1"/>
  <c r="AF790" i="1"/>
  <c r="X790" i="1"/>
  <c r="Q790" i="1"/>
  <c r="K790" i="1"/>
  <c r="C790" i="1"/>
  <c r="AG789" i="1"/>
  <c r="AA789" i="1"/>
  <c r="S789" i="1"/>
  <c r="L789" i="1"/>
  <c r="E789" i="1"/>
  <c r="D787" i="1"/>
  <c r="I787" i="1"/>
  <c r="O787" i="1"/>
  <c r="T787" i="1"/>
  <c r="Y787" i="1"/>
  <c r="AE787" i="1"/>
  <c r="AJ787" i="1"/>
  <c r="AF786" i="1"/>
  <c r="X786" i="1"/>
  <c r="Q786" i="1"/>
  <c r="K786" i="1"/>
  <c r="C786" i="1"/>
  <c r="AG785" i="1"/>
  <c r="AA785" i="1"/>
  <c r="S785" i="1"/>
  <c r="L785" i="1"/>
  <c r="E785" i="1"/>
  <c r="D783" i="1"/>
  <c r="I783" i="1"/>
  <c r="O783" i="1"/>
  <c r="T783" i="1"/>
  <c r="Y783" i="1"/>
  <c r="AE783" i="1"/>
  <c r="AJ783" i="1"/>
  <c r="AE780" i="1"/>
  <c r="AE779" i="1"/>
  <c r="K779" i="1"/>
  <c r="AK777" i="1"/>
  <c r="W777" i="1"/>
  <c r="I777" i="1"/>
  <c r="I772" i="1"/>
  <c r="W771" i="1"/>
  <c r="D771" i="1"/>
  <c r="P770" i="1"/>
  <c r="AF769" i="1"/>
  <c r="Q769" i="1"/>
  <c r="D769" i="1"/>
  <c r="P764" i="1"/>
  <c r="W764" i="1"/>
  <c r="G763" i="1"/>
  <c r="P763" i="1"/>
  <c r="Y763" i="1"/>
  <c r="AJ763" i="1"/>
  <c r="I763" i="1"/>
  <c r="Q763" i="1"/>
  <c r="AB763" i="1"/>
  <c r="AK763" i="1"/>
  <c r="L762" i="1"/>
  <c r="E761" i="1"/>
  <c r="L761" i="1"/>
  <c r="T761" i="1"/>
  <c r="AA761" i="1"/>
  <c r="AG761" i="1"/>
  <c r="G761" i="1"/>
  <c r="O761" i="1"/>
  <c r="U761" i="1"/>
  <c r="AB761" i="1"/>
  <c r="AJ761" i="1"/>
  <c r="L755" i="1"/>
  <c r="E754" i="1"/>
  <c r="G754" i="1"/>
  <c r="AB754" i="1"/>
  <c r="L754" i="1"/>
  <c r="AG754" i="1"/>
  <c r="AK747" i="1"/>
  <c r="U747" i="1"/>
  <c r="M747" i="1"/>
  <c r="E747" i="1"/>
  <c r="AK742" i="1"/>
  <c r="E742" i="1"/>
  <c r="Y741" i="1"/>
  <c r="I741" i="1"/>
  <c r="B740" i="1"/>
  <c r="G740" i="1"/>
  <c r="M740" i="1"/>
  <c r="R740" i="1"/>
  <c r="W740" i="1"/>
  <c r="AH740" i="1"/>
  <c r="C740" i="1"/>
  <c r="I740" i="1"/>
  <c r="N740" i="1"/>
  <c r="S740" i="1"/>
  <c r="Y740" i="1"/>
  <c r="AD740" i="1"/>
  <c r="AI740" i="1"/>
  <c r="Y738" i="1"/>
  <c r="B735" i="1"/>
  <c r="F735" i="1"/>
  <c r="J735" i="1"/>
  <c r="N735" i="1"/>
  <c r="R735" i="1"/>
  <c r="V735" i="1"/>
  <c r="Z735" i="1"/>
  <c r="AD735" i="1"/>
  <c r="AH735" i="1"/>
  <c r="C735" i="1"/>
  <c r="G735" i="1"/>
  <c r="K735" i="1"/>
  <c r="O735" i="1"/>
  <c r="S735" i="1"/>
  <c r="W735" i="1"/>
  <c r="AA735" i="1"/>
  <c r="AE735" i="1"/>
  <c r="AI735" i="1"/>
  <c r="E733" i="1"/>
  <c r="M733" i="1"/>
  <c r="U733" i="1"/>
  <c r="AK733" i="1"/>
  <c r="F733" i="1"/>
  <c r="N733" i="1"/>
  <c r="V733" i="1"/>
  <c r="AD733" i="1"/>
  <c r="AA732" i="1"/>
  <c r="Q732" i="1"/>
  <c r="F732" i="1"/>
  <c r="E730" i="1"/>
  <c r="U730" i="1"/>
  <c r="AK730" i="1"/>
  <c r="I730" i="1"/>
  <c r="Y730" i="1"/>
  <c r="I725" i="1"/>
  <c r="B724" i="1"/>
  <c r="G724" i="1"/>
  <c r="M724" i="1"/>
  <c r="R724" i="1"/>
  <c r="W724" i="1"/>
  <c r="AH724" i="1"/>
  <c r="C724" i="1"/>
  <c r="I724" i="1"/>
  <c r="N724" i="1"/>
  <c r="S724" i="1"/>
  <c r="Y724" i="1"/>
  <c r="AD724" i="1"/>
  <c r="AI724" i="1"/>
  <c r="E724" i="1"/>
  <c r="J724" i="1"/>
  <c r="O724" i="1"/>
  <c r="U724" i="1"/>
  <c r="Z724" i="1"/>
  <c r="AE724" i="1"/>
  <c r="AK724" i="1"/>
  <c r="E702" i="1"/>
  <c r="U702" i="1"/>
  <c r="AK702" i="1"/>
  <c r="I702" i="1"/>
  <c r="Y702" i="1"/>
  <c r="M702" i="1"/>
  <c r="Q702" i="1"/>
  <c r="E697" i="1"/>
  <c r="M697" i="1"/>
  <c r="U697" i="1"/>
  <c r="AK697" i="1"/>
  <c r="F697" i="1"/>
  <c r="N697" i="1"/>
  <c r="V697" i="1"/>
  <c r="AD697" i="1"/>
  <c r="B697" i="1"/>
  <c r="R697" i="1"/>
  <c r="AH697" i="1"/>
  <c r="I697" i="1"/>
  <c r="Y697" i="1"/>
  <c r="J697" i="1"/>
  <c r="Z697" i="1"/>
  <c r="AF781" i="1"/>
  <c r="Y781" i="1"/>
  <c r="Q781" i="1"/>
  <c r="K781" i="1"/>
  <c r="AK776" i="1"/>
  <c r="AF775" i="1"/>
  <c r="W775" i="1"/>
  <c r="O775" i="1"/>
  <c r="AF773" i="1"/>
  <c r="Y773" i="1"/>
  <c r="Q773" i="1"/>
  <c r="K773" i="1"/>
  <c r="AK768" i="1"/>
  <c r="AF767" i="1"/>
  <c r="W767" i="1"/>
  <c r="O767" i="1"/>
  <c r="AF765" i="1"/>
  <c r="Y765" i="1"/>
  <c r="Q765" i="1"/>
  <c r="K765" i="1"/>
  <c r="AK760" i="1"/>
  <c r="AF759" i="1"/>
  <c r="W759" i="1"/>
  <c r="O759" i="1"/>
  <c r="AB752" i="1"/>
  <c r="G752" i="1"/>
  <c r="AD749" i="1"/>
  <c r="V749" i="1"/>
  <c r="M749" i="1"/>
  <c r="AH748" i="1"/>
  <c r="W748" i="1"/>
  <c r="R748" i="1"/>
  <c r="M748" i="1"/>
  <c r="G748" i="1"/>
  <c r="AJ746" i="1"/>
  <c r="AB746" i="1"/>
  <c r="T746" i="1"/>
  <c r="L746" i="1"/>
  <c r="AH743" i="1"/>
  <c r="AD743" i="1"/>
  <c r="Z743" i="1"/>
  <c r="V743" i="1"/>
  <c r="R743" i="1"/>
  <c r="N743" i="1"/>
  <c r="J743" i="1"/>
  <c r="F743" i="1"/>
  <c r="AH737" i="1"/>
  <c r="Z737" i="1"/>
  <c r="R737" i="1"/>
  <c r="J737" i="1"/>
  <c r="AH736" i="1"/>
  <c r="W736" i="1"/>
  <c r="R736" i="1"/>
  <c r="M736" i="1"/>
  <c r="G736" i="1"/>
  <c r="AH729" i="1"/>
  <c r="Z729" i="1"/>
  <c r="R729" i="1"/>
  <c r="J729" i="1"/>
  <c r="AH728" i="1"/>
  <c r="W728" i="1"/>
  <c r="R728" i="1"/>
  <c r="M728" i="1"/>
  <c r="G728" i="1"/>
  <c r="AI727" i="1"/>
  <c r="AE727" i="1"/>
  <c r="AA727" i="1"/>
  <c r="W727" i="1"/>
  <c r="S727" i="1"/>
  <c r="O727" i="1"/>
  <c r="K727" i="1"/>
  <c r="G727" i="1"/>
  <c r="C727" i="1"/>
  <c r="AK723" i="1"/>
  <c r="AG723" i="1"/>
  <c r="Y723" i="1"/>
  <c r="U723" i="1"/>
  <c r="Q723" i="1"/>
  <c r="M723" i="1"/>
  <c r="H723" i="1"/>
  <c r="Y722" i="1"/>
  <c r="C720" i="1"/>
  <c r="I720" i="1"/>
  <c r="N720" i="1"/>
  <c r="S720" i="1"/>
  <c r="Y720" i="1"/>
  <c r="AD720" i="1"/>
  <c r="AI720" i="1"/>
  <c r="D719" i="1"/>
  <c r="H719" i="1"/>
  <c r="L719" i="1"/>
  <c r="P719" i="1"/>
  <c r="T719" i="1"/>
  <c r="X719" i="1"/>
  <c r="AB719" i="1"/>
  <c r="AF719" i="1"/>
  <c r="AJ719" i="1"/>
  <c r="AJ715" i="1"/>
  <c r="AE715" i="1"/>
  <c r="Y715" i="1"/>
  <c r="T715" i="1"/>
  <c r="O715" i="1"/>
  <c r="I715" i="1"/>
  <c r="D715" i="1"/>
  <c r="AG714" i="1"/>
  <c r="I714" i="1"/>
  <c r="E713" i="1"/>
  <c r="M713" i="1"/>
  <c r="U713" i="1"/>
  <c r="AK713" i="1"/>
  <c r="AE712" i="1"/>
  <c r="W712" i="1"/>
  <c r="Q712" i="1"/>
  <c r="J712" i="1"/>
  <c r="AH711" i="1"/>
  <c r="W711" i="1"/>
  <c r="R711" i="1"/>
  <c r="M711" i="1"/>
  <c r="G711" i="1"/>
  <c r="E710" i="1"/>
  <c r="U710" i="1"/>
  <c r="AK710" i="1"/>
  <c r="AK707" i="1"/>
  <c r="AF707" i="1"/>
  <c r="AA707" i="1"/>
  <c r="U707" i="1"/>
  <c r="P707" i="1"/>
  <c r="K707" i="1"/>
  <c r="E707" i="1"/>
  <c r="E705" i="1"/>
  <c r="M705" i="1"/>
  <c r="U705" i="1"/>
  <c r="AK705" i="1"/>
  <c r="F705" i="1"/>
  <c r="N705" i="1"/>
  <c r="V705" i="1"/>
  <c r="AD705" i="1"/>
  <c r="AA704" i="1"/>
  <c r="Q704" i="1"/>
  <c r="F704" i="1"/>
  <c r="AJ699" i="1"/>
  <c r="AB699" i="1"/>
  <c r="T699" i="1"/>
  <c r="L699" i="1"/>
  <c r="AH696" i="1"/>
  <c r="W696" i="1"/>
  <c r="M696" i="1"/>
  <c r="Q694" i="1"/>
  <c r="AG691" i="1"/>
  <c r="R691" i="1"/>
  <c r="B685" i="1"/>
  <c r="J685" i="1"/>
  <c r="R685" i="1"/>
  <c r="Z685" i="1"/>
  <c r="AH685" i="1"/>
  <c r="E685" i="1"/>
  <c r="M685" i="1"/>
  <c r="U685" i="1"/>
  <c r="AK685" i="1"/>
  <c r="F685" i="1"/>
  <c r="V685" i="1"/>
  <c r="I685" i="1"/>
  <c r="Y685" i="1"/>
  <c r="AH683" i="1"/>
  <c r="R683" i="1"/>
  <c r="AE676" i="1"/>
  <c r="Y667" i="1"/>
  <c r="I667" i="1"/>
  <c r="AH727" i="1"/>
  <c r="AD727" i="1"/>
  <c r="Z727" i="1"/>
  <c r="V727" i="1"/>
  <c r="R727" i="1"/>
  <c r="N727" i="1"/>
  <c r="J727" i="1"/>
  <c r="F727" i="1"/>
  <c r="B723" i="1"/>
  <c r="F723" i="1"/>
  <c r="J723" i="1"/>
  <c r="M722" i="1"/>
  <c r="AI715" i="1"/>
  <c r="X715" i="1"/>
  <c r="S715" i="1"/>
  <c r="M715" i="1"/>
  <c r="H715" i="1"/>
  <c r="Y714" i="1"/>
  <c r="C712" i="1"/>
  <c r="I712" i="1"/>
  <c r="N712" i="1"/>
  <c r="S712" i="1"/>
  <c r="Y712" i="1"/>
  <c r="AD712" i="1"/>
  <c r="AI712" i="1"/>
  <c r="D711" i="1"/>
  <c r="H711" i="1"/>
  <c r="L711" i="1"/>
  <c r="P711" i="1"/>
  <c r="T711" i="1"/>
  <c r="X711" i="1"/>
  <c r="AB711" i="1"/>
  <c r="AF711" i="1"/>
  <c r="AJ711" i="1"/>
  <c r="AJ707" i="1"/>
  <c r="AE707" i="1"/>
  <c r="Y707" i="1"/>
  <c r="T707" i="1"/>
  <c r="O707" i="1"/>
  <c r="I707" i="1"/>
  <c r="AH704" i="1"/>
  <c r="W704" i="1"/>
  <c r="M704" i="1"/>
  <c r="B699" i="1"/>
  <c r="F699" i="1"/>
  <c r="J699" i="1"/>
  <c r="N699" i="1"/>
  <c r="R699" i="1"/>
  <c r="V699" i="1"/>
  <c r="Z699" i="1"/>
  <c r="AD699" i="1"/>
  <c r="AH699" i="1"/>
  <c r="C699" i="1"/>
  <c r="G699" i="1"/>
  <c r="K699" i="1"/>
  <c r="O699" i="1"/>
  <c r="S699" i="1"/>
  <c r="W699" i="1"/>
  <c r="AA699" i="1"/>
  <c r="AE699" i="1"/>
  <c r="AI699" i="1"/>
  <c r="C696" i="1"/>
  <c r="I696" i="1"/>
  <c r="N696" i="1"/>
  <c r="S696" i="1"/>
  <c r="Y696" i="1"/>
  <c r="AD696" i="1"/>
  <c r="AI696" i="1"/>
  <c r="E696" i="1"/>
  <c r="J696" i="1"/>
  <c r="O696" i="1"/>
  <c r="U696" i="1"/>
  <c r="Z696" i="1"/>
  <c r="AE696" i="1"/>
  <c r="AK696" i="1"/>
  <c r="C691" i="1"/>
  <c r="G691" i="1"/>
  <c r="K691" i="1"/>
  <c r="O691" i="1"/>
  <c r="S691" i="1"/>
  <c r="W691" i="1"/>
  <c r="AA691" i="1"/>
  <c r="D691" i="1"/>
  <c r="H691" i="1"/>
  <c r="L691" i="1"/>
  <c r="P691" i="1"/>
  <c r="T691" i="1"/>
  <c r="X691" i="1"/>
  <c r="AB691" i="1"/>
  <c r="AF691" i="1"/>
  <c r="E691" i="1"/>
  <c r="M691" i="1"/>
  <c r="U691" i="1"/>
  <c r="AH691" i="1"/>
  <c r="F691" i="1"/>
  <c r="N691" i="1"/>
  <c r="V691" i="1"/>
  <c r="AD691" i="1"/>
  <c r="AI691" i="1"/>
  <c r="C683" i="1"/>
  <c r="G683" i="1"/>
  <c r="K683" i="1"/>
  <c r="O683" i="1"/>
  <c r="S683" i="1"/>
  <c r="W683" i="1"/>
  <c r="AA683" i="1"/>
  <c r="AE683" i="1"/>
  <c r="AI683" i="1"/>
  <c r="D683" i="1"/>
  <c r="H683" i="1"/>
  <c r="L683" i="1"/>
  <c r="P683" i="1"/>
  <c r="T683" i="1"/>
  <c r="X683" i="1"/>
  <c r="AB683" i="1"/>
  <c r="AF683" i="1"/>
  <c r="AJ683" i="1"/>
  <c r="E683" i="1"/>
  <c r="M683" i="1"/>
  <c r="U683" i="1"/>
  <c r="AK683" i="1"/>
  <c r="F683" i="1"/>
  <c r="N683" i="1"/>
  <c r="V683" i="1"/>
  <c r="AD683" i="1"/>
  <c r="B676" i="1"/>
  <c r="G676" i="1"/>
  <c r="M676" i="1"/>
  <c r="R676" i="1"/>
  <c r="W676" i="1"/>
  <c r="AH676" i="1"/>
  <c r="C676" i="1"/>
  <c r="I676" i="1"/>
  <c r="N676" i="1"/>
  <c r="S676" i="1"/>
  <c r="Y676" i="1"/>
  <c r="AD676" i="1"/>
  <c r="AI676" i="1"/>
  <c r="E676" i="1"/>
  <c r="O676" i="1"/>
  <c r="Z676" i="1"/>
  <c r="AK676" i="1"/>
  <c r="F676" i="1"/>
  <c r="Q676" i="1"/>
  <c r="AA676" i="1"/>
  <c r="B669" i="1"/>
  <c r="J669" i="1"/>
  <c r="R669" i="1"/>
  <c r="Z669" i="1"/>
  <c r="AH669" i="1"/>
  <c r="E669" i="1"/>
  <c r="M669" i="1"/>
  <c r="U669" i="1"/>
  <c r="AK669" i="1"/>
  <c r="F669" i="1"/>
  <c r="V669" i="1"/>
  <c r="I669" i="1"/>
  <c r="Y669" i="1"/>
  <c r="AH667" i="1"/>
  <c r="R667" i="1"/>
  <c r="B715" i="1"/>
  <c r="F715" i="1"/>
  <c r="J715" i="1"/>
  <c r="N715" i="1"/>
  <c r="R715" i="1"/>
  <c r="V715" i="1"/>
  <c r="Z715" i="1"/>
  <c r="AD715" i="1"/>
  <c r="AH715" i="1"/>
  <c r="M714" i="1"/>
  <c r="B707" i="1"/>
  <c r="F707" i="1"/>
  <c r="J707" i="1"/>
  <c r="N707" i="1"/>
  <c r="R707" i="1"/>
  <c r="V707" i="1"/>
  <c r="Z707" i="1"/>
  <c r="AD707" i="1"/>
  <c r="AH707" i="1"/>
  <c r="C707" i="1"/>
  <c r="C704" i="1"/>
  <c r="I704" i="1"/>
  <c r="N704" i="1"/>
  <c r="S704" i="1"/>
  <c r="Y704" i="1"/>
  <c r="AD704" i="1"/>
  <c r="AI704" i="1"/>
  <c r="E704" i="1"/>
  <c r="J704" i="1"/>
  <c r="O704" i="1"/>
  <c r="U704" i="1"/>
  <c r="Z704" i="1"/>
  <c r="AE704" i="1"/>
  <c r="AK704" i="1"/>
  <c r="E694" i="1"/>
  <c r="U694" i="1"/>
  <c r="AK694" i="1"/>
  <c r="I694" i="1"/>
  <c r="Y694" i="1"/>
  <c r="C667" i="1"/>
  <c r="G667" i="1"/>
  <c r="K667" i="1"/>
  <c r="O667" i="1"/>
  <c r="S667" i="1"/>
  <c r="W667" i="1"/>
  <c r="AA667" i="1"/>
  <c r="AE667" i="1"/>
  <c r="AI667" i="1"/>
  <c r="D667" i="1"/>
  <c r="H667" i="1"/>
  <c r="L667" i="1"/>
  <c r="P667" i="1"/>
  <c r="T667" i="1"/>
  <c r="X667" i="1"/>
  <c r="AB667" i="1"/>
  <c r="AF667" i="1"/>
  <c r="AJ667" i="1"/>
  <c r="E667" i="1"/>
  <c r="M667" i="1"/>
  <c r="U667" i="1"/>
  <c r="AK667" i="1"/>
  <c r="F667" i="1"/>
  <c r="N667" i="1"/>
  <c r="V667" i="1"/>
  <c r="AD667" i="1"/>
  <c r="AF602" i="1"/>
  <c r="B684" i="1"/>
  <c r="G684" i="1"/>
  <c r="M684" i="1"/>
  <c r="R684" i="1"/>
  <c r="W684" i="1"/>
  <c r="AH684" i="1"/>
  <c r="C684" i="1"/>
  <c r="I684" i="1"/>
  <c r="N684" i="1"/>
  <c r="S684" i="1"/>
  <c r="Y684" i="1"/>
  <c r="AD684" i="1"/>
  <c r="AI684" i="1"/>
  <c r="B677" i="1"/>
  <c r="J677" i="1"/>
  <c r="R677" i="1"/>
  <c r="Z677" i="1"/>
  <c r="AH677" i="1"/>
  <c r="E677" i="1"/>
  <c r="M677" i="1"/>
  <c r="U677" i="1"/>
  <c r="AK677" i="1"/>
  <c r="B668" i="1"/>
  <c r="G668" i="1"/>
  <c r="M668" i="1"/>
  <c r="R668" i="1"/>
  <c r="W668" i="1"/>
  <c r="AH668" i="1"/>
  <c r="C668" i="1"/>
  <c r="I668" i="1"/>
  <c r="N668" i="1"/>
  <c r="S668" i="1"/>
  <c r="Y668" i="1"/>
  <c r="AD668" i="1"/>
  <c r="AI668" i="1"/>
  <c r="I653" i="1"/>
  <c r="AG653" i="1"/>
  <c r="P653" i="1"/>
  <c r="U653" i="1"/>
  <c r="V602" i="1"/>
  <c r="J588" i="1"/>
  <c r="Y588" i="1"/>
  <c r="N588" i="1"/>
  <c r="Z588" i="1"/>
  <c r="F588" i="1"/>
  <c r="AK588" i="1"/>
  <c r="P588" i="1"/>
  <c r="R588" i="1"/>
  <c r="AJ703" i="1"/>
  <c r="AF703" i="1"/>
  <c r="AB703" i="1"/>
  <c r="X703" i="1"/>
  <c r="T703" i="1"/>
  <c r="P703" i="1"/>
  <c r="L703" i="1"/>
  <c r="H703" i="1"/>
  <c r="AJ695" i="1"/>
  <c r="AF695" i="1"/>
  <c r="AB695" i="1"/>
  <c r="X695" i="1"/>
  <c r="T695" i="1"/>
  <c r="P695" i="1"/>
  <c r="L695" i="1"/>
  <c r="H695" i="1"/>
  <c r="I686" i="1"/>
  <c r="Y686" i="1"/>
  <c r="M686" i="1"/>
  <c r="AE684" i="1"/>
  <c r="U684" i="1"/>
  <c r="J684" i="1"/>
  <c r="AD677" i="1"/>
  <c r="N677" i="1"/>
  <c r="C675" i="1"/>
  <c r="G675" i="1"/>
  <c r="K675" i="1"/>
  <c r="O675" i="1"/>
  <c r="S675" i="1"/>
  <c r="W675" i="1"/>
  <c r="AA675" i="1"/>
  <c r="AE675" i="1"/>
  <c r="AI675" i="1"/>
  <c r="D675" i="1"/>
  <c r="H675" i="1"/>
  <c r="L675" i="1"/>
  <c r="P675" i="1"/>
  <c r="T675" i="1"/>
  <c r="X675" i="1"/>
  <c r="AB675" i="1"/>
  <c r="AF675" i="1"/>
  <c r="AJ675" i="1"/>
  <c r="I670" i="1"/>
  <c r="Y670" i="1"/>
  <c r="M670" i="1"/>
  <c r="AE668" i="1"/>
  <c r="U668" i="1"/>
  <c r="J668" i="1"/>
  <c r="F646" i="1"/>
  <c r="AB646" i="1"/>
  <c r="L646" i="1"/>
  <c r="AG646" i="1"/>
  <c r="Q646" i="1"/>
  <c r="C639" i="1"/>
  <c r="V639" i="1"/>
  <c r="K639" i="1"/>
  <c r="L639" i="1"/>
  <c r="AF639" i="1"/>
  <c r="C619" i="1"/>
  <c r="Q619" i="1"/>
  <c r="AG619" i="1"/>
  <c r="F619" i="1"/>
  <c r="V619" i="1"/>
  <c r="AI619" i="1"/>
  <c r="L619" i="1"/>
  <c r="X619" i="1"/>
  <c r="B572" i="1"/>
  <c r="N572" i="1"/>
  <c r="Z572" i="1"/>
  <c r="AK572" i="1"/>
  <c r="E572" i="1"/>
  <c r="Q572" i="1"/>
  <c r="I572" i="1"/>
  <c r="U572" i="1"/>
  <c r="AD572" i="1"/>
  <c r="J572" i="1"/>
  <c r="V572" i="1"/>
  <c r="AH572" i="1"/>
  <c r="H542" i="1"/>
  <c r="M542" i="1"/>
  <c r="AH542" i="1"/>
  <c r="R542" i="1"/>
  <c r="X542" i="1"/>
  <c r="D602" i="1"/>
  <c r="I602" i="1"/>
  <c r="N602" i="1"/>
  <c r="T602" i="1"/>
  <c r="Y602" i="1"/>
  <c r="AD602" i="1"/>
  <c r="AH602" i="1"/>
  <c r="E602" i="1"/>
  <c r="K602" i="1"/>
  <c r="P602" i="1"/>
  <c r="U602" i="1"/>
  <c r="AA602" i="1"/>
  <c r="AE602" i="1"/>
  <c r="AI602" i="1"/>
  <c r="C602" i="1"/>
  <c r="M602" i="1"/>
  <c r="X602" i="1"/>
  <c r="AG602" i="1"/>
  <c r="F602" i="1"/>
  <c r="Q602" i="1"/>
  <c r="AB602" i="1"/>
  <c r="AJ602" i="1"/>
  <c r="H602" i="1"/>
  <c r="S602" i="1"/>
  <c r="AK602" i="1"/>
  <c r="H585" i="1"/>
  <c r="Z585" i="1"/>
  <c r="I585" i="1"/>
  <c r="AH585" i="1"/>
  <c r="U585" i="1"/>
  <c r="V585" i="1"/>
  <c r="O555" i="1"/>
  <c r="M498" i="1"/>
  <c r="U498" i="1"/>
  <c r="R453" i="1"/>
  <c r="AG453" i="1"/>
  <c r="S444" i="1"/>
  <c r="U444" i="1"/>
  <c r="AK425" i="1"/>
  <c r="C400" i="1"/>
  <c r="J400" i="1"/>
  <c r="AE400" i="1"/>
  <c r="M400" i="1"/>
  <c r="AH400" i="1"/>
  <c r="T400" i="1"/>
  <c r="Y365" i="1"/>
  <c r="AG365" i="1"/>
  <c r="V295" i="1"/>
  <c r="Q295" i="1"/>
  <c r="U682" i="1"/>
  <c r="F679" i="1"/>
  <c r="F671" i="1"/>
  <c r="S662" i="1"/>
  <c r="U657" i="1"/>
  <c r="M657" i="1"/>
  <c r="E657" i="1"/>
  <c r="AG652" i="1"/>
  <c r="L652" i="1"/>
  <c r="Y651" i="1"/>
  <c r="AB648" i="1"/>
  <c r="Q648" i="1"/>
  <c r="F648" i="1"/>
  <c r="AG645" i="1"/>
  <c r="L645" i="1"/>
  <c r="AJ644" i="1"/>
  <c r="AD644" i="1"/>
  <c r="Y644" i="1"/>
  <c r="T644" i="1"/>
  <c r="N644" i="1"/>
  <c r="I644" i="1"/>
  <c r="D644" i="1"/>
  <c r="AG636" i="1"/>
  <c r="Y636" i="1"/>
  <c r="S636" i="1"/>
  <c r="L636" i="1"/>
  <c r="D636" i="1"/>
  <c r="AG634" i="1"/>
  <c r="Y634" i="1"/>
  <c r="S634" i="1"/>
  <c r="L634" i="1"/>
  <c r="D634" i="1"/>
  <c r="AG632" i="1"/>
  <c r="Y632" i="1"/>
  <c r="S632" i="1"/>
  <c r="L632" i="1"/>
  <c r="D632" i="1"/>
  <c r="V631" i="1"/>
  <c r="C612" i="1"/>
  <c r="M612" i="1"/>
  <c r="X612" i="1"/>
  <c r="AI612" i="1"/>
  <c r="F612" i="1"/>
  <c r="Q612" i="1"/>
  <c r="AB612" i="1"/>
  <c r="F607" i="1"/>
  <c r="AG607" i="1"/>
  <c r="Q607" i="1"/>
  <c r="AE601" i="1"/>
  <c r="J597" i="1"/>
  <c r="R597" i="1"/>
  <c r="N586" i="1"/>
  <c r="R586" i="1"/>
  <c r="AH584" i="1"/>
  <c r="AF583" i="1"/>
  <c r="R583" i="1"/>
  <c r="B581" i="1"/>
  <c r="AH579" i="1"/>
  <c r="Q579" i="1"/>
  <c r="Z571" i="1"/>
  <c r="AK566" i="1"/>
  <c r="W539" i="1"/>
  <c r="O536" i="1"/>
  <c r="AG536" i="1"/>
  <c r="M524" i="1"/>
  <c r="X524" i="1"/>
  <c r="AG524" i="1"/>
  <c r="S504" i="1"/>
  <c r="AA504" i="1"/>
  <c r="C447" i="1"/>
  <c r="I447" i="1"/>
  <c r="AG447" i="1"/>
  <c r="Q447" i="1"/>
  <c r="R447" i="1"/>
  <c r="AE380" i="1"/>
  <c r="Q358" i="1"/>
  <c r="G358" i="1"/>
  <c r="AG358" i="1"/>
  <c r="Q354" i="1"/>
  <c r="G354" i="1"/>
  <c r="AG354" i="1"/>
  <c r="W350" i="1"/>
  <c r="I350" i="1"/>
  <c r="W346" i="1"/>
  <c r="I346" i="1"/>
  <c r="M341" i="1"/>
  <c r="I336" i="1"/>
  <c r="AI336" i="1"/>
  <c r="O336" i="1"/>
  <c r="W336" i="1"/>
  <c r="AI657" i="1"/>
  <c r="AB657" i="1"/>
  <c r="T657" i="1"/>
  <c r="K657" i="1"/>
  <c r="AB652" i="1"/>
  <c r="AI648" i="1"/>
  <c r="X648" i="1"/>
  <c r="M648" i="1"/>
  <c r="AB645" i="1"/>
  <c r="AI644" i="1"/>
  <c r="X644" i="1"/>
  <c r="S644" i="1"/>
  <c r="M644" i="1"/>
  <c r="H644" i="1"/>
  <c r="AD636" i="1"/>
  <c r="X636" i="1"/>
  <c r="Q636" i="1"/>
  <c r="I636" i="1"/>
  <c r="AD634" i="1"/>
  <c r="X634" i="1"/>
  <c r="Q634" i="1"/>
  <c r="I634" i="1"/>
  <c r="AD632" i="1"/>
  <c r="X632" i="1"/>
  <c r="Q632" i="1"/>
  <c r="I632" i="1"/>
  <c r="T618" i="1"/>
  <c r="M618" i="1"/>
  <c r="H601" i="1"/>
  <c r="V601" i="1"/>
  <c r="AI601" i="1"/>
  <c r="L601" i="1"/>
  <c r="AA601" i="1"/>
  <c r="AJ601" i="1"/>
  <c r="B583" i="1"/>
  <c r="I583" i="1"/>
  <c r="P583" i="1"/>
  <c r="V583" i="1"/>
  <c r="AH583" i="1"/>
  <c r="E583" i="1"/>
  <c r="J583" i="1"/>
  <c r="Q583" i="1"/>
  <c r="X583" i="1"/>
  <c r="AD583" i="1"/>
  <c r="AK583" i="1"/>
  <c r="E569" i="1"/>
  <c r="U569" i="1"/>
  <c r="Y569" i="1"/>
  <c r="E558" i="1"/>
  <c r="Y558" i="1"/>
  <c r="M558" i="1"/>
  <c r="AK558" i="1"/>
  <c r="U558" i="1"/>
  <c r="M553" i="1"/>
  <c r="AG553" i="1"/>
  <c r="F541" i="1"/>
  <c r="W541" i="1"/>
  <c r="H541" i="1"/>
  <c r="AD541" i="1"/>
  <c r="P541" i="1"/>
  <c r="AG541" i="1"/>
  <c r="H516" i="1"/>
  <c r="X516" i="1"/>
  <c r="AK516" i="1"/>
  <c r="I516" i="1"/>
  <c r="Q516" i="1"/>
  <c r="AF516" i="1"/>
  <c r="K474" i="1"/>
  <c r="U474" i="1"/>
  <c r="B468" i="1"/>
  <c r="E468" i="1"/>
  <c r="R468" i="1"/>
  <c r="AG468" i="1"/>
  <c r="G468" i="1"/>
  <c r="U468" i="1"/>
  <c r="AI468" i="1"/>
  <c r="K468" i="1"/>
  <c r="AA468" i="1"/>
  <c r="AJ468" i="1"/>
  <c r="Q385" i="1"/>
  <c r="AG385" i="1"/>
  <c r="AE341" i="1"/>
  <c r="K278" i="1"/>
  <c r="L278" i="1"/>
  <c r="AB278" i="1"/>
  <c r="AI278" i="1"/>
  <c r="D242" i="1"/>
  <c r="Q242" i="1"/>
  <c r="AA242" i="1"/>
  <c r="C242" i="1"/>
  <c r="S242" i="1"/>
  <c r="AG242" i="1"/>
  <c r="I242" i="1"/>
  <c r="U242" i="1"/>
  <c r="AI242" i="1"/>
  <c r="J242" i="1"/>
  <c r="Z242" i="1"/>
  <c r="AK242" i="1"/>
  <c r="M242" i="1"/>
  <c r="AB242" i="1"/>
  <c r="Q584" i="1"/>
  <c r="Z584" i="1"/>
  <c r="B579" i="1"/>
  <c r="J579" i="1"/>
  <c r="E579" i="1"/>
  <c r="N579" i="1"/>
  <c r="V579" i="1"/>
  <c r="AD579" i="1"/>
  <c r="H579" i="1"/>
  <c r="P579" i="1"/>
  <c r="X579" i="1"/>
  <c r="AG579" i="1"/>
  <c r="Y574" i="1"/>
  <c r="Z574" i="1"/>
  <c r="B571" i="1"/>
  <c r="P571" i="1"/>
  <c r="H571" i="1"/>
  <c r="U571" i="1"/>
  <c r="AG571" i="1"/>
  <c r="I571" i="1"/>
  <c r="V571" i="1"/>
  <c r="AH571" i="1"/>
  <c r="E566" i="1"/>
  <c r="W566" i="1"/>
  <c r="M566" i="1"/>
  <c r="Y566" i="1"/>
  <c r="O566" i="1"/>
  <c r="AG566" i="1"/>
  <c r="E563" i="1"/>
  <c r="G563" i="1"/>
  <c r="AK563" i="1"/>
  <c r="Q563" i="1"/>
  <c r="B539" i="1"/>
  <c r="N539" i="1"/>
  <c r="Y539" i="1"/>
  <c r="AG539" i="1"/>
  <c r="F539" i="1"/>
  <c r="Q539" i="1"/>
  <c r="Z539" i="1"/>
  <c r="AH539" i="1"/>
  <c r="J539" i="1"/>
  <c r="V539" i="1"/>
  <c r="E515" i="1"/>
  <c r="X515" i="1"/>
  <c r="AG515" i="1"/>
  <c r="M506" i="1"/>
  <c r="U506" i="1"/>
  <c r="E477" i="1"/>
  <c r="M477" i="1"/>
  <c r="Y477" i="1"/>
  <c r="AI477" i="1"/>
  <c r="E456" i="1"/>
  <c r="G456" i="1"/>
  <c r="AE456" i="1"/>
  <c r="O456" i="1"/>
  <c r="AG456" i="1"/>
  <c r="Q456" i="1"/>
  <c r="Y400" i="1"/>
  <c r="AE356" i="1"/>
  <c r="AG356" i="1"/>
  <c r="AE352" i="1"/>
  <c r="AG352" i="1"/>
  <c r="AE348" i="1"/>
  <c r="AG348" i="1"/>
  <c r="AE344" i="1"/>
  <c r="AG344" i="1"/>
  <c r="C341" i="1"/>
  <c r="I341" i="1"/>
  <c r="O341" i="1"/>
  <c r="U341" i="1"/>
  <c r="AA341" i="1"/>
  <c r="AH341" i="1"/>
  <c r="D341" i="1"/>
  <c r="K341" i="1"/>
  <c r="Q341" i="1"/>
  <c r="V341" i="1"/>
  <c r="AI341" i="1"/>
  <c r="F341" i="1"/>
  <c r="L341" i="1"/>
  <c r="R341" i="1"/>
  <c r="Y341" i="1"/>
  <c r="AD341" i="1"/>
  <c r="AJ341" i="1"/>
  <c r="AJ318" i="1"/>
  <c r="V604" i="1"/>
  <c r="Q603" i="1"/>
  <c r="Z570" i="1"/>
  <c r="W565" i="1"/>
  <c r="G551" i="1"/>
  <c r="Q544" i="1"/>
  <c r="G544" i="1"/>
  <c r="P530" i="1"/>
  <c r="U526" i="1"/>
  <c r="AK520" i="1"/>
  <c r="X520" i="1"/>
  <c r="H520" i="1"/>
  <c r="M492" i="1"/>
  <c r="Q485" i="1"/>
  <c r="AG483" i="1"/>
  <c r="Z483" i="1"/>
  <c r="R483" i="1"/>
  <c r="G483" i="1"/>
  <c r="AE479" i="1"/>
  <c r="S479" i="1"/>
  <c r="I479" i="1"/>
  <c r="U476" i="1"/>
  <c r="AH469" i="1"/>
  <c r="U469" i="1"/>
  <c r="E469" i="1"/>
  <c r="AK467" i="1"/>
  <c r="AB467" i="1"/>
  <c r="R467" i="1"/>
  <c r="J467" i="1"/>
  <c r="T463" i="1"/>
  <c r="J454" i="1"/>
  <c r="Q429" i="1"/>
  <c r="AG427" i="1"/>
  <c r="Q426" i="1"/>
  <c r="Y410" i="1"/>
  <c r="AL382" i="1"/>
  <c r="AE379" i="1"/>
  <c r="AE377" i="1"/>
  <c r="AG364" i="1"/>
  <c r="Q361" i="1"/>
  <c r="V343" i="1"/>
  <c r="AG340" i="1"/>
  <c r="Y338" i="1"/>
  <c r="Q337" i="1"/>
  <c r="AG333" i="1"/>
  <c r="K333" i="1"/>
  <c r="AB329" i="1"/>
  <c r="AG321" i="1"/>
  <c r="V306" i="1"/>
  <c r="N298" i="1"/>
  <c r="C297" i="1"/>
  <c r="Y297" i="1"/>
  <c r="F290" i="1"/>
  <c r="V290" i="1"/>
  <c r="AI290" i="1"/>
  <c r="AJ277" i="1"/>
  <c r="W277" i="1"/>
  <c r="I277" i="1"/>
  <c r="AA276" i="1"/>
  <c r="AE276" i="1"/>
  <c r="AK270" i="1"/>
  <c r="C250" i="1"/>
  <c r="O250" i="1"/>
  <c r="AA250" i="1"/>
  <c r="H243" i="1"/>
  <c r="X243" i="1"/>
  <c r="I243" i="1"/>
  <c r="Z243" i="1"/>
  <c r="O243" i="1"/>
  <c r="AF243" i="1"/>
  <c r="W551" i="1"/>
  <c r="AK544" i="1"/>
  <c r="Y544" i="1"/>
  <c r="O544" i="1"/>
  <c r="AG530" i="1"/>
  <c r="AG520" i="1"/>
  <c r="Q520" i="1"/>
  <c r="AK492" i="1"/>
  <c r="AE490" i="1"/>
  <c r="AG484" i="1"/>
  <c r="M484" i="1"/>
  <c r="AK483" i="1"/>
  <c r="AE483" i="1"/>
  <c r="W483" i="1"/>
  <c r="Q483" i="1"/>
  <c r="E483" i="1"/>
  <c r="AB479" i="1"/>
  <c r="Q479" i="1"/>
  <c r="D479" i="1"/>
  <c r="R476" i="1"/>
  <c r="K475" i="1"/>
  <c r="AG469" i="1"/>
  <c r="Q469" i="1"/>
  <c r="B469" i="1"/>
  <c r="AJ467" i="1"/>
  <c r="Z467" i="1"/>
  <c r="Q467" i="1"/>
  <c r="D467" i="1"/>
  <c r="K463" i="1"/>
  <c r="Z454" i="1"/>
  <c r="AK451" i="1"/>
  <c r="C450" i="1"/>
  <c r="AL450" i="1"/>
  <c r="Q449" i="1"/>
  <c r="E449" i="1"/>
  <c r="AG442" i="1"/>
  <c r="AK429" i="1"/>
  <c r="AG361" i="1"/>
  <c r="G361" i="1"/>
  <c r="K343" i="1"/>
  <c r="AA333" i="1"/>
  <c r="I333" i="1"/>
  <c r="D329" i="1"/>
  <c r="T329" i="1"/>
  <c r="AB323" i="1"/>
  <c r="I316" i="1"/>
  <c r="AG313" i="1"/>
  <c r="E306" i="1"/>
  <c r="K306" i="1"/>
  <c r="AA306" i="1"/>
  <c r="R302" i="1"/>
  <c r="V302" i="1"/>
  <c r="V287" i="1"/>
  <c r="AE277" i="1"/>
  <c r="R277" i="1"/>
  <c r="S273" i="1"/>
  <c r="AK273" i="1"/>
  <c r="E270" i="1"/>
  <c r="Q270" i="1"/>
  <c r="H270" i="1"/>
  <c r="R270" i="1"/>
  <c r="AB270" i="1"/>
  <c r="K270" i="1"/>
  <c r="U270" i="1"/>
  <c r="AG270" i="1"/>
  <c r="E235" i="1"/>
  <c r="R235" i="1"/>
  <c r="AB235" i="1"/>
  <c r="AK235" i="1"/>
  <c r="J235" i="1"/>
  <c r="S235" i="1"/>
  <c r="D235" i="1"/>
  <c r="Z235" i="1"/>
  <c r="K235" i="1"/>
  <c r="AI235" i="1"/>
  <c r="M235" i="1"/>
  <c r="AJ235" i="1"/>
  <c r="E429" i="1"/>
  <c r="C298" i="1"/>
  <c r="V298" i="1"/>
  <c r="Y289" i="1"/>
  <c r="C277" i="1"/>
  <c r="L277" i="1"/>
  <c r="S277" i="1"/>
  <c r="Y277" i="1"/>
  <c r="AG277" i="1"/>
  <c r="G277" i="1"/>
  <c r="M277" i="1"/>
  <c r="T277" i="1"/>
  <c r="AB277" i="1"/>
  <c r="AH277" i="1"/>
  <c r="S252" i="1"/>
  <c r="X252" i="1"/>
  <c r="J228" i="1"/>
  <c r="AF228" i="1"/>
  <c r="M228" i="1"/>
  <c r="AK228" i="1"/>
  <c r="S228" i="1"/>
  <c r="AB228" i="1"/>
  <c r="U226" i="1"/>
  <c r="AA226" i="1"/>
  <c r="I181" i="1"/>
  <c r="AF181" i="1"/>
  <c r="AG181" i="1"/>
  <c r="J279" i="1"/>
  <c r="AK275" i="1"/>
  <c r="AK269" i="1"/>
  <c r="AF269" i="1"/>
  <c r="X269" i="1"/>
  <c r="R269" i="1"/>
  <c r="K269" i="1"/>
  <c r="C269" i="1"/>
  <c r="AK267" i="1"/>
  <c r="E267" i="1"/>
  <c r="AG265" i="1"/>
  <c r="M265" i="1"/>
  <c r="AA262" i="1"/>
  <c r="O258" i="1"/>
  <c r="AH257" i="1"/>
  <c r="AA257" i="1"/>
  <c r="S257" i="1"/>
  <c r="G257" i="1"/>
  <c r="AK255" i="1"/>
  <c r="J255" i="1"/>
  <c r="AJ254" i="1"/>
  <c r="J254" i="1"/>
  <c r="L253" i="1"/>
  <c r="AK249" i="1"/>
  <c r="X249" i="1"/>
  <c r="Q249" i="1"/>
  <c r="I249" i="1"/>
  <c r="B249" i="1"/>
  <c r="AE248" i="1"/>
  <c r="P248" i="1"/>
  <c r="AF246" i="1"/>
  <c r="S246" i="1"/>
  <c r="D246" i="1"/>
  <c r="Z245" i="1"/>
  <c r="S244" i="1"/>
  <c r="D244" i="1"/>
  <c r="AE213" i="1"/>
  <c r="J206" i="1"/>
  <c r="L206" i="1"/>
  <c r="AF206" i="1"/>
  <c r="AJ269" i="1"/>
  <c r="W269" i="1"/>
  <c r="P269" i="1"/>
  <c r="I269" i="1"/>
  <c r="AF265" i="1"/>
  <c r="I265" i="1"/>
  <c r="AF258" i="1"/>
  <c r="AG257" i="1"/>
  <c r="Y257" i="1"/>
  <c r="P257" i="1"/>
  <c r="E257" i="1"/>
  <c r="AB255" i="1"/>
  <c r="AE246" i="1"/>
  <c r="P246" i="1"/>
  <c r="C246" i="1"/>
  <c r="AB244" i="1"/>
  <c r="M244" i="1"/>
  <c r="B244" i="1"/>
  <c r="H233" i="1"/>
  <c r="AK233" i="1"/>
  <c r="G221" i="1"/>
  <c r="W221" i="1"/>
  <c r="J221" i="1"/>
  <c r="Z221" i="1"/>
  <c r="O221" i="1"/>
  <c r="AE221" i="1"/>
  <c r="D191" i="1"/>
  <c r="N191" i="1"/>
  <c r="Y191" i="1"/>
  <c r="AH191" i="1"/>
  <c r="F191" i="1"/>
  <c r="R191" i="1"/>
  <c r="Z191" i="1"/>
  <c r="AJ191" i="1"/>
  <c r="I191" i="1"/>
  <c r="T191" i="1"/>
  <c r="G213" i="1"/>
  <c r="V213" i="1"/>
  <c r="AK213" i="1"/>
  <c r="J213" i="1"/>
  <c r="W213" i="1"/>
  <c r="O213" i="1"/>
  <c r="U197" i="1"/>
  <c r="D197" i="1"/>
  <c r="AG197" i="1"/>
  <c r="AI225" i="1"/>
  <c r="M225" i="1"/>
  <c r="AH220" i="1"/>
  <c r="J220" i="1"/>
  <c r="AI212" i="1"/>
  <c r="J212" i="1"/>
  <c r="R207" i="1"/>
  <c r="Y193" i="1"/>
  <c r="AF190" i="1"/>
  <c r="X171" i="1"/>
  <c r="T241" i="1"/>
  <c r="P241" i="1"/>
  <c r="J241" i="1"/>
  <c r="AJ240" i="1"/>
  <c r="AA225" i="1"/>
  <c r="Z220" i="1"/>
  <c r="E220" i="1"/>
  <c r="AH217" i="1"/>
  <c r="AA217" i="1"/>
  <c r="U217" i="1"/>
  <c r="P217" i="1"/>
  <c r="AI216" i="1"/>
  <c r="AA216" i="1"/>
  <c r="S216" i="1"/>
  <c r="AK215" i="1"/>
  <c r="AA212" i="1"/>
  <c r="H207" i="1"/>
  <c r="AD204" i="1"/>
  <c r="Q204" i="1"/>
  <c r="L193" i="1"/>
  <c r="B780" i="1"/>
  <c r="AL780" i="1"/>
  <c r="AN780" i="1"/>
  <c r="C780" i="1"/>
  <c r="H780" i="1"/>
  <c r="M780" i="1"/>
  <c r="S780" i="1"/>
  <c r="X780" i="1"/>
  <c r="AI780" i="1"/>
  <c r="B776" i="1"/>
  <c r="AN776" i="1"/>
  <c r="AL776" i="1"/>
  <c r="C776" i="1"/>
  <c r="H776" i="1"/>
  <c r="M776" i="1"/>
  <c r="S776" i="1"/>
  <c r="X776" i="1"/>
  <c r="AI776" i="1"/>
  <c r="B772" i="1"/>
  <c r="AN772" i="1"/>
  <c r="AL772" i="1"/>
  <c r="C772" i="1"/>
  <c r="H772" i="1"/>
  <c r="M772" i="1"/>
  <c r="S772" i="1"/>
  <c r="X772" i="1"/>
  <c r="AI772" i="1"/>
  <c r="B768" i="1"/>
  <c r="AN768" i="1"/>
  <c r="AL768" i="1"/>
  <c r="C768" i="1"/>
  <c r="H768" i="1"/>
  <c r="M768" i="1"/>
  <c r="S768" i="1"/>
  <c r="X768" i="1"/>
  <c r="AI768" i="1"/>
  <c r="B764" i="1"/>
  <c r="AN764" i="1"/>
  <c r="AL764" i="1"/>
  <c r="C764" i="1"/>
  <c r="H764" i="1"/>
  <c r="M764" i="1"/>
  <c r="S764" i="1"/>
  <c r="X764" i="1"/>
  <c r="AI764" i="1"/>
  <c r="B760" i="1"/>
  <c r="AN760" i="1"/>
  <c r="AL760" i="1"/>
  <c r="C760" i="1"/>
  <c r="H760" i="1"/>
  <c r="M760" i="1"/>
  <c r="S760" i="1"/>
  <c r="X760" i="1"/>
  <c r="AI760" i="1"/>
  <c r="B757" i="1"/>
  <c r="AN757" i="1"/>
  <c r="AL757" i="1"/>
  <c r="C757" i="1"/>
  <c r="H757" i="1"/>
  <c r="M757" i="1"/>
  <c r="S757" i="1"/>
  <c r="X757" i="1"/>
  <c r="AI757" i="1"/>
  <c r="D757" i="1"/>
  <c r="I757" i="1"/>
  <c r="O757" i="1"/>
  <c r="T757" i="1"/>
  <c r="Y757" i="1"/>
  <c r="AE757" i="1"/>
  <c r="AJ757" i="1"/>
  <c r="B755" i="1"/>
  <c r="AN755" i="1"/>
  <c r="AL755" i="1"/>
  <c r="C755" i="1"/>
  <c r="H755" i="1"/>
  <c r="M755" i="1"/>
  <c r="S755" i="1"/>
  <c r="X755" i="1"/>
  <c r="AI755" i="1"/>
  <c r="D755" i="1"/>
  <c r="I755" i="1"/>
  <c r="O755" i="1"/>
  <c r="T755" i="1"/>
  <c r="Y755" i="1"/>
  <c r="AE755" i="1"/>
  <c r="AJ755" i="1"/>
  <c r="B753" i="1"/>
  <c r="AN753" i="1"/>
  <c r="AL753" i="1"/>
  <c r="C753" i="1"/>
  <c r="H753" i="1"/>
  <c r="M753" i="1"/>
  <c r="S753" i="1"/>
  <c r="X753" i="1"/>
  <c r="AI753" i="1"/>
  <c r="D753" i="1"/>
  <c r="I753" i="1"/>
  <c r="O753" i="1"/>
  <c r="T753" i="1"/>
  <c r="Y753" i="1"/>
  <c r="AE753" i="1"/>
  <c r="AJ753" i="1"/>
  <c r="B751" i="1"/>
  <c r="AN751" i="1"/>
  <c r="AL751" i="1"/>
  <c r="C751" i="1"/>
  <c r="H751" i="1"/>
  <c r="M751" i="1"/>
  <c r="S751" i="1"/>
  <c r="X751" i="1"/>
  <c r="AI751" i="1"/>
  <c r="D751" i="1"/>
  <c r="I751" i="1"/>
  <c r="O751" i="1"/>
  <c r="T751" i="1"/>
  <c r="Y751" i="1"/>
  <c r="AE751" i="1"/>
  <c r="AJ751" i="1"/>
  <c r="AJ782" i="1"/>
  <c r="AE782" i="1"/>
  <c r="Y782" i="1"/>
  <c r="T782" i="1"/>
  <c r="O782" i="1"/>
  <c r="I782" i="1"/>
  <c r="AJ780" i="1"/>
  <c r="AB780" i="1"/>
  <c r="U780" i="1"/>
  <c r="O780" i="1"/>
  <c r="G780" i="1"/>
  <c r="B779" i="1"/>
  <c r="AN779" i="1"/>
  <c r="AL779" i="1"/>
  <c r="C779" i="1"/>
  <c r="H779" i="1"/>
  <c r="M779" i="1"/>
  <c r="S779" i="1"/>
  <c r="X779" i="1"/>
  <c r="AI779" i="1"/>
  <c r="AF778" i="1"/>
  <c r="Y778" i="1"/>
  <c r="Q778" i="1"/>
  <c r="K778" i="1"/>
  <c r="AJ776" i="1"/>
  <c r="AB776" i="1"/>
  <c r="U776" i="1"/>
  <c r="O776" i="1"/>
  <c r="G776" i="1"/>
  <c r="B775" i="1"/>
  <c r="AN775" i="1"/>
  <c r="AL775" i="1"/>
  <c r="C775" i="1"/>
  <c r="H775" i="1"/>
  <c r="M775" i="1"/>
  <c r="S775" i="1"/>
  <c r="X775" i="1"/>
  <c r="AI775" i="1"/>
  <c r="AF774" i="1"/>
  <c r="Y774" i="1"/>
  <c r="Q774" i="1"/>
  <c r="K774" i="1"/>
  <c r="AJ772" i="1"/>
  <c r="AB772" i="1"/>
  <c r="U772" i="1"/>
  <c r="O772" i="1"/>
  <c r="G772" i="1"/>
  <c r="B771" i="1"/>
  <c r="AN771" i="1"/>
  <c r="AL771" i="1"/>
  <c r="C771" i="1"/>
  <c r="H771" i="1"/>
  <c r="M771" i="1"/>
  <c r="S771" i="1"/>
  <c r="X771" i="1"/>
  <c r="AI771" i="1"/>
  <c r="AF770" i="1"/>
  <c r="Y770" i="1"/>
  <c r="Q770" i="1"/>
  <c r="K770" i="1"/>
  <c r="AJ768" i="1"/>
  <c r="AB768" i="1"/>
  <c r="U768" i="1"/>
  <c r="O768" i="1"/>
  <c r="G768" i="1"/>
  <c r="B767" i="1"/>
  <c r="AN767" i="1"/>
  <c r="AL767" i="1"/>
  <c r="C767" i="1"/>
  <c r="H767" i="1"/>
  <c r="M767" i="1"/>
  <c r="S767" i="1"/>
  <c r="X767" i="1"/>
  <c r="AI767" i="1"/>
  <c r="AF766" i="1"/>
  <c r="Y766" i="1"/>
  <c r="Q766" i="1"/>
  <c r="K766" i="1"/>
  <c r="AJ764" i="1"/>
  <c r="AB764" i="1"/>
  <c r="U764" i="1"/>
  <c r="O764" i="1"/>
  <c r="G764" i="1"/>
  <c r="B763" i="1"/>
  <c r="AN763" i="1"/>
  <c r="AL763" i="1"/>
  <c r="C763" i="1"/>
  <c r="H763" i="1"/>
  <c r="M763" i="1"/>
  <c r="S763" i="1"/>
  <c r="X763" i="1"/>
  <c r="AI763" i="1"/>
  <c r="AF762" i="1"/>
  <c r="Y762" i="1"/>
  <c r="Q762" i="1"/>
  <c r="K762" i="1"/>
  <c r="AJ760" i="1"/>
  <c r="AB760" i="1"/>
  <c r="U760" i="1"/>
  <c r="O760" i="1"/>
  <c r="G760" i="1"/>
  <c r="B759" i="1"/>
  <c r="AN759" i="1"/>
  <c r="AL759" i="1"/>
  <c r="C759" i="1"/>
  <c r="H759" i="1"/>
  <c r="M759" i="1"/>
  <c r="S759" i="1"/>
  <c r="X759" i="1"/>
  <c r="AI759" i="1"/>
  <c r="AF758" i="1"/>
  <c r="Y758" i="1"/>
  <c r="Q758" i="1"/>
  <c r="K758" i="1"/>
  <c r="AF757" i="1"/>
  <c r="U757" i="1"/>
  <c r="K757" i="1"/>
  <c r="AK756" i="1"/>
  <c r="AA756" i="1"/>
  <c r="P756" i="1"/>
  <c r="AF755" i="1"/>
  <c r="U755" i="1"/>
  <c r="K755" i="1"/>
  <c r="AK754" i="1"/>
  <c r="AA754" i="1"/>
  <c r="P754" i="1"/>
  <c r="AF753" i="1"/>
  <c r="U753" i="1"/>
  <c r="K753" i="1"/>
  <c r="AK752" i="1"/>
  <c r="AA752" i="1"/>
  <c r="P752" i="1"/>
  <c r="AF751" i="1"/>
  <c r="U751" i="1"/>
  <c r="K751" i="1"/>
  <c r="AK750" i="1"/>
  <c r="AA750" i="1"/>
  <c r="P750" i="1"/>
  <c r="Z745" i="1"/>
  <c r="R745" i="1"/>
  <c r="J745" i="1"/>
  <c r="AN742" i="1"/>
  <c r="AL742" i="1"/>
  <c r="B742" i="1"/>
  <c r="F742" i="1"/>
  <c r="J742" i="1"/>
  <c r="N742" i="1"/>
  <c r="R742" i="1"/>
  <c r="V742" i="1"/>
  <c r="Z742" i="1"/>
  <c r="AD742" i="1"/>
  <c r="AH742" i="1"/>
  <c r="C742" i="1"/>
  <c r="G742" i="1"/>
  <c r="K742" i="1"/>
  <c r="O742" i="1"/>
  <c r="S742" i="1"/>
  <c r="W742" i="1"/>
  <c r="AA742" i="1"/>
  <c r="AE742" i="1"/>
  <c r="AI742" i="1"/>
  <c r="D742" i="1"/>
  <c r="H742" i="1"/>
  <c r="L742" i="1"/>
  <c r="P742" i="1"/>
  <c r="T742" i="1"/>
  <c r="X742" i="1"/>
  <c r="AB742" i="1"/>
  <c r="AF742" i="1"/>
  <c r="AJ742" i="1"/>
  <c r="B782" i="1"/>
  <c r="AN782" i="1"/>
  <c r="AL782" i="1"/>
  <c r="C782" i="1"/>
  <c r="AG780" i="1"/>
  <c r="AA780" i="1"/>
  <c r="T780" i="1"/>
  <c r="L780" i="1"/>
  <c r="E780" i="1"/>
  <c r="B778" i="1"/>
  <c r="AN778" i="1"/>
  <c r="AL778" i="1"/>
  <c r="C778" i="1"/>
  <c r="H778" i="1"/>
  <c r="M778" i="1"/>
  <c r="S778" i="1"/>
  <c r="X778" i="1"/>
  <c r="AI778" i="1"/>
  <c r="AG776" i="1"/>
  <c r="AA776" i="1"/>
  <c r="T776" i="1"/>
  <c r="L776" i="1"/>
  <c r="E776" i="1"/>
  <c r="B774" i="1"/>
  <c r="AN774" i="1"/>
  <c r="AL774" i="1"/>
  <c r="C774" i="1"/>
  <c r="H774" i="1"/>
  <c r="M774" i="1"/>
  <c r="S774" i="1"/>
  <c r="X774" i="1"/>
  <c r="AI774" i="1"/>
  <c r="AG772" i="1"/>
  <c r="AA772" i="1"/>
  <c r="T772" i="1"/>
  <c r="L772" i="1"/>
  <c r="E772" i="1"/>
  <c r="B770" i="1"/>
  <c r="AN770" i="1"/>
  <c r="AL770" i="1"/>
  <c r="C770" i="1"/>
  <c r="H770" i="1"/>
  <c r="M770" i="1"/>
  <c r="S770" i="1"/>
  <c r="X770" i="1"/>
  <c r="AI770" i="1"/>
  <c r="AG768" i="1"/>
  <c r="AA768" i="1"/>
  <c r="T768" i="1"/>
  <c r="L768" i="1"/>
  <c r="E768" i="1"/>
  <c r="B766" i="1"/>
  <c r="AN766" i="1"/>
  <c r="AL766" i="1"/>
  <c r="C766" i="1"/>
  <c r="H766" i="1"/>
  <c r="M766" i="1"/>
  <c r="S766" i="1"/>
  <c r="X766" i="1"/>
  <c r="AI766" i="1"/>
  <c r="AG764" i="1"/>
  <c r="AA764" i="1"/>
  <c r="T764" i="1"/>
  <c r="L764" i="1"/>
  <c r="E764" i="1"/>
  <c r="B762" i="1"/>
  <c r="AN762" i="1"/>
  <c r="AL762" i="1"/>
  <c r="C762" i="1"/>
  <c r="H762" i="1"/>
  <c r="M762" i="1"/>
  <c r="S762" i="1"/>
  <c r="X762" i="1"/>
  <c r="AI762" i="1"/>
  <c r="AG760" i="1"/>
  <c r="AA760" i="1"/>
  <c r="T760" i="1"/>
  <c r="L760" i="1"/>
  <c r="E760" i="1"/>
  <c r="B758" i="1"/>
  <c r="AN758" i="1"/>
  <c r="AL758" i="1"/>
  <c r="C758" i="1"/>
  <c r="H758" i="1"/>
  <c r="M758" i="1"/>
  <c r="S758" i="1"/>
  <c r="X758" i="1"/>
  <c r="AI758" i="1"/>
  <c r="AB757" i="1"/>
  <c r="Q757" i="1"/>
  <c r="G757" i="1"/>
  <c r="B756" i="1"/>
  <c r="AL756" i="1"/>
  <c r="AN756" i="1"/>
  <c r="C756" i="1"/>
  <c r="H756" i="1"/>
  <c r="M756" i="1"/>
  <c r="S756" i="1"/>
  <c r="X756" i="1"/>
  <c r="AI756" i="1"/>
  <c r="D756" i="1"/>
  <c r="I756" i="1"/>
  <c r="O756" i="1"/>
  <c r="T756" i="1"/>
  <c r="Y756" i="1"/>
  <c r="AE756" i="1"/>
  <c r="AJ756" i="1"/>
  <c r="AB755" i="1"/>
  <c r="Q755" i="1"/>
  <c r="G755" i="1"/>
  <c r="B754" i="1"/>
  <c r="AN754" i="1"/>
  <c r="AL754" i="1"/>
  <c r="C754" i="1"/>
  <c r="H754" i="1"/>
  <c r="M754" i="1"/>
  <c r="S754" i="1"/>
  <c r="X754" i="1"/>
  <c r="AI754" i="1"/>
  <c r="D754" i="1"/>
  <c r="I754" i="1"/>
  <c r="O754" i="1"/>
  <c r="T754" i="1"/>
  <c r="Y754" i="1"/>
  <c r="AE754" i="1"/>
  <c r="AJ754" i="1"/>
  <c r="AB753" i="1"/>
  <c r="Q753" i="1"/>
  <c r="G753" i="1"/>
  <c r="B752" i="1"/>
  <c r="AN752" i="1"/>
  <c r="AL752" i="1"/>
  <c r="C752" i="1"/>
  <c r="H752" i="1"/>
  <c r="M752" i="1"/>
  <c r="S752" i="1"/>
  <c r="X752" i="1"/>
  <c r="AI752" i="1"/>
  <c r="D752" i="1"/>
  <c r="I752" i="1"/>
  <c r="O752" i="1"/>
  <c r="T752" i="1"/>
  <c r="Y752" i="1"/>
  <c r="AE752" i="1"/>
  <c r="AJ752" i="1"/>
  <c r="AB751" i="1"/>
  <c r="Q751" i="1"/>
  <c r="G751" i="1"/>
  <c r="B750" i="1"/>
  <c r="AN750" i="1"/>
  <c r="AL750" i="1"/>
  <c r="C750" i="1"/>
  <c r="H750" i="1"/>
  <c r="M750" i="1"/>
  <c r="S750" i="1"/>
  <c r="X750" i="1"/>
  <c r="AI750" i="1"/>
  <c r="D750" i="1"/>
  <c r="I750" i="1"/>
  <c r="O750" i="1"/>
  <c r="T750" i="1"/>
  <c r="Y750" i="1"/>
  <c r="AE750" i="1"/>
  <c r="AJ750" i="1"/>
  <c r="AN745" i="1"/>
  <c r="AL745" i="1"/>
  <c r="C745" i="1"/>
  <c r="G745" i="1"/>
  <c r="K745" i="1"/>
  <c r="O745" i="1"/>
  <c r="S745" i="1"/>
  <c r="W745" i="1"/>
  <c r="AA745" i="1"/>
  <c r="AE745" i="1"/>
  <c r="AI745" i="1"/>
  <c r="D745" i="1"/>
  <c r="H745" i="1"/>
  <c r="L745" i="1"/>
  <c r="P745" i="1"/>
  <c r="T745" i="1"/>
  <c r="X745" i="1"/>
  <c r="AB745" i="1"/>
  <c r="AF745" i="1"/>
  <c r="AJ745" i="1"/>
  <c r="AK738" i="1"/>
  <c r="U738" i="1"/>
  <c r="B795" i="1"/>
  <c r="AN795" i="1"/>
  <c r="AL795" i="1"/>
  <c r="B794" i="1"/>
  <c r="AN794" i="1"/>
  <c r="AL794" i="1"/>
  <c r="B793" i="1"/>
  <c r="AN793" i="1"/>
  <c r="AL793" i="1"/>
  <c r="B792" i="1"/>
  <c r="AN792" i="1"/>
  <c r="AL792" i="1"/>
  <c r="B791" i="1"/>
  <c r="AN791" i="1"/>
  <c r="AL791" i="1"/>
  <c r="B790" i="1"/>
  <c r="AN790" i="1"/>
  <c r="AL790" i="1"/>
  <c r="B789" i="1"/>
  <c r="AN789" i="1"/>
  <c r="AL789" i="1"/>
  <c r="B788" i="1"/>
  <c r="AL788" i="1"/>
  <c r="AN788" i="1"/>
  <c r="B787" i="1"/>
  <c r="AN787" i="1"/>
  <c r="AL787" i="1"/>
  <c r="B786" i="1"/>
  <c r="AN786" i="1"/>
  <c r="AL786" i="1"/>
  <c r="B785" i="1"/>
  <c r="AN785" i="1"/>
  <c r="AL785" i="1"/>
  <c r="B784" i="1"/>
  <c r="AN784" i="1"/>
  <c r="AL784" i="1"/>
  <c r="B783" i="1"/>
  <c r="AN783" i="1"/>
  <c r="AL783" i="1"/>
  <c r="AG782" i="1"/>
  <c r="AB782" i="1"/>
  <c r="W782" i="1"/>
  <c r="Q782" i="1"/>
  <c r="L782" i="1"/>
  <c r="G782" i="1"/>
  <c r="B781" i="1"/>
  <c r="AN781" i="1"/>
  <c r="AL781" i="1"/>
  <c r="C781" i="1"/>
  <c r="H781" i="1"/>
  <c r="M781" i="1"/>
  <c r="S781" i="1"/>
  <c r="X781" i="1"/>
  <c r="AI781" i="1"/>
  <c r="AF780" i="1"/>
  <c r="Y780" i="1"/>
  <c r="Q780" i="1"/>
  <c r="K780" i="1"/>
  <c r="D780" i="1"/>
  <c r="AG779" i="1"/>
  <c r="AA779" i="1"/>
  <c r="T779" i="1"/>
  <c r="L779" i="1"/>
  <c r="E779" i="1"/>
  <c r="AJ778" i="1"/>
  <c r="AB778" i="1"/>
  <c r="U778" i="1"/>
  <c r="O778" i="1"/>
  <c r="G778" i="1"/>
  <c r="B777" i="1"/>
  <c r="AN777" i="1"/>
  <c r="AL777" i="1"/>
  <c r="C777" i="1"/>
  <c r="H777" i="1"/>
  <c r="M777" i="1"/>
  <c r="S777" i="1"/>
  <c r="X777" i="1"/>
  <c r="AI777" i="1"/>
  <c r="AF776" i="1"/>
  <c r="Y776" i="1"/>
  <c r="Q776" i="1"/>
  <c r="K776" i="1"/>
  <c r="D776" i="1"/>
  <c r="AG775" i="1"/>
  <c r="AA775" i="1"/>
  <c r="T775" i="1"/>
  <c r="L775" i="1"/>
  <c r="E775" i="1"/>
  <c r="AJ774" i="1"/>
  <c r="AB774" i="1"/>
  <c r="U774" i="1"/>
  <c r="O774" i="1"/>
  <c r="G774" i="1"/>
  <c r="B773" i="1"/>
  <c r="AN773" i="1"/>
  <c r="AL773" i="1"/>
  <c r="C773" i="1"/>
  <c r="H773" i="1"/>
  <c r="M773" i="1"/>
  <c r="S773" i="1"/>
  <c r="X773" i="1"/>
  <c r="AI773" i="1"/>
  <c r="AF772" i="1"/>
  <c r="Y772" i="1"/>
  <c r="Q772" i="1"/>
  <c r="K772" i="1"/>
  <c r="D772" i="1"/>
  <c r="AG771" i="1"/>
  <c r="AA771" i="1"/>
  <c r="T771" i="1"/>
  <c r="L771" i="1"/>
  <c r="E771" i="1"/>
  <c r="AJ770" i="1"/>
  <c r="AB770" i="1"/>
  <c r="U770" i="1"/>
  <c r="O770" i="1"/>
  <c r="G770" i="1"/>
  <c r="B769" i="1"/>
  <c r="AN769" i="1"/>
  <c r="AL769" i="1"/>
  <c r="C769" i="1"/>
  <c r="H769" i="1"/>
  <c r="M769" i="1"/>
  <c r="S769" i="1"/>
  <c r="X769" i="1"/>
  <c r="AI769" i="1"/>
  <c r="AF768" i="1"/>
  <c r="Y768" i="1"/>
  <c r="Q768" i="1"/>
  <c r="K768" i="1"/>
  <c r="D768" i="1"/>
  <c r="AG767" i="1"/>
  <c r="AA767" i="1"/>
  <c r="T767" i="1"/>
  <c r="L767" i="1"/>
  <c r="E767" i="1"/>
  <c r="AJ766" i="1"/>
  <c r="AB766" i="1"/>
  <c r="U766" i="1"/>
  <c r="O766" i="1"/>
  <c r="G766" i="1"/>
  <c r="B765" i="1"/>
  <c r="AN765" i="1"/>
  <c r="AL765" i="1"/>
  <c r="C765" i="1"/>
  <c r="H765" i="1"/>
  <c r="M765" i="1"/>
  <c r="S765" i="1"/>
  <c r="X765" i="1"/>
  <c r="AI765" i="1"/>
  <c r="AF764" i="1"/>
  <c r="Y764" i="1"/>
  <c r="Q764" i="1"/>
  <c r="K764" i="1"/>
  <c r="D764" i="1"/>
  <c r="AG763" i="1"/>
  <c r="AA763" i="1"/>
  <c r="T763" i="1"/>
  <c r="L763" i="1"/>
  <c r="E763" i="1"/>
  <c r="AJ762" i="1"/>
  <c r="AB762" i="1"/>
  <c r="U762" i="1"/>
  <c r="O762" i="1"/>
  <c r="G762" i="1"/>
  <c r="B761" i="1"/>
  <c r="AN761" i="1"/>
  <c r="AL761" i="1"/>
  <c r="C761" i="1"/>
  <c r="H761" i="1"/>
  <c r="M761" i="1"/>
  <c r="S761" i="1"/>
  <c r="X761" i="1"/>
  <c r="AI761" i="1"/>
  <c r="AF760" i="1"/>
  <c r="Y760" i="1"/>
  <c r="Q760" i="1"/>
  <c r="K760" i="1"/>
  <c r="D760" i="1"/>
  <c r="AG759" i="1"/>
  <c r="AA759" i="1"/>
  <c r="T759" i="1"/>
  <c r="L759" i="1"/>
  <c r="E759" i="1"/>
  <c r="AJ758" i="1"/>
  <c r="AB758" i="1"/>
  <c r="U758" i="1"/>
  <c r="O758" i="1"/>
  <c r="G758" i="1"/>
  <c r="AK757" i="1"/>
  <c r="AA757" i="1"/>
  <c r="P757" i="1"/>
  <c r="E757" i="1"/>
  <c r="AF756" i="1"/>
  <c r="U756" i="1"/>
  <c r="K756" i="1"/>
  <c r="AK755" i="1"/>
  <c r="AA755" i="1"/>
  <c r="P755" i="1"/>
  <c r="E755" i="1"/>
  <c r="AF754" i="1"/>
  <c r="U754" i="1"/>
  <c r="K754" i="1"/>
  <c r="AK753" i="1"/>
  <c r="AA753" i="1"/>
  <c r="P753" i="1"/>
  <c r="E753" i="1"/>
  <c r="AF752" i="1"/>
  <c r="U752" i="1"/>
  <c r="K752" i="1"/>
  <c r="AK751" i="1"/>
  <c r="AA751" i="1"/>
  <c r="P751" i="1"/>
  <c r="E751" i="1"/>
  <c r="AF750" i="1"/>
  <c r="U750" i="1"/>
  <c r="K750" i="1"/>
  <c r="B749" i="1"/>
  <c r="AN749" i="1"/>
  <c r="AL749" i="1"/>
  <c r="D749" i="1"/>
  <c r="I749" i="1"/>
  <c r="O749" i="1"/>
  <c r="S749" i="1"/>
  <c r="W749" i="1"/>
  <c r="AA749" i="1"/>
  <c r="AE749" i="1"/>
  <c r="AI749" i="1"/>
  <c r="E749" i="1"/>
  <c r="K749" i="1"/>
  <c r="P749" i="1"/>
  <c r="T749" i="1"/>
  <c r="X749" i="1"/>
  <c r="AB749" i="1"/>
  <c r="AF749" i="1"/>
  <c r="AJ749" i="1"/>
  <c r="AN746" i="1"/>
  <c r="AL746" i="1"/>
  <c r="B746" i="1"/>
  <c r="F746" i="1"/>
  <c r="J746" i="1"/>
  <c r="N746" i="1"/>
  <c r="R746" i="1"/>
  <c r="V746" i="1"/>
  <c r="Z746" i="1"/>
  <c r="AD746" i="1"/>
  <c r="AH746" i="1"/>
  <c r="C746" i="1"/>
  <c r="G746" i="1"/>
  <c r="K746" i="1"/>
  <c r="O746" i="1"/>
  <c r="S746" i="1"/>
  <c r="W746" i="1"/>
  <c r="AA746" i="1"/>
  <c r="AE746" i="1"/>
  <c r="AI746" i="1"/>
  <c r="AD745" i="1"/>
  <c r="V745" i="1"/>
  <c r="N745" i="1"/>
  <c r="F745" i="1"/>
  <c r="AN738" i="1"/>
  <c r="AL738" i="1"/>
  <c r="B738" i="1"/>
  <c r="F738" i="1"/>
  <c r="J738" i="1"/>
  <c r="N738" i="1"/>
  <c r="R738" i="1"/>
  <c r="V738" i="1"/>
  <c r="Z738" i="1"/>
  <c r="AD738" i="1"/>
  <c r="AH738" i="1"/>
  <c r="C738" i="1"/>
  <c r="G738" i="1"/>
  <c r="K738" i="1"/>
  <c r="O738" i="1"/>
  <c r="S738" i="1"/>
  <c r="W738" i="1"/>
  <c r="AA738" i="1"/>
  <c r="AE738" i="1"/>
  <c r="AI738" i="1"/>
  <c r="D738" i="1"/>
  <c r="H738" i="1"/>
  <c r="L738" i="1"/>
  <c r="P738" i="1"/>
  <c r="T738" i="1"/>
  <c r="X738" i="1"/>
  <c r="AB738" i="1"/>
  <c r="AF738" i="1"/>
  <c r="AJ738" i="1"/>
  <c r="AN734" i="1"/>
  <c r="AL734" i="1"/>
  <c r="AN730" i="1"/>
  <c r="AL730" i="1"/>
  <c r="AN726" i="1"/>
  <c r="AL726" i="1"/>
  <c r="AN722" i="1"/>
  <c r="AL722" i="1"/>
  <c r="AN718" i="1"/>
  <c r="AL718" i="1"/>
  <c r="AN714" i="1"/>
  <c r="AL714" i="1"/>
  <c r="AN710" i="1"/>
  <c r="AL710" i="1"/>
  <c r="AN706" i="1"/>
  <c r="AL706" i="1"/>
  <c r="AN702" i="1"/>
  <c r="AL702" i="1"/>
  <c r="AN698" i="1"/>
  <c r="AL698" i="1"/>
  <c r="AN694" i="1"/>
  <c r="AL694" i="1"/>
  <c r="AN690" i="1"/>
  <c r="AL690" i="1"/>
  <c r="AN686" i="1"/>
  <c r="AL686" i="1"/>
  <c r="AN682" i="1"/>
  <c r="AL682" i="1"/>
  <c r="AN678" i="1"/>
  <c r="AL678" i="1"/>
  <c r="AN674" i="1"/>
  <c r="AL674" i="1"/>
  <c r="AN670" i="1"/>
  <c r="AL670" i="1"/>
  <c r="AN666" i="1"/>
  <c r="AL666" i="1"/>
  <c r="C660" i="1"/>
  <c r="AL660" i="1"/>
  <c r="AN660" i="1"/>
  <c r="D659" i="1"/>
  <c r="AN659" i="1"/>
  <c r="AL659" i="1"/>
  <c r="D653" i="1"/>
  <c r="AN653" i="1"/>
  <c r="AL653" i="1"/>
  <c r="C651" i="1"/>
  <c r="AN651" i="1"/>
  <c r="AL651" i="1"/>
  <c r="G647" i="1"/>
  <c r="AN647" i="1"/>
  <c r="AL647" i="1"/>
  <c r="G646" i="1"/>
  <c r="AN646" i="1"/>
  <c r="AL646" i="1"/>
  <c r="AN631" i="1"/>
  <c r="AL631" i="1"/>
  <c r="G630" i="1"/>
  <c r="AN630" i="1"/>
  <c r="AL630" i="1"/>
  <c r="C629" i="1"/>
  <c r="AN629" i="1"/>
  <c r="AL629" i="1"/>
  <c r="G628" i="1"/>
  <c r="AL628" i="1"/>
  <c r="AN628" i="1"/>
  <c r="AN623" i="1"/>
  <c r="AL623" i="1"/>
  <c r="G622" i="1"/>
  <c r="AN622" i="1"/>
  <c r="AL622" i="1"/>
  <c r="C621" i="1"/>
  <c r="AN621" i="1"/>
  <c r="AL621" i="1"/>
  <c r="G620" i="1"/>
  <c r="AL620" i="1"/>
  <c r="AN620" i="1"/>
  <c r="B597" i="1"/>
  <c r="AN597" i="1"/>
  <c r="AL597" i="1"/>
  <c r="AL596" i="1"/>
  <c r="AN596" i="1"/>
  <c r="B595" i="1"/>
  <c r="AN595" i="1"/>
  <c r="AL595" i="1"/>
  <c r="B591" i="1"/>
  <c r="AN591" i="1"/>
  <c r="AL591" i="1"/>
  <c r="C584" i="1"/>
  <c r="AN584" i="1"/>
  <c r="AL584" i="1"/>
  <c r="AN582" i="1"/>
  <c r="AL582" i="1"/>
  <c r="C576" i="1"/>
  <c r="AN576" i="1"/>
  <c r="AL576" i="1"/>
  <c r="AN573" i="1"/>
  <c r="AL573" i="1"/>
  <c r="AN570" i="1"/>
  <c r="AL570" i="1"/>
  <c r="G562" i="1"/>
  <c r="AN562" i="1"/>
  <c r="AL562" i="1"/>
  <c r="E560" i="1"/>
  <c r="AN560" i="1"/>
  <c r="AL560" i="1"/>
  <c r="H555" i="1"/>
  <c r="AN555" i="1"/>
  <c r="AL555" i="1"/>
  <c r="E554" i="1"/>
  <c r="AN554" i="1"/>
  <c r="AL554" i="1"/>
  <c r="H547" i="1"/>
  <c r="AN547" i="1"/>
  <c r="AL547" i="1"/>
  <c r="E546" i="1"/>
  <c r="AN546" i="1"/>
  <c r="AL546" i="1"/>
  <c r="E542" i="1"/>
  <c r="AN542" i="1"/>
  <c r="AL542" i="1"/>
  <c r="B537" i="1"/>
  <c r="AN537" i="1"/>
  <c r="AL537" i="1"/>
  <c r="AN527" i="1"/>
  <c r="AL527" i="1"/>
  <c r="F524" i="1"/>
  <c r="AL524" i="1"/>
  <c r="AN524" i="1"/>
  <c r="AN522" i="1"/>
  <c r="AL522" i="1"/>
  <c r="AN521" i="1"/>
  <c r="AL521" i="1"/>
  <c r="AN518" i="1"/>
  <c r="AL518" i="1"/>
  <c r="E511" i="1"/>
  <c r="AN511" i="1"/>
  <c r="AL511" i="1"/>
  <c r="AN508" i="1"/>
  <c r="AL508" i="1"/>
  <c r="E508" i="1"/>
  <c r="AE508" i="1"/>
  <c r="AN501" i="1"/>
  <c r="AL501" i="1"/>
  <c r="F489" i="1"/>
  <c r="AN489" i="1"/>
  <c r="AL489" i="1"/>
  <c r="D489" i="1"/>
  <c r="M489" i="1"/>
  <c r="Y489" i="1"/>
  <c r="AJ489" i="1"/>
  <c r="E489" i="1"/>
  <c r="Q489" i="1"/>
  <c r="AA489" i="1"/>
  <c r="AK489" i="1"/>
  <c r="AN487" i="1"/>
  <c r="AL487" i="1"/>
  <c r="AA487" i="1"/>
  <c r="AB487" i="1"/>
  <c r="AN741" i="1"/>
  <c r="AL741" i="1"/>
  <c r="AN737" i="1"/>
  <c r="AL737" i="1"/>
  <c r="AJ734" i="1"/>
  <c r="AF734" i="1"/>
  <c r="AB734" i="1"/>
  <c r="X734" i="1"/>
  <c r="T734" i="1"/>
  <c r="P734" i="1"/>
  <c r="L734" i="1"/>
  <c r="H734" i="1"/>
  <c r="D734" i="1"/>
  <c r="AN733" i="1"/>
  <c r="AL733" i="1"/>
  <c r="AJ730" i="1"/>
  <c r="AF730" i="1"/>
  <c r="AB730" i="1"/>
  <c r="X730" i="1"/>
  <c r="T730" i="1"/>
  <c r="P730" i="1"/>
  <c r="L730" i="1"/>
  <c r="H730" i="1"/>
  <c r="D730" i="1"/>
  <c r="AN729" i="1"/>
  <c r="AL729" i="1"/>
  <c r="AJ726" i="1"/>
  <c r="AF726" i="1"/>
  <c r="AB726" i="1"/>
  <c r="X726" i="1"/>
  <c r="T726" i="1"/>
  <c r="P726" i="1"/>
  <c r="L726" i="1"/>
  <c r="H726" i="1"/>
  <c r="D726" i="1"/>
  <c r="AN725" i="1"/>
  <c r="AL725" i="1"/>
  <c r="AJ722" i="1"/>
  <c r="AF722" i="1"/>
  <c r="AB722" i="1"/>
  <c r="X722" i="1"/>
  <c r="T722" i="1"/>
  <c r="P722" i="1"/>
  <c r="L722" i="1"/>
  <c r="H722" i="1"/>
  <c r="D722" i="1"/>
  <c r="AN721" i="1"/>
  <c r="AL721" i="1"/>
  <c r="AJ718" i="1"/>
  <c r="AF718" i="1"/>
  <c r="AB718" i="1"/>
  <c r="X718" i="1"/>
  <c r="T718" i="1"/>
  <c r="P718" i="1"/>
  <c r="L718" i="1"/>
  <c r="H718" i="1"/>
  <c r="D718" i="1"/>
  <c r="AN717" i="1"/>
  <c r="AL717" i="1"/>
  <c r="AJ714" i="1"/>
  <c r="AF714" i="1"/>
  <c r="AB714" i="1"/>
  <c r="X714" i="1"/>
  <c r="T714" i="1"/>
  <c r="P714" i="1"/>
  <c r="L714" i="1"/>
  <c r="H714" i="1"/>
  <c r="D714" i="1"/>
  <c r="AN713" i="1"/>
  <c r="AL713" i="1"/>
  <c r="AJ710" i="1"/>
  <c r="AF710" i="1"/>
  <c r="AB710" i="1"/>
  <c r="X710" i="1"/>
  <c r="T710" i="1"/>
  <c r="P710" i="1"/>
  <c r="L710" i="1"/>
  <c r="H710" i="1"/>
  <c r="D710" i="1"/>
  <c r="AN709" i="1"/>
  <c r="AL709" i="1"/>
  <c r="AJ706" i="1"/>
  <c r="AF706" i="1"/>
  <c r="AB706" i="1"/>
  <c r="X706" i="1"/>
  <c r="T706" i="1"/>
  <c r="P706" i="1"/>
  <c r="L706" i="1"/>
  <c r="H706" i="1"/>
  <c r="D706" i="1"/>
  <c r="AN705" i="1"/>
  <c r="AL705" i="1"/>
  <c r="AJ702" i="1"/>
  <c r="AF702" i="1"/>
  <c r="AB702" i="1"/>
  <c r="X702" i="1"/>
  <c r="T702" i="1"/>
  <c r="P702" i="1"/>
  <c r="L702" i="1"/>
  <c r="H702" i="1"/>
  <c r="D702" i="1"/>
  <c r="AN701" i="1"/>
  <c r="AL701" i="1"/>
  <c r="AJ698" i="1"/>
  <c r="AF698" i="1"/>
  <c r="AB698" i="1"/>
  <c r="X698" i="1"/>
  <c r="T698" i="1"/>
  <c r="P698" i="1"/>
  <c r="L698" i="1"/>
  <c r="H698" i="1"/>
  <c r="D698" i="1"/>
  <c r="AN697" i="1"/>
  <c r="AL697" i="1"/>
  <c r="AJ694" i="1"/>
  <c r="AF694" i="1"/>
  <c r="AB694" i="1"/>
  <c r="X694" i="1"/>
  <c r="T694" i="1"/>
  <c r="P694" i="1"/>
  <c r="L694" i="1"/>
  <c r="H694" i="1"/>
  <c r="D694" i="1"/>
  <c r="AN693" i="1"/>
  <c r="AL693" i="1"/>
  <c r="AJ690" i="1"/>
  <c r="AF690" i="1"/>
  <c r="AB690" i="1"/>
  <c r="X690" i="1"/>
  <c r="T690" i="1"/>
  <c r="P690" i="1"/>
  <c r="L690" i="1"/>
  <c r="H690" i="1"/>
  <c r="D690" i="1"/>
  <c r="AN689" i="1"/>
  <c r="AL689" i="1"/>
  <c r="AJ686" i="1"/>
  <c r="AF686" i="1"/>
  <c r="AB686" i="1"/>
  <c r="X686" i="1"/>
  <c r="T686" i="1"/>
  <c r="P686" i="1"/>
  <c r="L686" i="1"/>
  <c r="H686" i="1"/>
  <c r="D686" i="1"/>
  <c r="AN685" i="1"/>
  <c r="AL685" i="1"/>
  <c r="AJ682" i="1"/>
  <c r="AF682" i="1"/>
  <c r="AB682" i="1"/>
  <c r="X682" i="1"/>
  <c r="T682" i="1"/>
  <c r="P682" i="1"/>
  <c r="L682" i="1"/>
  <c r="H682" i="1"/>
  <c r="D682" i="1"/>
  <c r="AN681" i="1"/>
  <c r="AL681" i="1"/>
  <c r="AJ678" i="1"/>
  <c r="AF678" i="1"/>
  <c r="AB678" i="1"/>
  <c r="X678" i="1"/>
  <c r="T678" i="1"/>
  <c r="P678" i="1"/>
  <c r="L678" i="1"/>
  <c r="H678" i="1"/>
  <c r="D678" i="1"/>
  <c r="AN677" i="1"/>
  <c r="AL677" i="1"/>
  <c r="AJ674" i="1"/>
  <c r="AF674" i="1"/>
  <c r="AB674" i="1"/>
  <c r="X674" i="1"/>
  <c r="T674" i="1"/>
  <c r="P674" i="1"/>
  <c r="L674" i="1"/>
  <c r="H674" i="1"/>
  <c r="D674" i="1"/>
  <c r="AN673" i="1"/>
  <c r="AL673" i="1"/>
  <c r="AJ670" i="1"/>
  <c r="AF670" i="1"/>
  <c r="AB670" i="1"/>
  <c r="X670" i="1"/>
  <c r="T670" i="1"/>
  <c r="P670" i="1"/>
  <c r="L670" i="1"/>
  <c r="H670" i="1"/>
  <c r="D670" i="1"/>
  <c r="AN669" i="1"/>
  <c r="AL669" i="1"/>
  <c r="AJ666" i="1"/>
  <c r="AF666" i="1"/>
  <c r="AB666" i="1"/>
  <c r="X666" i="1"/>
  <c r="T666" i="1"/>
  <c r="P666" i="1"/>
  <c r="L666" i="1"/>
  <c r="H666" i="1"/>
  <c r="D666" i="1"/>
  <c r="AN665" i="1"/>
  <c r="AL665" i="1"/>
  <c r="D661" i="1"/>
  <c r="AN661" i="1"/>
  <c r="AL661" i="1"/>
  <c r="Q660" i="1"/>
  <c r="AJ659" i="1"/>
  <c r="X659" i="1"/>
  <c r="K659" i="1"/>
  <c r="C658" i="1"/>
  <c r="AN658" i="1"/>
  <c r="AL658" i="1"/>
  <c r="H654" i="1"/>
  <c r="AN654" i="1"/>
  <c r="AL654" i="1"/>
  <c r="AF653" i="1"/>
  <c r="AA653" i="1"/>
  <c r="T653" i="1"/>
  <c r="M653" i="1"/>
  <c r="H653" i="1"/>
  <c r="AJ651" i="1"/>
  <c r="X651" i="1"/>
  <c r="L651" i="1"/>
  <c r="G649" i="1"/>
  <c r="AN649" i="1"/>
  <c r="AL649" i="1"/>
  <c r="G648" i="1"/>
  <c r="AN648" i="1"/>
  <c r="AL648" i="1"/>
  <c r="Q647" i="1"/>
  <c r="AK646" i="1"/>
  <c r="AF646" i="1"/>
  <c r="AA646" i="1"/>
  <c r="U646" i="1"/>
  <c r="P646" i="1"/>
  <c r="K646" i="1"/>
  <c r="E646" i="1"/>
  <c r="G641" i="1"/>
  <c r="AN641" i="1"/>
  <c r="AL641" i="1"/>
  <c r="G640" i="1"/>
  <c r="AN640" i="1"/>
  <c r="AL640" i="1"/>
  <c r="AN639" i="1"/>
  <c r="AL639" i="1"/>
  <c r="G638" i="1"/>
  <c r="AN638" i="1"/>
  <c r="AL638" i="1"/>
  <c r="S631" i="1"/>
  <c r="H631" i="1"/>
  <c r="AK630" i="1"/>
  <c r="AF630" i="1"/>
  <c r="AA630" i="1"/>
  <c r="U630" i="1"/>
  <c r="P630" i="1"/>
  <c r="K630" i="1"/>
  <c r="E630" i="1"/>
  <c r="AG629" i="1"/>
  <c r="AK628" i="1"/>
  <c r="AF628" i="1"/>
  <c r="AA628" i="1"/>
  <c r="U628" i="1"/>
  <c r="P628" i="1"/>
  <c r="K628" i="1"/>
  <c r="E628" i="1"/>
  <c r="S623" i="1"/>
  <c r="H623" i="1"/>
  <c r="AK622" i="1"/>
  <c r="AF622" i="1"/>
  <c r="AA622" i="1"/>
  <c r="U622" i="1"/>
  <c r="P622" i="1"/>
  <c r="K622" i="1"/>
  <c r="E622" i="1"/>
  <c r="AG621" i="1"/>
  <c r="AK620" i="1"/>
  <c r="AF620" i="1"/>
  <c r="AA620" i="1"/>
  <c r="U620" i="1"/>
  <c r="P620" i="1"/>
  <c r="K620" i="1"/>
  <c r="E620" i="1"/>
  <c r="F615" i="1"/>
  <c r="AN615" i="1"/>
  <c r="AL615" i="1"/>
  <c r="G614" i="1"/>
  <c r="AN614" i="1"/>
  <c r="AL614" i="1"/>
  <c r="AN613" i="1"/>
  <c r="AL613" i="1"/>
  <c r="G612" i="1"/>
  <c r="AN612" i="1"/>
  <c r="AL612" i="1"/>
  <c r="C607" i="1"/>
  <c r="AN607" i="1"/>
  <c r="AL607" i="1"/>
  <c r="G603" i="1"/>
  <c r="AN603" i="1"/>
  <c r="AL603" i="1"/>
  <c r="AJ597" i="1"/>
  <c r="Z597" i="1"/>
  <c r="Q597" i="1"/>
  <c r="H597" i="1"/>
  <c r="AK596" i="1"/>
  <c r="R596" i="1"/>
  <c r="AG595" i="1"/>
  <c r="N595" i="1"/>
  <c r="U591" i="1"/>
  <c r="B589" i="1"/>
  <c r="AN589" i="1"/>
  <c r="AL589" i="1"/>
  <c r="AN586" i="1"/>
  <c r="AL586" i="1"/>
  <c r="AG584" i="1"/>
  <c r="X584" i="1"/>
  <c r="P584" i="1"/>
  <c r="H584" i="1"/>
  <c r="Y582" i="1"/>
  <c r="AN581" i="1"/>
  <c r="AL581" i="1"/>
  <c r="AN578" i="1"/>
  <c r="AL578" i="1"/>
  <c r="AG576" i="1"/>
  <c r="X576" i="1"/>
  <c r="P576" i="1"/>
  <c r="H576" i="1"/>
  <c r="P573" i="1"/>
  <c r="C571" i="1"/>
  <c r="AN571" i="1"/>
  <c r="AL571" i="1"/>
  <c r="Y570" i="1"/>
  <c r="M570" i="1"/>
  <c r="B569" i="1"/>
  <c r="AN569" i="1"/>
  <c r="AL569" i="1"/>
  <c r="AN568" i="1"/>
  <c r="AL568" i="1"/>
  <c r="I564" i="1"/>
  <c r="AL564" i="1"/>
  <c r="AN564" i="1"/>
  <c r="W562" i="1"/>
  <c r="AN561" i="1"/>
  <c r="AL561" i="1"/>
  <c r="AN559" i="1"/>
  <c r="AL559" i="1"/>
  <c r="H556" i="1"/>
  <c r="AL556" i="1"/>
  <c r="AN556" i="1"/>
  <c r="Y555" i="1"/>
  <c r="M555" i="1"/>
  <c r="AK554" i="1"/>
  <c r="I553" i="1"/>
  <c r="AN553" i="1"/>
  <c r="AL553" i="1"/>
  <c r="H548" i="1"/>
  <c r="AN548" i="1"/>
  <c r="AL548" i="1"/>
  <c r="Y547" i="1"/>
  <c r="M547" i="1"/>
  <c r="AK546" i="1"/>
  <c r="I545" i="1"/>
  <c r="AN545" i="1"/>
  <c r="AL545" i="1"/>
  <c r="AN543" i="1"/>
  <c r="AL543" i="1"/>
  <c r="AG542" i="1"/>
  <c r="AB542" i="1"/>
  <c r="V542" i="1"/>
  <c r="Q542" i="1"/>
  <c r="L542" i="1"/>
  <c r="G542" i="1"/>
  <c r="AF537" i="1"/>
  <c r="V537" i="1"/>
  <c r="J537" i="1"/>
  <c r="E536" i="1"/>
  <c r="AN536" i="1"/>
  <c r="AL536" i="1"/>
  <c r="I530" i="1"/>
  <c r="AN530" i="1"/>
  <c r="AL530" i="1"/>
  <c r="M527" i="1"/>
  <c r="AN526" i="1"/>
  <c r="AL526" i="1"/>
  <c r="AF524" i="1"/>
  <c r="U524" i="1"/>
  <c r="I524" i="1"/>
  <c r="AN523" i="1"/>
  <c r="AL523" i="1"/>
  <c r="Y522" i="1"/>
  <c r="M522" i="1"/>
  <c r="AG521" i="1"/>
  <c r="Q521" i="1"/>
  <c r="Y518" i="1"/>
  <c r="AN515" i="1"/>
  <c r="AL515" i="1"/>
  <c r="H515" i="1"/>
  <c r="U508" i="1"/>
  <c r="C507" i="1"/>
  <c r="AN507" i="1"/>
  <c r="AL507" i="1"/>
  <c r="AN506" i="1"/>
  <c r="AL506" i="1"/>
  <c r="I506" i="1"/>
  <c r="Y506" i="1"/>
  <c r="K506" i="1"/>
  <c r="B504" i="1"/>
  <c r="AN504" i="1"/>
  <c r="AL504" i="1"/>
  <c r="J504" i="1"/>
  <c r="AG504" i="1"/>
  <c r="Q504" i="1"/>
  <c r="AI504" i="1"/>
  <c r="F490" i="1"/>
  <c r="AN490" i="1"/>
  <c r="AL490" i="1"/>
  <c r="D490" i="1"/>
  <c r="M490" i="1"/>
  <c r="T490" i="1"/>
  <c r="AA490" i="1"/>
  <c r="AG490" i="1"/>
  <c r="I490" i="1"/>
  <c r="O490" i="1"/>
  <c r="U490" i="1"/>
  <c r="AB490" i="1"/>
  <c r="AI490" i="1"/>
  <c r="S489" i="1"/>
  <c r="AK488" i="1"/>
  <c r="AN486" i="1"/>
  <c r="AL486" i="1"/>
  <c r="AN480" i="1"/>
  <c r="AL480" i="1"/>
  <c r="AL748" i="1"/>
  <c r="AN748" i="1"/>
  <c r="AN744" i="1"/>
  <c r="AL744" i="1"/>
  <c r="AJ741" i="1"/>
  <c r="AF741" i="1"/>
  <c r="AB741" i="1"/>
  <c r="X741" i="1"/>
  <c r="T741" i="1"/>
  <c r="P741" i="1"/>
  <c r="L741" i="1"/>
  <c r="H741" i="1"/>
  <c r="D741" i="1"/>
  <c r="AN740" i="1"/>
  <c r="AL740" i="1"/>
  <c r="AJ737" i="1"/>
  <c r="AF737" i="1"/>
  <c r="AB737" i="1"/>
  <c r="X737" i="1"/>
  <c r="T737" i="1"/>
  <c r="P737" i="1"/>
  <c r="L737" i="1"/>
  <c r="H737" i="1"/>
  <c r="D737" i="1"/>
  <c r="AN736" i="1"/>
  <c r="AL736" i="1"/>
  <c r="AI734" i="1"/>
  <c r="AE734" i="1"/>
  <c r="AA734" i="1"/>
  <c r="W734" i="1"/>
  <c r="S734" i="1"/>
  <c r="O734" i="1"/>
  <c r="K734" i="1"/>
  <c r="G734" i="1"/>
  <c r="C734" i="1"/>
  <c r="AJ733" i="1"/>
  <c r="AF733" i="1"/>
  <c r="AB733" i="1"/>
  <c r="X733" i="1"/>
  <c r="T733" i="1"/>
  <c r="P733" i="1"/>
  <c r="L733" i="1"/>
  <c r="H733" i="1"/>
  <c r="D733" i="1"/>
  <c r="AN732" i="1"/>
  <c r="AL732" i="1"/>
  <c r="AI730" i="1"/>
  <c r="AE730" i="1"/>
  <c r="AA730" i="1"/>
  <c r="W730" i="1"/>
  <c r="S730" i="1"/>
  <c r="O730" i="1"/>
  <c r="K730" i="1"/>
  <c r="G730" i="1"/>
  <c r="C730" i="1"/>
  <c r="AJ729" i="1"/>
  <c r="AF729" i="1"/>
  <c r="AB729" i="1"/>
  <c r="X729" i="1"/>
  <c r="T729" i="1"/>
  <c r="P729" i="1"/>
  <c r="L729" i="1"/>
  <c r="H729" i="1"/>
  <c r="D729" i="1"/>
  <c r="AN728" i="1"/>
  <c r="AL728" i="1"/>
  <c r="AI726" i="1"/>
  <c r="AE726" i="1"/>
  <c r="AA726" i="1"/>
  <c r="W726" i="1"/>
  <c r="S726" i="1"/>
  <c r="O726" i="1"/>
  <c r="K726" i="1"/>
  <c r="G726" i="1"/>
  <c r="C726" i="1"/>
  <c r="AJ725" i="1"/>
  <c r="AF725" i="1"/>
  <c r="AB725" i="1"/>
  <c r="X725" i="1"/>
  <c r="T725" i="1"/>
  <c r="P725" i="1"/>
  <c r="L725" i="1"/>
  <c r="H725" i="1"/>
  <c r="D725" i="1"/>
  <c r="AL724" i="1"/>
  <c r="AN724" i="1"/>
  <c r="AI722" i="1"/>
  <c r="AE722" i="1"/>
  <c r="AA722" i="1"/>
  <c r="W722" i="1"/>
  <c r="S722" i="1"/>
  <c r="O722" i="1"/>
  <c r="K722" i="1"/>
  <c r="G722" i="1"/>
  <c r="C722" i="1"/>
  <c r="AJ721" i="1"/>
  <c r="AF721" i="1"/>
  <c r="AB721" i="1"/>
  <c r="X721" i="1"/>
  <c r="T721" i="1"/>
  <c r="P721" i="1"/>
  <c r="L721" i="1"/>
  <c r="H721" i="1"/>
  <c r="D721" i="1"/>
  <c r="AN720" i="1"/>
  <c r="AL720" i="1"/>
  <c r="AI718" i="1"/>
  <c r="AE718" i="1"/>
  <c r="AA718" i="1"/>
  <c r="W718" i="1"/>
  <c r="S718" i="1"/>
  <c r="O718" i="1"/>
  <c r="K718" i="1"/>
  <c r="G718" i="1"/>
  <c r="C718" i="1"/>
  <c r="AJ717" i="1"/>
  <c r="AF717" i="1"/>
  <c r="AB717" i="1"/>
  <c r="X717" i="1"/>
  <c r="T717" i="1"/>
  <c r="P717" i="1"/>
  <c r="L717" i="1"/>
  <c r="H717" i="1"/>
  <c r="D717" i="1"/>
  <c r="AL716" i="1"/>
  <c r="AN716" i="1"/>
  <c r="AI714" i="1"/>
  <c r="AE714" i="1"/>
  <c r="AA714" i="1"/>
  <c r="W714" i="1"/>
  <c r="S714" i="1"/>
  <c r="O714" i="1"/>
  <c r="K714" i="1"/>
  <c r="G714" i="1"/>
  <c r="C714" i="1"/>
  <c r="AJ713" i="1"/>
  <c r="AF713" i="1"/>
  <c r="AB713" i="1"/>
  <c r="X713" i="1"/>
  <c r="T713" i="1"/>
  <c r="P713" i="1"/>
  <c r="L713" i="1"/>
  <c r="H713" i="1"/>
  <c r="D713" i="1"/>
  <c r="AN712" i="1"/>
  <c r="AL712" i="1"/>
  <c r="AI710" i="1"/>
  <c r="AE710" i="1"/>
  <c r="AA710" i="1"/>
  <c r="W710" i="1"/>
  <c r="S710" i="1"/>
  <c r="O710" i="1"/>
  <c r="K710" i="1"/>
  <c r="G710" i="1"/>
  <c r="C710" i="1"/>
  <c r="AJ709" i="1"/>
  <c r="AF709" i="1"/>
  <c r="AB709" i="1"/>
  <c r="X709" i="1"/>
  <c r="T709" i="1"/>
  <c r="P709" i="1"/>
  <c r="L709" i="1"/>
  <c r="H709" i="1"/>
  <c r="D709" i="1"/>
  <c r="AN708" i="1"/>
  <c r="AL708" i="1"/>
  <c r="AI706" i="1"/>
  <c r="AE706" i="1"/>
  <c r="AA706" i="1"/>
  <c r="W706" i="1"/>
  <c r="S706" i="1"/>
  <c r="O706" i="1"/>
  <c r="K706" i="1"/>
  <c r="G706" i="1"/>
  <c r="C706" i="1"/>
  <c r="AJ705" i="1"/>
  <c r="AF705" i="1"/>
  <c r="AB705" i="1"/>
  <c r="X705" i="1"/>
  <c r="T705" i="1"/>
  <c r="P705" i="1"/>
  <c r="L705" i="1"/>
  <c r="H705" i="1"/>
  <c r="D705" i="1"/>
  <c r="AN704" i="1"/>
  <c r="AL704" i="1"/>
  <c r="AI702" i="1"/>
  <c r="AE702" i="1"/>
  <c r="AA702" i="1"/>
  <c r="W702" i="1"/>
  <c r="S702" i="1"/>
  <c r="O702" i="1"/>
  <c r="K702" i="1"/>
  <c r="G702" i="1"/>
  <c r="C702" i="1"/>
  <c r="AJ701" i="1"/>
  <c r="AF701" i="1"/>
  <c r="AB701" i="1"/>
  <c r="X701" i="1"/>
  <c r="T701" i="1"/>
  <c r="P701" i="1"/>
  <c r="L701" i="1"/>
  <c r="H701" i="1"/>
  <c r="D701" i="1"/>
  <c r="AN700" i="1"/>
  <c r="AL700" i="1"/>
  <c r="AI698" i="1"/>
  <c r="AE698" i="1"/>
  <c r="AA698" i="1"/>
  <c r="W698" i="1"/>
  <c r="S698" i="1"/>
  <c r="O698" i="1"/>
  <c r="K698" i="1"/>
  <c r="G698" i="1"/>
  <c r="C698" i="1"/>
  <c r="AJ697" i="1"/>
  <c r="AF697" i="1"/>
  <c r="AB697" i="1"/>
  <c r="X697" i="1"/>
  <c r="T697" i="1"/>
  <c r="P697" i="1"/>
  <c r="L697" i="1"/>
  <c r="H697" i="1"/>
  <c r="D697" i="1"/>
  <c r="AN696" i="1"/>
  <c r="AL696" i="1"/>
  <c r="AI694" i="1"/>
  <c r="AE694" i="1"/>
  <c r="AA694" i="1"/>
  <c r="W694" i="1"/>
  <c r="S694" i="1"/>
  <c r="O694" i="1"/>
  <c r="K694" i="1"/>
  <c r="G694" i="1"/>
  <c r="C694" i="1"/>
  <c r="AJ693" i="1"/>
  <c r="AF693" i="1"/>
  <c r="AB693" i="1"/>
  <c r="X693" i="1"/>
  <c r="T693" i="1"/>
  <c r="P693" i="1"/>
  <c r="L693" i="1"/>
  <c r="H693" i="1"/>
  <c r="D693" i="1"/>
  <c r="AL692" i="1"/>
  <c r="AN692" i="1"/>
  <c r="AI690" i="1"/>
  <c r="AE690" i="1"/>
  <c r="AA690" i="1"/>
  <c r="W690" i="1"/>
  <c r="S690" i="1"/>
  <c r="O690" i="1"/>
  <c r="K690" i="1"/>
  <c r="G690" i="1"/>
  <c r="C690" i="1"/>
  <c r="AJ689" i="1"/>
  <c r="AF689" i="1"/>
  <c r="AB689" i="1"/>
  <c r="X689" i="1"/>
  <c r="T689" i="1"/>
  <c r="P689" i="1"/>
  <c r="L689" i="1"/>
  <c r="H689" i="1"/>
  <c r="D689" i="1"/>
  <c r="AN688" i="1"/>
  <c r="AL688" i="1"/>
  <c r="AI686" i="1"/>
  <c r="AE686" i="1"/>
  <c r="AA686" i="1"/>
  <c r="W686" i="1"/>
  <c r="S686" i="1"/>
  <c r="O686" i="1"/>
  <c r="K686" i="1"/>
  <c r="G686" i="1"/>
  <c r="C686" i="1"/>
  <c r="AJ685" i="1"/>
  <c r="AF685" i="1"/>
  <c r="AB685" i="1"/>
  <c r="X685" i="1"/>
  <c r="T685" i="1"/>
  <c r="P685" i="1"/>
  <c r="L685" i="1"/>
  <c r="H685" i="1"/>
  <c r="D685" i="1"/>
  <c r="AL684" i="1"/>
  <c r="AN684" i="1"/>
  <c r="AI682" i="1"/>
  <c r="AE682" i="1"/>
  <c r="AA682" i="1"/>
  <c r="W682" i="1"/>
  <c r="S682" i="1"/>
  <c r="O682" i="1"/>
  <c r="K682" i="1"/>
  <c r="G682" i="1"/>
  <c r="C682" i="1"/>
  <c r="AJ681" i="1"/>
  <c r="AF681" i="1"/>
  <c r="AB681" i="1"/>
  <c r="X681" i="1"/>
  <c r="T681" i="1"/>
  <c r="P681" i="1"/>
  <c r="L681" i="1"/>
  <c r="H681" i="1"/>
  <c r="D681" i="1"/>
  <c r="AN680" i="1"/>
  <c r="AL680" i="1"/>
  <c r="AI678" i="1"/>
  <c r="AE678" i="1"/>
  <c r="AA678" i="1"/>
  <c r="W678" i="1"/>
  <c r="S678" i="1"/>
  <c r="O678" i="1"/>
  <c r="K678" i="1"/>
  <c r="G678" i="1"/>
  <c r="C678" i="1"/>
  <c r="AJ677" i="1"/>
  <c r="AF677" i="1"/>
  <c r="AB677" i="1"/>
  <c r="X677" i="1"/>
  <c r="T677" i="1"/>
  <c r="P677" i="1"/>
  <c r="L677" i="1"/>
  <c r="H677" i="1"/>
  <c r="D677" i="1"/>
  <c r="AN676" i="1"/>
  <c r="AL676" i="1"/>
  <c r="AI674" i="1"/>
  <c r="AE674" i="1"/>
  <c r="AA674" i="1"/>
  <c r="W674" i="1"/>
  <c r="S674" i="1"/>
  <c r="O674" i="1"/>
  <c r="K674" i="1"/>
  <c r="G674" i="1"/>
  <c r="C674" i="1"/>
  <c r="AJ673" i="1"/>
  <c r="AF673" i="1"/>
  <c r="AB673" i="1"/>
  <c r="X673" i="1"/>
  <c r="T673" i="1"/>
  <c r="P673" i="1"/>
  <c r="L673" i="1"/>
  <c r="H673" i="1"/>
  <c r="D673" i="1"/>
  <c r="AN672" i="1"/>
  <c r="AL672" i="1"/>
  <c r="AI670" i="1"/>
  <c r="AE670" i="1"/>
  <c r="AA670" i="1"/>
  <c r="W670" i="1"/>
  <c r="S670" i="1"/>
  <c r="O670" i="1"/>
  <c r="K670" i="1"/>
  <c r="G670" i="1"/>
  <c r="C670" i="1"/>
  <c r="AJ669" i="1"/>
  <c r="AF669" i="1"/>
  <c r="AB669" i="1"/>
  <c r="X669" i="1"/>
  <c r="T669" i="1"/>
  <c r="P669" i="1"/>
  <c r="L669" i="1"/>
  <c r="H669" i="1"/>
  <c r="D669" i="1"/>
  <c r="AN668" i="1"/>
  <c r="AL668" i="1"/>
  <c r="AI666" i="1"/>
  <c r="AE666" i="1"/>
  <c r="AA666" i="1"/>
  <c r="W666" i="1"/>
  <c r="S666" i="1"/>
  <c r="O666" i="1"/>
  <c r="K666" i="1"/>
  <c r="G666" i="1"/>
  <c r="C666" i="1"/>
  <c r="AJ665" i="1"/>
  <c r="AF665" i="1"/>
  <c r="AB665" i="1"/>
  <c r="X665" i="1"/>
  <c r="T665" i="1"/>
  <c r="P665" i="1"/>
  <c r="L665" i="1"/>
  <c r="H665" i="1"/>
  <c r="D665" i="1"/>
  <c r="AN664" i="1"/>
  <c r="AL664" i="1"/>
  <c r="D663" i="1"/>
  <c r="AN663" i="1"/>
  <c r="AL663" i="1"/>
  <c r="AF661" i="1"/>
  <c r="V661" i="1"/>
  <c r="P661" i="1"/>
  <c r="H661" i="1"/>
  <c r="AG660" i="1"/>
  <c r="L660" i="1"/>
  <c r="AI659" i="1"/>
  <c r="V659" i="1"/>
  <c r="H659" i="1"/>
  <c r="AA658" i="1"/>
  <c r="C656" i="1"/>
  <c r="AN656" i="1"/>
  <c r="AL656" i="1"/>
  <c r="AF654" i="1"/>
  <c r="U654" i="1"/>
  <c r="K654" i="1"/>
  <c r="AK653" i="1"/>
  <c r="AD653" i="1"/>
  <c r="X653" i="1"/>
  <c r="S653" i="1"/>
  <c r="L653" i="1"/>
  <c r="E653" i="1"/>
  <c r="AF651" i="1"/>
  <c r="S651" i="1"/>
  <c r="F651" i="1"/>
  <c r="AN650" i="1"/>
  <c r="AL650" i="1"/>
  <c r="Q649" i="1"/>
  <c r="AK648" i="1"/>
  <c r="AF648" i="1"/>
  <c r="AA648" i="1"/>
  <c r="U648" i="1"/>
  <c r="P648" i="1"/>
  <c r="K648" i="1"/>
  <c r="E648" i="1"/>
  <c r="AG647" i="1"/>
  <c r="L647" i="1"/>
  <c r="AJ646" i="1"/>
  <c r="AD646" i="1"/>
  <c r="Y646" i="1"/>
  <c r="T646" i="1"/>
  <c r="N646" i="1"/>
  <c r="I646" i="1"/>
  <c r="D646" i="1"/>
  <c r="G643" i="1"/>
  <c r="AN643" i="1"/>
  <c r="AL643" i="1"/>
  <c r="G642" i="1"/>
  <c r="AN642" i="1"/>
  <c r="AL642" i="1"/>
  <c r="Q641" i="1"/>
  <c r="AK640" i="1"/>
  <c r="AF640" i="1"/>
  <c r="AA640" i="1"/>
  <c r="U640" i="1"/>
  <c r="P640" i="1"/>
  <c r="K640" i="1"/>
  <c r="E640" i="1"/>
  <c r="AK639" i="1"/>
  <c r="AA639" i="1"/>
  <c r="Q639" i="1"/>
  <c r="H639" i="1"/>
  <c r="AK638" i="1"/>
  <c r="AF638" i="1"/>
  <c r="AA638" i="1"/>
  <c r="U638" i="1"/>
  <c r="P638" i="1"/>
  <c r="K638" i="1"/>
  <c r="E638" i="1"/>
  <c r="AN637" i="1"/>
  <c r="AL637" i="1"/>
  <c r="G636" i="1"/>
  <c r="AN636" i="1"/>
  <c r="AL636" i="1"/>
  <c r="AN635" i="1"/>
  <c r="AL635" i="1"/>
  <c r="G634" i="1"/>
  <c r="AN634" i="1"/>
  <c r="AL634" i="1"/>
  <c r="C633" i="1"/>
  <c r="AN633" i="1"/>
  <c r="AL633" i="1"/>
  <c r="G632" i="1"/>
  <c r="AN632" i="1"/>
  <c r="AL632" i="1"/>
  <c r="AB631" i="1"/>
  <c r="Q631" i="1"/>
  <c r="F631" i="1"/>
  <c r="AJ630" i="1"/>
  <c r="AD630" i="1"/>
  <c r="Y630" i="1"/>
  <c r="T630" i="1"/>
  <c r="N630" i="1"/>
  <c r="I630" i="1"/>
  <c r="D630" i="1"/>
  <c r="V629" i="1"/>
  <c r="AJ628" i="1"/>
  <c r="AD628" i="1"/>
  <c r="Y628" i="1"/>
  <c r="T628" i="1"/>
  <c r="N628" i="1"/>
  <c r="I628" i="1"/>
  <c r="D628" i="1"/>
  <c r="AN627" i="1"/>
  <c r="AL627" i="1"/>
  <c r="G626" i="1"/>
  <c r="AN626" i="1"/>
  <c r="AL626" i="1"/>
  <c r="C625" i="1"/>
  <c r="AN625" i="1"/>
  <c r="AL625" i="1"/>
  <c r="G624" i="1"/>
  <c r="AN624" i="1"/>
  <c r="AL624" i="1"/>
  <c r="AB623" i="1"/>
  <c r="Q623" i="1"/>
  <c r="F623" i="1"/>
  <c r="AJ622" i="1"/>
  <c r="AD622" i="1"/>
  <c r="Y622" i="1"/>
  <c r="T622" i="1"/>
  <c r="N622" i="1"/>
  <c r="I622" i="1"/>
  <c r="D622" i="1"/>
  <c r="V621" i="1"/>
  <c r="AJ620" i="1"/>
  <c r="AD620" i="1"/>
  <c r="Y620" i="1"/>
  <c r="T620" i="1"/>
  <c r="N620" i="1"/>
  <c r="I620" i="1"/>
  <c r="D620" i="1"/>
  <c r="AN619" i="1"/>
  <c r="AL619" i="1"/>
  <c r="G618" i="1"/>
  <c r="AN618" i="1"/>
  <c r="AL618" i="1"/>
  <c r="AN617" i="1"/>
  <c r="AL617" i="1"/>
  <c r="G616" i="1"/>
  <c r="AN616" i="1"/>
  <c r="AL616" i="1"/>
  <c r="AK614" i="1"/>
  <c r="AF614" i="1"/>
  <c r="AA614" i="1"/>
  <c r="U614" i="1"/>
  <c r="P614" i="1"/>
  <c r="K614" i="1"/>
  <c r="E614" i="1"/>
  <c r="AI613" i="1"/>
  <c r="M613" i="1"/>
  <c r="AK612" i="1"/>
  <c r="AF612" i="1"/>
  <c r="AA612" i="1"/>
  <c r="U612" i="1"/>
  <c r="P612" i="1"/>
  <c r="K612" i="1"/>
  <c r="E612" i="1"/>
  <c r="AB607" i="1"/>
  <c r="L607" i="1"/>
  <c r="AN605" i="1"/>
  <c r="AL605" i="1"/>
  <c r="C604" i="1"/>
  <c r="AN604" i="1"/>
  <c r="AL604" i="1"/>
  <c r="AG603" i="1"/>
  <c r="AB603" i="1"/>
  <c r="T603" i="1"/>
  <c r="M603" i="1"/>
  <c r="F603" i="1"/>
  <c r="G600" i="1"/>
  <c r="AN600" i="1"/>
  <c r="AL600" i="1"/>
  <c r="AN599" i="1"/>
  <c r="AL599" i="1"/>
  <c r="AG597" i="1"/>
  <c r="Y597" i="1"/>
  <c r="P597" i="1"/>
  <c r="E597" i="1"/>
  <c r="AJ596" i="1"/>
  <c r="N596" i="1"/>
  <c r="Z595" i="1"/>
  <c r="M595" i="1"/>
  <c r="AN592" i="1"/>
  <c r="AL592" i="1"/>
  <c r="N591" i="1"/>
  <c r="AD589" i="1"/>
  <c r="V589" i="1"/>
  <c r="J589" i="1"/>
  <c r="C587" i="1"/>
  <c r="AN587" i="1"/>
  <c r="AL587" i="1"/>
  <c r="Y586" i="1"/>
  <c r="M586" i="1"/>
  <c r="B585" i="1"/>
  <c r="AN585" i="1"/>
  <c r="AL585" i="1"/>
  <c r="AD584" i="1"/>
  <c r="V584" i="1"/>
  <c r="N584" i="1"/>
  <c r="E584" i="1"/>
  <c r="N582" i="1"/>
  <c r="Z581" i="1"/>
  <c r="C579" i="1"/>
  <c r="AN579" i="1"/>
  <c r="AL579" i="1"/>
  <c r="Y578" i="1"/>
  <c r="M578" i="1"/>
  <c r="B577" i="1"/>
  <c r="AN577" i="1"/>
  <c r="AL577" i="1"/>
  <c r="AD576" i="1"/>
  <c r="V576" i="1"/>
  <c r="N576" i="1"/>
  <c r="E576" i="1"/>
  <c r="AN574" i="1"/>
  <c r="AL574" i="1"/>
  <c r="N573" i="1"/>
  <c r="C572" i="1"/>
  <c r="AN572" i="1"/>
  <c r="AL572" i="1"/>
  <c r="AF571" i="1"/>
  <c r="Y571" i="1"/>
  <c r="R571" i="1"/>
  <c r="M571" i="1"/>
  <c r="F571" i="1"/>
  <c r="AG570" i="1"/>
  <c r="U570" i="1"/>
  <c r="H570" i="1"/>
  <c r="AF569" i="1"/>
  <c r="Q569" i="1"/>
  <c r="W567" i="1"/>
  <c r="AN567" i="1"/>
  <c r="AL567" i="1"/>
  <c r="E565" i="1"/>
  <c r="AN565" i="1"/>
  <c r="AL565" i="1"/>
  <c r="Y564" i="1"/>
  <c r="M564" i="1"/>
  <c r="I563" i="1"/>
  <c r="AN563" i="1"/>
  <c r="AL563" i="1"/>
  <c r="I562" i="1"/>
  <c r="Y560" i="1"/>
  <c r="G558" i="1"/>
  <c r="AN558" i="1"/>
  <c r="AL558" i="1"/>
  <c r="AE556" i="1"/>
  <c r="U556" i="1"/>
  <c r="I556" i="1"/>
  <c r="AK555" i="1"/>
  <c r="W555" i="1"/>
  <c r="G555" i="1"/>
  <c r="W554" i="1"/>
  <c r="W553" i="1"/>
  <c r="H551" i="1"/>
  <c r="AN551" i="1"/>
  <c r="AL551" i="1"/>
  <c r="AN550" i="1"/>
  <c r="AL550" i="1"/>
  <c r="AE548" i="1"/>
  <c r="U548" i="1"/>
  <c r="I548" i="1"/>
  <c r="AK547" i="1"/>
  <c r="W547" i="1"/>
  <c r="G547" i="1"/>
  <c r="W546" i="1"/>
  <c r="W545" i="1"/>
  <c r="AF543" i="1"/>
  <c r="X543" i="1"/>
  <c r="P543" i="1"/>
  <c r="G543" i="1"/>
  <c r="AK542" i="1"/>
  <c r="AE542" i="1"/>
  <c r="Z542" i="1"/>
  <c r="U542" i="1"/>
  <c r="P542" i="1"/>
  <c r="J542" i="1"/>
  <c r="D542" i="1"/>
  <c r="B541" i="1"/>
  <c r="AN541" i="1"/>
  <c r="AL541" i="1"/>
  <c r="AN540" i="1"/>
  <c r="AL540" i="1"/>
  <c r="AN539" i="1"/>
  <c r="AL539" i="1"/>
  <c r="AD537" i="1"/>
  <c r="R537" i="1"/>
  <c r="H537" i="1"/>
  <c r="AN534" i="1"/>
  <c r="AL534" i="1"/>
  <c r="AN533" i="1"/>
  <c r="AL533" i="1"/>
  <c r="E531" i="1"/>
  <c r="AN531" i="1"/>
  <c r="AL531" i="1"/>
  <c r="Y530" i="1"/>
  <c r="M530" i="1"/>
  <c r="H529" i="1"/>
  <c r="AN529" i="1"/>
  <c r="AL529" i="1"/>
  <c r="Y527" i="1"/>
  <c r="H527" i="1"/>
  <c r="AG526" i="1"/>
  <c r="P526" i="1"/>
  <c r="AN525" i="1"/>
  <c r="AL525" i="1"/>
  <c r="Q524" i="1"/>
  <c r="H524" i="1"/>
  <c r="Y523" i="1"/>
  <c r="AK522" i="1"/>
  <c r="X522" i="1"/>
  <c r="I522" i="1"/>
  <c r="AF521" i="1"/>
  <c r="I521" i="1"/>
  <c r="F520" i="1"/>
  <c r="AN520" i="1"/>
  <c r="AL520" i="1"/>
  <c r="P518" i="1"/>
  <c r="AN517" i="1"/>
  <c r="AL517" i="1"/>
  <c r="F516" i="1"/>
  <c r="AN516" i="1"/>
  <c r="AL516" i="1"/>
  <c r="E516" i="1"/>
  <c r="P516" i="1"/>
  <c r="Q515" i="1"/>
  <c r="G513" i="1"/>
  <c r="AN513" i="1"/>
  <c r="AL513" i="1"/>
  <c r="AN510" i="1"/>
  <c r="AL510" i="1"/>
  <c r="M510" i="1"/>
  <c r="T508" i="1"/>
  <c r="AI506" i="1"/>
  <c r="AN505" i="1"/>
  <c r="AL505" i="1"/>
  <c r="AN503" i="1"/>
  <c r="AL503" i="1"/>
  <c r="AN497" i="1"/>
  <c r="AL497" i="1"/>
  <c r="AN493" i="1"/>
  <c r="AL493" i="1"/>
  <c r="M493" i="1"/>
  <c r="O493" i="1"/>
  <c r="AK490" i="1"/>
  <c r="Y490" i="1"/>
  <c r="L490" i="1"/>
  <c r="AE489" i="1"/>
  <c r="L489" i="1"/>
  <c r="AJ748" i="1"/>
  <c r="AF748" i="1"/>
  <c r="AB748" i="1"/>
  <c r="X748" i="1"/>
  <c r="T748" i="1"/>
  <c r="P748" i="1"/>
  <c r="L748" i="1"/>
  <c r="H748" i="1"/>
  <c r="D748" i="1"/>
  <c r="AN747" i="1"/>
  <c r="AL747" i="1"/>
  <c r="AJ744" i="1"/>
  <c r="AF744" i="1"/>
  <c r="AB744" i="1"/>
  <c r="X744" i="1"/>
  <c r="T744" i="1"/>
  <c r="P744" i="1"/>
  <c r="L744" i="1"/>
  <c r="H744" i="1"/>
  <c r="D744" i="1"/>
  <c r="AN743" i="1"/>
  <c r="AL743" i="1"/>
  <c r="AI741" i="1"/>
  <c r="AE741" i="1"/>
  <c r="AA741" i="1"/>
  <c r="W741" i="1"/>
  <c r="S741" i="1"/>
  <c r="O741" i="1"/>
  <c r="K741" i="1"/>
  <c r="G741" i="1"/>
  <c r="C741" i="1"/>
  <c r="AJ740" i="1"/>
  <c r="AF740" i="1"/>
  <c r="AB740" i="1"/>
  <c r="X740" i="1"/>
  <c r="T740" i="1"/>
  <c r="P740" i="1"/>
  <c r="L740" i="1"/>
  <c r="H740" i="1"/>
  <c r="D740" i="1"/>
  <c r="AN739" i="1"/>
  <c r="AL739" i="1"/>
  <c r="AI737" i="1"/>
  <c r="AE737" i="1"/>
  <c r="AA737" i="1"/>
  <c r="W737" i="1"/>
  <c r="S737" i="1"/>
  <c r="O737" i="1"/>
  <c r="K737" i="1"/>
  <c r="G737" i="1"/>
  <c r="C737" i="1"/>
  <c r="AJ736" i="1"/>
  <c r="AF736" i="1"/>
  <c r="AB736" i="1"/>
  <c r="X736" i="1"/>
  <c r="T736" i="1"/>
  <c r="P736" i="1"/>
  <c r="L736" i="1"/>
  <c r="H736" i="1"/>
  <c r="D736" i="1"/>
  <c r="AN735" i="1"/>
  <c r="AL735" i="1"/>
  <c r="AH734" i="1"/>
  <c r="AD734" i="1"/>
  <c r="Z734" i="1"/>
  <c r="V734" i="1"/>
  <c r="R734" i="1"/>
  <c r="N734" i="1"/>
  <c r="J734" i="1"/>
  <c r="F734" i="1"/>
  <c r="B734" i="1"/>
  <c r="AI733" i="1"/>
  <c r="AE733" i="1"/>
  <c r="AA733" i="1"/>
  <c r="W733" i="1"/>
  <c r="S733" i="1"/>
  <c r="O733" i="1"/>
  <c r="K733" i="1"/>
  <c r="G733" i="1"/>
  <c r="C733" i="1"/>
  <c r="AJ732" i="1"/>
  <c r="AF732" i="1"/>
  <c r="AB732" i="1"/>
  <c r="X732" i="1"/>
  <c r="T732" i="1"/>
  <c r="P732" i="1"/>
  <c r="L732" i="1"/>
  <c r="H732" i="1"/>
  <c r="D732" i="1"/>
  <c r="AN731" i="1"/>
  <c r="AL731" i="1"/>
  <c r="AH730" i="1"/>
  <c r="AD730" i="1"/>
  <c r="Z730" i="1"/>
  <c r="V730" i="1"/>
  <c r="R730" i="1"/>
  <c r="N730" i="1"/>
  <c r="J730" i="1"/>
  <c r="F730" i="1"/>
  <c r="B730" i="1"/>
  <c r="AI729" i="1"/>
  <c r="AE729" i="1"/>
  <c r="AA729" i="1"/>
  <c r="W729" i="1"/>
  <c r="S729" i="1"/>
  <c r="O729" i="1"/>
  <c r="K729" i="1"/>
  <c r="G729" i="1"/>
  <c r="C729" i="1"/>
  <c r="AJ728" i="1"/>
  <c r="AF728" i="1"/>
  <c r="AB728" i="1"/>
  <c r="X728" i="1"/>
  <c r="T728" i="1"/>
  <c r="P728" i="1"/>
  <c r="L728" i="1"/>
  <c r="H728" i="1"/>
  <c r="D728" i="1"/>
  <c r="AN727" i="1"/>
  <c r="AL727" i="1"/>
  <c r="AH726" i="1"/>
  <c r="AD726" i="1"/>
  <c r="Z726" i="1"/>
  <c r="V726" i="1"/>
  <c r="R726" i="1"/>
  <c r="N726" i="1"/>
  <c r="J726" i="1"/>
  <c r="F726" i="1"/>
  <c r="B726" i="1"/>
  <c r="AI725" i="1"/>
  <c r="AE725" i="1"/>
  <c r="AA725" i="1"/>
  <c r="W725" i="1"/>
  <c r="S725" i="1"/>
  <c r="O725" i="1"/>
  <c r="K725" i="1"/>
  <c r="G725" i="1"/>
  <c r="C725" i="1"/>
  <c r="AJ724" i="1"/>
  <c r="AF724" i="1"/>
  <c r="AB724" i="1"/>
  <c r="X724" i="1"/>
  <c r="T724" i="1"/>
  <c r="P724" i="1"/>
  <c r="L724" i="1"/>
  <c r="H724" i="1"/>
  <c r="D724" i="1"/>
  <c r="AN723" i="1"/>
  <c r="AL723" i="1"/>
  <c r="AH722" i="1"/>
  <c r="AD722" i="1"/>
  <c r="Z722" i="1"/>
  <c r="V722" i="1"/>
  <c r="R722" i="1"/>
  <c r="N722" i="1"/>
  <c r="J722" i="1"/>
  <c r="F722" i="1"/>
  <c r="B722" i="1"/>
  <c r="AI721" i="1"/>
  <c r="AE721" i="1"/>
  <c r="AA721" i="1"/>
  <c r="W721" i="1"/>
  <c r="S721" i="1"/>
  <c r="O721" i="1"/>
  <c r="K721" i="1"/>
  <c r="G721" i="1"/>
  <c r="C721" i="1"/>
  <c r="AJ720" i="1"/>
  <c r="AF720" i="1"/>
  <c r="AB720" i="1"/>
  <c r="X720" i="1"/>
  <c r="T720" i="1"/>
  <c r="P720" i="1"/>
  <c r="L720" i="1"/>
  <c r="H720" i="1"/>
  <c r="D720" i="1"/>
  <c r="AN719" i="1"/>
  <c r="AL719" i="1"/>
  <c r="AH718" i="1"/>
  <c r="AD718" i="1"/>
  <c r="Z718" i="1"/>
  <c r="V718" i="1"/>
  <c r="R718" i="1"/>
  <c r="N718" i="1"/>
  <c r="J718" i="1"/>
  <c r="F718" i="1"/>
  <c r="B718" i="1"/>
  <c r="AI717" i="1"/>
  <c r="AE717" i="1"/>
  <c r="AA717" i="1"/>
  <c r="W717" i="1"/>
  <c r="S717" i="1"/>
  <c r="O717" i="1"/>
  <c r="K717" i="1"/>
  <c r="G717" i="1"/>
  <c r="C717" i="1"/>
  <c r="AJ716" i="1"/>
  <c r="AF716" i="1"/>
  <c r="AB716" i="1"/>
  <c r="X716" i="1"/>
  <c r="T716" i="1"/>
  <c r="P716" i="1"/>
  <c r="L716" i="1"/>
  <c r="H716" i="1"/>
  <c r="D716" i="1"/>
  <c r="AN715" i="1"/>
  <c r="AL715" i="1"/>
  <c r="AH714" i="1"/>
  <c r="AD714" i="1"/>
  <c r="Z714" i="1"/>
  <c r="V714" i="1"/>
  <c r="R714" i="1"/>
  <c r="N714" i="1"/>
  <c r="J714" i="1"/>
  <c r="F714" i="1"/>
  <c r="B714" i="1"/>
  <c r="AI713" i="1"/>
  <c r="AE713" i="1"/>
  <c r="AA713" i="1"/>
  <c r="W713" i="1"/>
  <c r="S713" i="1"/>
  <c r="O713" i="1"/>
  <c r="K713" i="1"/>
  <c r="G713" i="1"/>
  <c r="C713" i="1"/>
  <c r="AJ712" i="1"/>
  <c r="AF712" i="1"/>
  <c r="AB712" i="1"/>
  <c r="X712" i="1"/>
  <c r="T712" i="1"/>
  <c r="P712" i="1"/>
  <c r="L712" i="1"/>
  <c r="H712" i="1"/>
  <c r="D712" i="1"/>
  <c r="AN711" i="1"/>
  <c r="AL711" i="1"/>
  <c r="AH710" i="1"/>
  <c r="AD710" i="1"/>
  <c r="Z710" i="1"/>
  <c r="V710" i="1"/>
  <c r="R710" i="1"/>
  <c r="N710" i="1"/>
  <c r="J710" i="1"/>
  <c r="F710" i="1"/>
  <c r="B710" i="1"/>
  <c r="AI709" i="1"/>
  <c r="AE709" i="1"/>
  <c r="AA709" i="1"/>
  <c r="W709" i="1"/>
  <c r="S709" i="1"/>
  <c r="O709" i="1"/>
  <c r="K709" i="1"/>
  <c r="G709" i="1"/>
  <c r="C709" i="1"/>
  <c r="AJ708" i="1"/>
  <c r="AF708" i="1"/>
  <c r="AB708" i="1"/>
  <c r="X708" i="1"/>
  <c r="T708" i="1"/>
  <c r="P708" i="1"/>
  <c r="L708" i="1"/>
  <c r="H708" i="1"/>
  <c r="D708" i="1"/>
  <c r="AN707" i="1"/>
  <c r="AL707" i="1"/>
  <c r="AH706" i="1"/>
  <c r="AD706" i="1"/>
  <c r="Z706" i="1"/>
  <c r="V706" i="1"/>
  <c r="R706" i="1"/>
  <c r="N706" i="1"/>
  <c r="J706" i="1"/>
  <c r="F706" i="1"/>
  <c r="B706" i="1"/>
  <c r="AI705" i="1"/>
  <c r="AE705" i="1"/>
  <c r="AA705" i="1"/>
  <c r="W705" i="1"/>
  <c r="S705" i="1"/>
  <c r="O705" i="1"/>
  <c r="K705" i="1"/>
  <c r="G705" i="1"/>
  <c r="C705" i="1"/>
  <c r="AJ704" i="1"/>
  <c r="AF704" i="1"/>
  <c r="AB704" i="1"/>
  <c r="X704" i="1"/>
  <c r="T704" i="1"/>
  <c r="P704" i="1"/>
  <c r="L704" i="1"/>
  <c r="H704" i="1"/>
  <c r="D704" i="1"/>
  <c r="AN703" i="1"/>
  <c r="AL703" i="1"/>
  <c r="AH702" i="1"/>
  <c r="AD702" i="1"/>
  <c r="Z702" i="1"/>
  <c r="V702" i="1"/>
  <c r="R702" i="1"/>
  <c r="N702" i="1"/>
  <c r="J702" i="1"/>
  <c r="F702" i="1"/>
  <c r="B702" i="1"/>
  <c r="AI701" i="1"/>
  <c r="AE701" i="1"/>
  <c r="AA701" i="1"/>
  <c r="W701" i="1"/>
  <c r="S701" i="1"/>
  <c r="O701" i="1"/>
  <c r="K701" i="1"/>
  <c r="G701" i="1"/>
  <c r="C701" i="1"/>
  <c r="AJ700" i="1"/>
  <c r="AF700" i="1"/>
  <c r="AB700" i="1"/>
  <c r="X700" i="1"/>
  <c r="T700" i="1"/>
  <c r="P700" i="1"/>
  <c r="L700" i="1"/>
  <c r="H700" i="1"/>
  <c r="D700" i="1"/>
  <c r="AN699" i="1"/>
  <c r="AL699" i="1"/>
  <c r="AH698" i="1"/>
  <c r="AD698" i="1"/>
  <c r="Z698" i="1"/>
  <c r="V698" i="1"/>
  <c r="R698" i="1"/>
  <c r="N698" i="1"/>
  <c r="J698" i="1"/>
  <c r="F698" i="1"/>
  <c r="B698" i="1"/>
  <c r="AI697" i="1"/>
  <c r="AE697" i="1"/>
  <c r="AA697" i="1"/>
  <c r="W697" i="1"/>
  <c r="S697" i="1"/>
  <c r="O697" i="1"/>
  <c r="K697" i="1"/>
  <c r="G697" i="1"/>
  <c r="C697" i="1"/>
  <c r="AJ696" i="1"/>
  <c r="AF696" i="1"/>
  <c r="AB696" i="1"/>
  <c r="X696" i="1"/>
  <c r="T696" i="1"/>
  <c r="P696" i="1"/>
  <c r="L696" i="1"/>
  <c r="H696" i="1"/>
  <c r="D696" i="1"/>
  <c r="AN695" i="1"/>
  <c r="AL695" i="1"/>
  <c r="AH694" i="1"/>
  <c r="AD694" i="1"/>
  <c r="Z694" i="1"/>
  <c r="V694" i="1"/>
  <c r="R694" i="1"/>
  <c r="N694" i="1"/>
  <c r="J694" i="1"/>
  <c r="F694" i="1"/>
  <c r="B694" i="1"/>
  <c r="AI693" i="1"/>
  <c r="AE693" i="1"/>
  <c r="AA693" i="1"/>
  <c r="W693" i="1"/>
  <c r="S693" i="1"/>
  <c r="O693" i="1"/>
  <c r="K693" i="1"/>
  <c r="G693" i="1"/>
  <c r="C693" i="1"/>
  <c r="AJ692" i="1"/>
  <c r="AF692" i="1"/>
  <c r="AB692" i="1"/>
  <c r="X692" i="1"/>
  <c r="T692" i="1"/>
  <c r="P692" i="1"/>
  <c r="L692" i="1"/>
  <c r="H692" i="1"/>
  <c r="D692" i="1"/>
  <c r="AN691" i="1"/>
  <c r="AL691" i="1"/>
  <c r="AH690" i="1"/>
  <c r="AD690" i="1"/>
  <c r="Z690" i="1"/>
  <c r="V690" i="1"/>
  <c r="R690" i="1"/>
  <c r="N690" i="1"/>
  <c r="J690" i="1"/>
  <c r="F690" i="1"/>
  <c r="B690" i="1"/>
  <c r="AI689" i="1"/>
  <c r="AE689" i="1"/>
  <c r="AA689" i="1"/>
  <c r="W689" i="1"/>
  <c r="S689" i="1"/>
  <c r="O689" i="1"/>
  <c r="K689" i="1"/>
  <c r="G689" i="1"/>
  <c r="C689" i="1"/>
  <c r="AJ688" i="1"/>
  <c r="AF688" i="1"/>
  <c r="AB688" i="1"/>
  <c r="X688" i="1"/>
  <c r="T688" i="1"/>
  <c r="P688" i="1"/>
  <c r="L688" i="1"/>
  <c r="H688" i="1"/>
  <c r="D688" i="1"/>
  <c r="AN687" i="1"/>
  <c r="AL687" i="1"/>
  <c r="AH686" i="1"/>
  <c r="AD686" i="1"/>
  <c r="Z686" i="1"/>
  <c r="V686" i="1"/>
  <c r="R686" i="1"/>
  <c r="N686" i="1"/>
  <c r="J686" i="1"/>
  <c r="F686" i="1"/>
  <c r="B686" i="1"/>
  <c r="AI685" i="1"/>
  <c r="AE685" i="1"/>
  <c r="AA685" i="1"/>
  <c r="W685" i="1"/>
  <c r="S685" i="1"/>
  <c r="O685" i="1"/>
  <c r="K685" i="1"/>
  <c r="G685" i="1"/>
  <c r="C685" i="1"/>
  <c r="AJ684" i="1"/>
  <c r="AF684" i="1"/>
  <c r="AB684" i="1"/>
  <c r="X684" i="1"/>
  <c r="T684" i="1"/>
  <c r="P684" i="1"/>
  <c r="L684" i="1"/>
  <c r="H684" i="1"/>
  <c r="D684" i="1"/>
  <c r="AN683" i="1"/>
  <c r="AL683" i="1"/>
  <c r="AH682" i="1"/>
  <c r="AD682" i="1"/>
  <c r="Z682" i="1"/>
  <c r="V682" i="1"/>
  <c r="R682" i="1"/>
  <c r="N682" i="1"/>
  <c r="J682" i="1"/>
  <c r="F682" i="1"/>
  <c r="B682" i="1"/>
  <c r="AI681" i="1"/>
  <c r="AE681" i="1"/>
  <c r="AA681" i="1"/>
  <c r="W681" i="1"/>
  <c r="S681" i="1"/>
  <c r="O681" i="1"/>
  <c r="K681" i="1"/>
  <c r="G681" i="1"/>
  <c r="C681" i="1"/>
  <c r="AJ680" i="1"/>
  <c r="AF680" i="1"/>
  <c r="AB680" i="1"/>
  <c r="X680" i="1"/>
  <c r="T680" i="1"/>
  <c r="P680" i="1"/>
  <c r="L680" i="1"/>
  <c r="H680" i="1"/>
  <c r="D680" i="1"/>
  <c r="AN679" i="1"/>
  <c r="AL679" i="1"/>
  <c r="AH678" i="1"/>
  <c r="AD678" i="1"/>
  <c r="Z678" i="1"/>
  <c r="V678" i="1"/>
  <c r="R678" i="1"/>
  <c r="N678" i="1"/>
  <c r="J678" i="1"/>
  <c r="F678" i="1"/>
  <c r="B678" i="1"/>
  <c r="AI677" i="1"/>
  <c r="AE677" i="1"/>
  <c r="AA677" i="1"/>
  <c r="W677" i="1"/>
  <c r="S677" i="1"/>
  <c r="O677" i="1"/>
  <c r="K677" i="1"/>
  <c r="G677" i="1"/>
  <c r="C677" i="1"/>
  <c r="AJ676" i="1"/>
  <c r="AF676" i="1"/>
  <c r="AB676" i="1"/>
  <c r="X676" i="1"/>
  <c r="T676" i="1"/>
  <c r="P676" i="1"/>
  <c r="L676" i="1"/>
  <c r="H676" i="1"/>
  <c r="D676" i="1"/>
  <c r="AN675" i="1"/>
  <c r="AL675" i="1"/>
  <c r="AH674" i="1"/>
  <c r="AD674" i="1"/>
  <c r="Z674" i="1"/>
  <c r="V674" i="1"/>
  <c r="R674" i="1"/>
  <c r="N674" i="1"/>
  <c r="J674" i="1"/>
  <c r="F674" i="1"/>
  <c r="B674" i="1"/>
  <c r="AI673" i="1"/>
  <c r="AE673" i="1"/>
  <c r="AA673" i="1"/>
  <c r="W673" i="1"/>
  <c r="S673" i="1"/>
  <c r="O673" i="1"/>
  <c r="K673" i="1"/>
  <c r="G673" i="1"/>
  <c r="C673" i="1"/>
  <c r="AJ672" i="1"/>
  <c r="AF672" i="1"/>
  <c r="AB672" i="1"/>
  <c r="X672" i="1"/>
  <c r="T672" i="1"/>
  <c r="P672" i="1"/>
  <c r="L672" i="1"/>
  <c r="H672" i="1"/>
  <c r="D672" i="1"/>
  <c r="AN671" i="1"/>
  <c r="AL671" i="1"/>
  <c r="AH670" i="1"/>
  <c r="AD670" i="1"/>
  <c r="Z670" i="1"/>
  <c r="V670" i="1"/>
  <c r="R670" i="1"/>
  <c r="N670" i="1"/>
  <c r="J670" i="1"/>
  <c r="F670" i="1"/>
  <c r="B670" i="1"/>
  <c r="AI669" i="1"/>
  <c r="AE669" i="1"/>
  <c r="AA669" i="1"/>
  <c r="W669" i="1"/>
  <c r="S669" i="1"/>
  <c r="O669" i="1"/>
  <c r="K669" i="1"/>
  <c r="G669" i="1"/>
  <c r="C669" i="1"/>
  <c r="AJ668" i="1"/>
  <c r="AF668" i="1"/>
  <c r="AB668" i="1"/>
  <c r="X668" i="1"/>
  <c r="T668" i="1"/>
  <c r="P668" i="1"/>
  <c r="L668" i="1"/>
  <c r="H668" i="1"/>
  <c r="D668" i="1"/>
  <c r="AN667" i="1"/>
  <c r="AL667" i="1"/>
  <c r="AH666" i="1"/>
  <c r="AD666" i="1"/>
  <c r="Z666" i="1"/>
  <c r="V666" i="1"/>
  <c r="R666" i="1"/>
  <c r="N666" i="1"/>
  <c r="J666" i="1"/>
  <c r="F666" i="1"/>
  <c r="B666" i="1"/>
  <c r="AI665" i="1"/>
  <c r="AE665" i="1"/>
  <c r="AA665" i="1"/>
  <c r="W665" i="1"/>
  <c r="S665" i="1"/>
  <c r="O665" i="1"/>
  <c r="K665" i="1"/>
  <c r="G665" i="1"/>
  <c r="C665" i="1"/>
  <c r="AJ664" i="1"/>
  <c r="AF664" i="1"/>
  <c r="AB664" i="1"/>
  <c r="X664" i="1"/>
  <c r="T664" i="1"/>
  <c r="P664" i="1"/>
  <c r="L664" i="1"/>
  <c r="H664" i="1"/>
  <c r="D664" i="1"/>
  <c r="AI663" i="1"/>
  <c r="V663" i="1"/>
  <c r="K663" i="1"/>
  <c r="C662" i="1"/>
  <c r="AN662" i="1"/>
  <c r="AL662" i="1"/>
  <c r="U661" i="1"/>
  <c r="M661" i="1"/>
  <c r="E661" i="1"/>
  <c r="AB660" i="1"/>
  <c r="F660" i="1"/>
  <c r="P659" i="1"/>
  <c r="C659" i="1"/>
  <c r="S658" i="1"/>
  <c r="D657" i="1"/>
  <c r="AN657" i="1"/>
  <c r="AL657" i="1"/>
  <c r="Q656" i="1"/>
  <c r="AN655" i="1"/>
  <c r="AL655" i="1"/>
  <c r="S654" i="1"/>
  <c r="E654" i="1"/>
  <c r="AI653" i="1"/>
  <c r="V653" i="1"/>
  <c r="Q653" i="1"/>
  <c r="K653" i="1"/>
  <c r="C653" i="1"/>
  <c r="D652" i="1"/>
  <c r="AL652" i="1"/>
  <c r="AN652" i="1"/>
  <c r="Q651" i="1"/>
  <c r="E651" i="1"/>
  <c r="AG650" i="1"/>
  <c r="X650" i="1"/>
  <c r="P650" i="1"/>
  <c r="H650" i="1"/>
  <c r="AG649" i="1"/>
  <c r="L649" i="1"/>
  <c r="AJ648" i="1"/>
  <c r="AD648" i="1"/>
  <c r="Y648" i="1"/>
  <c r="T648" i="1"/>
  <c r="N648" i="1"/>
  <c r="I648" i="1"/>
  <c r="D648" i="1"/>
  <c r="AB647" i="1"/>
  <c r="F647" i="1"/>
  <c r="AI646" i="1"/>
  <c r="X646" i="1"/>
  <c r="S646" i="1"/>
  <c r="M646" i="1"/>
  <c r="H646" i="1"/>
  <c r="C646" i="1"/>
  <c r="G645" i="1"/>
  <c r="AN645" i="1"/>
  <c r="AL645" i="1"/>
  <c r="G644" i="1"/>
  <c r="AN644" i="1"/>
  <c r="AL644" i="1"/>
  <c r="Q643" i="1"/>
  <c r="AK642" i="1"/>
  <c r="AF642" i="1"/>
  <c r="AA642" i="1"/>
  <c r="U642" i="1"/>
  <c r="P642" i="1"/>
  <c r="K642" i="1"/>
  <c r="E642" i="1"/>
  <c r="AG641" i="1"/>
  <c r="L641" i="1"/>
  <c r="AJ640" i="1"/>
  <c r="AD640" i="1"/>
  <c r="Y640" i="1"/>
  <c r="T640" i="1"/>
  <c r="N640" i="1"/>
  <c r="I640" i="1"/>
  <c r="D640" i="1"/>
  <c r="AG639" i="1"/>
  <c r="X639" i="1"/>
  <c r="P639" i="1"/>
  <c r="E639" i="1"/>
  <c r="AJ638" i="1"/>
  <c r="AD638" i="1"/>
  <c r="Y638" i="1"/>
  <c r="T638" i="1"/>
  <c r="N638" i="1"/>
  <c r="I638" i="1"/>
  <c r="D638" i="1"/>
  <c r="AI637" i="1"/>
  <c r="AB637" i="1"/>
  <c r="U637" i="1"/>
  <c r="M637" i="1"/>
  <c r="F637" i="1"/>
  <c r="AK636" i="1"/>
  <c r="AF636" i="1"/>
  <c r="AA636" i="1"/>
  <c r="U636" i="1"/>
  <c r="P636" i="1"/>
  <c r="K636" i="1"/>
  <c r="E636" i="1"/>
  <c r="AK635" i="1"/>
  <c r="V635" i="1"/>
  <c r="P635" i="1"/>
  <c r="H635" i="1"/>
  <c r="AK634" i="1"/>
  <c r="AF634" i="1"/>
  <c r="AA634" i="1"/>
  <c r="U634" i="1"/>
  <c r="P634" i="1"/>
  <c r="K634" i="1"/>
  <c r="E634" i="1"/>
  <c r="AG633" i="1"/>
  <c r="AK632" i="1"/>
  <c r="AF632" i="1"/>
  <c r="AA632" i="1"/>
  <c r="U632" i="1"/>
  <c r="P632" i="1"/>
  <c r="K632" i="1"/>
  <c r="E632" i="1"/>
  <c r="AI631" i="1"/>
  <c r="X631" i="1"/>
  <c r="M631" i="1"/>
  <c r="C631" i="1"/>
  <c r="AI630" i="1"/>
  <c r="X630" i="1"/>
  <c r="S630" i="1"/>
  <c r="M630" i="1"/>
  <c r="H630" i="1"/>
  <c r="C630" i="1"/>
  <c r="L629" i="1"/>
  <c r="AI628" i="1"/>
  <c r="X628" i="1"/>
  <c r="S628" i="1"/>
  <c r="M628" i="1"/>
  <c r="H628" i="1"/>
  <c r="C628" i="1"/>
  <c r="S627" i="1"/>
  <c r="H627" i="1"/>
  <c r="AK626" i="1"/>
  <c r="AF626" i="1"/>
  <c r="AA626" i="1"/>
  <c r="U626" i="1"/>
  <c r="P626" i="1"/>
  <c r="K626" i="1"/>
  <c r="E626" i="1"/>
  <c r="AG625" i="1"/>
  <c r="AK624" i="1"/>
  <c r="AF624" i="1"/>
  <c r="AA624" i="1"/>
  <c r="U624" i="1"/>
  <c r="P624" i="1"/>
  <c r="K624" i="1"/>
  <c r="E624" i="1"/>
  <c r="AI623" i="1"/>
  <c r="X623" i="1"/>
  <c r="M623" i="1"/>
  <c r="C623" i="1"/>
  <c r="AI622" i="1"/>
  <c r="X622" i="1"/>
  <c r="S622" i="1"/>
  <c r="M622" i="1"/>
  <c r="H622" i="1"/>
  <c r="C622" i="1"/>
  <c r="L621" i="1"/>
  <c r="AI620" i="1"/>
  <c r="X620" i="1"/>
  <c r="S620" i="1"/>
  <c r="M620" i="1"/>
  <c r="H620" i="1"/>
  <c r="C620" i="1"/>
  <c r="S619" i="1"/>
  <c r="H619" i="1"/>
  <c r="AK618" i="1"/>
  <c r="AF618" i="1"/>
  <c r="AA618" i="1"/>
  <c r="U618" i="1"/>
  <c r="P618" i="1"/>
  <c r="K618" i="1"/>
  <c r="E618" i="1"/>
  <c r="AI617" i="1"/>
  <c r="X617" i="1"/>
  <c r="L617" i="1"/>
  <c r="AK616" i="1"/>
  <c r="AF616" i="1"/>
  <c r="AA616" i="1"/>
  <c r="U616" i="1"/>
  <c r="P616" i="1"/>
  <c r="K616" i="1"/>
  <c r="E616" i="1"/>
  <c r="AJ614" i="1"/>
  <c r="AD614" i="1"/>
  <c r="Y614" i="1"/>
  <c r="T614" i="1"/>
  <c r="N614" i="1"/>
  <c r="I614" i="1"/>
  <c r="D614" i="1"/>
  <c r="AG613" i="1"/>
  <c r="L613" i="1"/>
  <c r="AJ612" i="1"/>
  <c r="AD612" i="1"/>
  <c r="Y612" i="1"/>
  <c r="T612" i="1"/>
  <c r="N612" i="1"/>
  <c r="I612" i="1"/>
  <c r="D612" i="1"/>
  <c r="C611" i="1"/>
  <c r="AN611" i="1"/>
  <c r="AL611" i="1"/>
  <c r="G610" i="1"/>
  <c r="AN610" i="1"/>
  <c r="AL610" i="1"/>
  <c r="AN609" i="1"/>
  <c r="AL609" i="1"/>
  <c r="G608" i="1"/>
  <c r="AN608" i="1"/>
  <c r="AL608" i="1"/>
  <c r="V607" i="1"/>
  <c r="H607" i="1"/>
  <c r="AN606" i="1"/>
  <c r="AL606" i="1"/>
  <c r="AE605" i="1"/>
  <c r="U605" i="1"/>
  <c r="K605" i="1"/>
  <c r="AK604" i="1"/>
  <c r="AB604" i="1"/>
  <c r="L604" i="1"/>
  <c r="AK603" i="1"/>
  <c r="AF603" i="1"/>
  <c r="Y603" i="1"/>
  <c r="S603" i="1"/>
  <c r="L603" i="1"/>
  <c r="D603" i="1"/>
  <c r="G602" i="1"/>
  <c r="AN602" i="1"/>
  <c r="AL602" i="1"/>
  <c r="C601" i="1"/>
  <c r="AN601" i="1"/>
  <c r="AL601" i="1"/>
  <c r="AG600" i="1"/>
  <c r="AA600" i="1"/>
  <c r="T600" i="1"/>
  <c r="M600" i="1"/>
  <c r="F600" i="1"/>
  <c r="AK599" i="1"/>
  <c r="E598" i="1"/>
  <c r="AN598" i="1"/>
  <c r="AL598" i="1"/>
  <c r="AF597" i="1"/>
  <c r="V597" i="1"/>
  <c r="L597" i="1"/>
  <c r="D597" i="1"/>
  <c r="F596" i="1"/>
  <c r="Y595" i="1"/>
  <c r="H595" i="1"/>
  <c r="AN594" i="1"/>
  <c r="AL594" i="1"/>
  <c r="F593" i="1"/>
  <c r="AN593" i="1"/>
  <c r="AL593" i="1"/>
  <c r="AF591" i="1"/>
  <c r="F591" i="1"/>
  <c r="AN590" i="1"/>
  <c r="AL590" i="1"/>
  <c r="Z589" i="1"/>
  <c r="Q589" i="1"/>
  <c r="I589" i="1"/>
  <c r="B588" i="1"/>
  <c r="AL588" i="1"/>
  <c r="AN588" i="1"/>
  <c r="AF587" i="1"/>
  <c r="Y587" i="1"/>
  <c r="R587" i="1"/>
  <c r="M587" i="1"/>
  <c r="F587" i="1"/>
  <c r="AG586" i="1"/>
  <c r="U586" i="1"/>
  <c r="H586" i="1"/>
  <c r="AG585" i="1"/>
  <c r="N585" i="1"/>
  <c r="AK584" i="1"/>
  <c r="U584" i="1"/>
  <c r="J584" i="1"/>
  <c r="B584" i="1"/>
  <c r="C583" i="1"/>
  <c r="AN583" i="1"/>
  <c r="AL583" i="1"/>
  <c r="M582" i="1"/>
  <c r="N581" i="1"/>
  <c r="C580" i="1"/>
  <c r="AN580" i="1"/>
  <c r="AL580" i="1"/>
  <c r="AF579" i="1"/>
  <c r="Y579" i="1"/>
  <c r="R579" i="1"/>
  <c r="M579" i="1"/>
  <c r="F579" i="1"/>
  <c r="AG578" i="1"/>
  <c r="U578" i="1"/>
  <c r="H578" i="1"/>
  <c r="AG577" i="1"/>
  <c r="N577" i="1"/>
  <c r="AK576" i="1"/>
  <c r="U576" i="1"/>
  <c r="J576" i="1"/>
  <c r="B576" i="1"/>
  <c r="C575" i="1"/>
  <c r="AN575" i="1"/>
  <c r="AL575" i="1"/>
  <c r="B573" i="1"/>
  <c r="AG572" i="1"/>
  <c r="X572" i="1"/>
  <c r="P572" i="1"/>
  <c r="H572" i="1"/>
  <c r="AK571" i="1"/>
  <c r="AD571" i="1"/>
  <c r="X571" i="1"/>
  <c r="Q571" i="1"/>
  <c r="J571" i="1"/>
  <c r="E571" i="1"/>
  <c r="AF570" i="1"/>
  <c r="R570" i="1"/>
  <c r="F570" i="1"/>
  <c r="AD569" i="1"/>
  <c r="I569" i="1"/>
  <c r="Y568" i="1"/>
  <c r="G566" i="1"/>
  <c r="AN566" i="1"/>
  <c r="AL566" i="1"/>
  <c r="AK564" i="1"/>
  <c r="W564" i="1"/>
  <c r="G564" i="1"/>
  <c r="AG563" i="1"/>
  <c r="O563" i="1"/>
  <c r="AE562" i="1"/>
  <c r="E562" i="1"/>
  <c r="Q560" i="1"/>
  <c r="AG558" i="1"/>
  <c r="O558" i="1"/>
  <c r="AN557" i="1"/>
  <c r="AL557" i="1"/>
  <c r="Q556" i="1"/>
  <c r="G556" i="1"/>
  <c r="AG555" i="1"/>
  <c r="Q555" i="1"/>
  <c r="E555" i="1"/>
  <c r="O554" i="1"/>
  <c r="U553" i="1"/>
  <c r="H552" i="1"/>
  <c r="AN552" i="1"/>
  <c r="AL552" i="1"/>
  <c r="Y551" i="1"/>
  <c r="M551" i="1"/>
  <c r="AK550" i="1"/>
  <c r="O550" i="1"/>
  <c r="AN549" i="1"/>
  <c r="AL549" i="1"/>
  <c r="Q548" i="1"/>
  <c r="G548" i="1"/>
  <c r="AG547" i="1"/>
  <c r="Q547" i="1"/>
  <c r="E547" i="1"/>
  <c r="O546" i="1"/>
  <c r="U545" i="1"/>
  <c r="H544" i="1"/>
  <c r="AN544" i="1"/>
  <c r="AL544" i="1"/>
  <c r="AE543" i="1"/>
  <c r="W543" i="1"/>
  <c r="O543" i="1"/>
  <c r="F543" i="1"/>
  <c r="AJ542" i="1"/>
  <c r="AD542" i="1"/>
  <c r="Y542" i="1"/>
  <c r="T542" i="1"/>
  <c r="O542" i="1"/>
  <c r="I542" i="1"/>
  <c r="B542" i="1"/>
  <c r="Z541" i="1"/>
  <c r="M541" i="1"/>
  <c r="AG540" i="1"/>
  <c r="U540" i="1"/>
  <c r="H540" i="1"/>
  <c r="AK539" i="1"/>
  <c r="AE539" i="1"/>
  <c r="X539" i="1"/>
  <c r="P539" i="1"/>
  <c r="G539" i="1"/>
  <c r="O538" i="1"/>
  <c r="AN538" i="1"/>
  <c r="AL538" i="1"/>
  <c r="Z537" i="1"/>
  <c r="P537" i="1"/>
  <c r="F537" i="1"/>
  <c r="U536" i="1"/>
  <c r="Q535" i="1"/>
  <c r="AN535" i="1"/>
  <c r="AL535" i="1"/>
  <c r="AK533" i="1"/>
  <c r="W533" i="1"/>
  <c r="I533" i="1"/>
  <c r="AL532" i="1"/>
  <c r="AN532" i="1"/>
  <c r="U531" i="1"/>
  <c r="AK530" i="1"/>
  <c r="X530" i="1"/>
  <c r="H530" i="1"/>
  <c r="AG529" i="1"/>
  <c r="P529" i="1"/>
  <c r="H528" i="1"/>
  <c r="AN528" i="1"/>
  <c r="AL528" i="1"/>
  <c r="U527" i="1"/>
  <c r="E527" i="1"/>
  <c r="AF526" i="1"/>
  <c r="I526" i="1"/>
  <c r="AK524" i="1"/>
  <c r="Y524" i="1"/>
  <c r="P524" i="1"/>
  <c r="E524" i="1"/>
  <c r="P523" i="1"/>
  <c r="AG522" i="1"/>
  <c r="U522" i="1"/>
  <c r="E522" i="1"/>
  <c r="X521" i="1"/>
  <c r="H521" i="1"/>
  <c r="AF520" i="1"/>
  <c r="U520" i="1"/>
  <c r="I520" i="1"/>
  <c r="P519" i="1"/>
  <c r="AN519" i="1"/>
  <c r="AL519" i="1"/>
  <c r="M518" i="1"/>
  <c r="M517" i="1"/>
  <c r="Y516" i="1"/>
  <c r="M516" i="1"/>
  <c r="AK515" i="1"/>
  <c r="P515" i="1"/>
  <c r="R512" i="1"/>
  <c r="AN512" i="1"/>
  <c r="AL512" i="1"/>
  <c r="AD512" i="1"/>
  <c r="AN509" i="1"/>
  <c r="AL509" i="1"/>
  <c r="M508" i="1"/>
  <c r="AN499" i="1"/>
  <c r="AL499" i="1"/>
  <c r="AG499" i="1"/>
  <c r="K489" i="1"/>
  <c r="AN488" i="1"/>
  <c r="AL488" i="1"/>
  <c r="M488" i="1"/>
  <c r="AA488" i="1"/>
  <c r="E514" i="1"/>
  <c r="AN514" i="1"/>
  <c r="AL514" i="1"/>
  <c r="L500" i="1"/>
  <c r="AL500" i="1"/>
  <c r="AN500" i="1"/>
  <c r="AN496" i="1"/>
  <c r="AL496" i="1"/>
  <c r="F492" i="1"/>
  <c r="AL492" i="1"/>
  <c r="AN492" i="1"/>
  <c r="AN485" i="1"/>
  <c r="AL485" i="1"/>
  <c r="AB484" i="1"/>
  <c r="Q484" i="1"/>
  <c r="AI483" i="1"/>
  <c r="Y483" i="1"/>
  <c r="S483" i="1"/>
  <c r="L483" i="1"/>
  <c r="F482" i="1"/>
  <c r="AN482" i="1"/>
  <c r="AL482" i="1"/>
  <c r="L481" i="1"/>
  <c r="AJ479" i="1"/>
  <c r="U479" i="1"/>
  <c r="K479" i="1"/>
  <c r="AH477" i="1"/>
  <c r="W477" i="1"/>
  <c r="L477" i="1"/>
  <c r="AG476" i="1"/>
  <c r="K476" i="1"/>
  <c r="AI475" i="1"/>
  <c r="AB475" i="1"/>
  <c r="U475" i="1"/>
  <c r="M475" i="1"/>
  <c r="AG474" i="1"/>
  <c r="AN474" i="1"/>
  <c r="AL474" i="1"/>
  <c r="U472" i="1"/>
  <c r="AN472" i="1"/>
  <c r="AL472" i="1"/>
  <c r="F471" i="1"/>
  <c r="AN471" i="1"/>
  <c r="AL471" i="1"/>
  <c r="J471" i="1"/>
  <c r="R471" i="1"/>
  <c r="Y471" i="1"/>
  <c r="F464" i="1"/>
  <c r="AN464" i="1"/>
  <c r="AL464" i="1"/>
  <c r="B464" i="1"/>
  <c r="M464" i="1"/>
  <c r="U464" i="1"/>
  <c r="AB464" i="1"/>
  <c r="AI464" i="1"/>
  <c r="E464" i="1"/>
  <c r="Q464" i="1"/>
  <c r="W464" i="1"/>
  <c r="AK464" i="1"/>
  <c r="AL460" i="1"/>
  <c r="AN460" i="1"/>
  <c r="V460" i="1"/>
  <c r="AD460" i="1"/>
  <c r="W456" i="1"/>
  <c r="C445" i="1"/>
  <c r="AN445" i="1"/>
  <c r="AL445" i="1"/>
  <c r="U445" i="1"/>
  <c r="AA445" i="1"/>
  <c r="AG440" i="1"/>
  <c r="AN437" i="1"/>
  <c r="AL437" i="1"/>
  <c r="AK428" i="1"/>
  <c r="I424" i="1"/>
  <c r="AN424" i="1"/>
  <c r="AL424" i="1"/>
  <c r="Y424" i="1"/>
  <c r="Y417" i="1"/>
  <c r="AN417" i="1"/>
  <c r="AL417" i="1"/>
  <c r="I417" i="1"/>
  <c r="Q417" i="1"/>
  <c r="Y414" i="1"/>
  <c r="AN414" i="1"/>
  <c r="AL414" i="1"/>
  <c r="Q414" i="1"/>
  <c r="I411" i="1"/>
  <c r="AN411" i="1"/>
  <c r="AL411" i="1"/>
  <c r="Q411" i="1"/>
  <c r="AG411" i="1"/>
  <c r="AN409" i="1"/>
  <c r="AL409" i="1"/>
  <c r="I406" i="1"/>
  <c r="AN406" i="1"/>
  <c r="AL406" i="1"/>
  <c r="Y402" i="1"/>
  <c r="AN401" i="1"/>
  <c r="AL401" i="1"/>
  <c r="S401" i="1"/>
  <c r="AG401" i="1"/>
  <c r="S400" i="1"/>
  <c r="I400" i="1"/>
  <c r="AJ397" i="1"/>
  <c r="AN397" i="1"/>
  <c r="AL397" i="1"/>
  <c r="AH394" i="1"/>
  <c r="Y378" i="1"/>
  <c r="I375" i="1"/>
  <c r="AN375" i="1"/>
  <c r="AL375" i="1"/>
  <c r="G375" i="1"/>
  <c r="W375" i="1"/>
  <c r="I373" i="1"/>
  <c r="AN373" i="1"/>
  <c r="AL373" i="1"/>
  <c r="Q373" i="1"/>
  <c r="AG373" i="1"/>
  <c r="AN368" i="1"/>
  <c r="AL368" i="1"/>
  <c r="H364" i="1"/>
  <c r="AN364" i="1"/>
  <c r="AL364" i="1"/>
  <c r="Y364" i="1"/>
  <c r="AE364" i="1"/>
  <c r="W358" i="1"/>
  <c r="Y357" i="1"/>
  <c r="W354" i="1"/>
  <c r="Y353" i="1"/>
  <c r="Y350" i="1"/>
  <c r="Y349" i="1"/>
  <c r="Y346" i="1"/>
  <c r="Y345" i="1"/>
  <c r="B340" i="1"/>
  <c r="AN340" i="1"/>
  <c r="AL340" i="1"/>
  <c r="O340" i="1"/>
  <c r="Q340" i="1"/>
  <c r="AN334" i="1"/>
  <c r="AL334" i="1"/>
  <c r="O334" i="1"/>
  <c r="AB334" i="1"/>
  <c r="I330" i="1"/>
  <c r="AN330" i="1"/>
  <c r="AL330" i="1"/>
  <c r="I309" i="1"/>
  <c r="AN309" i="1"/>
  <c r="AL309" i="1"/>
  <c r="AJ306" i="1"/>
  <c r="Z306" i="1"/>
  <c r="P306" i="1"/>
  <c r="AI303" i="1"/>
  <c r="V303" i="1"/>
  <c r="H303" i="1"/>
  <c r="AN301" i="1"/>
  <c r="AL301" i="1"/>
  <c r="F301" i="1"/>
  <c r="S301" i="1"/>
  <c r="AD301" i="1"/>
  <c r="K301" i="1"/>
  <c r="U301" i="1"/>
  <c r="AF301" i="1"/>
  <c r="Y298" i="1"/>
  <c r="Y294" i="1"/>
  <c r="AA291" i="1"/>
  <c r="AN285" i="1"/>
  <c r="AL285" i="1"/>
  <c r="C285" i="1"/>
  <c r="U285" i="1"/>
  <c r="C283" i="1"/>
  <c r="AN283" i="1"/>
  <c r="AL283" i="1"/>
  <c r="J283" i="1"/>
  <c r="AB283" i="1"/>
  <c r="L283" i="1"/>
  <c r="AH283" i="1"/>
  <c r="AG279" i="1"/>
  <c r="X279" i="1"/>
  <c r="O279" i="1"/>
  <c r="E279" i="1"/>
  <c r="AN276" i="1"/>
  <c r="AL276" i="1"/>
  <c r="J276" i="1"/>
  <c r="AK276" i="1"/>
  <c r="S276" i="1"/>
  <c r="J274" i="1"/>
  <c r="AN274" i="1"/>
  <c r="AL274" i="1"/>
  <c r="D270" i="1"/>
  <c r="AN270" i="1"/>
  <c r="AL270" i="1"/>
  <c r="B270" i="1"/>
  <c r="I270" i="1"/>
  <c r="O270" i="1"/>
  <c r="S270" i="1"/>
  <c r="Y270" i="1"/>
  <c r="AI270" i="1"/>
  <c r="C270" i="1"/>
  <c r="J270" i="1"/>
  <c r="P270" i="1"/>
  <c r="T270" i="1"/>
  <c r="Z270" i="1"/>
  <c r="AE270" i="1"/>
  <c r="AJ270" i="1"/>
  <c r="AN268" i="1"/>
  <c r="AL268" i="1"/>
  <c r="AK268" i="1"/>
  <c r="AN266" i="1"/>
  <c r="AL266" i="1"/>
  <c r="W266" i="1"/>
  <c r="AE266" i="1"/>
  <c r="AA265" i="1"/>
  <c r="O265" i="1"/>
  <c r="F262" i="1"/>
  <c r="AN262" i="1"/>
  <c r="AL262" i="1"/>
  <c r="D262" i="1"/>
  <c r="M262" i="1"/>
  <c r="W262" i="1"/>
  <c r="AF262" i="1"/>
  <c r="H262" i="1"/>
  <c r="Q262" i="1"/>
  <c r="Z262" i="1"/>
  <c r="AI262" i="1"/>
  <c r="T261" i="1"/>
  <c r="S260" i="1"/>
  <c r="G260" i="1"/>
  <c r="F258" i="1"/>
  <c r="AN258" i="1"/>
  <c r="AL258" i="1"/>
  <c r="I258" i="1"/>
  <c r="W258" i="1"/>
  <c r="AK258" i="1"/>
  <c r="J258" i="1"/>
  <c r="X258" i="1"/>
  <c r="AA254" i="1"/>
  <c r="AE253" i="1"/>
  <c r="S253" i="1"/>
  <c r="G253" i="1"/>
  <c r="AG250" i="1"/>
  <c r="U250" i="1"/>
  <c r="I250" i="1"/>
  <c r="AK240" i="1"/>
  <c r="AB233" i="1"/>
  <c r="I233" i="1"/>
  <c r="AB232" i="1"/>
  <c r="AK230" i="1"/>
  <c r="W230" i="1"/>
  <c r="H230" i="1"/>
  <c r="J229" i="1"/>
  <c r="AN229" i="1"/>
  <c r="AL229" i="1"/>
  <c r="S229" i="1"/>
  <c r="AB229" i="1"/>
  <c r="F225" i="1"/>
  <c r="AN225" i="1"/>
  <c r="AL225" i="1"/>
  <c r="I225" i="1"/>
  <c r="S225" i="1"/>
  <c r="AD225" i="1"/>
  <c r="J225" i="1"/>
  <c r="V225" i="1"/>
  <c r="AH225" i="1"/>
  <c r="AD223" i="1"/>
  <c r="F221" i="1"/>
  <c r="AN221" i="1"/>
  <c r="AL221" i="1"/>
  <c r="B221" i="1"/>
  <c r="K221" i="1"/>
  <c r="S221" i="1"/>
  <c r="AA221" i="1"/>
  <c r="AI221" i="1"/>
  <c r="E221" i="1"/>
  <c r="N221" i="1"/>
  <c r="V221" i="1"/>
  <c r="AD221" i="1"/>
  <c r="Z215" i="1"/>
  <c r="AB214" i="1"/>
  <c r="R214" i="1"/>
  <c r="G214" i="1"/>
  <c r="B213" i="1"/>
  <c r="AN213" i="1"/>
  <c r="AL213" i="1"/>
  <c r="D213" i="1"/>
  <c r="K213" i="1"/>
  <c r="R213" i="1"/>
  <c r="Z213" i="1"/>
  <c r="AG213" i="1"/>
  <c r="E213" i="1"/>
  <c r="M213" i="1"/>
  <c r="U213" i="1"/>
  <c r="AA213" i="1"/>
  <c r="AH213" i="1"/>
  <c r="AK211" i="1"/>
  <c r="Q211" i="1"/>
  <c r="AG207" i="1"/>
  <c r="Q207" i="1"/>
  <c r="AN195" i="1"/>
  <c r="AL195" i="1"/>
  <c r="V195" i="1"/>
  <c r="I179" i="1"/>
  <c r="AN179" i="1"/>
  <c r="AL179" i="1"/>
  <c r="Q179" i="1"/>
  <c r="AG179" i="1"/>
  <c r="X179" i="1"/>
  <c r="AN175" i="1"/>
  <c r="AL175" i="1"/>
  <c r="Q175" i="1"/>
  <c r="X175" i="1"/>
  <c r="AN164" i="1"/>
  <c r="AL164" i="1"/>
  <c r="K502" i="1"/>
  <c r="AN502" i="1"/>
  <c r="AL502" i="1"/>
  <c r="AN498" i="1"/>
  <c r="AL498" i="1"/>
  <c r="K495" i="1"/>
  <c r="AN495" i="1"/>
  <c r="AL495" i="1"/>
  <c r="AN494" i="1"/>
  <c r="AL494" i="1"/>
  <c r="M491" i="1"/>
  <c r="AN491" i="1"/>
  <c r="AL491" i="1"/>
  <c r="F484" i="1"/>
  <c r="AN484" i="1"/>
  <c r="AL484" i="1"/>
  <c r="F483" i="1"/>
  <c r="AN483" i="1"/>
  <c r="AL483" i="1"/>
  <c r="AH481" i="1"/>
  <c r="F479" i="1"/>
  <c r="AN479" i="1"/>
  <c r="AL479" i="1"/>
  <c r="S477" i="1"/>
  <c r="I477" i="1"/>
  <c r="AB476" i="1"/>
  <c r="F475" i="1"/>
  <c r="AN475" i="1"/>
  <c r="AL475" i="1"/>
  <c r="U473" i="1"/>
  <c r="AN456" i="1"/>
  <c r="AL456" i="1"/>
  <c r="B456" i="1"/>
  <c r="J456" i="1"/>
  <c r="R456" i="1"/>
  <c r="AA456" i="1"/>
  <c r="AI456" i="1"/>
  <c r="C456" i="1"/>
  <c r="M456" i="1"/>
  <c r="S456" i="1"/>
  <c r="AN440" i="1"/>
  <c r="AL440" i="1"/>
  <c r="C440" i="1"/>
  <c r="M440" i="1"/>
  <c r="AA440" i="1"/>
  <c r="E440" i="1"/>
  <c r="S440" i="1"/>
  <c r="AN426" i="1"/>
  <c r="AL426" i="1"/>
  <c r="E426" i="1"/>
  <c r="U426" i="1"/>
  <c r="I426" i="1"/>
  <c r="I423" i="1"/>
  <c r="AN423" i="1"/>
  <c r="AL423" i="1"/>
  <c r="I416" i="1"/>
  <c r="AN416" i="1"/>
  <c r="AL416" i="1"/>
  <c r="F402" i="1"/>
  <c r="AN402" i="1"/>
  <c r="AL402" i="1"/>
  <c r="B402" i="1"/>
  <c r="M402" i="1"/>
  <c r="V402" i="1"/>
  <c r="AI402" i="1"/>
  <c r="D402" i="1"/>
  <c r="O402" i="1"/>
  <c r="W402" i="1"/>
  <c r="AD402" i="1"/>
  <c r="AI400" i="1"/>
  <c r="Z400" i="1"/>
  <c r="P400" i="1"/>
  <c r="AH398" i="1"/>
  <c r="B393" i="1"/>
  <c r="AN393" i="1"/>
  <c r="AL393" i="1"/>
  <c r="Q393" i="1"/>
  <c r="W393" i="1"/>
  <c r="AN391" i="1"/>
  <c r="AL391" i="1"/>
  <c r="G389" i="1"/>
  <c r="AN389" i="1"/>
  <c r="AL389" i="1"/>
  <c r="I383" i="1"/>
  <c r="AN383" i="1"/>
  <c r="AL383" i="1"/>
  <c r="AG374" i="1"/>
  <c r="H365" i="1"/>
  <c r="AN365" i="1"/>
  <c r="AL365" i="1"/>
  <c r="G365" i="1"/>
  <c r="Q365" i="1"/>
  <c r="I321" i="1"/>
  <c r="AN321" i="1"/>
  <c r="AL321" i="1"/>
  <c r="T321" i="1"/>
  <c r="Y321" i="1"/>
  <c r="I317" i="1"/>
  <c r="AN317" i="1"/>
  <c r="AL317" i="1"/>
  <c r="AJ317" i="1"/>
  <c r="AN315" i="1"/>
  <c r="AL315" i="1"/>
  <c r="AN312" i="1"/>
  <c r="AL312" i="1"/>
  <c r="C306" i="1"/>
  <c r="AN306" i="1"/>
  <c r="AL306" i="1"/>
  <c r="B306" i="1"/>
  <c r="H306" i="1"/>
  <c r="M306" i="1"/>
  <c r="R306" i="1"/>
  <c r="X306" i="1"/>
  <c r="AB306" i="1"/>
  <c r="AH306" i="1"/>
  <c r="D306" i="1"/>
  <c r="I306" i="1"/>
  <c r="N306" i="1"/>
  <c r="S306" i="1"/>
  <c r="Y306" i="1"/>
  <c r="AI306" i="1"/>
  <c r="AF303" i="1"/>
  <c r="P303" i="1"/>
  <c r="B302" i="1"/>
  <c r="AN302" i="1"/>
  <c r="AL302" i="1"/>
  <c r="H302" i="1"/>
  <c r="K302" i="1"/>
  <c r="AG302" i="1"/>
  <c r="D298" i="1"/>
  <c r="AN298" i="1"/>
  <c r="AL298" i="1"/>
  <c r="F298" i="1"/>
  <c r="Q298" i="1"/>
  <c r="AA298" i="1"/>
  <c r="I298" i="1"/>
  <c r="S298" i="1"/>
  <c r="AD298" i="1"/>
  <c r="AN297" i="1"/>
  <c r="AL297" i="1"/>
  <c r="K297" i="1"/>
  <c r="AG297" i="1"/>
  <c r="N297" i="1"/>
  <c r="AI297" i="1"/>
  <c r="D294" i="1"/>
  <c r="AN294" i="1"/>
  <c r="AL294" i="1"/>
  <c r="F294" i="1"/>
  <c r="Q294" i="1"/>
  <c r="AA294" i="1"/>
  <c r="I294" i="1"/>
  <c r="S294" i="1"/>
  <c r="AD294" i="1"/>
  <c r="D293" i="1"/>
  <c r="AN293" i="1"/>
  <c r="AL293" i="1"/>
  <c r="K293" i="1"/>
  <c r="AG293" i="1"/>
  <c r="N293" i="1"/>
  <c r="AI293" i="1"/>
  <c r="X284" i="1"/>
  <c r="AN284" i="1"/>
  <c r="AL284" i="1"/>
  <c r="AF279" i="1"/>
  <c r="W279" i="1"/>
  <c r="M279" i="1"/>
  <c r="F265" i="1"/>
  <c r="AN265" i="1"/>
  <c r="AL265" i="1"/>
  <c r="D265" i="1"/>
  <c r="J265" i="1"/>
  <c r="Q265" i="1"/>
  <c r="W265" i="1"/>
  <c r="AB265" i="1"/>
  <c r="AI265" i="1"/>
  <c r="E265" i="1"/>
  <c r="L265" i="1"/>
  <c r="R265" i="1"/>
  <c r="X265" i="1"/>
  <c r="AE265" i="1"/>
  <c r="AJ265" i="1"/>
  <c r="F261" i="1"/>
  <c r="AL261" i="1"/>
  <c r="AN261" i="1"/>
  <c r="E261" i="1"/>
  <c r="O261" i="1"/>
  <c r="X261" i="1"/>
  <c r="AG261" i="1"/>
  <c r="G261" i="1"/>
  <c r="P261" i="1"/>
  <c r="Y261" i="1"/>
  <c r="AH261" i="1"/>
  <c r="AB260" i="1"/>
  <c r="Q260" i="1"/>
  <c r="AN256" i="1"/>
  <c r="AL256" i="1"/>
  <c r="AK256" i="1"/>
  <c r="F254" i="1"/>
  <c r="AN254" i="1"/>
  <c r="AL254" i="1"/>
  <c r="D254" i="1"/>
  <c r="M254" i="1"/>
  <c r="W254" i="1"/>
  <c r="AF254" i="1"/>
  <c r="H254" i="1"/>
  <c r="Q254" i="1"/>
  <c r="Z254" i="1"/>
  <c r="AI254" i="1"/>
  <c r="Z253" i="1"/>
  <c r="O253" i="1"/>
  <c r="AN252" i="1"/>
  <c r="AL252" i="1"/>
  <c r="E252" i="1"/>
  <c r="AB252" i="1"/>
  <c r="J252" i="1"/>
  <c r="AK252" i="1"/>
  <c r="AB250" i="1"/>
  <c r="Q250" i="1"/>
  <c r="AN245" i="1"/>
  <c r="AL245" i="1"/>
  <c r="J245" i="1"/>
  <c r="S245" i="1"/>
  <c r="AN240" i="1"/>
  <c r="AL240" i="1"/>
  <c r="J240" i="1"/>
  <c r="AA240" i="1"/>
  <c r="O240" i="1"/>
  <c r="AG240" i="1"/>
  <c r="Y233" i="1"/>
  <c r="F232" i="1"/>
  <c r="AN232" i="1"/>
  <c r="AL232" i="1"/>
  <c r="I232" i="1"/>
  <c r="S232" i="1"/>
  <c r="AG232" i="1"/>
  <c r="J232" i="1"/>
  <c r="X232" i="1"/>
  <c r="AJ232" i="1"/>
  <c r="AI230" i="1"/>
  <c r="U230" i="1"/>
  <c r="AN226" i="1"/>
  <c r="AL226" i="1"/>
  <c r="G226" i="1"/>
  <c r="AF226" i="1"/>
  <c r="K226" i="1"/>
  <c r="F215" i="1"/>
  <c r="AN215" i="1"/>
  <c r="AL215" i="1"/>
  <c r="E215" i="1"/>
  <c r="R215" i="1"/>
  <c r="J215" i="1"/>
  <c r="U215" i="1"/>
  <c r="AD215" i="1"/>
  <c r="P214" i="1"/>
  <c r="AI211" i="1"/>
  <c r="I201" i="1"/>
  <c r="AN201" i="1"/>
  <c r="AL201" i="1"/>
  <c r="Q201" i="1"/>
  <c r="I198" i="1"/>
  <c r="AN198" i="1"/>
  <c r="AL198" i="1"/>
  <c r="AN194" i="1"/>
  <c r="AL194" i="1"/>
  <c r="AN188" i="1"/>
  <c r="AL188" i="1"/>
  <c r="X184" i="1"/>
  <c r="AG174" i="1"/>
  <c r="AN174" i="1"/>
  <c r="AL174" i="1"/>
  <c r="H167" i="1"/>
  <c r="AN167" i="1"/>
  <c r="AL167" i="1"/>
  <c r="X167" i="1"/>
  <c r="Y167" i="1"/>
  <c r="AN163" i="1"/>
  <c r="AL163" i="1"/>
  <c r="I163" i="1"/>
  <c r="AG163" i="1"/>
  <c r="F481" i="1"/>
  <c r="AN481" i="1"/>
  <c r="AL481" i="1"/>
  <c r="AN478" i="1"/>
  <c r="AL478" i="1"/>
  <c r="AB477" i="1"/>
  <c r="R477" i="1"/>
  <c r="AN476" i="1"/>
  <c r="AL476" i="1"/>
  <c r="K466" i="1"/>
  <c r="AN466" i="1"/>
  <c r="AL466" i="1"/>
  <c r="AG461" i="1"/>
  <c r="AN461" i="1"/>
  <c r="AL461" i="1"/>
  <c r="V461" i="1"/>
  <c r="AN458" i="1"/>
  <c r="AL458" i="1"/>
  <c r="AG458" i="1"/>
  <c r="AN455" i="1"/>
  <c r="AL455" i="1"/>
  <c r="M452" i="1"/>
  <c r="AN452" i="1"/>
  <c r="AL452" i="1"/>
  <c r="AA439" i="1"/>
  <c r="AN439" i="1"/>
  <c r="AL439" i="1"/>
  <c r="E428" i="1"/>
  <c r="AN428" i="1"/>
  <c r="AL428" i="1"/>
  <c r="M428" i="1"/>
  <c r="Q422" i="1"/>
  <c r="AN422" i="1"/>
  <c r="AL422" i="1"/>
  <c r="I422" i="1"/>
  <c r="Y422" i="1"/>
  <c r="I418" i="1"/>
  <c r="AN418" i="1"/>
  <c r="AL418" i="1"/>
  <c r="E400" i="1"/>
  <c r="AN400" i="1"/>
  <c r="AL400" i="1"/>
  <c r="D400" i="1"/>
  <c r="K400" i="1"/>
  <c r="Q400" i="1"/>
  <c r="U400" i="1"/>
  <c r="AA400" i="1"/>
  <c r="AF400" i="1"/>
  <c r="AJ400" i="1"/>
  <c r="G400" i="1"/>
  <c r="L400" i="1"/>
  <c r="R400" i="1"/>
  <c r="W400" i="1"/>
  <c r="AB400" i="1"/>
  <c r="AG400" i="1"/>
  <c r="AK400" i="1"/>
  <c r="AN388" i="1"/>
  <c r="AL388" i="1"/>
  <c r="AN381" i="1"/>
  <c r="AL381" i="1"/>
  <c r="AE378" i="1"/>
  <c r="AN378" i="1"/>
  <c r="AL378" i="1"/>
  <c r="G378" i="1"/>
  <c r="AG378" i="1"/>
  <c r="Q378" i="1"/>
  <c r="AN376" i="1"/>
  <c r="AL376" i="1"/>
  <c r="AG359" i="1"/>
  <c r="AN359" i="1"/>
  <c r="AL359" i="1"/>
  <c r="H357" i="1"/>
  <c r="AN357" i="1"/>
  <c r="AL357" i="1"/>
  <c r="G357" i="1"/>
  <c r="AE357" i="1"/>
  <c r="Q357" i="1"/>
  <c r="AG357" i="1"/>
  <c r="AN355" i="1"/>
  <c r="AL355" i="1"/>
  <c r="H353" i="1"/>
  <c r="AN353" i="1"/>
  <c r="AL353" i="1"/>
  <c r="G353" i="1"/>
  <c r="AE353" i="1"/>
  <c r="Q353" i="1"/>
  <c r="AG353" i="1"/>
  <c r="H349" i="1"/>
  <c r="AN349" i="1"/>
  <c r="AL349" i="1"/>
  <c r="G349" i="1"/>
  <c r="AE349" i="1"/>
  <c r="Q349" i="1"/>
  <c r="AG349" i="1"/>
  <c r="H345" i="1"/>
  <c r="AN345" i="1"/>
  <c r="AL345" i="1"/>
  <c r="G345" i="1"/>
  <c r="AE345" i="1"/>
  <c r="Q345" i="1"/>
  <c r="AG345" i="1"/>
  <c r="I332" i="1"/>
  <c r="AN332" i="1"/>
  <c r="AL332" i="1"/>
  <c r="T332" i="1"/>
  <c r="T319" i="1"/>
  <c r="AN319" i="1"/>
  <c r="AL319" i="1"/>
  <c r="AJ319" i="1"/>
  <c r="AN314" i="1"/>
  <c r="AL314" i="1"/>
  <c r="AG311" i="1"/>
  <c r="AN311" i="1"/>
  <c r="AL311" i="1"/>
  <c r="F303" i="1"/>
  <c r="AN303" i="1"/>
  <c r="AL303" i="1"/>
  <c r="C303" i="1"/>
  <c r="K303" i="1"/>
  <c r="R303" i="1"/>
  <c r="Y303" i="1"/>
  <c r="AG303" i="1"/>
  <c r="E303" i="1"/>
  <c r="M303" i="1"/>
  <c r="U303" i="1"/>
  <c r="Z303" i="1"/>
  <c r="AH303" i="1"/>
  <c r="K296" i="1"/>
  <c r="AN296" i="1"/>
  <c r="AL296" i="1"/>
  <c r="V296" i="1"/>
  <c r="AG296" i="1"/>
  <c r="AN282" i="1"/>
  <c r="AL282" i="1"/>
  <c r="L282" i="1"/>
  <c r="U282" i="1"/>
  <c r="AN279" i="1"/>
  <c r="AL279" i="1"/>
  <c r="B279" i="1"/>
  <c r="G279" i="1"/>
  <c r="K279" i="1"/>
  <c r="P279" i="1"/>
  <c r="T279" i="1"/>
  <c r="Y279" i="1"/>
  <c r="AH279" i="1"/>
  <c r="C279" i="1"/>
  <c r="H279" i="1"/>
  <c r="L279" i="1"/>
  <c r="Q279" i="1"/>
  <c r="U279" i="1"/>
  <c r="Z279" i="1"/>
  <c r="AE279" i="1"/>
  <c r="AI279" i="1"/>
  <c r="W271" i="1"/>
  <c r="AN271" i="1"/>
  <c r="AL271" i="1"/>
  <c r="F260" i="1"/>
  <c r="AN260" i="1"/>
  <c r="B260" i="1"/>
  <c r="H260" i="1"/>
  <c r="O260" i="1"/>
  <c r="T260" i="1"/>
  <c r="Z260" i="1"/>
  <c r="AE260" i="1"/>
  <c r="AJ260" i="1"/>
  <c r="AL260" i="1"/>
  <c r="C260" i="1"/>
  <c r="J260" i="1"/>
  <c r="P260" i="1"/>
  <c r="U260" i="1"/>
  <c r="AA260" i="1"/>
  <c r="AG260" i="1"/>
  <c r="AK260" i="1"/>
  <c r="F253" i="1"/>
  <c r="AN253" i="1"/>
  <c r="AL253" i="1"/>
  <c r="C253" i="1"/>
  <c r="J253" i="1"/>
  <c r="P253" i="1"/>
  <c r="U253" i="1"/>
  <c r="AB253" i="1"/>
  <c r="AH253" i="1"/>
  <c r="E253" i="1"/>
  <c r="K253" i="1"/>
  <c r="Q253" i="1"/>
  <c r="X253" i="1"/>
  <c r="AI253" i="1"/>
  <c r="AN251" i="1"/>
  <c r="AL251" i="1"/>
  <c r="AN250" i="1"/>
  <c r="AL250" i="1"/>
  <c r="D250" i="1"/>
  <c r="L250" i="1"/>
  <c r="R250" i="1"/>
  <c r="X250" i="1"/>
  <c r="AE250" i="1"/>
  <c r="AJ250" i="1"/>
  <c r="H250" i="1"/>
  <c r="M250" i="1"/>
  <c r="S250" i="1"/>
  <c r="Z250" i="1"/>
  <c r="AF250" i="1"/>
  <c r="AK250" i="1"/>
  <c r="AN239" i="1"/>
  <c r="AL239" i="1"/>
  <c r="L239" i="1"/>
  <c r="AK239" i="1"/>
  <c r="AN237" i="1"/>
  <c r="AL237" i="1"/>
  <c r="AN233" i="1"/>
  <c r="AL233" i="1"/>
  <c r="B233" i="1"/>
  <c r="K233" i="1"/>
  <c r="U233" i="1"/>
  <c r="C233" i="1"/>
  <c r="O233" i="1"/>
  <c r="X233" i="1"/>
  <c r="AG233" i="1"/>
  <c r="F230" i="1"/>
  <c r="AN230" i="1"/>
  <c r="AL230" i="1"/>
  <c r="C230" i="1"/>
  <c r="J230" i="1"/>
  <c r="Q230" i="1"/>
  <c r="Y230" i="1"/>
  <c r="AF230" i="1"/>
  <c r="D230" i="1"/>
  <c r="L230" i="1"/>
  <c r="S230" i="1"/>
  <c r="Z230" i="1"/>
  <c r="AH230" i="1"/>
  <c r="AN223" i="1"/>
  <c r="AL223" i="1"/>
  <c r="O223" i="1"/>
  <c r="Y223" i="1"/>
  <c r="AN214" i="1"/>
  <c r="AL214" i="1"/>
  <c r="B214" i="1"/>
  <c r="H214" i="1"/>
  <c r="N214" i="1"/>
  <c r="S214" i="1"/>
  <c r="X214" i="1"/>
  <c r="AD214" i="1"/>
  <c r="AI214" i="1"/>
  <c r="C214" i="1"/>
  <c r="J214" i="1"/>
  <c r="O214" i="1"/>
  <c r="T214" i="1"/>
  <c r="Z214" i="1"/>
  <c r="AE214" i="1"/>
  <c r="AJ214" i="1"/>
  <c r="C211" i="1"/>
  <c r="AN211" i="1"/>
  <c r="AL211" i="1"/>
  <c r="H211" i="1"/>
  <c r="R211" i="1"/>
  <c r="I211" i="1"/>
  <c r="U211" i="1"/>
  <c r="AH211" i="1"/>
  <c r="AN197" i="1"/>
  <c r="AL197" i="1"/>
  <c r="J197" i="1"/>
  <c r="AD197" i="1"/>
  <c r="N197" i="1"/>
  <c r="AE197" i="1"/>
  <c r="B193" i="1"/>
  <c r="AN193" i="1"/>
  <c r="AL193" i="1"/>
  <c r="D193" i="1"/>
  <c r="U193" i="1"/>
  <c r="AG193" i="1"/>
  <c r="J193" i="1"/>
  <c r="V193" i="1"/>
  <c r="AJ193" i="1"/>
  <c r="Y187" i="1"/>
  <c r="AL187" i="1"/>
  <c r="AN187" i="1"/>
  <c r="U187" i="1"/>
  <c r="X187" i="1"/>
  <c r="AN173" i="1"/>
  <c r="AL173" i="1"/>
  <c r="I173" i="1"/>
  <c r="AG173" i="1"/>
  <c r="AG170" i="1"/>
  <c r="AN170" i="1"/>
  <c r="AL170" i="1"/>
  <c r="AG167" i="1"/>
  <c r="AG162" i="1"/>
  <c r="AN162" i="1"/>
  <c r="AL162" i="1"/>
  <c r="AN477" i="1"/>
  <c r="AL477" i="1"/>
  <c r="AN473" i="1"/>
  <c r="AL473" i="1"/>
  <c r="AN465" i="1"/>
  <c r="AL465" i="1"/>
  <c r="AN446" i="1"/>
  <c r="AL446" i="1"/>
  <c r="U443" i="1"/>
  <c r="AN443" i="1"/>
  <c r="AL443" i="1"/>
  <c r="AN438" i="1"/>
  <c r="AL438" i="1"/>
  <c r="Y438" i="1"/>
  <c r="AI438" i="1"/>
  <c r="AN421" i="1"/>
  <c r="AL421" i="1"/>
  <c r="AG412" i="1"/>
  <c r="AN412" i="1"/>
  <c r="AL412" i="1"/>
  <c r="Y412" i="1"/>
  <c r="Q404" i="1"/>
  <c r="AN404" i="1"/>
  <c r="AL404" i="1"/>
  <c r="AG404" i="1"/>
  <c r="AN398" i="1"/>
  <c r="AL398" i="1"/>
  <c r="L398" i="1"/>
  <c r="W398" i="1"/>
  <c r="W395" i="1"/>
  <c r="AN395" i="1"/>
  <c r="AL395" i="1"/>
  <c r="G394" i="1"/>
  <c r="AN394" i="1"/>
  <c r="AL394" i="1"/>
  <c r="B394" i="1"/>
  <c r="Y394" i="1"/>
  <c r="I394" i="1"/>
  <c r="AG394" i="1"/>
  <c r="G374" i="1"/>
  <c r="AN374" i="1"/>
  <c r="AL374" i="1"/>
  <c r="Y374" i="1"/>
  <c r="AE374" i="1"/>
  <c r="H358" i="1"/>
  <c r="AN358" i="1"/>
  <c r="AL358" i="1"/>
  <c r="I358" i="1"/>
  <c r="Y358" i="1"/>
  <c r="O358" i="1"/>
  <c r="AE358" i="1"/>
  <c r="H354" i="1"/>
  <c r="AN354" i="1"/>
  <c r="I354" i="1"/>
  <c r="Y354" i="1"/>
  <c r="AL354" i="1"/>
  <c r="O354" i="1"/>
  <c r="AE354" i="1"/>
  <c r="AN351" i="1"/>
  <c r="AL351" i="1"/>
  <c r="H350" i="1"/>
  <c r="AN350" i="1"/>
  <c r="AL350" i="1"/>
  <c r="O350" i="1"/>
  <c r="AE350" i="1"/>
  <c r="Q350" i="1"/>
  <c r="AG350" i="1"/>
  <c r="AN347" i="1"/>
  <c r="AL347" i="1"/>
  <c r="H346" i="1"/>
  <c r="AL346" i="1"/>
  <c r="AN346" i="1"/>
  <c r="O346" i="1"/>
  <c r="AE346" i="1"/>
  <c r="Q346" i="1"/>
  <c r="AG346" i="1"/>
  <c r="G335" i="1"/>
  <c r="AN335" i="1"/>
  <c r="AL335" i="1"/>
  <c r="AI335" i="1"/>
  <c r="D331" i="1"/>
  <c r="AN331" i="1"/>
  <c r="AL331" i="1"/>
  <c r="Y331" i="1"/>
  <c r="AB331" i="1"/>
  <c r="AN328" i="1"/>
  <c r="AL328" i="1"/>
  <c r="AN325" i="1"/>
  <c r="AL325" i="1"/>
  <c r="Q310" i="1"/>
  <c r="AN310" i="1"/>
  <c r="AL310" i="1"/>
  <c r="I310" i="1"/>
  <c r="Y310" i="1"/>
  <c r="AN305" i="1"/>
  <c r="AL305" i="1"/>
  <c r="Q305" i="1"/>
  <c r="T305" i="1"/>
  <c r="AK303" i="1"/>
  <c r="X303" i="1"/>
  <c r="J303" i="1"/>
  <c r="D291" i="1"/>
  <c r="AN291" i="1"/>
  <c r="AL291" i="1"/>
  <c r="F291" i="1"/>
  <c r="S291" i="1"/>
  <c r="AG291" i="1"/>
  <c r="I291" i="1"/>
  <c r="V291" i="1"/>
  <c r="AN286" i="1"/>
  <c r="AL286" i="1"/>
  <c r="AA286" i="1"/>
  <c r="AJ279" i="1"/>
  <c r="AA279" i="1"/>
  <c r="R279" i="1"/>
  <c r="I279" i="1"/>
  <c r="F267" i="1"/>
  <c r="AN267" i="1"/>
  <c r="AL267" i="1"/>
  <c r="I267" i="1"/>
  <c r="S267" i="1"/>
  <c r="AG267" i="1"/>
  <c r="J267" i="1"/>
  <c r="X267" i="1"/>
  <c r="AJ267" i="1"/>
  <c r="S265" i="1"/>
  <c r="H265" i="1"/>
  <c r="AH260" i="1"/>
  <c r="X260" i="1"/>
  <c r="K260" i="1"/>
  <c r="AG253" i="1"/>
  <c r="T253" i="1"/>
  <c r="H253" i="1"/>
  <c r="AI250" i="1"/>
  <c r="W250" i="1"/>
  <c r="J250" i="1"/>
  <c r="AI233" i="1"/>
  <c r="Q233" i="1"/>
  <c r="AB230" i="1"/>
  <c r="M230" i="1"/>
  <c r="AH223" i="1"/>
  <c r="E218" i="1"/>
  <c r="AN218" i="1"/>
  <c r="AL218" i="1"/>
  <c r="AG218" i="1"/>
  <c r="AH215" i="1"/>
  <c r="M215" i="1"/>
  <c r="AF214" i="1"/>
  <c r="V214" i="1"/>
  <c r="K214" i="1"/>
  <c r="Y211" i="1"/>
  <c r="J210" i="1"/>
  <c r="AN210" i="1"/>
  <c r="AL210" i="1"/>
  <c r="AN208" i="1"/>
  <c r="AL208" i="1"/>
  <c r="AF208" i="1"/>
  <c r="B207" i="1"/>
  <c r="AN207" i="1"/>
  <c r="AL207" i="1"/>
  <c r="F207" i="1"/>
  <c r="L207" i="1"/>
  <c r="T207" i="1"/>
  <c r="AD207" i="1"/>
  <c r="G207" i="1"/>
  <c r="P207" i="1"/>
  <c r="W207" i="1"/>
  <c r="AE207" i="1"/>
  <c r="O203" i="1"/>
  <c r="AN203" i="1"/>
  <c r="AL203" i="1"/>
  <c r="V197" i="1"/>
  <c r="AN186" i="1"/>
  <c r="AL186" i="1"/>
  <c r="AN184" i="1"/>
  <c r="AL184" i="1"/>
  <c r="H184" i="1"/>
  <c r="AF184" i="1"/>
  <c r="I184" i="1"/>
  <c r="AN177" i="1"/>
  <c r="AL177" i="1"/>
  <c r="AG177" i="1"/>
  <c r="AF167" i="1"/>
  <c r="AN165" i="1"/>
  <c r="AL165" i="1"/>
  <c r="AG165" i="1"/>
  <c r="H161" i="1"/>
  <c r="AN161" i="1"/>
  <c r="AL161" i="1"/>
  <c r="I161" i="1"/>
  <c r="AF161" i="1"/>
  <c r="K470" i="1"/>
  <c r="AN470" i="1"/>
  <c r="AL470" i="1"/>
  <c r="AN469" i="1"/>
  <c r="AL469" i="1"/>
  <c r="AH468" i="1"/>
  <c r="W468" i="1"/>
  <c r="L468" i="1"/>
  <c r="AH467" i="1"/>
  <c r="AA467" i="1"/>
  <c r="T467" i="1"/>
  <c r="L467" i="1"/>
  <c r="C467" i="1"/>
  <c r="AE463" i="1"/>
  <c r="J463" i="1"/>
  <c r="B462" i="1"/>
  <c r="AN462" i="1"/>
  <c r="AL462" i="1"/>
  <c r="AN459" i="1"/>
  <c r="AL459" i="1"/>
  <c r="AN457" i="1"/>
  <c r="AL457" i="1"/>
  <c r="AI454" i="1"/>
  <c r="E453" i="1"/>
  <c r="AN451" i="1"/>
  <c r="AL451" i="1"/>
  <c r="S450" i="1"/>
  <c r="AN449" i="1"/>
  <c r="AL449" i="1"/>
  <c r="Y447" i="1"/>
  <c r="AN442" i="1"/>
  <c r="AL442" i="1"/>
  <c r="AL436" i="1"/>
  <c r="AN436" i="1"/>
  <c r="AN434" i="1"/>
  <c r="AL434" i="1"/>
  <c r="C433" i="1"/>
  <c r="AN433" i="1"/>
  <c r="AL433" i="1"/>
  <c r="C432" i="1"/>
  <c r="AN432" i="1"/>
  <c r="AL432" i="1"/>
  <c r="I431" i="1"/>
  <c r="AN431" i="1"/>
  <c r="AL431" i="1"/>
  <c r="Y429" i="1"/>
  <c r="AN425" i="1"/>
  <c r="AL425" i="1"/>
  <c r="I420" i="1"/>
  <c r="AN420" i="1"/>
  <c r="AL420" i="1"/>
  <c r="I415" i="1"/>
  <c r="AN415" i="1"/>
  <c r="AL415" i="1"/>
  <c r="AN413" i="1"/>
  <c r="AL413" i="1"/>
  <c r="I410" i="1"/>
  <c r="AN408" i="1"/>
  <c r="AL408" i="1"/>
  <c r="AN405" i="1"/>
  <c r="AL405" i="1"/>
  <c r="I403" i="1"/>
  <c r="AN403" i="1"/>
  <c r="AL403" i="1"/>
  <c r="I385" i="1"/>
  <c r="AN385" i="1"/>
  <c r="AL385" i="1"/>
  <c r="AN379" i="1"/>
  <c r="AL379" i="1"/>
  <c r="Q372" i="1"/>
  <c r="AN372" i="1"/>
  <c r="AL372" i="1"/>
  <c r="O370" i="1"/>
  <c r="AN370" i="1"/>
  <c r="AL370" i="1"/>
  <c r="AN367" i="1"/>
  <c r="AL367" i="1"/>
  <c r="AG363" i="1"/>
  <c r="AN363" i="1"/>
  <c r="AL363" i="1"/>
  <c r="H361" i="1"/>
  <c r="AN361" i="1"/>
  <c r="AL361" i="1"/>
  <c r="AN343" i="1"/>
  <c r="AL343" i="1"/>
  <c r="D336" i="1"/>
  <c r="AN336" i="1"/>
  <c r="AL336" i="1"/>
  <c r="D333" i="1"/>
  <c r="AN333" i="1"/>
  <c r="AL333" i="1"/>
  <c r="Y327" i="1"/>
  <c r="AN327" i="1"/>
  <c r="AL327" i="1"/>
  <c r="D323" i="1"/>
  <c r="AN323" i="1"/>
  <c r="AL323" i="1"/>
  <c r="I320" i="1"/>
  <c r="AN320" i="1"/>
  <c r="AL320" i="1"/>
  <c r="AN318" i="1"/>
  <c r="AL318" i="1"/>
  <c r="Y308" i="1"/>
  <c r="AN308" i="1"/>
  <c r="AN300" i="1"/>
  <c r="AL300" i="1"/>
  <c r="K292" i="1"/>
  <c r="AN292" i="1"/>
  <c r="AL292" i="1"/>
  <c r="AN289" i="1"/>
  <c r="AL289" i="1"/>
  <c r="K287" i="1"/>
  <c r="AN287" i="1"/>
  <c r="AL287" i="1"/>
  <c r="G281" i="1"/>
  <c r="AN281" i="1"/>
  <c r="AL281" i="1"/>
  <c r="AN278" i="1"/>
  <c r="AL278" i="1"/>
  <c r="E277" i="1"/>
  <c r="AN277" i="1"/>
  <c r="AL277" i="1"/>
  <c r="AN273" i="1"/>
  <c r="AL273" i="1"/>
  <c r="AN269" i="1"/>
  <c r="AL269" i="1"/>
  <c r="AN264" i="1"/>
  <c r="AL264" i="1"/>
  <c r="F259" i="1"/>
  <c r="AN259" i="1"/>
  <c r="AL259" i="1"/>
  <c r="F257" i="1"/>
  <c r="AN257" i="1"/>
  <c r="AL257" i="1"/>
  <c r="F249" i="1"/>
  <c r="AN249" i="1"/>
  <c r="AL249" i="1"/>
  <c r="AN248" i="1"/>
  <c r="AL248" i="1"/>
  <c r="AN244" i="1"/>
  <c r="AL244" i="1"/>
  <c r="AN242" i="1"/>
  <c r="AL242" i="1"/>
  <c r="AN235" i="1"/>
  <c r="AL235" i="1"/>
  <c r="AN227" i="1"/>
  <c r="AL227" i="1"/>
  <c r="O222" i="1"/>
  <c r="AN222" i="1"/>
  <c r="AL222" i="1"/>
  <c r="B219" i="1"/>
  <c r="AN219" i="1"/>
  <c r="AL219" i="1"/>
  <c r="F209" i="1"/>
  <c r="AN209" i="1"/>
  <c r="AL209" i="1"/>
  <c r="AN206" i="1"/>
  <c r="AL206" i="1"/>
  <c r="AD202" i="1"/>
  <c r="AN202" i="1"/>
  <c r="AL202" i="1"/>
  <c r="AN200" i="1"/>
  <c r="AL200" i="1"/>
  <c r="AN196" i="1"/>
  <c r="AL196" i="1"/>
  <c r="AG192" i="1"/>
  <c r="AL192" i="1"/>
  <c r="AN192" i="1"/>
  <c r="AN191" i="1"/>
  <c r="AL191" i="1"/>
  <c r="Q190" i="1"/>
  <c r="AN190" i="1"/>
  <c r="AL190" i="1"/>
  <c r="AN185" i="1"/>
  <c r="AL185" i="1"/>
  <c r="AN183" i="1"/>
  <c r="AL183" i="1"/>
  <c r="H180" i="1"/>
  <c r="AN180" i="1"/>
  <c r="AL180" i="1"/>
  <c r="AG178" i="1"/>
  <c r="AN178" i="1"/>
  <c r="AL178" i="1"/>
  <c r="AN172" i="1"/>
  <c r="AL172" i="1"/>
  <c r="AN169" i="1"/>
  <c r="AL169" i="1"/>
  <c r="AG166" i="1"/>
  <c r="AN166" i="1"/>
  <c r="AL166" i="1"/>
  <c r="F468" i="1"/>
  <c r="AL468" i="1"/>
  <c r="AN468" i="1"/>
  <c r="F467" i="1"/>
  <c r="AN467" i="1"/>
  <c r="AL467" i="1"/>
  <c r="AN463" i="1"/>
  <c r="AL463" i="1"/>
  <c r="B454" i="1"/>
  <c r="AN454" i="1"/>
  <c r="AL454" i="1"/>
  <c r="AN453" i="1"/>
  <c r="AL453" i="1"/>
  <c r="B450" i="1"/>
  <c r="AN450" i="1"/>
  <c r="Q448" i="1"/>
  <c r="AN448" i="1"/>
  <c r="AL448" i="1"/>
  <c r="AN447" i="1"/>
  <c r="AL447" i="1"/>
  <c r="Y444" i="1"/>
  <c r="AN444" i="1"/>
  <c r="AL444" i="1"/>
  <c r="C441" i="1"/>
  <c r="AN441" i="1"/>
  <c r="AL441" i="1"/>
  <c r="U435" i="1"/>
  <c r="AN435" i="1"/>
  <c r="AL435" i="1"/>
  <c r="AN430" i="1"/>
  <c r="AL430" i="1"/>
  <c r="M429" i="1"/>
  <c r="AN429" i="1"/>
  <c r="AL429" i="1"/>
  <c r="I427" i="1"/>
  <c r="AN427" i="1"/>
  <c r="AL427" i="1"/>
  <c r="AN419" i="1"/>
  <c r="AL419" i="1"/>
  <c r="Q410" i="1"/>
  <c r="AN410" i="1"/>
  <c r="AL410" i="1"/>
  <c r="I407" i="1"/>
  <c r="AN407" i="1"/>
  <c r="AL407" i="1"/>
  <c r="J399" i="1"/>
  <c r="AN399" i="1"/>
  <c r="AL399" i="1"/>
  <c r="AN396" i="1"/>
  <c r="AL396" i="1"/>
  <c r="J392" i="1"/>
  <c r="AN392" i="1"/>
  <c r="AL392" i="1"/>
  <c r="AN390" i="1"/>
  <c r="AL390" i="1"/>
  <c r="AN387" i="1"/>
  <c r="AL387" i="1"/>
  <c r="G386" i="1"/>
  <c r="AN386" i="1"/>
  <c r="AN384" i="1"/>
  <c r="AL384" i="1"/>
  <c r="AN382" i="1"/>
  <c r="AN380" i="1"/>
  <c r="AL380" i="1"/>
  <c r="I377" i="1"/>
  <c r="AN377" i="1"/>
  <c r="AL377" i="1"/>
  <c r="AN371" i="1"/>
  <c r="AL371" i="1"/>
  <c r="Q370" i="1"/>
  <c r="AN369" i="1"/>
  <c r="AL369" i="1"/>
  <c r="AN366" i="1"/>
  <c r="AL366" i="1"/>
  <c r="H362" i="1"/>
  <c r="AN362" i="1"/>
  <c r="AL362" i="1"/>
  <c r="W361" i="1"/>
  <c r="AE360" i="1"/>
  <c r="AN360" i="1"/>
  <c r="AL360" i="1"/>
  <c r="H356" i="1"/>
  <c r="AN356" i="1"/>
  <c r="AL356" i="1"/>
  <c r="H352" i="1"/>
  <c r="AN352" i="1"/>
  <c r="AL352" i="1"/>
  <c r="H348" i="1"/>
  <c r="AN348" i="1"/>
  <c r="AL348" i="1"/>
  <c r="H344" i="1"/>
  <c r="AN344" i="1"/>
  <c r="AL344" i="1"/>
  <c r="B342" i="1"/>
  <c r="AN342" i="1"/>
  <c r="AL342" i="1"/>
  <c r="B341" i="1"/>
  <c r="AN341" i="1"/>
  <c r="AL341" i="1"/>
  <c r="C339" i="1"/>
  <c r="AN339" i="1"/>
  <c r="AL339" i="1"/>
  <c r="E338" i="1"/>
  <c r="AN338" i="1"/>
  <c r="AL338" i="1"/>
  <c r="G337" i="1"/>
  <c r="AN337" i="1"/>
  <c r="AL337" i="1"/>
  <c r="S336" i="1"/>
  <c r="AB333" i="1"/>
  <c r="Q333" i="1"/>
  <c r="AN329" i="1"/>
  <c r="AL329" i="1"/>
  <c r="AN326" i="1"/>
  <c r="AL326" i="1"/>
  <c r="L324" i="1"/>
  <c r="AN324" i="1"/>
  <c r="AL324" i="1"/>
  <c r="Y323" i="1"/>
  <c r="AN322" i="1"/>
  <c r="AL322" i="1"/>
  <c r="AG320" i="1"/>
  <c r="Q316" i="1"/>
  <c r="AN316" i="1"/>
  <c r="AL316" i="1"/>
  <c r="AN313" i="1"/>
  <c r="AN307" i="1"/>
  <c r="AL307" i="1"/>
  <c r="AN304" i="1"/>
  <c r="AL304" i="1"/>
  <c r="AD300" i="1"/>
  <c r="AN299" i="1"/>
  <c r="AL299" i="1"/>
  <c r="AN295" i="1"/>
  <c r="AL295" i="1"/>
  <c r="AN290" i="1"/>
  <c r="AL290" i="1"/>
  <c r="K288" i="1"/>
  <c r="AN288" i="1"/>
  <c r="AL288" i="1"/>
  <c r="S280" i="1"/>
  <c r="AN280" i="1"/>
  <c r="AL280" i="1"/>
  <c r="X278" i="1"/>
  <c r="AK277" i="1"/>
  <c r="AF277" i="1"/>
  <c r="AA277" i="1"/>
  <c r="U277" i="1"/>
  <c r="P277" i="1"/>
  <c r="K277" i="1"/>
  <c r="D277" i="1"/>
  <c r="I275" i="1"/>
  <c r="AN275" i="1"/>
  <c r="AL275" i="1"/>
  <c r="AH273" i="1"/>
  <c r="J272" i="1"/>
  <c r="AN272" i="1"/>
  <c r="AL272" i="1"/>
  <c r="AI269" i="1"/>
  <c r="AE269" i="1"/>
  <c r="Y269" i="1"/>
  <c r="T269" i="1"/>
  <c r="O269" i="1"/>
  <c r="J269" i="1"/>
  <c r="D269" i="1"/>
  <c r="F263" i="1"/>
  <c r="AN263" i="1"/>
  <c r="AL263" i="1"/>
  <c r="AG259" i="1"/>
  <c r="O259" i="1"/>
  <c r="AJ257" i="1"/>
  <c r="X257" i="1"/>
  <c r="R257" i="1"/>
  <c r="J257" i="1"/>
  <c r="F255" i="1"/>
  <c r="AN255" i="1"/>
  <c r="AL255" i="1"/>
  <c r="AJ249" i="1"/>
  <c r="AE249" i="1"/>
  <c r="Z249" i="1"/>
  <c r="T249" i="1"/>
  <c r="P249" i="1"/>
  <c r="J249" i="1"/>
  <c r="E249" i="1"/>
  <c r="AK248" i="1"/>
  <c r="AA248" i="1"/>
  <c r="R248" i="1"/>
  <c r="I248" i="1"/>
  <c r="AN247" i="1"/>
  <c r="AL247" i="1"/>
  <c r="AN246" i="1"/>
  <c r="AL246" i="1"/>
  <c r="AG244" i="1"/>
  <c r="X244" i="1"/>
  <c r="O244" i="1"/>
  <c r="E244" i="1"/>
  <c r="AN243" i="1"/>
  <c r="AL243" i="1"/>
  <c r="AF242" i="1"/>
  <c r="W242" i="1"/>
  <c r="O242" i="1"/>
  <c r="H242" i="1"/>
  <c r="F241" i="1"/>
  <c r="AN241" i="1"/>
  <c r="AL241" i="1"/>
  <c r="AN238" i="1"/>
  <c r="AL238" i="1"/>
  <c r="AN236" i="1"/>
  <c r="AL236" i="1"/>
  <c r="AF235" i="1"/>
  <c r="X235" i="1"/>
  <c r="Q235" i="1"/>
  <c r="H235" i="1"/>
  <c r="F234" i="1"/>
  <c r="AN234" i="1"/>
  <c r="AL234" i="1"/>
  <c r="AN231" i="1"/>
  <c r="AL231" i="1"/>
  <c r="F228" i="1"/>
  <c r="AN228" i="1"/>
  <c r="AL228" i="1"/>
  <c r="J224" i="1"/>
  <c r="AN224" i="1"/>
  <c r="AL224" i="1"/>
  <c r="AN220" i="1"/>
  <c r="AL220" i="1"/>
  <c r="R219" i="1"/>
  <c r="F217" i="1"/>
  <c r="AN217" i="1"/>
  <c r="AL217" i="1"/>
  <c r="AN216" i="1"/>
  <c r="AL216" i="1"/>
  <c r="AN212" i="1"/>
  <c r="AL212" i="1"/>
  <c r="AH209" i="1"/>
  <c r="O209" i="1"/>
  <c r="W206" i="1"/>
  <c r="AN205" i="1"/>
  <c r="AL205" i="1"/>
  <c r="I204" i="1"/>
  <c r="AN204" i="1"/>
  <c r="AL204" i="1"/>
  <c r="AG199" i="1"/>
  <c r="AN199" i="1"/>
  <c r="AL199" i="1"/>
  <c r="AK191" i="1"/>
  <c r="AD191" i="1"/>
  <c r="X191" i="1"/>
  <c r="P191" i="1"/>
  <c r="H191" i="1"/>
  <c r="AK190" i="1"/>
  <c r="E189" i="1"/>
  <c r="AN189" i="1"/>
  <c r="AL189" i="1"/>
  <c r="AG182" i="1"/>
  <c r="AN182" i="1"/>
  <c r="AL182" i="1"/>
  <c r="H181" i="1"/>
  <c r="AN181" i="1"/>
  <c r="AL181" i="1"/>
  <c r="Q180" i="1"/>
  <c r="AL176" i="1"/>
  <c r="AN176" i="1"/>
  <c r="AL171" i="1"/>
  <c r="AN171" i="1"/>
  <c r="AN168" i="1"/>
  <c r="AL168" i="1"/>
  <c r="AI652" i="1"/>
  <c r="X652" i="1"/>
  <c r="S652" i="1"/>
  <c r="M652" i="1"/>
  <c r="H652" i="1"/>
  <c r="C652" i="1"/>
  <c r="AI649" i="1"/>
  <c r="X649" i="1"/>
  <c r="S649" i="1"/>
  <c r="M649" i="1"/>
  <c r="H649" i="1"/>
  <c r="C649" i="1"/>
  <c r="AI647" i="1"/>
  <c r="X647" i="1"/>
  <c r="S647" i="1"/>
  <c r="M647" i="1"/>
  <c r="H647" i="1"/>
  <c r="C647" i="1"/>
  <c r="AI645" i="1"/>
  <c r="X645" i="1"/>
  <c r="S645" i="1"/>
  <c r="M645" i="1"/>
  <c r="H645" i="1"/>
  <c r="C645" i="1"/>
  <c r="AI643" i="1"/>
  <c r="X643" i="1"/>
  <c r="S643" i="1"/>
  <c r="M643" i="1"/>
  <c r="H643" i="1"/>
  <c r="C643" i="1"/>
  <c r="AI641" i="1"/>
  <c r="X641" i="1"/>
  <c r="S641" i="1"/>
  <c r="M641" i="1"/>
  <c r="H641" i="1"/>
  <c r="C641" i="1"/>
  <c r="AI633" i="1"/>
  <c r="X633" i="1"/>
  <c r="M633" i="1"/>
  <c r="AI629" i="1"/>
  <c r="X629" i="1"/>
  <c r="M629" i="1"/>
  <c r="AI625" i="1"/>
  <c r="X625" i="1"/>
  <c r="M625" i="1"/>
  <c r="AI621" i="1"/>
  <c r="X621" i="1"/>
  <c r="M621" i="1"/>
  <c r="AG615" i="1"/>
  <c r="S615" i="1"/>
  <c r="B592" i="1"/>
  <c r="F592" i="1"/>
  <c r="N592" i="1"/>
  <c r="V592" i="1"/>
  <c r="AF592" i="1"/>
  <c r="H592" i="1"/>
  <c r="Q592" i="1"/>
  <c r="Y592" i="1"/>
  <c r="AG592" i="1"/>
  <c r="E592" i="1"/>
  <c r="U592" i="1"/>
  <c r="I592" i="1"/>
  <c r="Z592" i="1"/>
  <c r="C574" i="1"/>
  <c r="B574" i="1"/>
  <c r="I574" i="1"/>
  <c r="P574" i="1"/>
  <c r="V574" i="1"/>
  <c r="AH574" i="1"/>
  <c r="E574" i="1"/>
  <c r="J574" i="1"/>
  <c r="Q574" i="1"/>
  <c r="X574" i="1"/>
  <c r="AD574" i="1"/>
  <c r="AK574" i="1"/>
  <c r="F574" i="1"/>
  <c r="R574" i="1"/>
  <c r="AF574" i="1"/>
  <c r="H574" i="1"/>
  <c r="U574" i="1"/>
  <c r="AG574" i="1"/>
  <c r="H549" i="1"/>
  <c r="E549" i="1"/>
  <c r="O549" i="1"/>
  <c r="Y549" i="1"/>
  <c r="AK549" i="1"/>
  <c r="G549" i="1"/>
  <c r="Q549" i="1"/>
  <c r="I549" i="1"/>
  <c r="AE549" i="1"/>
  <c r="M549" i="1"/>
  <c r="AG549" i="1"/>
  <c r="U549" i="1"/>
  <c r="I455" i="1"/>
  <c r="E455" i="1"/>
  <c r="U455" i="1"/>
  <c r="G455" i="1"/>
  <c r="S455" i="1"/>
  <c r="AH455" i="1"/>
  <c r="O455" i="1"/>
  <c r="AK455" i="1"/>
  <c r="I419" i="1"/>
  <c r="Q419" i="1"/>
  <c r="AG419" i="1"/>
  <c r="AG662" i="1"/>
  <c r="X662" i="1"/>
  <c r="P662" i="1"/>
  <c r="H662" i="1"/>
  <c r="AK660" i="1"/>
  <c r="AF660" i="1"/>
  <c r="AA660" i="1"/>
  <c r="U660" i="1"/>
  <c r="P660" i="1"/>
  <c r="K660" i="1"/>
  <c r="E660" i="1"/>
  <c r="AG658" i="1"/>
  <c r="X658" i="1"/>
  <c r="P658" i="1"/>
  <c r="H658" i="1"/>
  <c r="AK656" i="1"/>
  <c r="AF656" i="1"/>
  <c r="AA656" i="1"/>
  <c r="U656" i="1"/>
  <c r="P656" i="1"/>
  <c r="K656" i="1"/>
  <c r="E656" i="1"/>
  <c r="G633" i="1"/>
  <c r="D633" i="1"/>
  <c r="I633" i="1"/>
  <c r="N633" i="1"/>
  <c r="T633" i="1"/>
  <c r="Y633" i="1"/>
  <c r="AD633" i="1"/>
  <c r="AJ633" i="1"/>
  <c r="E633" i="1"/>
  <c r="K633" i="1"/>
  <c r="P633" i="1"/>
  <c r="U633" i="1"/>
  <c r="AA633" i="1"/>
  <c r="AF633" i="1"/>
  <c r="AK633" i="1"/>
  <c r="G629" i="1"/>
  <c r="D629" i="1"/>
  <c r="I629" i="1"/>
  <c r="N629" i="1"/>
  <c r="T629" i="1"/>
  <c r="Y629" i="1"/>
  <c r="AD629" i="1"/>
  <c r="AJ629" i="1"/>
  <c r="E629" i="1"/>
  <c r="K629" i="1"/>
  <c r="P629" i="1"/>
  <c r="U629" i="1"/>
  <c r="AA629" i="1"/>
  <c r="AF629" i="1"/>
  <c r="AK629" i="1"/>
  <c r="G625" i="1"/>
  <c r="D625" i="1"/>
  <c r="I625" i="1"/>
  <c r="N625" i="1"/>
  <c r="T625" i="1"/>
  <c r="Y625" i="1"/>
  <c r="AD625" i="1"/>
  <c r="AJ625" i="1"/>
  <c r="E625" i="1"/>
  <c r="K625" i="1"/>
  <c r="P625" i="1"/>
  <c r="U625" i="1"/>
  <c r="AA625" i="1"/>
  <c r="AF625" i="1"/>
  <c r="AK625" i="1"/>
  <c r="G621" i="1"/>
  <c r="D621" i="1"/>
  <c r="I621" i="1"/>
  <c r="N621" i="1"/>
  <c r="T621" i="1"/>
  <c r="Y621" i="1"/>
  <c r="AD621" i="1"/>
  <c r="AJ621" i="1"/>
  <c r="E621" i="1"/>
  <c r="K621" i="1"/>
  <c r="P621" i="1"/>
  <c r="U621" i="1"/>
  <c r="AA621" i="1"/>
  <c r="AF621" i="1"/>
  <c r="AK621" i="1"/>
  <c r="G615" i="1"/>
  <c r="D615" i="1"/>
  <c r="I615" i="1"/>
  <c r="N615" i="1"/>
  <c r="T615" i="1"/>
  <c r="Y615" i="1"/>
  <c r="AD615" i="1"/>
  <c r="AJ615" i="1"/>
  <c r="E615" i="1"/>
  <c r="K615" i="1"/>
  <c r="P615" i="1"/>
  <c r="U615" i="1"/>
  <c r="AA615" i="1"/>
  <c r="AF615" i="1"/>
  <c r="AK615" i="1"/>
  <c r="C615" i="1"/>
  <c r="M615" i="1"/>
  <c r="X615" i="1"/>
  <c r="AI615" i="1"/>
  <c r="E561" i="1"/>
  <c r="G561" i="1"/>
  <c r="AG561" i="1"/>
  <c r="M561" i="1"/>
  <c r="W561" i="1"/>
  <c r="F538" i="1"/>
  <c r="B538" i="1"/>
  <c r="J538" i="1"/>
  <c r="Q538" i="1"/>
  <c r="W538" i="1"/>
  <c r="AD538" i="1"/>
  <c r="AH538" i="1"/>
  <c r="E538" i="1"/>
  <c r="M538" i="1"/>
  <c r="R538" i="1"/>
  <c r="X538" i="1"/>
  <c r="AE538" i="1"/>
  <c r="AK538" i="1"/>
  <c r="H538" i="1"/>
  <c r="U538" i="1"/>
  <c r="AF538" i="1"/>
  <c r="I538" i="1"/>
  <c r="V538" i="1"/>
  <c r="AG538" i="1"/>
  <c r="N538" i="1"/>
  <c r="Y538" i="1"/>
  <c r="E532" i="1"/>
  <c r="M532" i="1"/>
  <c r="AK532" i="1"/>
  <c r="Q532" i="1"/>
  <c r="X532" i="1"/>
  <c r="AF532" i="1"/>
  <c r="F465" i="1"/>
  <c r="C465" i="1"/>
  <c r="I465" i="1"/>
  <c r="M465" i="1"/>
  <c r="S465" i="1"/>
  <c r="Y465" i="1"/>
  <c r="AI465" i="1"/>
  <c r="D465" i="1"/>
  <c r="J465" i="1"/>
  <c r="O465" i="1"/>
  <c r="T465" i="1"/>
  <c r="Z465" i="1"/>
  <c r="AE465" i="1"/>
  <c r="AJ465" i="1"/>
  <c r="G465" i="1"/>
  <c r="R465" i="1"/>
  <c r="AB465" i="1"/>
  <c r="K465" i="1"/>
  <c r="U465" i="1"/>
  <c r="AG465" i="1"/>
  <c r="E465" i="1"/>
  <c r="Q465" i="1"/>
  <c r="AA465" i="1"/>
  <c r="AK465" i="1"/>
  <c r="L465" i="1"/>
  <c r="W465" i="1"/>
  <c r="AH465" i="1"/>
  <c r="AH795" i="1"/>
  <c r="AD795" i="1"/>
  <c r="Z795" i="1"/>
  <c r="V795" i="1"/>
  <c r="R795" i="1"/>
  <c r="N795" i="1"/>
  <c r="J795" i="1"/>
  <c r="F795" i="1"/>
  <c r="AH794" i="1"/>
  <c r="AD794" i="1"/>
  <c r="Z794" i="1"/>
  <c r="V794" i="1"/>
  <c r="R794" i="1"/>
  <c r="N794" i="1"/>
  <c r="J794" i="1"/>
  <c r="F794" i="1"/>
  <c r="AH793" i="1"/>
  <c r="AD793" i="1"/>
  <c r="Z793" i="1"/>
  <c r="V793" i="1"/>
  <c r="R793" i="1"/>
  <c r="N793" i="1"/>
  <c r="J793" i="1"/>
  <c r="F793" i="1"/>
  <c r="AH792" i="1"/>
  <c r="AD792" i="1"/>
  <c r="Z792" i="1"/>
  <c r="V792" i="1"/>
  <c r="R792" i="1"/>
  <c r="N792" i="1"/>
  <c r="J792" i="1"/>
  <c r="F792" i="1"/>
  <c r="AH791" i="1"/>
  <c r="AD791" i="1"/>
  <c r="Z791" i="1"/>
  <c r="V791" i="1"/>
  <c r="R791" i="1"/>
  <c r="N791" i="1"/>
  <c r="J791" i="1"/>
  <c r="F791" i="1"/>
  <c r="AH790" i="1"/>
  <c r="AD790" i="1"/>
  <c r="Z790" i="1"/>
  <c r="V790" i="1"/>
  <c r="R790" i="1"/>
  <c r="N790" i="1"/>
  <c r="J790" i="1"/>
  <c r="F790" i="1"/>
  <c r="AH789" i="1"/>
  <c r="AD789" i="1"/>
  <c r="Z789" i="1"/>
  <c r="V789" i="1"/>
  <c r="R789" i="1"/>
  <c r="N789" i="1"/>
  <c r="J789" i="1"/>
  <c r="F789" i="1"/>
  <c r="AH788" i="1"/>
  <c r="AD788" i="1"/>
  <c r="Z788" i="1"/>
  <c r="V788" i="1"/>
  <c r="R788" i="1"/>
  <c r="N788" i="1"/>
  <c r="J788" i="1"/>
  <c r="F788" i="1"/>
  <c r="AH787" i="1"/>
  <c r="AD787" i="1"/>
  <c r="Z787" i="1"/>
  <c r="V787" i="1"/>
  <c r="R787" i="1"/>
  <c r="N787" i="1"/>
  <c r="J787" i="1"/>
  <c r="F787" i="1"/>
  <c r="AH786" i="1"/>
  <c r="AD786" i="1"/>
  <c r="Z786" i="1"/>
  <c r="V786" i="1"/>
  <c r="R786" i="1"/>
  <c r="N786" i="1"/>
  <c r="J786" i="1"/>
  <c r="F786" i="1"/>
  <c r="AH785" i="1"/>
  <c r="AD785" i="1"/>
  <c r="Z785" i="1"/>
  <c r="V785" i="1"/>
  <c r="R785" i="1"/>
  <c r="N785" i="1"/>
  <c r="J785" i="1"/>
  <c r="F785" i="1"/>
  <c r="AH784" i="1"/>
  <c r="AD784" i="1"/>
  <c r="Z784" i="1"/>
  <c r="V784" i="1"/>
  <c r="R784" i="1"/>
  <c r="N784" i="1"/>
  <c r="J784" i="1"/>
  <c r="F784" i="1"/>
  <c r="AH783" i="1"/>
  <c r="AD783" i="1"/>
  <c r="Z783" i="1"/>
  <c r="V783" i="1"/>
  <c r="R783" i="1"/>
  <c r="N783" i="1"/>
  <c r="J783" i="1"/>
  <c r="F783" i="1"/>
  <c r="AH782" i="1"/>
  <c r="AD782" i="1"/>
  <c r="Z782" i="1"/>
  <c r="V782" i="1"/>
  <c r="R782" i="1"/>
  <c r="N782" i="1"/>
  <c r="J782" i="1"/>
  <c r="F782" i="1"/>
  <c r="AH781" i="1"/>
  <c r="AD781" i="1"/>
  <c r="Z781" i="1"/>
  <c r="V781" i="1"/>
  <c r="R781" i="1"/>
  <c r="N781" i="1"/>
  <c r="J781" i="1"/>
  <c r="F781" i="1"/>
  <c r="AH780" i="1"/>
  <c r="AD780" i="1"/>
  <c r="Z780" i="1"/>
  <c r="V780" i="1"/>
  <c r="R780" i="1"/>
  <c r="N780" i="1"/>
  <c r="J780" i="1"/>
  <c r="F780" i="1"/>
  <c r="AH779" i="1"/>
  <c r="AD779" i="1"/>
  <c r="Z779" i="1"/>
  <c r="V779" i="1"/>
  <c r="R779" i="1"/>
  <c r="N779" i="1"/>
  <c r="J779" i="1"/>
  <c r="F779" i="1"/>
  <c r="AH778" i="1"/>
  <c r="AD778" i="1"/>
  <c r="Z778" i="1"/>
  <c r="V778" i="1"/>
  <c r="R778" i="1"/>
  <c r="N778" i="1"/>
  <c r="J778" i="1"/>
  <c r="F778" i="1"/>
  <c r="AH777" i="1"/>
  <c r="AD777" i="1"/>
  <c r="Z777" i="1"/>
  <c r="V777" i="1"/>
  <c r="R777" i="1"/>
  <c r="N777" i="1"/>
  <c r="J777" i="1"/>
  <c r="F777" i="1"/>
  <c r="AH776" i="1"/>
  <c r="AD776" i="1"/>
  <c r="Z776" i="1"/>
  <c r="V776" i="1"/>
  <c r="R776" i="1"/>
  <c r="N776" i="1"/>
  <c r="J776" i="1"/>
  <c r="F776" i="1"/>
  <c r="AH775" i="1"/>
  <c r="AD775" i="1"/>
  <c r="Z775" i="1"/>
  <c r="V775" i="1"/>
  <c r="R775" i="1"/>
  <c r="N775" i="1"/>
  <c r="J775" i="1"/>
  <c r="F775" i="1"/>
  <c r="AH774" i="1"/>
  <c r="AD774" i="1"/>
  <c r="Z774" i="1"/>
  <c r="V774" i="1"/>
  <c r="R774" i="1"/>
  <c r="N774" i="1"/>
  <c r="J774" i="1"/>
  <c r="F774" i="1"/>
  <c r="AH773" i="1"/>
  <c r="AD773" i="1"/>
  <c r="Z773" i="1"/>
  <c r="V773" i="1"/>
  <c r="R773" i="1"/>
  <c r="N773" i="1"/>
  <c r="J773" i="1"/>
  <c r="F773" i="1"/>
  <c r="AH772" i="1"/>
  <c r="AD772" i="1"/>
  <c r="Z772" i="1"/>
  <c r="V772" i="1"/>
  <c r="R772" i="1"/>
  <c r="N772" i="1"/>
  <c r="J772" i="1"/>
  <c r="F772" i="1"/>
  <c r="AH771" i="1"/>
  <c r="AD771" i="1"/>
  <c r="Z771" i="1"/>
  <c r="V771" i="1"/>
  <c r="R771" i="1"/>
  <c r="N771" i="1"/>
  <c r="J771" i="1"/>
  <c r="F771" i="1"/>
  <c r="AH770" i="1"/>
  <c r="AD770" i="1"/>
  <c r="Z770" i="1"/>
  <c r="V770" i="1"/>
  <c r="R770" i="1"/>
  <c r="N770" i="1"/>
  <c r="J770" i="1"/>
  <c r="F770" i="1"/>
  <c r="AH769" i="1"/>
  <c r="AD769" i="1"/>
  <c r="Z769" i="1"/>
  <c r="V769" i="1"/>
  <c r="R769" i="1"/>
  <c r="N769" i="1"/>
  <c r="J769" i="1"/>
  <c r="F769" i="1"/>
  <c r="AH768" i="1"/>
  <c r="AD768" i="1"/>
  <c r="Z768" i="1"/>
  <c r="V768" i="1"/>
  <c r="R768" i="1"/>
  <c r="N768" i="1"/>
  <c r="J768" i="1"/>
  <c r="F768" i="1"/>
  <c r="AH767" i="1"/>
  <c r="AD767" i="1"/>
  <c r="Z767" i="1"/>
  <c r="V767" i="1"/>
  <c r="R767" i="1"/>
  <c r="N767" i="1"/>
  <c r="J767" i="1"/>
  <c r="F767" i="1"/>
  <c r="AH766" i="1"/>
  <c r="AD766" i="1"/>
  <c r="Z766" i="1"/>
  <c r="V766" i="1"/>
  <c r="R766" i="1"/>
  <c r="N766" i="1"/>
  <c r="J766" i="1"/>
  <c r="F766" i="1"/>
  <c r="AH765" i="1"/>
  <c r="AD765" i="1"/>
  <c r="Z765" i="1"/>
  <c r="V765" i="1"/>
  <c r="R765" i="1"/>
  <c r="N765" i="1"/>
  <c r="J765" i="1"/>
  <c r="F765" i="1"/>
  <c r="AH764" i="1"/>
  <c r="AD764" i="1"/>
  <c r="Z764" i="1"/>
  <c r="V764" i="1"/>
  <c r="R764" i="1"/>
  <c r="N764" i="1"/>
  <c r="J764" i="1"/>
  <c r="F764" i="1"/>
  <c r="AH763" i="1"/>
  <c r="AD763" i="1"/>
  <c r="Z763" i="1"/>
  <c r="V763" i="1"/>
  <c r="R763" i="1"/>
  <c r="N763" i="1"/>
  <c r="J763" i="1"/>
  <c r="F763" i="1"/>
  <c r="AH762" i="1"/>
  <c r="AD762" i="1"/>
  <c r="Z762" i="1"/>
  <c r="V762" i="1"/>
  <c r="R762" i="1"/>
  <c r="N762" i="1"/>
  <c r="J762" i="1"/>
  <c r="F762" i="1"/>
  <c r="AH761" i="1"/>
  <c r="AD761" i="1"/>
  <c r="Z761" i="1"/>
  <c r="V761" i="1"/>
  <c r="R761" i="1"/>
  <c r="N761" i="1"/>
  <c r="J761" i="1"/>
  <c r="F761" i="1"/>
  <c r="AH760" i="1"/>
  <c r="AD760" i="1"/>
  <c r="Z760" i="1"/>
  <c r="V760" i="1"/>
  <c r="R760" i="1"/>
  <c r="N760" i="1"/>
  <c r="J760" i="1"/>
  <c r="F760" i="1"/>
  <c r="AH759" i="1"/>
  <c r="AD759" i="1"/>
  <c r="Z759" i="1"/>
  <c r="V759" i="1"/>
  <c r="R759" i="1"/>
  <c r="N759" i="1"/>
  <c r="J759" i="1"/>
  <c r="F759" i="1"/>
  <c r="AH758" i="1"/>
  <c r="AD758" i="1"/>
  <c r="Z758" i="1"/>
  <c r="V758" i="1"/>
  <c r="R758" i="1"/>
  <c r="N758" i="1"/>
  <c r="J758" i="1"/>
  <c r="F758" i="1"/>
  <c r="AH757" i="1"/>
  <c r="AD757" i="1"/>
  <c r="Z757" i="1"/>
  <c r="V757" i="1"/>
  <c r="R757" i="1"/>
  <c r="N757" i="1"/>
  <c r="J757" i="1"/>
  <c r="F757" i="1"/>
  <c r="AH756" i="1"/>
  <c r="AD756" i="1"/>
  <c r="Z756" i="1"/>
  <c r="V756" i="1"/>
  <c r="R756" i="1"/>
  <c r="N756" i="1"/>
  <c r="J756" i="1"/>
  <c r="F756" i="1"/>
  <c r="AH755" i="1"/>
  <c r="AD755" i="1"/>
  <c r="Z755" i="1"/>
  <c r="V755" i="1"/>
  <c r="R755" i="1"/>
  <c r="N755" i="1"/>
  <c r="J755" i="1"/>
  <c r="F755" i="1"/>
  <c r="AH754" i="1"/>
  <c r="AD754" i="1"/>
  <c r="Z754" i="1"/>
  <c r="V754" i="1"/>
  <c r="R754" i="1"/>
  <c r="N754" i="1"/>
  <c r="J754" i="1"/>
  <c r="F754" i="1"/>
  <c r="AH753" i="1"/>
  <c r="AD753" i="1"/>
  <c r="Z753" i="1"/>
  <c r="V753" i="1"/>
  <c r="R753" i="1"/>
  <c r="N753" i="1"/>
  <c r="J753" i="1"/>
  <c r="F753" i="1"/>
  <c r="AH752" i="1"/>
  <c r="AD752" i="1"/>
  <c r="Z752" i="1"/>
  <c r="V752" i="1"/>
  <c r="R752" i="1"/>
  <c r="N752" i="1"/>
  <c r="J752" i="1"/>
  <c r="F752" i="1"/>
  <c r="AH751" i="1"/>
  <c r="AD751" i="1"/>
  <c r="Z751" i="1"/>
  <c r="V751" i="1"/>
  <c r="R751" i="1"/>
  <c r="N751" i="1"/>
  <c r="J751" i="1"/>
  <c r="F751" i="1"/>
  <c r="AH750" i="1"/>
  <c r="AD750" i="1"/>
  <c r="Z750" i="1"/>
  <c r="V750" i="1"/>
  <c r="R750" i="1"/>
  <c r="N750" i="1"/>
  <c r="J750" i="1"/>
  <c r="F750" i="1"/>
  <c r="N749" i="1"/>
  <c r="J749" i="1"/>
  <c r="F749" i="1"/>
  <c r="AK663" i="1"/>
  <c r="AF663" i="1"/>
  <c r="Y663" i="1"/>
  <c r="S663" i="1"/>
  <c r="M663" i="1"/>
  <c r="E663" i="1"/>
  <c r="AF662" i="1"/>
  <c r="V662" i="1"/>
  <c r="M662" i="1"/>
  <c r="E662" i="1"/>
  <c r="AJ660" i="1"/>
  <c r="AD660" i="1"/>
  <c r="Y660" i="1"/>
  <c r="T660" i="1"/>
  <c r="N660" i="1"/>
  <c r="I660" i="1"/>
  <c r="D660" i="1"/>
  <c r="AG659" i="1"/>
  <c r="AA659" i="1"/>
  <c r="U659" i="1"/>
  <c r="M659" i="1"/>
  <c r="E659" i="1"/>
  <c r="AF658" i="1"/>
  <c r="V658" i="1"/>
  <c r="M658" i="1"/>
  <c r="E658" i="1"/>
  <c r="AJ656" i="1"/>
  <c r="AD656" i="1"/>
  <c r="Y656" i="1"/>
  <c r="T656" i="1"/>
  <c r="N656" i="1"/>
  <c r="I656" i="1"/>
  <c r="D656" i="1"/>
  <c r="AK652" i="1"/>
  <c r="AF652" i="1"/>
  <c r="AA652" i="1"/>
  <c r="U652" i="1"/>
  <c r="P652" i="1"/>
  <c r="K652" i="1"/>
  <c r="E652" i="1"/>
  <c r="AI651" i="1"/>
  <c r="AB651" i="1"/>
  <c r="V651" i="1"/>
  <c r="P651" i="1"/>
  <c r="K651" i="1"/>
  <c r="D651" i="1"/>
  <c r="AK649" i="1"/>
  <c r="AF649" i="1"/>
  <c r="AA649" i="1"/>
  <c r="U649" i="1"/>
  <c r="P649" i="1"/>
  <c r="K649" i="1"/>
  <c r="E649" i="1"/>
  <c r="AK647" i="1"/>
  <c r="AF647" i="1"/>
  <c r="AA647" i="1"/>
  <c r="U647" i="1"/>
  <c r="P647" i="1"/>
  <c r="K647" i="1"/>
  <c r="E647" i="1"/>
  <c r="AK645" i="1"/>
  <c r="AF645" i="1"/>
  <c r="AA645" i="1"/>
  <c r="U645" i="1"/>
  <c r="P645" i="1"/>
  <c r="K645" i="1"/>
  <c r="E645" i="1"/>
  <c r="AK643" i="1"/>
  <c r="AF643" i="1"/>
  <c r="AA643" i="1"/>
  <c r="U643" i="1"/>
  <c r="P643" i="1"/>
  <c r="K643" i="1"/>
  <c r="E643" i="1"/>
  <c r="AK641" i="1"/>
  <c r="AF641" i="1"/>
  <c r="AA641" i="1"/>
  <c r="U641" i="1"/>
  <c r="P641" i="1"/>
  <c r="K641" i="1"/>
  <c r="E641" i="1"/>
  <c r="G639" i="1"/>
  <c r="D639" i="1"/>
  <c r="I639" i="1"/>
  <c r="N639" i="1"/>
  <c r="T639" i="1"/>
  <c r="Y639" i="1"/>
  <c r="AD639" i="1"/>
  <c r="AJ639" i="1"/>
  <c r="S633" i="1"/>
  <c r="H633" i="1"/>
  <c r="S629" i="1"/>
  <c r="H629" i="1"/>
  <c r="S625" i="1"/>
  <c r="H625" i="1"/>
  <c r="S621" i="1"/>
  <c r="H621" i="1"/>
  <c r="AB615" i="1"/>
  <c r="L615" i="1"/>
  <c r="B599" i="1"/>
  <c r="E599" i="1"/>
  <c r="P599" i="1"/>
  <c r="X599" i="1"/>
  <c r="AF599" i="1"/>
  <c r="I599" i="1"/>
  <c r="S599" i="1"/>
  <c r="AA599" i="1"/>
  <c r="AI599" i="1"/>
  <c r="L599" i="1"/>
  <c r="T599" i="1"/>
  <c r="AJ599" i="1"/>
  <c r="R592" i="1"/>
  <c r="C581" i="1"/>
  <c r="E581" i="1"/>
  <c r="J581" i="1"/>
  <c r="Q581" i="1"/>
  <c r="X581" i="1"/>
  <c r="AD581" i="1"/>
  <c r="AK581" i="1"/>
  <c r="F581" i="1"/>
  <c r="M581" i="1"/>
  <c r="R581" i="1"/>
  <c r="Y581" i="1"/>
  <c r="AF581" i="1"/>
  <c r="H581" i="1"/>
  <c r="U581" i="1"/>
  <c r="AG581" i="1"/>
  <c r="I581" i="1"/>
  <c r="V581" i="1"/>
  <c r="AH581" i="1"/>
  <c r="N574" i="1"/>
  <c r="F525" i="1"/>
  <c r="E525" i="1"/>
  <c r="P525" i="1"/>
  <c r="Y525" i="1"/>
  <c r="AK525" i="1"/>
  <c r="I525" i="1"/>
  <c r="X525" i="1"/>
  <c r="M525" i="1"/>
  <c r="H525" i="1"/>
  <c r="U525" i="1"/>
  <c r="AG525" i="1"/>
  <c r="Q525" i="1"/>
  <c r="AF525" i="1"/>
  <c r="F480" i="1"/>
  <c r="G480" i="1"/>
  <c r="R480" i="1"/>
  <c r="AB480" i="1"/>
  <c r="I480" i="1"/>
  <c r="S480" i="1"/>
  <c r="L480" i="1"/>
  <c r="AH480" i="1"/>
  <c r="M480" i="1"/>
  <c r="AI480" i="1"/>
  <c r="C480" i="1"/>
  <c r="Y480" i="1"/>
  <c r="W480" i="1"/>
  <c r="K478" i="1"/>
  <c r="U478" i="1"/>
  <c r="AJ663" i="1"/>
  <c r="X663" i="1"/>
  <c r="Q663" i="1"/>
  <c r="L663" i="1"/>
  <c r="AK662" i="1"/>
  <c r="U662" i="1"/>
  <c r="L662" i="1"/>
  <c r="AK661" i="1"/>
  <c r="AD661" i="1"/>
  <c r="X661" i="1"/>
  <c r="S661" i="1"/>
  <c r="L661" i="1"/>
  <c r="F661" i="1"/>
  <c r="AI660" i="1"/>
  <c r="X660" i="1"/>
  <c r="S660" i="1"/>
  <c r="M660" i="1"/>
  <c r="H660" i="1"/>
  <c r="AK659" i="1"/>
  <c r="AF659" i="1"/>
  <c r="Y659" i="1"/>
  <c r="S659" i="1"/>
  <c r="L659" i="1"/>
  <c r="AK658" i="1"/>
  <c r="U658" i="1"/>
  <c r="L658" i="1"/>
  <c r="AK657" i="1"/>
  <c r="AD657" i="1"/>
  <c r="X657" i="1"/>
  <c r="S657" i="1"/>
  <c r="L657" i="1"/>
  <c r="F657" i="1"/>
  <c r="AI656" i="1"/>
  <c r="X656" i="1"/>
  <c r="S656" i="1"/>
  <c r="M656" i="1"/>
  <c r="H656" i="1"/>
  <c r="AG654" i="1"/>
  <c r="X654" i="1"/>
  <c r="P654" i="1"/>
  <c r="AJ652" i="1"/>
  <c r="AD652" i="1"/>
  <c r="Y652" i="1"/>
  <c r="T652" i="1"/>
  <c r="N652" i="1"/>
  <c r="I652" i="1"/>
  <c r="AG651" i="1"/>
  <c r="AA651" i="1"/>
  <c r="U651" i="1"/>
  <c r="N651" i="1"/>
  <c r="H651" i="1"/>
  <c r="AJ649" i="1"/>
  <c r="AD649" i="1"/>
  <c r="Y649" i="1"/>
  <c r="T649" i="1"/>
  <c r="N649" i="1"/>
  <c r="I649" i="1"/>
  <c r="D649" i="1"/>
  <c r="AJ647" i="1"/>
  <c r="AD647" i="1"/>
  <c r="Y647" i="1"/>
  <c r="T647" i="1"/>
  <c r="N647" i="1"/>
  <c r="I647" i="1"/>
  <c r="D647" i="1"/>
  <c r="AJ645" i="1"/>
  <c r="AD645" i="1"/>
  <c r="Y645" i="1"/>
  <c r="T645" i="1"/>
  <c r="N645" i="1"/>
  <c r="I645" i="1"/>
  <c r="D645" i="1"/>
  <c r="AJ643" i="1"/>
  <c r="AD643" i="1"/>
  <c r="Y643" i="1"/>
  <c r="T643" i="1"/>
  <c r="N643" i="1"/>
  <c r="I643" i="1"/>
  <c r="D643" i="1"/>
  <c r="AJ641" i="1"/>
  <c r="AD641" i="1"/>
  <c r="Y641" i="1"/>
  <c r="T641" i="1"/>
  <c r="N641" i="1"/>
  <c r="I641" i="1"/>
  <c r="D641" i="1"/>
  <c r="AI639" i="1"/>
  <c r="AB639" i="1"/>
  <c r="U639" i="1"/>
  <c r="M639" i="1"/>
  <c r="F639" i="1"/>
  <c r="G637" i="1"/>
  <c r="D637" i="1"/>
  <c r="I637" i="1"/>
  <c r="N637" i="1"/>
  <c r="T637" i="1"/>
  <c r="Y637" i="1"/>
  <c r="AD637" i="1"/>
  <c r="AJ637" i="1"/>
  <c r="G635" i="1"/>
  <c r="D635" i="1"/>
  <c r="I635" i="1"/>
  <c r="N635" i="1"/>
  <c r="T635" i="1"/>
  <c r="Y635" i="1"/>
  <c r="AD635" i="1"/>
  <c r="AJ635" i="1"/>
  <c r="E635" i="1"/>
  <c r="AB633" i="1"/>
  <c r="Q633" i="1"/>
  <c r="F633" i="1"/>
  <c r="G631" i="1"/>
  <c r="D631" i="1"/>
  <c r="I631" i="1"/>
  <c r="N631" i="1"/>
  <c r="T631" i="1"/>
  <c r="Y631" i="1"/>
  <c r="AD631" i="1"/>
  <c r="AJ631" i="1"/>
  <c r="E631" i="1"/>
  <c r="K631" i="1"/>
  <c r="P631" i="1"/>
  <c r="U631" i="1"/>
  <c r="AA631" i="1"/>
  <c r="AF631" i="1"/>
  <c r="AK631" i="1"/>
  <c r="AB629" i="1"/>
  <c r="Q629" i="1"/>
  <c r="F629" i="1"/>
  <c r="G627" i="1"/>
  <c r="D627" i="1"/>
  <c r="I627" i="1"/>
  <c r="N627" i="1"/>
  <c r="T627" i="1"/>
  <c r="Y627" i="1"/>
  <c r="AD627" i="1"/>
  <c r="AJ627" i="1"/>
  <c r="E627" i="1"/>
  <c r="K627" i="1"/>
  <c r="P627" i="1"/>
  <c r="U627" i="1"/>
  <c r="AA627" i="1"/>
  <c r="AF627" i="1"/>
  <c r="AK627" i="1"/>
  <c r="AB625" i="1"/>
  <c r="Q625" i="1"/>
  <c r="F625" i="1"/>
  <c r="G623" i="1"/>
  <c r="D623" i="1"/>
  <c r="I623" i="1"/>
  <c r="N623" i="1"/>
  <c r="T623" i="1"/>
  <c r="Y623" i="1"/>
  <c r="AD623" i="1"/>
  <c r="AJ623" i="1"/>
  <c r="E623" i="1"/>
  <c r="K623" i="1"/>
  <c r="P623" i="1"/>
  <c r="U623" i="1"/>
  <c r="AA623" i="1"/>
  <c r="AF623" i="1"/>
  <c r="AK623" i="1"/>
  <c r="AB621" i="1"/>
  <c r="Q621" i="1"/>
  <c r="F621" i="1"/>
  <c r="G619" i="1"/>
  <c r="D619" i="1"/>
  <c r="I619" i="1"/>
  <c r="N619" i="1"/>
  <c r="T619" i="1"/>
  <c r="Y619" i="1"/>
  <c r="AD619" i="1"/>
  <c r="AJ619" i="1"/>
  <c r="E619" i="1"/>
  <c r="K619" i="1"/>
  <c r="P619" i="1"/>
  <c r="U619" i="1"/>
  <c r="AA619" i="1"/>
  <c r="AF619" i="1"/>
  <c r="AK619" i="1"/>
  <c r="G617" i="1"/>
  <c r="D617" i="1"/>
  <c r="I617" i="1"/>
  <c r="N617" i="1"/>
  <c r="T617" i="1"/>
  <c r="Y617" i="1"/>
  <c r="AD617" i="1"/>
  <c r="AJ617" i="1"/>
  <c r="E617" i="1"/>
  <c r="K617" i="1"/>
  <c r="P617" i="1"/>
  <c r="U617" i="1"/>
  <c r="AA617" i="1"/>
  <c r="AF617" i="1"/>
  <c r="AK617" i="1"/>
  <c r="H617" i="1"/>
  <c r="S617" i="1"/>
  <c r="V615" i="1"/>
  <c r="H615" i="1"/>
  <c r="G613" i="1"/>
  <c r="D613" i="1"/>
  <c r="I613" i="1"/>
  <c r="N613" i="1"/>
  <c r="T613" i="1"/>
  <c r="Y613" i="1"/>
  <c r="AD613" i="1"/>
  <c r="AJ613" i="1"/>
  <c r="E613" i="1"/>
  <c r="K613" i="1"/>
  <c r="P613" i="1"/>
  <c r="U613" i="1"/>
  <c r="AA613" i="1"/>
  <c r="AF613" i="1"/>
  <c r="AK613" i="1"/>
  <c r="F613" i="1"/>
  <c r="Q613" i="1"/>
  <c r="AB613" i="1"/>
  <c r="H613" i="1"/>
  <c r="S613" i="1"/>
  <c r="G609" i="1"/>
  <c r="D609" i="1"/>
  <c r="I609" i="1"/>
  <c r="N609" i="1"/>
  <c r="T609" i="1"/>
  <c r="Y609" i="1"/>
  <c r="AD609" i="1"/>
  <c r="AJ609" i="1"/>
  <c r="E609" i="1"/>
  <c r="K609" i="1"/>
  <c r="P609" i="1"/>
  <c r="U609" i="1"/>
  <c r="AA609" i="1"/>
  <c r="AF609" i="1"/>
  <c r="AK609" i="1"/>
  <c r="F609" i="1"/>
  <c r="Q609" i="1"/>
  <c r="AB609" i="1"/>
  <c r="H609" i="1"/>
  <c r="S609" i="1"/>
  <c r="AB599" i="1"/>
  <c r="M592" i="1"/>
  <c r="C582" i="1"/>
  <c r="B582" i="1"/>
  <c r="I582" i="1"/>
  <c r="P582" i="1"/>
  <c r="V582" i="1"/>
  <c r="AH582" i="1"/>
  <c r="E582" i="1"/>
  <c r="J582" i="1"/>
  <c r="Q582" i="1"/>
  <c r="X582" i="1"/>
  <c r="AD582" i="1"/>
  <c r="AK582" i="1"/>
  <c r="F582" i="1"/>
  <c r="R582" i="1"/>
  <c r="AF582" i="1"/>
  <c r="H582" i="1"/>
  <c r="U582" i="1"/>
  <c r="AG582" i="1"/>
  <c r="P581" i="1"/>
  <c r="M574" i="1"/>
  <c r="C573" i="1"/>
  <c r="E573" i="1"/>
  <c r="J573" i="1"/>
  <c r="Q573" i="1"/>
  <c r="X573" i="1"/>
  <c r="AD573" i="1"/>
  <c r="AK573" i="1"/>
  <c r="F573" i="1"/>
  <c r="M573" i="1"/>
  <c r="R573" i="1"/>
  <c r="Y573" i="1"/>
  <c r="AF573" i="1"/>
  <c r="H573" i="1"/>
  <c r="U573" i="1"/>
  <c r="AG573" i="1"/>
  <c r="I573" i="1"/>
  <c r="V573" i="1"/>
  <c r="AH573" i="1"/>
  <c r="G568" i="1"/>
  <c r="U568" i="1"/>
  <c r="AE568" i="1"/>
  <c r="I568" i="1"/>
  <c r="W568" i="1"/>
  <c r="AG568" i="1"/>
  <c r="O568" i="1"/>
  <c r="AK568" i="1"/>
  <c r="Q568" i="1"/>
  <c r="E557" i="1"/>
  <c r="Q557" i="1"/>
  <c r="W557" i="1"/>
  <c r="AG557" i="1"/>
  <c r="W549" i="1"/>
  <c r="F534" i="1"/>
  <c r="E534" i="1"/>
  <c r="O534" i="1"/>
  <c r="V534" i="1"/>
  <c r="AD534" i="1"/>
  <c r="AK534" i="1"/>
  <c r="G534" i="1"/>
  <c r="P534" i="1"/>
  <c r="W534" i="1"/>
  <c r="AE534" i="1"/>
  <c r="I534" i="1"/>
  <c r="X534" i="1"/>
  <c r="M534" i="1"/>
  <c r="Q534" i="1"/>
  <c r="AF534" i="1"/>
  <c r="B505" i="1"/>
  <c r="E505" i="1"/>
  <c r="AA505" i="1"/>
  <c r="Q505" i="1"/>
  <c r="U505" i="1"/>
  <c r="K505" i="1"/>
  <c r="AK505" i="1"/>
  <c r="AG505" i="1"/>
  <c r="F486" i="1"/>
  <c r="D486" i="1"/>
  <c r="K486" i="1"/>
  <c r="Q486" i="1"/>
  <c r="W486" i="1"/>
  <c r="AJ486" i="1"/>
  <c r="E486" i="1"/>
  <c r="L486" i="1"/>
  <c r="S486" i="1"/>
  <c r="Y486" i="1"/>
  <c r="AE486" i="1"/>
  <c r="AK486" i="1"/>
  <c r="G486" i="1"/>
  <c r="T486" i="1"/>
  <c r="AG486" i="1"/>
  <c r="I486" i="1"/>
  <c r="U486" i="1"/>
  <c r="AI486" i="1"/>
  <c r="C486" i="1"/>
  <c r="O486" i="1"/>
  <c r="AB486" i="1"/>
  <c r="M486" i="1"/>
  <c r="AA486" i="1"/>
  <c r="AI611" i="1"/>
  <c r="X611" i="1"/>
  <c r="M611" i="1"/>
  <c r="AI607" i="1"/>
  <c r="X607" i="1"/>
  <c r="M607" i="1"/>
  <c r="G606" i="1"/>
  <c r="C606" i="1"/>
  <c r="H606" i="1"/>
  <c r="M606" i="1"/>
  <c r="S606" i="1"/>
  <c r="X606" i="1"/>
  <c r="AI606" i="1"/>
  <c r="D606" i="1"/>
  <c r="I606" i="1"/>
  <c r="N606" i="1"/>
  <c r="T606" i="1"/>
  <c r="Y606" i="1"/>
  <c r="AD606" i="1"/>
  <c r="AJ606" i="1"/>
  <c r="G605" i="1"/>
  <c r="C605" i="1"/>
  <c r="H605" i="1"/>
  <c r="M605" i="1"/>
  <c r="S605" i="1"/>
  <c r="X605" i="1"/>
  <c r="AG605" i="1"/>
  <c r="D605" i="1"/>
  <c r="I605" i="1"/>
  <c r="N605" i="1"/>
  <c r="T605" i="1"/>
  <c r="Y605" i="1"/>
  <c r="AD605" i="1"/>
  <c r="AI605" i="1"/>
  <c r="AG604" i="1"/>
  <c r="X604" i="1"/>
  <c r="M604" i="1"/>
  <c r="AF601" i="1"/>
  <c r="X601" i="1"/>
  <c r="M601" i="1"/>
  <c r="B596" i="1"/>
  <c r="J596" i="1"/>
  <c r="V596" i="1"/>
  <c r="AG596" i="1"/>
  <c r="M596" i="1"/>
  <c r="X596" i="1"/>
  <c r="AH596" i="1"/>
  <c r="C586" i="1"/>
  <c r="B586" i="1"/>
  <c r="I586" i="1"/>
  <c r="P586" i="1"/>
  <c r="V586" i="1"/>
  <c r="AH586" i="1"/>
  <c r="E586" i="1"/>
  <c r="J586" i="1"/>
  <c r="Q586" i="1"/>
  <c r="X586" i="1"/>
  <c r="AD586" i="1"/>
  <c r="AK586" i="1"/>
  <c r="P585" i="1"/>
  <c r="C578" i="1"/>
  <c r="B578" i="1"/>
  <c r="I578" i="1"/>
  <c r="P578" i="1"/>
  <c r="V578" i="1"/>
  <c r="AH578" i="1"/>
  <c r="E578" i="1"/>
  <c r="J578" i="1"/>
  <c r="Q578" i="1"/>
  <c r="X578" i="1"/>
  <c r="AD578" i="1"/>
  <c r="AK578" i="1"/>
  <c r="P577" i="1"/>
  <c r="C570" i="1"/>
  <c r="B570" i="1"/>
  <c r="I570" i="1"/>
  <c r="P570" i="1"/>
  <c r="V570" i="1"/>
  <c r="AH570" i="1"/>
  <c r="E570" i="1"/>
  <c r="J570" i="1"/>
  <c r="Q570" i="1"/>
  <c r="X570" i="1"/>
  <c r="AD570" i="1"/>
  <c r="AK570" i="1"/>
  <c r="O560" i="1"/>
  <c r="AG554" i="1"/>
  <c r="M554" i="1"/>
  <c r="AE553" i="1"/>
  <c r="H550" i="1"/>
  <c r="G550" i="1"/>
  <c r="Q550" i="1"/>
  <c r="I550" i="1"/>
  <c r="U550" i="1"/>
  <c r="AE550" i="1"/>
  <c r="AG546" i="1"/>
  <c r="M546" i="1"/>
  <c r="AE545" i="1"/>
  <c r="D543" i="1"/>
  <c r="H543" i="1"/>
  <c r="M543" i="1"/>
  <c r="Q543" i="1"/>
  <c r="U543" i="1"/>
  <c r="Y543" i="1"/>
  <c r="AG543" i="1"/>
  <c r="AK543" i="1"/>
  <c r="E543" i="1"/>
  <c r="I543" i="1"/>
  <c r="N543" i="1"/>
  <c r="R543" i="1"/>
  <c r="V543" i="1"/>
  <c r="Z543" i="1"/>
  <c r="AD543" i="1"/>
  <c r="AH543" i="1"/>
  <c r="E540" i="1"/>
  <c r="I540" i="1"/>
  <c r="P540" i="1"/>
  <c r="W540" i="1"/>
  <c r="AH540" i="1"/>
  <c r="F540" i="1"/>
  <c r="M540" i="1"/>
  <c r="Q540" i="1"/>
  <c r="X540" i="1"/>
  <c r="AD540" i="1"/>
  <c r="AK540" i="1"/>
  <c r="Z536" i="1"/>
  <c r="N536" i="1"/>
  <c r="F533" i="1"/>
  <c r="M533" i="1"/>
  <c r="Q533" i="1"/>
  <c r="X533" i="1"/>
  <c r="AE533" i="1"/>
  <c r="G533" i="1"/>
  <c r="N533" i="1"/>
  <c r="U533" i="1"/>
  <c r="Y533" i="1"/>
  <c r="AF533" i="1"/>
  <c r="O513" i="1"/>
  <c r="G498" i="1"/>
  <c r="D498" i="1"/>
  <c r="L498" i="1"/>
  <c r="S498" i="1"/>
  <c r="Y498" i="1"/>
  <c r="AE498" i="1"/>
  <c r="AK498" i="1"/>
  <c r="I498" i="1"/>
  <c r="Q498" i="1"/>
  <c r="AA498" i="1"/>
  <c r="AI498" i="1"/>
  <c r="K498" i="1"/>
  <c r="T498" i="1"/>
  <c r="AB498" i="1"/>
  <c r="AJ498" i="1"/>
  <c r="E498" i="1"/>
  <c r="O498" i="1"/>
  <c r="W498" i="1"/>
  <c r="AG498" i="1"/>
  <c r="F473" i="1"/>
  <c r="B473" i="1"/>
  <c r="G473" i="1"/>
  <c r="L473" i="1"/>
  <c r="R473" i="1"/>
  <c r="W473" i="1"/>
  <c r="AB473" i="1"/>
  <c r="AH473" i="1"/>
  <c r="C473" i="1"/>
  <c r="I473" i="1"/>
  <c r="M473" i="1"/>
  <c r="S473" i="1"/>
  <c r="Y473" i="1"/>
  <c r="AI473" i="1"/>
  <c r="E473" i="1"/>
  <c r="Q473" i="1"/>
  <c r="AA473" i="1"/>
  <c r="AK473" i="1"/>
  <c r="J473" i="1"/>
  <c r="T473" i="1"/>
  <c r="AE473" i="1"/>
  <c r="D473" i="1"/>
  <c r="O473" i="1"/>
  <c r="Z473" i="1"/>
  <c r="AJ473" i="1"/>
  <c r="B458" i="1"/>
  <c r="C458" i="1"/>
  <c r="S458" i="1"/>
  <c r="G458" i="1"/>
  <c r="Z458" i="1"/>
  <c r="Q458" i="1"/>
  <c r="M458" i="1"/>
  <c r="G611" i="1"/>
  <c r="D611" i="1"/>
  <c r="I611" i="1"/>
  <c r="N611" i="1"/>
  <c r="T611" i="1"/>
  <c r="Y611" i="1"/>
  <c r="AD611" i="1"/>
  <c r="AJ611" i="1"/>
  <c r="E611" i="1"/>
  <c r="K611" i="1"/>
  <c r="P611" i="1"/>
  <c r="U611" i="1"/>
  <c r="AA611" i="1"/>
  <c r="AF611" i="1"/>
  <c r="AK611" i="1"/>
  <c r="G607" i="1"/>
  <c r="D607" i="1"/>
  <c r="I607" i="1"/>
  <c r="N607" i="1"/>
  <c r="T607" i="1"/>
  <c r="Y607" i="1"/>
  <c r="AD607" i="1"/>
  <c r="AJ607" i="1"/>
  <c r="E607" i="1"/>
  <c r="K607" i="1"/>
  <c r="P607" i="1"/>
  <c r="U607" i="1"/>
  <c r="AA607" i="1"/>
  <c r="AF607" i="1"/>
  <c r="AK607" i="1"/>
  <c r="G604" i="1"/>
  <c r="D604" i="1"/>
  <c r="I604" i="1"/>
  <c r="N604" i="1"/>
  <c r="T604" i="1"/>
  <c r="Y604" i="1"/>
  <c r="AD604" i="1"/>
  <c r="AH604" i="1"/>
  <c r="E604" i="1"/>
  <c r="K604" i="1"/>
  <c r="P604" i="1"/>
  <c r="U604" i="1"/>
  <c r="AA604" i="1"/>
  <c r="AE604" i="1"/>
  <c r="AI604" i="1"/>
  <c r="G601" i="1"/>
  <c r="D601" i="1"/>
  <c r="I601" i="1"/>
  <c r="N601" i="1"/>
  <c r="T601" i="1"/>
  <c r="Y601" i="1"/>
  <c r="AG601" i="1"/>
  <c r="AK601" i="1"/>
  <c r="E601" i="1"/>
  <c r="K601" i="1"/>
  <c r="P601" i="1"/>
  <c r="U601" i="1"/>
  <c r="Z601" i="1"/>
  <c r="AD601" i="1"/>
  <c r="AH601" i="1"/>
  <c r="C585" i="1"/>
  <c r="E585" i="1"/>
  <c r="J585" i="1"/>
  <c r="Q585" i="1"/>
  <c r="X585" i="1"/>
  <c r="AD585" i="1"/>
  <c r="AK585" i="1"/>
  <c r="F585" i="1"/>
  <c r="M585" i="1"/>
  <c r="R585" i="1"/>
  <c r="Y585" i="1"/>
  <c r="AF585" i="1"/>
  <c r="C577" i="1"/>
  <c r="E577" i="1"/>
  <c r="J577" i="1"/>
  <c r="Q577" i="1"/>
  <c r="X577" i="1"/>
  <c r="AD577" i="1"/>
  <c r="AK577" i="1"/>
  <c r="F577" i="1"/>
  <c r="M577" i="1"/>
  <c r="R577" i="1"/>
  <c r="Y577" i="1"/>
  <c r="AF577" i="1"/>
  <c r="Y554" i="1"/>
  <c r="H553" i="1"/>
  <c r="E553" i="1"/>
  <c r="O553" i="1"/>
  <c r="Y553" i="1"/>
  <c r="AK553" i="1"/>
  <c r="G553" i="1"/>
  <c r="Q553" i="1"/>
  <c r="Y546" i="1"/>
  <c r="H545" i="1"/>
  <c r="E545" i="1"/>
  <c r="O545" i="1"/>
  <c r="Y545" i="1"/>
  <c r="AK545" i="1"/>
  <c r="G545" i="1"/>
  <c r="Q545" i="1"/>
  <c r="AH536" i="1"/>
  <c r="W536" i="1"/>
  <c r="E535" i="1"/>
  <c r="F535" i="1"/>
  <c r="AE535" i="1"/>
  <c r="O535" i="1"/>
  <c r="E528" i="1"/>
  <c r="X528" i="1"/>
  <c r="AG513" i="1"/>
  <c r="B509" i="1"/>
  <c r="U509" i="1"/>
  <c r="AK509" i="1"/>
  <c r="AG473" i="1"/>
  <c r="B446" i="1"/>
  <c r="Q446" i="1"/>
  <c r="Z446" i="1"/>
  <c r="AI446" i="1"/>
  <c r="C446" i="1"/>
  <c r="R446" i="1"/>
  <c r="AE446" i="1"/>
  <c r="J446" i="1"/>
  <c r="AH446" i="1"/>
  <c r="S446" i="1"/>
  <c r="E446" i="1"/>
  <c r="AG446" i="1"/>
  <c r="G560" i="1"/>
  <c r="U560" i="1"/>
  <c r="AE560" i="1"/>
  <c r="I560" i="1"/>
  <c r="W560" i="1"/>
  <c r="AK560" i="1"/>
  <c r="H554" i="1"/>
  <c r="G554" i="1"/>
  <c r="Q554" i="1"/>
  <c r="I554" i="1"/>
  <c r="U554" i="1"/>
  <c r="AE554" i="1"/>
  <c r="H546" i="1"/>
  <c r="G546" i="1"/>
  <c r="Q546" i="1"/>
  <c r="I546" i="1"/>
  <c r="U546" i="1"/>
  <c r="AE546" i="1"/>
  <c r="G536" i="1"/>
  <c r="P536" i="1"/>
  <c r="X536" i="1"/>
  <c r="AD536" i="1"/>
  <c r="AK536" i="1"/>
  <c r="H536" i="1"/>
  <c r="R536" i="1"/>
  <c r="Y536" i="1"/>
  <c r="AE536" i="1"/>
  <c r="F519" i="1"/>
  <c r="I519" i="1"/>
  <c r="U519" i="1"/>
  <c r="AF519" i="1"/>
  <c r="H519" i="1"/>
  <c r="X519" i="1"/>
  <c r="AK519" i="1"/>
  <c r="M519" i="1"/>
  <c r="Y519" i="1"/>
  <c r="E519" i="1"/>
  <c r="Q519" i="1"/>
  <c r="AG519" i="1"/>
  <c r="E513" i="1"/>
  <c r="C513" i="1"/>
  <c r="H513" i="1"/>
  <c r="N513" i="1"/>
  <c r="S513" i="1"/>
  <c r="W513" i="1"/>
  <c r="AB513" i="1"/>
  <c r="AF513" i="1"/>
  <c r="AK513" i="1"/>
  <c r="D513" i="1"/>
  <c r="K513" i="1"/>
  <c r="Q513" i="1"/>
  <c r="X513" i="1"/>
  <c r="AD513" i="1"/>
  <c r="AJ513" i="1"/>
  <c r="F513" i="1"/>
  <c r="L513" i="1"/>
  <c r="T513" i="1"/>
  <c r="Y513" i="1"/>
  <c r="AE513" i="1"/>
  <c r="B513" i="1"/>
  <c r="J513" i="1"/>
  <c r="P513" i="1"/>
  <c r="V513" i="1"/>
  <c r="AI513" i="1"/>
  <c r="D501" i="1"/>
  <c r="AK501" i="1"/>
  <c r="W501" i="1"/>
  <c r="F472" i="1"/>
  <c r="B472" i="1"/>
  <c r="L472" i="1"/>
  <c r="W472" i="1"/>
  <c r="AH472" i="1"/>
  <c r="E472" i="1"/>
  <c r="Q472" i="1"/>
  <c r="AA472" i="1"/>
  <c r="AK472" i="1"/>
  <c r="K472" i="1"/>
  <c r="AG472" i="1"/>
  <c r="R472" i="1"/>
  <c r="G472" i="1"/>
  <c r="AB472" i="1"/>
  <c r="B457" i="1"/>
  <c r="M457" i="1"/>
  <c r="U457" i="1"/>
  <c r="AE457" i="1"/>
  <c r="C457" i="1"/>
  <c r="O457" i="1"/>
  <c r="Z457" i="1"/>
  <c r="AH457" i="1"/>
  <c r="I457" i="1"/>
  <c r="Q457" i="1"/>
  <c r="E457" i="1"/>
  <c r="AA457" i="1"/>
  <c r="F523" i="1"/>
  <c r="I523" i="1"/>
  <c r="U523" i="1"/>
  <c r="AF523" i="1"/>
  <c r="F518" i="1"/>
  <c r="H518" i="1"/>
  <c r="Q518" i="1"/>
  <c r="C499" i="1"/>
  <c r="T499" i="1"/>
  <c r="AJ497" i="1"/>
  <c r="D497" i="1"/>
  <c r="F494" i="1"/>
  <c r="C494" i="1"/>
  <c r="I494" i="1"/>
  <c r="O494" i="1"/>
  <c r="U494" i="1"/>
  <c r="AB494" i="1"/>
  <c r="AI494" i="1"/>
  <c r="D494" i="1"/>
  <c r="K494" i="1"/>
  <c r="F493" i="1"/>
  <c r="D493" i="1"/>
  <c r="K493" i="1"/>
  <c r="Q493" i="1"/>
  <c r="W493" i="1"/>
  <c r="AJ493" i="1"/>
  <c r="E493" i="1"/>
  <c r="L493" i="1"/>
  <c r="S493" i="1"/>
  <c r="Y493" i="1"/>
  <c r="AE493" i="1"/>
  <c r="AK493" i="1"/>
  <c r="F487" i="1"/>
  <c r="G487" i="1"/>
  <c r="T487" i="1"/>
  <c r="AG487" i="1"/>
  <c r="I487" i="1"/>
  <c r="U487" i="1"/>
  <c r="AI487" i="1"/>
  <c r="F485" i="1"/>
  <c r="D485" i="1"/>
  <c r="K485" i="1"/>
  <c r="S485" i="1"/>
  <c r="Y485" i="1"/>
  <c r="AE485" i="1"/>
  <c r="AK485" i="1"/>
  <c r="E485" i="1"/>
  <c r="L485" i="1"/>
  <c r="T485" i="1"/>
  <c r="AA485" i="1"/>
  <c r="AG485" i="1"/>
  <c r="F463" i="1"/>
  <c r="B463" i="1"/>
  <c r="G463" i="1"/>
  <c r="L463" i="1"/>
  <c r="R463" i="1"/>
  <c r="W463" i="1"/>
  <c r="AB463" i="1"/>
  <c r="AH463" i="1"/>
  <c r="C463" i="1"/>
  <c r="I463" i="1"/>
  <c r="M463" i="1"/>
  <c r="S463" i="1"/>
  <c r="Y463" i="1"/>
  <c r="AI463" i="1"/>
  <c r="O451" i="1"/>
  <c r="M451" i="1"/>
  <c r="Z451" i="1"/>
  <c r="M442" i="1"/>
  <c r="K442" i="1"/>
  <c r="U442" i="1"/>
  <c r="C438" i="1"/>
  <c r="I438" i="1"/>
  <c r="AA438" i="1"/>
  <c r="M438" i="1"/>
  <c r="Q425" i="1"/>
  <c r="Y425" i="1"/>
  <c r="I408" i="1"/>
  <c r="Y408" i="1"/>
  <c r="Q388" i="1"/>
  <c r="G388" i="1"/>
  <c r="AG388" i="1"/>
  <c r="I388" i="1"/>
  <c r="Q384" i="1"/>
  <c r="I382" i="1"/>
  <c r="Y382" i="1"/>
  <c r="O382" i="1"/>
  <c r="AE382" i="1"/>
  <c r="I381" i="1"/>
  <c r="O381" i="1"/>
  <c r="AG381" i="1"/>
  <c r="Q381" i="1"/>
  <c r="Q380" i="1"/>
  <c r="O380" i="1"/>
  <c r="AG380" i="1"/>
  <c r="W380" i="1"/>
  <c r="Q376" i="1"/>
  <c r="G376" i="1"/>
  <c r="W376" i="1"/>
  <c r="Q368" i="1"/>
  <c r="G368" i="1"/>
  <c r="Y368" i="1"/>
  <c r="I368" i="1"/>
  <c r="AE368" i="1"/>
  <c r="I325" i="1"/>
  <c r="Y325" i="1"/>
  <c r="L325" i="1"/>
  <c r="AB325" i="1"/>
  <c r="D325" i="1"/>
  <c r="T325" i="1"/>
  <c r="AJ325" i="1"/>
  <c r="Q312" i="1"/>
  <c r="I312" i="1"/>
  <c r="F268" i="1"/>
  <c r="E268" i="1"/>
  <c r="K268" i="1"/>
  <c r="Q268" i="1"/>
  <c r="X268" i="1"/>
  <c r="AI268" i="1"/>
  <c r="C268" i="1"/>
  <c r="J268" i="1"/>
  <c r="P268" i="1"/>
  <c r="U268" i="1"/>
  <c r="AB268" i="1"/>
  <c r="AH268" i="1"/>
  <c r="G268" i="1"/>
  <c r="S268" i="1"/>
  <c r="AE268" i="1"/>
  <c r="H268" i="1"/>
  <c r="T268" i="1"/>
  <c r="AG268" i="1"/>
  <c r="B268" i="1"/>
  <c r="O268" i="1"/>
  <c r="Z268" i="1"/>
  <c r="C247" i="1"/>
  <c r="D247" i="1"/>
  <c r="P247" i="1"/>
  <c r="AB247" i="1"/>
  <c r="AK247" i="1"/>
  <c r="I247" i="1"/>
  <c r="W247" i="1"/>
  <c r="M247" i="1"/>
  <c r="AE247" i="1"/>
  <c r="G247" i="1"/>
  <c r="U247" i="1"/>
  <c r="AJ247" i="1"/>
  <c r="AH247" i="1"/>
  <c r="S247" i="1"/>
  <c r="B397" i="1"/>
  <c r="R397" i="1"/>
  <c r="T397" i="1"/>
  <c r="I389" i="1"/>
  <c r="W389" i="1"/>
  <c r="AE389" i="1"/>
  <c r="H360" i="1"/>
  <c r="O360" i="1"/>
  <c r="Y360" i="1"/>
  <c r="Q314" i="1"/>
  <c r="I314" i="1"/>
  <c r="G284" i="1"/>
  <c r="S284" i="1"/>
  <c r="AB284" i="1"/>
  <c r="E284" i="1"/>
  <c r="P284" i="1"/>
  <c r="AA284" i="1"/>
  <c r="AK284" i="1"/>
  <c r="O284" i="1"/>
  <c r="AJ284" i="1"/>
  <c r="U284" i="1"/>
  <c r="I284" i="1"/>
  <c r="AH284" i="1"/>
  <c r="F526" i="1"/>
  <c r="H526" i="1"/>
  <c r="Q526" i="1"/>
  <c r="AK523" i="1"/>
  <c r="X523" i="1"/>
  <c r="H523" i="1"/>
  <c r="F521" i="1"/>
  <c r="E521" i="1"/>
  <c r="P521" i="1"/>
  <c r="Y521" i="1"/>
  <c r="AK521" i="1"/>
  <c r="AK518" i="1"/>
  <c r="X518" i="1"/>
  <c r="I518" i="1"/>
  <c r="F515" i="1"/>
  <c r="I515" i="1"/>
  <c r="U515" i="1"/>
  <c r="AF515" i="1"/>
  <c r="B508" i="1"/>
  <c r="C508" i="1"/>
  <c r="S508" i="1"/>
  <c r="AG508" i="1"/>
  <c r="AA499" i="1"/>
  <c r="W497" i="1"/>
  <c r="AJ494" i="1"/>
  <c r="AA494" i="1"/>
  <c r="S494" i="1"/>
  <c r="G494" i="1"/>
  <c r="AI493" i="1"/>
  <c r="U493" i="1"/>
  <c r="I493" i="1"/>
  <c r="F488" i="1"/>
  <c r="E488" i="1"/>
  <c r="S488" i="1"/>
  <c r="AE488" i="1"/>
  <c r="G488" i="1"/>
  <c r="T488" i="1"/>
  <c r="AG488" i="1"/>
  <c r="O487" i="1"/>
  <c r="AJ485" i="1"/>
  <c r="W485" i="1"/>
  <c r="I485" i="1"/>
  <c r="F469" i="1"/>
  <c r="C469" i="1"/>
  <c r="I469" i="1"/>
  <c r="M469" i="1"/>
  <c r="S469" i="1"/>
  <c r="Y469" i="1"/>
  <c r="AI469" i="1"/>
  <c r="D469" i="1"/>
  <c r="J469" i="1"/>
  <c r="O469" i="1"/>
  <c r="T469" i="1"/>
  <c r="Z469" i="1"/>
  <c r="AE469" i="1"/>
  <c r="AJ469" i="1"/>
  <c r="AK463" i="1"/>
  <c r="AA463" i="1"/>
  <c r="Q463" i="1"/>
  <c r="E463" i="1"/>
  <c r="I453" i="1"/>
  <c r="G453" i="1"/>
  <c r="Z453" i="1"/>
  <c r="M453" i="1"/>
  <c r="AE453" i="1"/>
  <c r="AI451" i="1"/>
  <c r="B447" i="1"/>
  <c r="E447" i="1"/>
  <c r="M447" i="1"/>
  <c r="S447" i="1"/>
  <c r="AA447" i="1"/>
  <c r="AH447" i="1"/>
  <c r="G447" i="1"/>
  <c r="O447" i="1"/>
  <c r="U447" i="1"/>
  <c r="AK447" i="1"/>
  <c r="U438" i="1"/>
  <c r="B401" i="1"/>
  <c r="J401" i="1"/>
  <c r="X401" i="1"/>
  <c r="L401" i="1"/>
  <c r="AE401" i="1"/>
  <c r="B391" i="1"/>
  <c r="Y390" i="1"/>
  <c r="G390" i="1"/>
  <c r="Z390" i="1"/>
  <c r="Q390" i="1"/>
  <c r="AE390" i="1"/>
  <c r="AE388" i="1"/>
  <c r="Q382" i="1"/>
  <c r="W381" i="1"/>
  <c r="Y380" i="1"/>
  <c r="AE376" i="1"/>
  <c r="I371" i="1"/>
  <c r="W368" i="1"/>
  <c r="C343" i="1"/>
  <c r="I343" i="1"/>
  <c r="S343" i="1"/>
  <c r="AI343" i="1"/>
  <c r="J343" i="1"/>
  <c r="T343" i="1"/>
  <c r="AE343" i="1"/>
  <c r="E343" i="1"/>
  <c r="O343" i="1"/>
  <c r="Z343" i="1"/>
  <c r="AG343" i="1"/>
  <c r="D334" i="1"/>
  <c r="K334" i="1"/>
  <c r="S334" i="1"/>
  <c r="AG334" i="1"/>
  <c r="L334" i="1"/>
  <c r="W334" i="1"/>
  <c r="AI334" i="1"/>
  <c r="C334" i="1"/>
  <c r="Q334" i="1"/>
  <c r="AE334" i="1"/>
  <c r="AG325" i="1"/>
  <c r="I318" i="1"/>
  <c r="AB318" i="1"/>
  <c r="AG318" i="1"/>
  <c r="D318" i="1"/>
  <c r="C304" i="1"/>
  <c r="L304" i="1"/>
  <c r="U304" i="1"/>
  <c r="AD304" i="1"/>
  <c r="H304" i="1"/>
  <c r="S304" i="1"/>
  <c r="AG304" i="1"/>
  <c r="J304" i="1"/>
  <c r="X304" i="1"/>
  <c r="AI304" i="1"/>
  <c r="E304" i="1"/>
  <c r="Q304" i="1"/>
  <c r="AB304" i="1"/>
  <c r="B300" i="1"/>
  <c r="H300" i="1"/>
  <c r="M300" i="1"/>
  <c r="R300" i="1"/>
  <c r="X300" i="1"/>
  <c r="AH300" i="1"/>
  <c r="E300" i="1"/>
  <c r="K300" i="1"/>
  <c r="S300" i="1"/>
  <c r="Z300" i="1"/>
  <c r="AG300" i="1"/>
  <c r="F300" i="1"/>
  <c r="N300" i="1"/>
  <c r="U300" i="1"/>
  <c r="AA300" i="1"/>
  <c r="AI300" i="1"/>
  <c r="C300" i="1"/>
  <c r="J300" i="1"/>
  <c r="Q300" i="1"/>
  <c r="Y300" i="1"/>
  <c r="AF300" i="1"/>
  <c r="Y268" i="1"/>
  <c r="AI603" i="1"/>
  <c r="AE603" i="1"/>
  <c r="AA603" i="1"/>
  <c r="U603" i="1"/>
  <c r="P603" i="1"/>
  <c r="K603" i="1"/>
  <c r="E603" i="1"/>
  <c r="AI600" i="1"/>
  <c r="AD600" i="1"/>
  <c r="Z600" i="1"/>
  <c r="U600" i="1"/>
  <c r="P600" i="1"/>
  <c r="K600" i="1"/>
  <c r="E600" i="1"/>
  <c r="AK598" i="1"/>
  <c r="AF598" i="1"/>
  <c r="Z598" i="1"/>
  <c r="U598" i="1"/>
  <c r="P598" i="1"/>
  <c r="J598" i="1"/>
  <c r="AH597" i="1"/>
  <c r="AB597" i="1"/>
  <c r="U597" i="1"/>
  <c r="N597" i="1"/>
  <c r="F597" i="1"/>
  <c r="AH593" i="1"/>
  <c r="U593" i="1"/>
  <c r="N593" i="1"/>
  <c r="AG591" i="1"/>
  <c r="R591" i="1"/>
  <c r="AF588" i="1"/>
  <c r="X588" i="1"/>
  <c r="M588" i="1"/>
  <c r="AF584" i="1"/>
  <c r="Y584" i="1"/>
  <c r="R584" i="1"/>
  <c r="M584" i="1"/>
  <c r="F584" i="1"/>
  <c r="AF580" i="1"/>
  <c r="Y580" i="1"/>
  <c r="R580" i="1"/>
  <c r="M580" i="1"/>
  <c r="F580" i="1"/>
  <c r="AF576" i="1"/>
  <c r="Y576" i="1"/>
  <c r="R576" i="1"/>
  <c r="M576" i="1"/>
  <c r="F576" i="1"/>
  <c r="AF572" i="1"/>
  <c r="Y572" i="1"/>
  <c r="R572" i="1"/>
  <c r="M572" i="1"/>
  <c r="F572" i="1"/>
  <c r="AE564" i="1"/>
  <c r="U564" i="1"/>
  <c r="Y563" i="1"/>
  <c r="M563" i="1"/>
  <c r="AK562" i="1"/>
  <c r="O562" i="1"/>
  <c r="AE555" i="1"/>
  <c r="U555" i="1"/>
  <c r="I555" i="1"/>
  <c r="AE551" i="1"/>
  <c r="U551" i="1"/>
  <c r="I551" i="1"/>
  <c r="AE547" i="1"/>
  <c r="U547" i="1"/>
  <c r="I547" i="1"/>
  <c r="AF541" i="1"/>
  <c r="V541" i="1"/>
  <c r="J541" i="1"/>
  <c r="AF530" i="1"/>
  <c r="U530" i="1"/>
  <c r="Y529" i="1"/>
  <c r="M529" i="1"/>
  <c r="I527" i="1"/>
  <c r="X527" i="1"/>
  <c r="AG527" i="1"/>
  <c r="Y526" i="1"/>
  <c r="M526" i="1"/>
  <c r="AG523" i="1"/>
  <c r="Q523" i="1"/>
  <c r="E523" i="1"/>
  <c r="F522" i="1"/>
  <c r="H522" i="1"/>
  <c r="Q522" i="1"/>
  <c r="M521" i="1"/>
  <c r="AG518" i="1"/>
  <c r="U518" i="1"/>
  <c r="E518" i="1"/>
  <c r="F517" i="1"/>
  <c r="E517" i="1"/>
  <c r="P517" i="1"/>
  <c r="Y517" i="1"/>
  <c r="AK517" i="1"/>
  <c r="Y515" i="1"/>
  <c r="M515" i="1"/>
  <c r="B510" i="1"/>
  <c r="Y510" i="1"/>
  <c r="AI508" i="1"/>
  <c r="Q508" i="1"/>
  <c r="B506" i="1"/>
  <c r="C506" i="1"/>
  <c r="S506" i="1"/>
  <c r="AG506" i="1"/>
  <c r="M499" i="1"/>
  <c r="Q497" i="1"/>
  <c r="AG494" i="1"/>
  <c r="Y494" i="1"/>
  <c r="Q494" i="1"/>
  <c r="E494" i="1"/>
  <c r="AG493" i="1"/>
  <c r="T493" i="1"/>
  <c r="G493" i="1"/>
  <c r="Y488" i="1"/>
  <c r="M487" i="1"/>
  <c r="AI485" i="1"/>
  <c r="U485" i="1"/>
  <c r="G485" i="1"/>
  <c r="F477" i="1"/>
  <c r="C477" i="1"/>
  <c r="J477" i="1"/>
  <c r="O477" i="1"/>
  <c r="T477" i="1"/>
  <c r="Z477" i="1"/>
  <c r="AE477" i="1"/>
  <c r="AJ477" i="1"/>
  <c r="D477" i="1"/>
  <c r="K477" i="1"/>
  <c r="Q477" i="1"/>
  <c r="U477" i="1"/>
  <c r="AA477" i="1"/>
  <c r="AG477" i="1"/>
  <c r="AK477" i="1"/>
  <c r="F476" i="1"/>
  <c r="B476" i="1"/>
  <c r="L476" i="1"/>
  <c r="W476" i="1"/>
  <c r="AH476" i="1"/>
  <c r="E476" i="1"/>
  <c r="Q476" i="1"/>
  <c r="AA476" i="1"/>
  <c r="AK476" i="1"/>
  <c r="AB469" i="1"/>
  <c r="R469" i="1"/>
  <c r="G469" i="1"/>
  <c r="AJ463" i="1"/>
  <c r="Z463" i="1"/>
  <c r="O463" i="1"/>
  <c r="D463" i="1"/>
  <c r="B460" i="1"/>
  <c r="K460" i="1"/>
  <c r="AG460" i="1"/>
  <c r="S460" i="1"/>
  <c r="S453" i="1"/>
  <c r="K451" i="1"/>
  <c r="Z447" i="1"/>
  <c r="K447" i="1"/>
  <c r="I442" i="1"/>
  <c r="E438" i="1"/>
  <c r="E430" i="1"/>
  <c r="U430" i="1"/>
  <c r="I430" i="1"/>
  <c r="I425" i="1"/>
  <c r="I409" i="1"/>
  <c r="AG409" i="1"/>
  <c r="U401" i="1"/>
  <c r="B398" i="1"/>
  <c r="G398" i="1"/>
  <c r="Z398" i="1"/>
  <c r="AJ398" i="1"/>
  <c r="J398" i="1"/>
  <c r="AB398" i="1"/>
  <c r="AG389" i="1"/>
  <c r="Y388" i="1"/>
  <c r="I387" i="1"/>
  <c r="AE387" i="1"/>
  <c r="AG387" i="1"/>
  <c r="AG384" i="1"/>
  <c r="G382" i="1"/>
  <c r="G381" i="1"/>
  <c r="I380" i="1"/>
  <c r="I379" i="1"/>
  <c r="O379" i="1"/>
  <c r="AG379" i="1"/>
  <c r="Q379" i="1"/>
  <c r="Y376" i="1"/>
  <c r="O368" i="1"/>
  <c r="AG360" i="1"/>
  <c r="AF343" i="1"/>
  <c r="Q325" i="1"/>
  <c r="AG322" i="1"/>
  <c r="AB322" i="1"/>
  <c r="AK304" i="1"/>
  <c r="V300" i="1"/>
  <c r="D286" i="1"/>
  <c r="E286" i="1"/>
  <c r="K286" i="1"/>
  <c r="R286" i="1"/>
  <c r="Y286" i="1"/>
  <c r="AD286" i="1"/>
  <c r="AJ286" i="1"/>
  <c r="B286" i="1"/>
  <c r="J286" i="1"/>
  <c r="Q286" i="1"/>
  <c r="V286" i="1"/>
  <c r="AI286" i="1"/>
  <c r="H286" i="1"/>
  <c r="U286" i="1"/>
  <c r="AH286" i="1"/>
  <c r="M286" i="1"/>
  <c r="Z286" i="1"/>
  <c r="F286" i="1"/>
  <c r="T286" i="1"/>
  <c r="AF286" i="1"/>
  <c r="L268" i="1"/>
  <c r="C305" i="1"/>
  <c r="K305" i="1"/>
  <c r="AB305" i="1"/>
  <c r="H299" i="1"/>
  <c r="N299" i="1"/>
  <c r="D295" i="1"/>
  <c r="F295" i="1"/>
  <c r="S295" i="1"/>
  <c r="AG295" i="1"/>
  <c r="D289" i="1"/>
  <c r="N289" i="1"/>
  <c r="AI289" i="1"/>
  <c r="K289" i="1"/>
  <c r="F266" i="1"/>
  <c r="D266" i="1"/>
  <c r="L266" i="1"/>
  <c r="S266" i="1"/>
  <c r="AA266" i="1"/>
  <c r="AG266" i="1"/>
  <c r="E266" i="1"/>
  <c r="M266" i="1"/>
  <c r="U266" i="1"/>
  <c r="AB266" i="1"/>
  <c r="AJ266" i="1"/>
  <c r="C266" i="1"/>
  <c r="J266" i="1"/>
  <c r="R266" i="1"/>
  <c r="X266" i="1"/>
  <c r="AF266" i="1"/>
  <c r="B251" i="1"/>
  <c r="K251" i="1"/>
  <c r="AF251" i="1"/>
  <c r="O251" i="1"/>
  <c r="AJ251" i="1"/>
  <c r="D251" i="1"/>
  <c r="Z251" i="1"/>
  <c r="B194" i="1"/>
  <c r="E194" i="1"/>
  <c r="N194" i="1"/>
  <c r="Y194" i="1"/>
  <c r="AJ194" i="1"/>
  <c r="J194" i="1"/>
  <c r="V194" i="1"/>
  <c r="AH194" i="1"/>
  <c r="L194" i="1"/>
  <c r="X194" i="1"/>
  <c r="AK194" i="1"/>
  <c r="M194" i="1"/>
  <c r="Z194" i="1"/>
  <c r="Q194" i="1"/>
  <c r="X168" i="1"/>
  <c r="Q168" i="1"/>
  <c r="P168" i="1"/>
  <c r="F239" i="1"/>
  <c r="I239" i="1"/>
  <c r="R239" i="1"/>
  <c r="AA239" i="1"/>
  <c r="AJ239" i="1"/>
  <c r="D239" i="1"/>
  <c r="S239" i="1"/>
  <c r="AE239" i="1"/>
  <c r="J239" i="1"/>
  <c r="U239" i="1"/>
  <c r="AF239" i="1"/>
  <c r="C239" i="1"/>
  <c r="M239" i="1"/>
  <c r="AB239" i="1"/>
  <c r="F238" i="1"/>
  <c r="C238" i="1"/>
  <c r="J238" i="1"/>
  <c r="Q238" i="1"/>
  <c r="Y238" i="1"/>
  <c r="AF238" i="1"/>
  <c r="G238" i="1"/>
  <c r="P238" i="1"/>
  <c r="Z238" i="1"/>
  <c r="AI238" i="1"/>
  <c r="H238" i="1"/>
  <c r="S238" i="1"/>
  <c r="AB238" i="1"/>
  <c r="AK238" i="1"/>
  <c r="D238" i="1"/>
  <c r="M238" i="1"/>
  <c r="W238" i="1"/>
  <c r="AH238" i="1"/>
  <c r="F231" i="1"/>
  <c r="C231" i="1"/>
  <c r="L231" i="1"/>
  <c r="U231" i="1"/>
  <c r="AE231" i="1"/>
  <c r="D231" i="1"/>
  <c r="M231" i="1"/>
  <c r="W231" i="1"/>
  <c r="AF231" i="1"/>
  <c r="J231" i="1"/>
  <c r="AB231" i="1"/>
  <c r="R231" i="1"/>
  <c r="AJ231" i="1"/>
  <c r="I231" i="1"/>
  <c r="AA231" i="1"/>
  <c r="Y356" i="1"/>
  <c r="Y352" i="1"/>
  <c r="Y348" i="1"/>
  <c r="Y344" i="1"/>
  <c r="AK342" i="1"/>
  <c r="AB337" i="1"/>
  <c r="O337" i="1"/>
  <c r="O335" i="1"/>
  <c r="T331" i="1"/>
  <c r="AJ324" i="1"/>
  <c r="Q324" i="1"/>
  <c r="AB320" i="1"/>
  <c r="L320" i="1"/>
  <c r="AG319" i="1"/>
  <c r="AI305" i="1"/>
  <c r="J305" i="1"/>
  <c r="S296" i="1"/>
  <c r="AD295" i="1"/>
  <c r="K295" i="1"/>
  <c r="V289" i="1"/>
  <c r="D285" i="1"/>
  <c r="N285" i="1"/>
  <c r="AG285" i="1"/>
  <c r="K285" i="1"/>
  <c r="AD285" i="1"/>
  <c r="J282" i="1"/>
  <c r="AE282" i="1"/>
  <c r="G282" i="1"/>
  <c r="Y282" i="1"/>
  <c r="B276" i="1"/>
  <c r="E276" i="1"/>
  <c r="P276" i="1"/>
  <c r="Y276" i="1"/>
  <c r="AH276" i="1"/>
  <c r="C276" i="1"/>
  <c r="L276" i="1"/>
  <c r="X276" i="1"/>
  <c r="AG276" i="1"/>
  <c r="O266" i="1"/>
  <c r="S256" i="1"/>
  <c r="AB256" i="1"/>
  <c r="J256" i="1"/>
  <c r="F252" i="1"/>
  <c r="C252" i="1"/>
  <c r="H252" i="1"/>
  <c r="L252" i="1"/>
  <c r="Q252" i="1"/>
  <c r="U252" i="1"/>
  <c r="Z252" i="1"/>
  <c r="AE252" i="1"/>
  <c r="AI252" i="1"/>
  <c r="D252" i="1"/>
  <c r="I252" i="1"/>
  <c r="M252" i="1"/>
  <c r="R252" i="1"/>
  <c r="W252" i="1"/>
  <c r="AA252" i="1"/>
  <c r="AF252" i="1"/>
  <c r="AJ252" i="1"/>
  <c r="B252" i="1"/>
  <c r="G252" i="1"/>
  <c r="K252" i="1"/>
  <c r="P252" i="1"/>
  <c r="T252" i="1"/>
  <c r="Y252" i="1"/>
  <c r="AH252" i="1"/>
  <c r="G237" i="1"/>
  <c r="AB237" i="1"/>
  <c r="AH237" i="1"/>
  <c r="AK237" i="1"/>
  <c r="P237" i="1"/>
  <c r="AI484" i="1"/>
  <c r="AA484" i="1"/>
  <c r="R484" i="1"/>
  <c r="K484" i="1"/>
  <c r="U481" i="1"/>
  <c r="AK479" i="1"/>
  <c r="AG479" i="1"/>
  <c r="AA479" i="1"/>
  <c r="T479" i="1"/>
  <c r="M479" i="1"/>
  <c r="E479" i="1"/>
  <c r="AJ475" i="1"/>
  <c r="AE475" i="1"/>
  <c r="Z475" i="1"/>
  <c r="T475" i="1"/>
  <c r="O475" i="1"/>
  <c r="I475" i="1"/>
  <c r="AJ471" i="1"/>
  <c r="AE471" i="1"/>
  <c r="Z471" i="1"/>
  <c r="T471" i="1"/>
  <c r="O471" i="1"/>
  <c r="I471" i="1"/>
  <c r="AI467" i="1"/>
  <c r="Y467" i="1"/>
  <c r="S467" i="1"/>
  <c r="M467" i="1"/>
  <c r="I467" i="1"/>
  <c r="AJ464" i="1"/>
  <c r="AE464" i="1"/>
  <c r="Z464" i="1"/>
  <c r="T464" i="1"/>
  <c r="O464" i="1"/>
  <c r="G464" i="1"/>
  <c r="AG462" i="1"/>
  <c r="Q462" i="1"/>
  <c r="AG410" i="1"/>
  <c r="AK402" i="1"/>
  <c r="AE402" i="1"/>
  <c r="Z402" i="1"/>
  <c r="U402" i="1"/>
  <c r="N402" i="1"/>
  <c r="G402" i="1"/>
  <c r="AE394" i="1"/>
  <c r="O394" i="1"/>
  <c r="AE386" i="1"/>
  <c r="AE375" i="1"/>
  <c r="AE370" i="1"/>
  <c r="W365" i="1"/>
  <c r="O356" i="1"/>
  <c r="O352" i="1"/>
  <c r="O348" i="1"/>
  <c r="O344" i="1"/>
  <c r="AI342" i="1"/>
  <c r="AK341" i="1"/>
  <c r="AG341" i="1"/>
  <c r="AB341" i="1"/>
  <c r="W341" i="1"/>
  <c r="S341" i="1"/>
  <c r="N341" i="1"/>
  <c r="J341" i="1"/>
  <c r="E341" i="1"/>
  <c r="W337" i="1"/>
  <c r="D337" i="1"/>
  <c r="AG336" i="1"/>
  <c r="Q336" i="1"/>
  <c r="AJ335" i="1"/>
  <c r="K335" i="1"/>
  <c r="AI333" i="1"/>
  <c r="Y333" i="1"/>
  <c r="L333" i="1"/>
  <c r="AJ332" i="1"/>
  <c r="AG331" i="1"/>
  <c r="L331" i="1"/>
  <c r="AG324" i="1"/>
  <c r="Y320" i="1"/>
  <c r="D320" i="1"/>
  <c r="AB319" i="1"/>
  <c r="I313" i="1"/>
  <c r="Q313" i="1"/>
  <c r="AG310" i="1"/>
  <c r="Z305" i="1"/>
  <c r="B305" i="1"/>
  <c r="C301" i="1"/>
  <c r="I301" i="1"/>
  <c r="R301" i="1"/>
  <c r="Z301" i="1"/>
  <c r="AG301" i="1"/>
  <c r="V299" i="1"/>
  <c r="I296" i="1"/>
  <c r="AA295" i="1"/>
  <c r="I295" i="1"/>
  <c r="D290" i="1"/>
  <c r="I290" i="1"/>
  <c r="S290" i="1"/>
  <c r="AD290" i="1"/>
  <c r="C289" i="1"/>
  <c r="X285" i="1"/>
  <c r="AH282" i="1"/>
  <c r="J278" i="1"/>
  <c r="U278" i="1"/>
  <c r="AG278" i="1"/>
  <c r="E278" i="1"/>
  <c r="S278" i="1"/>
  <c r="AJ276" i="1"/>
  <c r="R276" i="1"/>
  <c r="AK266" i="1"/>
  <c r="I266" i="1"/>
  <c r="AG252" i="1"/>
  <c r="O252" i="1"/>
  <c r="U251" i="1"/>
  <c r="W239" i="1"/>
  <c r="U238" i="1"/>
  <c r="AK231" i="1"/>
  <c r="AB263" i="1"/>
  <c r="J263" i="1"/>
  <c r="AI261" i="1"/>
  <c r="AE261" i="1"/>
  <c r="Z261" i="1"/>
  <c r="U261" i="1"/>
  <c r="Q261" i="1"/>
  <c r="L261" i="1"/>
  <c r="H261" i="1"/>
  <c r="C261" i="1"/>
  <c r="AG258" i="1"/>
  <c r="AA258" i="1"/>
  <c r="S258" i="1"/>
  <c r="L258" i="1"/>
  <c r="D258" i="1"/>
  <c r="F243" i="1"/>
  <c r="D243" i="1"/>
  <c r="J243" i="1"/>
  <c r="Q243" i="1"/>
  <c r="W243" i="1"/>
  <c r="AB243" i="1"/>
  <c r="AI243" i="1"/>
  <c r="F236" i="1"/>
  <c r="M236" i="1"/>
  <c r="AF236" i="1"/>
  <c r="M257" i="1"/>
  <c r="I257" i="1"/>
  <c r="D257" i="1"/>
  <c r="F250" i="1"/>
  <c r="B250" i="1"/>
  <c r="G250" i="1"/>
  <c r="F246" i="1"/>
  <c r="G246" i="1"/>
  <c r="M246" i="1"/>
  <c r="U246" i="1"/>
  <c r="AB246" i="1"/>
  <c r="AI246" i="1"/>
  <c r="B245" i="1"/>
  <c r="H245" i="1"/>
  <c r="Y245" i="1"/>
  <c r="AK245" i="1"/>
  <c r="AK243" i="1"/>
  <c r="T243" i="1"/>
  <c r="M243" i="1"/>
  <c r="E243" i="1"/>
  <c r="F242" i="1"/>
  <c r="B242" i="1"/>
  <c r="G242" i="1"/>
  <c r="K242" i="1"/>
  <c r="P242" i="1"/>
  <c r="T242" i="1"/>
  <c r="Y242" i="1"/>
  <c r="AH242" i="1"/>
  <c r="AK236" i="1"/>
  <c r="J236" i="1"/>
  <c r="F233" i="1"/>
  <c r="E233" i="1"/>
  <c r="J233" i="1"/>
  <c r="P233" i="1"/>
  <c r="T233" i="1"/>
  <c r="Z233" i="1"/>
  <c r="AE233" i="1"/>
  <c r="AJ233" i="1"/>
  <c r="F227" i="1"/>
  <c r="E227" i="1"/>
  <c r="R227" i="1"/>
  <c r="AB227" i="1"/>
  <c r="I227" i="1"/>
  <c r="S227" i="1"/>
  <c r="AG227" i="1"/>
  <c r="J227" i="1"/>
  <c r="X227" i="1"/>
  <c r="AJ227" i="1"/>
  <c r="F226" i="1"/>
  <c r="B226" i="1"/>
  <c r="H226" i="1"/>
  <c r="L226" i="1"/>
  <c r="R226" i="1"/>
  <c r="X226" i="1"/>
  <c r="AB226" i="1"/>
  <c r="AG226" i="1"/>
  <c r="AK226" i="1"/>
  <c r="C226" i="1"/>
  <c r="I226" i="1"/>
  <c r="O226" i="1"/>
  <c r="S226" i="1"/>
  <c r="Y226" i="1"/>
  <c r="AH226" i="1"/>
  <c r="E226" i="1"/>
  <c r="J226" i="1"/>
  <c r="P226" i="1"/>
  <c r="T226" i="1"/>
  <c r="Z226" i="1"/>
  <c r="AD226" i="1"/>
  <c r="AI226" i="1"/>
  <c r="F223" i="1"/>
  <c r="B223" i="1"/>
  <c r="I223" i="1"/>
  <c r="P223" i="1"/>
  <c r="T223" i="1"/>
  <c r="Z223" i="1"/>
  <c r="AE223" i="1"/>
  <c r="AI223" i="1"/>
  <c r="E223" i="1"/>
  <c r="J223" i="1"/>
  <c r="Q223" i="1"/>
  <c r="W223" i="1"/>
  <c r="AA223" i="1"/>
  <c r="AF223" i="1"/>
  <c r="AJ223" i="1"/>
  <c r="G223" i="1"/>
  <c r="K223" i="1"/>
  <c r="R223" i="1"/>
  <c r="X223" i="1"/>
  <c r="AB223" i="1"/>
  <c r="AG223" i="1"/>
  <c r="AK223" i="1"/>
  <c r="F220" i="1"/>
  <c r="B220" i="1"/>
  <c r="G220" i="1"/>
  <c r="K220" i="1"/>
  <c r="O220" i="1"/>
  <c r="S220" i="1"/>
  <c r="W220" i="1"/>
  <c r="AA220" i="1"/>
  <c r="AE220" i="1"/>
  <c r="AI220" i="1"/>
  <c r="C220" i="1"/>
  <c r="H220" i="1"/>
  <c r="L220" i="1"/>
  <c r="P220" i="1"/>
  <c r="T220" i="1"/>
  <c r="X220" i="1"/>
  <c r="AB220" i="1"/>
  <c r="AF220" i="1"/>
  <c r="AJ220" i="1"/>
  <c r="D220" i="1"/>
  <c r="I220" i="1"/>
  <c r="M220" i="1"/>
  <c r="Q220" i="1"/>
  <c r="U220" i="1"/>
  <c r="Y220" i="1"/>
  <c r="AG220" i="1"/>
  <c r="AK220" i="1"/>
  <c r="H195" i="1"/>
  <c r="E195" i="1"/>
  <c r="Q195" i="1"/>
  <c r="AG195" i="1"/>
  <c r="F195" i="1"/>
  <c r="Z195" i="1"/>
  <c r="L195" i="1"/>
  <c r="AB195" i="1"/>
  <c r="P195" i="1"/>
  <c r="AK195" i="1"/>
  <c r="V288" i="1"/>
  <c r="AK283" i="1"/>
  <c r="U283" i="1"/>
  <c r="P275" i="1"/>
  <c r="AH265" i="1"/>
  <c r="Y265" i="1"/>
  <c r="T265" i="1"/>
  <c r="P265" i="1"/>
  <c r="K265" i="1"/>
  <c r="G265" i="1"/>
  <c r="B265" i="1"/>
  <c r="AF263" i="1"/>
  <c r="M263" i="1"/>
  <c r="AJ261" i="1"/>
  <c r="AF261" i="1"/>
  <c r="AA261" i="1"/>
  <c r="W261" i="1"/>
  <c r="R261" i="1"/>
  <c r="M261" i="1"/>
  <c r="I261" i="1"/>
  <c r="D261" i="1"/>
  <c r="AB259" i="1"/>
  <c r="R259" i="1"/>
  <c r="E259" i="1"/>
  <c r="AJ258" i="1"/>
  <c r="AB258" i="1"/>
  <c r="U258" i="1"/>
  <c r="M258" i="1"/>
  <c r="E258" i="1"/>
  <c r="AI257" i="1"/>
  <c r="AE257" i="1"/>
  <c r="Z257" i="1"/>
  <c r="U257" i="1"/>
  <c r="Q257" i="1"/>
  <c r="L257" i="1"/>
  <c r="H257" i="1"/>
  <c r="C257" i="1"/>
  <c r="AF255" i="1"/>
  <c r="M255" i="1"/>
  <c r="AJ253" i="1"/>
  <c r="AF253" i="1"/>
  <c r="AA253" i="1"/>
  <c r="W253" i="1"/>
  <c r="R253" i="1"/>
  <c r="M253" i="1"/>
  <c r="I253" i="1"/>
  <c r="D253" i="1"/>
  <c r="AH250" i="1"/>
  <c r="Y250" i="1"/>
  <c r="T250" i="1"/>
  <c r="P250" i="1"/>
  <c r="K250" i="1"/>
  <c r="E250" i="1"/>
  <c r="G248" i="1"/>
  <c r="O248" i="1"/>
  <c r="U248" i="1"/>
  <c r="AB248" i="1"/>
  <c r="AJ248" i="1"/>
  <c r="AK246" i="1"/>
  <c r="Z246" i="1"/>
  <c r="Q246" i="1"/>
  <c r="H246" i="1"/>
  <c r="AI245" i="1"/>
  <c r="Q245" i="1"/>
  <c r="AJ243" i="1"/>
  <c r="AA243" i="1"/>
  <c r="S243" i="1"/>
  <c r="K243" i="1"/>
  <c r="B243" i="1"/>
  <c r="AJ242" i="1"/>
  <c r="AE242" i="1"/>
  <c r="X242" i="1"/>
  <c r="R242" i="1"/>
  <c r="L242" i="1"/>
  <c r="E242" i="1"/>
  <c r="F240" i="1"/>
  <c r="E240" i="1"/>
  <c r="R240" i="1"/>
  <c r="AB240" i="1"/>
  <c r="AB236" i="1"/>
  <c r="D236" i="1"/>
  <c r="F235" i="1"/>
  <c r="B235" i="1"/>
  <c r="I235" i="1"/>
  <c r="O235" i="1"/>
  <c r="T235" i="1"/>
  <c r="AA235" i="1"/>
  <c r="AG235" i="1"/>
  <c r="AH233" i="1"/>
  <c r="AA233" i="1"/>
  <c r="S233" i="1"/>
  <c r="L233" i="1"/>
  <c r="G233" i="1"/>
  <c r="AK227" i="1"/>
  <c r="AJ226" i="1"/>
  <c r="Q226" i="1"/>
  <c r="S223" i="1"/>
  <c r="AD220" i="1"/>
  <c r="N220" i="1"/>
  <c r="F205" i="1"/>
  <c r="AH205" i="1"/>
  <c r="V205" i="1"/>
  <c r="H176" i="1"/>
  <c r="I176" i="1"/>
  <c r="AF176" i="1"/>
  <c r="P176" i="1"/>
  <c r="Q176" i="1"/>
  <c r="X176" i="1"/>
  <c r="H172" i="1"/>
  <c r="P172" i="1"/>
  <c r="AG172" i="1"/>
  <c r="I172" i="1"/>
  <c r="Q172" i="1"/>
  <c r="X172" i="1"/>
  <c r="F216" i="1"/>
  <c r="B216" i="1"/>
  <c r="I216" i="1"/>
  <c r="B208" i="1"/>
  <c r="R208" i="1"/>
  <c r="N200" i="1"/>
  <c r="X183" i="1"/>
  <c r="AG183" i="1"/>
  <c r="H169" i="1"/>
  <c r="AG169" i="1"/>
  <c r="H165" i="1"/>
  <c r="I165" i="1"/>
  <c r="AF165" i="1"/>
  <c r="W228" i="1"/>
  <c r="D228" i="1"/>
  <c r="AK225" i="1"/>
  <c r="U225" i="1"/>
  <c r="L225" i="1"/>
  <c r="C225" i="1"/>
  <c r="AK221" i="1"/>
  <c r="AG221" i="1"/>
  <c r="Y221" i="1"/>
  <c r="U221" i="1"/>
  <c r="Q221" i="1"/>
  <c r="M221" i="1"/>
  <c r="I221" i="1"/>
  <c r="D221" i="1"/>
  <c r="AI219" i="1"/>
  <c r="S219" i="1"/>
  <c r="G219" i="1"/>
  <c r="J218" i="1"/>
  <c r="AK216" i="1"/>
  <c r="AG216" i="1"/>
  <c r="Y216" i="1"/>
  <c r="U216" i="1"/>
  <c r="Q216" i="1"/>
  <c r="M216" i="1"/>
  <c r="H216" i="1"/>
  <c r="F214" i="1"/>
  <c r="D214" i="1"/>
  <c r="I214" i="1"/>
  <c r="M214" i="1"/>
  <c r="Q214" i="1"/>
  <c r="U214" i="1"/>
  <c r="Y214" i="1"/>
  <c r="AG214" i="1"/>
  <c r="AK214" i="1"/>
  <c r="AI213" i="1"/>
  <c r="AD213" i="1"/>
  <c r="Y213" i="1"/>
  <c r="S213" i="1"/>
  <c r="N213" i="1"/>
  <c r="I213" i="1"/>
  <c r="F212" i="1"/>
  <c r="R212" i="1"/>
  <c r="AH212" i="1"/>
  <c r="AF211" i="1"/>
  <c r="X211" i="1"/>
  <c r="P211" i="1"/>
  <c r="B206" i="1"/>
  <c r="V206" i="1"/>
  <c r="B197" i="1"/>
  <c r="L197" i="1"/>
  <c r="Y197" i="1"/>
  <c r="B191" i="1"/>
  <c r="E191" i="1"/>
  <c r="J191" i="1"/>
  <c r="Q191" i="1"/>
  <c r="V191" i="1"/>
  <c r="AB191" i="1"/>
  <c r="AG191" i="1"/>
  <c r="E188" i="1"/>
  <c r="H188" i="1"/>
  <c r="P184" i="1"/>
  <c r="AG184" i="1"/>
  <c r="H177" i="1"/>
  <c r="I177" i="1"/>
  <c r="I175" i="1"/>
  <c r="H175" i="1"/>
  <c r="AF175" i="1"/>
  <c r="H173" i="1"/>
  <c r="AF173" i="1"/>
  <c r="I171" i="1"/>
  <c r="Q171" i="1"/>
  <c r="AG171" i="1"/>
  <c r="AF163" i="1"/>
  <c r="X163" i="1"/>
  <c r="Y163" i="1"/>
  <c r="AJ221" i="1"/>
  <c r="AF221" i="1"/>
  <c r="AB221" i="1"/>
  <c r="X221" i="1"/>
  <c r="T221" i="1"/>
  <c r="P221" i="1"/>
  <c r="L221" i="1"/>
  <c r="H221" i="1"/>
  <c r="C221" i="1"/>
  <c r="AJ216" i="1"/>
  <c r="AF216" i="1"/>
  <c r="AB216" i="1"/>
  <c r="X216" i="1"/>
  <c r="T216" i="1"/>
  <c r="P216" i="1"/>
  <c r="L216" i="1"/>
  <c r="G216" i="1"/>
  <c r="F213" i="1"/>
  <c r="C213" i="1"/>
  <c r="H213" i="1"/>
  <c r="L213" i="1"/>
  <c r="P213" i="1"/>
  <c r="T213" i="1"/>
  <c r="X213" i="1"/>
  <c r="AB213" i="1"/>
  <c r="AF213" i="1"/>
  <c r="AJ213" i="1"/>
  <c r="F211" i="1"/>
  <c r="G211" i="1"/>
  <c r="L211" i="1"/>
  <c r="S211" i="1"/>
  <c r="Z211" i="1"/>
  <c r="AG211" i="1"/>
  <c r="AG208" i="1"/>
  <c r="F203" i="1"/>
  <c r="AE203" i="1"/>
  <c r="F201" i="1"/>
  <c r="AG201" i="1"/>
  <c r="Q199" i="1"/>
  <c r="I199" i="1"/>
  <c r="AG196" i="1"/>
  <c r="V196" i="1"/>
  <c r="D190" i="1"/>
  <c r="P190" i="1"/>
  <c r="AG190" i="1"/>
  <c r="Q183" i="1"/>
  <c r="X164" i="1"/>
  <c r="P164" i="1"/>
  <c r="Q164" i="1"/>
  <c r="AG161" i="1"/>
  <c r="H559" i="1"/>
  <c r="P559" i="1"/>
  <c r="X559" i="1"/>
  <c r="AF559" i="1"/>
  <c r="B559" i="1"/>
  <c r="J559" i="1"/>
  <c r="R559" i="1"/>
  <c r="Z559" i="1"/>
  <c r="AH559" i="1"/>
  <c r="C559" i="1"/>
  <c r="K559" i="1"/>
  <c r="S559" i="1"/>
  <c r="AA559" i="1"/>
  <c r="AI559" i="1"/>
  <c r="D559" i="1"/>
  <c r="L559" i="1"/>
  <c r="T559" i="1"/>
  <c r="AB559" i="1"/>
  <c r="AJ559" i="1"/>
  <c r="F559" i="1"/>
  <c r="N559" i="1"/>
  <c r="V559" i="1"/>
  <c r="AD559" i="1"/>
  <c r="E559" i="1"/>
  <c r="Y559" i="1"/>
  <c r="G559" i="1"/>
  <c r="I559" i="1"/>
  <c r="AE559" i="1"/>
  <c r="M559" i="1"/>
  <c r="AG559" i="1"/>
  <c r="O559" i="1"/>
  <c r="AK559" i="1"/>
  <c r="Q559" i="1"/>
  <c r="U559" i="1"/>
  <c r="W559" i="1"/>
  <c r="H355" i="1"/>
  <c r="G355" i="1"/>
  <c r="I355" i="1"/>
  <c r="O355" i="1"/>
  <c r="Q355" i="1"/>
  <c r="W355" i="1"/>
  <c r="Y355" i="1"/>
  <c r="AE355" i="1"/>
  <c r="AG355" i="1"/>
  <c r="F264" i="1"/>
  <c r="B264" i="1"/>
  <c r="K264" i="1"/>
  <c r="T264" i="1"/>
  <c r="C264" i="1"/>
  <c r="L264" i="1"/>
  <c r="U264" i="1"/>
  <c r="AE264" i="1"/>
  <c r="D264" i="1"/>
  <c r="M264" i="1"/>
  <c r="W264" i="1"/>
  <c r="AF264" i="1"/>
  <c r="E264" i="1"/>
  <c r="O264" i="1"/>
  <c r="X264" i="1"/>
  <c r="AG264" i="1"/>
  <c r="H264" i="1"/>
  <c r="Q264" i="1"/>
  <c r="Z264" i="1"/>
  <c r="AI264" i="1"/>
  <c r="I264" i="1"/>
  <c r="R264" i="1"/>
  <c r="AA264" i="1"/>
  <c r="AJ264" i="1"/>
  <c r="G264" i="1"/>
  <c r="J264" i="1"/>
  <c r="P264" i="1"/>
  <c r="S264" i="1"/>
  <c r="Y264" i="1"/>
  <c r="AB264" i="1"/>
  <c r="AH264" i="1"/>
  <c r="AK264" i="1"/>
  <c r="H185" i="1"/>
  <c r="I185" i="1"/>
  <c r="AF185" i="1"/>
  <c r="AG185" i="1"/>
  <c r="G662" i="1"/>
  <c r="O662" i="1"/>
  <c r="W662" i="1"/>
  <c r="AE662" i="1"/>
  <c r="B662" i="1"/>
  <c r="J662" i="1"/>
  <c r="R662" i="1"/>
  <c r="Z662" i="1"/>
  <c r="AH662" i="1"/>
  <c r="G658" i="1"/>
  <c r="O658" i="1"/>
  <c r="W658" i="1"/>
  <c r="AE658" i="1"/>
  <c r="B658" i="1"/>
  <c r="J658" i="1"/>
  <c r="R658" i="1"/>
  <c r="Z658" i="1"/>
  <c r="AH658" i="1"/>
  <c r="G654" i="1"/>
  <c r="O654" i="1"/>
  <c r="W654" i="1"/>
  <c r="AE654" i="1"/>
  <c r="B654" i="1"/>
  <c r="J654" i="1"/>
  <c r="R654" i="1"/>
  <c r="Z654" i="1"/>
  <c r="AH654" i="1"/>
  <c r="G650" i="1"/>
  <c r="O650" i="1"/>
  <c r="W650" i="1"/>
  <c r="AE650" i="1"/>
  <c r="B650" i="1"/>
  <c r="J650" i="1"/>
  <c r="R650" i="1"/>
  <c r="Z650" i="1"/>
  <c r="AH650" i="1"/>
  <c r="G663" i="1"/>
  <c r="O663" i="1"/>
  <c r="W663" i="1"/>
  <c r="AE663" i="1"/>
  <c r="B663" i="1"/>
  <c r="J663" i="1"/>
  <c r="R663" i="1"/>
  <c r="Z663" i="1"/>
  <c r="AH663" i="1"/>
  <c r="AD662" i="1"/>
  <c r="T662" i="1"/>
  <c r="I662" i="1"/>
  <c r="G659" i="1"/>
  <c r="O659" i="1"/>
  <c r="W659" i="1"/>
  <c r="AE659" i="1"/>
  <c r="B659" i="1"/>
  <c r="J659" i="1"/>
  <c r="R659" i="1"/>
  <c r="Z659" i="1"/>
  <c r="AH659" i="1"/>
  <c r="AD658" i="1"/>
  <c r="T658" i="1"/>
  <c r="I658" i="1"/>
  <c r="G655" i="1"/>
  <c r="O655" i="1"/>
  <c r="W655" i="1"/>
  <c r="AE655" i="1"/>
  <c r="B655" i="1"/>
  <c r="J655" i="1"/>
  <c r="R655" i="1"/>
  <c r="Z655" i="1"/>
  <c r="AH655" i="1"/>
  <c r="AD654" i="1"/>
  <c r="T654" i="1"/>
  <c r="I654" i="1"/>
  <c r="F653" i="1"/>
  <c r="G651" i="1"/>
  <c r="O651" i="1"/>
  <c r="W651" i="1"/>
  <c r="AE651" i="1"/>
  <c r="B651" i="1"/>
  <c r="J651" i="1"/>
  <c r="R651" i="1"/>
  <c r="Z651" i="1"/>
  <c r="AH651" i="1"/>
  <c r="AD650" i="1"/>
  <c r="T650" i="1"/>
  <c r="I650" i="1"/>
  <c r="AD663" i="1"/>
  <c r="T663" i="1"/>
  <c r="I663" i="1"/>
  <c r="AB662" i="1"/>
  <c r="Q662" i="1"/>
  <c r="F662" i="1"/>
  <c r="AJ661" i="1"/>
  <c r="Y661" i="1"/>
  <c r="N661" i="1"/>
  <c r="G660" i="1"/>
  <c r="O660" i="1"/>
  <c r="W660" i="1"/>
  <c r="AE660" i="1"/>
  <c r="B660" i="1"/>
  <c r="J660" i="1"/>
  <c r="R660" i="1"/>
  <c r="Z660" i="1"/>
  <c r="AH660" i="1"/>
  <c r="AD659" i="1"/>
  <c r="T659" i="1"/>
  <c r="I659" i="1"/>
  <c r="AB658" i="1"/>
  <c r="Q658" i="1"/>
  <c r="F658" i="1"/>
  <c r="AJ657" i="1"/>
  <c r="Y657" i="1"/>
  <c r="N657" i="1"/>
  <c r="G656" i="1"/>
  <c r="O656" i="1"/>
  <c r="W656" i="1"/>
  <c r="AE656" i="1"/>
  <c r="B656" i="1"/>
  <c r="J656" i="1"/>
  <c r="R656" i="1"/>
  <c r="Z656" i="1"/>
  <c r="AH656" i="1"/>
  <c r="AD655" i="1"/>
  <c r="T655" i="1"/>
  <c r="I655" i="1"/>
  <c r="AB654" i="1"/>
  <c r="Q654" i="1"/>
  <c r="F654" i="1"/>
  <c r="AJ653" i="1"/>
  <c r="Y653" i="1"/>
  <c r="N653" i="1"/>
  <c r="G652" i="1"/>
  <c r="O652" i="1"/>
  <c r="W652" i="1"/>
  <c r="AE652" i="1"/>
  <c r="B652" i="1"/>
  <c r="J652" i="1"/>
  <c r="R652" i="1"/>
  <c r="Z652" i="1"/>
  <c r="AH652" i="1"/>
  <c r="AD651" i="1"/>
  <c r="T651" i="1"/>
  <c r="I651" i="1"/>
  <c r="AB650" i="1"/>
  <c r="Q650" i="1"/>
  <c r="F650" i="1"/>
  <c r="C594" i="1"/>
  <c r="K594" i="1"/>
  <c r="S594" i="1"/>
  <c r="AA594" i="1"/>
  <c r="AI594" i="1"/>
  <c r="D594" i="1"/>
  <c r="L594" i="1"/>
  <c r="T594" i="1"/>
  <c r="AB594" i="1"/>
  <c r="AJ594" i="1"/>
  <c r="G594" i="1"/>
  <c r="O594" i="1"/>
  <c r="W594" i="1"/>
  <c r="AE594" i="1"/>
  <c r="B594" i="1"/>
  <c r="P594" i="1"/>
  <c r="E594" i="1"/>
  <c r="Q594" i="1"/>
  <c r="AD594" i="1"/>
  <c r="F594" i="1"/>
  <c r="R594" i="1"/>
  <c r="AF594" i="1"/>
  <c r="H594" i="1"/>
  <c r="U594" i="1"/>
  <c r="AG594" i="1"/>
  <c r="I594" i="1"/>
  <c r="V594" i="1"/>
  <c r="AH594" i="1"/>
  <c r="J594" i="1"/>
  <c r="X594" i="1"/>
  <c r="AK594" i="1"/>
  <c r="M594" i="1"/>
  <c r="Y594" i="1"/>
  <c r="F663" i="1"/>
  <c r="AJ662" i="1"/>
  <c r="Y662" i="1"/>
  <c r="N662" i="1"/>
  <c r="D662" i="1"/>
  <c r="G661" i="1"/>
  <c r="O661" i="1"/>
  <c r="W661" i="1"/>
  <c r="AE661" i="1"/>
  <c r="B661" i="1"/>
  <c r="J661" i="1"/>
  <c r="R661" i="1"/>
  <c r="Z661" i="1"/>
  <c r="AH661" i="1"/>
  <c r="Q659" i="1"/>
  <c r="F659" i="1"/>
  <c r="AJ658" i="1"/>
  <c r="Y658" i="1"/>
  <c r="N658" i="1"/>
  <c r="D658" i="1"/>
  <c r="G657" i="1"/>
  <c r="O657" i="1"/>
  <c r="W657" i="1"/>
  <c r="AE657" i="1"/>
  <c r="B657" i="1"/>
  <c r="J657" i="1"/>
  <c r="R657" i="1"/>
  <c r="Z657" i="1"/>
  <c r="AH657" i="1"/>
  <c r="AJ654" i="1"/>
  <c r="Y654" i="1"/>
  <c r="N654" i="1"/>
  <c r="D654" i="1"/>
  <c r="G653" i="1"/>
  <c r="O653" i="1"/>
  <c r="W653" i="1"/>
  <c r="AE653" i="1"/>
  <c r="B653" i="1"/>
  <c r="J653" i="1"/>
  <c r="R653" i="1"/>
  <c r="Z653" i="1"/>
  <c r="AH653" i="1"/>
  <c r="AJ650" i="1"/>
  <c r="Y650" i="1"/>
  <c r="N650" i="1"/>
  <c r="D650" i="1"/>
  <c r="AH649" i="1"/>
  <c r="Z649" i="1"/>
  <c r="R649" i="1"/>
  <c r="J649" i="1"/>
  <c r="B649" i="1"/>
  <c r="AH648" i="1"/>
  <c r="Z648" i="1"/>
  <c r="R648" i="1"/>
  <c r="J648" i="1"/>
  <c r="B648" i="1"/>
  <c r="AH647" i="1"/>
  <c r="Z647" i="1"/>
  <c r="R647" i="1"/>
  <c r="J647" i="1"/>
  <c r="B647" i="1"/>
  <c r="AH646" i="1"/>
  <c r="Z646" i="1"/>
  <c r="R646" i="1"/>
  <c r="J646" i="1"/>
  <c r="B646" i="1"/>
  <c r="AH645" i="1"/>
  <c r="Z645" i="1"/>
  <c r="R645" i="1"/>
  <c r="J645" i="1"/>
  <c r="B645" i="1"/>
  <c r="AH644" i="1"/>
  <c r="Z644" i="1"/>
  <c r="R644" i="1"/>
  <c r="J644" i="1"/>
  <c r="B644" i="1"/>
  <c r="AH643" i="1"/>
  <c r="Z643" i="1"/>
  <c r="R643" i="1"/>
  <c r="J643" i="1"/>
  <c r="B643" i="1"/>
  <c r="AH642" i="1"/>
  <c r="Z642" i="1"/>
  <c r="R642" i="1"/>
  <c r="J642" i="1"/>
  <c r="B642" i="1"/>
  <c r="AH641" i="1"/>
  <c r="Z641" i="1"/>
  <c r="R641" i="1"/>
  <c r="J641" i="1"/>
  <c r="B641" i="1"/>
  <c r="AH640" i="1"/>
  <c r="Z640" i="1"/>
  <c r="R640" i="1"/>
  <c r="J640" i="1"/>
  <c r="B640" i="1"/>
  <c r="AH639" i="1"/>
  <c r="Z639" i="1"/>
  <c r="R639" i="1"/>
  <c r="J639" i="1"/>
  <c r="B639" i="1"/>
  <c r="AH638" i="1"/>
  <c r="Z638" i="1"/>
  <c r="R638" i="1"/>
  <c r="J638" i="1"/>
  <c r="B638" i="1"/>
  <c r="AH637" i="1"/>
  <c r="Z637" i="1"/>
  <c r="R637" i="1"/>
  <c r="J637" i="1"/>
  <c r="B637" i="1"/>
  <c r="AH636" i="1"/>
  <c r="Z636" i="1"/>
  <c r="R636" i="1"/>
  <c r="J636" i="1"/>
  <c r="B636" i="1"/>
  <c r="AH635" i="1"/>
  <c r="Z635" i="1"/>
  <c r="R635" i="1"/>
  <c r="J635" i="1"/>
  <c r="B635" i="1"/>
  <c r="AH634" i="1"/>
  <c r="Z634" i="1"/>
  <c r="R634" i="1"/>
  <c r="J634" i="1"/>
  <c r="B634" i="1"/>
  <c r="AH633" i="1"/>
  <c r="Z633" i="1"/>
  <c r="R633" i="1"/>
  <c r="J633" i="1"/>
  <c r="B633" i="1"/>
  <c r="AH632" i="1"/>
  <c r="Z632" i="1"/>
  <c r="R632" i="1"/>
  <c r="J632" i="1"/>
  <c r="B632" i="1"/>
  <c r="AH631" i="1"/>
  <c r="Z631" i="1"/>
  <c r="R631" i="1"/>
  <c r="J631" i="1"/>
  <c r="B631" i="1"/>
  <c r="AH630" i="1"/>
  <c r="Z630" i="1"/>
  <c r="R630" i="1"/>
  <c r="J630" i="1"/>
  <c r="B630" i="1"/>
  <c r="AH629" i="1"/>
  <c r="Z629" i="1"/>
  <c r="R629" i="1"/>
  <c r="J629" i="1"/>
  <c r="B629" i="1"/>
  <c r="AH628" i="1"/>
  <c r="Z628" i="1"/>
  <c r="R628" i="1"/>
  <c r="J628" i="1"/>
  <c r="B628" i="1"/>
  <c r="AH627" i="1"/>
  <c r="Z627" i="1"/>
  <c r="R627" i="1"/>
  <c r="J627" i="1"/>
  <c r="B627" i="1"/>
  <c r="AH626" i="1"/>
  <c r="Z626" i="1"/>
  <c r="R626" i="1"/>
  <c r="J626" i="1"/>
  <c r="B626" i="1"/>
  <c r="AH625" i="1"/>
  <c r="Z625" i="1"/>
  <c r="R625" i="1"/>
  <c r="J625" i="1"/>
  <c r="B625" i="1"/>
  <c r="AH624" i="1"/>
  <c r="Z624" i="1"/>
  <c r="R624" i="1"/>
  <c r="J624" i="1"/>
  <c r="B624" i="1"/>
  <c r="AH623" i="1"/>
  <c r="Z623" i="1"/>
  <c r="R623" i="1"/>
  <c r="J623" i="1"/>
  <c r="B623" i="1"/>
  <c r="AH622" i="1"/>
  <c r="Z622" i="1"/>
  <c r="R622" i="1"/>
  <c r="J622" i="1"/>
  <c r="B622" i="1"/>
  <c r="AH621" i="1"/>
  <c r="Z621" i="1"/>
  <c r="R621" i="1"/>
  <c r="J621" i="1"/>
  <c r="B621" i="1"/>
  <c r="AH620" i="1"/>
  <c r="Z620" i="1"/>
  <c r="R620" i="1"/>
  <c r="J620" i="1"/>
  <c r="B620" i="1"/>
  <c r="AH619" i="1"/>
  <c r="Z619" i="1"/>
  <c r="R619" i="1"/>
  <c r="J619" i="1"/>
  <c r="B619" i="1"/>
  <c r="AH618" i="1"/>
  <c r="Z618" i="1"/>
  <c r="R618" i="1"/>
  <c r="J618" i="1"/>
  <c r="B618" i="1"/>
  <c r="AH617" i="1"/>
  <c r="Z617" i="1"/>
  <c r="R617" i="1"/>
  <c r="J617" i="1"/>
  <c r="B617" i="1"/>
  <c r="AH616" i="1"/>
  <c r="Z616" i="1"/>
  <c r="R616" i="1"/>
  <c r="J616" i="1"/>
  <c r="B616" i="1"/>
  <c r="AH615" i="1"/>
  <c r="Z615" i="1"/>
  <c r="R615" i="1"/>
  <c r="J615" i="1"/>
  <c r="B615" i="1"/>
  <c r="AH614" i="1"/>
  <c r="Z614" i="1"/>
  <c r="R614" i="1"/>
  <c r="J614" i="1"/>
  <c r="B614" i="1"/>
  <c r="AH613" i="1"/>
  <c r="Z613" i="1"/>
  <c r="R613" i="1"/>
  <c r="J613" i="1"/>
  <c r="B613" i="1"/>
  <c r="AH612" i="1"/>
  <c r="Z612" i="1"/>
  <c r="R612" i="1"/>
  <c r="J612" i="1"/>
  <c r="B612" i="1"/>
  <c r="AH611" i="1"/>
  <c r="Z611" i="1"/>
  <c r="R611" i="1"/>
  <c r="J611" i="1"/>
  <c r="B611" i="1"/>
  <c r="AH610" i="1"/>
  <c r="Z610" i="1"/>
  <c r="R610" i="1"/>
  <c r="J610" i="1"/>
  <c r="B610" i="1"/>
  <c r="AH609" i="1"/>
  <c r="Z609" i="1"/>
  <c r="R609" i="1"/>
  <c r="J609" i="1"/>
  <c r="B609" i="1"/>
  <c r="AH608" i="1"/>
  <c r="Z608" i="1"/>
  <c r="R608" i="1"/>
  <c r="J608" i="1"/>
  <c r="B608" i="1"/>
  <c r="AH607" i="1"/>
  <c r="Z607" i="1"/>
  <c r="R607" i="1"/>
  <c r="J607" i="1"/>
  <c r="B607" i="1"/>
  <c r="AH606" i="1"/>
  <c r="Z606" i="1"/>
  <c r="R606" i="1"/>
  <c r="J606" i="1"/>
  <c r="B606" i="1"/>
  <c r="AH605" i="1"/>
  <c r="Z605" i="1"/>
  <c r="R605" i="1"/>
  <c r="J605" i="1"/>
  <c r="B605" i="1"/>
  <c r="Z604" i="1"/>
  <c r="R604" i="1"/>
  <c r="J604" i="1"/>
  <c r="B604" i="1"/>
  <c r="Z603" i="1"/>
  <c r="R603" i="1"/>
  <c r="J603" i="1"/>
  <c r="B603" i="1"/>
  <c r="Z602" i="1"/>
  <c r="R602" i="1"/>
  <c r="J602" i="1"/>
  <c r="B602" i="1"/>
  <c r="R601" i="1"/>
  <c r="J601" i="1"/>
  <c r="B601" i="1"/>
  <c r="R600" i="1"/>
  <c r="J600" i="1"/>
  <c r="B600" i="1"/>
  <c r="AH599" i="1"/>
  <c r="Z599" i="1"/>
  <c r="R599" i="1"/>
  <c r="H599" i="1"/>
  <c r="X597" i="1"/>
  <c r="M597" i="1"/>
  <c r="AF596" i="1"/>
  <c r="U596" i="1"/>
  <c r="I596" i="1"/>
  <c r="AK595" i="1"/>
  <c r="X595" i="1"/>
  <c r="J595" i="1"/>
  <c r="C593" i="1"/>
  <c r="K593" i="1"/>
  <c r="S593" i="1"/>
  <c r="AA593" i="1"/>
  <c r="AI593" i="1"/>
  <c r="D593" i="1"/>
  <c r="L593" i="1"/>
  <c r="T593" i="1"/>
  <c r="AB593" i="1"/>
  <c r="AJ593" i="1"/>
  <c r="G593" i="1"/>
  <c r="O593" i="1"/>
  <c r="W593" i="1"/>
  <c r="AE593" i="1"/>
  <c r="P592" i="1"/>
  <c r="AD591" i="1"/>
  <c r="Q591" i="1"/>
  <c r="E591" i="1"/>
  <c r="AG589" i="1"/>
  <c r="U589" i="1"/>
  <c r="H589" i="1"/>
  <c r="AH588" i="1"/>
  <c r="V588" i="1"/>
  <c r="I588" i="1"/>
  <c r="AG599" i="1"/>
  <c r="Y599" i="1"/>
  <c r="Q599" i="1"/>
  <c r="F599" i="1"/>
  <c r="C597" i="1"/>
  <c r="K597" i="1"/>
  <c r="S597" i="1"/>
  <c r="AA597" i="1"/>
  <c r="AI597" i="1"/>
  <c r="G597" i="1"/>
  <c r="O597" i="1"/>
  <c r="W597" i="1"/>
  <c r="AE597" i="1"/>
  <c r="AD596" i="1"/>
  <c r="T596" i="1"/>
  <c r="H596" i="1"/>
  <c r="AH595" i="1"/>
  <c r="V595" i="1"/>
  <c r="I595" i="1"/>
  <c r="C592" i="1"/>
  <c r="K592" i="1"/>
  <c r="S592" i="1"/>
  <c r="AA592" i="1"/>
  <c r="AI592" i="1"/>
  <c r="D592" i="1"/>
  <c r="L592" i="1"/>
  <c r="T592" i="1"/>
  <c r="AB592" i="1"/>
  <c r="AJ592" i="1"/>
  <c r="G592" i="1"/>
  <c r="O592" i="1"/>
  <c r="W592" i="1"/>
  <c r="AE592" i="1"/>
  <c r="P591" i="1"/>
  <c r="AF589" i="1"/>
  <c r="R589" i="1"/>
  <c r="F589" i="1"/>
  <c r="AG588" i="1"/>
  <c r="U588" i="1"/>
  <c r="H588" i="1"/>
  <c r="C591" i="1"/>
  <c r="K591" i="1"/>
  <c r="S591" i="1"/>
  <c r="AA591" i="1"/>
  <c r="AI591" i="1"/>
  <c r="D591" i="1"/>
  <c r="L591" i="1"/>
  <c r="T591" i="1"/>
  <c r="AB591" i="1"/>
  <c r="AJ591" i="1"/>
  <c r="G591" i="1"/>
  <c r="O591" i="1"/>
  <c r="W591" i="1"/>
  <c r="AE591" i="1"/>
  <c r="H567" i="1"/>
  <c r="P567" i="1"/>
  <c r="X567" i="1"/>
  <c r="AF567" i="1"/>
  <c r="B567" i="1"/>
  <c r="J567" i="1"/>
  <c r="R567" i="1"/>
  <c r="Z567" i="1"/>
  <c r="AH567" i="1"/>
  <c r="C567" i="1"/>
  <c r="K567" i="1"/>
  <c r="S567" i="1"/>
  <c r="AA567" i="1"/>
  <c r="AI567" i="1"/>
  <c r="D567" i="1"/>
  <c r="L567" i="1"/>
  <c r="T567" i="1"/>
  <c r="AB567" i="1"/>
  <c r="AJ567" i="1"/>
  <c r="F567" i="1"/>
  <c r="N567" i="1"/>
  <c r="V567" i="1"/>
  <c r="AD567" i="1"/>
  <c r="E567" i="1"/>
  <c r="Y567" i="1"/>
  <c r="G567" i="1"/>
  <c r="I567" i="1"/>
  <c r="AE567" i="1"/>
  <c r="M567" i="1"/>
  <c r="AG567" i="1"/>
  <c r="O567" i="1"/>
  <c r="AK567" i="1"/>
  <c r="Q567" i="1"/>
  <c r="U567" i="1"/>
  <c r="AE649" i="1"/>
  <c r="W649" i="1"/>
  <c r="O649" i="1"/>
  <c r="AE648" i="1"/>
  <c r="W648" i="1"/>
  <c r="O648" i="1"/>
  <c r="AE647" i="1"/>
  <c r="W647" i="1"/>
  <c r="O647" i="1"/>
  <c r="AE646" i="1"/>
  <c r="W646" i="1"/>
  <c r="O646" i="1"/>
  <c r="AE645" i="1"/>
  <c r="W645" i="1"/>
  <c r="O645" i="1"/>
  <c r="AE644" i="1"/>
  <c r="W644" i="1"/>
  <c r="O644" i="1"/>
  <c r="AE643" i="1"/>
  <c r="W643" i="1"/>
  <c r="O643" i="1"/>
  <c r="AE642" i="1"/>
  <c r="W642" i="1"/>
  <c r="O642" i="1"/>
  <c r="AE641" i="1"/>
  <c r="W641" i="1"/>
  <c r="O641" i="1"/>
  <c r="AE640" i="1"/>
  <c r="W640" i="1"/>
  <c r="O640" i="1"/>
  <c r="AE639" i="1"/>
  <c r="W639" i="1"/>
  <c r="O639" i="1"/>
  <c r="AE638" i="1"/>
  <c r="W638" i="1"/>
  <c r="O638" i="1"/>
  <c r="AE637" i="1"/>
  <c r="W637" i="1"/>
  <c r="O637" i="1"/>
  <c r="AE636" i="1"/>
  <c r="W636" i="1"/>
  <c r="O636" i="1"/>
  <c r="AE635" i="1"/>
  <c r="W635" i="1"/>
  <c r="O635" i="1"/>
  <c r="AE634" i="1"/>
  <c r="W634" i="1"/>
  <c r="O634" i="1"/>
  <c r="AE633" i="1"/>
  <c r="W633" i="1"/>
  <c r="O633" i="1"/>
  <c r="AE632" i="1"/>
  <c r="W632" i="1"/>
  <c r="O632" i="1"/>
  <c r="AE631" i="1"/>
  <c r="W631" i="1"/>
  <c r="O631" i="1"/>
  <c r="AE630" i="1"/>
  <c r="W630" i="1"/>
  <c r="O630" i="1"/>
  <c r="AE629" i="1"/>
  <c r="W629" i="1"/>
  <c r="O629" i="1"/>
  <c r="AE628" i="1"/>
  <c r="W628" i="1"/>
  <c r="O628" i="1"/>
  <c r="AE627" i="1"/>
  <c r="W627" i="1"/>
  <c r="O627" i="1"/>
  <c r="AE626" i="1"/>
  <c r="W626" i="1"/>
  <c r="O626" i="1"/>
  <c r="AE625" i="1"/>
  <c r="W625" i="1"/>
  <c r="O625" i="1"/>
  <c r="AE624" i="1"/>
  <c r="W624" i="1"/>
  <c r="O624" i="1"/>
  <c r="AE623" i="1"/>
  <c r="W623" i="1"/>
  <c r="O623" i="1"/>
  <c r="AE622" i="1"/>
  <c r="W622" i="1"/>
  <c r="O622" i="1"/>
  <c r="AE621" i="1"/>
  <c r="W621" i="1"/>
  <c r="O621" i="1"/>
  <c r="AE620" i="1"/>
  <c r="W620" i="1"/>
  <c r="O620" i="1"/>
  <c r="AE619" i="1"/>
  <c r="W619" i="1"/>
  <c r="O619" i="1"/>
  <c r="AE618" i="1"/>
  <c r="W618" i="1"/>
  <c r="O618" i="1"/>
  <c r="AE617" i="1"/>
  <c r="W617" i="1"/>
  <c r="O617" i="1"/>
  <c r="AE616" i="1"/>
  <c r="W616" i="1"/>
  <c r="O616" i="1"/>
  <c r="AE615" i="1"/>
  <c r="W615" i="1"/>
  <c r="O615" i="1"/>
  <c r="AE614" i="1"/>
  <c r="W614" i="1"/>
  <c r="O614" i="1"/>
  <c r="AE613" i="1"/>
  <c r="W613" i="1"/>
  <c r="O613" i="1"/>
  <c r="AE612" i="1"/>
  <c r="W612" i="1"/>
  <c r="O612" i="1"/>
  <c r="AE611" i="1"/>
  <c r="W611" i="1"/>
  <c r="O611" i="1"/>
  <c r="AE610" i="1"/>
  <c r="W610" i="1"/>
  <c r="O610" i="1"/>
  <c r="AE609" i="1"/>
  <c r="W609" i="1"/>
  <c r="O609" i="1"/>
  <c r="AE608" i="1"/>
  <c r="W608" i="1"/>
  <c r="O608" i="1"/>
  <c r="AE607" i="1"/>
  <c r="W607" i="1"/>
  <c r="O607" i="1"/>
  <c r="AE606" i="1"/>
  <c r="W606" i="1"/>
  <c r="O606" i="1"/>
  <c r="W605" i="1"/>
  <c r="O605" i="1"/>
  <c r="W604" i="1"/>
  <c r="O604" i="1"/>
  <c r="W603" i="1"/>
  <c r="O603" i="1"/>
  <c r="W602" i="1"/>
  <c r="O602" i="1"/>
  <c r="W601" i="1"/>
  <c r="O601" i="1"/>
  <c r="AE600" i="1"/>
  <c r="W600" i="1"/>
  <c r="O600" i="1"/>
  <c r="AE599" i="1"/>
  <c r="W599" i="1"/>
  <c r="N599" i="1"/>
  <c r="D599" i="1"/>
  <c r="C598" i="1"/>
  <c r="K598" i="1"/>
  <c r="S598" i="1"/>
  <c r="AA598" i="1"/>
  <c r="AI598" i="1"/>
  <c r="G598" i="1"/>
  <c r="O598" i="1"/>
  <c r="W598" i="1"/>
  <c r="AE598" i="1"/>
  <c r="AD597" i="1"/>
  <c r="T597" i="1"/>
  <c r="I597" i="1"/>
  <c r="AB596" i="1"/>
  <c r="Q596" i="1"/>
  <c r="E596" i="1"/>
  <c r="AF595" i="1"/>
  <c r="R595" i="1"/>
  <c r="F595" i="1"/>
  <c r="V593" i="1"/>
  <c r="I593" i="1"/>
  <c r="AK592" i="1"/>
  <c r="X592" i="1"/>
  <c r="J592" i="1"/>
  <c r="Y591" i="1"/>
  <c r="M591" i="1"/>
  <c r="C590" i="1"/>
  <c r="K590" i="1"/>
  <c r="S590" i="1"/>
  <c r="AA590" i="1"/>
  <c r="AI590" i="1"/>
  <c r="D590" i="1"/>
  <c r="L590" i="1"/>
  <c r="T590" i="1"/>
  <c r="AB590" i="1"/>
  <c r="AJ590" i="1"/>
  <c r="G590" i="1"/>
  <c r="O590" i="1"/>
  <c r="W590" i="1"/>
  <c r="AE590" i="1"/>
  <c r="P589" i="1"/>
  <c r="AD588" i="1"/>
  <c r="Q588" i="1"/>
  <c r="E588" i="1"/>
  <c r="AD599" i="1"/>
  <c r="V599" i="1"/>
  <c r="M599" i="1"/>
  <c r="Z596" i="1"/>
  <c r="P596" i="1"/>
  <c r="AD595" i="1"/>
  <c r="Q595" i="1"/>
  <c r="E595" i="1"/>
  <c r="AK591" i="1"/>
  <c r="X591" i="1"/>
  <c r="J591" i="1"/>
  <c r="C589" i="1"/>
  <c r="K589" i="1"/>
  <c r="S589" i="1"/>
  <c r="AA589" i="1"/>
  <c r="AI589" i="1"/>
  <c r="D589" i="1"/>
  <c r="L589" i="1"/>
  <c r="T589" i="1"/>
  <c r="AB589" i="1"/>
  <c r="AJ589" i="1"/>
  <c r="G589" i="1"/>
  <c r="O589" i="1"/>
  <c r="W589" i="1"/>
  <c r="AE589" i="1"/>
  <c r="C599" i="1"/>
  <c r="K599" i="1"/>
  <c r="G599" i="1"/>
  <c r="O599" i="1"/>
  <c r="C596" i="1"/>
  <c r="K596" i="1"/>
  <c r="S596" i="1"/>
  <c r="AA596" i="1"/>
  <c r="AI596" i="1"/>
  <c r="D596" i="1"/>
  <c r="L596" i="1"/>
  <c r="G596" i="1"/>
  <c r="O596" i="1"/>
  <c r="W596" i="1"/>
  <c r="AE596" i="1"/>
  <c r="P595" i="1"/>
  <c r="AH591" i="1"/>
  <c r="V591" i="1"/>
  <c r="I591" i="1"/>
  <c r="C588" i="1"/>
  <c r="K588" i="1"/>
  <c r="S588" i="1"/>
  <c r="AA588" i="1"/>
  <c r="AI588" i="1"/>
  <c r="D588" i="1"/>
  <c r="L588" i="1"/>
  <c r="T588" i="1"/>
  <c r="AB588" i="1"/>
  <c r="AJ588" i="1"/>
  <c r="G588" i="1"/>
  <c r="O588" i="1"/>
  <c r="W588" i="1"/>
  <c r="AE588" i="1"/>
  <c r="C595" i="1"/>
  <c r="K595" i="1"/>
  <c r="S595" i="1"/>
  <c r="AA595" i="1"/>
  <c r="AI595" i="1"/>
  <c r="D595" i="1"/>
  <c r="L595" i="1"/>
  <c r="T595" i="1"/>
  <c r="AB595" i="1"/>
  <c r="AJ595" i="1"/>
  <c r="G595" i="1"/>
  <c r="O595" i="1"/>
  <c r="W595" i="1"/>
  <c r="AE595" i="1"/>
  <c r="H591" i="1"/>
  <c r="AE587" i="1"/>
  <c r="W587" i="1"/>
  <c r="O587" i="1"/>
  <c r="G587" i="1"/>
  <c r="AE586" i="1"/>
  <c r="W586" i="1"/>
  <c r="O586" i="1"/>
  <c r="G586" i="1"/>
  <c r="AE585" i="1"/>
  <c r="W585" i="1"/>
  <c r="O585" i="1"/>
  <c r="G585" i="1"/>
  <c r="AE584" i="1"/>
  <c r="W584" i="1"/>
  <c r="O584" i="1"/>
  <c r="G584" i="1"/>
  <c r="AE583" i="1"/>
  <c r="W583" i="1"/>
  <c r="O583" i="1"/>
  <c r="G583" i="1"/>
  <c r="AE582" i="1"/>
  <c r="W582" i="1"/>
  <c r="O582" i="1"/>
  <c r="G582" i="1"/>
  <c r="AE581" i="1"/>
  <c r="W581" i="1"/>
  <c r="O581" i="1"/>
  <c r="G581" i="1"/>
  <c r="AE580" i="1"/>
  <c r="W580" i="1"/>
  <c r="O580" i="1"/>
  <c r="G580" i="1"/>
  <c r="AE579" i="1"/>
  <c r="W579" i="1"/>
  <c r="O579" i="1"/>
  <c r="G579" i="1"/>
  <c r="AE578" i="1"/>
  <c r="W578" i="1"/>
  <c r="O578" i="1"/>
  <c r="G578" i="1"/>
  <c r="AE577" i="1"/>
  <c r="W577" i="1"/>
  <c r="O577" i="1"/>
  <c r="G577" i="1"/>
  <c r="AE576" i="1"/>
  <c r="W576" i="1"/>
  <c r="O576" i="1"/>
  <c r="G576" i="1"/>
  <c r="AE575" i="1"/>
  <c r="W575" i="1"/>
  <c r="O575" i="1"/>
  <c r="G575" i="1"/>
  <c r="AE574" i="1"/>
  <c r="W574" i="1"/>
  <c r="O574" i="1"/>
  <c r="G574" i="1"/>
  <c r="AE573" i="1"/>
  <c r="W573" i="1"/>
  <c r="O573" i="1"/>
  <c r="G573" i="1"/>
  <c r="AE572" i="1"/>
  <c r="W572" i="1"/>
  <c r="O572" i="1"/>
  <c r="G572" i="1"/>
  <c r="AE571" i="1"/>
  <c r="W571" i="1"/>
  <c r="O571" i="1"/>
  <c r="G571" i="1"/>
  <c r="AE570" i="1"/>
  <c r="W570" i="1"/>
  <c r="O570" i="1"/>
  <c r="G570" i="1"/>
  <c r="AE569" i="1"/>
  <c r="R569" i="1"/>
  <c r="H568" i="1"/>
  <c r="P568" i="1"/>
  <c r="X568" i="1"/>
  <c r="AF568" i="1"/>
  <c r="B568" i="1"/>
  <c r="J568" i="1"/>
  <c r="R568" i="1"/>
  <c r="Z568" i="1"/>
  <c r="AH568" i="1"/>
  <c r="C568" i="1"/>
  <c r="K568" i="1"/>
  <c r="S568" i="1"/>
  <c r="AA568" i="1"/>
  <c r="AI568" i="1"/>
  <c r="D568" i="1"/>
  <c r="L568" i="1"/>
  <c r="T568" i="1"/>
  <c r="AB568" i="1"/>
  <c r="AJ568" i="1"/>
  <c r="F568" i="1"/>
  <c r="N568" i="1"/>
  <c r="V568" i="1"/>
  <c r="AD568" i="1"/>
  <c r="Q566" i="1"/>
  <c r="AK565" i="1"/>
  <c r="O565" i="1"/>
  <c r="AE563" i="1"/>
  <c r="Y561" i="1"/>
  <c r="H560" i="1"/>
  <c r="P560" i="1"/>
  <c r="X560" i="1"/>
  <c r="AF560" i="1"/>
  <c r="B560" i="1"/>
  <c r="J560" i="1"/>
  <c r="R560" i="1"/>
  <c r="Z560" i="1"/>
  <c r="AH560" i="1"/>
  <c r="C560" i="1"/>
  <c r="K560" i="1"/>
  <c r="S560" i="1"/>
  <c r="AA560" i="1"/>
  <c r="AI560" i="1"/>
  <c r="D560" i="1"/>
  <c r="L560" i="1"/>
  <c r="T560" i="1"/>
  <c r="AB560" i="1"/>
  <c r="AJ560" i="1"/>
  <c r="F560" i="1"/>
  <c r="N560" i="1"/>
  <c r="V560" i="1"/>
  <c r="AD560" i="1"/>
  <c r="Q558" i="1"/>
  <c r="AK557" i="1"/>
  <c r="O557" i="1"/>
  <c r="H569" i="1"/>
  <c r="P569" i="1"/>
  <c r="X569" i="1"/>
  <c r="C569" i="1"/>
  <c r="K569" i="1"/>
  <c r="S569" i="1"/>
  <c r="D569" i="1"/>
  <c r="L569" i="1"/>
  <c r="T569" i="1"/>
  <c r="AB569" i="1"/>
  <c r="F569" i="1"/>
  <c r="N569" i="1"/>
  <c r="V569" i="1"/>
  <c r="AG565" i="1"/>
  <c r="M565" i="1"/>
  <c r="H561" i="1"/>
  <c r="P561" i="1"/>
  <c r="X561" i="1"/>
  <c r="AF561" i="1"/>
  <c r="B561" i="1"/>
  <c r="J561" i="1"/>
  <c r="R561" i="1"/>
  <c r="Z561" i="1"/>
  <c r="AH561" i="1"/>
  <c r="C561" i="1"/>
  <c r="K561" i="1"/>
  <c r="S561" i="1"/>
  <c r="AA561" i="1"/>
  <c r="AI561" i="1"/>
  <c r="D561" i="1"/>
  <c r="L561" i="1"/>
  <c r="T561" i="1"/>
  <c r="AB561" i="1"/>
  <c r="AJ561" i="1"/>
  <c r="F561" i="1"/>
  <c r="N561" i="1"/>
  <c r="V561" i="1"/>
  <c r="AD561" i="1"/>
  <c r="M557" i="1"/>
  <c r="AK569" i="1"/>
  <c r="O569" i="1"/>
  <c r="AE565" i="1"/>
  <c r="I565" i="1"/>
  <c r="H562" i="1"/>
  <c r="P562" i="1"/>
  <c r="X562" i="1"/>
  <c r="AF562" i="1"/>
  <c r="B562" i="1"/>
  <c r="J562" i="1"/>
  <c r="R562" i="1"/>
  <c r="Z562" i="1"/>
  <c r="AH562" i="1"/>
  <c r="C562" i="1"/>
  <c r="K562" i="1"/>
  <c r="S562" i="1"/>
  <c r="AA562" i="1"/>
  <c r="AI562" i="1"/>
  <c r="D562" i="1"/>
  <c r="L562" i="1"/>
  <c r="T562" i="1"/>
  <c r="AB562" i="1"/>
  <c r="AJ562" i="1"/>
  <c r="F562" i="1"/>
  <c r="N562" i="1"/>
  <c r="V562" i="1"/>
  <c r="AD562" i="1"/>
  <c r="U561" i="1"/>
  <c r="AE557" i="1"/>
  <c r="I557" i="1"/>
  <c r="AJ587" i="1"/>
  <c r="AB587" i="1"/>
  <c r="T587" i="1"/>
  <c r="L587" i="1"/>
  <c r="D587" i="1"/>
  <c r="AJ586" i="1"/>
  <c r="AB586" i="1"/>
  <c r="T586" i="1"/>
  <c r="L586" i="1"/>
  <c r="D586" i="1"/>
  <c r="AJ585" i="1"/>
  <c r="AB585" i="1"/>
  <c r="T585" i="1"/>
  <c r="L585" i="1"/>
  <c r="D585" i="1"/>
  <c r="AJ584" i="1"/>
  <c r="AB584" i="1"/>
  <c r="T584" i="1"/>
  <c r="L584" i="1"/>
  <c r="D584" i="1"/>
  <c r="AJ583" i="1"/>
  <c r="AB583" i="1"/>
  <c r="T583" i="1"/>
  <c r="L583" i="1"/>
  <c r="D583" i="1"/>
  <c r="AJ582" i="1"/>
  <c r="AB582" i="1"/>
  <c r="T582" i="1"/>
  <c r="L582" i="1"/>
  <c r="D582" i="1"/>
  <c r="AJ581" i="1"/>
  <c r="AB581" i="1"/>
  <c r="T581" i="1"/>
  <c r="L581" i="1"/>
  <c r="D581" i="1"/>
  <c r="AJ580" i="1"/>
  <c r="AB580" i="1"/>
  <c r="T580" i="1"/>
  <c r="L580" i="1"/>
  <c r="D580" i="1"/>
  <c r="AJ579" i="1"/>
  <c r="AB579" i="1"/>
  <c r="T579" i="1"/>
  <c r="L579" i="1"/>
  <c r="D579" i="1"/>
  <c r="AJ578" i="1"/>
  <c r="AB578" i="1"/>
  <c r="T578" i="1"/>
  <c r="L578" i="1"/>
  <c r="D578" i="1"/>
  <c r="AJ577" i="1"/>
  <c r="AB577" i="1"/>
  <c r="T577" i="1"/>
  <c r="L577" i="1"/>
  <c r="D577" i="1"/>
  <c r="AJ576" i="1"/>
  <c r="AB576" i="1"/>
  <c r="T576" i="1"/>
  <c r="L576" i="1"/>
  <c r="D576" i="1"/>
  <c r="AJ575" i="1"/>
  <c r="AB575" i="1"/>
  <c r="T575" i="1"/>
  <c r="L575" i="1"/>
  <c r="D575" i="1"/>
  <c r="AJ574" i="1"/>
  <c r="AB574" i="1"/>
  <c r="T574" i="1"/>
  <c r="L574" i="1"/>
  <c r="D574" i="1"/>
  <c r="AJ573" i="1"/>
  <c r="AB573" i="1"/>
  <c r="T573" i="1"/>
  <c r="L573" i="1"/>
  <c r="D573" i="1"/>
  <c r="AJ572" i="1"/>
  <c r="AB572" i="1"/>
  <c r="T572" i="1"/>
  <c r="L572" i="1"/>
  <c r="D572" i="1"/>
  <c r="AJ571" i="1"/>
  <c r="AB571" i="1"/>
  <c r="T571" i="1"/>
  <c r="L571" i="1"/>
  <c r="D571" i="1"/>
  <c r="AJ570" i="1"/>
  <c r="AB570" i="1"/>
  <c r="T570" i="1"/>
  <c r="L570" i="1"/>
  <c r="D570" i="1"/>
  <c r="AJ569" i="1"/>
  <c r="AA569" i="1"/>
  <c r="M569" i="1"/>
  <c r="AE566" i="1"/>
  <c r="I566" i="1"/>
  <c r="G565" i="1"/>
  <c r="H563" i="1"/>
  <c r="P563" i="1"/>
  <c r="X563" i="1"/>
  <c r="AF563" i="1"/>
  <c r="B563" i="1"/>
  <c r="J563" i="1"/>
  <c r="R563" i="1"/>
  <c r="Z563" i="1"/>
  <c r="AH563" i="1"/>
  <c r="C563" i="1"/>
  <c r="K563" i="1"/>
  <c r="S563" i="1"/>
  <c r="AA563" i="1"/>
  <c r="AI563" i="1"/>
  <c r="D563" i="1"/>
  <c r="L563" i="1"/>
  <c r="T563" i="1"/>
  <c r="AB563" i="1"/>
  <c r="AJ563" i="1"/>
  <c r="F563" i="1"/>
  <c r="N563" i="1"/>
  <c r="V563" i="1"/>
  <c r="AD563" i="1"/>
  <c r="U562" i="1"/>
  <c r="Q561" i="1"/>
  <c r="AE558" i="1"/>
  <c r="I558" i="1"/>
  <c r="G557" i="1"/>
  <c r="AI587" i="1"/>
  <c r="AA587" i="1"/>
  <c r="S587" i="1"/>
  <c r="K587" i="1"/>
  <c r="AI586" i="1"/>
  <c r="AA586" i="1"/>
  <c r="S586" i="1"/>
  <c r="K586" i="1"/>
  <c r="AI585" i="1"/>
  <c r="AA585" i="1"/>
  <c r="S585" i="1"/>
  <c r="K585" i="1"/>
  <c r="AI584" i="1"/>
  <c r="AA584" i="1"/>
  <c r="S584" i="1"/>
  <c r="K584" i="1"/>
  <c r="AI583" i="1"/>
  <c r="AA583" i="1"/>
  <c r="S583" i="1"/>
  <c r="K583" i="1"/>
  <c r="AI582" i="1"/>
  <c r="AA582" i="1"/>
  <c r="S582" i="1"/>
  <c r="K582" i="1"/>
  <c r="AI581" i="1"/>
  <c r="AA581" i="1"/>
  <c r="S581" i="1"/>
  <c r="K581" i="1"/>
  <c r="AI580" i="1"/>
  <c r="AA580" i="1"/>
  <c r="S580" i="1"/>
  <c r="K580" i="1"/>
  <c r="AI579" i="1"/>
  <c r="AA579" i="1"/>
  <c r="S579" i="1"/>
  <c r="K579" i="1"/>
  <c r="AI578" i="1"/>
  <c r="AA578" i="1"/>
  <c r="S578" i="1"/>
  <c r="K578" i="1"/>
  <c r="AI577" i="1"/>
  <c r="AA577" i="1"/>
  <c r="S577" i="1"/>
  <c r="K577" i="1"/>
  <c r="AI576" i="1"/>
  <c r="AA576" i="1"/>
  <c r="S576" i="1"/>
  <c r="K576" i="1"/>
  <c r="AI575" i="1"/>
  <c r="AA575" i="1"/>
  <c r="S575" i="1"/>
  <c r="K575" i="1"/>
  <c r="AI574" i="1"/>
  <c r="AA574" i="1"/>
  <c r="S574" i="1"/>
  <c r="K574" i="1"/>
  <c r="AI573" i="1"/>
  <c r="AA573" i="1"/>
  <c r="S573" i="1"/>
  <c r="K573" i="1"/>
  <c r="AI572" i="1"/>
  <c r="AA572" i="1"/>
  <c r="S572" i="1"/>
  <c r="K572" i="1"/>
  <c r="AI571" i="1"/>
  <c r="AA571" i="1"/>
  <c r="S571" i="1"/>
  <c r="K571" i="1"/>
  <c r="AI570" i="1"/>
  <c r="AA570" i="1"/>
  <c r="S570" i="1"/>
  <c r="K570" i="1"/>
  <c r="AI569" i="1"/>
  <c r="Z569" i="1"/>
  <c r="J569" i="1"/>
  <c r="M568" i="1"/>
  <c r="Y565" i="1"/>
  <c r="H564" i="1"/>
  <c r="P564" i="1"/>
  <c r="X564" i="1"/>
  <c r="AF564" i="1"/>
  <c r="B564" i="1"/>
  <c r="J564" i="1"/>
  <c r="R564" i="1"/>
  <c r="Z564" i="1"/>
  <c r="AH564" i="1"/>
  <c r="C564" i="1"/>
  <c r="K564" i="1"/>
  <c r="S564" i="1"/>
  <c r="AA564" i="1"/>
  <c r="AI564" i="1"/>
  <c r="D564" i="1"/>
  <c r="L564" i="1"/>
  <c r="T564" i="1"/>
  <c r="AB564" i="1"/>
  <c r="AJ564" i="1"/>
  <c r="F564" i="1"/>
  <c r="N564" i="1"/>
  <c r="V564" i="1"/>
  <c r="AD564" i="1"/>
  <c r="U563" i="1"/>
  <c r="Q562" i="1"/>
  <c r="AK561" i="1"/>
  <c r="O561" i="1"/>
  <c r="AG560" i="1"/>
  <c r="M560" i="1"/>
  <c r="Y557" i="1"/>
  <c r="H565" i="1"/>
  <c r="P565" i="1"/>
  <c r="X565" i="1"/>
  <c r="AF565" i="1"/>
  <c r="B565" i="1"/>
  <c r="J565" i="1"/>
  <c r="R565" i="1"/>
  <c r="Z565" i="1"/>
  <c r="AH565" i="1"/>
  <c r="C565" i="1"/>
  <c r="K565" i="1"/>
  <c r="S565" i="1"/>
  <c r="AA565" i="1"/>
  <c r="AI565" i="1"/>
  <c r="D565" i="1"/>
  <c r="L565" i="1"/>
  <c r="T565" i="1"/>
  <c r="AB565" i="1"/>
  <c r="AJ565" i="1"/>
  <c r="F565" i="1"/>
  <c r="N565" i="1"/>
  <c r="V565" i="1"/>
  <c r="AD565" i="1"/>
  <c r="H557" i="1"/>
  <c r="P557" i="1"/>
  <c r="X557" i="1"/>
  <c r="AF557" i="1"/>
  <c r="B557" i="1"/>
  <c r="J557" i="1"/>
  <c r="R557" i="1"/>
  <c r="Z557" i="1"/>
  <c r="AH557" i="1"/>
  <c r="C557" i="1"/>
  <c r="K557" i="1"/>
  <c r="S557" i="1"/>
  <c r="AA557" i="1"/>
  <c r="AI557" i="1"/>
  <c r="D557" i="1"/>
  <c r="L557" i="1"/>
  <c r="T557" i="1"/>
  <c r="AB557" i="1"/>
  <c r="AJ557" i="1"/>
  <c r="F557" i="1"/>
  <c r="N557" i="1"/>
  <c r="V557" i="1"/>
  <c r="AD557" i="1"/>
  <c r="AG569" i="1"/>
  <c r="W569" i="1"/>
  <c r="G569" i="1"/>
  <c r="H566" i="1"/>
  <c r="P566" i="1"/>
  <c r="X566" i="1"/>
  <c r="AF566" i="1"/>
  <c r="B566" i="1"/>
  <c r="J566" i="1"/>
  <c r="R566" i="1"/>
  <c r="Z566" i="1"/>
  <c r="AH566" i="1"/>
  <c r="C566" i="1"/>
  <c r="K566" i="1"/>
  <c r="S566" i="1"/>
  <c r="AA566" i="1"/>
  <c r="AI566" i="1"/>
  <c r="D566" i="1"/>
  <c r="L566" i="1"/>
  <c r="T566" i="1"/>
  <c r="AB566" i="1"/>
  <c r="AJ566" i="1"/>
  <c r="F566" i="1"/>
  <c r="N566" i="1"/>
  <c r="V566" i="1"/>
  <c r="AD566" i="1"/>
  <c r="U565" i="1"/>
  <c r="AG562" i="1"/>
  <c r="M562" i="1"/>
  <c r="AE561" i="1"/>
  <c r="I561" i="1"/>
  <c r="H558" i="1"/>
  <c r="P558" i="1"/>
  <c r="X558" i="1"/>
  <c r="AF558" i="1"/>
  <c r="B558" i="1"/>
  <c r="J558" i="1"/>
  <c r="R558" i="1"/>
  <c r="Z558" i="1"/>
  <c r="AH558" i="1"/>
  <c r="C558" i="1"/>
  <c r="K558" i="1"/>
  <c r="S558" i="1"/>
  <c r="AA558" i="1"/>
  <c r="AI558" i="1"/>
  <c r="D558" i="1"/>
  <c r="L558" i="1"/>
  <c r="T558" i="1"/>
  <c r="AB558" i="1"/>
  <c r="AJ558" i="1"/>
  <c r="F558" i="1"/>
  <c r="N558" i="1"/>
  <c r="V558" i="1"/>
  <c r="AD558" i="1"/>
  <c r="U557" i="1"/>
  <c r="AD556" i="1"/>
  <c r="V556" i="1"/>
  <c r="N556" i="1"/>
  <c r="F556" i="1"/>
  <c r="AD555" i="1"/>
  <c r="V555" i="1"/>
  <c r="N555" i="1"/>
  <c r="F555" i="1"/>
  <c r="AD554" i="1"/>
  <c r="V554" i="1"/>
  <c r="N554" i="1"/>
  <c r="F554" i="1"/>
  <c r="AD553" i="1"/>
  <c r="V553" i="1"/>
  <c r="N553" i="1"/>
  <c r="F553" i="1"/>
  <c r="AD552" i="1"/>
  <c r="V552" i="1"/>
  <c r="N552" i="1"/>
  <c r="F552" i="1"/>
  <c r="AD551" i="1"/>
  <c r="V551" i="1"/>
  <c r="N551" i="1"/>
  <c r="F551" i="1"/>
  <c r="AD550" i="1"/>
  <c r="V550" i="1"/>
  <c r="N550" i="1"/>
  <c r="F550" i="1"/>
  <c r="AD549" i="1"/>
  <c r="V549" i="1"/>
  <c r="N549" i="1"/>
  <c r="F549" i="1"/>
  <c r="AD548" i="1"/>
  <c r="V548" i="1"/>
  <c r="N548" i="1"/>
  <c r="F548" i="1"/>
  <c r="AD547" i="1"/>
  <c r="V547" i="1"/>
  <c r="N547" i="1"/>
  <c r="F547" i="1"/>
  <c r="AD546" i="1"/>
  <c r="V546" i="1"/>
  <c r="N546" i="1"/>
  <c r="F546" i="1"/>
  <c r="AD545" i="1"/>
  <c r="V545" i="1"/>
  <c r="N545" i="1"/>
  <c r="F545" i="1"/>
  <c r="AD544" i="1"/>
  <c r="V544" i="1"/>
  <c r="N544" i="1"/>
  <c r="F544" i="1"/>
  <c r="Q541" i="1"/>
  <c r="G541" i="1"/>
  <c r="C539" i="1"/>
  <c r="K539" i="1"/>
  <c r="S539" i="1"/>
  <c r="AA539" i="1"/>
  <c r="AI539" i="1"/>
  <c r="D539" i="1"/>
  <c r="L539" i="1"/>
  <c r="T539" i="1"/>
  <c r="AB539" i="1"/>
  <c r="AJ539" i="1"/>
  <c r="Q537" i="1"/>
  <c r="G537" i="1"/>
  <c r="B536" i="1"/>
  <c r="J536" i="1"/>
  <c r="C536" i="1"/>
  <c r="K536" i="1"/>
  <c r="S536" i="1"/>
  <c r="AA536" i="1"/>
  <c r="AI536" i="1"/>
  <c r="D536" i="1"/>
  <c r="L536" i="1"/>
  <c r="T536" i="1"/>
  <c r="AB536" i="1"/>
  <c r="AJ536" i="1"/>
  <c r="AD535" i="1"/>
  <c r="P535" i="1"/>
  <c r="AG532" i="1"/>
  <c r="P532" i="1"/>
  <c r="AG531" i="1"/>
  <c r="M531" i="1"/>
  <c r="Y528" i="1"/>
  <c r="F527" i="1"/>
  <c r="N527" i="1"/>
  <c r="V527" i="1"/>
  <c r="AD527" i="1"/>
  <c r="G527" i="1"/>
  <c r="O527" i="1"/>
  <c r="W527" i="1"/>
  <c r="AE527" i="1"/>
  <c r="B527" i="1"/>
  <c r="J527" i="1"/>
  <c r="R527" i="1"/>
  <c r="Z527" i="1"/>
  <c r="AH527" i="1"/>
  <c r="C527" i="1"/>
  <c r="K527" i="1"/>
  <c r="S527" i="1"/>
  <c r="AA527" i="1"/>
  <c r="AI527" i="1"/>
  <c r="D527" i="1"/>
  <c r="L527" i="1"/>
  <c r="T527" i="1"/>
  <c r="AB527" i="1"/>
  <c r="AJ527" i="1"/>
  <c r="D496" i="1"/>
  <c r="L496" i="1"/>
  <c r="AB496" i="1"/>
  <c r="M496" i="1"/>
  <c r="AE496" i="1"/>
  <c r="C496" i="1"/>
  <c r="T496" i="1"/>
  <c r="AK496" i="1"/>
  <c r="E496" i="1"/>
  <c r="U496" i="1"/>
  <c r="G496" i="1"/>
  <c r="I496" i="1"/>
  <c r="O496" i="1"/>
  <c r="S496" i="1"/>
  <c r="Y496" i="1"/>
  <c r="AA496" i="1"/>
  <c r="AG496" i="1"/>
  <c r="B535" i="1"/>
  <c r="J535" i="1"/>
  <c r="R535" i="1"/>
  <c r="Z535" i="1"/>
  <c r="AH535" i="1"/>
  <c r="C535" i="1"/>
  <c r="K535" i="1"/>
  <c r="S535" i="1"/>
  <c r="AA535" i="1"/>
  <c r="AI535" i="1"/>
  <c r="D535" i="1"/>
  <c r="L535" i="1"/>
  <c r="T535" i="1"/>
  <c r="AB535" i="1"/>
  <c r="AJ535" i="1"/>
  <c r="F528" i="1"/>
  <c r="N528" i="1"/>
  <c r="V528" i="1"/>
  <c r="AD528" i="1"/>
  <c r="G528" i="1"/>
  <c r="O528" i="1"/>
  <c r="W528" i="1"/>
  <c r="AE528" i="1"/>
  <c r="B528" i="1"/>
  <c r="J528" i="1"/>
  <c r="R528" i="1"/>
  <c r="Z528" i="1"/>
  <c r="AH528" i="1"/>
  <c r="C528" i="1"/>
  <c r="K528" i="1"/>
  <c r="S528" i="1"/>
  <c r="AA528" i="1"/>
  <c r="AI528" i="1"/>
  <c r="D528" i="1"/>
  <c r="L528" i="1"/>
  <c r="T528" i="1"/>
  <c r="AB528" i="1"/>
  <c r="AJ528" i="1"/>
  <c r="C436" i="1"/>
  <c r="I436" i="1"/>
  <c r="S436" i="1"/>
  <c r="U436" i="1"/>
  <c r="Y436" i="1"/>
  <c r="AK436" i="1"/>
  <c r="AJ556" i="1"/>
  <c r="AB556" i="1"/>
  <c r="T556" i="1"/>
  <c r="L556" i="1"/>
  <c r="D556" i="1"/>
  <c r="AJ555" i="1"/>
  <c r="AB555" i="1"/>
  <c r="T555" i="1"/>
  <c r="L555" i="1"/>
  <c r="D555" i="1"/>
  <c r="AJ554" i="1"/>
  <c r="AB554" i="1"/>
  <c r="T554" i="1"/>
  <c r="L554" i="1"/>
  <c r="D554" i="1"/>
  <c r="AJ553" i="1"/>
  <c r="AB553" i="1"/>
  <c r="T553" i="1"/>
  <c r="L553" i="1"/>
  <c r="D553" i="1"/>
  <c r="AJ552" i="1"/>
  <c r="AB552" i="1"/>
  <c r="T552" i="1"/>
  <c r="L552" i="1"/>
  <c r="D552" i="1"/>
  <c r="AJ551" i="1"/>
  <c r="AB551" i="1"/>
  <c r="T551" i="1"/>
  <c r="L551" i="1"/>
  <c r="D551" i="1"/>
  <c r="AJ550" i="1"/>
  <c r="AB550" i="1"/>
  <c r="T550" i="1"/>
  <c r="L550" i="1"/>
  <c r="D550" i="1"/>
  <c r="AJ549" i="1"/>
  <c r="AB549" i="1"/>
  <c r="T549" i="1"/>
  <c r="L549" i="1"/>
  <c r="D549" i="1"/>
  <c r="AJ548" i="1"/>
  <c r="AB548" i="1"/>
  <c r="T548" i="1"/>
  <c r="L548" i="1"/>
  <c r="D548" i="1"/>
  <c r="AJ547" i="1"/>
  <c r="AB547" i="1"/>
  <c r="T547" i="1"/>
  <c r="L547" i="1"/>
  <c r="D547" i="1"/>
  <c r="AJ546" i="1"/>
  <c r="AB546" i="1"/>
  <c r="T546" i="1"/>
  <c r="L546" i="1"/>
  <c r="D546" i="1"/>
  <c r="AJ545" i="1"/>
  <c r="AB545" i="1"/>
  <c r="T545" i="1"/>
  <c r="L545" i="1"/>
  <c r="D545" i="1"/>
  <c r="AJ544" i="1"/>
  <c r="AB544" i="1"/>
  <c r="T544" i="1"/>
  <c r="L544" i="1"/>
  <c r="D544" i="1"/>
  <c r="F542" i="1"/>
  <c r="AK541" i="1"/>
  <c r="Y541" i="1"/>
  <c r="O541" i="1"/>
  <c r="E541" i="1"/>
  <c r="C540" i="1"/>
  <c r="K540" i="1"/>
  <c r="S540" i="1"/>
  <c r="AA540" i="1"/>
  <c r="AI540" i="1"/>
  <c r="D540" i="1"/>
  <c r="L540" i="1"/>
  <c r="T540" i="1"/>
  <c r="AB540" i="1"/>
  <c r="AJ540" i="1"/>
  <c r="U539" i="1"/>
  <c r="I539" i="1"/>
  <c r="G538" i="1"/>
  <c r="AK537" i="1"/>
  <c r="Y537" i="1"/>
  <c r="O537" i="1"/>
  <c r="E537" i="1"/>
  <c r="M536" i="1"/>
  <c r="Y535" i="1"/>
  <c r="N535" i="1"/>
  <c r="B534" i="1"/>
  <c r="J534" i="1"/>
  <c r="R534" i="1"/>
  <c r="Z534" i="1"/>
  <c r="AH534" i="1"/>
  <c r="C534" i="1"/>
  <c r="K534" i="1"/>
  <c r="S534" i="1"/>
  <c r="AA534" i="1"/>
  <c r="AI534" i="1"/>
  <c r="D534" i="1"/>
  <c r="L534" i="1"/>
  <c r="T534" i="1"/>
  <c r="AB534" i="1"/>
  <c r="AJ534" i="1"/>
  <c r="AE532" i="1"/>
  <c r="I532" i="1"/>
  <c r="H531" i="1"/>
  <c r="F529" i="1"/>
  <c r="N529" i="1"/>
  <c r="V529" i="1"/>
  <c r="AD529" i="1"/>
  <c r="G529" i="1"/>
  <c r="O529" i="1"/>
  <c r="W529" i="1"/>
  <c r="AE529" i="1"/>
  <c r="B529" i="1"/>
  <c r="J529" i="1"/>
  <c r="R529" i="1"/>
  <c r="Z529" i="1"/>
  <c r="AH529" i="1"/>
  <c r="C529" i="1"/>
  <c r="K529" i="1"/>
  <c r="S529" i="1"/>
  <c r="AA529" i="1"/>
  <c r="AI529" i="1"/>
  <c r="D529" i="1"/>
  <c r="L529" i="1"/>
  <c r="T529" i="1"/>
  <c r="AB529" i="1"/>
  <c r="AJ529" i="1"/>
  <c r="U528" i="1"/>
  <c r="AI556" i="1"/>
  <c r="AA556" i="1"/>
  <c r="S556" i="1"/>
  <c r="K556" i="1"/>
  <c r="C556" i="1"/>
  <c r="AI555" i="1"/>
  <c r="AA555" i="1"/>
  <c r="S555" i="1"/>
  <c r="K555" i="1"/>
  <c r="C555" i="1"/>
  <c r="AI554" i="1"/>
  <c r="AA554" i="1"/>
  <c r="S554" i="1"/>
  <c r="K554" i="1"/>
  <c r="C554" i="1"/>
  <c r="AI553" i="1"/>
  <c r="AA553" i="1"/>
  <c r="S553" i="1"/>
  <c r="K553" i="1"/>
  <c r="C553" i="1"/>
  <c r="AI552" i="1"/>
  <c r="AA552" i="1"/>
  <c r="S552" i="1"/>
  <c r="K552" i="1"/>
  <c r="C552" i="1"/>
  <c r="AI551" i="1"/>
  <c r="AA551" i="1"/>
  <c r="S551" i="1"/>
  <c r="K551" i="1"/>
  <c r="C551" i="1"/>
  <c r="AI550" i="1"/>
  <c r="AA550" i="1"/>
  <c r="S550" i="1"/>
  <c r="K550" i="1"/>
  <c r="C550" i="1"/>
  <c r="AI549" i="1"/>
  <c r="AA549" i="1"/>
  <c r="S549" i="1"/>
  <c r="K549" i="1"/>
  <c r="C549" i="1"/>
  <c r="AI548" i="1"/>
  <c r="AA548" i="1"/>
  <c r="S548" i="1"/>
  <c r="K548" i="1"/>
  <c r="C548" i="1"/>
  <c r="AI547" i="1"/>
  <c r="AA547" i="1"/>
  <c r="S547" i="1"/>
  <c r="K547" i="1"/>
  <c r="C547" i="1"/>
  <c r="AI546" i="1"/>
  <c r="AA546" i="1"/>
  <c r="S546" i="1"/>
  <c r="K546" i="1"/>
  <c r="C546" i="1"/>
  <c r="AI545" i="1"/>
  <c r="AA545" i="1"/>
  <c r="S545" i="1"/>
  <c r="K545" i="1"/>
  <c r="C545" i="1"/>
  <c r="AI544" i="1"/>
  <c r="AA544" i="1"/>
  <c r="S544" i="1"/>
  <c r="K544" i="1"/>
  <c r="C544" i="1"/>
  <c r="C543" i="1"/>
  <c r="K543" i="1"/>
  <c r="AF542" i="1"/>
  <c r="W542" i="1"/>
  <c r="N542" i="1"/>
  <c r="AH541" i="1"/>
  <c r="X541" i="1"/>
  <c r="N541" i="1"/>
  <c r="AF540" i="1"/>
  <c r="V540" i="1"/>
  <c r="J540" i="1"/>
  <c r="AD539" i="1"/>
  <c r="R539" i="1"/>
  <c r="H539" i="1"/>
  <c r="Z538" i="1"/>
  <c r="P538" i="1"/>
  <c r="AH537" i="1"/>
  <c r="X537" i="1"/>
  <c r="N537" i="1"/>
  <c r="AF536" i="1"/>
  <c r="V536" i="1"/>
  <c r="I536" i="1"/>
  <c r="X535" i="1"/>
  <c r="M535" i="1"/>
  <c r="Y534" i="1"/>
  <c r="N534" i="1"/>
  <c r="B533" i="1"/>
  <c r="J533" i="1"/>
  <c r="R533" i="1"/>
  <c r="Z533" i="1"/>
  <c r="AH533" i="1"/>
  <c r="C533" i="1"/>
  <c r="K533" i="1"/>
  <c r="S533" i="1"/>
  <c r="AA533" i="1"/>
  <c r="AI533" i="1"/>
  <c r="D533" i="1"/>
  <c r="L533" i="1"/>
  <c r="T533" i="1"/>
  <c r="AB533" i="1"/>
  <c r="AJ533" i="1"/>
  <c r="H532" i="1"/>
  <c r="Y531" i="1"/>
  <c r="F530" i="1"/>
  <c r="N530" i="1"/>
  <c r="V530" i="1"/>
  <c r="AD530" i="1"/>
  <c r="G530" i="1"/>
  <c r="O530" i="1"/>
  <c r="W530" i="1"/>
  <c r="AE530" i="1"/>
  <c r="B530" i="1"/>
  <c r="J530" i="1"/>
  <c r="R530" i="1"/>
  <c r="Z530" i="1"/>
  <c r="AH530" i="1"/>
  <c r="C530" i="1"/>
  <c r="K530" i="1"/>
  <c r="S530" i="1"/>
  <c r="AA530" i="1"/>
  <c r="AI530" i="1"/>
  <c r="D530" i="1"/>
  <c r="L530" i="1"/>
  <c r="T530" i="1"/>
  <c r="AB530" i="1"/>
  <c r="AJ530" i="1"/>
  <c r="U529" i="1"/>
  <c r="Q528" i="1"/>
  <c r="AK527" i="1"/>
  <c r="P527" i="1"/>
  <c r="AH556" i="1"/>
  <c r="Z556" i="1"/>
  <c r="R556" i="1"/>
  <c r="J556" i="1"/>
  <c r="B556" i="1"/>
  <c r="AH555" i="1"/>
  <c r="Z555" i="1"/>
  <c r="R555" i="1"/>
  <c r="J555" i="1"/>
  <c r="B555" i="1"/>
  <c r="AH554" i="1"/>
  <c r="Z554" i="1"/>
  <c r="R554" i="1"/>
  <c r="J554" i="1"/>
  <c r="B554" i="1"/>
  <c r="AH553" i="1"/>
  <c r="Z553" i="1"/>
  <c r="R553" i="1"/>
  <c r="J553" i="1"/>
  <c r="B553" i="1"/>
  <c r="AH552" i="1"/>
  <c r="Z552" i="1"/>
  <c r="R552" i="1"/>
  <c r="J552" i="1"/>
  <c r="B552" i="1"/>
  <c r="AH551" i="1"/>
  <c r="Z551" i="1"/>
  <c r="R551" i="1"/>
  <c r="J551" i="1"/>
  <c r="B551" i="1"/>
  <c r="AH550" i="1"/>
  <c r="Z550" i="1"/>
  <c r="R550" i="1"/>
  <c r="J550" i="1"/>
  <c r="B550" i="1"/>
  <c r="AH549" i="1"/>
  <c r="Z549" i="1"/>
  <c r="R549" i="1"/>
  <c r="J549" i="1"/>
  <c r="B549" i="1"/>
  <c r="AH548" i="1"/>
  <c r="Z548" i="1"/>
  <c r="R548" i="1"/>
  <c r="J548" i="1"/>
  <c r="B548" i="1"/>
  <c r="AH547" i="1"/>
  <c r="Z547" i="1"/>
  <c r="R547" i="1"/>
  <c r="J547" i="1"/>
  <c r="B547" i="1"/>
  <c r="AH546" i="1"/>
  <c r="Z546" i="1"/>
  <c r="R546" i="1"/>
  <c r="J546" i="1"/>
  <c r="B546" i="1"/>
  <c r="AH545" i="1"/>
  <c r="Z545" i="1"/>
  <c r="R545" i="1"/>
  <c r="J545" i="1"/>
  <c r="B545" i="1"/>
  <c r="AH544" i="1"/>
  <c r="Z544" i="1"/>
  <c r="R544" i="1"/>
  <c r="J544" i="1"/>
  <c r="B544" i="1"/>
  <c r="C541" i="1"/>
  <c r="K541" i="1"/>
  <c r="S541" i="1"/>
  <c r="AA541" i="1"/>
  <c r="AI541" i="1"/>
  <c r="D541" i="1"/>
  <c r="L541" i="1"/>
  <c r="T541" i="1"/>
  <c r="AB541" i="1"/>
  <c r="AJ541" i="1"/>
  <c r="C537" i="1"/>
  <c r="K537" i="1"/>
  <c r="S537" i="1"/>
  <c r="AA537" i="1"/>
  <c r="AI537" i="1"/>
  <c r="D537" i="1"/>
  <c r="L537" i="1"/>
  <c r="T537" i="1"/>
  <c r="AB537" i="1"/>
  <c r="AJ537" i="1"/>
  <c r="AK535" i="1"/>
  <c r="W535" i="1"/>
  <c r="I535" i="1"/>
  <c r="Y532" i="1"/>
  <c r="F531" i="1"/>
  <c r="N531" i="1"/>
  <c r="V531" i="1"/>
  <c r="AD531" i="1"/>
  <c r="G531" i="1"/>
  <c r="O531" i="1"/>
  <c r="W531" i="1"/>
  <c r="AE531" i="1"/>
  <c r="B531" i="1"/>
  <c r="J531" i="1"/>
  <c r="R531" i="1"/>
  <c r="Z531" i="1"/>
  <c r="AH531" i="1"/>
  <c r="C531" i="1"/>
  <c r="K531" i="1"/>
  <c r="S531" i="1"/>
  <c r="AA531" i="1"/>
  <c r="AI531" i="1"/>
  <c r="D531" i="1"/>
  <c r="L531" i="1"/>
  <c r="T531" i="1"/>
  <c r="AB531" i="1"/>
  <c r="AJ531" i="1"/>
  <c r="AK528" i="1"/>
  <c r="P528" i="1"/>
  <c r="B459" i="1"/>
  <c r="AA459" i="1"/>
  <c r="E459" i="1"/>
  <c r="AD459" i="1"/>
  <c r="K459" i="1"/>
  <c r="AH459" i="1"/>
  <c r="M459" i="1"/>
  <c r="AI459" i="1"/>
  <c r="O459" i="1"/>
  <c r="AK459" i="1"/>
  <c r="R459" i="1"/>
  <c r="Y459" i="1"/>
  <c r="Z459" i="1"/>
  <c r="AG535" i="1"/>
  <c r="V535" i="1"/>
  <c r="H535" i="1"/>
  <c r="F532" i="1"/>
  <c r="N532" i="1"/>
  <c r="V532" i="1"/>
  <c r="AD532" i="1"/>
  <c r="G532" i="1"/>
  <c r="O532" i="1"/>
  <c r="W532" i="1"/>
  <c r="B532" i="1"/>
  <c r="J532" i="1"/>
  <c r="R532" i="1"/>
  <c r="Z532" i="1"/>
  <c r="AH532" i="1"/>
  <c r="C532" i="1"/>
  <c r="K532" i="1"/>
  <c r="S532" i="1"/>
  <c r="AA532" i="1"/>
  <c r="AI532" i="1"/>
  <c r="D532" i="1"/>
  <c r="L532" i="1"/>
  <c r="T532" i="1"/>
  <c r="AB532" i="1"/>
  <c r="AJ532" i="1"/>
  <c r="AG528" i="1"/>
  <c r="M528" i="1"/>
  <c r="AF556" i="1"/>
  <c r="X556" i="1"/>
  <c r="P556" i="1"/>
  <c r="AF555" i="1"/>
  <c r="X555" i="1"/>
  <c r="P555" i="1"/>
  <c r="AF554" i="1"/>
  <c r="X554" i="1"/>
  <c r="P554" i="1"/>
  <c r="AF553" i="1"/>
  <c r="X553" i="1"/>
  <c r="P553" i="1"/>
  <c r="AF552" i="1"/>
  <c r="X552" i="1"/>
  <c r="P552" i="1"/>
  <c r="AF551" i="1"/>
  <c r="X551" i="1"/>
  <c r="P551" i="1"/>
  <c r="AF550" i="1"/>
  <c r="X550" i="1"/>
  <c r="P550" i="1"/>
  <c r="AF549" i="1"/>
  <c r="X549" i="1"/>
  <c r="P549" i="1"/>
  <c r="AF548" i="1"/>
  <c r="X548" i="1"/>
  <c r="P548" i="1"/>
  <c r="AF547" i="1"/>
  <c r="X547" i="1"/>
  <c r="P547" i="1"/>
  <c r="AF546" i="1"/>
  <c r="X546" i="1"/>
  <c r="P546" i="1"/>
  <c r="AF545" i="1"/>
  <c r="X545" i="1"/>
  <c r="P545" i="1"/>
  <c r="AF544" i="1"/>
  <c r="X544" i="1"/>
  <c r="P544" i="1"/>
  <c r="C542" i="1"/>
  <c r="K542" i="1"/>
  <c r="S542" i="1"/>
  <c r="AA542" i="1"/>
  <c r="AI542" i="1"/>
  <c r="AE541" i="1"/>
  <c r="U541" i="1"/>
  <c r="I541" i="1"/>
  <c r="O539" i="1"/>
  <c r="E539" i="1"/>
  <c r="C538" i="1"/>
  <c r="K538" i="1"/>
  <c r="S538" i="1"/>
  <c r="AA538" i="1"/>
  <c r="AI538" i="1"/>
  <c r="D538" i="1"/>
  <c r="L538" i="1"/>
  <c r="T538" i="1"/>
  <c r="AB538" i="1"/>
  <c r="AJ538" i="1"/>
  <c r="AE537" i="1"/>
  <c r="U537" i="1"/>
  <c r="I537" i="1"/>
  <c r="Q536" i="1"/>
  <c r="F536" i="1"/>
  <c r="AF535" i="1"/>
  <c r="U535" i="1"/>
  <c r="G535" i="1"/>
  <c r="H534" i="1"/>
  <c r="U532" i="1"/>
  <c r="Q531" i="1"/>
  <c r="AF528" i="1"/>
  <c r="I528" i="1"/>
  <c r="B512" i="1"/>
  <c r="C512" i="1"/>
  <c r="S512" i="1"/>
  <c r="AF512" i="1"/>
  <c r="E512" i="1"/>
  <c r="T512" i="1"/>
  <c r="AH512" i="1"/>
  <c r="I512" i="1"/>
  <c r="V512" i="1"/>
  <c r="AI512" i="1"/>
  <c r="J512" i="1"/>
  <c r="X512" i="1"/>
  <c r="AJ512" i="1"/>
  <c r="K512" i="1"/>
  <c r="Z512" i="1"/>
  <c r="M512" i="1"/>
  <c r="AA512" i="1"/>
  <c r="O512" i="1"/>
  <c r="AB512" i="1"/>
  <c r="AJ526" i="1"/>
  <c r="AB526" i="1"/>
  <c r="T526" i="1"/>
  <c r="L526" i="1"/>
  <c r="D526" i="1"/>
  <c r="AJ525" i="1"/>
  <c r="AB525" i="1"/>
  <c r="T525" i="1"/>
  <c r="L525" i="1"/>
  <c r="D525" i="1"/>
  <c r="AJ524" i="1"/>
  <c r="AB524" i="1"/>
  <c r="T524" i="1"/>
  <c r="L524" i="1"/>
  <c r="D524" i="1"/>
  <c r="AJ523" i="1"/>
  <c r="AB523" i="1"/>
  <c r="T523" i="1"/>
  <c r="L523" i="1"/>
  <c r="D523" i="1"/>
  <c r="AJ522" i="1"/>
  <c r="AB522" i="1"/>
  <c r="T522" i="1"/>
  <c r="L522" i="1"/>
  <c r="D522" i="1"/>
  <c r="AJ521" i="1"/>
  <c r="AB521" i="1"/>
  <c r="T521" i="1"/>
  <c r="L521" i="1"/>
  <c r="D521" i="1"/>
  <c r="AJ520" i="1"/>
  <c r="AB520" i="1"/>
  <c r="T520" i="1"/>
  <c r="L520" i="1"/>
  <c r="D520" i="1"/>
  <c r="AJ519" i="1"/>
  <c r="AB519" i="1"/>
  <c r="T519" i="1"/>
  <c r="L519" i="1"/>
  <c r="D519" i="1"/>
  <c r="AJ518" i="1"/>
  <c r="AB518" i="1"/>
  <c r="T518" i="1"/>
  <c r="L518" i="1"/>
  <c r="D518" i="1"/>
  <c r="AJ517" i="1"/>
  <c r="AB517" i="1"/>
  <c r="T517" i="1"/>
  <c r="L517" i="1"/>
  <c r="D517" i="1"/>
  <c r="AJ516" i="1"/>
  <c r="AB516" i="1"/>
  <c r="T516" i="1"/>
  <c r="L516" i="1"/>
  <c r="D516" i="1"/>
  <c r="AJ515" i="1"/>
  <c r="AB515" i="1"/>
  <c r="T515" i="1"/>
  <c r="L515" i="1"/>
  <c r="D515" i="1"/>
  <c r="AJ514" i="1"/>
  <c r="AB514" i="1"/>
  <c r="T514" i="1"/>
  <c r="L514" i="1"/>
  <c r="C514" i="1"/>
  <c r="K510" i="1"/>
  <c r="Q509" i="1"/>
  <c r="K508" i="1"/>
  <c r="Y504" i="1"/>
  <c r="I504" i="1"/>
  <c r="S502" i="1"/>
  <c r="U501" i="1"/>
  <c r="U500" i="1"/>
  <c r="F474" i="1"/>
  <c r="B474" i="1"/>
  <c r="L474" i="1"/>
  <c r="W474" i="1"/>
  <c r="AH474" i="1"/>
  <c r="C474" i="1"/>
  <c r="M474" i="1"/>
  <c r="Y474" i="1"/>
  <c r="AI474" i="1"/>
  <c r="D474" i="1"/>
  <c r="O474" i="1"/>
  <c r="Z474" i="1"/>
  <c r="AJ474" i="1"/>
  <c r="E474" i="1"/>
  <c r="Q474" i="1"/>
  <c r="AA474" i="1"/>
  <c r="AK474" i="1"/>
  <c r="G474" i="1"/>
  <c r="R474" i="1"/>
  <c r="AB474" i="1"/>
  <c r="I474" i="1"/>
  <c r="S474" i="1"/>
  <c r="J474" i="1"/>
  <c r="T474" i="1"/>
  <c r="AE474" i="1"/>
  <c r="AG466" i="1"/>
  <c r="H351" i="1"/>
  <c r="G351" i="1"/>
  <c r="I351" i="1"/>
  <c r="O351" i="1"/>
  <c r="Q351" i="1"/>
  <c r="W351" i="1"/>
  <c r="Y351" i="1"/>
  <c r="AE351" i="1"/>
  <c r="H347" i="1"/>
  <c r="G347" i="1"/>
  <c r="I347" i="1"/>
  <c r="O347" i="1"/>
  <c r="Q347" i="1"/>
  <c r="W347" i="1"/>
  <c r="Y347" i="1"/>
  <c r="AE347" i="1"/>
  <c r="AI526" i="1"/>
  <c r="AA526" i="1"/>
  <c r="S526" i="1"/>
  <c r="K526" i="1"/>
  <c r="C526" i="1"/>
  <c r="AI525" i="1"/>
  <c r="AA525" i="1"/>
  <c r="S525" i="1"/>
  <c r="K525" i="1"/>
  <c r="C525" i="1"/>
  <c r="AI524" i="1"/>
  <c r="AA524" i="1"/>
  <c r="S524" i="1"/>
  <c r="K524" i="1"/>
  <c r="C524" i="1"/>
  <c r="AI523" i="1"/>
  <c r="AA523" i="1"/>
  <c r="S523" i="1"/>
  <c r="K523" i="1"/>
  <c r="C523" i="1"/>
  <c r="AI522" i="1"/>
  <c r="AA522" i="1"/>
  <c r="S522" i="1"/>
  <c r="K522" i="1"/>
  <c r="C522" i="1"/>
  <c r="AI521" i="1"/>
  <c r="AA521" i="1"/>
  <c r="S521" i="1"/>
  <c r="K521" i="1"/>
  <c r="C521" i="1"/>
  <c r="AI520" i="1"/>
  <c r="AA520" i="1"/>
  <c r="S520" i="1"/>
  <c r="K520" i="1"/>
  <c r="C520" i="1"/>
  <c r="AI519" i="1"/>
  <c r="AA519" i="1"/>
  <c r="S519" i="1"/>
  <c r="K519" i="1"/>
  <c r="C519" i="1"/>
  <c r="AI518" i="1"/>
  <c r="AA518" i="1"/>
  <c r="S518" i="1"/>
  <c r="K518" i="1"/>
  <c r="C518" i="1"/>
  <c r="AI517" i="1"/>
  <c r="AA517" i="1"/>
  <c r="S517" i="1"/>
  <c r="K517" i="1"/>
  <c r="C517" i="1"/>
  <c r="AI516" i="1"/>
  <c r="AA516" i="1"/>
  <c r="S516" i="1"/>
  <c r="K516" i="1"/>
  <c r="C516" i="1"/>
  <c r="AI515" i="1"/>
  <c r="AA515" i="1"/>
  <c r="S515" i="1"/>
  <c r="K515" i="1"/>
  <c r="C515" i="1"/>
  <c r="AI514" i="1"/>
  <c r="AA514" i="1"/>
  <c r="S514" i="1"/>
  <c r="K514" i="1"/>
  <c r="B514" i="1"/>
  <c r="AH513" i="1"/>
  <c r="Z513" i="1"/>
  <c r="R513" i="1"/>
  <c r="I513" i="1"/>
  <c r="AI510" i="1"/>
  <c r="I510" i="1"/>
  <c r="K509" i="1"/>
  <c r="AA508" i="1"/>
  <c r="J508" i="1"/>
  <c r="U504" i="1"/>
  <c r="E504" i="1"/>
  <c r="M502" i="1"/>
  <c r="M501" i="1"/>
  <c r="M500" i="1"/>
  <c r="AG470" i="1"/>
  <c r="U466" i="1"/>
  <c r="AG448" i="1"/>
  <c r="I326" i="1"/>
  <c r="AB326" i="1"/>
  <c r="D326" i="1"/>
  <c r="AG326" i="1"/>
  <c r="AJ326" i="1"/>
  <c r="AH526" i="1"/>
  <c r="Z526" i="1"/>
  <c r="R526" i="1"/>
  <c r="J526" i="1"/>
  <c r="B526" i="1"/>
  <c r="AH525" i="1"/>
  <c r="Z525" i="1"/>
  <c r="R525" i="1"/>
  <c r="J525" i="1"/>
  <c r="B525" i="1"/>
  <c r="AH524" i="1"/>
  <c r="Z524" i="1"/>
  <c r="R524" i="1"/>
  <c r="J524" i="1"/>
  <c r="B524" i="1"/>
  <c r="AH523" i="1"/>
  <c r="Z523" i="1"/>
  <c r="R523" i="1"/>
  <c r="J523" i="1"/>
  <c r="B523" i="1"/>
  <c r="AH522" i="1"/>
  <c r="Z522" i="1"/>
  <c r="R522" i="1"/>
  <c r="J522" i="1"/>
  <c r="B522" i="1"/>
  <c r="AH521" i="1"/>
  <c r="Z521" i="1"/>
  <c r="R521" i="1"/>
  <c r="J521" i="1"/>
  <c r="B521" i="1"/>
  <c r="AH520" i="1"/>
  <c r="Z520" i="1"/>
  <c r="R520" i="1"/>
  <c r="J520" i="1"/>
  <c r="B520" i="1"/>
  <c r="AH519" i="1"/>
  <c r="Z519" i="1"/>
  <c r="R519" i="1"/>
  <c r="J519" i="1"/>
  <c r="B519" i="1"/>
  <c r="AH518" i="1"/>
  <c r="Z518" i="1"/>
  <c r="R518" i="1"/>
  <c r="J518" i="1"/>
  <c r="B518" i="1"/>
  <c r="AH517" i="1"/>
  <c r="Z517" i="1"/>
  <c r="R517" i="1"/>
  <c r="J517" i="1"/>
  <c r="B517" i="1"/>
  <c r="AH516" i="1"/>
  <c r="Z516" i="1"/>
  <c r="R516" i="1"/>
  <c r="J516" i="1"/>
  <c r="B516" i="1"/>
  <c r="AH515" i="1"/>
  <c r="Z515" i="1"/>
  <c r="R515" i="1"/>
  <c r="J515" i="1"/>
  <c r="B515" i="1"/>
  <c r="AG510" i="1"/>
  <c r="C510" i="1"/>
  <c r="E509" i="1"/>
  <c r="Y508" i="1"/>
  <c r="I508" i="1"/>
  <c r="AK504" i="1"/>
  <c r="T504" i="1"/>
  <c r="C504" i="1"/>
  <c r="L501" i="1"/>
  <c r="AA491" i="1"/>
  <c r="U470" i="1"/>
  <c r="B502" i="1"/>
  <c r="C502" i="1"/>
  <c r="AG502" i="1"/>
  <c r="I502" i="1"/>
  <c r="AI502" i="1"/>
  <c r="C500" i="1"/>
  <c r="E500" i="1"/>
  <c r="AA500" i="1"/>
  <c r="I500" i="1"/>
  <c r="AB500" i="1"/>
  <c r="O500" i="1"/>
  <c r="AK500" i="1"/>
  <c r="S500" i="1"/>
  <c r="AG478" i="1"/>
  <c r="F466" i="1"/>
  <c r="B466" i="1"/>
  <c r="L466" i="1"/>
  <c r="W466" i="1"/>
  <c r="AH466" i="1"/>
  <c r="C466" i="1"/>
  <c r="M466" i="1"/>
  <c r="Y466" i="1"/>
  <c r="AI466" i="1"/>
  <c r="D466" i="1"/>
  <c r="O466" i="1"/>
  <c r="Z466" i="1"/>
  <c r="AJ466" i="1"/>
  <c r="E466" i="1"/>
  <c r="Q466" i="1"/>
  <c r="AA466" i="1"/>
  <c r="AK466" i="1"/>
  <c r="G466" i="1"/>
  <c r="R466" i="1"/>
  <c r="AB466" i="1"/>
  <c r="I466" i="1"/>
  <c r="S466" i="1"/>
  <c r="J466" i="1"/>
  <c r="T466" i="1"/>
  <c r="AE466" i="1"/>
  <c r="B448" i="1"/>
  <c r="R448" i="1"/>
  <c r="AI448" i="1"/>
  <c r="C448" i="1"/>
  <c r="S448" i="1"/>
  <c r="E448" i="1"/>
  <c r="W448" i="1"/>
  <c r="G448" i="1"/>
  <c r="Z448" i="1"/>
  <c r="J448" i="1"/>
  <c r="AA448" i="1"/>
  <c r="M448" i="1"/>
  <c r="O448" i="1"/>
  <c r="AE448" i="1"/>
  <c r="I369" i="1"/>
  <c r="G369" i="1"/>
  <c r="O369" i="1"/>
  <c r="W369" i="1"/>
  <c r="AE369" i="1"/>
  <c r="AG369" i="1"/>
  <c r="C501" i="1"/>
  <c r="G501" i="1"/>
  <c r="Y501" i="1"/>
  <c r="K501" i="1"/>
  <c r="AA501" i="1"/>
  <c r="Q501" i="1"/>
  <c r="AH501" i="1"/>
  <c r="S501" i="1"/>
  <c r="AI501" i="1"/>
  <c r="F491" i="1"/>
  <c r="C491" i="1"/>
  <c r="O491" i="1"/>
  <c r="AB491" i="1"/>
  <c r="D491" i="1"/>
  <c r="Q491" i="1"/>
  <c r="E491" i="1"/>
  <c r="S491" i="1"/>
  <c r="AE491" i="1"/>
  <c r="G491" i="1"/>
  <c r="T491" i="1"/>
  <c r="AG491" i="1"/>
  <c r="I491" i="1"/>
  <c r="U491" i="1"/>
  <c r="AI491" i="1"/>
  <c r="K491" i="1"/>
  <c r="W491" i="1"/>
  <c r="AJ491" i="1"/>
  <c r="L491" i="1"/>
  <c r="Y491" i="1"/>
  <c r="AK491" i="1"/>
  <c r="F470" i="1"/>
  <c r="B470" i="1"/>
  <c r="L470" i="1"/>
  <c r="W470" i="1"/>
  <c r="AH470" i="1"/>
  <c r="C470" i="1"/>
  <c r="M470" i="1"/>
  <c r="Y470" i="1"/>
  <c r="AI470" i="1"/>
  <c r="D470" i="1"/>
  <c r="O470" i="1"/>
  <c r="Z470" i="1"/>
  <c r="AJ470" i="1"/>
  <c r="E470" i="1"/>
  <c r="Q470" i="1"/>
  <c r="AA470" i="1"/>
  <c r="AK470" i="1"/>
  <c r="G470" i="1"/>
  <c r="R470" i="1"/>
  <c r="AB470" i="1"/>
  <c r="I470" i="1"/>
  <c r="S470" i="1"/>
  <c r="J470" i="1"/>
  <c r="T470" i="1"/>
  <c r="AE470" i="1"/>
  <c r="C439" i="1"/>
  <c r="E439" i="1"/>
  <c r="AG439" i="1"/>
  <c r="I439" i="1"/>
  <c r="AK439" i="1"/>
  <c r="K439" i="1"/>
  <c r="Q439" i="1"/>
  <c r="U439" i="1"/>
  <c r="Y439" i="1"/>
  <c r="AE526" i="1"/>
  <c r="W526" i="1"/>
  <c r="O526" i="1"/>
  <c r="G526" i="1"/>
  <c r="AE525" i="1"/>
  <c r="W525" i="1"/>
  <c r="O525" i="1"/>
  <c r="G525" i="1"/>
  <c r="AE524" i="1"/>
  <c r="W524" i="1"/>
  <c r="O524" i="1"/>
  <c r="G524" i="1"/>
  <c r="AE523" i="1"/>
  <c r="W523" i="1"/>
  <c r="O523" i="1"/>
  <c r="G523" i="1"/>
  <c r="AE522" i="1"/>
  <c r="W522" i="1"/>
  <c r="O522" i="1"/>
  <c r="G522" i="1"/>
  <c r="AE521" i="1"/>
  <c r="W521" i="1"/>
  <c r="O521" i="1"/>
  <c r="G521" i="1"/>
  <c r="AE520" i="1"/>
  <c r="W520" i="1"/>
  <c r="O520" i="1"/>
  <c r="G520" i="1"/>
  <c r="AE519" i="1"/>
  <c r="W519" i="1"/>
  <c r="O519" i="1"/>
  <c r="G519" i="1"/>
  <c r="AE518" i="1"/>
  <c r="W518" i="1"/>
  <c r="O518" i="1"/>
  <c r="G518" i="1"/>
  <c r="AE517" i="1"/>
  <c r="W517" i="1"/>
  <c r="O517" i="1"/>
  <c r="G517" i="1"/>
  <c r="AE516" i="1"/>
  <c r="W516" i="1"/>
  <c r="O516" i="1"/>
  <c r="G516" i="1"/>
  <c r="AE515" i="1"/>
  <c r="W515" i="1"/>
  <c r="O515" i="1"/>
  <c r="G515" i="1"/>
  <c r="U510" i="1"/>
  <c r="AG509" i="1"/>
  <c r="AE504" i="1"/>
  <c r="M504" i="1"/>
  <c r="AG501" i="1"/>
  <c r="AI500" i="1"/>
  <c r="I367" i="1"/>
  <c r="G367" i="1"/>
  <c r="O367" i="1"/>
  <c r="W367" i="1"/>
  <c r="AE367" i="1"/>
  <c r="AG367" i="1"/>
  <c r="H363" i="1"/>
  <c r="G363" i="1"/>
  <c r="I363" i="1"/>
  <c r="O363" i="1"/>
  <c r="Q363" i="1"/>
  <c r="W363" i="1"/>
  <c r="Y363" i="1"/>
  <c r="AE363" i="1"/>
  <c r="AD526" i="1"/>
  <c r="V526" i="1"/>
  <c r="N526" i="1"/>
  <c r="AD525" i="1"/>
  <c r="V525" i="1"/>
  <c r="N525" i="1"/>
  <c r="AD524" i="1"/>
  <c r="V524" i="1"/>
  <c r="N524" i="1"/>
  <c r="AD523" i="1"/>
  <c r="V523" i="1"/>
  <c r="N523" i="1"/>
  <c r="AD522" i="1"/>
  <c r="V522" i="1"/>
  <c r="N522" i="1"/>
  <c r="AD521" i="1"/>
  <c r="V521" i="1"/>
  <c r="N521" i="1"/>
  <c r="AD520" i="1"/>
  <c r="V520" i="1"/>
  <c r="N520" i="1"/>
  <c r="AD519" i="1"/>
  <c r="V519" i="1"/>
  <c r="N519" i="1"/>
  <c r="AD518" i="1"/>
  <c r="V518" i="1"/>
  <c r="N518" i="1"/>
  <c r="AD517" i="1"/>
  <c r="V517" i="1"/>
  <c r="N517" i="1"/>
  <c r="AD516" i="1"/>
  <c r="V516" i="1"/>
  <c r="N516" i="1"/>
  <c r="AD515" i="1"/>
  <c r="V515" i="1"/>
  <c r="N515" i="1"/>
  <c r="S510" i="1"/>
  <c r="AA509" i="1"/>
  <c r="K504" i="1"/>
  <c r="Y502" i="1"/>
  <c r="AE500" i="1"/>
  <c r="C497" i="1"/>
  <c r="K497" i="1"/>
  <c r="M497" i="1"/>
  <c r="AA497" i="1"/>
  <c r="F478" i="1"/>
  <c r="B478" i="1"/>
  <c r="L478" i="1"/>
  <c r="W478" i="1"/>
  <c r="AH478" i="1"/>
  <c r="C478" i="1"/>
  <c r="M478" i="1"/>
  <c r="Y478" i="1"/>
  <c r="AI478" i="1"/>
  <c r="D478" i="1"/>
  <c r="O478" i="1"/>
  <c r="Z478" i="1"/>
  <c r="AJ478" i="1"/>
  <c r="E478" i="1"/>
  <c r="Q478" i="1"/>
  <c r="AA478" i="1"/>
  <c r="AK478" i="1"/>
  <c r="G478" i="1"/>
  <c r="R478" i="1"/>
  <c r="AB478" i="1"/>
  <c r="I478" i="1"/>
  <c r="S478" i="1"/>
  <c r="J478" i="1"/>
  <c r="T478" i="1"/>
  <c r="AE478" i="1"/>
  <c r="C437" i="1"/>
  <c r="E437" i="1"/>
  <c r="K437" i="1"/>
  <c r="U437" i="1"/>
  <c r="AA437" i="1"/>
  <c r="AG437" i="1"/>
  <c r="H359" i="1"/>
  <c r="G359" i="1"/>
  <c r="I359" i="1"/>
  <c r="O359" i="1"/>
  <c r="Q359" i="1"/>
  <c r="W359" i="1"/>
  <c r="Y359" i="1"/>
  <c r="AE359" i="1"/>
  <c r="I328" i="1"/>
  <c r="Q328" i="1"/>
  <c r="AG328" i="1"/>
  <c r="D328" i="1"/>
  <c r="L328" i="1"/>
  <c r="T328" i="1"/>
  <c r="Y328" i="1"/>
  <c r="AB328" i="1"/>
  <c r="AJ328" i="1"/>
  <c r="AJ492" i="1"/>
  <c r="W492" i="1"/>
  <c r="K492" i="1"/>
  <c r="AB489" i="1"/>
  <c r="O489" i="1"/>
  <c r="C489" i="1"/>
  <c r="Q488" i="1"/>
  <c r="D488" i="1"/>
  <c r="AE487" i="1"/>
  <c r="S487" i="1"/>
  <c r="E487" i="1"/>
  <c r="AJ484" i="1"/>
  <c r="Z484" i="1"/>
  <c r="O484" i="1"/>
  <c r="C484" i="1"/>
  <c r="I483" i="1"/>
  <c r="Z482" i="1"/>
  <c r="O482" i="1"/>
  <c r="C482" i="1"/>
  <c r="AE481" i="1"/>
  <c r="T481" i="1"/>
  <c r="J481" i="1"/>
  <c r="AK480" i="1"/>
  <c r="AA480" i="1"/>
  <c r="Q480" i="1"/>
  <c r="E480" i="1"/>
  <c r="W479" i="1"/>
  <c r="L479" i="1"/>
  <c r="B479" i="1"/>
  <c r="G477" i="1"/>
  <c r="AJ476" i="1"/>
  <c r="Z476" i="1"/>
  <c r="O476" i="1"/>
  <c r="D476" i="1"/>
  <c r="L475" i="1"/>
  <c r="B475" i="1"/>
  <c r="AJ472" i="1"/>
  <c r="Z472" i="1"/>
  <c r="O472" i="1"/>
  <c r="D472" i="1"/>
  <c r="L471" i="1"/>
  <c r="B471" i="1"/>
  <c r="Z468" i="1"/>
  <c r="O468" i="1"/>
  <c r="D468" i="1"/>
  <c r="B467" i="1"/>
  <c r="D464" i="1"/>
  <c r="AG455" i="1"/>
  <c r="R455" i="1"/>
  <c r="C455" i="1"/>
  <c r="Q453" i="1"/>
  <c r="C453" i="1"/>
  <c r="AE451" i="1"/>
  <c r="E451" i="1"/>
  <c r="K445" i="1"/>
  <c r="I444" i="1"/>
  <c r="AA442" i="1"/>
  <c r="E442" i="1"/>
  <c r="K431" i="1"/>
  <c r="M427" i="1"/>
  <c r="I412" i="1"/>
  <c r="Y404" i="1"/>
  <c r="Q402" i="1"/>
  <c r="E402" i="1"/>
  <c r="AB401" i="1"/>
  <c r="C401" i="1"/>
  <c r="B400" i="1"/>
  <c r="C398" i="1"/>
  <c r="J397" i="1"/>
  <c r="R392" i="1"/>
  <c r="AG391" i="1"/>
  <c r="AH390" i="1"/>
  <c r="O390" i="1"/>
  <c r="Q389" i="1"/>
  <c r="W388" i="1"/>
  <c r="W387" i="1"/>
  <c r="W386" i="1"/>
  <c r="AE385" i="1"/>
  <c r="AE384" i="1"/>
  <c r="AG383" i="1"/>
  <c r="G380" i="1"/>
  <c r="G379" i="1"/>
  <c r="O378" i="1"/>
  <c r="O377" i="1"/>
  <c r="O376" i="1"/>
  <c r="Q375" i="1"/>
  <c r="W374" i="1"/>
  <c r="AE373" i="1"/>
  <c r="AE372" i="1"/>
  <c r="AG371" i="1"/>
  <c r="O365" i="1"/>
  <c r="W364" i="1"/>
  <c r="O361" i="1"/>
  <c r="W360" i="1"/>
  <c r="O357" i="1"/>
  <c r="W356" i="1"/>
  <c r="O353" i="1"/>
  <c r="W352" i="1"/>
  <c r="G350" i="1"/>
  <c r="O349" i="1"/>
  <c r="W348" i="1"/>
  <c r="G346" i="1"/>
  <c r="O345" i="1"/>
  <c r="W344" i="1"/>
  <c r="AK343" i="1"/>
  <c r="AB343" i="1"/>
  <c r="R343" i="1"/>
  <c r="G343" i="1"/>
  <c r="AB342" i="1"/>
  <c r="AA340" i="1"/>
  <c r="M340" i="1"/>
  <c r="AG339" i="1"/>
  <c r="AI338" i="1"/>
  <c r="M338" i="1"/>
  <c r="AE337" i="1"/>
  <c r="M337" i="1"/>
  <c r="AE336" i="1"/>
  <c r="L336" i="1"/>
  <c r="AG335" i="1"/>
  <c r="D335" i="1"/>
  <c r="AA334" i="1"/>
  <c r="I334" i="1"/>
  <c r="L332" i="1"/>
  <c r="AB327" i="1"/>
  <c r="I324" i="1"/>
  <c r="D324" i="1"/>
  <c r="Y324" i="1"/>
  <c r="AJ322" i="1"/>
  <c r="Q321" i="1"/>
  <c r="K299" i="1"/>
  <c r="D296" i="1"/>
  <c r="B296" i="1"/>
  <c r="M296" i="1"/>
  <c r="X296" i="1"/>
  <c r="AH296" i="1"/>
  <c r="C296" i="1"/>
  <c r="N296" i="1"/>
  <c r="Y296" i="1"/>
  <c r="AI296" i="1"/>
  <c r="E296" i="1"/>
  <c r="P296" i="1"/>
  <c r="Z296" i="1"/>
  <c r="AK296" i="1"/>
  <c r="F296" i="1"/>
  <c r="Q296" i="1"/>
  <c r="AA296" i="1"/>
  <c r="H296" i="1"/>
  <c r="R296" i="1"/>
  <c r="J296" i="1"/>
  <c r="U296" i="1"/>
  <c r="AF296" i="1"/>
  <c r="D287" i="1"/>
  <c r="B287" i="1"/>
  <c r="M287" i="1"/>
  <c r="X287" i="1"/>
  <c r="AG287" i="1"/>
  <c r="C287" i="1"/>
  <c r="N287" i="1"/>
  <c r="Y287" i="1"/>
  <c r="AH287" i="1"/>
  <c r="E287" i="1"/>
  <c r="P287" i="1"/>
  <c r="Z287" i="1"/>
  <c r="AI287" i="1"/>
  <c r="F287" i="1"/>
  <c r="Q287" i="1"/>
  <c r="AA287" i="1"/>
  <c r="AJ287" i="1"/>
  <c r="H287" i="1"/>
  <c r="R287" i="1"/>
  <c r="AB287" i="1"/>
  <c r="AK287" i="1"/>
  <c r="I287" i="1"/>
  <c r="S287" i="1"/>
  <c r="J287" i="1"/>
  <c r="U287" i="1"/>
  <c r="AD287" i="1"/>
  <c r="AI492" i="1"/>
  <c r="U492" i="1"/>
  <c r="I492" i="1"/>
  <c r="AB488" i="1"/>
  <c r="O488" i="1"/>
  <c r="C488" i="1"/>
  <c r="Q487" i="1"/>
  <c r="D487" i="1"/>
  <c r="S481" i="1"/>
  <c r="I481" i="1"/>
  <c r="AJ480" i="1"/>
  <c r="Z480" i="1"/>
  <c r="O480" i="1"/>
  <c r="D480" i="1"/>
  <c r="AI476" i="1"/>
  <c r="Y476" i="1"/>
  <c r="M476" i="1"/>
  <c r="C476" i="1"/>
  <c r="AI472" i="1"/>
  <c r="Y472" i="1"/>
  <c r="M472" i="1"/>
  <c r="C472" i="1"/>
  <c r="Y468" i="1"/>
  <c r="M468" i="1"/>
  <c r="C468" i="1"/>
  <c r="C464" i="1"/>
  <c r="N462" i="1"/>
  <c r="AE455" i="1"/>
  <c r="Q455" i="1"/>
  <c r="B455" i="1"/>
  <c r="AA453" i="1"/>
  <c r="O453" i="1"/>
  <c r="B453" i="1"/>
  <c r="AA451" i="1"/>
  <c r="B451" i="1"/>
  <c r="E445" i="1"/>
  <c r="C444" i="1"/>
  <c r="Y442" i="1"/>
  <c r="C442" i="1"/>
  <c r="E431" i="1"/>
  <c r="Y428" i="1"/>
  <c r="E427" i="1"/>
  <c r="G397" i="1"/>
  <c r="Q392" i="1"/>
  <c r="Z391" i="1"/>
  <c r="AG390" i="1"/>
  <c r="I390" i="1"/>
  <c r="O389" i="1"/>
  <c r="O388" i="1"/>
  <c r="O387" i="1"/>
  <c r="Q386" i="1"/>
  <c r="W385" i="1"/>
  <c r="Y384" i="1"/>
  <c r="AE383" i="1"/>
  <c r="I378" i="1"/>
  <c r="G377" i="1"/>
  <c r="I376" i="1"/>
  <c r="O375" i="1"/>
  <c r="Q374" i="1"/>
  <c r="W373" i="1"/>
  <c r="Y372" i="1"/>
  <c r="AE371" i="1"/>
  <c r="I365" i="1"/>
  <c r="Q364" i="1"/>
  <c r="I361" i="1"/>
  <c r="Q360" i="1"/>
  <c r="I357" i="1"/>
  <c r="Q356" i="1"/>
  <c r="I353" i="1"/>
  <c r="Q352" i="1"/>
  <c r="I349" i="1"/>
  <c r="Q348" i="1"/>
  <c r="I345" i="1"/>
  <c r="Q344" i="1"/>
  <c r="AJ343" i="1"/>
  <c r="AA343" i="1"/>
  <c r="Q343" i="1"/>
  <c r="F343" i="1"/>
  <c r="Z342" i="1"/>
  <c r="Z340" i="1"/>
  <c r="K340" i="1"/>
  <c r="Y339" i="1"/>
  <c r="L338" i="1"/>
  <c r="K337" i="1"/>
  <c r="AB336" i="1"/>
  <c r="K336" i="1"/>
  <c r="AE335" i="1"/>
  <c r="C335" i="1"/>
  <c r="Y334" i="1"/>
  <c r="G334" i="1"/>
  <c r="D332" i="1"/>
  <c r="AJ330" i="1"/>
  <c r="D319" i="1"/>
  <c r="L319" i="1"/>
  <c r="Y319" i="1"/>
  <c r="B304" i="1"/>
  <c r="K304" i="1"/>
  <c r="T304" i="1"/>
  <c r="D304" i="1"/>
  <c r="M304" i="1"/>
  <c r="V304" i="1"/>
  <c r="AF304" i="1"/>
  <c r="F304" i="1"/>
  <c r="P304" i="1"/>
  <c r="Y304" i="1"/>
  <c r="AH304" i="1"/>
  <c r="I304" i="1"/>
  <c r="R304" i="1"/>
  <c r="AA304" i="1"/>
  <c r="AJ304" i="1"/>
  <c r="D297" i="1"/>
  <c r="E297" i="1"/>
  <c r="P297" i="1"/>
  <c r="Z297" i="1"/>
  <c r="AK297" i="1"/>
  <c r="F297" i="1"/>
  <c r="Q297" i="1"/>
  <c r="AA297" i="1"/>
  <c r="H297" i="1"/>
  <c r="R297" i="1"/>
  <c r="I297" i="1"/>
  <c r="S297" i="1"/>
  <c r="AD297" i="1"/>
  <c r="J297" i="1"/>
  <c r="U297" i="1"/>
  <c r="AF297" i="1"/>
  <c r="B297" i="1"/>
  <c r="M297" i="1"/>
  <c r="X297" i="1"/>
  <c r="AH297" i="1"/>
  <c r="AG288" i="1"/>
  <c r="AG492" i="1"/>
  <c r="T492" i="1"/>
  <c r="G492" i="1"/>
  <c r="C487" i="1"/>
  <c r="AB481" i="1"/>
  <c r="R481" i="1"/>
  <c r="G481" i="1"/>
  <c r="AG420" i="1"/>
  <c r="AG418" i="1"/>
  <c r="O392" i="1"/>
  <c r="W391" i="1"/>
  <c r="W384" i="1"/>
  <c r="W383" i="1"/>
  <c r="W372" i="1"/>
  <c r="W371" i="1"/>
  <c r="S342" i="1"/>
  <c r="Y340" i="1"/>
  <c r="G340" i="1"/>
  <c r="AG330" i="1"/>
  <c r="F299" i="1"/>
  <c r="M299" i="1"/>
  <c r="Z299" i="1"/>
  <c r="B299" i="1"/>
  <c r="P299" i="1"/>
  <c r="AF299" i="1"/>
  <c r="C299" i="1"/>
  <c r="R299" i="1"/>
  <c r="AG299" i="1"/>
  <c r="E299" i="1"/>
  <c r="U299" i="1"/>
  <c r="AH299" i="1"/>
  <c r="J299" i="1"/>
  <c r="X299" i="1"/>
  <c r="AK299" i="1"/>
  <c r="AE492" i="1"/>
  <c r="S492" i="1"/>
  <c r="E492" i="1"/>
  <c r="AK481" i="1"/>
  <c r="AA481" i="1"/>
  <c r="Q481" i="1"/>
  <c r="E481" i="1"/>
  <c r="AA455" i="1"/>
  <c r="M455" i="1"/>
  <c r="AK453" i="1"/>
  <c r="Y453" i="1"/>
  <c r="K453" i="1"/>
  <c r="Y451" i="1"/>
  <c r="AK444" i="1"/>
  <c r="S442" i="1"/>
  <c r="AK441" i="1"/>
  <c r="AG431" i="1"/>
  <c r="Y420" i="1"/>
  <c r="Y418" i="1"/>
  <c r="Q409" i="1"/>
  <c r="Q406" i="1"/>
  <c r="S398" i="1"/>
  <c r="AH397" i="1"/>
  <c r="AH392" i="1"/>
  <c r="I392" i="1"/>
  <c r="Q391" i="1"/>
  <c r="I386" i="1"/>
  <c r="O385" i="1"/>
  <c r="O384" i="1"/>
  <c r="Q383" i="1"/>
  <c r="I374" i="1"/>
  <c r="O373" i="1"/>
  <c r="O372" i="1"/>
  <c r="Q371" i="1"/>
  <c r="I364" i="1"/>
  <c r="I360" i="1"/>
  <c r="I356" i="1"/>
  <c r="I352" i="1"/>
  <c r="I348" i="1"/>
  <c r="I344" i="1"/>
  <c r="AH343" i="1"/>
  <c r="Y343" i="1"/>
  <c r="N343" i="1"/>
  <c r="D343" i="1"/>
  <c r="Q342" i="1"/>
  <c r="AJ340" i="1"/>
  <c r="W340" i="1"/>
  <c r="E340" i="1"/>
  <c r="M339" i="1"/>
  <c r="AA338" i="1"/>
  <c r="D338" i="1"/>
  <c r="AA337" i="1"/>
  <c r="C337" i="1"/>
  <c r="Y336" i="1"/>
  <c r="G336" i="1"/>
  <c r="T335" i="1"/>
  <c r="AG332" i="1"/>
  <c r="AB330" i="1"/>
  <c r="D327" i="1"/>
  <c r="L327" i="1"/>
  <c r="AG327" i="1"/>
  <c r="I322" i="1"/>
  <c r="D322" i="1"/>
  <c r="AB321" i="1"/>
  <c r="L321" i="1"/>
  <c r="AI299" i="1"/>
  <c r="AD296" i="1"/>
  <c r="AG292" i="1"/>
  <c r="G499" i="1"/>
  <c r="C498" i="1"/>
  <c r="C493" i="1"/>
  <c r="Q492" i="1"/>
  <c r="D492" i="1"/>
  <c r="G490" i="1"/>
  <c r="AI489" i="1"/>
  <c r="U489" i="1"/>
  <c r="I489" i="1"/>
  <c r="AJ488" i="1"/>
  <c r="W488" i="1"/>
  <c r="K488" i="1"/>
  <c r="AK487" i="1"/>
  <c r="Y487" i="1"/>
  <c r="L487" i="1"/>
  <c r="O485" i="1"/>
  <c r="C485" i="1"/>
  <c r="AE484" i="1"/>
  <c r="T484" i="1"/>
  <c r="I484" i="1"/>
  <c r="O483" i="1"/>
  <c r="C483" i="1"/>
  <c r="AE482" i="1"/>
  <c r="T482" i="1"/>
  <c r="I482" i="1"/>
  <c r="AJ481" i="1"/>
  <c r="Z481" i="1"/>
  <c r="O481" i="1"/>
  <c r="D481" i="1"/>
  <c r="AG480" i="1"/>
  <c r="U480" i="1"/>
  <c r="K480" i="1"/>
  <c r="R479" i="1"/>
  <c r="G479" i="1"/>
  <c r="B477" i="1"/>
  <c r="AE476" i="1"/>
  <c r="T476" i="1"/>
  <c r="J476" i="1"/>
  <c r="G475" i="1"/>
  <c r="AE472" i="1"/>
  <c r="T472" i="1"/>
  <c r="J472" i="1"/>
  <c r="G471" i="1"/>
  <c r="AE468" i="1"/>
  <c r="T468" i="1"/>
  <c r="J468" i="1"/>
  <c r="G467" i="1"/>
  <c r="B465" i="1"/>
  <c r="J464" i="1"/>
  <c r="C462" i="1"/>
  <c r="Z455" i="1"/>
  <c r="K455" i="1"/>
  <c r="AI453" i="1"/>
  <c r="W453" i="1"/>
  <c r="J453" i="1"/>
  <c r="R451" i="1"/>
  <c r="AK442" i="1"/>
  <c r="Q442" i="1"/>
  <c r="U441" i="1"/>
  <c r="Q420" i="1"/>
  <c r="Q418" i="1"/>
  <c r="Y416" i="1"/>
  <c r="AG403" i="1"/>
  <c r="K402" i="1"/>
  <c r="O401" i="1"/>
  <c r="H400" i="1"/>
  <c r="Q398" i="1"/>
  <c r="AE397" i="1"/>
  <c r="AE392" i="1"/>
  <c r="G392" i="1"/>
  <c r="J391" i="1"/>
  <c r="G385" i="1"/>
  <c r="I384" i="1"/>
  <c r="O383" i="1"/>
  <c r="AG376" i="1"/>
  <c r="G373" i="1"/>
  <c r="I372" i="1"/>
  <c r="O371" i="1"/>
  <c r="AE365" i="1"/>
  <c r="G364" i="1"/>
  <c r="G360" i="1"/>
  <c r="G356" i="1"/>
  <c r="G352" i="1"/>
  <c r="G348" i="1"/>
  <c r="G344" i="1"/>
  <c r="W343" i="1"/>
  <c r="M343" i="1"/>
  <c r="B343" i="1"/>
  <c r="J342" i="1"/>
  <c r="AI340" i="1"/>
  <c r="U340" i="1"/>
  <c r="D340" i="1"/>
  <c r="K339" i="1"/>
  <c r="C338" i="1"/>
  <c r="C336" i="1"/>
  <c r="S335" i="1"/>
  <c r="AB332" i="1"/>
  <c r="T330" i="1"/>
  <c r="V292" i="1"/>
  <c r="D288" i="1"/>
  <c r="B288" i="1"/>
  <c r="M288" i="1"/>
  <c r="X288" i="1"/>
  <c r="AH288" i="1"/>
  <c r="C288" i="1"/>
  <c r="N288" i="1"/>
  <c r="Y288" i="1"/>
  <c r="AI288" i="1"/>
  <c r="E288" i="1"/>
  <c r="P288" i="1"/>
  <c r="Z288" i="1"/>
  <c r="AK288" i="1"/>
  <c r="F288" i="1"/>
  <c r="Q288" i="1"/>
  <c r="AA288" i="1"/>
  <c r="H288" i="1"/>
  <c r="R288" i="1"/>
  <c r="I288" i="1"/>
  <c r="S288" i="1"/>
  <c r="AD288" i="1"/>
  <c r="J288" i="1"/>
  <c r="U288" i="1"/>
  <c r="AF288" i="1"/>
  <c r="AB492" i="1"/>
  <c r="O492" i="1"/>
  <c r="C492" i="1"/>
  <c r="E490" i="1"/>
  <c r="AG489" i="1"/>
  <c r="T489" i="1"/>
  <c r="G489" i="1"/>
  <c r="AI488" i="1"/>
  <c r="U488" i="1"/>
  <c r="I488" i="1"/>
  <c r="AJ487" i="1"/>
  <c r="W487" i="1"/>
  <c r="K487" i="1"/>
  <c r="S484" i="1"/>
  <c r="G484" i="1"/>
  <c r="S482" i="1"/>
  <c r="G482" i="1"/>
  <c r="AI481" i="1"/>
  <c r="Y481" i="1"/>
  <c r="M481" i="1"/>
  <c r="C481" i="1"/>
  <c r="AE480" i="1"/>
  <c r="T480" i="1"/>
  <c r="J480" i="1"/>
  <c r="S476" i="1"/>
  <c r="I476" i="1"/>
  <c r="E475" i="1"/>
  <c r="S472" i="1"/>
  <c r="I472" i="1"/>
  <c r="E471" i="1"/>
  <c r="S468" i="1"/>
  <c r="I468" i="1"/>
  <c r="E467" i="1"/>
  <c r="I464" i="1"/>
  <c r="Y455" i="1"/>
  <c r="AH453" i="1"/>
  <c r="U453" i="1"/>
  <c r="AG445" i="1"/>
  <c r="AI442" i="1"/>
  <c r="Q441" i="1"/>
  <c r="AA431" i="1"/>
  <c r="AK427" i="1"/>
  <c r="Q403" i="1"/>
  <c r="Y397" i="1"/>
  <c r="Z392" i="1"/>
  <c r="B392" i="1"/>
  <c r="G391" i="1"/>
  <c r="G384" i="1"/>
  <c r="G383" i="1"/>
  <c r="AG377" i="1"/>
  <c r="G372" i="1"/>
  <c r="G371" i="1"/>
  <c r="G342" i="1"/>
  <c r="AH340" i="1"/>
  <c r="R340" i="1"/>
  <c r="C340" i="1"/>
  <c r="Q335" i="1"/>
  <c r="Y332" i="1"/>
  <c r="D330" i="1"/>
  <c r="I311" i="1"/>
  <c r="Q311" i="1"/>
  <c r="Q308" i="1"/>
  <c r="I308" i="1"/>
  <c r="AG308" i="1"/>
  <c r="Y299" i="1"/>
  <c r="D292" i="1"/>
  <c r="B292" i="1"/>
  <c r="M292" i="1"/>
  <c r="X292" i="1"/>
  <c r="AH292" i="1"/>
  <c r="C292" i="1"/>
  <c r="N292" i="1"/>
  <c r="Y292" i="1"/>
  <c r="AI292" i="1"/>
  <c r="E292" i="1"/>
  <c r="P292" i="1"/>
  <c r="Z292" i="1"/>
  <c r="AK292" i="1"/>
  <c r="F292" i="1"/>
  <c r="Q292" i="1"/>
  <c r="AA292" i="1"/>
  <c r="H292" i="1"/>
  <c r="R292" i="1"/>
  <c r="I292" i="1"/>
  <c r="S292" i="1"/>
  <c r="AD292" i="1"/>
  <c r="J292" i="1"/>
  <c r="U292" i="1"/>
  <c r="AF292" i="1"/>
  <c r="G271" i="1"/>
  <c r="H271" i="1"/>
  <c r="Q271" i="1"/>
  <c r="Z271" i="1"/>
  <c r="AI271" i="1"/>
  <c r="I271" i="1"/>
  <c r="R271" i="1"/>
  <c r="AA271" i="1"/>
  <c r="AJ271" i="1"/>
  <c r="B271" i="1"/>
  <c r="K271" i="1"/>
  <c r="T271" i="1"/>
  <c r="C271" i="1"/>
  <c r="L271" i="1"/>
  <c r="U271" i="1"/>
  <c r="AE271" i="1"/>
  <c r="D271" i="1"/>
  <c r="X271" i="1"/>
  <c r="E271" i="1"/>
  <c r="Y271" i="1"/>
  <c r="J271" i="1"/>
  <c r="AB271" i="1"/>
  <c r="M271" i="1"/>
  <c r="AF271" i="1"/>
  <c r="O271" i="1"/>
  <c r="AG271" i="1"/>
  <c r="P271" i="1"/>
  <c r="AH271" i="1"/>
  <c r="S271" i="1"/>
  <c r="AK271" i="1"/>
  <c r="AK298" i="1"/>
  <c r="Z298" i="1"/>
  <c r="P298" i="1"/>
  <c r="E298" i="1"/>
  <c r="R295" i="1"/>
  <c r="H295" i="1"/>
  <c r="AK294" i="1"/>
  <c r="Z294" i="1"/>
  <c r="P294" i="1"/>
  <c r="E294" i="1"/>
  <c r="AH293" i="1"/>
  <c r="X293" i="1"/>
  <c r="M293" i="1"/>
  <c r="B293" i="1"/>
  <c r="R291" i="1"/>
  <c r="H291" i="1"/>
  <c r="AK290" i="1"/>
  <c r="Z290" i="1"/>
  <c r="P290" i="1"/>
  <c r="E290" i="1"/>
  <c r="AH289" i="1"/>
  <c r="X289" i="1"/>
  <c r="M289" i="1"/>
  <c r="B289" i="1"/>
  <c r="AF285" i="1"/>
  <c r="V285" i="1"/>
  <c r="M285" i="1"/>
  <c r="B285" i="1"/>
  <c r="B283" i="1"/>
  <c r="R283" i="1"/>
  <c r="AJ283" i="1"/>
  <c r="I283" i="1"/>
  <c r="AA283" i="1"/>
  <c r="D278" i="1"/>
  <c r="B278" i="1"/>
  <c r="O278" i="1"/>
  <c r="Z278" i="1"/>
  <c r="AJ278" i="1"/>
  <c r="C278" i="1"/>
  <c r="Q278" i="1"/>
  <c r="AA278" i="1"/>
  <c r="AK278" i="1"/>
  <c r="I278" i="1"/>
  <c r="T278" i="1"/>
  <c r="AE278" i="1"/>
  <c r="B281" i="1"/>
  <c r="AB281" i="1"/>
  <c r="J281" i="1"/>
  <c r="B275" i="1"/>
  <c r="C275" i="1"/>
  <c r="U275" i="1"/>
  <c r="G275" i="1"/>
  <c r="Y275" i="1"/>
  <c r="J275" i="1"/>
  <c r="AB275" i="1"/>
  <c r="L275" i="1"/>
  <c r="AE275" i="1"/>
  <c r="B274" i="1"/>
  <c r="C274" i="1"/>
  <c r="Y274" i="1"/>
  <c r="G274" i="1"/>
  <c r="AB274" i="1"/>
  <c r="L274" i="1"/>
  <c r="AF274" i="1"/>
  <c r="P274" i="1"/>
  <c r="AH274" i="1"/>
  <c r="Y314" i="1"/>
  <c r="H305" i="1"/>
  <c r="AH301" i="1"/>
  <c r="V301" i="1"/>
  <c r="J301" i="1"/>
  <c r="AH298" i="1"/>
  <c r="X298" i="1"/>
  <c r="M298" i="1"/>
  <c r="B298" i="1"/>
  <c r="AK295" i="1"/>
  <c r="Z295" i="1"/>
  <c r="P295" i="1"/>
  <c r="E295" i="1"/>
  <c r="AH294" i="1"/>
  <c r="X294" i="1"/>
  <c r="M294" i="1"/>
  <c r="B294" i="1"/>
  <c r="AF293" i="1"/>
  <c r="U293" i="1"/>
  <c r="J293" i="1"/>
  <c r="AK291" i="1"/>
  <c r="Z291" i="1"/>
  <c r="P291" i="1"/>
  <c r="E291" i="1"/>
  <c r="AH290" i="1"/>
  <c r="X290" i="1"/>
  <c r="M290" i="1"/>
  <c r="B290" i="1"/>
  <c r="AF289" i="1"/>
  <c r="U289" i="1"/>
  <c r="J289" i="1"/>
  <c r="AK286" i="1"/>
  <c r="AB286" i="1"/>
  <c r="S286" i="1"/>
  <c r="I286" i="1"/>
  <c r="T285" i="1"/>
  <c r="J285" i="1"/>
  <c r="B284" i="1"/>
  <c r="J284" i="1"/>
  <c r="Y284" i="1"/>
  <c r="C284" i="1"/>
  <c r="R284" i="1"/>
  <c r="AG284" i="1"/>
  <c r="S283" i="1"/>
  <c r="B282" i="1"/>
  <c r="P282" i="1"/>
  <c r="C282" i="1"/>
  <c r="AB282" i="1"/>
  <c r="AH278" i="1"/>
  <c r="R278" i="1"/>
  <c r="AJ275" i="1"/>
  <c r="AI295" i="1"/>
  <c r="Y295" i="1"/>
  <c r="N295" i="1"/>
  <c r="C295" i="1"/>
  <c r="AD293" i="1"/>
  <c r="S293" i="1"/>
  <c r="I293" i="1"/>
  <c r="AI291" i="1"/>
  <c r="Y291" i="1"/>
  <c r="N291" i="1"/>
  <c r="C291" i="1"/>
  <c r="AD289" i="1"/>
  <c r="S289" i="1"/>
  <c r="I289" i="1"/>
  <c r="AK285" i="1"/>
  <c r="AB285" i="1"/>
  <c r="S285" i="1"/>
  <c r="I285" i="1"/>
  <c r="AK281" i="1"/>
  <c r="AB280" i="1"/>
  <c r="J280" i="1"/>
  <c r="AH275" i="1"/>
  <c r="AK274" i="1"/>
  <c r="F256" i="1"/>
  <c r="B256" i="1"/>
  <c r="K256" i="1"/>
  <c r="T256" i="1"/>
  <c r="C256" i="1"/>
  <c r="L256" i="1"/>
  <c r="U256" i="1"/>
  <c r="AE256" i="1"/>
  <c r="D256" i="1"/>
  <c r="M256" i="1"/>
  <c r="W256" i="1"/>
  <c r="AF256" i="1"/>
  <c r="E256" i="1"/>
  <c r="O256" i="1"/>
  <c r="X256" i="1"/>
  <c r="AG256" i="1"/>
  <c r="G256" i="1"/>
  <c r="P256" i="1"/>
  <c r="Y256" i="1"/>
  <c r="AH256" i="1"/>
  <c r="H256" i="1"/>
  <c r="Q256" i="1"/>
  <c r="Z256" i="1"/>
  <c r="AI256" i="1"/>
  <c r="I256" i="1"/>
  <c r="R256" i="1"/>
  <c r="AA256" i="1"/>
  <c r="AJ256" i="1"/>
  <c r="H301" i="1"/>
  <c r="AF298" i="1"/>
  <c r="U298" i="1"/>
  <c r="J298" i="1"/>
  <c r="AH295" i="1"/>
  <c r="X295" i="1"/>
  <c r="M295" i="1"/>
  <c r="B295" i="1"/>
  <c r="AF294" i="1"/>
  <c r="U294" i="1"/>
  <c r="J294" i="1"/>
  <c r="R293" i="1"/>
  <c r="H293" i="1"/>
  <c r="AH291" i="1"/>
  <c r="X291" i="1"/>
  <c r="M291" i="1"/>
  <c r="B291" i="1"/>
  <c r="AF290" i="1"/>
  <c r="U290" i="1"/>
  <c r="J290" i="1"/>
  <c r="R289" i="1"/>
  <c r="H289" i="1"/>
  <c r="AJ285" i="1"/>
  <c r="AA285" i="1"/>
  <c r="R285" i="1"/>
  <c r="H285" i="1"/>
  <c r="AH281" i="1"/>
  <c r="AA275" i="1"/>
  <c r="AE274" i="1"/>
  <c r="AA293" i="1"/>
  <c r="Q293" i="1"/>
  <c r="F293" i="1"/>
  <c r="AA289" i="1"/>
  <c r="Q289" i="1"/>
  <c r="F289" i="1"/>
  <c r="AI285" i="1"/>
  <c r="Z285" i="1"/>
  <c r="Q285" i="1"/>
  <c r="F285" i="1"/>
  <c r="Y281" i="1"/>
  <c r="S275" i="1"/>
  <c r="W274" i="1"/>
  <c r="Y316" i="1"/>
  <c r="Y313" i="1"/>
  <c r="S305" i="1"/>
  <c r="Q301" i="1"/>
  <c r="E301" i="1"/>
  <c r="R298" i="1"/>
  <c r="H298" i="1"/>
  <c r="AF295" i="1"/>
  <c r="U295" i="1"/>
  <c r="J295" i="1"/>
  <c r="R294" i="1"/>
  <c r="H294" i="1"/>
  <c r="AK293" i="1"/>
  <c r="Z293" i="1"/>
  <c r="P293" i="1"/>
  <c r="E293" i="1"/>
  <c r="AF291" i="1"/>
  <c r="U291" i="1"/>
  <c r="J291" i="1"/>
  <c r="R290" i="1"/>
  <c r="H290" i="1"/>
  <c r="AK289" i="1"/>
  <c r="Z289" i="1"/>
  <c r="P289" i="1"/>
  <c r="E289" i="1"/>
  <c r="AG286" i="1"/>
  <c r="X286" i="1"/>
  <c r="N286" i="1"/>
  <c r="C286" i="1"/>
  <c r="AH285" i="1"/>
  <c r="Y285" i="1"/>
  <c r="P285" i="1"/>
  <c r="E285" i="1"/>
  <c r="AE284" i="1"/>
  <c r="L284" i="1"/>
  <c r="AE283" i="1"/>
  <c r="G283" i="1"/>
  <c r="S282" i="1"/>
  <c r="S281" i="1"/>
  <c r="Y278" i="1"/>
  <c r="H278" i="1"/>
  <c r="R275" i="1"/>
  <c r="U274" i="1"/>
  <c r="B273" i="1"/>
  <c r="J273" i="1"/>
  <c r="P273" i="1"/>
  <c r="Y273" i="1"/>
  <c r="AB273" i="1"/>
  <c r="AI276" i="1"/>
  <c r="U276" i="1"/>
  <c r="G276" i="1"/>
  <c r="AF268" i="1"/>
  <c r="W268" i="1"/>
  <c r="M268" i="1"/>
  <c r="D268" i="1"/>
  <c r="AI267" i="1"/>
  <c r="Z267" i="1"/>
  <c r="Q267" i="1"/>
  <c r="H267" i="1"/>
  <c r="T266" i="1"/>
  <c r="K266" i="1"/>
  <c r="B266" i="1"/>
  <c r="AE263" i="1"/>
  <c r="U263" i="1"/>
  <c r="L263" i="1"/>
  <c r="C263" i="1"/>
  <c r="AH262" i="1"/>
  <c r="Y262" i="1"/>
  <c r="P262" i="1"/>
  <c r="G262" i="1"/>
  <c r="AF260" i="1"/>
  <c r="W260" i="1"/>
  <c r="M260" i="1"/>
  <c r="D260" i="1"/>
  <c r="AI259" i="1"/>
  <c r="Z259" i="1"/>
  <c r="Q259" i="1"/>
  <c r="H259" i="1"/>
  <c r="T258" i="1"/>
  <c r="K258" i="1"/>
  <c r="B258" i="1"/>
  <c r="AE255" i="1"/>
  <c r="U255" i="1"/>
  <c r="L255" i="1"/>
  <c r="C255" i="1"/>
  <c r="AH254" i="1"/>
  <c r="Y254" i="1"/>
  <c r="P254" i="1"/>
  <c r="G254" i="1"/>
  <c r="AI251" i="1"/>
  <c r="X251" i="1"/>
  <c r="M251" i="1"/>
  <c r="C251" i="1"/>
  <c r="AF247" i="1"/>
  <c r="R247" i="1"/>
  <c r="T245" i="1"/>
  <c r="Y237" i="1"/>
  <c r="S224" i="1"/>
  <c r="AH267" i="1"/>
  <c r="Y267" i="1"/>
  <c r="P267" i="1"/>
  <c r="G267" i="1"/>
  <c r="T263" i="1"/>
  <c r="K263" i="1"/>
  <c r="B263" i="1"/>
  <c r="AG262" i="1"/>
  <c r="X262" i="1"/>
  <c r="O262" i="1"/>
  <c r="E262" i="1"/>
  <c r="AH259" i="1"/>
  <c r="Y259" i="1"/>
  <c r="P259" i="1"/>
  <c r="G259" i="1"/>
  <c r="T255" i="1"/>
  <c r="K255" i="1"/>
  <c r="B255" i="1"/>
  <c r="AG254" i="1"/>
  <c r="X254" i="1"/>
  <c r="O254" i="1"/>
  <c r="E254" i="1"/>
  <c r="AG251" i="1"/>
  <c r="W251" i="1"/>
  <c r="L251" i="1"/>
  <c r="F247" i="1"/>
  <c r="E247" i="1"/>
  <c r="O247" i="1"/>
  <c r="X247" i="1"/>
  <c r="AG247" i="1"/>
  <c r="H247" i="1"/>
  <c r="Q247" i="1"/>
  <c r="Z247" i="1"/>
  <c r="AI247" i="1"/>
  <c r="B247" i="1"/>
  <c r="K247" i="1"/>
  <c r="T247" i="1"/>
  <c r="F245" i="1"/>
  <c r="C245" i="1"/>
  <c r="L245" i="1"/>
  <c r="U245" i="1"/>
  <c r="AE245" i="1"/>
  <c r="D245" i="1"/>
  <c r="M245" i="1"/>
  <c r="W245" i="1"/>
  <c r="AF245" i="1"/>
  <c r="E245" i="1"/>
  <c r="O245" i="1"/>
  <c r="X245" i="1"/>
  <c r="AG245" i="1"/>
  <c r="I245" i="1"/>
  <c r="R245" i="1"/>
  <c r="AA245" i="1"/>
  <c r="AJ245" i="1"/>
  <c r="S237" i="1"/>
  <c r="F251" i="1"/>
  <c r="G251" i="1"/>
  <c r="P251" i="1"/>
  <c r="Y251" i="1"/>
  <c r="AH251" i="1"/>
  <c r="F224" i="1"/>
  <c r="B224" i="1"/>
  <c r="K224" i="1"/>
  <c r="T224" i="1"/>
  <c r="AB224" i="1"/>
  <c r="AJ224" i="1"/>
  <c r="C224" i="1"/>
  <c r="L224" i="1"/>
  <c r="U224" i="1"/>
  <c r="AK224" i="1"/>
  <c r="D224" i="1"/>
  <c r="M224" i="1"/>
  <c r="V224" i="1"/>
  <c r="AD224" i="1"/>
  <c r="E224" i="1"/>
  <c r="O224" i="1"/>
  <c r="W224" i="1"/>
  <c r="AE224" i="1"/>
  <c r="G224" i="1"/>
  <c r="P224" i="1"/>
  <c r="X224" i="1"/>
  <c r="AF224" i="1"/>
  <c r="H224" i="1"/>
  <c r="Q224" i="1"/>
  <c r="Y224" i="1"/>
  <c r="AG224" i="1"/>
  <c r="I224" i="1"/>
  <c r="R224" i="1"/>
  <c r="Z224" i="1"/>
  <c r="AH224" i="1"/>
  <c r="AF267" i="1"/>
  <c r="W267" i="1"/>
  <c r="M267" i="1"/>
  <c r="D267" i="1"/>
  <c r="AI266" i="1"/>
  <c r="Z266" i="1"/>
  <c r="Q266" i="1"/>
  <c r="H266" i="1"/>
  <c r="AJ263" i="1"/>
  <c r="AA263" i="1"/>
  <c r="R263" i="1"/>
  <c r="I263" i="1"/>
  <c r="AE262" i="1"/>
  <c r="U262" i="1"/>
  <c r="L262" i="1"/>
  <c r="C262" i="1"/>
  <c r="AF259" i="1"/>
  <c r="W259" i="1"/>
  <c r="M259" i="1"/>
  <c r="D259" i="1"/>
  <c r="AI258" i="1"/>
  <c r="Z258" i="1"/>
  <c r="Q258" i="1"/>
  <c r="H258" i="1"/>
  <c r="B257" i="1"/>
  <c r="AJ255" i="1"/>
  <c r="AA255" i="1"/>
  <c r="R255" i="1"/>
  <c r="I255" i="1"/>
  <c r="AE254" i="1"/>
  <c r="U254" i="1"/>
  <c r="L254" i="1"/>
  <c r="C254" i="1"/>
  <c r="AE251" i="1"/>
  <c r="T251" i="1"/>
  <c r="J251" i="1"/>
  <c r="F248" i="1"/>
  <c r="B248" i="1"/>
  <c r="K248" i="1"/>
  <c r="T248" i="1"/>
  <c r="D248" i="1"/>
  <c r="M248" i="1"/>
  <c r="W248" i="1"/>
  <c r="AF248" i="1"/>
  <c r="H248" i="1"/>
  <c r="Q248" i="1"/>
  <c r="Z248" i="1"/>
  <c r="AI248" i="1"/>
  <c r="AA247" i="1"/>
  <c r="L247" i="1"/>
  <c r="AH245" i="1"/>
  <c r="P245" i="1"/>
  <c r="F244" i="1"/>
  <c r="G244" i="1"/>
  <c r="P244" i="1"/>
  <c r="Y244" i="1"/>
  <c r="AH244" i="1"/>
  <c r="H244" i="1"/>
  <c r="Q244" i="1"/>
  <c r="Z244" i="1"/>
  <c r="AI244" i="1"/>
  <c r="I244" i="1"/>
  <c r="R244" i="1"/>
  <c r="AA244" i="1"/>
  <c r="AJ244" i="1"/>
  <c r="C244" i="1"/>
  <c r="L244" i="1"/>
  <c r="U244" i="1"/>
  <c r="AE244" i="1"/>
  <c r="J237" i="1"/>
  <c r="AB276" i="1"/>
  <c r="O276" i="1"/>
  <c r="AJ268" i="1"/>
  <c r="AA268" i="1"/>
  <c r="R268" i="1"/>
  <c r="I268" i="1"/>
  <c r="AE267" i="1"/>
  <c r="U267" i="1"/>
  <c r="L267" i="1"/>
  <c r="C267" i="1"/>
  <c r="AH266" i="1"/>
  <c r="Y266" i="1"/>
  <c r="P266" i="1"/>
  <c r="G266" i="1"/>
  <c r="AI263" i="1"/>
  <c r="Z263" i="1"/>
  <c r="Q263" i="1"/>
  <c r="H263" i="1"/>
  <c r="T262" i="1"/>
  <c r="K262" i="1"/>
  <c r="B262" i="1"/>
  <c r="R260" i="1"/>
  <c r="I260" i="1"/>
  <c r="AE259" i="1"/>
  <c r="U259" i="1"/>
  <c r="L259" i="1"/>
  <c r="C259" i="1"/>
  <c r="AH258" i="1"/>
  <c r="Y258" i="1"/>
  <c r="P258" i="1"/>
  <c r="G258" i="1"/>
  <c r="AI255" i="1"/>
  <c r="Z255" i="1"/>
  <c r="Q255" i="1"/>
  <c r="H255" i="1"/>
  <c r="T254" i="1"/>
  <c r="K254" i="1"/>
  <c r="B254" i="1"/>
  <c r="S251" i="1"/>
  <c r="I251" i="1"/>
  <c r="Y247" i="1"/>
  <c r="J247" i="1"/>
  <c r="K245" i="1"/>
  <c r="F229" i="1"/>
  <c r="B229" i="1"/>
  <c r="K229" i="1"/>
  <c r="T229" i="1"/>
  <c r="C229" i="1"/>
  <c r="L229" i="1"/>
  <c r="U229" i="1"/>
  <c r="AE229" i="1"/>
  <c r="D229" i="1"/>
  <c r="M229" i="1"/>
  <c r="W229" i="1"/>
  <c r="AF229" i="1"/>
  <c r="E229" i="1"/>
  <c r="O229" i="1"/>
  <c r="X229" i="1"/>
  <c r="AG229" i="1"/>
  <c r="G229" i="1"/>
  <c r="P229" i="1"/>
  <c r="Y229" i="1"/>
  <c r="AH229" i="1"/>
  <c r="H229" i="1"/>
  <c r="Q229" i="1"/>
  <c r="Z229" i="1"/>
  <c r="AI229" i="1"/>
  <c r="I229" i="1"/>
  <c r="R229" i="1"/>
  <c r="AA229" i="1"/>
  <c r="AJ229" i="1"/>
  <c r="T267" i="1"/>
  <c r="K267" i="1"/>
  <c r="B267" i="1"/>
  <c r="AH263" i="1"/>
  <c r="Y263" i="1"/>
  <c r="P263" i="1"/>
  <c r="G263" i="1"/>
  <c r="T259" i="1"/>
  <c r="K259" i="1"/>
  <c r="B259" i="1"/>
  <c r="AH255" i="1"/>
  <c r="Y255" i="1"/>
  <c r="P255" i="1"/>
  <c r="G255" i="1"/>
  <c r="AB251" i="1"/>
  <c r="R251" i="1"/>
  <c r="H251" i="1"/>
  <c r="F237" i="1"/>
  <c r="B237" i="1"/>
  <c r="K237" i="1"/>
  <c r="T237" i="1"/>
  <c r="C237" i="1"/>
  <c r="L237" i="1"/>
  <c r="U237" i="1"/>
  <c r="AE237" i="1"/>
  <c r="D237" i="1"/>
  <c r="M237" i="1"/>
  <c r="W237" i="1"/>
  <c r="AF237" i="1"/>
  <c r="E237" i="1"/>
  <c r="O237" i="1"/>
  <c r="X237" i="1"/>
  <c r="AG237" i="1"/>
  <c r="H237" i="1"/>
  <c r="Q237" i="1"/>
  <c r="Z237" i="1"/>
  <c r="AI237" i="1"/>
  <c r="I237" i="1"/>
  <c r="R237" i="1"/>
  <c r="AA237" i="1"/>
  <c r="AJ237" i="1"/>
  <c r="F222" i="1"/>
  <c r="I222" i="1"/>
  <c r="Q222" i="1"/>
  <c r="Y222" i="1"/>
  <c r="AG222" i="1"/>
  <c r="B222" i="1"/>
  <c r="K222" i="1"/>
  <c r="S222" i="1"/>
  <c r="AA222" i="1"/>
  <c r="AI222" i="1"/>
  <c r="C222" i="1"/>
  <c r="L222" i="1"/>
  <c r="T222" i="1"/>
  <c r="AB222" i="1"/>
  <c r="AJ222" i="1"/>
  <c r="D222" i="1"/>
  <c r="P222" i="1"/>
  <c r="AD222" i="1"/>
  <c r="E222" i="1"/>
  <c r="R222" i="1"/>
  <c r="AE222" i="1"/>
  <c r="G222" i="1"/>
  <c r="U222" i="1"/>
  <c r="AF222" i="1"/>
  <c r="H222" i="1"/>
  <c r="V222" i="1"/>
  <c r="AH222" i="1"/>
  <c r="J222" i="1"/>
  <c r="W222" i="1"/>
  <c r="AK222" i="1"/>
  <c r="M222" i="1"/>
  <c r="X222" i="1"/>
  <c r="N222" i="1"/>
  <c r="Z222" i="1"/>
  <c r="AG263" i="1"/>
  <c r="X263" i="1"/>
  <c r="O263" i="1"/>
  <c r="E263" i="1"/>
  <c r="AG255" i="1"/>
  <c r="X255" i="1"/>
  <c r="O255" i="1"/>
  <c r="E255" i="1"/>
  <c r="AK251" i="1"/>
  <c r="AA251" i="1"/>
  <c r="Q251" i="1"/>
  <c r="E251" i="1"/>
  <c r="AI224" i="1"/>
  <c r="AF249" i="1"/>
  <c r="W249" i="1"/>
  <c r="M249" i="1"/>
  <c r="D249" i="1"/>
  <c r="AG246" i="1"/>
  <c r="X246" i="1"/>
  <c r="O246" i="1"/>
  <c r="E246" i="1"/>
  <c r="AH243" i="1"/>
  <c r="Y243" i="1"/>
  <c r="P243" i="1"/>
  <c r="G243" i="1"/>
  <c r="AF241" i="1"/>
  <c r="W241" i="1"/>
  <c r="M241" i="1"/>
  <c r="D241" i="1"/>
  <c r="AI240" i="1"/>
  <c r="Z240" i="1"/>
  <c r="Q240" i="1"/>
  <c r="H240" i="1"/>
  <c r="T239" i="1"/>
  <c r="K239" i="1"/>
  <c r="B239" i="1"/>
  <c r="AG238" i="1"/>
  <c r="X238" i="1"/>
  <c r="O238" i="1"/>
  <c r="E238" i="1"/>
  <c r="AE236" i="1"/>
  <c r="U236" i="1"/>
  <c r="L236" i="1"/>
  <c r="C236" i="1"/>
  <c r="AH235" i="1"/>
  <c r="Y235" i="1"/>
  <c r="P235" i="1"/>
  <c r="G235" i="1"/>
  <c r="AF233" i="1"/>
  <c r="W233" i="1"/>
  <c r="M233" i="1"/>
  <c r="D233" i="1"/>
  <c r="AI232" i="1"/>
  <c r="Z232" i="1"/>
  <c r="Q232" i="1"/>
  <c r="H232" i="1"/>
  <c r="T231" i="1"/>
  <c r="K231" i="1"/>
  <c r="B231" i="1"/>
  <c r="AG230" i="1"/>
  <c r="X230" i="1"/>
  <c r="O230" i="1"/>
  <c r="E230" i="1"/>
  <c r="AE228" i="1"/>
  <c r="U228" i="1"/>
  <c r="L228" i="1"/>
  <c r="C228" i="1"/>
  <c r="AI227" i="1"/>
  <c r="Z227" i="1"/>
  <c r="Q227" i="1"/>
  <c r="H227" i="1"/>
  <c r="AE226" i="1"/>
  <c r="W226" i="1"/>
  <c r="M226" i="1"/>
  <c r="D226" i="1"/>
  <c r="AJ225" i="1"/>
  <c r="AB225" i="1"/>
  <c r="T225" i="1"/>
  <c r="K225" i="1"/>
  <c r="B225" i="1"/>
  <c r="AH219" i="1"/>
  <c r="K219" i="1"/>
  <c r="AD218" i="1"/>
  <c r="I218" i="1"/>
  <c r="AH240" i="1"/>
  <c r="Y240" i="1"/>
  <c r="P240" i="1"/>
  <c r="G240" i="1"/>
  <c r="T236" i="1"/>
  <c r="K236" i="1"/>
  <c r="B236" i="1"/>
  <c r="AH232" i="1"/>
  <c r="Y232" i="1"/>
  <c r="P232" i="1"/>
  <c r="G232" i="1"/>
  <c r="T228" i="1"/>
  <c r="K228" i="1"/>
  <c r="B228" i="1"/>
  <c r="AH227" i="1"/>
  <c r="Y227" i="1"/>
  <c r="P227" i="1"/>
  <c r="G227" i="1"/>
  <c r="Z218" i="1"/>
  <c r="F218" i="1"/>
  <c r="B218" i="1"/>
  <c r="K218" i="1"/>
  <c r="S218" i="1"/>
  <c r="AA218" i="1"/>
  <c r="AI218" i="1"/>
  <c r="C218" i="1"/>
  <c r="L218" i="1"/>
  <c r="T218" i="1"/>
  <c r="AB218" i="1"/>
  <c r="AJ218" i="1"/>
  <c r="D218" i="1"/>
  <c r="M218" i="1"/>
  <c r="U218" i="1"/>
  <c r="AK218" i="1"/>
  <c r="G218" i="1"/>
  <c r="O218" i="1"/>
  <c r="W218" i="1"/>
  <c r="AE218" i="1"/>
  <c r="H218" i="1"/>
  <c r="P218" i="1"/>
  <c r="X218" i="1"/>
  <c r="AF218" i="1"/>
  <c r="T246" i="1"/>
  <c r="K246" i="1"/>
  <c r="B246" i="1"/>
  <c r="AE243" i="1"/>
  <c r="U243" i="1"/>
  <c r="L243" i="1"/>
  <c r="C243" i="1"/>
  <c r="AF240" i="1"/>
  <c r="W240" i="1"/>
  <c r="M240" i="1"/>
  <c r="D240" i="1"/>
  <c r="AI239" i="1"/>
  <c r="Z239" i="1"/>
  <c r="Q239" i="1"/>
  <c r="H239" i="1"/>
  <c r="T238" i="1"/>
  <c r="K238" i="1"/>
  <c r="B238" i="1"/>
  <c r="AJ236" i="1"/>
  <c r="AA236" i="1"/>
  <c r="R236" i="1"/>
  <c r="I236" i="1"/>
  <c r="AE235" i="1"/>
  <c r="U235" i="1"/>
  <c r="L235" i="1"/>
  <c r="C235" i="1"/>
  <c r="AF232" i="1"/>
  <c r="W232" i="1"/>
  <c r="M232" i="1"/>
  <c r="D232" i="1"/>
  <c r="AI231" i="1"/>
  <c r="Z231" i="1"/>
  <c r="Q231" i="1"/>
  <c r="H231" i="1"/>
  <c r="T230" i="1"/>
  <c r="K230" i="1"/>
  <c r="B230" i="1"/>
  <c r="AJ228" i="1"/>
  <c r="AA228" i="1"/>
  <c r="R228" i="1"/>
  <c r="I228" i="1"/>
  <c r="AF227" i="1"/>
  <c r="W227" i="1"/>
  <c r="M227" i="1"/>
  <c r="D227" i="1"/>
  <c r="AG225" i="1"/>
  <c r="Y225" i="1"/>
  <c r="Q225" i="1"/>
  <c r="H225" i="1"/>
  <c r="Z219" i="1"/>
  <c r="V218" i="1"/>
  <c r="AE240" i="1"/>
  <c r="U240" i="1"/>
  <c r="L240" i="1"/>
  <c r="C240" i="1"/>
  <c r="AH239" i="1"/>
  <c r="Y239" i="1"/>
  <c r="P239" i="1"/>
  <c r="G239" i="1"/>
  <c r="AI236" i="1"/>
  <c r="Z236" i="1"/>
  <c r="Q236" i="1"/>
  <c r="H236" i="1"/>
  <c r="AE232" i="1"/>
  <c r="U232" i="1"/>
  <c r="L232" i="1"/>
  <c r="C232" i="1"/>
  <c r="AH231" i="1"/>
  <c r="Y231" i="1"/>
  <c r="P231" i="1"/>
  <c r="G231" i="1"/>
  <c r="AI228" i="1"/>
  <c r="Z228" i="1"/>
  <c r="Q228" i="1"/>
  <c r="H228" i="1"/>
  <c r="AE227" i="1"/>
  <c r="U227" i="1"/>
  <c r="L227" i="1"/>
  <c r="C227" i="1"/>
  <c r="AF225" i="1"/>
  <c r="X225" i="1"/>
  <c r="P225" i="1"/>
  <c r="G225" i="1"/>
  <c r="F219" i="1"/>
  <c r="C219" i="1"/>
  <c r="L219" i="1"/>
  <c r="T219" i="1"/>
  <c r="AB219" i="1"/>
  <c r="AJ219" i="1"/>
  <c r="D219" i="1"/>
  <c r="M219" i="1"/>
  <c r="U219" i="1"/>
  <c r="AK219" i="1"/>
  <c r="E219" i="1"/>
  <c r="N219" i="1"/>
  <c r="V219" i="1"/>
  <c r="AD219" i="1"/>
  <c r="H219" i="1"/>
  <c r="P219" i="1"/>
  <c r="X219" i="1"/>
  <c r="AF219" i="1"/>
  <c r="I219" i="1"/>
  <c r="Q219" i="1"/>
  <c r="Y219" i="1"/>
  <c r="AG219" i="1"/>
  <c r="R218" i="1"/>
  <c r="AJ246" i="1"/>
  <c r="AA246" i="1"/>
  <c r="R246" i="1"/>
  <c r="I246" i="1"/>
  <c r="T240" i="1"/>
  <c r="K240" i="1"/>
  <c r="B240" i="1"/>
  <c r="AG239" i="1"/>
  <c r="X239" i="1"/>
  <c r="O239" i="1"/>
  <c r="E239" i="1"/>
  <c r="AJ238" i="1"/>
  <c r="AA238" i="1"/>
  <c r="R238" i="1"/>
  <c r="I238" i="1"/>
  <c r="AH236" i="1"/>
  <c r="Y236" i="1"/>
  <c r="P236" i="1"/>
  <c r="G236" i="1"/>
  <c r="T232" i="1"/>
  <c r="K232" i="1"/>
  <c r="B232" i="1"/>
  <c r="AG231" i="1"/>
  <c r="X231" i="1"/>
  <c r="O231" i="1"/>
  <c r="E231" i="1"/>
  <c r="AJ230" i="1"/>
  <c r="AA230" i="1"/>
  <c r="R230" i="1"/>
  <c r="I230" i="1"/>
  <c r="AH228" i="1"/>
  <c r="Y228" i="1"/>
  <c r="P228" i="1"/>
  <c r="G228" i="1"/>
  <c r="T227" i="1"/>
  <c r="K227" i="1"/>
  <c r="B227" i="1"/>
  <c r="AE225" i="1"/>
  <c r="W225" i="1"/>
  <c r="O225" i="1"/>
  <c r="E225" i="1"/>
  <c r="Q218" i="1"/>
  <c r="AG236" i="1"/>
  <c r="X236" i="1"/>
  <c r="O236" i="1"/>
  <c r="E236" i="1"/>
  <c r="AG228" i="1"/>
  <c r="X228" i="1"/>
  <c r="O228" i="1"/>
  <c r="E228" i="1"/>
  <c r="AH218" i="1"/>
  <c r="N218" i="1"/>
  <c r="V223" i="1"/>
  <c r="M223" i="1"/>
  <c r="D223" i="1"/>
  <c r="AE217" i="1"/>
  <c r="W217" i="1"/>
  <c r="O217" i="1"/>
  <c r="E217" i="1"/>
  <c r="D216" i="1"/>
  <c r="AJ215" i="1"/>
  <c r="AB215" i="1"/>
  <c r="T215" i="1"/>
  <c r="L215" i="1"/>
  <c r="C215" i="1"/>
  <c r="AG212" i="1"/>
  <c r="Y212" i="1"/>
  <c r="Q212" i="1"/>
  <c r="H212" i="1"/>
  <c r="AE211" i="1"/>
  <c r="W211" i="1"/>
  <c r="O211" i="1"/>
  <c r="E211" i="1"/>
  <c r="AG209" i="1"/>
  <c r="L209" i="1"/>
  <c r="AD208" i="1"/>
  <c r="AE206" i="1"/>
  <c r="T206" i="1"/>
  <c r="I206" i="1"/>
  <c r="AG205" i="1"/>
  <c r="AG204" i="1"/>
  <c r="N204" i="1"/>
  <c r="W203" i="1"/>
  <c r="AD201" i="1"/>
  <c r="AD200" i="1"/>
  <c r="Y199" i="1"/>
  <c r="AJ195" i="1"/>
  <c r="Y195" i="1"/>
  <c r="N195" i="1"/>
  <c r="D195" i="1"/>
  <c r="AG194" i="1"/>
  <c r="U194" i="1"/>
  <c r="H194" i="1"/>
  <c r="M191" i="1"/>
  <c r="E190" i="1"/>
  <c r="X188" i="1"/>
  <c r="Q187" i="1"/>
  <c r="I183" i="1"/>
  <c r="P179" i="1"/>
  <c r="P175" i="1"/>
  <c r="P171" i="1"/>
  <c r="I169" i="1"/>
  <c r="I168" i="1"/>
  <c r="Q167" i="1"/>
  <c r="I164" i="1"/>
  <c r="Q163" i="1"/>
  <c r="U223" i="1"/>
  <c r="L223" i="1"/>
  <c r="C223" i="1"/>
  <c r="AD217" i="1"/>
  <c r="V217" i="1"/>
  <c r="M217" i="1"/>
  <c r="D217" i="1"/>
  <c r="C216" i="1"/>
  <c r="AI215" i="1"/>
  <c r="AA215" i="1"/>
  <c r="S215" i="1"/>
  <c r="K215" i="1"/>
  <c r="B215" i="1"/>
  <c r="AF212" i="1"/>
  <c r="X212" i="1"/>
  <c r="P212" i="1"/>
  <c r="G212" i="1"/>
  <c r="AD211" i="1"/>
  <c r="V211" i="1"/>
  <c r="M211" i="1"/>
  <c r="D211" i="1"/>
  <c r="AF209" i="1"/>
  <c r="J209" i="1"/>
  <c r="W208" i="1"/>
  <c r="AD206" i="1"/>
  <c r="R206" i="1"/>
  <c r="H206" i="1"/>
  <c r="AE205" i="1"/>
  <c r="AE204" i="1"/>
  <c r="G204" i="1"/>
  <c r="Q203" i="1"/>
  <c r="V201" i="1"/>
  <c r="Y200" i="1"/>
  <c r="AH195" i="1"/>
  <c r="X195" i="1"/>
  <c r="M195" i="1"/>
  <c r="B195" i="1"/>
  <c r="AF194" i="1"/>
  <c r="R194" i="1"/>
  <c r="F194" i="1"/>
  <c r="V192" i="1"/>
  <c r="U188" i="1"/>
  <c r="E187" i="1"/>
  <c r="H183" i="1"/>
  <c r="H168" i="1"/>
  <c r="P167" i="1"/>
  <c r="H164" i="1"/>
  <c r="P163" i="1"/>
  <c r="AE212" i="1"/>
  <c r="W212" i="1"/>
  <c r="O212" i="1"/>
  <c r="E212" i="1"/>
  <c r="AB206" i="1"/>
  <c r="Q206" i="1"/>
  <c r="G206" i="1"/>
  <c r="V200" i="1"/>
  <c r="AJ217" i="1"/>
  <c r="AB217" i="1"/>
  <c r="T217" i="1"/>
  <c r="K217" i="1"/>
  <c r="B217" i="1"/>
  <c r="AG215" i="1"/>
  <c r="Y215" i="1"/>
  <c r="Q215" i="1"/>
  <c r="I215" i="1"/>
  <c r="AD212" i="1"/>
  <c r="V212" i="1"/>
  <c r="M212" i="1"/>
  <c r="D212" i="1"/>
  <c r="AJ211" i="1"/>
  <c r="AB211" i="1"/>
  <c r="T211" i="1"/>
  <c r="K211" i="1"/>
  <c r="B211" i="1"/>
  <c r="X209" i="1"/>
  <c r="B209" i="1"/>
  <c r="L208" i="1"/>
  <c r="Z206" i="1"/>
  <c r="P206" i="1"/>
  <c r="F206" i="1"/>
  <c r="Q205" i="1"/>
  <c r="N203" i="1"/>
  <c r="N201" i="1"/>
  <c r="Q200" i="1"/>
  <c r="L196" i="1"/>
  <c r="AF195" i="1"/>
  <c r="U195" i="1"/>
  <c r="J195" i="1"/>
  <c r="AB194" i="1"/>
  <c r="P194" i="1"/>
  <c r="D194" i="1"/>
  <c r="AF183" i="1"/>
  <c r="AG168" i="1"/>
  <c r="AG164" i="1"/>
  <c r="H163" i="1"/>
  <c r="AF215" i="1"/>
  <c r="X215" i="1"/>
  <c r="P215" i="1"/>
  <c r="H215" i="1"/>
  <c r="AK212" i="1"/>
  <c r="U212" i="1"/>
  <c r="L212" i="1"/>
  <c r="C212" i="1"/>
  <c r="H208" i="1"/>
  <c r="AJ206" i="1"/>
  <c r="Y206" i="1"/>
  <c r="O206" i="1"/>
  <c r="D206" i="1"/>
  <c r="O205" i="1"/>
  <c r="I203" i="1"/>
  <c r="I200" i="1"/>
  <c r="AD195" i="1"/>
  <c r="T195" i="1"/>
  <c r="I195" i="1"/>
  <c r="X189" i="1"/>
  <c r="Y183" i="1"/>
  <c r="AF168" i="1"/>
  <c r="AF164" i="1"/>
  <c r="AE215" i="1"/>
  <c r="W215" i="1"/>
  <c r="O215" i="1"/>
  <c r="G215" i="1"/>
  <c r="AJ212" i="1"/>
  <c r="AB212" i="1"/>
  <c r="T212" i="1"/>
  <c r="K212" i="1"/>
  <c r="B212" i="1"/>
  <c r="AH206" i="1"/>
  <c r="X206" i="1"/>
  <c r="N206" i="1"/>
  <c r="F200" i="1"/>
  <c r="R195" i="1"/>
  <c r="I189" i="1"/>
  <c r="AG507" i="1"/>
  <c r="F503" i="1"/>
  <c r="N503" i="1"/>
  <c r="V503" i="1"/>
  <c r="AD503" i="1"/>
  <c r="H503" i="1"/>
  <c r="P503" i="1"/>
  <c r="X503" i="1"/>
  <c r="AF503" i="1"/>
  <c r="M513" i="1"/>
  <c r="AK512" i="1"/>
  <c r="U512" i="1"/>
  <c r="L512" i="1"/>
  <c r="AE511" i="1"/>
  <c r="T511" i="1"/>
  <c r="J511" i="1"/>
  <c r="AB510" i="1"/>
  <c r="R510" i="1"/>
  <c r="G510" i="1"/>
  <c r="AJ509" i="1"/>
  <c r="Z509" i="1"/>
  <c r="O509" i="1"/>
  <c r="D509" i="1"/>
  <c r="AH508" i="1"/>
  <c r="W508" i="1"/>
  <c r="L508" i="1"/>
  <c r="AE507" i="1"/>
  <c r="T507" i="1"/>
  <c r="J507" i="1"/>
  <c r="AB506" i="1"/>
  <c r="R506" i="1"/>
  <c r="G506" i="1"/>
  <c r="AJ505" i="1"/>
  <c r="Z505" i="1"/>
  <c r="O505" i="1"/>
  <c r="D505" i="1"/>
  <c r="AH504" i="1"/>
  <c r="W504" i="1"/>
  <c r="L504" i="1"/>
  <c r="AE503" i="1"/>
  <c r="T503" i="1"/>
  <c r="J503" i="1"/>
  <c r="AB502" i="1"/>
  <c r="R502" i="1"/>
  <c r="G502" i="1"/>
  <c r="AJ501" i="1"/>
  <c r="Z501" i="1"/>
  <c r="O501" i="1"/>
  <c r="Q500" i="1"/>
  <c r="D500" i="1"/>
  <c r="AE499" i="1"/>
  <c r="S499" i="1"/>
  <c r="E499" i="1"/>
  <c r="AI497" i="1"/>
  <c r="U497" i="1"/>
  <c r="I497" i="1"/>
  <c r="AJ496" i="1"/>
  <c r="W496" i="1"/>
  <c r="K496" i="1"/>
  <c r="AK495" i="1"/>
  <c r="Y495" i="1"/>
  <c r="L495" i="1"/>
  <c r="Z452" i="1"/>
  <c r="B435" i="1"/>
  <c r="J435" i="1"/>
  <c r="R435" i="1"/>
  <c r="Z435" i="1"/>
  <c r="AH435" i="1"/>
  <c r="D435" i="1"/>
  <c r="L435" i="1"/>
  <c r="T435" i="1"/>
  <c r="AB435" i="1"/>
  <c r="AJ435" i="1"/>
  <c r="F435" i="1"/>
  <c r="N435" i="1"/>
  <c r="V435" i="1"/>
  <c r="AD435" i="1"/>
  <c r="G435" i="1"/>
  <c r="O435" i="1"/>
  <c r="W435" i="1"/>
  <c r="AE435" i="1"/>
  <c r="H435" i="1"/>
  <c r="P435" i="1"/>
  <c r="X435" i="1"/>
  <c r="AF435" i="1"/>
  <c r="C435" i="1"/>
  <c r="Y435" i="1"/>
  <c r="E435" i="1"/>
  <c r="AA435" i="1"/>
  <c r="I435" i="1"/>
  <c r="K435" i="1"/>
  <c r="AG435" i="1"/>
  <c r="M435" i="1"/>
  <c r="AI435" i="1"/>
  <c r="Q435" i="1"/>
  <c r="AK435" i="1"/>
  <c r="S435" i="1"/>
  <c r="B421" i="1"/>
  <c r="J421" i="1"/>
  <c r="R421" i="1"/>
  <c r="Z421" i="1"/>
  <c r="AH421" i="1"/>
  <c r="C421" i="1"/>
  <c r="K421" i="1"/>
  <c r="S421" i="1"/>
  <c r="AA421" i="1"/>
  <c r="AI421" i="1"/>
  <c r="D421" i="1"/>
  <c r="L421" i="1"/>
  <c r="T421" i="1"/>
  <c r="AB421" i="1"/>
  <c r="AJ421" i="1"/>
  <c r="E421" i="1"/>
  <c r="M421" i="1"/>
  <c r="U421" i="1"/>
  <c r="AK421" i="1"/>
  <c r="F421" i="1"/>
  <c r="N421" i="1"/>
  <c r="V421" i="1"/>
  <c r="AD421" i="1"/>
  <c r="G421" i="1"/>
  <c r="O421" i="1"/>
  <c r="W421" i="1"/>
  <c r="AE421" i="1"/>
  <c r="H421" i="1"/>
  <c r="P421" i="1"/>
  <c r="X421" i="1"/>
  <c r="AF421" i="1"/>
  <c r="I421" i="1"/>
  <c r="Q421" i="1"/>
  <c r="Y421" i="1"/>
  <c r="AG421" i="1"/>
  <c r="K511" i="1"/>
  <c r="U507" i="1"/>
  <c r="K503" i="1"/>
  <c r="M495" i="1"/>
  <c r="F512" i="1"/>
  <c r="H512" i="1"/>
  <c r="P512" i="1"/>
  <c r="S511" i="1"/>
  <c r="I511" i="1"/>
  <c r="AK510" i="1"/>
  <c r="AA510" i="1"/>
  <c r="Q510" i="1"/>
  <c r="E510" i="1"/>
  <c r="AI509" i="1"/>
  <c r="Y509" i="1"/>
  <c r="M509" i="1"/>
  <c r="C509" i="1"/>
  <c r="F508" i="1"/>
  <c r="N508" i="1"/>
  <c r="V508" i="1"/>
  <c r="AD508" i="1"/>
  <c r="H508" i="1"/>
  <c r="P508" i="1"/>
  <c r="X508" i="1"/>
  <c r="AF508" i="1"/>
  <c r="S507" i="1"/>
  <c r="I507" i="1"/>
  <c r="AK506" i="1"/>
  <c r="AA506" i="1"/>
  <c r="Q506" i="1"/>
  <c r="E506" i="1"/>
  <c r="AI505" i="1"/>
  <c r="Y505" i="1"/>
  <c r="M505" i="1"/>
  <c r="C505" i="1"/>
  <c r="F504" i="1"/>
  <c r="N504" i="1"/>
  <c r="V504" i="1"/>
  <c r="AD504" i="1"/>
  <c r="H504" i="1"/>
  <c r="P504" i="1"/>
  <c r="X504" i="1"/>
  <c r="AF504" i="1"/>
  <c r="S503" i="1"/>
  <c r="I503" i="1"/>
  <c r="AK502" i="1"/>
  <c r="AA502" i="1"/>
  <c r="Q502" i="1"/>
  <c r="E502" i="1"/>
  <c r="F501" i="1"/>
  <c r="N501" i="1"/>
  <c r="V501" i="1"/>
  <c r="AD501" i="1"/>
  <c r="H501" i="1"/>
  <c r="P501" i="1"/>
  <c r="X501" i="1"/>
  <c r="AF501" i="1"/>
  <c r="B501" i="1"/>
  <c r="J501" i="1"/>
  <c r="Q499" i="1"/>
  <c r="D499" i="1"/>
  <c r="AG497" i="1"/>
  <c r="T497" i="1"/>
  <c r="G497" i="1"/>
  <c r="AJ495" i="1"/>
  <c r="W495" i="1"/>
  <c r="AG511" i="1"/>
  <c r="AG503" i="1"/>
  <c r="F495" i="1"/>
  <c r="N495" i="1"/>
  <c r="V495" i="1"/>
  <c r="AD495" i="1"/>
  <c r="H495" i="1"/>
  <c r="P495" i="1"/>
  <c r="X495" i="1"/>
  <c r="AF495" i="1"/>
  <c r="B495" i="1"/>
  <c r="J495" i="1"/>
  <c r="R495" i="1"/>
  <c r="Z495" i="1"/>
  <c r="AH495" i="1"/>
  <c r="AB511" i="1"/>
  <c r="R511" i="1"/>
  <c r="G511" i="1"/>
  <c r="AJ510" i="1"/>
  <c r="Z510" i="1"/>
  <c r="O510" i="1"/>
  <c r="D510" i="1"/>
  <c r="AH509" i="1"/>
  <c r="W509" i="1"/>
  <c r="L509" i="1"/>
  <c r="AB507" i="1"/>
  <c r="R507" i="1"/>
  <c r="G507" i="1"/>
  <c r="AJ506" i="1"/>
  <c r="Z506" i="1"/>
  <c r="O506" i="1"/>
  <c r="D506" i="1"/>
  <c r="AH505" i="1"/>
  <c r="W505" i="1"/>
  <c r="L505" i="1"/>
  <c r="AB503" i="1"/>
  <c r="R503" i="1"/>
  <c r="G503" i="1"/>
  <c r="AJ502" i="1"/>
  <c r="Z502" i="1"/>
  <c r="O502" i="1"/>
  <c r="D502" i="1"/>
  <c r="F500" i="1"/>
  <c r="N500" i="1"/>
  <c r="V500" i="1"/>
  <c r="AD500" i="1"/>
  <c r="H500" i="1"/>
  <c r="P500" i="1"/>
  <c r="X500" i="1"/>
  <c r="AF500" i="1"/>
  <c r="B500" i="1"/>
  <c r="J500" i="1"/>
  <c r="R500" i="1"/>
  <c r="Z500" i="1"/>
  <c r="AH500" i="1"/>
  <c r="AB499" i="1"/>
  <c r="O499" i="1"/>
  <c r="AE497" i="1"/>
  <c r="S497" i="1"/>
  <c r="E497" i="1"/>
  <c r="AI495" i="1"/>
  <c r="U495" i="1"/>
  <c r="I495" i="1"/>
  <c r="D452" i="1"/>
  <c r="L452" i="1"/>
  <c r="T452" i="1"/>
  <c r="AB452" i="1"/>
  <c r="AJ452" i="1"/>
  <c r="F452" i="1"/>
  <c r="N452" i="1"/>
  <c r="V452" i="1"/>
  <c r="AD452" i="1"/>
  <c r="H452" i="1"/>
  <c r="P452" i="1"/>
  <c r="X452" i="1"/>
  <c r="AF452" i="1"/>
  <c r="B452" i="1"/>
  <c r="O452" i="1"/>
  <c r="AA452" i="1"/>
  <c r="C452" i="1"/>
  <c r="Q452" i="1"/>
  <c r="E452" i="1"/>
  <c r="R452" i="1"/>
  <c r="AE452" i="1"/>
  <c r="G452" i="1"/>
  <c r="S452" i="1"/>
  <c r="AG452" i="1"/>
  <c r="I452" i="1"/>
  <c r="U452" i="1"/>
  <c r="AH452" i="1"/>
  <c r="J452" i="1"/>
  <c r="W452" i="1"/>
  <c r="AI452" i="1"/>
  <c r="K452" i="1"/>
  <c r="Y452" i="1"/>
  <c r="AK452" i="1"/>
  <c r="B443" i="1"/>
  <c r="J443" i="1"/>
  <c r="R443" i="1"/>
  <c r="Z443" i="1"/>
  <c r="AH443" i="1"/>
  <c r="D443" i="1"/>
  <c r="L443" i="1"/>
  <c r="T443" i="1"/>
  <c r="AB443" i="1"/>
  <c r="AJ443" i="1"/>
  <c r="F443" i="1"/>
  <c r="N443" i="1"/>
  <c r="V443" i="1"/>
  <c r="AD443" i="1"/>
  <c r="G443" i="1"/>
  <c r="O443" i="1"/>
  <c r="W443" i="1"/>
  <c r="AE443" i="1"/>
  <c r="H443" i="1"/>
  <c r="P443" i="1"/>
  <c r="X443" i="1"/>
  <c r="AF443" i="1"/>
  <c r="C443" i="1"/>
  <c r="Y443" i="1"/>
  <c r="E443" i="1"/>
  <c r="AA443" i="1"/>
  <c r="I443" i="1"/>
  <c r="K443" i="1"/>
  <c r="AG443" i="1"/>
  <c r="M443" i="1"/>
  <c r="AI443" i="1"/>
  <c r="Q443" i="1"/>
  <c r="AK443" i="1"/>
  <c r="S443" i="1"/>
  <c r="U503" i="1"/>
  <c r="AK511" i="1"/>
  <c r="AA511" i="1"/>
  <c r="Q511" i="1"/>
  <c r="F509" i="1"/>
  <c r="N509" i="1"/>
  <c r="V509" i="1"/>
  <c r="AD509" i="1"/>
  <c r="H509" i="1"/>
  <c r="P509" i="1"/>
  <c r="X509" i="1"/>
  <c r="AF509" i="1"/>
  <c r="AK507" i="1"/>
  <c r="AA507" i="1"/>
  <c r="Q507" i="1"/>
  <c r="E507" i="1"/>
  <c r="F505" i="1"/>
  <c r="N505" i="1"/>
  <c r="V505" i="1"/>
  <c r="AD505" i="1"/>
  <c r="H505" i="1"/>
  <c r="P505" i="1"/>
  <c r="X505" i="1"/>
  <c r="AF505" i="1"/>
  <c r="AK503" i="1"/>
  <c r="AA503" i="1"/>
  <c r="Q503" i="1"/>
  <c r="E503" i="1"/>
  <c r="F499" i="1"/>
  <c r="N499" i="1"/>
  <c r="V499" i="1"/>
  <c r="AD499" i="1"/>
  <c r="H499" i="1"/>
  <c r="P499" i="1"/>
  <c r="X499" i="1"/>
  <c r="AF499" i="1"/>
  <c r="B499" i="1"/>
  <c r="J499" i="1"/>
  <c r="R499" i="1"/>
  <c r="Z499" i="1"/>
  <c r="AH499" i="1"/>
  <c r="AG495" i="1"/>
  <c r="T495" i="1"/>
  <c r="G495" i="1"/>
  <c r="B413" i="1"/>
  <c r="J413" i="1"/>
  <c r="R413" i="1"/>
  <c r="Z413" i="1"/>
  <c r="AH413" i="1"/>
  <c r="C413" i="1"/>
  <c r="K413" i="1"/>
  <c r="S413" i="1"/>
  <c r="AA413" i="1"/>
  <c r="AI413" i="1"/>
  <c r="D413" i="1"/>
  <c r="L413" i="1"/>
  <c r="T413" i="1"/>
  <c r="AB413" i="1"/>
  <c r="AJ413" i="1"/>
  <c r="E413" i="1"/>
  <c r="M413" i="1"/>
  <c r="U413" i="1"/>
  <c r="AK413" i="1"/>
  <c r="F413" i="1"/>
  <c r="N413" i="1"/>
  <c r="V413" i="1"/>
  <c r="AD413" i="1"/>
  <c r="G413" i="1"/>
  <c r="O413" i="1"/>
  <c r="W413" i="1"/>
  <c r="AE413" i="1"/>
  <c r="H413" i="1"/>
  <c r="P413" i="1"/>
  <c r="X413" i="1"/>
  <c r="AF413" i="1"/>
  <c r="I413" i="1"/>
  <c r="Q413" i="1"/>
  <c r="Y413" i="1"/>
  <c r="AG413" i="1"/>
  <c r="F511" i="1"/>
  <c r="N511" i="1"/>
  <c r="V511" i="1"/>
  <c r="AD511" i="1"/>
  <c r="H511" i="1"/>
  <c r="P511" i="1"/>
  <c r="X511" i="1"/>
  <c r="AF511" i="1"/>
  <c r="B307" i="1"/>
  <c r="J307" i="1"/>
  <c r="R307" i="1"/>
  <c r="Z307" i="1"/>
  <c r="AH307" i="1"/>
  <c r="C307" i="1"/>
  <c r="K307" i="1"/>
  <c r="S307" i="1"/>
  <c r="AA307" i="1"/>
  <c r="AI307" i="1"/>
  <c r="D307" i="1"/>
  <c r="L307" i="1"/>
  <c r="T307" i="1"/>
  <c r="AB307" i="1"/>
  <c r="AJ307" i="1"/>
  <c r="E307" i="1"/>
  <c r="M307" i="1"/>
  <c r="U307" i="1"/>
  <c r="AK307" i="1"/>
  <c r="F307" i="1"/>
  <c r="N307" i="1"/>
  <c r="V307" i="1"/>
  <c r="AD307" i="1"/>
  <c r="G307" i="1"/>
  <c r="O307" i="1"/>
  <c r="W307" i="1"/>
  <c r="AE307" i="1"/>
  <c r="H307" i="1"/>
  <c r="P307" i="1"/>
  <c r="X307" i="1"/>
  <c r="AF307" i="1"/>
  <c r="I307" i="1"/>
  <c r="Q307" i="1"/>
  <c r="Y307" i="1"/>
  <c r="AG307" i="1"/>
  <c r="AG512" i="1"/>
  <c r="Y512" i="1"/>
  <c r="Q512" i="1"/>
  <c r="G512" i="1"/>
  <c r="AJ511" i="1"/>
  <c r="Z511" i="1"/>
  <c r="O511" i="1"/>
  <c r="D511" i="1"/>
  <c r="AH510" i="1"/>
  <c r="W510" i="1"/>
  <c r="L510" i="1"/>
  <c r="AE509" i="1"/>
  <c r="T509" i="1"/>
  <c r="J509" i="1"/>
  <c r="AB508" i="1"/>
  <c r="R508" i="1"/>
  <c r="G508" i="1"/>
  <c r="AJ507" i="1"/>
  <c r="Z507" i="1"/>
  <c r="O507" i="1"/>
  <c r="D507" i="1"/>
  <c r="AH506" i="1"/>
  <c r="W506" i="1"/>
  <c r="L506" i="1"/>
  <c r="AE505" i="1"/>
  <c r="T505" i="1"/>
  <c r="J505" i="1"/>
  <c r="AB504" i="1"/>
  <c r="R504" i="1"/>
  <c r="G504" i="1"/>
  <c r="AJ503" i="1"/>
  <c r="Z503" i="1"/>
  <c r="O503" i="1"/>
  <c r="D503" i="1"/>
  <c r="AH502" i="1"/>
  <c r="W502" i="1"/>
  <c r="L502" i="1"/>
  <c r="AE501" i="1"/>
  <c r="T501" i="1"/>
  <c r="I501" i="1"/>
  <c r="AJ500" i="1"/>
  <c r="W500" i="1"/>
  <c r="K500" i="1"/>
  <c r="AK499" i="1"/>
  <c r="Y499" i="1"/>
  <c r="L499" i="1"/>
  <c r="F498" i="1"/>
  <c r="N498" i="1"/>
  <c r="V498" i="1"/>
  <c r="AD498" i="1"/>
  <c r="H498" i="1"/>
  <c r="P498" i="1"/>
  <c r="X498" i="1"/>
  <c r="AF498" i="1"/>
  <c r="B498" i="1"/>
  <c r="J498" i="1"/>
  <c r="R498" i="1"/>
  <c r="Z498" i="1"/>
  <c r="AH498" i="1"/>
  <c r="AB497" i="1"/>
  <c r="O497" i="1"/>
  <c r="Q496" i="1"/>
  <c r="AE495" i="1"/>
  <c r="S495" i="1"/>
  <c r="E495" i="1"/>
  <c r="K507" i="1"/>
  <c r="AI511" i="1"/>
  <c r="Y511" i="1"/>
  <c r="M511" i="1"/>
  <c r="C511" i="1"/>
  <c r="F510" i="1"/>
  <c r="N510" i="1"/>
  <c r="V510" i="1"/>
  <c r="AD510" i="1"/>
  <c r="H510" i="1"/>
  <c r="P510" i="1"/>
  <c r="X510" i="1"/>
  <c r="AF510" i="1"/>
  <c r="S509" i="1"/>
  <c r="I509" i="1"/>
  <c r="AI507" i="1"/>
  <c r="Y507" i="1"/>
  <c r="M507" i="1"/>
  <c r="F506" i="1"/>
  <c r="N506" i="1"/>
  <c r="V506" i="1"/>
  <c r="AD506" i="1"/>
  <c r="H506" i="1"/>
  <c r="P506" i="1"/>
  <c r="X506" i="1"/>
  <c r="AF506" i="1"/>
  <c r="S505" i="1"/>
  <c r="I505" i="1"/>
  <c r="AI503" i="1"/>
  <c r="Y503" i="1"/>
  <c r="M503" i="1"/>
  <c r="C503" i="1"/>
  <c r="F502" i="1"/>
  <c r="N502" i="1"/>
  <c r="V502" i="1"/>
  <c r="AD502" i="1"/>
  <c r="H502" i="1"/>
  <c r="P502" i="1"/>
  <c r="X502" i="1"/>
  <c r="AF502" i="1"/>
  <c r="AJ499" i="1"/>
  <c r="W499" i="1"/>
  <c r="K499" i="1"/>
  <c r="F497" i="1"/>
  <c r="N497" i="1"/>
  <c r="V497" i="1"/>
  <c r="AD497" i="1"/>
  <c r="H497" i="1"/>
  <c r="P497" i="1"/>
  <c r="X497" i="1"/>
  <c r="AF497" i="1"/>
  <c r="B497" i="1"/>
  <c r="J497" i="1"/>
  <c r="R497" i="1"/>
  <c r="Z497" i="1"/>
  <c r="AH497" i="1"/>
  <c r="Q495" i="1"/>
  <c r="D495" i="1"/>
  <c r="D461" i="1"/>
  <c r="L461" i="1"/>
  <c r="T461" i="1"/>
  <c r="AB461" i="1"/>
  <c r="AJ461" i="1"/>
  <c r="H461" i="1"/>
  <c r="P461" i="1"/>
  <c r="X461" i="1"/>
  <c r="AF461" i="1"/>
  <c r="B461" i="1"/>
  <c r="M461" i="1"/>
  <c r="W461" i="1"/>
  <c r="AH461" i="1"/>
  <c r="C461" i="1"/>
  <c r="N461" i="1"/>
  <c r="Y461" i="1"/>
  <c r="AI461" i="1"/>
  <c r="E461" i="1"/>
  <c r="O461" i="1"/>
  <c r="Z461" i="1"/>
  <c r="AK461" i="1"/>
  <c r="F461" i="1"/>
  <c r="Q461" i="1"/>
  <c r="AA461" i="1"/>
  <c r="G461" i="1"/>
  <c r="R461" i="1"/>
  <c r="I461" i="1"/>
  <c r="S461" i="1"/>
  <c r="AD461" i="1"/>
  <c r="J461" i="1"/>
  <c r="U461" i="1"/>
  <c r="AE461" i="1"/>
  <c r="B405" i="1"/>
  <c r="J405" i="1"/>
  <c r="R405" i="1"/>
  <c r="Z405" i="1"/>
  <c r="AH405" i="1"/>
  <c r="C405" i="1"/>
  <c r="K405" i="1"/>
  <c r="S405" i="1"/>
  <c r="AA405" i="1"/>
  <c r="AI405" i="1"/>
  <c r="D405" i="1"/>
  <c r="L405" i="1"/>
  <c r="T405" i="1"/>
  <c r="AB405" i="1"/>
  <c r="AJ405" i="1"/>
  <c r="E405" i="1"/>
  <c r="M405" i="1"/>
  <c r="U405" i="1"/>
  <c r="AK405" i="1"/>
  <c r="F405" i="1"/>
  <c r="N405" i="1"/>
  <c r="V405" i="1"/>
  <c r="AD405" i="1"/>
  <c r="G405" i="1"/>
  <c r="O405" i="1"/>
  <c r="W405" i="1"/>
  <c r="AE405" i="1"/>
  <c r="H405" i="1"/>
  <c r="P405" i="1"/>
  <c r="X405" i="1"/>
  <c r="AF405" i="1"/>
  <c r="I405" i="1"/>
  <c r="Q405" i="1"/>
  <c r="Y405" i="1"/>
  <c r="AG405" i="1"/>
  <c r="U511" i="1"/>
  <c r="F507" i="1"/>
  <c r="N507" i="1"/>
  <c r="V507" i="1"/>
  <c r="AD507" i="1"/>
  <c r="H507" i="1"/>
  <c r="P507" i="1"/>
  <c r="X507" i="1"/>
  <c r="AF507" i="1"/>
  <c r="AA495" i="1"/>
  <c r="AE512" i="1"/>
  <c r="W512" i="1"/>
  <c r="N512" i="1"/>
  <c r="D512" i="1"/>
  <c r="AH511" i="1"/>
  <c r="W511" i="1"/>
  <c r="L511" i="1"/>
  <c r="B511" i="1"/>
  <c r="AE510" i="1"/>
  <c r="T510" i="1"/>
  <c r="J510" i="1"/>
  <c r="AB509" i="1"/>
  <c r="R509" i="1"/>
  <c r="G509" i="1"/>
  <c r="AJ508" i="1"/>
  <c r="Z508" i="1"/>
  <c r="O508" i="1"/>
  <c r="D508" i="1"/>
  <c r="AH507" i="1"/>
  <c r="W507" i="1"/>
  <c r="L507" i="1"/>
  <c r="B507" i="1"/>
  <c r="AE506" i="1"/>
  <c r="T506" i="1"/>
  <c r="J506" i="1"/>
  <c r="AB505" i="1"/>
  <c r="R505" i="1"/>
  <c r="G505" i="1"/>
  <c r="AJ504" i="1"/>
  <c r="Z504" i="1"/>
  <c r="O504" i="1"/>
  <c r="D504" i="1"/>
  <c r="AH503" i="1"/>
  <c r="W503" i="1"/>
  <c r="L503" i="1"/>
  <c r="B503" i="1"/>
  <c r="AE502" i="1"/>
  <c r="T502" i="1"/>
  <c r="J502" i="1"/>
  <c r="AB501" i="1"/>
  <c r="R501" i="1"/>
  <c r="E501" i="1"/>
  <c r="AG500" i="1"/>
  <c r="T500" i="1"/>
  <c r="G500" i="1"/>
  <c r="AI499" i="1"/>
  <c r="U499" i="1"/>
  <c r="I499" i="1"/>
  <c r="AK497" i="1"/>
  <c r="Y497" i="1"/>
  <c r="L497" i="1"/>
  <c r="F496" i="1"/>
  <c r="N496" i="1"/>
  <c r="V496" i="1"/>
  <c r="AD496" i="1"/>
  <c r="H496" i="1"/>
  <c r="P496" i="1"/>
  <c r="X496" i="1"/>
  <c r="AF496" i="1"/>
  <c r="B496" i="1"/>
  <c r="J496" i="1"/>
  <c r="R496" i="1"/>
  <c r="Z496" i="1"/>
  <c r="AH496" i="1"/>
  <c r="AB495" i="1"/>
  <c r="O495" i="1"/>
  <c r="C495" i="1"/>
  <c r="AH462" i="1"/>
  <c r="W462" i="1"/>
  <c r="M462" i="1"/>
  <c r="R460" i="1"/>
  <c r="G460" i="1"/>
  <c r="D459" i="1"/>
  <c r="L459" i="1"/>
  <c r="T459" i="1"/>
  <c r="AB459" i="1"/>
  <c r="AJ459" i="1"/>
  <c r="F459" i="1"/>
  <c r="N459" i="1"/>
  <c r="V459" i="1"/>
  <c r="H459" i="1"/>
  <c r="P459" i="1"/>
  <c r="X459" i="1"/>
  <c r="AF459" i="1"/>
  <c r="AA458" i="1"/>
  <c r="O458" i="1"/>
  <c r="AH454" i="1"/>
  <c r="U454" i="1"/>
  <c r="I454" i="1"/>
  <c r="D451" i="1"/>
  <c r="L451" i="1"/>
  <c r="T451" i="1"/>
  <c r="AB451" i="1"/>
  <c r="AJ451" i="1"/>
  <c r="F451" i="1"/>
  <c r="N451" i="1"/>
  <c r="V451" i="1"/>
  <c r="AD451" i="1"/>
  <c r="H451" i="1"/>
  <c r="P451" i="1"/>
  <c r="X451" i="1"/>
  <c r="AF451" i="1"/>
  <c r="AA450" i="1"/>
  <c r="O450" i="1"/>
  <c r="Y445" i="1"/>
  <c r="B444" i="1"/>
  <c r="J444" i="1"/>
  <c r="R444" i="1"/>
  <c r="Z444" i="1"/>
  <c r="AH444" i="1"/>
  <c r="D444" i="1"/>
  <c r="L444" i="1"/>
  <c r="T444" i="1"/>
  <c r="AB444" i="1"/>
  <c r="AJ444" i="1"/>
  <c r="F444" i="1"/>
  <c r="N444" i="1"/>
  <c r="V444" i="1"/>
  <c r="AD444" i="1"/>
  <c r="G444" i="1"/>
  <c r="O444" i="1"/>
  <c r="W444" i="1"/>
  <c r="AE444" i="1"/>
  <c r="H444" i="1"/>
  <c r="P444" i="1"/>
  <c r="X444" i="1"/>
  <c r="AF444" i="1"/>
  <c r="AI441" i="1"/>
  <c r="M441" i="1"/>
  <c r="Y437" i="1"/>
  <c r="B436" i="1"/>
  <c r="J436" i="1"/>
  <c r="R436" i="1"/>
  <c r="Z436" i="1"/>
  <c r="AH436" i="1"/>
  <c r="D436" i="1"/>
  <c r="L436" i="1"/>
  <c r="T436" i="1"/>
  <c r="AB436" i="1"/>
  <c r="AJ436" i="1"/>
  <c r="F436" i="1"/>
  <c r="N436" i="1"/>
  <c r="V436" i="1"/>
  <c r="AD436" i="1"/>
  <c r="G436" i="1"/>
  <c r="O436" i="1"/>
  <c r="W436" i="1"/>
  <c r="AE436" i="1"/>
  <c r="H436" i="1"/>
  <c r="P436" i="1"/>
  <c r="X436" i="1"/>
  <c r="AF436" i="1"/>
  <c r="AI433" i="1"/>
  <c r="M433" i="1"/>
  <c r="B428" i="1"/>
  <c r="J428" i="1"/>
  <c r="R428" i="1"/>
  <c r="Z428" i="1"/>
  <c r="AH428" i="1"/>
  <c r="C428" i="1"/>
  <c r="K428" i="1"/>
  <c r="S428" i="1"/>
  <c r="AA428" i="1"/>
  <c r="AI428" i="1"/>
  <c r="D428" i="1"/>
  <c r="L428" i="1"/>
  <c r="T428" i="1"/>
  <c r="AB428" i="1"/>
  <c r="AJ428" i="1"/>
  <c r="F428" i="1"/>
  <c r="N428" i="1"/>
  <c r="V428" i="1"/>
  <c r="AD428" i="1"/>
  <c r="G428" i="1"/>
  <c r="O428" i="1"/>
  <c r="W428" i="1"/>
  <c r="AE428" i="1"/>
  <c r="H428" i="1"/>
  <c r="P428" i="1"/>
  <c r="X428" i="1"/>
  <c r="AF428" i="1"/>
  <c r="B424" i="1"/>
  <c r="J424" i="1"/>
  <c r="R424" i="1"/>
  <c r="Z424" i="1"/>
  <c r="AH424" i="1"/>
  <c r="C424" i="1"/>
  <c r="K424" i="1"/>
  <c r="S424" i="1"/>
  <c r="AA424" i="1"/>
  <c r="AI424" i="1"/>
  <c r="D424" i="1"/>
  <c r="L424" i="1"/>
  <c r="T424" i="1"/>
  <c r="AB424" i="1"/>
  <c r="AJ424" i="1"/>
  <c r="E424" i="1"/>
  <c r="M424" i="1"/>
  <c r="U424" i="1"/>
  <c r="AK424" i="1"/>
  <c r="F424" i="1"/>
  <c r="N424" i="1"/>
  <c r="V424" i="1"/>
  <c r="AD424" i="1"/>
  <c r="G424" i="1"/>
  <c r="O424" i="1"/>
  <c r="W424" i="1"/>
  <c r="AE424" i="1"/>
  <c r="H424" i="1"/>
  <c r="P424" i="1"/>
  <c r="X424" i="1"/>
  <c r="AF424" i="1"/>
  <c r="B416" i="1"/>
  <c r="J416" i="1"/>
  <c r="R416" i="1"/>
  <c r="Z416" i="1"/>
  <c r="AH416" i="1"/>
  <c r="C416" i="1"/>
  <c r="K416" i="1"/>
  <c r="S416" i="1"/>
  <c r="AA416" i="1"/>
  <c r="AI416" i="1"/>
  <c r="D416" i="1"/>
  <c r="L416" i="1"/>
  <c r="T416" i="1"/>
  <c r="AB416" i="1"/>
  <c r="AJ416" i="1"/>
  <c r="E416" i="1"/>
  <c r="M416" i="1"/>
  <c r="U416" i="1"/>
  <c r="AK416" i="1"/>
  <c r="F416" i="1"/>
  <c r="N416" i="1"/>
  <c r="V416" i="1"/>
  <c r="AD416" i="1"/>
  <c r="G416" i="1"/>
  <c r="O416" i="1"/>
  <c r="W416" i="1"/>
  <c r="AE416" i="1"/>
  <c r="H416" i="1"/>
  <c r="P416" i="1"/>
  <c r="X416" i="1"/>
  <c r="AF416" i="1"/>
  <c r="B408" i="1"/>
  <c r="J408" i="1"/>
  <c r="R408" i="1"/>
  <c r="Z408" i="1"/>
  <c r="AH408" i="1"/>
  <c r="C408" i="1"/>
  <c r="K408" i="1"/>
  <c r="S408" i="1"/>
  <c r="AA408" i="1"/>
  <c r="AI408" i="1"/>
  <c r="D408" i="1"/>
  <c r="L408" i="1"/>
  <c r="T408" i="1"/>
  <c r="AB408" i="1"/>
  <c r="AJ408" i="1"/>
  <c r="E408" i="1"/>
  <c r="M408" i="1"/>
  <c r="U408" i="1"/>
  <c r="AK408" i="1"/>
  <c r="F408" i="1"/>
  <c r="N408" i="1"/>
  <c r="V408" i="1"/>
  <c r="AD408" i="1"/>
  <c r="G408" i="1"/>
  <c r="O408" i="1"/>
  <c r="W408" i="1"/>
  <c r="AE408" i="1"/>
  <c r="H408" i="1"/>
  <c r="P408" i="1"/>
  <c r="X408" i="1"/>
  <c r="AF408" i="1"/>
  <c r="D462" i="1"/>
  <c r="L462" i="1"/>
  <c r="T462" i="1"/>
  <c r="AB462" i="1"/>
  <c r="AJ462" i="1"/>
  <c r="H462" i="1"/>
  <c r="P462" i="1"/>
  <c r="X462" i="1"/>
  <c r="AF462" i="1"/>
  <c r="AA460" i="1"/>
  <c r="Q460" i="1"/>
  <c r="F460" i="1"/>
  <c r="D458" i="1"/>
  <c r="L458" i="1"/>
  <c r="T458" i="1"/>
  <c r="AB458" i="1"/>
  <c r="AJ458" i="1"/>
  <c r="F458" i="1"/>
  <c r="N458" i="1"/>
  <c r="V458" i="1"/>
  <c r="AD458" i="1"/>
  <c r="H458" i="1"/>
  <c r="P458" i="1"/>
  <c r="X458" i="1"/>
  <c r="AF458" i="1"/>
  <c r="AG454" i="1"/>
  <c r="S454" i="1"/>
  <c r="G454" i="1"/>
  <c r="D450" i="1"/>
  <c r="L450" i="1"/>
  <c r="T450" i="1"/>
  <c r="AB450" i="1"/>
  <c r="AJ450" i="1"/>
  <c r="F450" i="1"/>
  <c r="N450" i="1"/>
  <c r="V450" i="1"/>
  <c r="AD450" i="1"/>
  <c r="H450" i="1"/>
  <c r="P450" i="1"/>
  <c r="X450" i="1"/>
  <c r="AF450" i="1"/>
  <c r="B445" i="1"/>
  <c r="J445" i="1"/>
  <c r="R445" i="1"/>
  <c r="Z445" i="1"/>
  <c r="AH445" i="1"/>
  <c r="D445" i="1"/>
  <c r="L445" i="1"/>
  <c r="T445" i="1"/>
  <c r="AB445" i="1"/>
  <c r="AJ445" i="1"/>
  <c r="F445" i="1"/>
  <c r="N445" i="1"/>
  <c r="V445" i="1"/>
  <c r="AD445" i="1"/>
  <c r="G445" i="1"/>
  <c r="O445" i="1"/>
  <c r="W445" i="1"/>
  <c r="AE445" i="1"/>
  <c r="H445" i="1"/>
  <c r="P445" i="1"/>
  <c r="X445" i="1"/>
  <c r="AF445" i="1"/>
  <c r="AG441" i="1"/>
  <c r="K441" i="1"/>
  <c r="B437" i="1"/>
  <c r="J437" i="1"/>
  <c r="R437" i="1"/>
  <c r="Z437" i="1"/>
  <c r="AH437" i="1"/>
  <c r="D437" i="1"/>
  <c r="L437" i="1"/>
  <c r="T437" i="1"/>
  <c r="AB437" i="1"/>
  <c r="AJ437" i="1"/>
  <c r="F437" i="1"/>
  <c r="N437" i="1"/>
  <c r="V437" i="1"/>
  <c r="AD437" i="1"/>
  <c r="G437" i="1"/>
  <c r="O437" i="1"/>
  <c r="W437" i="1"/>
  <c r="AE437" i="1"/>
  <c r="H437" i="1"/>
  <c r="P437" i="1"/>
  <c r="X437" i="1"/>
  <c r="AF437" i="1"/>
  <c r="AG433" i="1"/>
  <c r="K433" i="1"/>
  <c r="AG423" i="1"/>
  <c r="B419" i="1"/>
  <c r="J419" i="1"/>
  <c r="R419" i="1"/>
  <c r="Z419" i="1"/>
  <c r="AH419" i="1"/>
  <c r="C419" i="1"/>
  <c r="K419" i="1"/>
  <c r="S419" i="1"/>
  <c r="AA419" i="1"/>
  <c r="AI419" i="1"/>
  <c r="D419" i="1"/>
  <c r="L419" i="1"/>
  <c r="T419" i="1"/>
  <c r="AB419" i="1"/>
  <c r="AJ419" i="1"/>
  <c r="E419" i="1"/>
  <c r="M419" i="1"/>
  <c r="U419" i="1"/>
  <c r="AK419" i="1"/>
  <c r="F419" i="1"/>
  <c r="N419" i="1"/>
  <c r="V419" i="1"/>
  <c r="AD419" i="1"/>
  <c r="G419" i="1"/>
  <c r="O419" i="1"/>
  <c r="W419" i="1"/>
  <c r="AE419" i="1"/>
  <c r="H419" i="1"/>
  <c r="P419" i="1"/>
  <c r="X419" i="1"/>
  <c r="AF419" i="1"/>
  <c r="AG415" i="1"/>
  <c r="B411" i="1"/>
  <c r="J411" i="1"/>
  <c r="R411" i="1"/>
  <c r="Z411" i="1"/>
  <c r="AH411" i="1"/>
  <c r="C411" i="1"/>
  <c r="K411" i="1"/>
  <c r="S411" i="1"/>
  <c r="AA411" i="1"/>
  <c r="AI411" i="1"/>
  <c r="D411" i="1"/>
  <c r="L411" i="1"/>
  <c r="T411" i="1"/>
  <c r="AB411" i="1"/>
  <c r="AJ411" i="1"/>
  <c r="E411" i="1"/>
  <c r="M411" i="1"/>
  <c r="U411" i="1"/>
  <c r="AK411" i="1"/>
  <c r="F411" i="1"/>
  <c r="N411" i="1"/>
  <c r="V411" i="1"/>
  <c r="AD411" i="1"/>
  <c r="G411" i="1"/>
  <c r="O411" i="1"/>
  <c r="W411" i="1"/>
  <c r="AE411" i="1"/>
  <c r="H411" i="1"/>
  <c r="P411" i="1"/>
  <c r="X411" i="1"/>
  <c r="AF411" i="1"/>
  <c r="AG407" i="1"/>
  <c r="B403" i="1"/>
  <c r="J403" i="1"/>
  <c r="R403" i="1"/>
  <c r="Z403" i="1"/>
  <c r="AH403" i="1"/>
  <c r="C403" i="1"/>
  <c r="K403" i="1"/>
  <c r="S403" i="1"/>
  <c r="AA403" i="1"/>
  <c r="AI403" i="1"/>
  <c r="D403" i="1"/>
  <c r="L403" i="1"/>
  <c r="T403" i="1"/>
  <c r="AB403" i="1"/>
  <c r="AJ403" i="1"/>
  <c r="E403" i="1"/>
  <c r="M403" i="1"/>
  <c r="U403" i="1"/>
  <c r="AK403" i="1"/>
  <c r="F403" i="1"/>
  <c r="N403" i="1"/>
  <c r="V403" i="1"/>
  <c r="AD403" i="1"/>
  <c r="G403" i="1"/>
  <c r="O403" i="1"/>
  <c r="W403" i="1"/>
  <c r="AE403" i="1"/>
  <c r="H403" i="1"/>
  <c r="P403" i="1"/>
  <c r="X403" i="1"/>
  <c r="AF403" i="1"/>
  <c r="F399" i="1"/>
  <c r="N399" i="1"/>
  <c r="V399" i="1"/>
  <c r="AD399" i="1"/>
  <c r="B399" i="1"/>
  <c r="K399" i="1"/>
  <c r="T399" i="1"/>
  <c r="C399" i="1"/>
  <c r="L399" i="1"/>
  <c r="U399" i="1"/>
  <c r="AE399" i="1"/>
  <c r="D399" i="1"/>
  <c r="M399" i="1"/>
  <c r="W399" i="1"/>
  <c r="AF399" i="1"/>
  <c r="E399" i="1"/>
  <c r="O399" i="1"/>
  <c r="X399" i="1"/>
  <c r="AG399" i="1"/>
  <c r="G399" i="1"/>
  <c r="P399" i="1"/>
  <c r="Y399" i="1"/>
  <c r="AH399" i="1"/>
  <c r="H399" i="1"/>
  <c r="Q399" i="1"/>
  <c r="Z399" i="1"/>
  <c r="AI399" i="1"/>
  <c r="I399" i="1"/>
  <c r="R399" i="1"/>
  <c r="AA399" i="1"/>
  <c r="AJ399" i="1"/>
  <c r="H395" i="1"/>
  <c r="P395" i="1"/>
  <c r="X395" i="1"/>
  <c r="AF395" i="1"/>
  <c r="C395" i="1"/>
  <c r="K395" i="1"/>
  <c r="S395" i="1"/>
  <c r="AA395" i="1"/>
  <c r="AI395" i="1"/>
  <c r="D395" i="1"/>
  <c r="L395" i="1"/>
  <c r="T395" i="1"/>
  <c r="AB395" i="1"/>
  <c r="AJ395" i="1"/>
  <c r="E395" i="1"/>
  <c r="M395" i="1"/>
  <c r="U395" i="1"/>
  <c r="AK395" i="1"/>
  <c r="F395" i="1"/>
  <c r="N395" i="1"/>
  <c r="V395" i="1"/>
  <c r="AD395" i="1"/>
  <c r="B395" i="1"/>
  <c r="Y395" i="1"/>
  <c r="G395" i="1"/>
  <c r="Z395" i="1"/>
  <c r="I395" i="1"/>
  <c r="AE395" i="1"/>
  <c r="J395" i="1"/>
  <c r="AG395" i="1"/>
  <c r="O395" i="1"/>
  <c r="AH395" i="1"/>
  <c r="Q395" i="1"/>
  <c r="R395" i="1"/>
  <c r="AH494" i="1"/>
  <c r="Z494" i="1"/>
  <c r="R494" i="1"/>
  <c r="J494" i="1"/>
  <c r="B494" i="1"/>
  <c r="AH493" i="1"/>
  <c r="Z493" i="1"/>
  <c r="R493" i="1"/>
  <c r="J493" i="1"/>
  <c r="B493" i="1"/>
  <c r="AH492" i="1"/>
  <c r="Z492" i="1"/>
  <c r="R492" i="1"/>
  <c r="J492" i="1"/>
  <c r="B492" i="1"/>
  <c r="AH491" i="1"/>
  <c r="Z491" i="1"/>
  <c r="R491" i="1"/>
  <c r="J491" i="1"/>
  <c r="B491" i="1"/>
  <c r="AH490" i="1"/>
  <c r="Z490" i="1"/>
  <c r="R490" i="1"/>
  <c r="J490" i="1"/>
  <c r="B490" i="1"/>
  <c r="AH489" i="1"/>
  <c r="Z489" i="1"/>
  <c r="R489" i="1"/>
  <c r="J489" i="1"/>
  <c r="B489" i="1"/>
  <c r="AH488" i="1"/>
  <c r="Z488" i="1"/>
  <c r="R488" i="1"/>
  <c r="J488" i="1"/>
  <c r="B488" i="1"/>
  <c r="AH487" i="1"/>
  <c r="Z487" i="1"/>
  <c r="R487" i="1"/>
  <c r="J487" i="1"/>
  <c r="B487" i="1"/>
  <c r="AH486" i="1"/>
  <c r="Z486" i="1"/>
  <c r="R486" i="1"/>
  <c r="J486" i="1"/>
  <c r="B486" i="1"/>
  <c r="AH485" i="1"/>
  <c r="Z485" i="1"/>
  <c r="R485" i="1"/>
  <c r="J485" i="1"/>
  <c r="B485" i="1"/>
  <c r="J484" i="1"/>
  <c r="B484" i="1"/>
  <c r="J483" i="1"/>
  <c r="B483" i="1"/>
  <c r="J482" i="1"/>
  <c r="B482" i="1"/>
  <c r="B481" i="1"/>
  <c r="B480" i="1"/>
  <c r="AE462" i="1"/>
  <c r="U462" i="1"/>
  <c r="J462" i="1"/>
  <c r="AK460" i="1"/>
  <c r="Z460" i="1"/>
  <c r="O460" i="1"/>
  <c r="E460" i="1"/>
  <c r="W459" i="1"/>
  <c r="J459" i="1"/>
  <c r="AK458" i="1"/>
  <c r="Y458" i="1"/>
  <c r="K458" i="1"/>
  <c r="D457" i="1"/>
  <c r="L457" i="1"/>
  <c r="T457" i="1"/>
  <c r="AB457" i="1"/>
  <c r="AJ457" i="1"/>
  <c r="F457" i="1"/>
  <c r="N457" i="1"/>
  <c r="V457" i="1"/>
  <c r="AD457" i="1"/>
  <c r="H457" i="1"/>
  <c r="P457" i="1"/>
  <c r="X457" i="1"/>
  <c r="AF457" i="1"/>
  <c r="AE454" i="1"/>
  <c r="R454" i="1"/>
  <c r="E454" i="1"/>
  <c r="W451" i="1"/>
  <c r="J451" i="1"/>
  <c r="AK450" i="1"/>
  <c r="Y450" i="1"/>
  <c r="K450" i="1"/>
  <c r="D449" i="1"/>
  <c r="L449" i="1"/>
  <c r="T449" i="1"/>
  <c r="AB449" i="1"/>
  <c r="AJ449" i="1"/>
  <c r="F449" i="1"/>
  <c r="N449" i="1"/>
  <c r="V449" i="1"/>
  <c r="AD449" i="1"/>
  <c r="H449" i="1"/>
  <c r="P449" i="1"/>
  <c r="X449" i="1"/>
  <c r="AF449" i="1"/>
  <c r="D446" i="1"/>
  <c r="L446" i="1"/>
  <c r="T446" i="1"/>
  <c r="AB446" i="1"/>
  <c r="AJ446" i="1"/>
  <c r="F446" i="1"/>
  <c r="N446" i="1"/>
  <c r="V446" i="1"/>
  <c r="AD446" i="1"/>
  <c r="G446" i="1"/>
  <c r="O446" i="1"/>
  <c r="W446" i="1"/>
  <c r="H446" i="1"/>
  <c r="P446" i="1"/>
  <c r="X446" i="1"/>
  <c r="AF446" i="1"/>
  <c r="S445" i="1"/>
  <c r="Q444" i="1"/>
  <c r="I441" i="1"/>
  <c r="B438" i="1"/>
  <c r="J438" i="1"/>
  <c r="R438" i="1"/>
  <c r="Z438" i="1"/>
  <c r="AH438" i="1"/>
  <c r="D438" i="1"/>
  <c r="L438" i="1"/>
  <c r="T438" i="1"/>
  <c r="AB438" i="1"/>
  <c r="AJ438" i="1"/>
  <c r="F438" i="1"/>
  <c r="N438" i="1"/>
  <c r="V438" i="1"/>
  <c r="AD438" i="1"/>
  <c r="G438" i="1"/>
  <c r="O438" i="1"/>
  <c r="W438" i="1"/>
  <c r="AE438" i="1"/>
  <c r="H438" i="1"/>
  <c r="P438" i="1"/>
  <c r="X438" i="1"/>
  <c r="AF438" i="1"/>
  <c r="S437" i="1"/>
  <c r="Q436" i="1"/>
  <c r="I433" i="1"/>
  <c r="B431" i="1"/>
  <c r="J431" i="1"/>
  <c r="R431" i="1"/>
  <c r="Z431" i="1"/>
  <c r="AH431" i="1"/>
  <c r="C431" i="1"/>
  <c r="D431" i="1"/>
  <c r="L431" i="1"/>
  <c r="T431" i="1"/>
  <c r="AB431" i="1"/>
  <c r="AJ431" i="1"/>
  <c r="F431" i="1"/>
  <c r="N431" i="1"/>
  <c r="V431" i="1"/>
  <c r="AD431" i="1"/>
  <c r="G431" i="1"/>
  <c r="O431" i="1"/>
  <c r="W431" i="1"/>
  <c r="AE431" i="1"/>
  <c r="H431" i="1"/>
  <c r="P431" i="1"/>
  <c r="X431" i="1"/>
  <c r="AF431" i="1"/>
  <c r="B427" i="1"/>
  <c r="J427" i="1"/>
  <c r="R427" i="1"/>
  <c r="Z427" i="1"/>
  <c r="AH427" i="1"/>
  <c r="C427" i="1"/>
  <c r="K427" i="1"/>
  <c r="S427" i="1"/>
  <c r="AA427" i="1"/>
  <c r="AI427" i="1"/>
  <c r="D427" i="1"/>
  <c r="L427" i="1"/>
  <c r="T427" i="1"/>
  <c r="AB427" i="1"/>
  <c r="AJ427" i="1"/>
  <c r="F427" i="1"/>
  <c r="N427" i="1"/>
  <c r="V427" i="1"/>
  <c r="AD427" i="1"/>
  <c r="G427" i="1"/>
  <c r="O427" i="1"/>
  <c r="W427" i="1"/>
  <c r="AE427" i="1"/>
  <c r="H427" i="1"/>
  <c r="P427" i="1"/>
  <c r="X427" i="1"/>
  <c r="AF427" i="1"/>
  <c r="Y423" i="1"/>
  <c r="B422" i="1"/>
  <c r="J422" i="1"/>
  <c r="R422" i="1"/>
  <c r="Z422" i="1"/>
  <c r="AH422" i="1"/>
  <c r="C422" i="1"/>
  <c r="K422" i="1"/>
  <c r="S422" i="1"/>
  <c r="AA422" i="1"/>
  <c r="AI422" i="1"/>
  <c r="D422" i="1"/>
  <c r="L422" i="1"/>
  <c r="T422" i="1"/>
  <c r="AB422" i="1"/>
  <c r="AJ422" i="1"/>
  <c r="E422" i="1"/>
  <c r="M422" i="1"/>
  <c r="U422" i="1"/>
  <c r="AK422" i="1"/>
  <c r="F422" i="1"/>
  <c r="N422" i="1"/>
  <c r="V422" i="1"/>
  <c r="AD422" i="1"/>
  <c r="G422" i="1"/>
  <c r="O422" i="1"/>
  <c r="W422" i="1"/>
  <c r="AE422" i="1"/>
  <c r="H422" i="1"/>
  <c r="P422" i="1"/>
  <c r="X422" i="1"/>
  <c r="AF422" i="1"/>
  <c r="Y415" i="1"/>
  <c r="B414" i="1"/>
  <c r="J414" i="1"/>
  <c r="R414" i="1"/>
  <c r="Z414" i="1"/>
  <c r="AH414" i="1"/>
  <c r="C414" i="1"/>
  <c r="K414" i="1"/>
  <c r="S414" i="1"/>
  <c r="AA414" i="1"/>
  <c r="AI414" i="1"/>
  <c r="D414" i="1"/>
  <c r="L414" i="1"/>
  <c r="T414" i="1"/>
  <c r="AB414" i="1"/>
  <c r="AJ414" i="1"/>
  <c r="E414" i="1"/>
  <c r="M414" i="1"/>
  <c r="U414" i="1"/>
  <c r="AK414" i="1"/>
  <c r="F414" i="1"/>
  <c r="N414" i="1"/>
  <c r="V414" i="1"/>
  <c r="AD414" i="1"/>
  <c r="G414" i="1"/>
  <c r="O414" i="1"/>
  <c r="W414" i="1"/>
  <c r="AE414" i="1"/>
  <c r="H414" i="1"/>
  <c r="P414" i="1"/>
  <c r="X414" i="1"/>
  <c r="AF414" i="1"/>
  <c r="Y407" i="1"/>
  <c r="B406" i="1"/>
  <c r="J406" i="1"/>
  <c r="R406" i="1"/>
  <c r="Z406" i="1"/>
  <c r="AH406" i="1"/>
  <c r="C406" i="1"/>
  <c r="K406" i="1"/>
  <c r="S406" i="1"/>
  <c r="AA406" i="1"/>
  <c r="AI406" i="1"/>
  <c r="D406" i="1"/>
  <c r="L406" i="1"/>
  <c r="T406" i="1"/>
  <c r="AB406" i="1"/>
  <c r="AJ406" i="1"/>
  <c r="E406" i="1"/>
  <c r="M406" i="1"/>
  <c r="U406" i="1"/>
  <c r="AK406" i="1"/>
  <c r="F406" i="1"/>
  <c r="N406" i="1"/>
  <c r="V406" i="1"/>
  <c r="AD406" i="1"/>
  <c r="G406" i="1"/>
  <c r="O406" i="1"/>
  <c r="W406" i="1"/>
  <c r="AE406" i="1"/>
  <c r="H406" i="1"/>
  <c r="P406" i="1"/>
  <c r="X406" i="1"/>
  <c r="AF406" i="1"/>
  <c r="AD462" i="1"/>
  <c r="S462" i="1"/>
  <c r="I462" i="1"/>
  <c r="AI460" i="1"/>
  <c r="Y460" i="1"/>
  <c r="N460" i="1"/>
  <c r="C460" i="1"/>
  <c r="AG459" i="1"/>
  <c r="U459" i="1"/>
  <c r="I459" i="1"/>
  <c r="AI458" i="1"/>
  <c r="W458" i="1"/>
  <c r="J458" i="1"/>
  <c r="AK457" i="1"/>
  <c r="Y457" i="1"/>
  <c r="K457" i="1"/>
  <c r="D456" i="1"/>
  <c r="L456" i="1"/>
  <c r="T456" i="1"/>
  <c r="AB456" i="1"/>
  <c r="AJ456" i="1"/>
  <c r="F456" i="1"/>
  <c r="N456" i="1"/>
  <c r="V456" i="1"/>
  <c r="AD456" i="1"/>
  <c r="H456" i="1"/>
  <c r="P456" i="1"/>
  <c r="X456" i="1"/>
  <c r="AF456" i="1"/>
  <c r="Q454" i="1"/>
  <c r="C454" i="1"/>
  <c r="AH451" i="1"/>
  <c r="U451" i="1"/>
  <c r="I451" i="1"/>
  <c r="AI450" i="1"/>
  <c r="W450" i="1"/>
  <c r="J450" i="1"/>
  <c r="AK449" i="1"/>
  <c r="Y449" i="1"/>
  <c r="K449" i="1"/>
  <c r="D448" i="1"/>
  <c r="L448" i="1"/>
  <c r="T448" i="1"/>
  <c r="AB448" i="1"/>
  <c r="AJ448" i="1"/>
  <c r="F448" i="1"/>
  <c r="N448" i="1"/>
  <c r="V448" i="1"/>
  <c r="AD448" i="1"/>
  <c r="H448" i="1"/>
  <c r="P448" i="1"/>
  <c r="X448" i="1"/>
  <c r="AF448" i="1"/>
  <c r="M446" i="1"/>
  <c r="AK445" i="1"/>
  <c r="Q445" i="1"/>
  <c r="AI444" i="1"/>
  <c r="M444" i="1"/>
  <c r="AA441" i="1"/>
  <c r="E441" i="1"/>
  <c r="B439" i="1"/>
  <c r="J439" i="1"/>
  <c r="R439" i="1"/>
  <c r="Z439" i="1"/>
  <c r="AH439" i="1"/>
  <c r="D439" i="1"/>
  <c r="L439" i="1"/>
  <c r="T439" i="1"/>
  <c r="AB439" i="1"/>
  <c r="AJ439" i="1"/>
  <c r="F439" i="1"/>
  <c r="N439" i="1"/>
  <c r="V439" i="1"/>
  <c r="AD439" i="1"/>
  <c r="G439" i="1"/>
  <c r="O439" i="1"/>
  <c r="W439" i="1"/>
  <c r="AE439" i="1"/>
  <c r="H439" i="1"/>
  <c r="P439" i="1"/>
  <c r="X439" i="1"/>
  <c r="AF439" i="1"/>
  <c r="S438" i="1"/>
  <c r="AK437" i="1"/>
  <c r="Q437" i="1"/>
  <c r="AI436" i="1"/>
  <c r="M436" i="1"/>
  <c r="AA433" i="1"/>
  <c r="E433" i="1"/>
  <c r="U431" i="1"/>
  <c r="U428" i="1"/>
  <c r="B425" i="1"/>
  <c r="J425" i="1"/>
  <c r="R425" i="1"/>
  <c r="Z425" i="1"/>
  <c r="AH425" i="1"/>
  <c r="C425" i="1"/>
  <c r="K425" i="1"/>
  <c r="S425" i="1"/>
  <c r="AA425" i="1"/>
  <c r="AI425" i="1"/>
  <c r="D425" i="1"/>
  <c r="L425" i="1"/>
  <c r="T425" i="1"/>
  <c r="AB425" i="1"/>
  <c r="AJ425" i="1"/>
  <c r="E425" i="1"/>
  <c r="M425" i="1"/>
  <c r="U425" i="1"/>
  <c r="F425" i="1"/>
  <c r="N425" i="1"/>
  <c r="V425" i="1"/>
  <c r="AD425" i="1"/>
  <c r="G425" i="1"/>
  <c r="O425" i="1"/>
  <c r="W425" i="1"/>
  <c r="AE425" i="1"/>
  <c r="H425" i="1"/>
  <c r="P425" i="1"/>
  <c r="X425" i="1"/>
  <c r="AF425" i="1"/>
  <c r="Q423" i="1"/>
  <c r="B417" i="1"/>
  <c r="J417" i="1"/>
  <c r="R417" i="1"/>
  <c r="Z417" i="1"/>
  <c r="AH417" i="1"/>
  <c r="C417" i="1"/>
  <c r="K417" i="1"/>
  <c r="S417" i="1"/>
  <c r="AA417" i="1"/>
  <c r="AI417" i="1"/>
  <c r="D417" i="1"/>
  <c r="L417" i="1"/>
  <c r="T417" i="1"/>
  <c r="AB417" i="1"/>
  <c r="AJ417" i="1"/>
  <c r="E417" i="1"/>
  <c r="M417" i="1"/>
  <c r="U417" i="1"/>
  <c r="AK417" i="1"/>
  <c r="F417" i="1"/>
  <c r="N417" i="1"/>
  <c r="V417" i="1"/>
  <c r="AD417" i="1"/>
  <c r="G417" i="1"/>
  <c r="O417" i="1"/>
  <c r="W417" i="1"/>
  <c r="AE417" i="1"/>
  <c r="H417" i="1"/>
  <c r="P417" i="1"/>
  <c r="X417" i="1"/>
  <c r="AF417" i="1"/>
  <c r="Q415" i="1"/>
  <c r="B409" i="1"/>
  <c r="J409" i="1"/>
  <c r="R409" i="1"/>
  <c r="Z409" i="1"/>
  <c r="AH409" i="1"/>
  <c r="C409" i="1"/>
  <c r="K409" i="1"/>
  <c r="S409" i="1"/>
  <c r="AA409" i="1"/>
  <c r="AI409" i="1"/>
  <c r="D409" i="1"/>
  <c r="L409" i="1"/>
  <c r="T409" i="1"/>
  <c r="AB409" i="1"/>
  <c r="AJ409" i="1"/>
  <c r="E409" i="1"/>
  <c r="M409" i="1"/>
  <c r="U409" i="1"/>
  <c r="AK409" i="1"/>
  <c r="F409" i="1"/>
  <c r="N409" i="1"/>
  <c r="V409" i="1"/>
  <c r="AD409" i="1"/>
  <c r="G409" i="1"/>
  <c r="O409" i="1"/>
  <c r="W409" i="1"/>
  <c r="AE409" i="1"/>
  <c r="H409" i="1"/>
  <c r="P409" i="1"/>
  <c r="X409" i="1"/>
  <c r="AF409" i="1"/>
  <c r="Q407" i="1"/>
  <c r="AF494" i="1"/>
  <c r="X494" i="1"/>
  <c r="P494" i="1"/>
  <c r="H494" i="1"/>
  <c r="AF493" i="1"/>
  <c r="X493" i="1"/>
  <c r="P493" i="1"/>
  <c r="H493" i="1"/>
  <c r="AF492" i="1"/>
  <c r="X492" i="1"/>
  <c r="P492" i="1"/>
  <c r="H492" i="1"/>
  <c r="AF491" i="1"/>
  <c r="X491" i="1"/>
  <c r="P491" i="1"/>
  <c r="H491" i="1"/>
  <c r="AF490" i="1"/>
  <c r="X490" i="1"/>
  <c r="P490" i="1"/>
  <c r="H490" i="1"/>
  <c r="AF489" i="1"/>
  <c r="X489" i="1"/>
  <c r="P489" i="1"/>
  <c r="H489" i="1"/>
  <c r="AF488" i="1"/>
  <c r="X488" i="1"/>
  <c r="P488" i="1"/>
  <c r="H488" i="1"/>
  <c r="AF487" i="1"/>
  <c r="X487" i="1"/>
  <c r="P487" i="1"/>
  <c r="H487" i="1"/>
  <c r="AF486" i="1"/>
  <c r="X486" i="1"/>
  <c r="P486" i="1"/>
  <c r="H486" i="1"/>
  <c r="AF485" i="1"/>
  <c r="X485" i="1"/>
  <c r="P485" i="1"/>
  <c r="H485" i="1"/>
  <c r="AF484" i="1"/>
  <c r="X484" i="1"/>
  <c r="P484" i="1"/>
  <c r="H484" i="1"/>
  <c r="AF483" i="1"/>
  <c r="X483" i="1"/>
  <c r="P483" i="1"/>
  <c r="H483" i="1"/>
  <c r="AF482" i="1"/>
  <c r="X482" i="1"/>
  <c r="P482" i="1"/>
  <c r="H482" i="1"/>
  <c r="AF481" i="1"/>
  <c r="X481" i="1"/>
  <c r="P481" i="1"/>
  <c r="H481" i="1"/>
  <c r="AF480" i="1"/>
  <c r="X480" i="1"/>
  <c r="P480" i="1"/>
  <c r="H480" i="1"/>
  <c r="AF479" i="1"/>
  <c r="X479" i="1"/>
  <c r="P479" i="1"/>
  <c r="H479" i="1"/>
  <c r="AF478" i="1"/>
  <c r="X478" i="1"/>
  <c r="P478" i="1"/>
  <c r="H478" i="1"/>
  <c r="AF477" i="1"/>
  <c r="X477" i="1"/>
  <c r="P477" i="1"/>
  <c r="H477" i="1"/>
  <c r="AF476" i="1"/>
  <c r="X476" i="1"/>
  <c r="P476" i="1"/>
  <c r="H476" i="1"/>
  <c r="AF475" i="1"/>
  <c r="X475" i="1"/>
  <c r="P475" i="1"/>
  <c r="H475" i="1"/>
  <c r="AF474" i="1"/>
  <c r="X474" i="1"/>
  <c r="P474" i="1"/>
  <c r="H474" i="1"/>
  <c r="AF473" i="1"/>
  <c r="X473" i="1"/>
  <c r="P473" i="1"/>
  <c r="H473" i="1"/>
  <c r="AF472" i="1"/>
  <c r="X472" i="1"/>
  <c r="P472" i="1"/>
  <c r="H472" i="1"/>
  <c r="AF471" i="1"/>
  <c r="X471" i="1"/>
  <c r="P471" i="1"/>
  <c r="H471" i="1"/>
  <c r="AF470" i="1"/>
  <c r="X470" i="1"/>
  <c r="P470" i="1"/>
  <c r="H470" i="1"/>
  <c r="AF469" i="1"/>
  <c r="X469" i="1"/>
  <c r="P469" i="1"/>
  <c r="H469" i="1"/>
  <c r="AF468" i="1"/>
  <c r="X468" i="1"/>
  <c r="P468" i="1"/>
  <c r="H468" i="1"/>
  <c r="AF467" i="1"/>
  <c r="X467" i="1"/>
  <c r="P467" i="1"/>
  <c r="H467" i="1"/>
  <c r="AF466" i="1"/>
  <c r="X466" i="1"/>
  <c r="P466" i="1"/>
  <c r="H466" i="1"/>
  <c r="AF465" i="1"/>
  <c r="X465" i="1"/>
  <c r="P465" i="1"/>
  <c r="H465" i="1"/>
  <c r="AF464" i="1"/>
  <c r="X464" i="1"/>
  <c r="P464" i="1"/>
  <c r="H464" i="1"/>
  <c r="AF463" i="1"/>
  <c r="X463" i="1"/>
  <c r="P463" i="1"/>
  <c r="H463" i="1"/>
  <c r="R462" i="1"/>
  <c r="G462" i="1"/>
  <c r="AH460" i="1"/>
  <c r="W460" i="1"/>
  <c r="M460" i="1"/>
  <c r="AE459" i="1"/>
  <c r="S459" i="1"/>
  <c r="G459" i="1"/>
  <c r="AH458" i="1"/>
  <c r="U458" i="1"/>
  <c r="I458" i="1"/>
  <c r="AI457" i="1"/>
  <c r="W457" i="1"/>
  <c r="J457" i="1"/>
  <c r="AK456" i="1"/>
  <c r="Y456" i="1"/>
  <c r="K456" i="1"/>
  <c r="D455" i="1"/>
  <c r="L455" i="1"/>
  <c r="T455" i="1"/>
  <c r="AB455" i="1"/>
  <c r="AJ455" i="1"/>
  <c r="F455" i="1"/>
  <c r="N455" i="1"/>
  <c r="V455" i="1"/>
  <c r="AD455" i="1"/>
  <c r="H455" i="1"/>
  <c r="P455" i="1"/>
  <c r="X455" i="1"/>
  <c r="AF455" i="1"/>
  <c r="AA454" i="1"/>
  <c r="O454" i="1"/>
  <c r="AG451" i="1"/>
  <c r="S451" i="1"/>
  <c r="G451" i="1"/>
  <c r="AH450" i="1"/>
  <c r="U450" i="1"/>
  <c r="I450" i="1"/>
  <c r="AI449" i="1"/>
  <c r="W449" i="1"/>
  <c r="J449" i="1"/>
  <c r="AK448" i="1"/>
  <c r="Y448" i="1"/>
  <c r="K448" i="1"/>
  <c r="D447" i="1"/>
  <c r="L447" i="1"/>
  <c r="T447" i="1"/>
  <c r="AB447" i="1"/>
  <c r="AJ447" i="1"/>
  <c r="F447" i="1"/>
  <c r="N447" i="1"/>
  <c r="V447" i="1"/>
  <c r="AD447" i="1"/>
  <c r="H447" i="1"/>
  <c r="P447" i="1"/>
  <c r="X447" i="1"/>
  <c r="AF447" i="1"/>
  <c r="AA446" i="1"/>
  <c r="K446" i="1"/>
  <c r="AI445" i="1"/>
  <c r="M445" i="1"/>
  <c r="AG444" i="1"/>
  <c r="K444" i="1"/>
  <c r="Y441" i="1"/>
  <c r="B440" i="1"/>
  <c r="J440" i="1"/>
  <c r="R440" i="1"/>
  <c r="Z440" i="1"/>
  <c r="AH440" i="1"/>
  <c r="D440" i="1"/>
  <c r="L440" i="1"/>
  <c r="T440" i="1"/>
  <c r="AB440" i="1"/>
  <c r="AJ440" i="1"/>
  <c r="F440" i="1"/>
  <c r="N440" i="1"/>
  <c r="V440" i="1"/>
  <c r="AD440" i="1"/>
  <c r="G440" i="1"/>
  <c r="O440" i="1"/>
  <c r="W440" i="1"/>
  <c r="AE440" i="1"/>
  <c r="H440" i="1"/>
  <c r="P440" i="1"/>
  <c r="X440" i="1"/>
  <c r="AF440" i="1"/>
  <c r="S439" i="1"/>
  <c r="AK438" i="1"/>
  <c r="Q438" i="1"/>
  <c r="AI437" i="1"/>
  <c r="M437" i="1"/>
  <c r="AG436" i="1"/>
  <c r="K436" i="1"/>
  <c r="Y433" i="1"/>
  <c r="B432" i="1"/>
  <c r="J432" i="1"/>
  <c r="R432" i="1"/>
  <c r="Z432" i="1"/>
  <c r="AH432" i="1"/>
  <c r="D432" i="1"/>
  <c r="L432" i="1"/>
  <c r="T432" i="1"/>
  <c r="AB432" i="1"/>
  <c r="AJ432" i="1"/>
  <c r="F432" i="1"/>
  <c r="N432" i="1"/>
  <c r="V432" i="1"/>
  <c r="AD432" i="1"/>
  <c r="G432" i="1"/>
  <c r="O432" i="1"/>
  <c r="W432" i="1"/>
  <c r="AE432" i="1"/>
  <c r="H432" i="1"/>
  <c r="P432" i="1"/>
  <c r="X432" i="1"/>
  <c r="AF432" i="1"/>
  <c r="S431" i="1"/>
  <c r="B430" i="1"/>
  <c r="J430" i="1"/>
  <c r="R430" i="1"/>
  <c r="Z430" i="1"/>
  <c r="AH430" i="1"/>
  <c r="C430" i="1"/>
  <c r="K430" i="1"/>
  <c r="S430" i="1"/>
  <c r="AA430" i="1"/>
  <c r="AI430" i="1"/>
  <c r="D430" i="1"/>
  <c r="L430" i="1"/>
  <c r="T430" i="1"/>
  <c r="AB430" i="1"/>
  <c r="AJ430" i="1"/>
  <c r="F430" i="1"/>
  <c r="N430" i="1"/>
  <c r="V430" i="1"/>
  <c r="AD430" i="1"/>
  <c r="G430" i="1"/>
  <c r="O430" i="1"/>
  <c r="W430" i="1"/>
  <c r="AE430" i="1"/>
  <c r="H430" i="1"/>
  <c r="P430" i="1"/>
  <c r="X430" i="1"/>
  <c r="AF430" i="1"/>
  <c r="Q428" i="1"/>
  <c r="Y427" i="1"/>
  <c r="B426" i="1"/>
  <c r="J426" i="1"/>
  <c r="R426" i="1"/>
  <c r="Z426" i="1"/>
  <c r="AH426" i="1"/>
  <c r="C426" i="1"/>
  <c r="K426" i="1"/>
  <c r="S426" i="1"/>
  <c r="AA426" i="1"/>
  <c r="AI426" i="1"/>
  <c r="D426" i="1"/>
  <c r="L426" i="1"/>
  <c r="T426" i="1"/>
  <c r="AB426" i="1"/>
  <c r="AJ426" i="1"/>
  <c r="F426" i="1"/>
  <c r="N426" i="1"/>
  <c r="V426" i="1"/>
  <c r="AD426" i="1"/>
  <c r="G426" i="1"/>
  <c r="O426" i="1"/>
  <c r="W426" i="1"/>
  <c r="AE426" i="1"/>
  <c r="H426" i="1"/>
  <c r="P426" i="1"/>
  <c r="X426" i="1"/>
  <c r="AF426" i="1"/>
  <c r="AG424" i="1"/>
  <c r="B420" i="1"/>
  <c r="J420" i="1"/>
  <c r="R420" i="1"/>
  <c r="Z420" i="1"/>
  <c r="AH420" i="1"/>
  <c r="C420" i="1"/>
  <c r="K420" i="1"/>
  <c r="S420" i="1"/>
  <c r="AA420" i="1"/>
  <c r="AI420" i="1"/>
  <c r="D420" i="1"/>
  <c r="L420" i="1"/>
  <c r="T420" i="1"/>
  <c r="AB420" i="1"/>
  <c r="AJ420" i="1"/>
  <c r="E420" i="1"/>
  <c r="M420" i="1"/>
  <c r="U420" i="1"/>
  <c r="AK420" i="1"/>
  <c r="F420" i="1"/>
  <c r="N420" i="1"/>
  <c r="V420" i="1"/>
  <c r="AD420" i="1"/>
  <c r="G420" i="1"/>
  <c r="O420" i="1"/>
  <c r="W420" i="1"/>
  <c r="AE420" i="1"/>
  <c r="H420" i="1"/>
  <c r="P420" i="1"/>
  <c r="X420" i="1"/>
  <c r="AF420" i="1"/>
  <c r="AG416" i="1"/>
  <c r="B412" i="1"/>
  <c r="J412" i="1"/>
  <c r="R412" i="1"/>
  <c r="Z412" i="1"/>
  <c r="AH412" i="1"/>
  <c r="C412" i="1"/>
  <c r="K412" i="1"/>
  <c r="S412" i="1"/>
  <c r="AA412" i="1"/>
  <c r="AI412" i="1"/>
  <c r="D412" i="1"/>
  <c r="L412" i="1"/>
  <c r="T412" i="1"/>
  <c r="AB412" i="1"/>
  <c r="AJ412" i="1"/>
  <c r="E412" i="1"/>
  <c r="M412" i="1"/>
  <c r="U412" i="1"/>
  <c r="AK412" i="1"/>
  <c r="F412" i="1"/>
  <c r="N412" i="1"/>
  <c r="V412" i="1"/>
  <c r="AD412" i="1"/>
  <c r="G412" i="1"/>
  <c r="O412" i="1"/>
  <c r="W412" i="1"/>
  <c r="AE412" i="1"/>
  <c r="H412" i="1"/>
  <c r="P412" i="1"/>
  <c r="X412" i="1"/>
  <c r="AF412" i="1"/>
  <c r="AG408" i="1"/>
  <c r="B404" i="1"/>
  <c r="J404" i="1"/>
  <c r="R404" i="1"/>
  <c r="Z404" i="1"/>
  <c r="AH404" i="1"/>
  <c r="C404" i="1"/>
  <c r="K404" i="1"/>
  <c r="S404" i="1"/>
  <c r="AA404" i="1"/>
  <c r="AI404" i="1"/>
  <c r="D404" i="1"/>
  <c r="L404" i="1"/>
  <c r="T404" i="1"/>
  <c r="AB404" i="1"/>
  <c r="AJ404" i="1"/>
  <c r="E404" i="1"/>
  <c r="M404" i="1"/>
  <c r="U404" i="1"/>
  <c r="AK404" i="1"/>
  <c r="F404" i="1"/>
  <c r="N404" i="1"/>
  <c r="V404" i="1"/>
  <c r="AD404" i="1"/>
  <c r="G404" i="1"/>
  <c r="O404" i="1"/>
  <c r="W404" i="1"/>
  <c r="AE404" i="1"/>
  <c r="H404" i="1"/>
  <c r="P404" i="1"/>
  <c r="X404" i="1"/>
  <c r="AF404" i="1"/>
  <c r="D460" i="1"/>
  <c r="L460" i="1"/>
  <c r="T460" i="1"/>
  <c r="AB460" i="1"/>
  <c r="AJ460" i="1"/>
  <c r="H460" i="1"/>
  <c r="P460" i="1"/>
  <c r="X460" i="1"/>
  <c r="AF460" i="1"/>
  <c r="D454" i="1"/>
  <c r="L454" i="1"/>
  <c r="T454" i="1"/>
  <c r="AB454" i="1"/>
  <c r="AJ454" i="1"/>
  <c r="F454" i="1"/>
  <c r="N454" i="1"/>
  <c r="V454" i="1"/>
  <c r="AD454" i="1"/>
  <c r="H454" i="1"/>
  <c r="P454" i="1"/>
  <c r="X454" i="1"/>
  <c r="AF454" i="1"/>
  <c r="B441" i="1"/>
  <c r="J441" i="1"/>
  <c r="R441" i="1"/>
  <c r="Z441" i="1"/>
  <c r="AH441" i="1"/>
  <c r="D441" i="1"/>
  <c r="L441" i="1"/>
  <c r="T441" i="1"/>
  <c r="AB441" i="1"/>
  <c r="AJ441" i="1"/>
  <c r="F441" i="1"/>
  <c r="N441" i="1"/>
  <c r="V441" i="1"/>
  <c r="AD441" i="1"/>
  <c r="G441" i="1"/>
  <c r="O441" i="1"/>
  <c r="W441" i="1"/>
  <c r="AE441" i="1"/>
  <c r="H441" i="1"/>
  <c r="P441" i="1"/>
  <c r="X441" i="1"/>
  <c r="AF441" i="1"/>
  <c r="B433" i="1"/>
  <c r="J433" i="1"/>
  <c r="R433" i="1"/>
  <c r="Z433" i="1"/>
  <c r="AH433" i="1"/>
  <c r="D433" i="1"/>
  <c r="L433" i="1"/>
  <c r="T433" i="1"/>
  <c r="AB433" i="1"/>
  <c r="AJ433" i="1"/>
  <c r="F433" i="1"/>
  <c r="N433" i="1"/>
  <c r="V433" i="1"/>
  <c r="AD433" i="1"/>
  <c r="G433" i="1"/>
  <c r="O433" i="1"/>
  <c r="W433" i="1"/>
  <c r="AE433" i="1"/>
  <c r="H433" i="1"/>
  <c r="P433" i="1"/>
  <c r="X433" i="1"/>
  <c r="AF433" i="1"/>
  <c r="B423" i="1"/>
  <c r="J423" i="1"/>
  <c r="R423" i="1"/>
  <c r="Z423" i="1"/>
  <c r="AH423" i="1"/>
  <c r="C423" i="1"/>
  <c r="K423" i="1"/>
  <c r="S423" i="1"/>
  <c r="AA423" i="1"/>
  <c r="AI423" i="1"/>
  <c r="D423" i="1"/>
  <c r="L423" i="1"/>
  <c r="T423" i="1"/>
  <c r="AB423" i="1"/>
  <c r="AJ423" i="1"/>
  <c r="E423" i="1"/>
  <c r="M423" i="1"/>
  <c r="U423" i="1"/>
  <c r="AK423" i="1"/>
  <c r="F423" i="1"/>
  <c r="N423" i="1"/>
  <c r="V423" i="1"/>
  <c r="AD423" i="1"/>
  <c r="G423" i="1"/>
  <c r="O423" i="1"/>
  <c r="W423" i="1"/>
  <c r="AE423" i="1"/>
  <c r="H423" i="1"/>
  <c r="P423" i="1"/>
  <c r="X423" i="1"/>
  <c r="AF423" i="1"/>
  <c r="B415" i="1"/>
  <c r="J415" i="1"/>
  <c r="R415" i="1"/>
  <c r="Z415" i="1"/>
  <c r="AH415" i="1"/>
  <c r="C415" i="1"/>
  <c r="K415" i="1"/>
  <c r="S415" i="1"/>
  <c r="AA415" i="1"/>
  <c r="AI415" i="1"/>
  <c r="D415" i="1"/>
  <c r="L415" i="1"/>
  <c r="T415" i="1"/>
  <c r="AB415" i="1"/>
  <c r="AJ415" i="1"/>
  <c r="E415" i="1"/>
  <c r="M415" i="1"/>
  <c r="U415" i="1"/>
  <c r="AK415" i="1"/>
  <c r="F415" i="1"/>
  <c r="N415" i="1"/>
  <c r="V415" i="1"/>
  <c r="AD415" i="1"/>
  <c r="G415" i="1"/>
  <c r="O415" i="1"/>
  <c r="W415" i="1"/>
  <c r="AE415" i="1"/>
  <c r="H415" i="1"/>
  <c r="P415" i="1"/>
  <c r="X415" i="1"/>
  <c r="AF415" i="1"/>
  <c r="B407" i="1"/>
  <c r="J407" i="1"/>
  <c r="R407" i="1"/>
  <c r="Z407" i="1"/>
  <c r="AH407" i="1"/>
  <c r="C407" i="1"/>
  <c r="K407" i="1"/>
  <c r="S407" i="1"/>
  <c r="AA407" i="1"/>
  <c r="AI407" i="1"/>
  <c r="D407" i="1"/>
  <c r="L407" i="1"/>
  <c r="T407" i="1"/>
  <c r="AB407" i="1"/>
  <c r="AJ407" i="1"/>
  <c r="E407" i="1"/>
  <c r="M407" i="1"/>
  <c r="U407" i="1"/>
  <c r="AK407" i="1"/>
  <c r="F407" i="1"/>
  <c r="N407" i="1"/>
  <c r="V407" i="1"/>
  <c r="AD407" i="1"/>
  <c r="G407" i="1"/>
  <c r="O407" i="1"/>
  <c r="W407" i="1"/>
  <c r="AE407" i="1"/>
  <c r="H407" i="1"/>
  <c r="P407" i="1"/>
  <c r="X407" i="1"/>
  <c r="AF407" i="1"/>
  <c r="AK399" i="1"/>
  <c r="AD494" i="1"/>
  <c r="V494" i="1"/>
  <c r="N494" i="1"/>
  <c r="AD493" i="1"/>
  <c r="V493" i="1"/>
  <c r="N493" i="1"/>
  <c r="AD492" i="1"/>
  <c r="V492" i="1"/>
  <c r="N492" i="1"/>
  <c r="AD491" i="1"/>
  <c r="V491" i="1"/>
  <c r="N491" i="1"/>
  <c r="AD490" i="1"/>
  <c r="V490" i="1"/>
  <c r="N490" i="1"/>
  <c r="AD489" i="1"/>
  <c r="V489" i="1"/>
  <c r="N489" i="1"/>
  <c r="AD488" i="1"/>
  <c r="V488" i="1"/>
  <c r="N488" i="1"/>
  <c r="AD487" i="1"/>
  <c r="V487" i="1"/>
  <c r="N487" i="1"/>
  <c r="AD486" i="1"/>
  <c r="V486" i="1"/>
  <c r="N486" i="1"/>
  <c r="AD485" i="1"/>
  <c r="V485" i="1"/>
  <c r="N485" i="1"/>
  <c r="AD484" i="1"/>
  <c r="V484" i="1"/>
  <c r="N484" i="1"/>
  <c r="AD483" i="1"/>
  <c r="V483" i="1"/>
  <c r="N483" i="1"/>
  <c r="AD482" i="1"/>
  <c r="V482" i="1"/>
  <c r="N482" i="1"/>
  <c r="AD481" i="1"/>
  <c r="V481" i="1"/>
  <c r="N481" i="1"/>
  <c r="AD480" i="1"/>
  <c r="V480" i="1"/>
  <c r="N480" i="1"/>
  <c r="AD479" i="1"/>
  <c r="V479" i="1"/>
  <c r="N479" i="1"/>
  <c r="AD478" i="1"/>
  <c r="V478" i="1"/>
  <c r="N478" i="1"/>
  <c r="AD477" i="1"/>
  <c r="V477" i="1"/>
  <c r="N477" i="1"/>
  <c r="AD476" i="1"/>
  <c r="V476" i="1"/>
  <c r="N476" i="1"/>
  <c r="AD475" i="1"/>
  <c r="V475" i="1"/>
  <c r="N475" i="1"/>
  <c r="AD474" i="1"/>
  <c r="V474" i="1"/>
  <c r="N474" i="1"/>
  <c r="AD473" i="1"/>
  <c r="V473" i="1"/>
  <c r="N473" i="1"/>
  <c r="AD472" i="1"/>
  <c r="V472" i="1"/>
  <c r="N472" i="1"/>
  <c r="AD471" i="1"/>
  <c r="V471" i="1"/>
  <c r="N471" i="1"/>
  <c r="AD470" i="1"/>
  <c r="V470" i="1"/>
  <c r="N470" i="1"/>
  <c r="AD469" i="1"/>
  <c r="V469" i="1"/>
  <c r="N469" i="1"/>
  <c r="AD468" i="1"/>
  <c r="V468" i="1"/>
  <c r="N468" i="1"/>
  <c r="AD467" i="1"/>
  <c r="V467" i="1"/>
  <c r="N467" i="1"/>
  <c r="AD466" i="1"/>
  <c r="V466" i="1"/>
  <c r="N466" i="1"/>
  <c r="AD465" i="1"/>
  <c r="V465" i="1"/>
  <c r="N465" i="1"/>
  <c r="AD464" i="1"/>
  <c r="V464" i="1"/>
  <c r="N464" i="1"/>
  <c r="AD463" i="1"/>
  <c r="V463" i="1"/>
  <c r="N463" i="1"/>
  <c r="AK462" i="1"/>
  <c r="Z462" i="1"/>
  <c r="O462" i="1"/>
  <c r="E462" i="1"/>
  <c r="AE460" i="1"/>
  <c r="U460" i="1"/>
  <c r="J460" i="1"/>
  <c r="Q459" i="1"/>
  <c r="C459" i="1"/>
  <c r="AE458" i="1"/>
  <c r="R458" i="1"/>
  <c r="E458" i="1"/>
  <c r="AG457" i="1"/>
  <c r="S457" i="1"/>
  <c r="G457" i="1"/>
  <c r="AH456" i="1"/>
  <c r="U456" i="1"/>
  <c r="I456" i="1"/>
  <c r="AI455" i="1"/>
  <c r="W455" i="1"/>
  <c r="J455" i="1"/>
  <c r="AK454" i="1"/>
  <c r="Y454" i="1"/>
  <c r="K454" i="1"/>
  <c r="D453" i="1"/>
  <c r="L453" i="1"/>
  <c r="T453" i="1"/>
  <c r="AB453" i="1"/>
  <c r="AJ453" i="1"/>
  <c r="F453" i="1"/>
  <c r="N453" i="1"/>
  <c r="V453" i="1"/>
  <c r="AD453" i="1"/>
  <c r="H453" i="1"/>
  <c r="P453" i="1"/>
  <c r="X453" i="1"/>
  <c r="AF453" i="1"/>
  <c r="Q451" i="1"/>
  <c r="C451" i="1"/>
  <c r="AE450" i="1"/>
  <c r="R450" i="1"/>
  <c r="E450" i="1"/>
  <c r="AG449" i="1"/>
  <c r="S449" i="1"/>
  <c r="G449" i="1"/>
  <c r="AH448" i="1"/>
  <c r="U448" i="1"/>
  <c r="I448" i="1"/>
  <c r="AI447" i="1"/>
  <c r="W447" i="1"/>
  <c r="J447" i="1"/>
  <c r="AK446" i="1"/>
  <c r="Y446" i="1"/>
  <c r="I446" i="1"/>
  <c r="I445" i="1"/>
  <c r="AA444" i="1"/>
  <c r="E444" i="1"/>
  <c r="B442" i="1"/>
  <c r="J442" i="1"/>
  <c r="R442" i="1"/>
  <c r="Z442" i="1"/>
  <c r="AH442" i="1"/>
  <c r="D442" i="1"/>
  <c r="L442" i="1"/>
  <c r="T442" i="1"/>
  <c r="AB442" i="1"/>
  <c r="AJ442" i="1"/>
  <c r="F442" i="1"/>
  <c r="N442" i="1"/>
  <c r="V442" i="1"/>
  <c r="AD442" i="1"/>
  <c r="G442" i="1"/>
  <c r="O442" i="1"/>
  <c r="W442" i="1"/>
  <c r="AE442" i="1"/>
  <c r="H442" i="1"/>
  <c r="P442" i="1"/>
  <c r="X442" i="1"/>
  <c r="AF442" i="1"/>
  <c r="S441" i="1"/>
  <c r="AK440" i="1"/>
  <c r="Q440" i="1"/>
  <c r="AI439" i="1"/>
  <c r="M439" i="1"/>
  <c r="AG438" i="1"/>
  <c r="K438" i="1"/>
  <c r="I437" i="1"/>
  <c r="AA436" i="1"/>
  <c r="E436" i="1"/>
  <c r="B434" i="1"/>
  <c r="J434" i="1"/>
  <c r="R434" i="1"/>
  <c r="Z434" i="1"/>
  <c r="AH434" i="1"/>
  <c r="D434" i="1"/>
  <c r="L434" i="1"/>
  <c r="T434" i="1"/>
  <c r="AB434" i="1"/>
  <c r="AJ434" i="1"/>
  <c r="F434" i="1"/>
  <c r="N434" i="1"/>
  <c r="V434" i="1"/>
  <c r="AD434" i="1"/>
  <c r="G434" i="1"/>
  <c r="O434" i="1"/>
  <c r="W434" i="1"/>
  <c r="AE434" i="1"/>
  <c r="H434" i="1"/>
  <c r="P434" i="1"/>
  <c r="X434" i="1"/>
  <c r="AF434" i="1"/>
  <c r="S433" i="1"/>
  <c r="AK432" i="1"/>
  <c r="Q432" i="1"/>
  <c r="AI431" i="1"/>
  <c r="M431" i="1"/>
  <c r="Y430" i="1"/>
  <c r="B429" i="1"/>
  <c r="J429" i="1"/>
  <c r="R429" i="1"/>
  <c r="Z429" i="1"/>
  <c r="AH429" i="1"/>
  <c r="C429" i="1"/>
  <c r="K429" i="1"/>
  <c r="S429" i="1"/>
  <c r="AA429" i="1"/>
  <c r="AI429" i="1"/>
  <c r="D429" i="1"/>
  <c r="L429" i="1"/>
  <c r="T429" i="1"/>
  <c r="AB429" i="1"/>
  <c r="AJ429" i="1"/>
  <c r="F429" i="1"/>
  <c r="N429" i="1"/>
  <c r="V429" i="1"/>
  <c r="AD429" i="1"/>
  <c r="G429" i="1"/>
  <c r="O429" i="1"/>
  <c r="W429" i="1"/>
  <c r="AE429" i="1"/>
  <c r="H429" i="1"/>
  <c r="P429" i="1"/>
  <c r="X429" i="1"/>
  <c r="AF429" i="1"/>
  <c r="I428" i="1"/>
  <c r="Q427" i="1"/>
  <c r="Y426" i="1"/>
  <c r="AG425" i="1"/>
  <c r="Q424" i="1"/>
  <c r="AG422" i="1"/>
  <c r="Y419" i="1"/>
  <c r="B418" i="1"/>
  <c r="J418" i="1"/>
  <c r="R418" i="1"/>
  <c r="Z418" i="1"/>
  <c r="AH418" i="1"/>
  <c r="C418" i="1"/>
  <c r="K418" i="1"/>
  <c r="S418" i="1"/>
  <c r="AA418" i="1"/>
  <c r="AI418" i="1"/>
  <c r="D418" i="1"/>
  <c r="L418" i="1"/>
  <c r="T418" i="1"/>
  <c r="AB418" i="1"/>
  <c r="AJ418" i="1"/>
  <c r="E418" i="1"/>
  <c r="M418" i="1"/>
  <c r="U418" i="1"/>
  <c r="AK418" i="1"/>
  <c r="F418" i="1"/>
  <c r="N418" i="1"/>
  <c r="V418" i="1"/>
  <c r="AD418" i="1"/>
  <c r="G418" i="1"/>
  <c r="O418" i="1"/>
  <c r="W418" i="1"/>
  <c r="AE418" i="1"/>
  <c r="H418" i="1"/>
  <c r="P418" i="1"/>
  <c r="X418" i="1"/>
  <c r="AF418" i="1"/>
  <c r="Q416" i="1"/>
  <c r="AG414" i="1"/>
  <c r="Y411" i="1"/>
  <c r="B410" i="1"/>
  <c r="J410" i="1"/>
  <c r="R410" i="1"/>
  <c r="Z410" i="1"/>
  <c r="AH410" i="1"/>
  <c r="C410" i="1"/>
  <c r="K410" i="1"/>
  <c r="S410" i="1"/>
  <c r="AA410" i="1"/>
  <c r="AI410" i="1"/>
  <c r="D410" i="1"/>
  <c r="L410" i="1"/>
  <c r="T410" i="1"/>
  <c r="AB410" i="1"/>
  <c r="AJ410" i="1"/>
  <c r="E410" i="1"/>
  <c r="M410" i="1"/>
  <c r="U410" i="1"/>
  <c r="AK410" i="1"/>
  <c r="F410" i="1"/>
  <c r="N410" i="1"/>
  <c r="V410" i="1"/>
  <c r="AD410" i="1"/>
  <c r="G410" i="1"/>
  <c r="O410" i="1"/>
  <c r="W410" i="1"/>
  <c r="AE410" i="1"/>
  <c r="H410" i="1"/>
  <c r="P410" i="1"/>
  <c r="X410" i="1"/>
  <c r="AF410" i="1"/>
  <c r="Q408" i="1"/>
  <c r="AG406" i="1"/>
  <c r="Y403" i="1"/>
  <c r="AB399" i="1"/>
  <c r="AF402" i="1"/>
  <c r="X402" i="1"/>
  <c r="P402" i="1"/>
  <c r="H402" i="1"/>
  <c r="T401" i="1"/>
  <c r="K401" i="1"/>
  <c r="X400" i="1"/>
  <c r="O400" i="1"/>
  <c r="AE398" i="1"/>
  <c r="R398" i="1"/>
  <c r="D398" i="1"/>
  <c r="AG397" i="1"/>
  <c r="S397" i="1"/>
  <c r="H396" i="1"/>
  <c r="P396" i="1"/>
  <c r="X396" i="1"/>
  <c r="AF396" i="1"/>
  <c r="C396" i="1"/>
  <c r="K396" i="1"/>
  <c r="S396" i="1"/>
  <c r="AA396" i="1"/>
  <c r="AI396" i="1"/>
  <c r="D396" i="1"/>
  <c r="L396" i="1"/>
  <c r="T396" i="1"/>
  <c r="AB396" i="1"/>
  <c r="AJ396" i="1"/>
  <c r="E396" i="1"/>
  <c r="M396" i="1"/>
  <c r="U396" i="1"/>
  <c r="AK396" i="1"/>
  <c r="F396" i="1"/>
  <c r="N396" i="1"/>
  <c r="V396" i="1"/>
  <c r="AD396" i="1"/>
  <c r="Q394" i="1"/>
  <c r="AH393" i="1"/>
  <c r="O393" i="1"/>
  <c r="AG392" i="1"/>
  <c r="AE391" i="1"/>
  <c r="I391" i="1"/>
  <c r="H390" i="1"/>
  <c r="P390" i="1"/>
  <c r="X390" i="1"/>
  <c r="AF390" i="1"/>
  <c r="B390" i="1"/>
  <c r="J390" i="1"/>
  <c r="C390" i="1"/>
  <c r="K390" i="1"/>
  <c r="S390" i="1"/>
  <c r="AA390" i="1"/>
  <c r="AI390" i="1"/>
  <c r="D390" i="1"/>
  <c r="L390" i="1"/>
  <c r="T390" i="1"/>
  <c r="AB390" i="1"/>
  <c r="AJ390" i="1"/>
  <c r="E390" i="1"/>
  <c r="M390" i="1"/>
  <c r="U390" i="1"/>
  <c r="AK390" i="1"/>
  <c r="F390" i="1"/>
  <c r="N390" i="1"/>
  <c r="V390" i="1"/>
  <c r="AD390" i="1"/>
  <c r="Y387" i="1"/>
  <c r="H386" i="1"/>
  <c r="P386" i="1"/>
  <c r="X386" i="1"/>
  <c r="AF386" i="1"/>
  <c r="B386" i="1"/>
  <c r="J386" i="1"/>
  <c r="R386" i="1"/>
  <c r="Z386" i="1"/>
  <c r="AH386" i="1"/>
  <c r="C386" i="1"/>
  <c r="K386" i="1"/>
  <c r="S386" i="1"/>
  <c r="AA386" i="1"/>
  <c r="AI386" i="1"/>
  <c r="D386" i="1"/>
  <c r="L386" i="1"/>
  <c r="T386" i="1"/>
  <c r="AB386" i="1"/>
  <c r="AJ386" i="1"/>
  <c r="E386" i="1"/>
  <c r="M386" i="1"/>
  <c r="U386" i="1"/>
  <c r="AK386" i="1"/>
  <c r="F386" i="1"/>
  <c r="N386" i="1"/>
  <c r="V386" i="1"/>
  <c r="AD386" i="1"/>
  <c r="Y383" i="1"/>
  <c r="H382" i="1"/>
  <c r="P382" i="1"/>
  <c r="X382" i="1"/>
  <c r="AF382" i="1"/>
  <c r="B382" i="1"/>
  <c r="J382" i="1"/>
  <c r="R382" i="1"/>
  <c r="Z382" i="1"/>
  <c r="AH382" i="1"/>
  <c r="C382" i="1"/>
  <c r="K382" i="1"/>
  <c r="S382" i="1"/>
  <c r="AA382" i="1"/>
  <c r="AI382" i="1"/>
  <c r="D382" i="1"/>
  <c r="L382" i="1"/>
  <c r="T382" i="1"/>
  <c r="AB382" i="1"/>
  <c r="AJ382" i="1"/>
  <c r="E382" i="1"/>
  <c r="M382" i="1"/>
  <c r="U382" i="1"/>
  <c r="AK382" i="1"/>
  <c r="F382" i="1"/>
  <c r="N382" i="1"/>
  <c r="V382" i="1"/>
  <c r="AD382" i="1"/>
  <c r="Y379" i="1"/>
  <c r="H378" i="1"/>
  <c r="P378" i="1"/>
  <c r="X378" i="1"/>
  <c r="AF378" i="1"/>
  <c r="B378" i="1"/>
  <c r="J378" i="1"/>
  <c r="R378" i="1"/>
  <c r="Z378" i="1"/>
  <c r="AH378" i="1"/>
  <c r="C378" i="1"/>
  <c r="K378" i="1"/>
  <c r="S378" i="1"/>
  <c r="AA378" i="1"/>
  <c r="AI378" i="1"/>
  <c r="D378" i="1"/>
  <c r="L378" i="1"/>
  <c r="T378" i="1"/>
  <c r="AB378" i="1"/>
  <c r="AJ378" i="1"/>
  <c r="E378" i="1"/>
  <c r="M378" i="1"/>
  <c r="U378" i="1"/>
  <c r="AK378" i="1"/>
  <c r="F378" i="1"/>
  <c r="N378" i="1"/>
  <c r="V378" i="1"/>
  <c r="AD378" i="1"/>
  <c r="Y375" i="1"/>
  <c r="H374" i="1"/>
  <c r="P374" i="1"/>
  <c r="X374" i="1"/>
  <c r="AF374" i="1"/>
  <c r="B374" i="1"/>
  <c r="J374" i="1"/>
  <c r="R374" i="1"/>
  <c r="Z374" i="1"/>
  <c r="AH374" i="1"/>
  <c r="C374" i="1"/>
  <c r="K374" i="1"/>
  <c r="S374" i="1"/>
  <c r="AA374" i="1"/>
  <c r="AI374" i="1"/>
  <c r="D374" i="1"/>
  <c r="L374" i="1"/>
  <c r="T374" i="1"/>
  <c r="AB374" i="1"/>
  <c r="AJ374" i="1"/>
  <c r="E374" i="1"/>
  <c r="M374" i="1"/>
  <c r="U374" i="1"/>
  <c r="AK374" i="1"/>
  <c r="F374" i="1"/>
  <c r="N374" i="1"/>
  <c r="V374" i="1"/>
  <c r="AD374" i="1"/>
  <c r="Y371" i="1"/>
  <c r="H370" i="1"/>
  <c r="P370" i="1"/>
  <c r="X370" i="1"/>
  <c r="AF370" i="1"/>
  <c r="B370" i="1"/>
  <c r="J370" i="1"/>
  <c r="R370" i="1"/>
  <c r="Z370" i="1"/>
  <c r="AH370" i="1"/>
  <c r="C370" i="1"/>
  <c r="K370" i="1"/>
  <c r="S370" i="1"/>
  <c r="AA370" i="1"/>
  <c r="AI370" i="1"/>
  <c r="D370" i="1"/>
  <c r="L370" i="1"/>
  <c r="T370" i="1"/>
  <c r="AB370" i="1"/>
  <c r="AJ370" i="1"/>
  <c r="E370" i="1"/>
  <c r="M370" i="1"/>
  <c r="U370" i="1"/>
  <c r="AK370" i="1"/>
  <c r="F370" i="1"/>
  <c r="N370" i="1"/>
  <c r="V370" i="1"/>
  <c r="AD370" i="1"/>
  <c r="Y367" i="1"/>
  <c r="H366" i="1"/>
  <c r="P366" i="1"/>
  <c r="X366" i="1"/>
  <c r="AF366" i="1"/>
  <c r="B366" i="1"/>
  <c r="J366" i="1"/>
  <c r="R366" i="1"/>
  <c r="Z366" i="1"/>
  <c r="AH366" i="1"/>
  <c r="C366" i="1"/>
  <c r="K366" i="1"/>
  <c r="S366" i="1"/>
  <c r="AA366" i="1"/>
  <c r="AI366" i="1"/>
  <c r="D366" i="1"/>
  <c r="L366" i="1"/>
  <c r="T366" i="1"/>
  <c r="AB366" i="1"/>
  <c r="AJ366" i="1"/>
  <c r="E366" i="1"/>
  <c r="M366" i="1"/>
  <c r="U366" i="1"/>
  <c r="AK366" i="1"/>
  <c r="F366" i="1"/>
  <c r="N366" i="1"/>
  <c r="V366" i="1"/>
  <c r="AD366" i="1"/>
  <c r="B315" i="1"/>
  <c r="J315" i="1"/>
  <c r="R315" i="1"/>
  <c r="Z315" i="1"/>
  <c r="AH315" i="1"/>
  <c r="C315" i="1"/>
  <c r="K315" i="1"/>
  <c r="S315" i="1"/>
  <c r="AA315" i="1"/>
  <c r="AI315" i="1"/>
  <c r="D315" i="1"/>
  <c r="L315" i="1"/>
  <c r="T315" i="1"/>
  <c r="AB315" i="1"/>
  <c r="AJ315" i="1"/>
  <c r="E315" i="1"/>
  <c r="M315" i="1"/>
  <c r="U315" i="1"/>
  <c r="AK315" i="1"/>
  <c r="F315" i="1"/>
  <c r="N315" i="1"/>
  <c r="V315" i="1"/>
  <c r="AD315" i="1"/>
  <c r="G315" i="1"/>
  <c r="O315" i="1"/>
  <c r="W315" i="1"/>
  <c r="AE315" i="1"/>
  <c r="H315" i="1"/>
  <c r="P315" i="1"/>
  <c r="X315" i="1"/>
  <c r="AF315" i="1"/>
  <c r="I315" i="1"/>
  <c r="Q315" i="1"/>
  <c r="Y315" i="1"/>
  <c r="AG315" i="1"/>
  <c r="F401" i="1"/>
  <c r="N401" i="1"/>
  <c r="V401" i="1"/>
  <c r="AD401" i="1"/>
  <c r="H397" i="1"/>
  <c r="P397" i="1"/>
  <c r="X397" i="1"/>
  <c r="AF397" i="1"/>
  <c r="C397" i="1"/>
  <c r="K397" i="1"/>
  <c r="D397" i="1"/>
  <c r="E397" i="1"/>
  <c r="M397" i="1"/>
  <c r="U397" i="1"/>
  <c r="AK397" i="1"/>
  <c r="F397" i="1"/>
  <c r="N397" i="1"/>
  <c r="V397" i="1"/>
  <c r="AD397" i="1"/>
  <c r="J393" i="1"/>
  <c r="AJ401" i="1"/>
  <c r="AA401" i="1"/>
  <c r="R401" i="1"/>
  <c r="I401" i="1"/>
  <c r="AK398" i="1"/>
  <c r="AA398" i="1"/>
  <c r="O398" i="1"/>
  <c r="AB397" i="1"/>
  <c r="Q397" i="1"/>
  <c r="J394" i="1"/>
  <c r="AE393" i="1"/>
  <c r="I393" i="1"/>
  <c r="Y391" i="1"/>
  <c r="H389" i="1"/>
  <c r="P389" i="1"/>
  <c r="X389" i="1"/>
  <c r="AF389" i="1"/>
  <c r="B389" i="1"/>
  <c r="J389" i="1"/>
  <c r="R389" i="1"/>
  <c r="Z389" i="1"/>
  <c r="AH389" i="1"/>
  <c r="C389" i="1"/>
  <c r="K389" i="1"/>
  <c r="S389" i="1"/>
  <c r="AA389" i="1"/>
  <c r="AI389" i="1"/>
  <c r="D389" i="1"/>
  <c r="L389" i="1"/>
  <c r="T389" i="1"/>
  <c r="AB389" i="1"/>
  <c r="AJ389" i="1"/>
  <c r="E389" i="1"/>
  <c r="M389" i="1"/>
  <c r="U389" i="1"/>
  <c r="AK389" i="1"/>
  <c r="F389" i="1"/>
  <c r="N389" i="1"/>
  <c r="V389" i="1"/>
  <c r="AD389" i="1"/>
  <c r="Q387" i="1"/>
  <c r="H385" i="1"/>
  <c r="P385" i="1"/>
  <c r="X385" i="1"/>
  <c r="AF385" i="1"/>
  <c r="B385" i="1"/>
  <c r="J385" i="1"/>
  <c r="R385" i="1"/>
  <c r="Z385" i="1"/>
  <c r="AH385" i="1"/>
  <c r="C385" i="1"/>
  <c r="K385" i="1"/>
  <c r="S385" i="1"/>
  <c r="AA385" i="1"/>
  <c r="AI385" i="1"/>
  <c r="D385" i="1"/>
  <c r="L385" i="1"/>
  <c r="T385" i="1"/>
  <c r="AB385" i="1"/>
  <c r="AJ385" i="1"/>
  <c r="E385" i="1"/>
  <c r="M385" i="1"/>
  <c r="U385" i="1"/>
  <c r="AK385" i="1"/>
  <c r="F385" i="1"/>
  <c r="N385" i="1"/>
  <c r="V385" i="1"/>
  <c r="AD385" i="1"/>
  <c r="H381" i="1"/>
  <c r="P381" i="1"/>
  <c r="X381" i="1"/>
  <c r="AF381" i="1"/>
  <c r="B381" i="1"/>
  <c r="J381" i="1"/>
  <c r="R381" i="1"/>
  <c r="Z381" i="1"/>
  <c r="AH381" i="1"/>
  <c r="C381" i="1"/>
  <c r="K381" i="1"/>
  <c r="S381" i="1"/>
  <c r="AA381" i="1"/>
  <c r="AI381" i="1"/>
  <c r="D381" i="1"/>
  <c r="L381" i="1"/>
  <c r="T381" i="1"/>
  <c r="AB381" i="1"/>
  <c r="AJ381" i="1"/>
  <c r="E381" i="1"/>
  <c r="M381" i="1"/>
  <c r="U381" i="1"/>
  <c r="AK381" i="1"/>
  <c r="F381" i="1"/>
  <c r="N381" i="1"/>
  <c r="V381" i="1"/>
  <c r="AD381" i="1"/>
  <c r="H377" i="1"/>
  <c r="P377" i="1"/>
  <c r="X377" i="1"/>
  <c r="AF377" i="1"/>
  <c r="B377" i="1"/>
  <c r="J377" i="1"/>
  <c r="R377" i="1"/>
  <c r="Z377" i="1"/>
  <c r="AH377" i="1"/>
  <c r="C377" i="1"/>
  <c r="K377" i="1"/>
  <c r="S377" i="1"/>
  <c r="AA377" i="1"/>
  <c r="AI377" i="1"/>
  <c r="D377" i="1"/>
  <c r="L377" i="1"/>
  <c r="T377" i="1"/>
  <c r="AB377" i="1"/>
  <c r="AJ377" i="1"/>
  <c r="E377" i="1"/>
  <c r="M377" i="1"/>
  <c r="U377" i="1"/>
  <c r="AK377" i="1"/>
  <c r="F377" i="1"/>
  <c r="N377" i="1"/>
  <c r="V377" i="1"/>
  <c r="AD377" i="1"/>
  <c r="H373" i="1"/>
  <c r="P373" i="1"/>
  <c r="X373" i="1"/>
  <c r="AF373" i="1"/>
  <c r="B373" i="1"/>
  <c r="J373" i="1"/>
  <c r="R373" i="1"/>
  <c r="Z373" i="1"/>
  <c r="AH373" i="1"/>
  <c r="C373" i="1"/>
  <c r="K373" i="1"/>
  <c r="S373" i="1"/>
  <c r="AA373" i="1"/>
  <c r="AI373" i="1"/>
  <c r="D373" i="1"/>
  <c r="L373" i="1"/>
  <c r="T373" i="1"/>
  <c r="AB373" i="1"/>
  <c r="AJ373" i="1"/>
  <c r="E373" i="1"/>
  <c r="M373" i="1"/>
  <c r="U373" i="1"/>
  <c r="AK373" i="1"/>
  <c r="F373" i="1"/>
  <c r="N373" i="1"/>
  <c r="V373" i="1"/>
  <c r="AD373" i="1"/>
  <c r="H369" i="1"/>
  <c r="P369" i="1"/>
  <c r="X369" i="1"/>
  <c r="AF369" i="1"/>
  <c r="B369" i="1"/>
  <c r="J369" i="1"/>
  <c r="R369" i="1"/>
  <c r="Z369" i="1"/>
  <c r="AH369" i="1"/>
  <c r="C369" i="1"/>
  <c r="K369" i="1"/>
  <c r="S369" i="1"/>
  <c r="AA369" i="1"/>
  <c r="AI369" i="1"/>
  <c r="D369" i="1"/>
  <c r="L369" i="1"/>
  <c r="T369" i="1"/>
  <c r="AB369" i="1"/>
  <c r="AJ369" i="1"/>
  <c r="E369" i="1"/>
  <c r="M369" i="1"/>
  <c r="U369" i="1"/>
  <c r="AK369" i="1"/>
  <c r="F369" i="1"/>
  <c r="N369" i="1"/>
  <c r="V369" i="1"/>
  <c r="AD369" i="1"/>
  <c r="Q367" i="1"/>
  <c r="AI401" i="1"/>
  <c r="Z401" i="1"/>
  <c r="Q401" i="1"/>
  <c r="H401" i="1"/>
  <c r="H398" i="1"/>
  <c r="P398" i="1"/>
  <c r="X398" i="1"/>
  <c r="E398" i="1"/>
  <c r="M398" i="1"/>
  <c r="U398" i="1"/>
  <c r="F398" i="1"/>
  <c r="N398" i="1"/>
  <c r="V398" i="1"/>
  <c r="AD398" i="1"/>
  <c r="AA397" i="1"/>
  <c r="O397" i="1"/>
  <c r="Z393" i="1"/>
  <c r="G393" i="1"/>
  <c r="H391" i="1"/>
  <c r="P391" i="1"/>
  <c r="X391" i="1"/>
  <c r="AF391" i="1"/>
  <c r="C391" i="1"/>
  <c r="K391" i="1"/>
  <c r="S391" i="1"/>
  <c r="AA391" i="1"/>
  <c r="AI391" i="1"/>
  <c r="D391" i="1"/>
  <c r="L391" i="1"/>
  <c r="T391" i="1"/>
  <c r="AB391" i="1"/>
  <c r="AJ391" i="1"/>
  <c r="E391" i="1"/>
  <c r="M391" i="1"/>
  <c r="U391" i="1"/>
  <c r="AK391" i="1"/>
  <c r="F391" i="1"/>
  <c r="N391" i="1"/>
  <c r="V391" i="1"/>
  <c r="AD391" i="1"/>
  <c r="AJ402" i="1"/>
  <c r="AB402" i="1"/>
  <c r="T402" i="1"/>
  <c r="L402" i="1"/>
  <c r="C402" i="1"/>
  <c r="AH401" i="1"/>
  <c r="Y401" i="1"/>
  <c r="P401" i="1"/>
  <c r="G401" i="1"/>
  <c r="F400" i="1"/>
  <c r="N400" i="1"/>
  <c r="V400" i="1"/>
  <c r="AD400" i="1"/>
  <c r="AI398" i="1"/>
  <c r="Y398" i="1"/>
  <c r="K398" i="1"/>
  <c r="Z397" i="1"/>
  <c r="L397" i="1"/>
  <c r="Z394" i="1"/>
  <c r="Y393" i="1"/>
  <c r="H392" i="1"/>
  <c r="P392" i="1"/>
  <c r="X392" i="1"/>
  <c r="AF392" i="1"/>
  <c r="C392" i="1"/>
  <c r="K392" i="1"/>
  <c r="S392" i="1"/>
  <c r="AA392" i="1"/>
  <c r="AI392" i="1"/>
  <c r="D392" i="1"/>
  <c r="L392" i="1"/>
  <c r="T392" i="1"/>
  <c r="AB392" i="1"/>
  <c r="AJ392" i="1"/>
  <c r="E392" i="1"/>
  <c r="M392" i="1"/>
  <c r="U392" i="1"/>
  <c r="AK392" i="1"/>
  <c r="F392" i="1"/>
  <c r="N392" i="1"/>
  <c r="V392" i="1"/>
  <c r="AD392" i="1"/>
  <c r="R391" i="1"/>
  <c r="Y389" i="1"/>
  <c r="H388" i="1"/>
  <c r="P388" i="1"/>
  <c r="X388" i="1"/>
  <c r="AF388" i="1"/>
  <c r="B388" i="1"/>
  <c r="J388" i="1"/>
  <c r="R388" i="1"/>
  <c r="Z388" i="1"/>
  <c r="AH388" i="1"/>
  <c r="C388" i="1"/>
  <c r="K388" i="1"/>
  <c r="S388" i="1"/>
  <c r="AA388" i="1"/>
  <c r="AI388" i="1"/>
  <c r="D388" i="1"/>
  <c r="L388" i="1"/>
  <c r="T388" i="1"/>
  <c r="AB388" i="1"/>
  <c r="AJ388" i="1"/>
  <c r="E388" i="1"/>
  <c r="M388" i="1"/>
  <c r="U388" i="1"/>
  <c r="AK388" i="1"/>
  <c r="F388" i="1"/>
  <c r="N388" i="1"/>
  <c r="V388" i="1"/>
  <c r="AD388" i="1"/>
  <c r="Y385" i="1"/>
  <c r="H384" i="1"/>
  <c r="P384" i="1"/>
  <c r="X384" i="1"/>
  <c r="AF384" i="1"/>
  <c r="B384" i="1"/>
  <c r="J384" i="1"/>
  <c r="R384" i="1"/>
  <c r="Z384" i="1"/>
  <c r="AH384" i="1"/>
  <c r="C384" i="1"/>
  <c r="K384" i="1"/>
  <c r="S384" i="1"/>
  <c r="AA384" i="1"/>
  <c r="AI384" i="1"/>
  <c r="D384" i="1"/>
  <c r="L384" i="1"/>
  <c r="T384" i="1"/>
  <c r="AB384" i="1"/>
  <c r="AJ384" i="1"/>
  <c r="E384" i="1"/>
  <c r="M384" i="1"/>
  <c r="U384" i="1"/>
  <c r="AK384" i="1"/>
  <c r="F384" i="1"/>
  <c r="N384" i="1"/>
  <c r="V384" i="1"/>
  <c r="AD384" i="1"/>
  <c r="Y381" i="1"/>
  <c r="H380" i="1"/>
  <c r="P380" i="1"/>
  <c r="X380" i="1"/>
  <c r="AF380" i="1"/>
  <c r="B380" i="1"/>
  <c r="J380" i="1"/>
  <c r="R380" i="1"/>
  <c r="Z380" i="1"/>
  <c r="AH380" i="1"/>
  <c r="C380" i="1"/>
  <c r="K380" i="1"/>
  <c r="S380" i="1"/>
  <c r="AA380" i="1"/>
  <c r="AI380" i="1"/>
  <c r="D380" i="1"/>
  <c r="L380" i="1"/>
  <c r="T380" i="1"/>
  <c r="AB380" i="1"/>
  <c r="AJ380" i="1"/>
  <c r="E380" i="1"/>
  <c r="M380" i="1"/>
  <c r="U380" i="1"/>
  <c r="AK380" i="1"/>
  <c r="F380" i="1"/>
  <c r="N380" i="1"/>
  <c r="V380" i="1"/>
  <c r="AD380" i="1"/>
  <c r="Y377" i="1"/>
  <c r="H376" i="1"/>
  <c r="P376" i="1"/>
  <c r="X376" i="1"/>
  <c r="AF376" i="1"/>
  <c r="B376" i="1"/>
  <c r="J376" i="1"/>
  <c r="R376" i="1"/>
  <c r="Z376" i="1"/>
  <c r="AH376" i="1"/>
  <c r="C376" i="1"/>
  <c r="K376" i="1"/>
  <c r="S376" i="1"/>
  <c r="AA376" i="1"/>
  <c r="AI376" i="1"/>
  <c r="D376" i="1"/>
  <c r="L376" i="1"/>
  <c r="T376" i="1"/>
  <c r="AB376" i="1"/>
  <c r="AJ376" i="1"/>
  <c r="E376" i="1"/>
  <c r="M376" i="1"/>
  <c r="U376" i="1"/>
  <c r="AK376" i="1"/>
  <c r="F376" i="1"/>
  <c r="N376" i="1"/>
  <c r="V376" i="1"/>
  <c r="AD376" i="1"/>
  <c r="Y373" i="1"/>
  <c r="H372" i="1"/>
  <c r="P372" i="1"/>
  <c r="X372" i="1"/>
  <c r="AF372" i="1"/>
  <c r="B372" i="1"/>
  <c r="J372" i="1"/>
  <c r="R372" i="1"/>
  <c r="Z372" i="1"/>
  <c r="AH372" i="1"/>
  <c r="C372" i="1"/>
  <c r="K372" i="1"/>
  <c r="S372" i="1"/>
  <c r="AA372" i="1"/>
  <c r="AI372" i="1"/>
  <c r="D372" i="1"/>
  <c r="L372" i="1"/>
  <c r="T372" i="1"/>
  <c r="AB372" i="1"/>
  <c r="AJ372" i="1"/>
  <c r="E372" i="1"/>
  <c r="M372" i="1"/>
  <c r="U372" i="1"/>
  <c r="AK372" i="1"/>
  <c r="F372" i="1"/>
  <c r="N372" i="1"/>
  <c r="V372" i="1"/>
  <c r="AD372" i="1"/>
  <c r="Y369" i="1"/>
  <c r="H368" i="1"/>
  <c r="P368" i="1"/>
  <c r="X368" i="1"/>
  <c r="AF368" i="1"/>
  <c r="B368" i="1"/>
  <c r="J368" i="1"/>
  <c r="R368" i="1"/>
  <c r="Z368" i="1"/>
  <c r="AH368" i="1"/>
  <c r="C368" i="1"/>
  <c r="K368" i="1"/>
  <c r="S368" i="1"/>
  <c r="AA368" i="1"/>
  <c r="AI368" i="1"/>
  <c r="D368" i="1"/>
  <c r="L368" i="1"/>
  <c r="T368" i="1"/>
  <c r="AB368" i="1"/>
  <c r="AJ368" i="1"/>
  <c r="E368" i="1"/>
  <c r="M368" i="1"/>
  <c r="U368" i="1"/>
  <c r="AK368" i="1"/>
  <c r="F368" i="1"/>
  <c r="N368" i="1"/>
  <c r="V368" i="1"/>
  <c r="AD368" i="1"/>
  <c r="H393" i="1"/>
  <c r="P393" i="1"/>
  <c r="X393" i="1"/>
  <c r="AF393" i="1"/>
  <c r="C393" i="1"/>
  <c r="K393" i="1"/>
  <c r="S393" i="1"/>
  <c r="AA393" i="1"/>
  <c r="AI393" i="1"/>
  <c r="D393" i="1"/>
  <c r="L393" i="1"/>
  <c r="T393" i="1"/>
  <c r="AB393" i="1"/>
  <c r="AJ393" i="1"/>
  <c r="E393" i="1"/>
  <c r="M393" i="1"/>
  <c r="U393" i="1"/>
  <c r="AK393" i="1"/>
  <c r="F393" i="1"/>
  <c r="N393" i="1"/>
  <c r="V393" i="1"/>
  <c r="AD393" i="1"/>
  <c r="AF401" i="1"/>
  <c r="W401" i="1"/>
  <c r="M401" i="1"/>
  <c r="D401" i="1"/>
  <c r="AG398" i="1"/>
  <c r="T398" i="1"/>
  <c r="I398" i="1"/>
  <c r="AI397" i="1"/>
  <c r="W397" i="1"/>
  <c r="I397" i="1"/>
  <c r="H394" i="1"/>
  <c r="P394" i="1"/>
  <c r="X394" i="1"/>
  <c r="AF394" i="1"/>
  <c r="C394" i="1"/>
  <c r="K394" i="1"/>
  <c r="S394" i="1"/>
  <c r="AA394" i="1"/>
  <c r="AI394" i="1"/>
  <c r="D394" i="1"/>
  <c r="L394" i="1"/>
  <c r="T394" i="1"/>
  <c r="AB394" i="1"/>
  <c r="AJ394" i="1"/>
  <c r="E394" i="1"/>
  <c r="M394" i="1"/>
  <c r="U394" i="1"/>
  <c r="AK394" i="1"/>
  <c r="F394" i="1"/>
  <c r="N394" i="1"/>
  <c r="V394" i="1"/>
  <c r="AD394" i="1"/>
  <c r="R393" i="1"/>
  <c r="AH391" i="1"/>
  <c r="O391" i="1"/>
  <c r="H387" i="1"/>
  <c r="P387" i="1"/>
  <c r="X387" i="1"/>
  <c r="AF387" i="1"/>
  <c r="B387" i="1"/>
  <c r="J387" i="1"/>
  <c r="R387" i="1"/>
  <c r="Z387" i="1"/>
  <c r="AH387" i="1"/>
  <c r="C387" i="1"/>
  <c r="K387" i="1"/>
  <c r="S387" i="1"/>
  <c r="AA387" i="1"/>
  <c r="AI387" i="1"/>
  <c r="D387" i="1"/>
  <c r="L387" i="1"/>
  <c r="T387" i="1"/>
  <c r="AB387" i="1"/>
  <c r="AJ387" i="1"/>
  <c r="E387" i="1"/>
  <c r="M387" i="1"/>
  <c r="U387" i="1"/>
  <c r="AK387" i="1"/>
  <c r="F387" i="1"/>
  <c r="N387" i="1"/>
  <c r="V387" i="1"/>
  <c r="AD387" i="1"/>
  <c r="H383" i="1"/>
  <c r="P383" i="1"/>
  <c r="X383" i="1"/>
  <c r="AF383" i="1"/>
  <c r="B383" i="1"/>
  <c r="J383" i="1"/>
  <c r="R383" i="1"/>
  <c r="Z383" i="1"/>
  <c r="AH383" i="1"/>
  <c r="C383" i="1"/>
  <c r="K383" i="1"/>
  <c r="S383" i="1"/>
  <c r="AA383" i="1"/>
  <c r="AI383" i="1"/>
  <c r="D383" i="1"/>
  <c r="L383" i="1"/>
  <c r="T383" i="1"/>
  <c r="AB383" i="1"/>
  <c r="AJ383" i="1"/>
  <c r="E383" i="1"/>
  <c r="M383" i="1"/>
  <c r="U383" i="1"/>
  <c r="AK383" i="1"/>
  <c r="F383" i="1"/>
  <c r="N383" i="1"/>
  <c r="V383" i="1"/>
  <c r="AD383" i="1"/>
  <c r="H379" i="1"/>
  <c r="P379" i="1"/>
  <c r="X379" i="1"/>
  <c r="AF379" i="1"/>
  <c r="B379" i="1"/>
  <c r="J379" i="1"/>
  <c r="R379" i="1"/>
  <c r="Z379" i="1"/>
  <c r="AH379" i="1"/>
  <c r="C379" i="1"/>
  <c r="K379" i="1"/>
  <c r="S379" i="1"/>
  <c r="AA379" i="1"/>
  <c r="AI379" i="1"/>
  <c r="D379" i="1"/>
  <c r="L379" i="1"/>
  <c r="T379" i="1"/>
  <c r="AB379" i="1"/>
  <c r="AJ379" i="1"/>
  <c r="E379" i="1"/>
  <c r="M379" i="1"/>
  <c r="U379" i="1"/>
  <c r="AK379" i="1"/>
  <c r="F379" i="1"/>
  <c r="N379" i="1"/>
  <c r="V379" i="1"/>
  <c r="AD379" i="1"/>
  <c r="Q377" i="1"/>
  <c r="H375" i="1"/>
  <c r="P375" i="1"/>
  <c r="X375" i="1"/>
  <c r="AF375" i="1"/>
  <c r="B375" i="1"/>
  <c r="J375" i="1"/>
  <c r="R375" i="1"/>
  <c r="Z375" i="1"/>
  <c r="AH375" i="1"/>
  <c r="C375" i="1"/>
  <c r="K375" i="1"/>
  <c r="S375" i="1"/>
  <c r="AA375" i="1"/>
  <c r="AI375" i="1"/>
  <c r="D375" i="1"/>
  <c r="L375" i="1"/>
  <c r="T375" i="1"/>
  <c r="AB375" i="1"/>
  <c r="AJ375" i="1"/>
  <c r="E375" i="1"/>
  <c r="M375" i="1"/>
  <c r="U375" i="1"/>
  <c r="AK375" i="1"/>
  <c r="F375" i="1"/>
  <c r="N375" i="1"/>
  <c r="V375" i="1"/>
  <c r="AD375" i="1"/>
  <c r="H371" i="1"/>
  <c r="P371" i="1"/>
  <c r="X371" i="1"/>
  <c r="AF371" i="1"/>
  <c r="B371" i="1"/>
  <c r="J371" i="1"/>
  <c r="R371" i="1"/>
  <c r="Z371" i="1"/>
  <c r="AH371" i="1"/>
  <c r="C371" i="1"/>
  <c r="K371" i="1"/>
  <c r="S371" i="1"/>
  <c r="AA371" i="1"/>
  <c r="AI371" i="1"/>
  <c r="D371" i="1"/>
  <c r="L371" i="1"/>
  <c r="T371" i="1"/>
  <c r="AB371" i="1"/>
  <c r="AJ371" i="1"/>
  <c r="E371" i="1"/>
  <c r="M371" i="1"/>
  <c r="U371" i="1"/>
  <c r="AK371" i="1"/>
  <c r="F371" i="1"/>
  <c r="N371" i="1"/>
  <c r="V371" i="1"/>
  <c r="AD371" i="1"/>
  <c r="Q369" i="1"/>
  <c r="H367" i="1"/>
  <c r="P367" i="1"/>
  <c r="X367" i="1"/>
  <c r="AF367" i="1"/>
  <c r="B367" i="1"/>
  <c r="J367" i="1"/>
  <c r="R367" i="1"/>
  <c r="Z367" i="1"/>
  <c r="AH367" i="1"/>
  <c r="C367" i="1"/>
  <c r="K367" i="1"/>
  <c r="S367" i="1"/>
  <c r="AA367" i="1"/>
  <c r="AI367" i="1"/>
  <c r="D367" i="1"/>
  <c r="L367" i="1"/>
  <c r="T367" i="1"/>
  <c r="AB367" i="1"/>
  <c r="AJ367" i="1"/>
  <c r="E367" i="1"/>
  <c r="M367" i="1"/>
  <c r="U367" i="1"/>
  <c r="AK367" i="1"/>
  <c r="F367" i="1"/>
  <c r="N367" i="1"/>
  <c r="V367" i="1"/>
  <c r="AD367" i="1"/>
  <c r="AD365" i="1"/>
  <c r="V365" i="1"/>
  <c r="N365" i="1"/>
  <c r="F365" i="1"/>
  <c r="AD364" i="1"/>
  <c r="V364" i="1"/>
  <c r="N364" i="1"/>
  <c r="F364" i="1"/>
  <c r="AD363" i="1"/>
  <c r="V363" i="1"/>
  <c r="N363" i="1"/>
  <c r="F363" i="1"/>
  <c r="AD362" i="1"/>
  <c r="V362" i="1"/>
  <c r="N362" i="1"/>
  <c r="F362" i="1"/>
  <c r="AD361" i="1"/>
  <c r="V361" i="1"/>
  <c r="N361" i="1"/>
  <c r="F361" i="1"/>
  <c r="AD360" i="1"/>
  <c r="V360" i="1"/>
  <c r="N360" i="1"/>
  <c r="F360" i="1"/>
  <c r="AD359" i="1"/>
  <c r="V359" i="1"/>
  <c r="N359" i="1"/>
  <c r="F359" i="1"/>
  <c r="AD358" i="1"/>
  <c r="V358" i="1"/>
  <c r="N358" i="1"/>
  <c r="F358" i="1"/>
  <c r="AD357" i="1"/>
  <c r="V357" i="1"/>
  <c r="N357" i="1"/>
  <c r="F357" i="1"/>
  <c r="AD356" i="1"/>
  <c r="V356" i="1"/>
  <c r="N356" i="1"/>
  <c r="F356" i="1"/>
  <c r="AD355" i="1"/>
  <c r="V355" i="1"/>
  <c r="N355" i="1"/>
  <c r="F355" i="1"/>
  <c r="AD354" i="1"/>
  <c r="V354" i="1"/>
  <c r="N354" i="1"/>
  <c r="F354" i="1"/>
  <c r="AD353" i="1"/>
  <c r="V353" i="1"/>
  <c r="N353" i="1"/>
  <c r="F353" i="1"/>
  <c r="AD352" i="1"/>
  <c r="V352" i="1"/>
  <c r="N352" i="1"/>
  <c r="F352" i="1"/>
  <c r="AD351" i="1"/>
  <c r="V351" i="1"/>
  <c r="N351" i="1"/>
  <c r="F351" i="1"/>
  <c r="AD350" i="1"/>
  <c r="V350" i="1"/>
  <c r="N350" i="1"/>
  <c r="F350" i="1"/>
  <c r="AD349" i="1"/>
  <c r="V349" i="1"/>
  <c r="N349" i="1"/>
  <c r="F349" i="1"/>
  <c r="AD348" i="1"/>
  <c r="V348" i="1"/>
  <c r="N348" i="1"/>
  <c r="F348" i="1"/>
  <c r="AD347" i="1"/>
  <c r="V347" i="1"/>
  <c r="N347" i="1"/>
  <c r="F347" i="1"/>
  <c r="AD346" i="1"/>
  <c r="V346" i="1"/>
  <c r="N346" i="1"/>
  <c r="F346" i="1"/>
  <c r="AD345" i="1"/>
  <c r="V345" i="1"/>
  <c r="N345" i="1"/>
  <c r="F345" i="1"/>
  <c r="AD344" i="1"/>
  <c r="V344" i="1"/>
  <c r="N344" i="1"/>
  <c r="F344" i="1"/>
  <c r="AD343" i="1"/>
  <c r="U343" i="1"/>
  <c r="L343" i="1"/>
  <c r="AH342" i="1"/>
  <c r="Y342" i="1"/>
  <c r="O342" i="1"/>
  <c r="F342" i="1"/>
  <c r="H341" i="1"/>
  <c r="P341" i="1"/>
  <c r="X341" i="1"/>
  <c r="AF341" i="1"/>
  <c r="AE340" i="1"/>
  <c r="V340" i="1"/>
  <c r="L340" i="1"/>
  <c r="AE339" i="1"/>
  <c r="T339" i="1"/>
  <c r="I339" i="1"/>
  <c r="AJ338" i="1"/>
  <c r="W338" i="1"/>
  <c r="K338" i="1"/>
  <c r="AK337" i="1"/>
  <c r="Y337" i="1"/>
  <c r="L337" i="1"/>
  <c r="AJ336" i="1"/>
  <c r="T336" i="1"/>
  <c r="AB335" i="1"/>
  <c r="L335" i="1"/>
  <c r="AJ334" i="1"/>
  <c r="T334" i="1"/>
  <c r="B333" i="1"/>
  <c r="J333" i="1"/>
  <c r="R333" i="1"/>
  <c r="Z333" i="1"/>
  <c r="AH333" i="1"/>
  <c r="C333" i="1"/>
  <c r="E333" i="1"/>
  <c r="M333" i="1"/>
  <c r="U333" i="1"/>
  <c r="AK333" i="1"/>
  <c r="F333" i="1"/>
  <c r="N333" i="1"/>
  <c r="V333" i="1"/>
  <c r="AD333" i="1"/>
  <c r="G333" i="1"/>
  <c r="O333" i="1"/>
  <c r="W333" i="1"/>
  <c r="AE333" i="1"/>
  <c r="H333" i="1"/>
  <c r="P333" i="1"/>
  <c r="X333" i="1"/>
  <c r="AF333" i="1"/>
  <c r="Q331" i="1"/>
  <c r="Y330" i="1"/>
  <c r="B329" i="1"/>
  <c r="J329" i="1"/>
  <c r="R329" i="1"/>
  <c r="Z329" i="1"/>
  <c r="AH329" i="1"/>
  <c r="C329" i="1"/>
  <c r="K329" i="1"/>
  <c r="S329" i="1"/>
  <c r="AA329" i="1"/>
  <c r="AI329" i="1"/>
  <c r="E329" i="1"/>
  <c r="M329" i="1"/>
  <c r="U329" i="1"/>
  <c r="AK329" i="1"/>
  <c r="F329" i="1"/>
  <c r="N329" i="1"/>
  <c r="V329" i="1"/>
  <c r="AD329" i="1"/>
  <c r="G329" i="1"/>
  <c r="O329" i="1"/>
  <c r="W329" i="1"/>
  <c r="AE329" i="1"/>
  <c r="H329" i="1"/>
  <c r="P329" i="1"/>
  <c r="X329" i="1"/>
  <c r="AF329" i="1"/>
  <c r="Q327" i="1"/>
  <c r="Y326" i="1"/>
  <c r="B325" i="1"/>
  <c r="J325" i="1"/>
  <c r="R325" i="1"/>
  <c r="Z325" i="1"/>
  <c r="AH325" i="1"/>
  <c r="C325" i="1"/>
  <c r="K325" i="1"/>
  <c r="S325" i="1"/>
  <c r="AA325" i="1"/>
  <c r="AI325" i="1"/>
  <c r="E325" i="1"/>
  <c r="M325" i="1"/>
  <c r="U325" i="1"/>
  <c r="AK325" i="1"/>
  <c r="F325" i="1"/>
  <c r="N325" i="1"/>
  <c r="V325" i="1"/>
  <c r="AD325" i="1"/>
  <c r="G325" i="1"/>
  <c r="O325" i="1"/>
  <c r="W325" i="1"/>
  <c r="AE325" i="1"/>
  <c r="H325" i="1"/>
  <c r="P325" i="1"/>
  <c r="X325" i="1"/>
  <c r="AF325" i="1"/>
  <c r="Q323" i="1"/>
  <c r="Y322" i="1"/>
  <c r="B321" i="1"/>
  <c r="J321" i="1"/>
  <c r="R321" i="1"/>
  <c r="Z321" i="1"/>
  <c r="AH321" i="1"/>
  <c r="C321" i="1"/>
  <c r="K321" i="1"/>
  <c r="S321" i="1"/>
  <c r="AA321" i="1"/>
  <c r="AI321" i="1"/>
  <c r="E321" i="1"/>
  <c r="M321" i="1"/>
  <c r="U321" i="1"/>
  <c r="AK321" i="1"/>
  <c r="F321" i="1"/>
  <c r="N321" i="1"/>
  <c r="V321" i="1"/>
  <c r="AD321" i="1"/>
  <c r="G321" i="1"/>
  <c r="O321" i="1"/>
  <c r="W321" i="1"/>
  <c r="AE321" i="1"/>
  <c r="H321" i="1"/>
  <c r="P321" i="1"/>
  <c r="X321" i="1"/>
  <c r="AF321" i="1"/>
  <c r="Q319" i="1"/>
  <c r="Y318" i="1"/>
  <c r="AG317" i="1"/>
  <c r="AG314" i="1"/>
  <c r="Y311" i="1"/>
  <c r="B310" i="1"/>
  <c r="J310" i="1"/>
  <c r="R310" i="1"/>
  <c r="Z310" i="1"/>
  <c r="AH310" i="1"/>
  <c r="C310" i="1"/>
  <c r="K310" i="1"/>
  <c r="S310" i="1"/>
  <c r="AA310" i="1"/>
  <c r="AI310" i="1"/>
  <c r="D310" i="1"/>
  <c r="L310" i="1"/>
  <c r="T310" i="1"/>
  <c r="AB310" i="1"/>
  <c r="AJ310" i="1"/>
  <c r="E310" i="1"/>
  <c r="M310" i="1"/>
  <c r="U310" i="1"/>
  <c r="AK310" i="1"/>
  <c r="F310" i="1"/>
  <c r="N310" i="1"/>
  <c r="V310" i="1"/>
  <c r="AD310" i="1"/>
  <c r="G310" i="1"/>
  <c r="O310" i="1"/>
  <c r="W310" i="1"/>
  <c r="AE310" i="1"/>
  <c r="H310" i="1"/>
  <c r="P310" i="1"/>
  <c r="X310" i="1"/>
  <c r="AF310" i="1"/>
  <c r="AK365" i="1"/>
  <c r="U365" i="1"/>
  <c r="M365" i="1"/>
  <c r="E365" i="1"/>
  <c r="AK364" i="1"/>
  <c r="U364" i="1"/>
  <c r="M364" i="1"/>
  <c r="E364" i="1"/>
  <c r="AK363" i="1"/>
  <c r="U363" i="1"/>
  <c r="M363" i="1"/>
  <c r="E363" i="1"/>
  <c r="AK362" i="1"/>
  <c r="U362" i="1"/>
  <c r="M362" i="1"/>
  <c r="E362" i="1"/>
  <c r="AK361" i="1"/>
  <c r="U361" i="1"/>
  <c r="M361" i="1"/>
  <c r="E361" i="1"/>
  <c r="AK360" i="1"/>
  <c r="U360" i="1"/>
  <c r="M360" i="1"/>
  <c r="E360" i="1"/>
  <c r="AK359" i="1"/>
  <c r="U359" i="1"/>
  <c r="M359" i="1"/>
  <c r="E359" i="1"/>
  <c r="AK358" i="1"/>
  <c r="U358" i="1"/>
  <c r="M358" i="1"/>
  <c r="E358" i="1"/>
  <c r="AK357" i="1"/>
  <c r="U357" i="1"/>
  <c r="M357" i="1"/>
  <c r="E357" i="1"/>
  <c r="AK356" i="1"/>
  <c r="U356" i="1"/>
  <c r="M356" i="1"/>
  <c r="E356" i="1"/>
  <c r="AK355" i="1"/>
  <c r="U355" i="1"/>
  <c r="M355" i="1"/>
  <c r="E355" i="1"/>
  <c r="AK354" i="1"/>
  <c r="U354" i="1"/>
  <c r="M354" i="1"/>
  <c r="E354" i="1"/>
  <c r="AK353" i="1"/>
  <c r="U353" i="1"/>
  <c r="M353" i="1"/>
  <c r="E353" i="1"/>
  <c r="AK352" i="1"/>
  <c r="U352" i="1"/>
  <c r="M352" i="1"/>
  <c r="E352" i="1"/>
  <c r="AK351" i="1"/>
  <c r="U351" i="1"/>
  <c r="M351" i="1"/>
  <c r="E351" i="1"/>
  <c r="AK350" i="1"/>
  <c r="U350" i="1"/>
  <c r="M350" i="1"/>
  <c r="E350" i="1"/>
  <c r="AK349" i="1"/>
  <c r="U349" i="1"/>
  <c r="M349" i="1"/>
  <c r="E349" i="1"/>
  <c r="AK348" i="1"/>
  <c r="U348" i="1"/>
  <c r="M348" i="1"/>
  <c r="E348" i="1"/>
  <c r="AK347" i="1"/>
  <c r="U347" i="1"/>
  <c r="M347" i="1"/>
  <c r="E347" i="1"/>
  <c r="AK346" i="1"/>
  <c r="U346" i="1"/>
  <c r="M346" i="1"/>
  <c r="E346" i="1"/>
  <c r="AK345" i="1"/>
  <c r="U345" i="1"/>
  <c r="M345" i="1"/>
  <c r="E345" i="1"/>
  <c r="AK344" i="1"/>
  <c r="U344" i="1"/>
  <c r="M344" i="1"/>
  <c r="E344" i="1"/>
  <c r="AG342" i="1"/>
  <c r="W342" i="1"/>
  <c r="N342" i="1"/>
  <c r="E342" i="1"/>
  <c r="F340" i="1"/>
  <c r="N340" i="1"/>
  <c r="H340" i="1"/>
  <c r="P340" i="1"/>
  <c r="X340" i="1"/>
  <c r="AF340" i="1"/>
  <c r="S339" i="1"/>
  <c r="G339" i="1"/>
  <c r="T326" i="1"/>
  <c r="T322" i="1"/>
  <c r="T318" i="1"/>
  <c r="AB317" i="1"/>
  <c r="B313" i="1"/>
  <c r="J313" i="1"/>
  <c r="R313" i="1"/>
  <c r="Z313" i="1"/>
  <c r="AH313" i="1"/>
  <c r="C313" i="1"/>
  <c r="K313" i="1"/>
  <c r="S313" i="1"/>
  <c r="AA313" i="1"/>
  <c r="AI313" i="1"/>
  <c r="D313" i="1"/>
  <c r="L313" i="1"/>
  <c r="T313" i="1"/>
  <c r="AB313" i="1"/>
  <c r="AJ313" i="1"/>
  <c r="E313" i="1"/>
  <c r="M313" i="1"/>
  <c r="U313" i="1"/>
  <c r="AK313" i="1"/>
  <c r="F313" i="1"/>
  <c r="N313" i="1"/>
  <c r="V313" i="1"/>
  <c r="AD313" i="1"/>
  <c r="G313" i="1"/>
  <c r="O313" i="1"/>
  <c r="W313" i="1"/>
  <c r="AE313" i="1"/>
  <c r="H313" i="1"/>
  <c r="P313" i="1"/>
  <c r="X313" i="1"/>
  <c r="AF313" i="1"/>
  <c r="AG309" i="1"/>
  <c r="AJ365" i="1"/>
  <c r="AB365" i="1"/>
  <c r="T365" i="1"/>
  <c r="L365" i="1"/>
  <c r="D365" i="1"/>
  <c r="AJ364" i="1"/>
  <c r="AB364" i="1"/>
  <c r="T364" i="1"/>
  <c r="L364" i="1"/>
  <c r="D364" i="1"/>
  <c r="AJ363" i="1"/>
  <c r="AB363" i="1"/>
  <c r="T363" i="1"/>
  <c r="L363" i="1"/>
  <c r="D363" i="1"/>
  <c r="AJ362" i="1"/>
  <c r="AB362" i="1"/>
  <c r="T362" i="1"/>
  <c r="L362" i="1"/>
  <c r="D362" i="1"/>
  <c r="AJ361" i="1"/>
  <c r="AB361" i="1"/>
  <c r="T361" i="1"/>
  <c r="L361" i="1"/>
  <c r="D361" i="1"/>
  <c r="AJ360" i="1"/>
  <c r="AB360" i="1"/>
  <c r="T360" i="1"/>
  <c r="L360" i="1"/>
  <c r="D360" i="1"/>
  <c r="AJ359" i="1"/>
  <c r="AB359" i="1"/>
  <c r="T359" i="1"/>
  <c r="L359" i="1"/>
  <c r="D359" i="1"/>
  <c r="AJ358" i="1"/>
  <c r="AB358" i="1"/>
  <c r="T358" i="1"/>
  <c r="L358" i="1"/>
  <c r="D358" i="1"/>
  <c r="AJ357" i="1"/>
  <c r="AB357" i="1"/>
  <c r="T357" i="1"/>
  <c r="L357" i="1"/>
  <c r="D357" i="1"/>
  <c r="AJ356" i="1"/>
  <c r="AB356" i="1"/>
  <c r="T356" i="1"/>
  <c r="L356" i="1"/>
  <c r="D356" i="1"/>
  <c r="AJ355" i="1"/>
  <c r="AB355" i="1"/>
  <c r="T355" i="1"/>
  <c r="L355" i="1"/>
  <c r="D355" i="1"/>
  <c r="AJ354" i="1"/>
  <c r="AB354" i="1"/>
  <c r="T354" i="1"/>
  <c r="L354" i="1"/>
  <c r="D354" i="1"/>
  <c r="AJ353" i="1"/>
  <c r="AB353" i="1"/>
  <c r="T353" i="1"/>
  <c r="L353" i="1"/>
  <c r="D353" i="1"/>
  <c r="AJ352" i="1"/>
  <c r="AB352" i="1"/>
  <c r="T352" i="1"/>
  <c r="L352" i="1"/>
  <c r="D352" i="1"/>
  <c r="AJ351" i="1"/>
  <c r="AB351" i="1"/>
  <c r="T351" i="1"/>
  <c r="L351" i="1"/>
  <c r="D351" i="1"/>
  <c r="AJ350" i="1"/>
  <c r="AB350" i="1"/>
  <c r="T350" i="1"/>
  <c r="L350" i="1"/>
  <c r="D350" i="1"/>
  <c r="AJ349" i="1"/>
  <c r="AB349" i="1"/>
  <c r="T349" i="1"/>
  <c r="L349" i="1"/>
  <c r="D349" i="1"/>
  <c r="AJ348" i="1"/>
  <c r="AB348" i="1"/>
  <c r="T348" i="1"/>
  <c r="L348" i="1"/>
  <c r="D348" i="1"/>
  <c r="AJ347" i="1"/>
  <c r="AB347" i="1"/>
  <c r="T347" i="1"/>
  <c r="L347" i="1"/>
  <c r="D347" i="1"/>
  <c r="AJ346" i="1"/>
  <c r="AB346" i="1"/>
  <c r="T346" i="1"/>
  <c r="L346" i="1"/>
  <c r="D346" i="1"/>
  <c r="AJ345" i="1"/>
  <c r="AB345" i="1"/>
  <c r="T345" i="1"/>
  <c r="L345" i="1"/>
  <c r="D345" i="1"/>
  <c r="AJ344" i="1"/>
  <c r="AB344" i="1"/>
  <c r="T344" i="1"/>
  <c r="L344" i="1"/>
  <c r="D344" i="1"/>
  <c r="H343" i="1"/>
  <c r="P343" i="1"/>
  <c r="X343" i="1"/>
  <c r="AE342" i="1"/>
  <c r="V342" i="1"/>
  <c r="M342" i="1"/>
  <c r="D342" i="1"/>
  <c r="T340" i="1"/>
  <c r="J340" i="1"/>
  <c r="AB339" i="1"/>
  <c r="R339" i="1"/>
  <c r="E339" i="1"/>
  <c r="AG338" i="1"/>
  <c r="T338" i="1"/>
  <c r="G338" i="1"/>
  <c r="AI337" i="1"/>
  <c r="U337" i="1"/>
  <c r="I337" i="1"/>
  <c r="B336" i="1"/>
  <c r="J336" i="1"/>
  <c r="R336" i="1"/>
  <c r="Z336" i="1"/>
  <c r="AH336" i="1"/>
  <c r="E336" i="1"/>
  <c r="M336" i="1"/>
  <c r="U336" i="1"/>
  <c r="AK336" i="1"/>
  <c r="F336" i="1"/>
  <c r="N336" i="1"/>
  <c r="V336" i="1"/>
  <c r="AD336" i="1"/>
  <c r="H336" i="1"/>
  <c r="P336" i="1"/>
  <c r="X336" i="1"/>
  <c r="AF336" i="1"/>
  <c r="Y335" i="1"/>
  <c r="I335" i="1"/>
  <c r="B334" i="1"/>
  <c r="J334" i="1"/>
  <c r="R334" i="1"/>
  <c r="Z334" i="1"/>
  <c r="AH334" i="1"/>
  <c r="E334" i="1"/>
  <c r="M334" i="1"/>
  <c r="U334" i="1"/>
  <c r="AK334" i="1"/>
  <c r="F334" i="1"/>
  <c r="N334" i="1"/>
  <c r="V334" i="1"/>
  <c r="AD334" i="1"/>
  <c r="H334" i="1"/>
  <c r="P334" i="1"/>
  <c r="X334" i="1"/>
  <c r="AF334" i="1"/>
  <c r="B332" i="1"/>
  <c r="J332" i="1"/>
  <c r="R332" i="1"/>
  <c r="Z332" i="1"/>
  <c r="AH332" i="1"/>
  <c r="C332" i="1"/>
  <c r="K332" i="1"/>
  <c r="S332" i="1"/>
  <c r="AA332" i="1"/>
  <c r="AI332" i="1"/>
  <c r="E332" i="1"/>
  <c r="M332" i="1"/>
  <c r="U332" i="1"/>
  <c r="AK332" i="1"/>
  <c r="F332" i="1"/>
  <c r="N332" i="1"/>
  <c r="V332" i="1"/>
  <c r="AD332" i="1"/>
  <c r="G332" i="1"/>
  <c r="O332" i="1"/>
  <c r="W332" i="1"/>
  <c r="AE332" i="1"/>
  <c r="H332" i="1"/>
  <c r="P332" i="1"/>
  <c r="X332" i="1"/>
  <c r="AF332" i="1"/>
  <c r="I331" i="1"/>
  <c r="Q330" i="1"/>
  <c r="B328" i="1"/>
  <c r="J328" i="1"/>
  <c r="R328" i="1"/>
  <c r="Z328" i="1"/>
  <c r="AH328" i="1"/>
  <c r="C328" i="1"/>
  <c r="K328" i="1"/>
  <c r="S328" i="1"/>
  <c r="AA328" i="1"/>
  <c r="AI328" i="1"/>
  <c r="E328" i="1"/>
  <c r="M328" i="1"/>
  <c r="U328" i="1"/>
  <c r="AK328" i="1"/>
  <c r="F328" i="1"/>
  <c r="N328" i="1"/>
  <c r="V328" i="1"/>
  <c r="AD328" i="1"/>
  <c r="G328" i="1"/>
  <c r="O328" i="1"/>
  <c r="W328" i="1"/>
  <c r="AE328" i="1"/>
  <c r="H328" i="1"/>
  <c r="P328" i="1"/>
  <c r="X328" i="1"/>
  <c r="AF328" i="1"/>
  <c r="I327" i="1"/>
  <c r="Q326" i="1"/>
  <c r="B324" i="1"/>
  <c r="J324" i="1"/>
  <c r="R324" i="1"/>
  <c r="Z324" i="1"/>
  <c r="AH324" i="1"/>
  <c r="C324" i="1"/>
  <c r="K324" i="1"/>
  <c r="S324" i="1"/>
  <c r="AA324" i="1"/>
  <c r="AI324" i="1"/>
  <c r="E324" i="1"/>
  <c r="M324" i="1"/>
  <c r="U324" i="1"/>
  <c r="AK324" i="1"/>
  <c r="F324" i="1"/>
  <c r="N324" i="1"/>
  <c r="V324" i="1"/>
  <c r="AD324" i="1"/>
  <c r="G324" i="1"/>
  <c r="O324" i="1"/>
  <c r="W324" i="1"/>
  <c r="AE324" i="1"/>
  <c r="H324" i="1"/>
  <c r="P324" i="1"/>
  <c r="X324" i="1"/>
  <c r="AF324" i="1"/>
  <c r="I323" i="1"/>
  <c r="Q322" i="1"/>
  <c r="B320" i="1"/>
  <c r="J320" i="1"/>
  <c r="R320" i="1"/>
  <c r="Z320" i="1"/>
  <c r="AH320" i="1"/>
  <c r="C320" i="1"/>
  <c r="K320" i="1"/>
  <c r="S320" i="1"/>
  <c r="AA320" i="1"/>
  <c r="AI320" i="1"/>
  <c r="E320" i="1"/>
  <c r="M320" i="1"/>
  <c r="U320" i="1"/>
  <c r="AK320" i="1"/>
  <c r="F320" i="1"/>
  <c r="N320" i="1"/>
  <c r="V320" i="1"/>
  <c r="AD320" i="1"/>
  <c r="G320" i="1"/>
  <c r="O320" i="1"/>
  <c r="W320" i="1"/>
  <c r="AE320" i="1"/>
  <c r="H320" i="1"/>
  <c r="P320" i="1"/>
  <c r="X320" i="1"/>
  <c r="AF320" i="1"/>
  <c r="I319" i="1"/>
  <c r="Q318" i="1"/>
  <c r="Y317" i="1"/>
  <c r="B316" i="1"/>
  <c r="J316" i="1"/>
  <c r="R316" i="1"/>
  <c r="Z316" i="1"/>
  <c r="AH316" i="1"/>
  <c r="C316" i="1"/>
  <c r="K316" i="1"/>
  <c r="S316" i="1"/>
  <c r="AA316" i="1"/>
  <c r="AI316" i="1"/>
  <c r="D316" i="1"/>
  <c r="L316" i="1"/>
  <c r="T316" i="1"/>
  <c r="AB316" i="1"/>
  <c r="AJ316" i="1"/>
  <c r="E316" i="1"/>
  <c r="M316" i="1"/>
  <c r="U316" i="1"/>
  <c r="AK316" i="1"/>
  <c r="F316" i="1"/>
  <c r="N316" i="1"/>
  <c r="V316" i="1"/>
  <c r="AD316" i="1"/>
  <c r="G316" i="1"/>
  <c r="O316" i="1"/>
  <c r="W316" i="1"/>
  <c r="AE316" i="1"/>
  <c r="H316" i="1"/>
  <c r="P316" i="1"/>
  <c r="X316" i="1"/>
  <c r="AF316" i="1"/>
  <c r="AG312" i="1"/>
  <c r="Y309" i="1"/>
  <c r="B308" i="1"/>
  <c r="J308" i="1"/>
  <c r="R308" i="1"/>
  <c r="Z308" i="1"/>
  <c r="AH308" i="1"/>
  <c r="C308" i="1"/>
  <c r="K308" i="1"/>
  <c r="S308" i="1"/>
  <c r="AA308" i="1"/>
  <c r="AI308" i="1"/>
  <c r="D308" i="1"/>
  <c r="L308" i="1"/>
  <c r="T308" i="1"/>
  <c r="AB308" i="1"/>
  <c r="AJ308" i="1"/>
  <c r="E308" i="1"/>
  <c r="M308" i="1"/>
  <c r="U308" i="1"/>
  <c r="AK308" i="1"/>
  <c r="F308" i="1"/>
  <c r="N308" i="1"/>
  <c r="V308" i="1"/>
  <c r="AD308" i="1"/>
  <c r="G308" i="1"/>
  <c r="O308" i="1"/>
  <c r="W308" i="1"/>
  <c r="AE308" i="1"/>
  <c r="H308" i="1"/>
  <c r="P308" i="1"/>
  <c r="X308" i="1"/>
  <c r="AF308" i="1"/>
  <c r="AI365" i="1"/>
  <c r="AA365" i="1"/>
  <c r="S365" i="1"/>
  <c r="K365" i="1"/>
  <c r="C365" i="1"/>
  <c r="AI364" i="1"/>
  <c r="AA364" i="1"/>
  <c r="S364" i="1"/>
  <c r="K364" i="1"/>
  <c r="C364" i="1"/>
  <c r="AI363" i="1"/>
  <c r="AA363" i="1"/>
  <c r="S363" i="1"/>
  <c r="K363" i="1"/>
  <c r="C363" i="1"/>
  <c r="AI362" i="1"/>
  <c r="AA362" i="1"/>
  <c r="S362" i="1"/>
  <c r="K362" i="1"/>
  <c r="C362" i="1"/>
  <c r="AI361" i="1"/>
  <c r="AA361" i="1"/>
  <c r="S361" i="1"/>
  <c r="K361" i="1"/>
  <c r="C361" i="1"/>
  <c r="AI360" i="1"/>
  <c r="AA360" i="1"/>
  <c r="S360" i="1"/>
  <c r="K360" i="1"/>
  <c r="C360" i="1"/>
  <c r="AI359" i="1"/>
  <c r="AA359" i="1"/>
  <c r="S359" i="1"/>
  <c r="K359" i="1"/>
  <c r="C359" i="1"/>
  <c r="AI358" i="1"/>
  <c r="AA358" i="1"/>
  <c r="S358" i="1"/>
  <c r="K358" i="1"/>
  <c r="C358" i="1"/>
  <c r="AI357" i="1"/>
  <c r="AA357" i="1"/>
  <c r="S357" i="1"/>
  <c r="K357" i="1"/>
  <c r="C357" i="1"/>
  <c r="AI356" i="1"/>
  <c r="AA356" i="1"/>
  <c r="S356" i="1"/>
  <c r="K356" i="1"/>
  <c r="C356" i="1"/>
  <c r="AI355" i="1"/>
  <c r="AA355" i="1"/>
  <c r="S355" i="1"/>
  <c r="K355" i="1"/>
  <c r="C355" i="1"/>
  <c r="AI354" i="1"/>
  <c r="AA354" i="1"/>
  <c r="S354" i="1"/>
  <c r="K354" i="1"/>
  <c r="C354" i="1"/>
  <c r="AI353" i="1"/>
  <c r="AA353" i="1"/>
  <c r="S353" i="1"/>
  <c r="K353" i="1"/>
  <c r="C353" i="1"/>
  <c r="AI352" i="1"/>
  <c r="AA352" i="1"/>
  <c r="S352" i="1"/>
  <c r="K352" i="1"/>
  <c r="C352" i="1"/>
  <c r="AI351" i="1"/>
  <c r="AA351" i="1"/>
  <c r="S351" i="1"/>
  <c r="K351" i="1"/>
  <c r="C351" i="1"/>
  <c r="AI350" i="1"/>
  <c r="AA350" i="1"/>
  <c r="S350" i="1"/>
  <c r="K350" i="1"/>
  <c r="C350" i="1"/>
  <c r="AI349" i="1"/>
  <c r="AA349" i="1"/>
  <c r="S349" i="1"/>
  <c r="K349" i="1"/>
  <c r="C349" i="1"/>
  <c r="AI348" i="1"/>
  <c r="AA348" i="1"/>
  <c r="S348" i="1"/>
  <c r="K348" i="1"/>
  <c r="C348" i="1"/>
  <c r="AI347" i="1"/>
  <c r="AA347" i="1"/>
  <c r="S347" i="1"/>
  <c r="K347" i="1"/>
  <c r="C347" i="1"/>
  <c r="AI346" i="1"/>
  <c r="AA346" i="1"/>
  <c r="S346" i="1"/>
  <c r="K346" i="1"/>
  <c r="C346" i="1"/>
  <c r="AI345" i="1"/>
  <c r="AA345" i="1"/>
  <c r="S345" i="1"/>
  <c r="K345" i="1"/>
  <c r="C345" i="1"/>
  <c r="AI344" i="1"/>
  <c r="AA344" i="1"/>
  <c r="S344" i="1"/>
  <c r="K344" i="1"/>
  <c r="C344" i="1"/>
  <c r="AD342" i="1"/>
  <c r="U342" i="1"/>
  <c r="L342" i="1"/>
  <c r="C342" i="1"/>
  <c r="AK340" i="1"/>
  <c r="AB340" i="1"/>
  <c r="S340" i="1"/>
  <c r="I340" i="1"/>
  <c r="AK339" i="1"/>
  <c r="AA339" i="1"/>
  <c r="Q339" i="1"/>
  <c r="D339" i="1"/>
  <c r="AE338" i="1"/>
  <c r="S338" i="1"/>
  <c r="AG337" i="1"/>
  <c r="T337" i="1"/>
  <c r="W335" i="1"/>
  <c r="AJ331" i="1"/>
  <c r="L330" i="1"/>
  <c r="AJ327" i="1"/>
  <c r="L326" i="1"/>
  <c r="L322" i="1"/>
  <c r="L318" i="1"/>
  <c r="Q317" i="1"/>
  <c r="Y312" i="1"/>
  <c r="B311" i="1"/>
  <c r="J311" i="1"/>
  <c r="R311" i="1"/>
  <c r="Z311" i="1"/>
  <c r="AH311" i="1"/>
  <c r="C311" i="1"/>
  <c r="K311" i="1"/>
  <c r="S311" i="1"/>
  <c r="AA311" i="1"/>
  <c r="AI311" i="1"/>
  <c r="D311" i="1"/>
  <c r="L311" i="1"/>
  <c r="T311" i="1"/>
  <c r="AB311" i="1"/>
  <c r="AJ311" i="1"/>
  <c r="E311" i="1"/>
  <c r="M311" i="1"/>
  <c r="U311" i="1"/>
  <c r="AK311" i="1"/>
  <c r="F311" i="1"/>
  <c r="N311" i="1"/>
  <c r="V311" i="1"/>
  <c r="AD311" i="1"/>
  <c r="G311" i="1"/>
  <c r="O311" i="1"/>
  <c r="W311" i="1"/>
  <c r="AE311" i="1"/>
  <c r="H311" i="1"/>
  <c r="P311" i="1"/>
  <c r="X311" i="1"/>
  <c r="AF311" i="1"/>
  <c r="Q309" i="1"/>
  <c r="AH365" i="1"/>
  <c r="Z365" i="1"/>
  <c r="R365" i="1"/>
  <c r="J365" i="1"/>
  <c r="B365" i="1"/>
  <c r="AH364" i="1"/>
  <c r="Z364" i="1"/>
  <c r="R364" i="1"/>
  <c r="J364" i="1"/>
  <c r="B364" i="1"/>
  <c r="AH363" i="1"/>
  <c r="Z363" i="1"/>
  <c r="R363" i="1"/>
  <c r="J363" i="1"/>
  <c r="B363" i="1"/>
  <c r="AH362" i="1"/>
  <c r="Z362" i="1"/>
  <c r="R362" i="1"/>
  <c r="J362" i="1"/>
  <c r="B362" i="1"/>
  <c r="AH361" i="1"/>
  <c r="Z361" i="1"/>
  <c r="R361" i="1"/>
  <c r="J361" i="1"/>
  <c r="B361" i="1"/>
  <c r="AH360" i="1"/>
  <c r="Z360" i="1"/>
  <c r="R360" i="1"/>
  <c r="J360" i="1"/>
  <c r="B360" i="1"/>
  <c r="AH359" i="1"/>
  <c r="Z359" i="1"/>
  <c r="R359" i="1"/>
  <c r="J359" i="1"/>
  <c r="B359" i="1"/>
  <c r="AH358" i="1"/>
  <c r="Z358" i="1"/>
  <c r="R358" i="1"/>
  <c r="J358" i="1"/>
  <c r="B358" i="1"/>
  <c r="AH357" i="1"/>
  <c r="Z357" i="1"/>
  <c r="R357" i="1"/>
  <c r="J357" i="1"/>
  <c r="B357" i="1"/>
  <c r="AH356" i="1"/>
  <c r="Z356" i="1"/>
  <c r="R356" i="1"/>
  <c r="J356" i="1"/>
  <c r="B356" i="1"/>
  <c r="AH355" i="1"/>
  <c r="Z355" i="1"/>
  <c r="R355" i="1"/>
  <c r="J355" i="1"/>
  <c r="B355" i="1"/>
  <c r="AH354" i="1"/>
  <c r="Z354" i="1"/>
  <c r="R354" i="1"/>
  <c r="J354" i="1"/>
  <c r="B354" i="1"/>
  <c r="AH353" i="1"/>
  <c r="Z353" i="1"/>
  <c r="R353" i="1"/>
  <c r="J353" i="1"/>
  <c r="B353" i="1"/>
  <c r="AH352" i="1"/>
  <c r="Z352" i="1"/>
  <c r="R352" i="1"/>
  <c r="J352" i="1"/>
  <c r="B352" i="1"/>
  <c r="AH351" i="1"/>
  <c r="Z351" i="1"/>
  <c r="R351" i="1"/>
  <c r="J351" i="1"/>
  <c r="B351" i="1"/>
  <c r="AH350" i="1"/>
  <c r="Z350" i="1"/>
  <c r="R350" i="1"/>
  <c r="J350" i="1"/>
  <c r="B350" i="1"/>
  <c r="AH349" i="1"/>
  <c r="Z349" i="1"/>
  <c r="R349" i="1"/>
  <c r="J349" i="1"/>
  <c r="B349" i="1"/>
  <c r="AH348" i="1"/>
  <c r="Z348" i="1"/>
  <c r="R348" i="1"/>
  <c r="J348" i="1"/>
  <c r="B348" i="1"/>
  <c r="AH347" i="1"/>
  <c r="Z347" i="1"/>
  <c r="R347" i="1"/>
  <c r="J347" i="1"/>
  <c r="B347" i="1"/>
  <c r="AH346" i="1"/>
  <c r="Z346" i="1"/>
  <c r="R346" i="1"/>
  <c r="J346" i="1"/>
  <c r="B346" i="1"/>
  <c r="AH345" i="1"/>
  <c r="Z345" i="1"/>
  <c r="R345" i="1"/>
  <c r="J345" i="1"/>
  <c r="B345" i="1"/>
  <c r="AH344" i="1"/>
  <c r="Z344" i="1"/>
  <c r="R344" i="1"/>
  <c r="J344" i="1"/>
  <c r="B344" i="1"/>
  <c r="T342" i="1"/>
  <c r="K342" i="1"/>
  <c r="AJ339" i="1"/>
  <c r="Z339" i="1"/>
  <c r="O339" i="1"/>
  <c r="B331" i="1"/>
  <c r="J331" i="1"/>
  <c r="R331" i="1"/>
  <c r="Z331" i="1"/>
  <c r="AH331" i="1"/>
  <c r="C331" i="1"/>
  <c r="K331" i="1"/>
  <c r="S331" i="1"/>
  <c r="AA331" i="1"/>
  <c r="AI331" i="1"/>
  <c r="E331" i="1"/>
  <c r="M331" i="1"/>
  <c r="U331" i="1"/>
  <c r="AK331" i="1"/>
  <c r="F331" i="1"/>
  <c r="N331" i="1"/>
  <c r="V331" i="1"/>
  <c r="AD331" i="1"/>
  <c r="G331" i="1"/>
  <c r="O331" i="1"/>
  <c r="W331" i="1"/>
  <c r="AE331" i="1"/>
  <c r="H331" i="1"/>
  <c r="P331" i="1"/>
  <c r="X331" i="1"/>
  <c r="AF331" i="1"/>
  <c r="B327" i="1"/>
  <c r="J327" i="1"/>
  <c r="R327" i="1"/>
  <c r="Z327" i="1"/>
  <c r="AH327" i="1"/>
  <c r="C327" i="1"/>
  <c r="K327" i="1"/>
  <c r="S327" i="1"/>
  <c r="AA327" i="1"/>
  <c r="AI327" i="1"/>
  <c r="E327" i="1"/>
  <c r="M327" i="1"/>
  <c r="U327" i="1"/>
  <c r="AK327" i="1"/>
  <c r="F327" i="1"/>
  <c r="N327" i="1"/>
  <c r="V327" i="1"/>
  <c r="AD327" i="1"/>
  <c r="G327" i="1"/>
  <c r="O327" i="1"/>
  <c r="W327" i="1"/>
  <c r="AE327" i="1"/>
  <c r="H327" i="1"/>
  <c r="P327" i="1"/>
  <c r="X327" i="1"/>
  <c r="AF327" i="1"/>
  <c r="B323" i="1"/>
  <c r="J323" i="1"/>
  <c r="R323" i="1"/>
  <c r="Z323" i="1"/>
  <c r="AH323" i="1"/>
  <c r="C323" i="1"/>
  <c r="K323" i="1"/>
  <c r="S323" i="1"/>
  <c r="AA323" i="1"/>
  <c r="AI323" i="1"/>
  <c r="E323" i="1"/>
  <c r="M323" i="1"/>
  <c r="U323" i="1"/>
  <c r="AK323" i="1"/>
  <c r="F323" i="1"/>
  <c r="N323" i="1"/>
  <c r="V323" i="1"/>
  <c r="AD323" i="1"/>
  <c r="G323" i="1"/>
  <c r="O323" i="1"/>
  <c r="W323" i="1"/>
  <c r="AE323" i="1"/>
  <c r="H323" i="1"/>
  <c r="P323" i="1"/>
  <c r="X323" i="1"/>
  <c r="AF323" i="1"/>
  <c r="B319" i="1"/>
  <c r="J319" i="1"/>
  <c r="R319" i="1"/>
  <c r="Z319" i="1"/>
  <c r="AH319" i="1"/>
  <c r="C319" i="1"/>
  <c r="K319" i="1"/>
  <c r="S319" i="1"/>
  <c r="AA319" i="1"/>
  <c r="AI319" i="1"/>
  <c r="E319" i="1"/>
  <c r="M319" i="1"/>
  <c r="U319" i="1"/>
  <c r="AK319" i="1"/>
  <c r="F319" i="1"/>
  <c r="N319" i="1"/>
  <c r="V319" i="1"/>
  <c r="AD319" i="1"/>
  <c r="G319" i="1"/>
  <c r="O319" i="1"/>
  <c r="W319" i="1"/>
  <c r="AE319" i="1"/>
  <c r="H319" i="1"/>
  <c r="P319" i="1"/>
  <c r="X319" i="1"/>
  <c r="AF319" i="1"/>
  <c r="B314" i="1"/>
  <c r="J314" i="1"/>
  <c r="R314" i="1"/>
  <c r="Z314" i="1"/>
  <c r="AH314" i="1"/>
  <c r="C314" i="1"/>
  <c r="K314" i="1"/>
  <c r="S314" i="1"/>
  <c r="AA314" i="1"/>
  <c r="AI314" i="1"/>
  <c r="D314" i="1"/>
  <c r="L314" i="1"/>
  <c r="T314" i="1"/>
  <c r="AB314" i="1"/>
  <c r="AJ314" i="1"/>
  <c r="E314" i="1"/>
  <c r="M314" i="1"/>
  <c r="U314" i="1"/>
  <c r="AK314" i="1"/>
  <c r="F314" i="1"/>
  <c r="N314" i="1"/>
  <c r="V314" i="1"/>
  <c r="AD314" i="1"/>
  <c r="G314" i="1"/>
  <c r="O314" i="1"/>
  <c r="W314" i="1"/>
  <c r="AE314" i="1"/>
  <c r="H314" i="1"/>
  <c r="P314" i="1"/>
  <c r="X314" i="1"/>
  <c r="AF314" i="1"/>
  <c r="H342" i="1"/>
  <c r="P342" i="1"/>
  <c r="X342" i="1"/>
  <c r="AF342" i="1"/>
  <c r="B339" i="1"/>
  <c r="J339" i="1"/>
  <c r="F339" i="1"/>
  <c r="N339" i="1"/>
  <c r="V339" i="1"/>
  <c r="AD339" i="1"/>
  <c r="H339" i="1"/>
  <c r="P339" i="1"/>
  <c r="X339" i="1"/>
  <c r="AF339" i="1"/>
  <c r="B317" i="1"/>
  <c r="J317" i="1"/>
  <c r="R317" i="1"/>
  <c r="Z317" i="1"/>
  <c r="AH317" i="1"/>
  <c r="C317" i="1"/>
  <c r="K317" i="1"/>
  <c r="S317" i="1"/>
  <c r="AA317" i="1"/>
  <c r="AI317" i="1"/>
  <c r="D317" i="1"/>
  <c r="L317" i="1"/>
  <c r="T317" i="1"/>
  <c r="E317" i="1"/>
  <c r="M317" i="1"/>
  <c r="U317" i="1"/>
  <c r="AK317" i="1"/>
  <c r="F317" i="1"/>
  <c r="N317" i="1"/>
  <c r="V317" i="1"/>
  <c r="AD317" i="1"/>
  <c r="G317" i="1"/>
  <c r="O317" i="1"/>
  <c r="W317" i="1"/>
  <c r="AE317" i="1"/>
  <c r="H317" i="1"/>
  <c r="P317" i="1"/>
  <c r="X317" i="1"/>
  <c r="AF317" i="1"/>
  <c r="B309" i="1"/>
  <c r="J309" i="1"/>
  <c r="R309" i="1"/>
  <c r="Z309" i="1"/>
  <c r="AH309" i="1"/>
  <c r="C309" i="1"/>
  <c r="K309" i="1"/>
  <c r="S309" i="1"/>
  <c r="AA309" i="1"/>
  <c r="AI309" i="1"/>
  <c r="D309" i="1"/>
  <c r="L309" i="1"/>
  <c r="T309" i="1"/>
  <c r="AB309" i="1"/>
  <c r="AJ309" i="1"/>
  <c r="E309" i="1"/>
  <c r="M309" i="1"/>
  <c r="U309" i="1"/>
  <c r="AK309" i="1"/>
  <c r="F309" i="1"/>
  <c r="N309" i="1"/>
  <c r="V309" i="1"/>
  <c r="AD309" i="1"/>
  <c r="G309" i="1"/>
  <c r="O309" i="1"/>
  <c r="W309" i="1"/>
  <c r="AE309" i="1"/>
  <c r="H309" i="1"/>
  <c r="P309" i="1"/>
  <c r="X309" i="1"/>
  <c r="AF309" i="1"/>
  <c r="AF365" i="1"/>
  <c r="X365" i="1"/>
  <c r="P365" i="1"/>
  <c r="AF364" i="1"/>
  <c r="X364" i="1"/>
  <c r="P364" i="1"/>
  <c r="AF363" i="1"/>
  <c r="X363" i="1"/>
  <c r="P363" i="1"/>
  <c r="AF362" i="1"/>
  <c r="X362" i="1"/>
  <c r="P362" i="1"/>
  <c r="AF361" i="1"/>
  <c r="X361" i="1"/>
  <c r="P361" i="1"/>
  <c r="AF360" i="1"/>
  <c r="X360" i="1"/>
  <c r="P360" i="1"/>
  <c r="AF359" i="1"/>
  <c r="X359" i="1"/>
  <c r="P359" i="1"/>
  <c r="AF358" i="1"/>
  <c r="X358" i="1"/>
  <c r="P358" i="1"/>
  <c r="AF357" i="1"/>
  <c r="X357" i="1"/>
  <c r="P357" i="1"/>
  <c r="AF356" i="1"/>
  <c r="X356" i="1"/>
  <c r="P356" i="1"/>
  <c r="AF355" i="1"/>
  <c r="X355" i="1"/>
  <c r="P355" i="1"/>
  <c r="AF354" i="1"/>
  <c r="X354" i="1"/>
  <c r="P354" i="1"/>
  <c r="AF353" i="1"/>
  <c r="X353" i="1"/>
  <c r="P353" i="1"/>
  <c r="AF352" i="1"/>
  <c r="X352" i="1"/>
  <c r="P352" i="1"/>
  <c r="AF351" i="1"/>
  <c r="X351" i="1"/>
  <c r="P351" i="1"/>
  <c r="AF350" i="1"/>
  <c r="X350" i="1"/>
  <c r="P350" i="1"/>
  <c r="AF349" i="1"/>
  <c r="X349" i="1"/>
  <c r="P349" i="1"/>
  <c r="AF348" i="1"/>
  <c r="X348" i="1"/>
  <c r="P348" i="1"/>
  <c r="AF347" i="1"/>
  <c r="X347" i="1"/>
  <c r="P347" i="1"/>
  <c r="AF346" i="1"/>
  <c r="X346" i="1"/>
  <c r="P346" i="1"/>
  <c r="AF345" i="1"/>
  <c r="X345" i="1"/>
  <c r="P345" i="1"/>
  <c r="AF344" i="1"/>
  <c r="X344" i="1"/>
  <c r="P344" i="1"/>
  <c r="AJ342" i="1"/>
  <c r="AA342" i="1"/>
  <c r="R342" i="1"/>
  <c r="I342" i="1"/>
  <c r="AH339" i="1"/>
  <c r="W339" i="1"/>
  <c r="L339" i="1"/>
  <c r="B338" i="1"/>
  <c r="J338" i="1"/>
  <c r="R338" i="1"/>
  <c r="Z338" i="1"/>
  <c r="AH338" i="1"/>
  <c r="F338" i="1"/>
  <c r="N338" i="1"/>
  <c r="V338" i="1"/>
  <c r="AD338" i="1"/>
  <c r="H338" i="1"/>
  <c r="P338" i="1"/>
  <c r="X338" i="1"/>
  <c r="AF338" i="1"/>
  <c r="B337" i="1"/>
  <c r="J337" i="1"/>
  <c r="R337" i="1"/>
  <c r="Z337" i="1"/>
  <c r="AH337" i="1"/>
  <c r="E337" i="1"/>
  <c r="F337" i="1"/>
  <c r="N337" i="1"/>
  <c r="V337" i="1"/>
  <c r="AD337" i="1"/>
  <c r="H337" i="1"/>
  <c r="P337" i="1"/>
  <c r="X337" i="1"/>
  <c r="AF337" i="1"/>
  <c r="B335" i="1"/>
  <c r="J335" i="1"/>
  <c r="R335" i="1"/>
  <c r="Z335" i="1"/>
  <c r="AH335" i="1"/>
  <c r="E335" i="1"/>
  <c r="M335" i="1"/>
  <c r="U335" i="1"/>
  <c r="AK335" i="1"/>
  <c r="F335" i="1"/>
  <c r="N335" i="1"/>
  <c r="V335" i="1"/>
  <c r="AD335" i="1"/>
  <c r="H335" i="1"/>
  <c r="P335" i="1"/>
  <c r="X335" i="1"/>
  <c r="AF335" i="1"/>
  <c r="B330" i="1"/>
  <c r="J330" i="1"/>
  <c r="R330" i="1"/>
  <c r="Z330" i="1"/>
  <c r="AH330" i="1"/>
  <c r="C330" i="1"/>
  <c r="K330" i="1"/>
  <c r="S330" i="1"/>
  <c r="AA330" i="1"/>
  <c r="AI330" i="1"/>
  <c r="E330" i="1"/>
  <c r="M330" i="1"/>
  <c r="U330" i="1"/>
  <c r="AK330" i="1"/>
  <c r="F330" i="1"/>
  <c r="N330" i="1"/>
  <c r="V330" i="1"/>
  <c r="AD330" i="1"/>
  <c r="G330" i="1"/>
  <c r="O330" i="1"/>
  <c r="W330" i="1"/>
  <c r="AE330" i="1"/>
  <c r="H330" i="1"/>
  <c r="P330" i="1"/>
  <c r="X330" i="1"/>
  <c r="AF330" i="1"/>
  <c r="B326" i="1"/>
  <c r="J326" i="1"/>
  <c r="R326" i="1"/>
  <c r="Z326" i="1"/>
  <c r="AH326" i="1"/>
  <c r="C326" i="1"/>
  <c r="K326" i="1"/>
  <c r="S326" i="1"/>
  <c r="AA326" i="1"/>
  <c r="AI326" i="1"/>
  <c r="E326" i="1"/>
  <c r="M326" i="1"/>
  <c r="U326" i="1"/>
  <c r="AK326" i="1"/>
  <c r="F326" i="1"/>
  <c r="N326" i="1"/>
  <c r="V326" i="1"/>
  <c r="AD326" i="1"/>
  <c r="G326" i="1"/>
  <c r="O326" i="1"/>
  <c r="W326" i="1"/>
  <c r="AE326" i="1"/>
  <c r="H326" i="1"/>
  <c r="P326" i="1"/>
  <c r="X326" i="1"/>
  <c r="AF326" i="1"/>
  <c r="B322" i="1"/>
  <c r="J322" i="1"/>
  <c r="R322" i="1"/>
  <c r="Z322" i="1"/>
  <c r="AH322" i="1"/>
  <c r="C322" i="1"/>
  <c r="K322" i="1"/>
  <c r="S322" i="1"/>
  <c r="AA322" i="1"/>
  <c r="AI322" i="1"/>
  <c r="E322" i="1"/>
  <c r="M322" i="1"/>
  <c r="U322" i="1"/>
  <c r="AK322" i="1"/>
  <c r="F322" i="1"/>
  <c r="N322" i="1"/>
  <c r="V322" i="1"/>
  <c r="AD322" i="1"/>
  <c r="G322" i="1"/>
  <c r="O322" i="1"/>
  <c r="W322" i="1"/>
  <c r="AE322" i="1"/>
  <c r="H322" i="1"/>
  <c r="P322" i="1"/>
  <c r="X322" i="1"/>
  <c r="AF322" i="1"/>
  <c r="B318" i="1"/>
  <c r="J318" i="1"/>
  <c r="R318" i="1"/>
  <c r="Z318" i="1"/>
  <c r="AH318" i="1"/>
  <c r="C318" i="1"/>
  <c r="K318" i="1"/>
  <c r="S318" i="1"/>
  <c r="AA318" i="1"/>
  <c r="AI318" i="1"/>
  <c r="E318" i="1"/>
  <c r="M318" i="1"/>
  <c r="U318" i="1"/>
  <c r="AK318" i="1"/>
  <c r="F318" i="1"/>
  <c r="N318" i="1"/>
  <c r="V318" i="1"/>
  <c r="AD318" i="1"/>
  <c r="G318" i="1"/>
  <c r="O318" i="1"/>
  <c r="W318" i="1"/>
  <c r="AE318" i="1"/>
  <c r="H318" i="1"/>
  <c r="P318" i="1"/>
  <c r="X318" i="1"/>
  <c r="AF318" i="1"/>
  <c r="B312" i="1"/>
  <c r="J312" i="1"/>
  <c r="R312" i="1"/>
  <c r="Z312" i="1"/>
  <c r="AH312" i="1"/>
  <c r="C312" i="1"/>
  <c r="K312" i="1"/>
  <c r="S312" i="1"/>
  <c r="AA312" i="1"/>
  <c r="AI312" i="1"/>
  <c r="D312" i="1"/>
  <c r="L312" i="1"/>
  <c r="T312" i="1"/>
  <c r="AB312" i="1"/>
  <c r="AJ312" i="1"/>
  <c r="E312" i="1"/>
  <c r="M312" i="1"/>
  <c r="U312" i="1"/>
  <c r="AK312" i="1"/>
  <c r="F312" i="1"/>
  <c r="N312" i="1"/>
  <c r="V312" i="1"/>
  <c r="AD312" i="1"/>
  <c r="G312" i="1"/>
  <c r="O312" i="1"/>
  <c r="W312" i="1"/>
  <c r="AE312" i="1"/>
  <c r="H312" i="1"/>
  <c r="P312" i="1"/>
  <c r="X312" i="1"/>
  <c r="AF312" i="1"/>
  <c r="AD306" i="1"/>
  <c r="U306" i="1"/>
  <c r="L306" i="1"/>
  <c r="AH305" i="1"/>
  <c r="Y305" i="1"/>
  <c r="P305" i="1"/>
  <c r="F305" i="1"/>
  <c r="G304" i="1"/>
  <c r="O304" i="1"/>
  <c r="W304" i="1"/>
  <c r="AE304" i="1"/>
  <c r="AD303" i="1"/>
  <c r="S303" i="1"/>
  <c r="I303" i="1"/>
  <c r="AA302" i="1"/>
  <c r="Q302" i="1"/>
  <c r="F302" i="1"/>
  <c r="AI301" i="1"/>
  <c r="Y301" i="1"/>
  <c r="N301" i="1"/>
  <c r="D300" i="1"/>
  <c r="L300" i="1"/>
  <c r="T300" i="1"/>
  <c r="AB300" i="1"/>
  <c r="AJ300" i="1"/>
  <c r="G300" i="1"/>
  <c r="O300" i="1"/>
  <c r="W300" i="1"/>
  <c r="AE300" i="1"/>
  <c r="AD299" i="1"/>
  <c r="S299" i="1"/>
  <c r="I299" i="1"/>
  <c r="AK272" i="1"/>
  <c r="AG305" i="1"/>
  <c r="X305" i="1"/>
  <c r="N305" i="1"/>
  <c r="E305" i="1"/>
  <c r="AK302" i="1"/>
  <c r="Z302" i="1"/>
  <c r="P302" i="1"/>
  <c r="E302" i="1"/>
  <c r="AB272" i="1"/>
  <c r="G306" i="1"/>
  <c r="O306" i="1"/>
  <c r="W306" i="1"/>
  <c r="AE306" i="1"/>
  <c r="AF305" i="1"/>
  <c r="V305" i="1"/>
  <c r="M305" i="1"/>
  <c r="D305" i="1"/>
  <c r="AA303" i="1"/>
  <c r="Q303" i="1"/>
  <c r="AI302" i="1"/>
  <c r="Y302" i="1"/>
  <c r="N302" i="1"/>
  <c r="C302" i="1"/>
  <c r="D301" i="1"/>
  <c r="L301" i="1"/>
  <c r="T301" i="1"/>
  <c r="AB301" i="1"/>
  <c r="AJ301" i="1"/>
  <c r="G301" i="1"/>
  <c r="O301" i="1"/>
  <c r="W301" i="1"/>
  <c r="AE301" i="1"/>
  <c r="AA299" i="1"/>
  <c r="Q299" i="1"/>
  <c r="AK280" i="1"/>
  <c r="S272" i="1"/>
  <c r="AD305" i="1"/>
  <c r="U305" i="1"/>
  <c r="L305" i="1"/>
  <c r="AH302" i="1"/>
  <c r="X302" i="1"/>
  <c r="M302" i="1"/>
  <c r="D302" i="1"/>
  <c r="L302" i="1"/>
  <c r="T302" i="1"/>
  <c r="AB302" i="1"/>
  <c r="AJ302" i="1"/>
  <c r="G302" i="1"/>
  <c r="O302" i="1"/>
  <c r="W302" i="1"/>
  <c r="AE302" i="1"/>
  <c r="F272" i="1"/>
  <c r="N272" i="1"/>
  <c r="V272" i="1"/>
  <c r="AD272" i="1"/>
  <c r="B272" i="1"/>
  <c r="K272" i="1"/>
  <c r="T272" i="1"/>
  <c r="C272" i="1"/>
  <c r="L272" i="1"/>
  <c r="U272" i="1"/>
  <c r="AE272" i="1"/>
  <c r="D272" i="1"/>
  <c r="M272" i="1"/>
  <c r="W272" i="1"/>
  <c r="AF272" i="1"/>
  <c r="E272" i="1"/>
  <c r="O272" i="1"/>
  <c r="X272" i="1"/>
  <c r="AG272" i="1"/>
  <c r="G272" i="1"/>
  <c r="P272" i="1"/>
  <c r="Y272" i="1"/>
  <c r="AH272" i="1"/>
  <c r="H272" i="1"/>
  <c r="Q272" i="1"/>
  <c r="Z272" i="1"/>
  <c r="AI272" i="1"/>
  <c r="I272" i="1"/>
  <c r="R272" i="1"/>
  <c r="AA272" i="1"/>
  <c r="AJ272" i="1"/>
  <c r="G305" i="1"/>
  <c r="O305" i="1"/>
  <c r="W305" i="1"/>
  <c r="AE305" i="1"/>
  <c r="AF302" i="1"/>
  <c r="U302" i="1"/>
  <c r="J302" i="1"/>
  <c r="AJ305" i="1"/>
  <c r="AA305" i="1"/>
  <c r="R305" i="1"/>
  <c r="I305" i="1"/>
  <c r="D303" i="1"/>
  <c r="L303" i="1"/>
  <c r="T303" i="1"/>
  <c r="AB303" i="1"/>
  <c r="AJ303" i="1"/>
  <c r="G303" i="1"/>
  <c r="O303" i="1"/>
  <c r="W303" i="1"/>
  <c r="AE303" i="1"/>
  <c r="AD302" i="1"/>
  <c r="S302" i="1"/>
  <c r="I302" i="1"/>
  <c r="D299" i="1"/>
  <c r="L299" i="1"/>
  <c r="T299" i="1"/>
  <c r="AB299" i="1"/>
  <c r="AJ299" i="1"/>
  <c r="G299" i="1"/>
  <c r="O299" i="1"/>
  <c r="W299" i="1"/>
  <c r="AE299" i="1"/>
  <c r="F280" i="1"/>
  <c r="N280" i="1"/>
  <c r="V280" i="1"/>
  <c r="AD280" i="1"/>
  <c r="B280" i="1"/>
  <c r="K280" i="1"/>
  <c r="T280" i="1"/>
  <c r="C280" i="1"/>
  <c r="L280" i="1"/>
  <c r="U280" i="1"/>
  <c r="AE280" i="1"/>
  <c r="D280" i="1"/>
  <c r="M280" i="1"/>
  <c r="W280" i="1"/>
  <c r="AF280" i="1"/>
  <c r="E280" i="1"/>
  <c r="O280" i="1"/>
  <c r="X280" i="1"/>
  <c r="AG280" i="1"/>
  <c r="G280" i="1"/>
  <c r="P280" i="1"/>
  <c r="Y280" i="1"/>
  <c r="AH280" i="1"/>
  <c r="H280" i="1"/>
  <c r="Q280" i="1"/>
  <c r="Z280" i="1"/>
  <c r="AI280" i="1"/>
  <c r="I280" i="1"/>
  <c r="R280" i="1"/>
  <c r="AA280" i="1"/>
  <c r="AJ280" i="1"/>
  <c r="AF284" i="1"/>
  <c r="W284" i="1"/>
  <c r="M284" i="1"/>
  <c r="D284" i="1"/>
  <c r="AI283" i="1"/>
  <c r="Z283" i="1"/>
  <c r="Q283" i="1"/>
  <c r="H283" i="1"/>
  <c r="T282" i="1"/>
  <c r="K282" i="1"/>
  <c r="AG281" i="1"/>
  <c r="X281" i="1"/>
  <c r="O281" i="1"/>
  <c r="E281" i="1"/>
  <c r="P278" i="1"/>
  <c r="G278" i="1"/>
  <c r="F277" i="1"/>
  <c r="N277" i="1"/>
  <c r="V277" i="1"/>
  <c r="AD277" i="1"/>
  <c r="AF276" i="1"/>
  <c r="W276" i="1"/>
  <c r="M276" i="1"/>
  <c r="D276" i="1"/>
  <c r="AI275" i="1"/>
  <c r="Z275" i="1"/>
  <c r="Q275" i="1"/>
  <c r="H275" i="1"/>
  <c r="T274" i="1"/>
  <c r="K274" i="1"/>
  <c r="AG273" i="1"/>
  <c r="X273" i="1"/>
  <c r="O273" i="1"/>
  <c r="E273" i="1"/>
  <c r="G270" i="1"/>
  <c r="F269" i="1"/>
  <c r="N269" i="1"/>
  <c r="V269" i="1"/>
  <c r="AD269" i="1"/>
  <c r="AH210" i="1"/>
  <c r="F282" i="1"/>
  <c r="N282" i="1"/>
  <c r="V282" i="1"/>
  <c r="AD282" i="1"/>
  <c r="AF281" i="1"/>
  <c r="W281" i="1"/>
  <c r="M281" i="1"/>
  <c r="D281" i="1"/>
  <c r="F274" i="1"/>
  <c r="N274" i="1"/>
  <c r="V274" i="1"/>
  <c r="AD274" i="1"/>
  <c r="AF273" i="1"/>
  <c r="W273" i="1"/>
  <c r="M273" i="1"/>
  <c r="D273" i="1"/>
  <c r="Z210" i="1"/>
  <c r="AE298" i="1"/>
  <c r="W298" i="1"/>
  <c r="O298" i="1"/>
  <c r="G298" i="1"/>
  <c r="AE297" i="1"/>
  <c r="W297" i="1"/>
  <c r="O297" i="1"/>
  <c r="G297" i="1"/>
  <c r="AE296" i="1"/>
  <c r="W296" i="1"/>
  <c r="O296" i="1"/>
  <c r="G296" i="1"/>
  <c r="AE295" i="1"/>
  <c r="W295" i="1"/>
  <c r="O295" i="1"/>
  <c r="G295" i="1"/>
  <c r="AE294" i="1"/>
  <c r="W294" i="1"/>
  <c r="O294" i="1"/>
  <c r="G294" i="1"/>
  <c r="AE293" i="1"/>
  <c r="W293" i="1"/>
  <c r="O293" i="1"/>
  <c r="G293" i="1"/>
  <c r="AE292" i="1"/>
  <c r="W292" i="1"/>
  <c r="O292" i="1"/>
  <c r="G292" i="1"/>
  <c r="AE291" i="1"/>
  <c r="W291" i="1"/>
  <c r="O291" i="1"/>
  <c r="G291" i="1"/>
  <c r="AE290" i="1"/>
  <c r="W290" i="1"/>
  <c r="O290" i="1"/>
  <c r="G290" i="1"/>
  <c r="AE289" i="1"/>
  <c r="W289" i="1"/>
  <c r="O289" i="1"/>
  <c r="G289" i="1"/>
  <c r="AE288" i="1"/>
  <c r="W288" i="1"/>
  <c r="O288" i="1"/>
  <c r="G288" i="1"/>
  <c r="AE287" i="1"/>
  <c r="W287" i="1"/>
  <c r="O287" i="1"/>
  <c r="G287" i="1"/>
  <c r="AE286" i="1"/>
  <c r="W286" i="1"/>
  <c r="O286" i="1"/>
  <c r="G286" i="1"/>
  <c r="AE285" i="1"/>
  <c r="W285" i="1"/>
  <c r="O285" i="1"/>
  <c r="G285" i="1"/>
  <c r="T284" i="1"/>
  <c r="K284" i="1"/>
  <c r="AG283" i="1"/>
  <c r="X283" i="1"/>
  <c r="O283" i="1"/>
  <c r="E283" i="1"/>
  <c r="AJ282" i="1"/>
  <c r="AA282" i="1"/>
  <c r="R282" i="1"/>
  <c r="I282" i="1"/>
  <c r="AE281" i="1"/>
  <c r="U281" i="1"/>
  <c r="L281" i="1"/>
  <c r="C281" i="1"/>
  <c r="F279" i="1"/>
  <c r="N279" i="1"/>
  <c r="V279" i="1"/>
  <c r="AD279" i="1"/>
  <c r="AF278" i="1"/>
  <c r="W278" i="1"/>
  <c r="M278" i="1"/>
  <c r="AI277" i="1"/>
  <c r="Z277" i="1"/>
  <c r="Q277" i="1"/>
  <c r="H277" i="1"/>
  <c r="T276" i="1"/>
  <c r="K276" i="1"/>
  <c r="AG275" i="1"/>
  <c r="X275" i="1"/>
  <c r="O275" i="1"/>
  <c r="E275" i="1"/>
  <c r="AJ274" i="1"/>
  <c r="AA274" i="1"/>
  <c r="R274" i="1"/>
  <c r="I274" i="1"/>
  <c r="AE273" i="1"/>
  <c r="U273" i="1"/>
  <c r="L273" i="1"/>
  <c r="C273" i="1"/>
  <c r="F271" i="1"/>
  <c r="N271" i="1"/>
  <c r="V271" i="1"/>
  <c r="AD271" i="1"/>
  <c r="AF270" i="1"/>
  <c r="W270" i="1"/>
  <c r="M270" i="1"/>
  <c r="Z269" i="1"/>
  <c r="Q269" i="1"/>
  <c r="H269" i="1"/>
  <c r="R210" i="1"/>
  <c r="F284" i="1"/>
  <c r="N284" i="1"/>
  <c r="V284" i="1"/>
  <c r="AD284" i="1"/>
  <c r="AF283" i="1"/>
  <c r="W283" i="1"/>
  <c r="M283" i="1"/>
  <c r="D283" i="1"/>
  <c r="AI282" i="1"/>
  <c r="Z282" i="1"/>
  <c r="Q282" i="1"/>
  <c r="H282" i="1"/>
  <c r="T281" i="1"/>
  <c r="K281" i="1"/>
  <c r="F276" i="1"/>
  <c r="N276" i="1"/>
  <c r="V276" i="1"/>
  <c r="AD276" i="1"/>
  <c r="AF275" i="1"/>
  <c r="W275" i="1"/>
  <c r="M275" i="1"/>
  <c r="D275" i="1"/>
  <c r="AI274" i="1"/>
  <c r="Z274" i="1"/>
  <c r="Q274" i="1"/>
  <c r="H274" i="1"/>
  <c r="T273" i="1"/>
  <c r="K273" i="1"/>
  <c r="B186" i="1"/>
  <c r="J186" i="1"/>
  <c r="R186" i="1"/>
  <c r="Z186" i="1"/>
  <c r="AH186" i="1"/>
  <c r="C186" i="1"/>
  <c r="K186" i="1"/>
  <c r="S186" i="1"/>
  <c r="AA186" i="1"/>
  <c r="AI186" i="1"/>
  <c r="D186" i="1"/>
  <c r="L186" i="1"/>
  <c r="T186" i="1"/>
  <c r="AB186" i="1"/>
  <c r="AJ186" i="1"/>
  <c r="F186" i="1"/>
  <c r="N186" i="1"/>
  <c r="V186" i="1"/>
  <c r="AD186" i="1"/>
  <c r="G186" i="1"/>
  <c r="O186" i="1"/>
  <c r="W186" i="1"/>
  <c r="AE186" i="1"/>
  <c r="E186" i="1"/>
  <c r="Y186" i="1"/>
  <c r="H186" i="1"/>
  <c r="I186" i="1"/>
  <c r="AF186" i="1"/>
  <c r="M186" i="1"/>
  <c r="AG186" i="1"/>
  <c r="P186" i="1"/>
  <c r="AK186" i="1"/>
  <c r="Q186" i="1"/>
  <c r="U186" i="1"/>
  <c r="X186" i="1"/>
  <c r="F281" i="1"/>
  <c r="N281" i="1"/>
  <c r="V281" i="1"/>
  <c r="AD281" i="1"/>
  <c r="F273" i="1"/>
  <c r="N273" i="1"/>
  <c r="V273" i="1"/>
  <c r="AD273" i="1"/>
  <c r="C210" i="1"/>
  <c r="B210" i="1"/>
  <c r="K210" i="1"/>
  <c r="S210" i="1"/>
  <c r="AA210" i="1"/>
  <c r="AI210" i="1"/>
  <c r="D210" i="1"/>
  <c r="L210" i="1"/>
  <c r="T210" i="1"/>
  <c r="AB210" i="1"/>
  <c r="AJ210" i="1"/>
  <c r="E210" i="1"/>
  <c r="M210" i="1"/>
  <c r="U210" i="1"/>
  <c r="AK210" i="1"/>
  <c r="F210" i="1"/>
  <c r="N210" i="1"/>
  <c r="V210" i="1"/>
  <c r="AD210" i="1"/>
  <c r="G210" i="1"/>
  <c r="O210" i="1"/>
  <c r="W210" i="1"/>
  <c r="AE210" i="1"/>
  <c r="H210" i="1"/>
  <c r="P210" i="1"/>
  <c r="X210" i="1"/>
  <c r="AF210" i="1"/>
  <c r="I210" i="1"/>
  <c r="Q210" i="1"/>
  <c r="Y210" i="1"/>
  <c r="AG210" i="1"/>
  <c r="AJ298" i="1"/>
  <c r="AB298" i="1"/>
  <c r="T298" i="1"/>
  <c r="L298" i="1"/>
  <c r="AJ297" i="1"/>
  <c r="AB297" i="1"/>
  <c r="T297" i="1"/>
  <c r="L297" i="1"/>
  <c r="AJ296" i="1"/>
  <c r="AB296" i="1"/>
  <c r="T296" i="1"/>
  <c r="L296" i="1"/>
  <c r="AJ295" i="1"/>
  <c r="AB295" i="1"/>
  <c r="T295" i="1"/>
  <c r="L295" i="1"/>
  <c r="AJ294" i="1"/>
  <c r="AB294" i="1"/>
  <c r="T294" i="1"/>
  <c r="L294" i="1"/>
  <c r="AJ293" i="1"/>
  <c r="AB293" i="1"/>
  <c r="T293" i="1"/>
  <c r="L293" i="1"/>
  <c r="AJ292" i="1"/>
  <c r="AB292" i="1"/>
  <c r="T292" i="1"/>
  <c r="L292" i="1"/>
  <c r="AJ291" i="1"/>
  <c r="AB291" i="1"/>
  <c r="T291" i="1"/>
  <c r="L291" i="1"/>
  <c r="AJ290" i="1"/>
  <c r="AB290" i="1"/>
  <c r="T290" i="1"/>
  <c r="L290" i="1"/>
  <c r="AJ289" i="1"/>
  <c r="AB289" i="1"/>
  <c r="T289" i="1"/>
  <c r="L289" i="1"/>
  <c r="AJ288" i="1"/>
  <c r="AB288" i="1"/>
  <c r="T288" i="1"/>
  <c r="L288" i="1"/>
  <c r="T287" i="1"/>
  <c r="L287" i="1"/>
  <c r="L286" i="1"/>
  <c r="L285" i="1"/>
  <c r="AI284" i="1"/>
  <c r="Z284" i="1"/>
  <c r="Q284" i="1"/>
  <c r="H284" i="1"/>
  <c r="T283" i="1"/>
  <c r="K283" i="1"/>
  <c r="AG282" i="1"/>
  <c r="X282" i="1"/>
  <c r="O282" i="1"/>
  <c r="E282" i="1"/>
  <c r="AJ281" i="1"/>
  <c r="AA281" i="1"/>
  <c r="R281" i="1"/>
  <c r="I281" i="1"/>
  <c r="F278" i="1"/>
  <c r="N278" i="1"/>
  <c r="V278" i="1"/>
  <c r="AD278" i="1"/>
  <c r="Z276" i="1"/>
  <c r="Q276" i="1"/>
  <c r="H276" i="1"/>
  <c r="T275" i="1"/>
  <c r="K275" i="1"/>
  <c r="AG274" i="1"/>
  <c r="X274" i="1"/>
  <c r="O274" i="1"/>
  <c r="E274" i="1"/>
  <c r="AJ273" i="1"/>
  <c r="AA273" i="1"/>
  <c r="R273" i="1"/>
  <c r="I273" i="1"/>
  <c r="F270" i="1"/>
  <c r="N270" i="1"/>
  <c r="V270" i="1"/>
  <c r="AD270" i="1"/>
  <c r="F283" i="1"/>
  <c r="N283" i="1"/>
  <c r="V283" i="1"/>
  <c r="AD283" i="1"/>
  <c r="AF282" i="1"/>
  <c r="W282" i="1"/>
  <c r="M282" i="1"/>
  <c r="D282" i="1"/>
  <c r="AI281" i="1"/>
  <c r="Z281" i="1"/>
  <c r="Q281" i="1"/>
  <c r="H281" i="1"/>
  <c r="F275" i="1"/>
  <c r="N275" i="1"/>
  <c r="V275" i="1"/>
  <c r="AD275" i="1"/>
  <c r="M274" i="1"/>
  <c r="D274" i="1"/>
  <c r="AI273" i="1"/>
  <c r="Z273" i="1"/>
  <c r="Q273" i="1"/>
  <c r="H273" i="1"/>
  <c r="B202" i="1"/>
  <c r="J202" i="1"/>
  <c r="R202" i="1"/>
  <c r="Z202" i="1"/>
  <c r="AH202" i="1"/>
  <c r="C202" i="1"/>
  <c r="K202" i="1"/>
  <c r="S202" i="1"/>
  <c r="AA202" i="1"/>
  <c r="AI202" i="1"/>
  <c r="D202" i="1"/>
  <c r="L202" i="1"/>
  <c r="T202" i="1"/>
  <c r="AB202" i="1"/>
  <c r="AJ202" i="1"/>
  <c r="E202" i="1"/>
  <c r="M202" i="1"/>
  <c r="U202" i="1"/>
  <c r="AK202" i="1"/>
  <c r="G202" i="1"/>
  <c r="O202" i="1"/>
  <c r="H202" i="1"/>
  <c r="P202" i="1"/>
  <c r="X202" i="1"/>
  <c r="AF202" i="1"/>
  <c r="F202" i="1"/>
  <c r="AE202" i="1"/>
  <c r="I202" i="1"/>
  <c r="AG202" i="1"/>
  <c r="N202" i="1"/>
  <c r="Q202" i="1"/>
  <c r="V202" i="1"/>
  <c r="W202" i="1"/>
  <c r="Y202" i="1"/>
  <c r="AE209" i="1"/>
  <c r="T209" i="1"/>
  <c r="I209" i="1"/>
  <c r="AB208" i="1"/>
  <c r="Q208" i="1"/>
  <c r="G208" i="1"/>
  <c r="AJ207" i="1"/>
  <c r="Y207" i="1"/>
  <c r="O207" i="1"/>
  <c r="D207" i="1"/>
  <c r="C206" i="1"/>
  <c r="K206" i="1"/>
  <c r="S206" i="1"/>
  <c r="AA206" i="1"/>
  <c r="AI206" i="1"/>
  <c r="E206" i="1"/>
  <c r="M206" i="1"/>
  <c r="U206" i="1"/>
  <c r="AK206" i="1"/>
  <c r="AD205" i="1"/>
  <c r="N205" i="1"/>
  <c r="AD203" i="1"/>
  <c r="G203" i="1"/>
  <c r="B199" i="1"/>
  <c r="J199" i="1"/>
  <c r="R199" i="1"/>
  <c r="Z199" i="1"/>
  <c r="AH199" i="1"/>
  <c r="C199" i="1"/>
  <c r="K199" i="1"/>
  <c r="S199" i="1"/>
  <c r="AA199" i="1"/>
  <c r="AI199" i="1"/>
  <c r="D199" i="1"/>
  <c r="L199" i="1"/>
  <c r="T199" i="1"/>
  <c r="AB199" i="1"/>
  <c r="AJ199" i="1"/>
  <c r="E199" i="1"/>
  <c r="M199" i="1"/>
  <c r="U199" i="1"/>
  <c r="AK199" i="1"/>
  <c r="F199" i="1"/>
  <c r="N199" i="1"/>
  <c r="V199" i="1"/>
  <c r="AD199" i="1"/>
  <c r="G199" i="1"/>
  <c r="O199" i="1"/>
  <c r="W199" i="1"/>
  <c r="AE199" i="1"/>
  <c r="H199" i="1"/>
  <c r="P199" i="1"/>
  <c r="X199" i="1"/>
  <c r="AF199" i="1"/>
  <c r="B182" i="1"/>
  <c r="J182" i="1"/>
  <c r="R182" i="1"/>
  <c r="Z182" i="1"/>
  <c r="AH182" i="1"/>
  <c r="C182" i="1"/>
  <c r="K182" i="1"/>
  <c r="S182" i="1"/>
  <c r="AA182" i="1"/>
  <c r="AI182" i="1"/>
  <c r="D182" i="1"/>
  <c r="L182" i="1"/>
  <c r="T182" i="1"/>
  <c r="AB182" i="1"/>
  <c r="AJ182" i="1"/>
  <c r="E182" i="1"/>
  <c r="M182" i="1"/>
  <c r="U182" i="1"/>
  <c r="AK182" i="1"/>
  <c r="F182" i="1"/>
  <c r="N182" i="1"/>
  <c r="V182" i="1"/>
  <c r="AD182" i="1"/>
  <c r="G182" i="1"/>
  <c r="O182" i="1"/>
  <c r="W182" i="1"/>
  <c r="AE182" i="1"/>
  <c r="H182" i="1"/>
  <c r="I182" i="1"/>
  <c r="P182" i="1"/>
  <c r="Q182" i="1"/>
  <c r="X182" i="1"/>
  <c r="Y182" i="1"/>
  <c r="AF182" i="1"/>
  <c r="AD209" i="1"/>
  <c r="R209" i="1"/>
  <c r="H209" i="1"/>
  <c r="Z208" i="1"/>
  <c r="P208" i="1"/>
  <c r="F208" i="1"/>
  <c r="AH207" i="1"/>
  <c r="X207" i="1"/>
  <c r="N207" i="1"/>
  <c r="Y205" i="1"/>
  <c r="I205" i="1"/>
  <c r="Y203" i="1"/>
  <c r="B201" i="1"/>
  <c r="J201" i="1"/>
  <c r="R201" i="1"/>
  <c r="Z201" i="1"/>
  <c r="AH201" i="1"/>
  <c r="C201" i="1"/>
  <c r="K201" i="1"/>
  <c r="S201" i="1"/>
  <c r="AA201" i="1"/>
  <c r="AI201" i="1"/>
  <c r="D201" i="1"/>
  <c r="L201" i="1"/>
  <c r="T201" i="1"/>
  <c r="AB201" i="1"/>
  <c r="AJ201" i="1"/>
  <c r="E201" i="1"/>
  <c r="M201" i="1"/>
  <c r="U201" i="1"/>
  <c r="AK201" i="1"/>
  <c r="G201" i="1"/>
  <c r="O201" i="1"/>
  <c r="W201" i="1"/>
  <c r="AE201" i="1"/>
  <c r="H201" i="1"/>
  <c r="P201" i="1"/>
  <c r="X201" i="1"/>
  <c r="AF201" i="1"/>
  <c r="AG198" i="1"/>
  <c r="B178" i="1"/>
  <c r="J178" i="1"/>
  <c r="R178" i="1"/>
  <c r="Z178" i="1"/>
  <c r="AH178" i="1"/>
  <c r="C178" i="1"/>
  <c r="K178" i="1"/>
  <c r="S178" i="1"/>
  <c r="AA178" i="1"/>
  <c r="AI178" i="1"/>
  <c r="D178" i="1"/>
  <c r="L178" i="1"/>
  <c r="T178" i="1"/>
  <c r="AB178" i="1"/>
  <c r="AJ178" i="1"/>
  <c r="E178" i="1"/>
  <c r="M178" i="1"/>
  <c r="U178" i="1"/>
  <c r="AK178" i="1"/>
  <c r="F178" i="1"/>
  <c r="N178" i="1"/>
  <c r="V178" i="1"/>
  <c r="AD178" i="1"/>
  <c r="G178" i="1"/>
  <c r="O178" i="1"/>
  <c r="W178" i="1"/>
  <c r="AE178" i="1"/>
  <c r="H178" i="1"/>
  <c r="I178" i="1"/>
  <c r="P178" i="1"/>
  <c r="Q178" i="1"/>
  <c r="X178" i="1"/>
  <c r="Y178" i="1"/>
  <c r="AF178" i="1"/>
  <c r="AB209" i="1"/>
  <c r="Q209" i="1"/>
  <c r="G209" i="1"/>
  <c r="AJ208" i="1"/>
  <c r="Y208" i="1"/>
  <c r="O208" i="1"/>
  <c r="D208" i="1"/>
  <c r="C207" i="1"/>
  <c r="K207" i="1"/>
  <c r="S207" i="1"/>
  <c r="AA207" i="1"/>
  <c r="AI207" i="1"/>
  <c r="E207" i="1"/>
  <c r="M207" i="1"/>
  <c r="U207" i="1"/>
  <c r="AK207" i="1"/>
  <c r="X205" i="1"/>
  <c r="G205" i="1"/>
  <c r="B203" i="1"/>
  <c r="J203" i="1"/>
  <c r="R203" i="1"/>
  <c r="Z203" i="1"/>
  <c r="AH203" i="1"/>
  <c r="C203" i="1"/>
  <c r="K203" i="1"/>
  <c r="S203" i="1"/>
  <c r="AA203" i="1"/>
  <c r="AI203" i="1"/>
  <c r="D203" i="1"/>
  <c r="L203" i="1"/>
  <c r="T203" i="1"/>
  <c r="AB203" i="1"/>
  <c r="AJ203" i="1"/>
  <c r="E203" i="1"/>
  <c r="M203" i="1"/>
  <c r="U203" i="1"/>
  <c r="AK203" i="1"/>
  <c r="H203" i="1"/>
  <c r="P203" i="1"/>
  <c r="X203" i="1"/>
  <c r="AF203" i="1"/>
  <c r="Y198" i="1"/>
  <c r="B174" i="1"/>
  <c r="J174" i="1"/>
  <c r="R174" i="1"/>
  <c r="Z174" i="1"/>
  <c r="AH174" i="1"/>
  <c r="C174" i="1"/>
  <c r="K174" i="1"/>
  <c r="S174" i="1"/>
  <c r="AA174" i="1"/>
  <c r="AI174" i="1"/>
  <c r="D174" i="1"/>
  <c r="L174" i="1"/>
  <c r="T174" i="1"/>
  <c r="AB174" i="1"/>
  <c r="AJ174" i="1"/>
  <c r="E174" i="1"/>
  <c r="M174" i="1"/>
  <c r="U174" i="1"/>
  <c r="AK174" i="1"/>
  <c r="F174" i="1"/>
  <c r="N174" i="1"/>
  <c r="V174" i="1"/>
  <c r="AD174" i="1"/>
  <c r="G174" i="1"/>
  <c r="O174" i="1"/>
  <c r="W174" i="1"/>
  <c r="AE174" i="1"/>
  <c r="H174" i="1"/>
  <c r="I174" i="1"/>
  <c r="P174" i="1"/>
  <c r="Q174" i="1"/>
  <c r="X174" i="1"/>
  <c r="Y174" i="1"/>
  <c r="AF174" i="1"/>
  <c r="AD268" i="1"/>
  <c r="V268" i="1"/>
  <c r="N268" i="1"/>
  <c r="AD267" i="1"/>
  <c r="V267" i="1"/>
  <c r="N267" i="1"/>
  <c r="AD266" i="1"/>
  <c r="V266" i="1"/>
  <c r="N266" i="1"/>
  <c r="AD265" i="1"/>
  <c r="V265" i="1"/>
  <c r="N265" i="1"/>
  <c r="AD264" i="1"/>
  <c r="V264" i="1"/>
  <c r="N264" i="1"/>
  <c r="AD263" i="1"/>
  <c r="V263" i="1"/>
  <c r="N263" i="1"/>
  <c r="AD262" i="1"/>
  <c r="V262" i="1"/>
  <c r="N262" i="1"/>
  <c r="AD261" i="1"/>
  <c r="V261" i="1"/>
  <c r="N261" i="1"/>
  <c r="AD260" i="1"/>
  <c r="V260" i="1"/>
  <c r="N260" i="1"/>
  <c r="AD259" i="1"/>
  <c r="V259" i="1"/>
  <c r="N259" i="1"/>
  <c r="AD258" i="1"/>
  <c r="V258" i="1"/>
  <c r="N258" i="1"/>
  <c r="AD257" i="1"/>
  <c r="V257" i="1"/>
  <c r="N257" i="1"/>
  <c r="AD256" i="1"/>
  <c r="V256" i="1"/>
  <c r="N256" i="1"/>
  <c r="AD255" i="1"/>
  <c r="V255" i="1"/>
  <c r="N255" i="1"/>
  <c r="AD254" i="1"/>
  <c r="V254" i="1"/>
  <c r="N254" i="1"/>
  <c r="AD253" i="1"/>
  <c r="V253" i="1"/>
  <c r="N253" i="1"/>
  <c r="AD252" i="1"/>
  <c r="V252" i="1"/>
  <c r="N252" i="1"/>
  <c r="AD251" i="1"/>
  <c r="V251" i="1"/>
  <c r="N251" i="1"/>
  <c r="AD250" i="1"/>
  <c r="V250" i="1"/>
  <c r="N250" i="1"/>
  <c r="AD249" i="1"/>
  <c r="V249" i="1"/>
  <c r="N249" i="1"/>
  <c r="AD248" i="1"/>
  <c r="V248" i="1"/>
  <c r="N248" i="1"/>
  <c r="AD247" i="1"/>
  <c r="V247" i="1"/>
  <c r="N247" i="1"/>
  <c r="AD246" i="1"/>
  <c r="V246" i="1"/>
  <c r="N246" i="1"/>
  <c r="AD245" i="1"/>
  <c r="V245" i="1"/>
  <c r="N245" i="1"/>
  <c r="AD244" i="1"/>
  <c r="V244" i="1"/>
  <c r="N244" i="1"/>
  <c r="AD243" i="1"/>
  <c r="V243" i="1"/>
  <c r="N243" i="1"/>
  <c r="AD242" i="1"/>
  <c r="V242" i="1"/>
  <c r="N242" i="1"/>
  <c r="AD241" i="1"/>
  <c r="V241" i="1"/>
  <c r="N241" i="1"/>
  <c r="AD240" i="1"/>
  <c r="V240" i="1"/>
  <c r="N240" i="1"/>
  <c r="AD239" i="1"/>
  <c r="V239" i="1"/>
  <c r="N239" i="1"/>
  <c r="AD238" i="1"/>
  <c r="V238" i="1"/>
  <c r="N238" i="1"/>
  <c r="AD237" i="1"/>
  <c r="V237" i="1"/>
  <c r="N237" i="1"/>
  <c r="AD236" i="1"/>
  <c r="V236" i="1"/>
  <c r="N236" i="1"/>
  <c r="AD235" i="1"/>
  <c r="V235" i="1"/>
  <c r="N235" i="1"/>
  <c r="AD234" i="1"/>
  <c r="V234" i="1"/>
  <c r="N234" i="1"/>
  <c r="AD233" i="1"/>
  <c r="V233" i="1"/>
  <c r="N233" i="1"/>
  <c r="AD232" i="1"/>
  <c r="V232" i="1"/>
  <c r="N232" i="1"/>
  <c r="AD231" i="1"/>
  <c r="V231" i="1"/>
  <c r="N231" i="1"/>
  <c r="AD230" i="1"/>
  <c r="V230" i="1"/>
  <c r="N230" i="1"/>
  <c r="AD229" i="1"/>
  <c r="V229" i="1"/>
  <c r="N229" i="1"/>
  <c r="AD228" i="1"/>
  <c r="V228" i="1"/>
  <c r="N228" i="1"/>
  <c r="AD227" i="1"/>
  <c r="V227" i="1"/>
  <c r="N227" i="1"/>
  <c r="V226" i="1"/>
  <c r="N226" i="1"/>
  <c r="N225" i="1"/>
  <c r="N224" i="1"/>
  <c r="N223" i="1"/>
  <c r="N217" i="1"/>
  <c r="N212" i="1"/>
  <c r="N211" i="1"/>
  <c r="AK209" i="1"/>
  <c r="Z209" i="1"/>
  <c r="P209" i="1"/>
  <c r="AH208" i="1"/>
  <c r="X208" i="1"/>
  <c r="N208" i="1"/>
  <c r="AF207" i="1"/>
  <c r="V207" i="1"/>
  <c r="J207" i="1"/>
  <c r="W205" i="1"/>
  <c r="B204" i="1"/>
  <c r="J204" i="1"/>
  <c r="R204" i="1"/>
  <c r="Z204" i="1"/>
  <c r="AH204" i="1"/>
  <c r="C204" i="1"/>
  <c r="K204" i="1"/>
  <c r="S204" i="1"/>
  <c r="AA204" i="1"/>
  <c r="AI204" i="1"/>
  <c r="D204" i="1"/>
  <c r="L204" i="1"/>
  <c r="T204" i="1"/>
  <c r="AB204" i="1"/>
  <c r="AJ204" i="1"/>
  <c r="E204" i="1"/>
  <c r="M204" i="1"/>
  <c r="U204" i="1"/>
  <c r="AK204" i="1"/>
  <c r="H204" i="1"/>
  <c r="P204" i="1"/>
  <c r="X204" i="1"/>
  <c r="AF204" i="1"/>
  <c r="V203" i="1"/>
  <c r="Y201" i="1"/>
  <c r="B200" i="1"/>
  <c r="J200" i="1"/>
  <c r="R200" i="1"/>
  <c r="Z200" i="1"/>
  <c r="AH200" i="1"/>
  <c r="C200" i="1"/>
  <c r="K200" i="1"/>
  <c r="S200" i="1"/>
  <c r="AA200" i="1"/>
  <c r="AI200" i="1"/>
  <c r="D200" i="1"/>
  <c r="L200" i="1"/>
  <c r="T200" i="1"/>
  <c r="AB200" i="1"/>
  <c r="AJ200" i="1"/>
  <c r="E200" i="1"/>
  <c r="M200" i="1"/>
  <c r="U200" i="1"/>
  <c r="AK200" i="1"/>
  <c r="G200" i="1"/>
  <c r="O200" i="1"/>
  <c r="W200" i="1"/>
  <c r="AE200" i="1"/>
  <c r="H200" i="1"/>
  <c r="P200" i="1"/>
  <c r="X200" i="1"/>
  <c r="AF200" i="1"/>
  <c r="Q198" i="1"/>
  <c r="B170" i="1"/>
  <c r="J170" i="1"/>
  <c r="R170" i="1"/>
  <c r="Z170" i="1"/>
  <c r="AH170" i="1"/>
  <c r="C170" i="1"/>
  <c r="K170" i="1"/>
  <c r="S170" i="1"/>
  <c r="AA170" i="1"/>
  <c r="AI170" i="1"/>
  <c r="D170" i="1"/>
  <c r="L170" i="1"/>
  <c r="T170" i="1"/>
  <c r="AB170" i="1"/>
  <c r="AJ170" i="1"/>
  <c r="E170" i="1"/>
  <c r="M170" i="1"/>
  <c r="U170" i="1"/>
  <c r="AK170" i="1"/>
  <c r="F170" i="1"/>
  <c r="N170" i="1"/>
  <c r="V170" i="1"/>
  <c r="AD170" i="1"/>
  <c r="G170" i="1"/>
  <c r="O170" i="1"/>
  <c r="W170" i="1"/>
  <c r="AE170" i="1"/>
  <c r="H170" i="1"/>
  <c r="I170" i="1"/>
  <c r="P170" i="1"/>
  <c r="Q170" i="1"/>
  <c r="X170" i="1"/>
  <c r="Y170" i="1"/>
  <c r="AF170" i="1"/>
  <c r="C208" i="1"/>
  <c r="K208" i="1"/>
  <c r="S208" i="1"/>
  <c r="AA208" i="1"/>
  <c r="AI208" i="1"/>
  <c r="E208" i="1"/>
  <c r="M208" i="1"/>
  <c r="U208" i="1"/>
  <c r="AK208" i="1"/>
  <c r="B205" i="1"/>
  <c r="J205" i="1"/>
  <c r="R205" i="1"/>
  <c r="Z205" i="1"/>
  <c r="C205" i="1"/>
  <c r="K205" i="1"/>
  <c r="S205" i="1"/>
  <c r="AA205" i="1"/>
  <c r="AI205" i="1"/>
  <c r="D205" i="1"/>
  <c r="L205" i="1"/>
  <c r="T205" i="1"/>
  <c r="AB205" i="1"/>
  <c r="AJ205" i="1"/>
  <c r="E205" i="1"/>
  <c r="M205" i="1"/>
  <c r="U205" i="1"/>
  <c r="AK205" i="1"/>
  <c r="H205" i="1"/>
  <c r="B166" i="1"/>
  <c r="J166" i="1"/>
  <c r="R166" i="1"/>
  <c r="Z166" i="1"/>
  <c r="AH166" i="1"/>
  <c r="C166" i="1"/>
  <c r="K166" i="1"/>
  <c r="S166" i="1"/>
  <c r="AA166" i="1"/>
  <c r="AI166" i="1"/>
  <c r="D166" i="1"/>
  <c r="L166" i="1"/>
  <c r="T166" i="1"/>
  <c r="AB166" i="1"/>
  <c r="AJ166" i="1"/>
  <c r="E166" i="1"/>
  <c r="M166" i="1"/>
  <c r="U166" i="1"/>
  <c r="AK166" i="1"/>
  <c r="F166" i="1"/>
  <c r="N166" i="1"/>
  <c r="V166" i="1"/>
  <c r="AD166" i="1"/>
  <c r="G166" i="1"/>
  <c r="O166" i="1"/>
  <c r="W166" i="1"/>
  <c r="AE166" i="1"/>
  <c r="H166" i="1"/>
  <c r="I166" i="1"/>
  <c r="P166" i="1"/>
  <c r="Q166" i="1"/>
  <c r="X166" i="1"/>
  <c r="Y166" i="1"/>
  <c r="AF166" i="1"/>
  <c r="V208" i="1"/>
  <c r="J208" i="1"/>
  <c r="B198" i="1"/>
  <c r="J198" i="1"/>
  <c r="R198" i="1"/>
  <c r="Z198" i="1"/>
  <c r="AH198" i="1"/>
  <c r="C198" i="1"/>
  <c r="K198" i="1"/>
  <c r="S198" i="1"/>
  <c r="AA198" i="1"/>
  <c r="AI198" i="1"/>
  <c r="D198" i="1"/>
  <c r="L198" i="1"/>
  <c r="T198" i="1"/>
  <c r="AB198" i="1"/>
  <c r="AJ198" i="1"/>
  <c r="E198" i="1"/>
  <c r="M198" i="1"/>
  <c r="U198" i="1"/>
  <c r="AK198" i="1"/>
  <c r="F198" i="1"/>
  <c r="N198" i="1"/>
  <c r="V198" i="1"/>
  <c r="AD198" i="1"/>
  <c r="G198" i="1"/>
  <c r="O198" i="1"/>
  <c r="W198" i="1"/>
  <c r="AE198" i="1"/>
  <c r="H198" i="1"/>
  <c r="P198" i="1"/>
  <c r="X198" i="1"/>
  <c r="AF198" i="1"/>
  <c r="B162" i="1"/>
  <c r="J162" i="1"/>
  <c r="R162" i="1"/>
  <c r="Z162" i="1"/>
  <c r="AH162" i="1"/>
  <c r="C162" i="1"/>
  <c r="K162" i="1"/>
  <c r="S162" i="1"/>
  <c r="AA162" i="1"/>
  <c r="AI162" i="1"/>
  <c r="D162" i="1"/>
  <c r="L162" i="1"/>
  <c r="T162" i="1"/>
  <c r="AB162" i="1"/>
  <c r="AJ162" i="1"/>
  <c r="E162" i="1"/>
  <c r="M162" i="1"/>
  <c r="U162" i="1"/>
  <c r="AK162" i="1"/>
  <c r="F162" i="1"/>
  <c r="N162" i="1"/>
  <c r="V162" i="1"/>
  <c r="AD162" i="1"/>
  <c r="G162" i="1"/>
  <c r="O162" i="1"/>
  <c r="W162" i="1"/>
  <c r="AE162" i="1"/>
  <c r="H162" i="1"/>
  <c r="I162" i="1"/>
  <c r="P162" i="1"/>
  <c r="Q162" i="1"/>
  <c r="X162" i="1"/>
  <c r="Y162" i="1"/>
  <c r="AF162" i="1"/>
  <c r="C209" i="1"/>
  <c r="K209" i="1"/>
  <c r="S209" i="1"/>
  <c r="AA209" i="1"/>
  <c r="AI209" i="1"/>
  <c r="E209" i="1"/>
  <c r="M209" i="1"/>
  <c r="U209" i="1"/>
  <c r="AE208" i="1"/>
  <c r="T208" i="1"/>
  <c r="I208" i="1"/>
  <c r="AF205" i="1"/>
  <c r="P205" i="1"/>
  <c r="C196" i="1"/>
  <c r="K196" i="1"/>
  <c r="S196" i="1"/>
  <c r="AA196" i="1"/>
  <c r="AI196" i="1"/>
  <c r="G196" i="1"/>
  <c r="O196" i="1"/>
  <c r="W196" i="1"/>
  <c r="AE196" i="1"/>
  <c r="B196" i="1"/>
  <c r="M196" i="1"/>
  <c r="X196" i="1"/>
  <c r="AH196" i="1"/>
  <c r="D196" i="1"/>
  <c r="N196" i="1"/>
  <c r="Y196" i="1"/>
  <c r="AJ196" i="1"/>
  <c r="E196" i="1"/>
  <c r="P196" i="1"/>
  <c r="Z196" i="1"/>
  <c r="AK196" i="1"/>
  <c r="F196" i="1"/>
  <c r="Q196" i="1"/>
  <c r="AB196" i="1"/>
  <c r="H196" i="1"/>
  <c r="R196" i="1"/>
  <c r="I196" i="1"/>
  <c r="T196" i="1"/>
  <c r="AD196" i="1"/>
  <c r="J196" i="1"/>
  <c r="U196" i="1"/>
  <c r="AF196" i="1"/>
  <c r="C192" i="1"/>
  <c r="K192" i="1"/>
  <c r="S192" i="1"/>
  <c r="AA192" i="1"/>
  <c r="AI192" i="1"/>
  <c r="G192" i="1"/>
  <c r="O192" i="1"/>
  <c r="W192" i="1"/>
  <c r="AE192" i="1"/>
  <c r="B192" i="1"/>
  <c r="M192" i="1"/>
  <c r="X192" i="1"/>
  <c r="AH192" i="1"/>
  <c r="D192" i="1"/>
  <c r="N192" i="1"/>
  <c r="Y192" i="1"/>
  <c r="AJ192" i="1"/>
  <c r="E192" i="1"/>
  <c r="P192" i="1"/>
  <c r="Z192" i="1"/>
  <c r="AK192" i="1"/>
  <c r="F192" i="1"/>
  <c r="Q192" i="1"/>
  <c r="AB192" i="1"/>
  <c r="H192" i="1"/>
  <c r="R192" i="1"/>
  <c r="I192" i="1"/>
  <c r="T192" i="1"/>
  <c r="AD192" i="1"/>
  <c r="J192" i="1"/>
  <c r="U192" i="1"/>
  <c r="AF192" i="1"/>
  <c r="AF197" i="1"/>
  <c r="X197" i="1"/>
  <c r="M197" i="1"/>
  <c r="AH193" i="1"/>
  <c r="X193" i="1"/>
  <c r="M193" i="1"/>
  <c r="AJ190" i="1"/>
  <c r="T190" i="1"/>
  <c r="AB189" i="1"/>
  <c r="H189" i="1"/>
  <c r="Y188" i="1"/>
  <c r="B187" i="1"/>
  <c r="J187" i="1"/>
  <c r="R187" i="1"/>
  <c r="Z187" i="1"/>
  <c r="AH187" i="1"/>
  <c r="C187" i="1"/>
  <c r="K187" i="1"/>
  <c r="S187" i="1"/>
  <c r="AA187" i="1"/>
  <c r="AI187" i="1"/>
  <c r="D187" i="1"/>
  <c r="L187" i="1"/>
  <c r="T187" i="1"/>
  <c r="AB187" i="1"/>
  <c r="AJ187" i="1"/>
  <c r="F187" i="1"/>
  <c r="N187" i="1"/>
  <c r="V187" i="1"/>
  <c r="AD187" i="1"/>
  <c r="G187" i="1"/>
  <c r="O187" i="1"/>
  <c r="W187" i="1"/>
  <c r="AE187" i="1"/>
  <c r="C197" i="1"/>
  <c r="K197" i="1"/>
  <c r="S197" i="1"/>
  <c r="G197" i="1"/>
  <c r="O197" i="1"/>
  <c r="W197" i="1"/>
  <c r="C193" i="1"/>
  <c r="K193" i="1"/>
  <c r="S193" i="1"/>
  <c r="AA193" i="1"/>
  <c r="AI193" i="1"/>
  <c r="G193" i="1"/>
  <c r="O193" i="1"/>
  <c r="W193" i="1"/>
  <c r="AE193" i="1"/>
  <c r="B190" i="1"/>
  <c r="J190" i="1"/>
  <c r="R190" i="1"/>
  <c r="Z190" i="1"/>
  <c r="AH190" i="1"/>
  <c r="C190" i="1"/>
  <c r="K190" i="1"/>
  <c r="S190" i="1"/>
  <c r="AA190" i="1"/>
  <c r="AI190" i="1"/>
  <c r="F190" i="1"/>
  <c r="N190" i="1"/>
  <c r="V190" i="1"/>
  <c r="AD190" i="1"/>
  <c r="G190" i="1"/>
  <c r="O190" i="1"/>
  <c r="W190" i="1"/>
  <c r="AE190" i="1"/>
  <c r="Y189" i="1"/>
  <c r="B188" i="1"/>
  <c r="J188" i="1"/>
  <c r="R188" i="1"/>
  <c r="Z188" i="1"/>
  <c r="AH188" i="1"/>
  <c r="C188" i="1"/>
  <c r="K188" i="1"/>
  <c r="S188" i="1"/>
  <c r="AA188" i="1"/>
  <c r="AI188" i="1"/>
  <c r="D188" i="1"/>
  <c r="L188" i="1"/>
  <c r="T188" i="1"/>
  <c r="AB188" i="1"/>
  <c r="AJ188" i="1"/>
  <c r="F188" i="1"/>
  <c r="N188" i="1"/>
  <c r="V188" i="1"/>
  <c r="AD188" i="1"/>
  <c r="G188" i="1"/>
  <c r="O188" i="1"/>
  <c r="W188" i="1"/>
  <c r="AE188" i="1"/>
  <c r="B185" i="1"/>
  <c r="J185" i="1"/>
  <c r="R185" i="1"/>
  <c r="Z185" i="1"/>
  <c r="AH185" i="1"/>
  <c r="C185" i="1"/>
  <c r="K185" i="1"/>
  <c r="S185" i="1"/>
  <c r="AA185" i="1"/>
  <c r="AI185" i="1"/>
  <c r="D185" i="1"/>
  <c r="L185" i="1"/>
  <c r="T185" i="1"/>
  <c r="AB185" i="1"/>
  <c r="AJ185" i="1"/>
  <c r="E185" i="1"/>
  <c r="M185" i="1"/>
  <c r="U185" i="1"/>
  <c r="AK185" i="1"/>
  <c r="F185" i="1"/>
  <c r="N185" i="1"/>
  <c r="V185" i="1"/>
  <c r="AD185" i="1"/>
  <c r="G185" i="1"/>
  <c r="O185" i="1"/>
  <c r="W185" i="1"/>
  <c r="AE185" i="1"/>
  <c r="B181" i="1"/>
  <c r="J181" i="1"/>
  <c r="R181" i="1"/>
  <c r="Z181" i="1"/>
  <c r="AH181" i="1"/>
  <c r="C181" i="1"/>
  <c r="K181" i="1"/>
  <c r="S181" i="1"/>
  <c r="AA181" i="1"/>
  <c r="AI181" i="1"/>
  <c r="D181" i="1"/>
  <c r="L181" i="1"/>
  <c r="T181" i="1"/>
  <c r="AB181" i="1"/>
  <c r="AJ181" i="1"/>
  <c r="E181" i="1"/>
  <c r="M181" i="1"/>
  <c r="U181" i="1"/>
  <c r="AK181" i="1"/>
  <c r="F181" i="1"/>
  <c r="N181" i="1"/>
  <c r="V181" i="1"/>
  <c r="AD181" i="1"/>
  <c r="G181" i="1"/>
  <c r="O181" i="1"/>
  <c r="W181" i="1"/>
  <c r="AE181" i="1"/>
  <c r="B177" i="1"/>
  <c r="J177" i="1"/>
  <c r="R177" i="1"/>
  <c r="Z177" i="1"/>
  <c r="AH177" i="1"/>
  <c r="C177" i="1"/>
  <c r="K177" i="1"/>
  <c r="S177" i="1"/>
  <c r="AA177" i="1"/>
  <c r="AI177" i="1"/>
  <c r="D177" i="1"/>
  <c r="L177" i="1"/>
  <c r="T177" i="1"/>
  <c r="AB177" i="1"/>
  <c r="AJ177" i="1"/>
  <c r="E177" i="1"/>
  <c r="M177" i="1"/>
  <c r="U177" i="1"/>
  <c r="AK177" i="1"/>
  <c r="F177" i="1"/>
  <c r="N177" i="1"/>
  <c r="V177" i="1"/>
  <c r="AD177" i="1"/>
  <c r="G177" i="1"/>
  <c r="O177" i="1"/>
  <c r="W177" i="1"/>
  <c r="AE177" i="1"/>
  <c r="B173" i="1"/>
  <c r="J173" i="1"/>
  <c r="R173" i="1"/>
  <c r="Z173" i="1"/>
  <c r="AH173" i="1"/>
  <c r="C173" i="1"/>
  <c r="K173" i="1"/>
  <c r="S173" i="1"/>
  <c r="AA173" i="1"/>
  <c r="AI173" i="1"/>
  <c r="D173" i="1"/>
  <c r="L173" i="1"/>
  <c r="T173" i="1"/>
  <c r="AB173" i="1"/>
  <c r="AJ173" i="1"/>
  <c r="E173" i="1"/>
  <c r="M173" i="1"/>
  <c r="U173" i="1"/>
  <c r="AK173" i="1"/>
  <c r="F173" i="1"/>
  <c r="N173" i="1"/>
  <c r="V173" i="1"/>
  <c r="AD173" i="1"/>
  <c r="G173" i="1"/>
  <c r="O173" i="1"/>
  <c r="W173" i="1"/>
  <c r="AE173" i="1"/>
  <c r="B169" i="1"/>
  <c r="J169" i="1"/>
  <c r="R169" i="1"/>
  <c r="Z169" i="1"/>
  <c r="AH169" i="1"/>
  <c r="C169" i="1"/>
  <c r="K169" i="1"/>
  <c r="S169" i="1"/>
  <c r="AA169" i="1"/>
  <c r="AI169" i="1"/>
  <c r="D169" i="1"/>
  <c r="L169" i="1"/>
  <c r="T169" i="1"/>
  <c r="AB169" i="1"/>
  <c r="AJ169" i="1"/>
  <c r="E169" i="1"/>
  <c r="M169" i="1"/>
  <c r="U169" i="1"/>
  <c r="AK169" i="1"/>
  <c r="F169" i="1"/>
  <c r="N169" i="1"/>
  <c r="V169" i="1"/>
  <c r="AD169" i="1"/>
  <c r="G169" i="1"/>
  <c r="O169" i="1"/>
  <c r="W169" i="1"/>
  <c r="AE169" i="1"/>
  <c r="B165" i="1"/>
  <c r="J165" i="1"/>
  <c r="R165" i="1"/>
  <c r="Z165" i="1"/>
  <c r="AH165" i="1"/>
  <c r="C165" i="1"/>
  <c r="K165" i="1"/>
  <c r="S165" i="1"/>
  <c r="AA165" i="1"/>
  <c r="AI165" i="1"/>
  <c r="D165" i="1"/>
  <c r="L165" i="1"/>
  <c r="T165" i="1"/>
  <c r="AB165" i="1"/>
  <c r="AJ165" i="1"/>
  <c r="E165" i="1"/>
  <c r="M165" i="1"/>
  <c r="U165" i="1"/>
  <c r="AK165" i="1"/>
  <c r="F165" i="1"/>
  <c r="N165" i="1"/>
  <c r="V165" i="1"/>
  <c r="AD165" i="1"/>
  <c r="G165" i="1"/>
  <c r="O165" i="1"/>
  <c r="W165" i="1"/>
  <c r="AE165" i="1"/>
  <c r="B161" i="1"/>
  <c r="J161" i="1"/>
  <c r="R161" i="1"/>
  <c r="Z161" i="1"/>
  <c r="AH161" i="1"/>
  <c r="C161" i="1"/>
  <c r="K161" i="1"/>
  <c r="S161" i="1"/>
  <c r="AA161" i="1"/>
  <c r="AI161" i="1"/>
  <c r="D161" i="1"/>
  <c r="L161" i="1"/>
  <c r="T161" i="1"/>
  <c r="AB161" i="1"/>
  <c r="AJ161" i="1"/>
  <c r="E161" i="1"/>
  <c r="M161" i="1"/>
  <c r="U161" i="1"/>
  <c r="AK161" i="1"/>
  <c r="F161" i="1"/>
  <c r="N161" i="1"/>
  <c r="V161" i="1"/>
  <c r="AD161" i="1"/>
  <c r="G161" i="1"/>
  <c r="O161" i="1"/>
  <c r="W161" i="1"/>
  <c r="AE161" i="1"/>
  <c r="B189" i="1"/>
  <c r="J189" i="1"/>
  <c r="R189" i="1"/>
  <c r="Z189" i="1"/>
  <c r="AH189" i="1"/>
  <c r="C189" i="1"/>
  <c r="K189" i="1"/>
  <c r="S189" i="1"/>
  <c r="AA189" i="1"/>
  <c r="AI189" i="1"/>
  <c r="D189" i="1"/>
  <c r="L189" i="1"/>
  <c r="T189" i="1"/>
  <c r="F189" i="1"/>
  <c r="N189" i="1"/>
  <c r="V189" i="1"/>
  <c r="AD189" i="1"/>
  <c r="G189" i="1"/>
  <c r="O189" i="1"/>
  <c r="W189" i="1"/>
  <c r="AE189" i="1"/>
  <c r="AK197" i="1"/>
  <c r="T197" i="1"/>
  <c r="I197" i="1"/>
  <c r="C194" i="1"/>
  <c r="K194" i="1"/>
  <c r="S194" i="1"/>
  <c r="AA194" i="1"/>
  <c r="AI194" i="1"/>
  <c r="G194" i="1"/>
  <c r="O194" i="1"/>
  <c r="W194" i="1"/>
  <c r="AE194" i="1"/>
  <c r="AD193" i="1"/>
  <c r="T193" i="1"/>
  <c r="I193" i="1"/>
  <c r="M190" i="1"/>
  <c r="AK189" i="1"/>
  <c r="U189" i="1"/>
  <c r="Q188" i="1"/>
  <c r="AK187" i="1"/>
  <c r="P187" i="1"/>
  <c r="Y185" i="1"/>
  <c r="B184" i="1"/>
  <c r="J184" i="1"/>
  <c r="R184" i="1"/>
  <c r="Z184" i="1"/>
  <c r="AH184" i="1"/>
  <c r="C184" i="1"/>
  <c r="K184" i="1"/>
  <c r="S184" i="1"/>
  <c r="AA184" i="1"/>
  <c r="AI184" i="1"/>
  <c r="D184" i="1"/>
  <c r="L184" i="1"/>
  <c r="T184" i="1"/>
  <c r="AB184" i="1"/>
  <c r="AJ184" i="1"/>
  <c r="E184" i="1"/>
  <c r="M184" i="1"/>
  <c r="U184" i="1"/>
  <c r="AK184" i="1"/>
  <c r="F184" i="1"/>
  <c r="N184" i="1"/>
  <c r="V184" i="1"/>
  <c r="AD184" i="1"/>
  <c r="G184" i="1"/>
  <c r="O184" i="1"/>
  <c r="W184" i="1"/>
  <c r="AE184" i="1"/>
  <c r="Y181" i="1"/>
  <c r="B180" i="1"/>
  <c r="J180" i="1"/>
  <c r="R180" i="1"/>
  <c r="Z180" i="1"/>
  <c r="AH180" i="1"/>
  <c r="C180" i="1"/>
  <c r="K180" i="1"/>
  <c r="S180" i="1"/>
  <c r="AA180" i="1"/>
  <c r="AI180" i="1"/>
  <c r="D180" i="1"/>
  <c r="L180" i="1"/>
  <c r="T180" i="1"/>
  <c r="AB180" i="1"/>
  <c r="AJ180" i="1"/>
  <c r="E180" i="1"/>
  <c r="M180" i="1"/>
  <c r="U180" i="1"/>
  <c r="AK180" i="1"/>
  <c r="F180" i="1"/>
  <c r="N180" i="1"/>
  <c r="V180" i="1"/>
  <c r="AD180" i="1"/>
  <c r="G180" i="1"/>
  <c r="O180" i="1"/>
  <c r="W180" i="1"/>
  <c r="AE180" i="1"/>
  <c r="Y177" i="1"/>
  <c r="B176" i="1"/>
  <c r="J176" i="1"/>
  <c r="R176" i="1"/>
  <c r="Z176" i="1"/>
  <c r="AH176" i="1"/>
  <c r="C176" i="1"/>
  <c r="K176" i="1"/>
  <c r="S176" i="1"/>
  <c r="AA176" i="1"/>
  <c r="AI176" i="1"/>
  <c r="D176" i="1"/>
  <c r="L176" i="1"/>
  <c r="T176" i="1"/>
  <c r="AB176" i="1"/>
  <c r="AJ176" i="1"/>
  <c r="E176" i="1"/>
  <c r="M176" i="1"/>
  <c r="U176" i="1"/>
  <c r="AK176" i="1"/>
  <c r="F176" i="1"/>
  <c r="N176" i="1"/>
  <c r="V176" i="1"/>
  <c r="AD176" i="1"/>
  <c r="G176" i="1"/>
  <c r="O176" i="1"/>
  <c r="W176" i="1"/>
  <c r="AE176" i="1"/>
  <c r="Y173" i="1"/>
  <c r="B172" i="1"/>
  <c r="J172" i="1"/>
  <c r="R172" i="1"/>
  <c r="Z172" i="1"/>
  <c r="AH172" i="1"/>
  <c r="C172" i="1"/>
  <c r="K172" i="1"/>
  <c r="S172" i="1"/>
  <c r="AA172" i="1"/>
  <c r="AI172" i="1"/>
  <c r="D172" i="1"/>
  <c r="L172" i="1"/>
  <c r="T172" i="1"/>
  <c r="AB172" i="1"/>
  <c r="AJ172" i="1"/>
  <c r="E172" i="1"/>
  <c r="M172" i="1"/>
  <c r="U172" i="1"/>
  <c r="AK172" i="1"/>
  <c r="F172" i="1"/>
  <c r="N172" i="1"/>
  <c r="V172" i="1"/>
  <c r="AD172" i="1"/>
  <c r="G172" i="1"/>
  <c r="O172" i="1"/>
  <c r="W172" i="1"/>
  <c r="AE172" i="1"/>
  <c r="Y169" i="1"/>
  <c r="B168" i="1"/>
  <c r="J168" i="1"/>
  <c r="R168" i="1"/>
  <c r="Z168" i="1"/>
  <c r="AH168" i="1"/>
  <c r="C168" i="1"/>
  <c r="K168" i="1"/>
  <c r="S168" i="1"/>
  <c r="AA168" i="1"/>
  <c r="AI168" i="1"/>
  <c r="D168" i="1"/>
  <c r="L168" i="1"/>
  <c r="T168" i="1"/>
  <c r="AB168" i="1"/>
  <c r="AJ168" i="1"/>
  <c r="E168" i="1"/>
  <c r="M168" i="1"/>
  <c r="U168" i="1"/>
  <c r="AK168" i="1"/>
  <c r="F168" i="1"/>
  <c r="N168" i="1"/>
  <c r="V168" i="1"/>
  <c r="AD168" i="1"/>
  <c r="G168" i="1"/>
  <c r="O168" i="1"/>
  <c r="W168" i="1"/>
  <c r="AE168" i="1"/>
  <c r="Y165" i="1"/>
  <c r="B164" i="1"/>
  <c r="J164" i="1"/>
  <c r="R164" i="1"/>
  <c r="Z164" i="1"/>
  <c r="AH164" i="1"/>
  <c r="C164" i="1"/>
  <c r="K164" i="1"/>
  <c r="S164" i="1"/>
  <c r="AA164" i="1"/>
  <c r="AI164" i="1"/>
  <c r="D164" i="1"/>
  <c r="L164" i="1"/>
  <c r="T164" i="1"/>
  <c r="AB164" i="1"/>
  <c r="AJ164" i="1"/>
  <c r="E164" i="1"/>
  <c r="M164" i="1"/>
  <c r="U164" i="1"/>
  <c r="AK164" i="1"/>
  <c r="F164" i="1"/>
  <c r="N164" i="1"/>
  <c r="V164" i="1"/>
  <c r="AD164" i="1"/>
  <c r="G164" i="1"/>
  <c r="O164" i="1"/>
  <c r="W164" i="1"/>
  <c r="AE164" i="1"/>
  <c r="Y161" i="1"/>
  <c r="AJ197" i="1"/>
  <c r="AB197" i="1"/>
  <c r="R197" i="1"/>
  <c r="H197" i="1"/>
  <c r="R193" i="1"/>
  <c r="H193" i="1"/>
  <c r="AB190" i="1"/>
  <c r="L190" i="1"/>
  <c r="AJ189" i="1"/>
  <c r="Q189" i="1"/>
  <c r="AK188" i="1"/>
  <c r="P188" i="1"/>
  <c r="AG187" i="1"/>
  <c r="M187" i="1"/>
  <c r="X185" i="1"/>
  <c r="X181" i="1"/>
  <c r="X177" i="1"/>
  <c r="X173" i="1"/>
  <c r="X169" i="1"/>
  <c r="X165" i="1"/>
  <c r="X161" i="1"/>
  <c r="AI197" i="1"/>
  <c r="AA197" i="1"/>
  <c r="Q197" i="1"/>
  <c r="F197" i="1"/>
  <c r="C195" i="1"/>
  <c r="K195" i="1"/>
  <c r="S195" i="1"/>
  <c r="AA195" i="1"/>
  <c r="AI195" i="1"/>
  <c r="G195" i="1"/>
  <c r="O195" i="1"/>
  <c r="W195" i="1"/>
  <c r="AE195" i="1"/>
  <c r="AD194" i="1"/>
  <c r="T194" i="1"/>
  <c r="I194" i="1"/>
  <c r="AB193" i="1"/>
  <c r="Q193" i="1"/>
  <c r="F193" i="1"/>
  <c r="C191" i="1"/>
  <c r="K191" i="1"/>
  <c r="S191" i="1"/>
  <c r="AA191" i="1"/>
  <c r="AI191" i="1"/>
  <c r="G191" i="1"/>
  <c r="O191" i="1"/>
  <c r="W191" i="1"/>
  <c r="AE191" i="1"/>
  <c r="Y190" i="1"/>
  <c r="I190" i="1"/>
  <c r="AG189" i="1"/>
  <c r="P189" i="1"/>
  <c r="AG188" i="1"/>
  <c r="M188" i="1"/>
  <c r="AF187" i="1"/>
  <c r="I187" i="1"/>
  <c r="Q185" i="1"/>
  <c r="Y184" i="1"/>
  <c r="B183" i="1"/>
  <c r="J183" i="1"/>
  <c r="R183" i="1"/>
  <c r="Z183" i="1"/>
  <c r="AH183" i="1"/>
  <c r="C183" i="1"/>
  <c r="K183" i="1"/>
  <c r="S183" i="1"/>
  <c r="AA183" i="1"/>
  <c r="AI183" i="1"/>
  <c r="D183" i="1"/>
  <c r="L183" i="1"/>
  <c r="T183" i="1"/>
  <c r="AB183" i="1"/>
  <c r="AJ183" i="1"/>
  <c r="E183" i="1"/>
  <c r="M183" i="1"/>
  <c r="U183" i="1"/>
  <c r="AK183" i="1"/>
  <c r="F183" i="1"/>
  <c r="N183" i="1"/>
  <c r="V183" i="1"/>
  <c r="AD183" i="1"/>
  <c r="G183" i="1"/>
  <c r="O183" i="1"/>
  <c r="W183" i="1"/>
  <c r="AE183" i="1"/>
  <c r="Q181" i="1"/>
  <c r="Y180" i="1"/>
  <c r="B179" i="1"/>
  <c r="J179" i="1"/>
  <c r="R179" i="1"/>
  <c r="Z179" i="1"/>
  <c r="AH179" i="1"/>
  <c r="C179" i="1"/>
  <c r="K179" i="1"/>
  <c r="S179" i="1"/>
  <c r="AA179" i="1"/>
  <c r="AI179" i="1"/>
  <c r="D179" i="1"/>
  <c r="L179" i="1"/>
  <c r="T179" i="1"/>
  <c r="AB179" i="1"/>
  <c r="AJ179" i="1"/>
  <c r="E179" i="1"/>
  <c r="M179" i="1"/>
  <c r="U179" i="1"/>
  <c r="AK179" i="1"/>
  <c r="F179" i="1"/>
  <c r="N179" i="1"/>
  <c r="V179" i="1"/>
  <c r="AD179" i="1"/>
  <c r="G179" i="1"/>
  <c r="O179" i="1"/>
  <c r="W179" i="1"/>
  <c r="AE179" i="1"/>
  <c r="Q177" i="1"/>
  <c r="Y176" i="1"/>
  <c r="B175" i="1"/>
  <c r="J175" i="1"/>
  <c r="R175" i="1"/>
  <c r="Z175" i="1"/>
  <c r="AH175" i="1"/>
  <c r="C175" i="1"/>
  <c r="K175" i="1"/>
  <c r="S175" i="1"/>
  <c r="AA175" i="1"/>
  <c r="AI175" i="1"/>
  <c r="D175" i="1"/>
  <c r="L175" i="1"/>
  <c r="T175" i="1"/>
  <c r="AB175" i="1"/>
  <c r="AJ175" i="1"/>
  <c r="E175" i="1"/>
  <c r="M175" i="1"/>
  <c r="U175" i="1"/>
  <c r="AK175" i="1"/>
  <c r="F175" i="1"/>
  <c r="N175" i="1"/>
  <c r="V175" i="1"/>
  <c r="AD175" i="1"/>
  <c r="G175" i="1"/>
  <c r="O175" i="1"/>
  <c r="W175" i="1"/>
  <c r="AE175" i="1"/>
  <c r="Q173" i="1"/>
  <c r="Y172" i="1"/>
  <c r="B171" i="1"/>
  <c r="J171" i="1"/>
  <c r="R171" i="1"/>
  <c r="Z171" i="1"/>
  <c r="AH171" i="1"/>
  <c r="C171" i="1"/>
  <c r="K171" i="1"/>
  <c r="S171" i="1"/>
  <c r="AA171" i="1"/>
  <c r="AI171" i="1"/>
  <c r="D171" i="1"/>
  <c r="L171" i="1"/>
  <c r="T171" i="1"/>
  <c r="AB171" i="1"/>
  <c r="AJ171" i="1"/>
  <c r="E171" i="1"/>
  <c r="M171" i="1"/>
  <c r="U171" i="1"/>
  <c r="AK171" i="1"/>
  <c r="F171" i="1"/>
  <c r="N171" i="1"/>
  <c r="V171" i="1"/>
  <c r="AD171" i="1"/>
  <c r="G171" i="1"/>
  <c r="O171" i="1"/>
  <c r="W171" i="1"/>
  <c r="AE171" i="1"/>
  <c r="Q169" i="1"/>
  <c r="Y168" i="1"/>
  <c r="B167" i="1"/>
  <c r="J167" i="1"/>
  <c r="R167" i="1"/>
  <c r="Z167" i="1"/>
  <c r="AH167" i="1"/>
  <c r="C167" i="1"/>
  <c r="K167" i="1"/>
  <c r="S167" i="1"/>
  <c r="AA167" i="1"/>
  <c r="AI167" i="1"/>
  <c r="D167" i="1"/>
  <c r="L167" i="1"/>
  <c r="T167" i="1"/>
  <c r="AB167" i="1"/>
  <c r="AJ167" i="1"/>
  <c r="E167" i="1"/>
  <c r="M167" i="1"/>
  <c r="U167" i="1"/>
  <c r="AK167" i="1"/>
  <c r="F167" i="1"/>
  <c r="N167" i="1"/>
  <c r="V167" i="1"/>
  <c r="AD167" i="1"/>
  <c r="G167" i="1"/>
  <c r="O167" i="1"/>
  <c r="W167" i="1"/>
  <c r="AE167" i="1"/>
  <c r="Q165" i="1"/>
  <c r="Y164" i="1"/>
  <c r="B163" i="1"/>
  <c r="J163" i="1"/>
  <c r="R163" i="1"/>
  <c r="Z163" i="1"/>
  <c r="AH163" i="1"/>
  <c r="C163" i="1"/>
  <c r="K163" i="1"/>
  <c r="S163" i="1"/>
  <c r="AA163" i="1"/>
  <c r="AI163" i="1"/>
  <c r="D163" i="1"/>
  <c r="L163" i="1"/>
  <c r="T163" i="1"/>
  <c r="AB163" i="1"/>
  <c r="AJ163" i="1"/>
  <c r="E163" i="1"/>
  <c r="M163" i="1"/>
  <c r="U163" i="1"/>
  <c r="AK163" i="1"/>
  <c r="F163" i="1"/>
  <c r="N163" i="1"/>
  <c r="V163" i="1"/>
  <c r="AD163" i="1"/>
  <c r="G163" i="1"/>
  <c r="O163" i="1"/>
  <c r="W163" i="1"/>
  <c r="AE163" i="1"/>
  <c r="Q161" i="1"/>
  <c r="AH197" i="1"/>
  <c r="Z197" i="1"/>
  <c r="P197" i="1"/>
  <c r="E197" i="1"/>
  <c r="AK193" i="1"/>
  <c r="Z193" i="1"/>
  <c r="P193" i="1"/>
  <c r="E193" i="1"/>
  <c r="X190" i="1"/>
  <c r="H190" i="1"/>
  <c r="AF189" i="1"/>
  <c r="M189" i="1"/>
  <c r="AF188" i="1"/>
  <c r="I188" i="1"/>
  <c r="H187" i="1"/>
  <c r="P185" i="1"/>
  <c r="P181" i="1"/>
  <c r="P177" i="1"/>
  <c r="P173" i="1"/>
  <c r="P169" i="1"/>
  <c r="P165" i="1"/>
  <c r="P161" i="1"/>
  <c r="AO89" i="1" l="1"/>
  <c r="AP89" i="1"/>
  <c r="AQ89" i="1" s="1"/>
  <c r="AM639" i="1" l="1"/>
  <c r="AM631" i="1"/>
  <c r="AM623" i="1"/>
  <c r="AM615" i="1"/>
  <c r="AQ608" i="1"/>
  <c r="AM608" i="1"/>
  <c r="AQ600" i="1"/>
  <c r="AM600" i="1"/>
  <c r="AM592" i="1"/>
  <c r="AQ584" i="1"/>
  <c r="AM584" i="1"/>
  <c r="AM576" i="1"/>
  <c r="AM568" i="1"/>
  <c r="AM560" i="1"/>
  <c r="AM552" i="1"/>
  <c r="AM544" i="1"/>
  <c r="AM536" i="1"/>
  <c r="AM528" i="1"/>
  <c r="AM520" i="1"/>
  <c r="AM512" i="1"/>
  <c r="AM504" i="1"/>
  <c r="AM496" i="1"/>
  <c r="AM488" i="1"/>
  <c r="AM480" i="1"/>
  <c r="AQ472" i="1"/>
  <c r="AM472" i="1"/>
  <c r="AM464" i="1"/>
  <c r="AM456" i="1"/>
  <c r="AM450" i="1"/>
  <c r="AQ442" i="1"/>
  <c r="AM442" i="1"/>
  <c r="AQ434" i="1"/>
  <c r="AM434" i="1"/>
  <c r="AM427" i="1"/>
  <c r="AQ419" i="1"/>
  <c r="AM419" i="1"/>
  <c r="AQ411" i="1"/>
  <c r="AM411" i="1"/>
  <c r="AM404" i="1"/>
  <c r="AM396" i="1"/>
  <c r="AM388" i="1"/>
  <c r="AQ380" i="1"/>
  <c r="AM380" i="1"/>
  <c r="AQ372" i="1"/>
  <c r="AM372" i="1"/>
  <c r="AQ365" i="1"/>
  <c r="AM365" i="1"/>
  <c r="AQ357" i="1"/>
  <c r="AM357" i="1"/>
  <c r="AQ349" i="1"/>
  <c r="AM349" i="1"/>
  <c r="AM341" i="1"/>
  <c r="AM333" i="1"/>
  <c r="AM325" i="1"/>
  <c r="AQ317" i="1"/>
  <c r="AM317" i="1"/>
  <c r="AQ309" i="1"/>
  <c r="AM309" i="1"/>
  <c r="AQ301" i="1"/>
  <c r="AM301" i="1"/>
  <c r="AQ293" i="1"/>
  <c r="AM293" i="1"/>
  <c r="AM285" i="1"/>
  <c r="AM277" i="1"/>
  <c r="AM269" i="1"/>
  <c r="AQ261" i="1"/>
  <c r="AM261" i="1"/>
  <c r="AM253" i="1"/>
  <c r="AM245" i="1"/>
  <c r="AM237" i="1"/>
  <c r="AM229" i="1"/>
  <c r="AM221" i="1"/>
  <c r="AM213" i="1"/>
  <c r="AM205" i="1"/>
  <c r="AQ197" i="1"/>
  <c r="AM197" i="1"/>
  <c r="AM189" i="1"/>
  <c r="AM181" i="1"/>
  <c r="AQ174" i="1"/>
  <c r="AM174" i="1"/>
  <c r="AM166" i="1"/>
  <c r="AQ638" i="1"/>
  <c r="AM638" i="1"/>
  <c r="AM630" i="1"/>
  <c r="AM622" i="1"/>
  <c r="AM614" i="1"/>
  <c r="AM607" i="1"/>
  <c r="AM599" i="1"/>
  <c r="AM591" i="1"/>
  <c r="AM583" i="1"/>
  <c r="AQ575" i="1"/>
  <c r="AM575" i="1"/>
  <c r="AM567" i="1"/>
  <c r="AQ559" i="1"/>
  <c r="AM559" i="1"/>
  <c r="AQ551" i="1"/>
  <c r="AM551" i="1"/>
  <c r="AM543" i="1"/>
  <c r="AQ535" i="1"/>
  <c r="AM535" i="1"/>
  <c r="AQ527" i="1"/>
  <c r="AM527" i="1"/>
  <c r="AM519" i="1"/>
  <c r="AM511" i="1"/>
  <c r="AM503" i="1"/>
  <c r="AM495" i="1"/>
  <c r="AM487" i="1"/>
  <c r="AM479" i="1"/>
  <c r="AQ471" i="1"/>
  <c r="AM471" i="1"/>
  <c r="AM463" i="1"/>
  <c r="AM455" i="1"/>
  <c r="AM449" i="1"/>
  <c r="AQ441" i="1"/>
  <c r="AM441" i="1"/>
  <c r="AQ433" i="1"/>
  <c r="AM433" i="1"/>
  <c r="AM426" i="1"/>
  <c r="AM418" i="1"/>
  <c r="AM410" i="1"/>
  <c r="AQ403" i="1"/>
  <c r="AM403" i="1"/>
  <c r="AM395" i="1"/>
  <c r="AQ387" i="1"/>
  <c r="AM387" i="1"/>
  <c r="AM379" i="1"/>
  <c r="AQ371" i="1"/>
  <c r="AM371" i="1"/>
  <c r="AM364" i="1"/>
  <c r="AM356" i="1"/>
  <c r="AM348" i="1"/>
  <c r="AM340" i="1"/>
  <c r="AQ332" i="1"/>
  <c r="AM332" i="1"/>
  <c r="AQ324" i="1"/>
  <c r="AM324" i="1"/>
  <c r="AM316" i="1"/>
  <c r="AQ308" i="1"/>
  <c r="AM308" i="1"/>
  <c r="AQ300" i="1"/>
  <c r="AM300" i="1"/>
  <c r="AQ292" i="1"/>
  <c r="AM292" i="1"/>
  <c r="AM284" i="1"/>
  <c r="AQ276" i="1"/>
  <c r="AM276" i="1"/>
  <c r="AQ268" i="1"/>
  <c r="AM268" i="1"/>
  <c r="AQ260" i="1"/>
  <c r="AM260" i="1"/>
  <c r="AM252" i="1"/>
  <c r="AQ244" i="1"/>
  <c r="AM244" i="1"/>
  <c r="AQ236" i="1"/>
  <c r="AM236" i="1"/>
  <c r="AM228" i="1"/>
  <c r="AM220" i="1"/>
  <c r="AM212" i="1"/>
  <c r="AQ204" i="1"/>
  <c r="AM204" i="1"/>
  <c r="AQ196" i="1"/>
  <c r="AM196" i="1"/>
  <c r="AQ188" i="1"/>
  <c r="AM188" i="1"/>
  <c r="AQ180" i="1"/>
  <c r="AM180" i="1"/>
  <c r="AQ173" i="1"/>
  <c r="AM173" i="1"/>
  <c r="AM637" i="1"/>
  <c r="AM629" i="1"/>
  <c r="AM621" i="1"/>
  <c r="AM606" i="1"/>
  <c r="AQ598" i="1"/>
  <c r="AM598" i="1"/>
  <c r="AQ590" i="1"/>
  <c r="AM590" i="1"/>
  <c r="AQ582" i="1"/>
  <c r="AM582" i="1"/>
  <c r="AM574" i="1"/>
  <c r="AM566" i="1"/>
  <c r="AM558" i="1"/>
  <c r="AQ550" i="1"/>
  <c r="AM550" i="1"/>
  <c r="AM542" i="1"/>
  <c r="AQ534" i="1"/>
  <c r="AM534" i="1"/>
  <c r="AM526" i="1"/>
  <c r="AM518" i="1"/>
  <c r="AM510" i="1"/>
  <c r="AM502" i="1"/>
  <c r="AM494" i="1"/>
  <c r="AQ486" i="1"/>
  <c r="AM486" i="1"/>
  <c r="AQ478" i="1"/>
  <c r="AM478" i="1"/>
  <c r="AM470" i="1"/>
  <c r="AQ462" i="1"/>
  <c r="AM462" i="1"/>
  <c r="AM454" i="1"/>
  <c r="AM448" i="1"/>
  <c r="AM440" i="1"/>
  <c r="AQ432" i="1"/>
  <c r="AM432" i="1"/>
  <c r="AQ425" i="1"/>
  <c r="AM425" i="1"/>
  <c r="AQ417" i="1"/>
  <c r="AM417" i="1"/>
  <c r="AQ409" i="1"/>
  <c r="AM409" i="1"/>
  <c r="AM402" i="1"/>
  <c r="AM394" i="1"/>
  <c r="AM386" i="1"/>
  <c r="AQ378" i="1"/>
  <c r="AM378" i="1"/>
  <c r="AM363" i="1"/>
  <c r="AQ355" i="1"/>
  <c r="AM355" i="1"/>
  <c r="AM347" i="1"/>
  <c r="AM339" i="1"/>
  <c r="AQ331" i="1"/>
  <c r="AM331" i="1"/>
  <c r="AM323" i="1"/>
  <c r="AM315" i="1"/>
  <c r="AQ307" i="1"/>
  <c r="AM307" i="1"/>
  <c r="AM299" i="1"/>
  <c r="AQ291" i="1"/>
  <c r="AM291" i="1"/>
  <c r="AM283" i="1"/>
  <c r="AQ275" i="1"/>
  <c r="AM275" i="1"/>
  <c r="AQ267" i="1"/>
  <c r="AM267" i="1"/>
  <c r="AQ259" i="1"/>
  <c r="AM259" i="1"/>
  <c r="AQ251" i="1"/>
  <c r="AM251" i="1"/>
  <c r="AM243" i="1"/>
  <c r="AM235" i="1"/>
  <c r="AM227" i="1"/>
  <c r="AM219" i="1"/>
  <c r="AQ211" i="1"/>
  <c r="AM211" i="1"/>
  <c r="AQ203" i="1"/>
  <c r="AM203" i="1"/>
  <c r="AM195" i="1"/>
  <c r="AQ187" i="1"/>
  <c r="AM187" i="1"/>
  <c r="AM179" i="1"/>
  <c r="AM172" i="1"/>
  <c r="AM165" i="1"/>
  <c r="AM636" i="1"/>
  <c r="AM628" i="1"/>
  <c r="AM620" i="1"/>
  <c r="AM613" i="1"/>
  <c r="AM605" i="1"/>
  <c r="AM597" i="1"/>
  <c r="AM589" i="1"/>
  <c r="AQ581" i="1"/>
  <c r="AM581" i="1"/>
  <c r="AQ573" i="1"/>
  <c r="AM573" i="1"/>
  <c r="AM565" i="1"/>
  <c r="AM557" i="1"/>
  <c r="AM549" i="1"/>
  <c r="AM541" i="1"/>
  <c r="AM533" i="1"/>
  <c r="AM525" i="1"/>
  <c r="AM517" i="1"/>
  <c r="AM509" i="1"/>
  <c r="AM501" i="1"/>
  <c r="AM493" i="1"/>
  <c r="AM485" i="1"/>
  <c r="AQ477" i="1"/>
  <c r="AM477" i="1"/>
  <c r="AQ469" i="1"/>
  <c r="AM469" i="1"/>
  <c r="AM461" i="1"/>
  <c r="AM453" i="1"/>
  <c r="AM447" i="1"/>
  <c r="AM439" i="1"/>
  <c r="AQ424" i="1"/>
  <c r="AM424" i="1"/>
  <c r="AM416" i="1"/>
  <c r="AQ408" i="1"/>
  <c r="AM408" i="1"/>
  <c r="AQ401" i="1"/>
  <c r="AM401" i="1"/>
  <c r="AQ393" i="1"/>
  <c r="AM393" i="1"/>
  <c r="AQ385" i="1"/>
  <c r="AM385" i="1"/>
  <c r="AQ377" i="1"/>
  <c r="AM377" i="1"/>
  <c r="AM370" i="1"/>
  <c r="AM362" i="1"/>
  <c r="AQ354" i="1"/>
  <c r="AM354" i="1"/>
  <c r="AM346" i="1"/>
  <c r="AQ338" i="1"/>
  <c r="AM338" i="1"/>
  <c r="AM330" i="1"/>
  <c r="AQ322" i="1"/>
  <c r="AM322" i="1"/>
  <c r="AQ314" i="1"/>
  <c r="AM314" i="1"/>
  <c r="AQ306" i="1"/>
  <c r="AM306" i="1"/>
  <c r="AM298" i="1"/>
  <c r="AM290" i="1"/>
  <c r="AQ282" i="1"/>
  <c r="AM282" i="1"/>
  <c r="AQ274" i="1"/>
  <c r="AM274" i="1"/>
  <c r="AM266" i="1"/>
  <c r="AM258" i="1"/>
  <c r="AQ250" i="1"/>
  <c r="AM250" i="1"/>
  <c r="AQ242" i="1"/>
  <c r="AM242" i="1"/>
  <c r="AQ234" i="1"/>
  <c r="AM234" i="1"/>
  <c r="AQ226" i="1"/>
  <c r="AM226" i="1"/>
  <c r="AM218" i="1"/>
  <c r="AM210" i="1"/>
  <c r="AM202" i="1"/>
  <c r="AQ194" i="1"/>
  <c r="AM194" i="1"/>
  <c r="AQ186" i="1"/>
  <c r="AM186" i="1"/>
  <c r="AQ178" i="1"/>
  <c r="AM178" i="1"/>
  <c r="AQ171" i="1"/>
  <c r="AM171" i="1"/>
  <c r="AQ164" i="1"/>
  <c r="AM164" i="1"/>
  <c r="AM643" i="1"/>
  <c r="AM635" i="1"/>
  <c r="AM627" i="1"/>
  <c r="AQ619" i="1"/>
  <c r="AM619" i="1"/>
  <c r="AM612" i="1"/>
  <c r="AQ604" i="1"/>
  <c r="AM604" i="1"/>
  <c r="AM596" i="1"/>
  <c r="AM588" i="1"/>
  <c r="AQ580" i="1"/>
  <c r="AM580" i="1"/>
  <c r="AM572" i="1"/>
  <c r="AQ564" i="1"/>
  <c r="AM564" i="1"/>
  <c r="AQ556" i="1"/>
  <c r="AM556" i="1"/>
  <c r="AQ548" i="1"/>
  <c r="AM548" i="1"/>
  <c r="AQ540" i="1"/>
  <c r="AM540" i="1"/>
  <c r="AQ532" i="1"/>
  <c r="AM532" i="1"/>
  <c r="AQ524" i="1"/>
  <c r="AM524" i="1"/>
  <c r="AQ516" i="1"/>
  <c r="AM516" i="1"/>
  <c r="AM508" i="1"/>
  <c r="AM500" i="1"/>
  <c r="AM492" i="1"/>
  <c r="AM484" i="1"/>
  <c r="AQ476" i="1"/>
  <c r="AM476" i="1"/>
  <c r="AM468" i="1"/>
  <c r="AQ460" i="1"/>
  <c r="AM460" i="1"/>
  <c r="AM446" i="1"/>
  <c r="AQ438" i="1"/>
  <c r="AM438" i="1"/>
  <c r="AM431" i="1"/>
  <c r="AM423" i="1"/>
  <c r="AM415" i="1"/>
  <c r="AQ407" i="1"/>
  <c r="AM407" i="1"/>
  <c r="AM400" i="1"/>
  <c r="AM392" i="1"/>
  <c r="AQ384" i="1"/>
  <c r="AM384" i="1"/>
  <c r="AM376" i="1"/>
  <c r="AM369" i="1"/>
  <c r="AM361" i="1"/>
  <c r="AQ353" i="1"/>
  <c r="AM353" i="1"/>
  <c r="AQ345" i="1"/>
  <c r="AM345" i="1"/>
  <c r="AQ337" i="1"/>
  <c r="AM337" i="1"/>
  <c r="AM329" i="1"/>
  <c r="AQ321" i="1"/>
  <c r="AM321" i="1"/>
  <c r="AM313" i="1"/>
  <c r="AM305" i="1"/>
  <c r="AM297" i="1"/>
  <c r="AQ289" i="1"/>
  <c r="AM289" i="1"/>
  <c r="AQ281" i="1"/>
  <c r="AM281" i="1"/>
  <c r="AQ273" i="1"/>
  <c r="AM273" i="1"/>
  <c r="AM265" i="1"/>
  <c r="AQ257" i="1"/>
  <c r="AM257" i="1"/>
  <c r="AQ249" i="1"/>
  <c r="AM249" i="1"/>
  <c r="AM241" i="1"/>
  <c r="AM233" i="1"/>
  <c r="AM225" i="1"/>
  <c r="AM217" i="1"/>
  <c r="AQ209" i="1"/>
  <c r="AM209" i="1"/>
  <c r="AQ201" i="1"/>
  <c r="AM201" i="1"/>
  <c r="AM193" i="1"/>
  <c r="AQ185" i="1"/>
  <c r="AM185" i="1"/>
  <c r="AQ170" i="1"/>
  <c r="AM170" i="1"/>
  <c r="AQ163" i="1"/>
  <c r="AM163" i="1"/>
  <c r="AM642" i="1"/>
  <c r="AM634" i="1"/>
  <c r="AM626" i="1"/>
  <c r="AM618" i="1"/>
  <c r="AM611" i="1"/>
  <c r="AM603" i="1"/>
  <c r="AM595" i="1"/>
  <c r="AM587" i="1"/>
  <c r="AQ579" i="1"/>
  <c r="AM579" i="1"/>
  <c r="AM571" i="1"/>
  <c r="AM563" i="1"/>
  <c r="AM555" i="1"/>
  <c r="AM547" i="1"/>
  <c r="AM539" i="1"/>
  <c r="AM531" i="1"/>
  <c r="AM523" i="1"/>
  <c r="AQ515" i="1"/>
  <c r="AM515" i="1"/>
  <c r="AM507" i="1"/>
  <c r="AM499" i="1"/>
  <c r="AM491" i="1"/>
  <c r="AM483" i="1"/>
  <c r="AM475" i="1"/>
  <c r="AQ467" i="1"/>
  <c r="AM467" i="1"/>
  <c r="AM459" i="1"/>
  <c r="AQ445" i="1"/>
  <c r="AM445" i="1"/>
  <c r="AM437" i="1"/>
  <c r="AQ430" i="1"/>
  <c r="AM430" i="1"/>
  <c r="AQ422" i="1"/>
  <c r="AM422" i="1"/>
  <c r="AQ414" i="1"/>
  <c r="AM414" i="1"/>
  <c r="AM399" i="1"/>
  <c r="AQ391" i="1"/>
  <c r="AM391" i="1"/>
  <c r="AQ383" i="1"/>
  <c r="AM383" i="1"/>
  <c r="AQ375" i="1"/>
  <c r="AM375" i="1"/>
  <c r="AQ368" i="1"/>
  <c r="AM368" i="1"/>
  <c r="AQ360" i="1"/>
  <c r="AM360" i="1"/>
  <c r="AQ352" i="1"/>
  <c r="AM352" i="1"/>
  <c r="AM344" i="1"/>
  <c r="AM336" i="1"/>
  <c r="AM328" i="1"/>
  <c r="AQ320" i="1"/>
  <c r="AM320" i="1"/>
  <c r="AM312" i="1"/>
  <c r="AM304" i="1"/>
  <c r="AM296" i="1"/>
  <c r="AM288" i="1"/>
  <c r="AM280" i="1"/>
  <c r="AM272" i="1"/>
  <c r="AQ264" i="1"/>
  <c r="AM264" i="1"/>
  <c r="AQ256" i="1"/>
  <c r="AM256" i="1"/>
  <c r="AM248" i="1"/>
  <c r="AM240" i="1"/>
  <c r="AQ232" i="1"/>
  <c r="AM232" i="1"/>
  <c r="AM224" i="1"/>
  <c r="AQ216" i="1"/>
  <c r="AM216" i="1"/>
  <c r="AQ208" i="1"/>
  <c r="AM208" i="1"/>
  <c r="AM200" i="1"/>
  <c r="AM192" i="1"/>
  <c r="AQ184" i="1"/>
  <c r="AM184" i="1"/>
  <c r="AM177" i="1"/>
  <c r="AQ169" i="1"/>
  <c r="AM169" i="1"/>
  <c r="AQ162" i="1"/>
  <c r="AM162" i="1"/>
  <c r="AM641" i="1"/>
  <c r="AM633" i="1"/>
  <c r="AM625" i="1"/>
  <c r="AM617" i="1"/>
  <c r="AM610" i="1"/>
  <c r="AM602" i="1"/>
  <c r="AM594" i="1"/>
  <c r="AQ586" i="1"/>
  <c r="AM586" i="1"/>
  <c r="AM578" i="1"/>
  <c r="AM570" i="1"/>
  <c r="AQ562" i="1"/>
  <c r="AM562" i="1"/>
  <c r="AM554" i="1"/>
  <c r="AM546" i="1"/>
  <c r="AM538" i="1"/>
  <c r="AM530" i="1"/>
  <c r="AM522" i="1"/>
  <c r="AM514" i="1"/>
  <c r="AM506" i="1"/>
  <c r="AM498" i="1"/>
  <c r="AM490" i="1"/>
  <c r="AQ482" i="1"/>
  <c r="AM482" i="1"/>
  <c r="AM474" i="1"/>
  <c r="AQ466" i="1"/>
  <c r="AM466" i="1"/>
  <c r="AM458" i="1"/>
  <c r="AM452" i="1"/>
  <c r="AM444" i="1"/>
  <c r="AM436" i="1"/>
  <c r="AM429" i="1"/>
  <c r="AM421" i="1"/>
  <c r="AM413" i="1"/>
  <c r="AM406" i="1"/>
  <c r="AM398" i="1"/>
  <c r="AM390" i="1"/>
  <c r="AM382" i="1"/>
  <c r="AQ374" i="1"/>
  <c r="AM374" i="1"/>
  <c r="AQ367" i="1"/>
  <c r="AM367" i="1"/>
  <c r="AM359" i="1"/>
  <c r="AM351" i="1"/>
  <c r="AM343" i="1"/>
  <c r="AM335" i="1"/>
  <c r="AM327" i="1"/>
  <c r="AQ319" i="1"/>
  <c r="AM319" i="1"/>
  <c r="AM311" i="1"/>
  <c r="AQ303" i="1"/>
  <c r="AM303" i="1"/>
  <c r="AM295" i="1"/>
  <c r="AM287" i="1"/>
  <c r="AM279" i="1"/>
  <c r="AM271" i="1"/>
  <c r="AQ263" i="1"/>
  <c r="AM263" i="1"/>
  <c r="AQ255" i="1"/>
  <c r="AM255" i="1"/>
  <c r="AM247" i="1"/>
  <c r="AM239" i="1"/>
  <c r="AM231" i="1"/>
  <c r="AM223" i="1"/>
  <c r="AM215" i="1"/>
  <c r="AQ207" i="1"/>
  <c r="AM207" i="1"/>
  <c r="AM199" i="1"/>
  <c r="AQ191" i="1"/>
  <c r="AM191" i="1"/>
  <c r="AM183" i="1"/>
  <c r="AQ176" i="1"/>
  <c r="AM176" i="1"/>
  <c r="AQ168" i="1"/>
  <c r="AM168" i="1"/>
  <c r="AM161" i="1"/>
  <c r="AQ640" i="1"/>
  <c r="AM640" i="1"/>
  <c r="AM632" i="1"/>
  <c r="AQ624" i="1"/>
  <c r="AM624" i="1"/>
  <c r="AQ616" i="1"/>
  <c r="AM616" i="1"/>
  <c r="AQ609" i="1"/>
  <c r="AM609" i="1"/>
  <c r="AM601" i="1"/>
  <c r="AQ593" i="1"/>
  <c r="AM593" i="1"/>
  <c r="AM585" i="1"/>
  <c r="AQ577" i="1"/>
  <c r="AM577" i="1"/>
  <c r="AQ569" i="1"/>
  <c r="AM569" i="1"/>
  <c r="AM561" i="1"/>
  <c r="AQ553" i="1"/>
  <c r="AM553" i="1"/>
  <c r="AM545" i="1"/>
  <c r="AQ537" i="1"/>
  <c r="AM537" i="1"/>
  <c r="AM529" i="1"/>
  <c r="AQ521" i="1"/>
  <c r="AM521" i="1"/>
  <c r="AM513" i="1"/>
  <c r="AM505" i="1"/>
  <c r="AM497" i="1"/>
  <c r="AQ489" i="1"/>
  <c r="AM489" i="1"/>
  <c r="AM481" i="1"/>
  <c r="AM473" i="1"/>
  <c r="AQ465" i="1"/>
  <c r="AM465" i="1"/>
  <c r="AM457" i="1"/>
  <c r="AM451" i="1"/>
  <c r="AQ443" i="1"/>
  <c r="AM443" i="1"/>
  <c r="AQ435" i="1"/>
  <c r="AM435" i="1"/>
  <c r="AM428" i="1"/>
  <c r="AM420" i="1"/>
  <c r="AQ412" i="1"/>
  <c r="AM412" i="1"/>
  <c r="AM405" i="1"/>
  <c r="AQ397" i="1"/>
  <c r="AM397" i="1"/>
  <c r="AQ389" i="1"/>
  <c r="AM389" i="1"/>
  <c r="AQ381" i="1"/>
  <c r="AM381" i="1"/>
  <c r="AQ373" i="1"/>
  <c r="AM373" i="1"/>
  <c r="AM366" i="1"/>
  <c r="AQ358" i="1"/>
  <c r="AM358" i="1"/>
  <c r="AQ350" i="1"/>
  <c r="AM350" i="1"/>
  <c r="AQ342" i="1"/>
  <c r="AM342" i="1"/>
  <c r="AQ334" i="1"/>
  <c r="AM334" i="1"/>
  <c r="AQ326" i="1"/>
  <c r="AM326" i="1"/>
  <c r="AQ318" i="1"/>
  <c r="AM318" i="1"/>
  <c r="AQ310" i="1"/>
  <c r="AM310" i="1"/>
  <c r="AQ302" i="1"/>
  <c r="AM302" i="1"/>
  <c r="AQ294" i="1"/>
  <c r="AM294" i="1"/>
  <c r="AM286" i="1"/>
  <c r="AQ278" i="1"/>
  <c r="AM278" i="1"/>
  <c r="AQ270" i="1"/>
  <c r="AM270" i="1"/>
  <c r="AQ262" i="1"/>
  <c r="AM262" i="1"/>
  <c r="AM254" i="1"/>
  <c r="AQ246" i="1"/>
  <c r="AM246" i="1"/>
  <c r="AQ238" i="1"/>
  <c r="AM238" i="1"/>
  <c r="AM230" i="1"/>
  <c r="AM222" i="1"/>
  <c r="AM214" i="1"/>
  <c r="AQ206" i="1"/>
  <c r="AM206" i="1"/>
  <c r="AQ198" i="1"/>
  <c r="AM198" i="1"/>
  <c r="AQ190" i="1"/>
  <c r="AM190" i="1"/>
  <c r="AM182" i="1"/>
  <c r="AM175" i="1"/>
  <c r="AQ167" i="1"/>
  <c r="AM167" i="1"/>
  <c r="AQ643" i="1"/>
  <c r="AQ614" i="1"/>
  <c r="AQ599" i="1"/>
  <c r="AQ587" i="1"/>
  <c r="AQ561" i="1"/>
  <c r="AQ536" i="1"/>
  <c r="AQ519" i="1"/>
  <c r="AQ511" i="1"/>
  <c r="AQ506" i="1"/>
  <c r="AQ501" i="1"/>
  <c r="AQ497" i="1"/>
  <c r="AQ493" i="1"/>
  <c r="AQ474" i="1"/>
  <c r="AQ470" i="1"/>
  <c r="AQ456" i="1"/>
  <c r="AQ437" i="1"/>
  <c r="AQ400" i="1"/>
  <c r="AQ363" i="1"/>
  <c r="AQ335" i="1"/>
  <c r="AQ328" i="1"/>
  <c r="AQ325" i="1"/>
  <c r="AQ287" i="1"/>
  <c r="AQ279" i="1"/>
  <c r="AQ272" i="1"/>
  <c r="AQ258" i="1"/>
  <c r="AQ239" i="1"/>
  <c r="AQ222" i="1"/>
  <c r="AQ195" i="1"/>
  <c r="AQ642" i="1"/>
  <c r="AQ630" i="1"/>
  <c r="AQ621" i="1"/>
  <c r="AQ602" i="1"/>
  <c r="AQ639" i="1"/>
  <c r="AQ637" i="1"/>
  <c r="AQ627" i="1"/>
  <c r="AQ620" i="1"/>
  <c r="AQ606" i="1"/>
  <c r="AQ601" i="1"/>
  <c r="AQ589" i="1"/>
  <c r="AQ585" i="1"/>
  <c r="AQ567" i="1"/>
  <c r="AQ563" i="1"/>
  <c r="AQ555" i="1"/>
  <c r="AQ545" i="1"/>
  <c r="AQ542" i="1"/>
  <c r="AQ538" i="1"/>
  <c r="AQ528" i="1"/>
  <c r="AQ517" i="1"/>
  <c r="AQ510" i="1"/>
  <c r="AQ496" i="1"/>
  <c r="AQ636" i="1"/>
  <c r="AQ633" i="1"/>
  <c r="AQ631" i="1"/>
  <c r="AQ629" i="1"/>
  <c r="AQ626" i="1"/>
  <c r="AQ622" i="1"/>
  <c r="AQ615" i="1"/>
  <c r="AQ612" i="1"/>
  <c r="AQ605" i="1"/>
  <c r="AQ596" i="1"/>
  <c r="AQ592" i="1"/>
  <c r="AQ588" i="1"/>
  <c r="AQ578" i="1"/>
  <c r="AQ574" i="1"/>
  <c r="AQ570" i="1"/>
  <c r="AQ566" i="1"/>
  <c r="AQ558" i="1"/>
  <c r="AQ554" i="1"/>
  <c r="AQ547" i="1"/>
  <c r="AQ544" i="1"/>
  <c r="AQ541" i="1"/>
  <c r="AQ533" i="1"/>
  <c r="AQ520" i="1"/>
  <c r="AQ512" i="1"/>
  <c r="AQ509" i="1"/>
  <c r="AQ505" i="1"/>
  <c r="AQ502" i="1"/>
  <c r="AQ498" i="1"/>
  <c r="AQ494" i="1"/>
  <c r="AQ491" i="1"/>
  <c r="AQ487" i="1"/>
  <c r="AQ484" i="1"/>
  <c r="AQ475" i="1"/>
  <c r="AQ461" i="1"/>
  <c r="AQ459" i="1"/>
  <c r="AQ452" i="1"/>
  <c r="AQ450" i="1"/>
  <c r="AQ431" i="1"/>
  <c r="AQ427" i="1"/>
  <c r="AQ420" i="1"/>
  <c r="AQ418" i="1"/>
  <c r="AQ404" i="1"/>
  <c r="AQ392" i="1"/>
  <c r="AQ386" i="1"/>
  <c r="AQ382" i="1"/>
  <c r="AQ364" i="1"/>
  <c r="AQ361" i="1"/>
  <c r="AQ344" i="1"/>
  <c r="AQ341" i="1"/>
  <c r="AQ329" i="1"/>
  <c r="AQ312" i="1"/>
  <c r="AQ304" i="1"/>
  <c r="AQ299" i="1"/>
  <c r="AQ285" i="1"/>
  <c r="AQ283" i="1"/>
  <c r="AQ280" i="1"/>
  <c r="AQ247" i="1"/>
  <c r="AQ240" i="1"/>
  <c r="AQ229" i="1"/>
  <c r="AQ223" i="1"/>
  <c r="AQ220" i="1"/>
  <c r="AQ217" i="1"/>
  <c r="AQ205" i="1"/>
  <c r="AQ182" i="1"/>
  <c r="AQ175" i="1"/>
  <c r="AQ161" i="1"/>
  <c r="AQ635" i="1"/>
  <c r="AQ628" i="1"/>
  <c r="AQ618" i="1"/>
  <c r="AQ611" i="1"/>
  <c r="AQ595" i="1"/>
  <c r="AQ583" i="1"/>
  <c r="AQ557" i="1"/>
  <c r="AQ530" i="1"/>
  <c r="AQ523" i="1"/>
  <c r="AQ508" i="1"/>
  <c r="AQ468" i="1"/>
  <c r="AQ463" i="1"/>
  <c r="AQ448" i="1"/>
  <c r="AQ396" i="1"/>
  <c r="AQ388" i="1"/>
  <c r="AQ348" i="1"/>
  <c r="AQ311" i="1"/>
  <c r="AQ269" i="1"/>
  <c r="AQ210" i="1"/>
  <c r="AQ193" i="1"/>
  <c r="AQ172" i="1"/>
  <c r="AQ166" i="1"/>
  <c r="AQ634" i="1"/>
  <c r="AQ617" i="1"/>
  <c r="AQ610" i="1"/>
  <c r="AQ607" i="1"/>
  <c r="AQ594" i="1"/>
  <c r="AQ576" i="1"/>
  <c r="AQ572" i="1"/>
  <c r="AQ568" i="1"/>
  <c r="AQ560" i="1"/>
  <c r="AQ552" i="1"/>
  <c r="AQ549" i="1"/>
  <c r="AQ546" i="1"/>
  <c r="AQ543" i="1"/>
  <c r="AQ539" i="1"/>
  <c r="AQ531" i="1"/>
  <c r="AQ529" i="1"/>
  <c r="AQ526" i="1"/>
  <c r="AQ522" i="1"/>
  <c r="AQ518" i="1"/>
  <c r="AQ514" i="1"/>
  <c r="AQ507" i="1"/>
  <c r="AQ503" i="1"/>
  <c r="AQ500" i="1"/>
  <c r="AQ495" i="1"/>
  <c r="AQ492" i="1"/>
  <c r="AQ490" i="1"/>
  <c r="AQ488" i="1"/>
  <c r="AQ481" i="1"/>
  <c r="AQ480" i="1"/>
  <c r="AQ458" i="1"/>
  <c r="AQ455" i="1"/>
  <c r="AQ454" i="1"/>
  <c r="AQ447" i="1"/>
  <c r="AQ440" i="1"/>
  <c r="AQ436" i="1"/>
  <c r="AQ429" i="1"/>
  <c r="AQ426" i="1"/>
  <c r="AQ416" i="1"/>
  <c r="AQ405" i="1"/>
  <c r="AQ402" i="1"/>
  <c r="AQ399" i="1"/>
  <c r="AQ395" i="1"/>
  <c r="AQ370" i="1"/>
  <c r="AQ369" i="1"/>
  <c r="AQ366" i="1"/>
  <c r="AQ351" i="1"/>
  <c r="AQ347" i="1"/>
  <c r="AQ343" i="1"/>
  <c r="AQ340" i="1"/>
  <c r="AQ327" i="1"/>
  <c r="AQ323" i="1"/>
  <c r="AQ316" i="1"/>
  <c r="AQ313" i="1"/>
  <c r="AQ298" i="1"/>
  <c r="AQ296" i="1"/>
  <c r="AQ284" i="1"/>
  <c r="AQ271" i="1"/>
  <c r="AQ265" i="1"/>
  <c r="AQ253" i="1"/>
  <c r="AQ231" i="1"/>
  <c r="AQ228" i="1"/>
  <c r="AQ221" i="1"/>
  <c r="AQ215" i="1"/>
  <c r="AQ213" i="1"/>
  <c r="AQ200" i="1"/>
  <c r="AQ181" i="1"/>
  <c r="AQ179" i="1"/>
  <c r="AQ177" i="1"/>
  <c r="AQ641" i="1"/>
  <c r="AQ632" i="1"/>
  <c r="AQ625" i="1"/>
  <c r="AQ603" i="1"/>
  <c r="AQ591" i="1"/>
  <c r="AQ565" i="1"/>
  <c r="AQ504" i="1"/>
  <c r="AQ473" i="1"/>
  <c r="AQ451" i="1"/>
  <c r="AQ444" i="1"/>
  <c r="AQ423" i="1"/>
  <c r="AQ413" i="1"/>
  <c r="AQ406" i="1"/>
  <c r="AQ305" i="1"/>
  <c r="AQ290" i="1"/>
  <c r="AQ266" i="1"/>
  <c r="AQ254" i="1"/>
  <c r="AQ243" i="1"/>
  <c r="AQ235" i="1"/>
  <c r="AQ225" i="1"/>
  <c r="AQ219" i="1"/>
  <c r="AQ199" i="1"/>
  <c r="AQ623" i="1"/>
  <c r="AQ613" i="1"/>
  <c r="AQ597" i="1"/>
  <c r="AQ571" i="1"/>
  <c r="AQ525" i="1"/>
  <c r="AQ513" i="1"/>
  <c r="AQ499" i="1"/>
  <c r="AQ485" i="1"/>
  <c r="AQ483" i="1"/>
  <c r="AQ479" i="1"/>
  <c r="AQ464" i="1"/>
  <c r="AQ457" i="1"/>
  <c r="AQ453" i="1"/>
  <c r="AQ449" i="1"/>
  <c r="AQ446" i="1"/>
  <c r="AQ439" i="1"/>
  <c r="AQ428" i="1"/>
  <c r="AQ421" i="1"/>
  <c r="AQ415" i="1"/>
  <c r="AQ410" i="1"/>
  <c r="AQ398" i="1"/>
  <c r="AQ394" i="1"/>
  <c r="AQ390" i="1"/>
  <c r="AQ379" i="1"/>
  <c r="AQ376" i="1"/>
  <c r="AQ362" i="1"/>
  <c r="AQ359" i="1"/>
  <c r="AQ356" i="1"/>
  <c r="AQ346" i="1"/>
  <c r="AQ339" i="1"/>
  <c r="AQ336" i="1"/>
  <c r="AQ333" i="1"/>
  <c r="AQ330" i="1"/>
  <c r="AQ315" i="1"/>
  <c r="AQ297" i="1"/>
  <c r="AQ295" i="1"/>
  <c r="AQ288" i="1"/>
  <c r="AQ286" i="1"/>
  <c r="AQ277" i="1"/>
  <c r="AQ252" i="1"/>
  <c r="AQ248" i="1"/>
  <c r="AQ245" i="1"/>
  <c r="AQ241" i="1"/>
  <c r="AQ237" i="1"/>
  <c r="AQ233" i="1"/>
  <c r="AQ230" i="1"/>
  <c r="AQ227" i="1"/>
  <c r="AQ224" i="1"/>
  <c r="AQ218" i="1"/>
  <c r="AQ214" i="1"/>
  <c r="AQ212" i="1"/>
  <c r="AQ202" i="1"/>
  <c r="AQ192" i="1"/>
  <c r="AQ189" i="1"/>
  <c r="AQ183" i="1"/>
  <c r="AQ165" i="1"/>
  <c r="AP167" i="1" l="1"/>
  <c r="AO167" i="1"/>
  <c r="AP190" i="1"/>
  <c r="AO190" i="1"/>
  <c r="AP206" i="1"/>
  <c r="AO206" i="1"/>
  <c r="AP230" i="1"/>
  <c r="AO230" i="1"/>
  <c r="AP270" i="1"/>
  <c r="AO270" i="1"/>
  <c r="AP286" i="1"/>
  <c r="AO286" i="1"/>
  <c r="AP373" i="1"/>
  <c r="AO373" i="1"/>
  <c r="AP389" i="1"/>
  <c r="AO389" i="1"/>
  <c r="AP405" i="1"/>
  <c r="AO405" i="1"/>
  <c r="AP428" i="1"/>
  <c r="AO428" i="1"/>
  <c r="AP521" i="1"/>
  <c r="AO521" i="1"/>
  <c r="AP561" i="1"/>
  <c r="AO561" i="1"/>
  <c r="AP601" i="1"/>
  <c r="AO601" i="1"/>
  <c r="AP640" i="1"/>
  <c r="AO640" i="1"/>
  <c r="AP161" i="1"/>
  <c r="AO161" i="1"/>
  <c r="AP199" i="1"/>
  <c r="AO199" i="1"/>
  <c r="AP223" i="1"/>
  <c r="AO223" i="1"/>
  <c r="AP255" i="1"/>
  <c r="AO255" i="1"/>
  <c r="AP271" i="1"/>
  <c r="AO271" i="1"/>
  <c r="AP303" i="1"/>
  <c r="AO303" i="1"/>
  <c r="AP351" i="1"/>
  <c r="AO351" i="1"/>
  <c r="AP374" i="1"/>
  <c r="AO374" i="1"/>
  <c r="AP398" i="1"/>
  <c r="AO398" i="1"/>
  <c r="AP429" i="1"/>
  <c r="AO429" i="1"/>
  <c r="AP458" i="1"/>
  <c r="AO458" i="1"/>
  <c r="AP482" i="1"/>
  <c r="AO482" i="1"/>
  <c r="AP506" i="1"/>
  <c r="AO506" i="1"/>
  <c r="AP538" i="1"/>
  <c r="AO538" i="1"/>
  <c r="AP617" i="1"/>
  <c r="AO617" i="1"/>
  <c r="AP169" i="1"/>
  <c r="AO169" i="1"/>
  <c r="AP232" i="1"/>
  <c r="AO232" i="1"/>
  <c r="AP256" i="1"/>
  <c r="AO256" i="1"/>
  <c r="AP272" i="1"/>
  <c r="AO272" i="1"/>
  <c r="AP304" i="1"/>
  <c r="AO304" i="1"/>
  <c r="AP328" i="1"/>
  <c r="AO328" i="1"/>
  <c r="AP414" i="1"/>
  <c r="AO414" i="1"/>
  <c r="AP430" i="1"/>
  <c r="AO430" i="1"/>
  <c r="AP475" i="1"/>
  <c r="AO475" i="1"/>
  <c r="AP507" i="1"/>
  <c r="AO507" i="1"/>
  <c r="AP531" i="1"/>
  <c r="AO531" i="1"/>
  <c r="AP563" i="1"/>
  <c r="AO563" i="1"/>
  <c r="AP587" i="1"/>
  <c r="AO587" i="1"/>
  <c r="AP618" i="1"/>
  <c r="AO618" i="1"/>
  <c r="AP170" i="1"/>
  <c r="AO170" i="1"/>
  <c r="AP193" i="1"/>
  <c r="AO193" i="1"/>
  <c r="AP241" i="1"/>
  <c r="AO241" i="1"/>
  <c r="AP281" i="1"/>
  <c r="AO281" i="1"/>
  <c r="AP297" i="1"/>
  <c r="AO297" i="1"/>
  <c r="AP345" i="1"/>
  <c r="AO345" i="1"/>
  <c r="AP361" i="1"/>
  <c r="AO361" i="1"/>
  <c r="AP438" i="1"/>
  <c r="AO438" i="1"/>
  <c r="AP484" i="1"/>
  <c r="AO484" i="1"/>
  <c r="AP516" i="1"/>
  <c r="AO516" i="1"/>
  <c r="AP532" i="1"/>
  <c r="AO532" i="1"/>
  <c r="AP548" i="1"/>
  <c r="AO548" i="1"/>
  <c r="AP564" i="1"/>
  <c r="AO564" i="1"/>
  <c r="AP627" i="1"/>
  <c r="AO627" i="1"/>
  <c r="AP210" i="1"/>
  <c r="AO210" i="1"/>
  <c r="AP234" i="1"/>
  <c r="AO234" i="1"/>
  <c r="AP250" i="1"/>
  <c r="AO250" i="1"/>
  <c r="AP274" i="1"/>
  <c r="AO274" i="1"/>
  <c r="AP290" i="1"/>
  <c r="AO290" i="1"/>
  <c r="AP314" i="1"/>
  <c r="AO314" i="1"/>
  <c r="AP330" i="1"/>
  <c r="AO330" i="1"/>
  <c r="AP354" i="1"/>
  <c r="AO354" i="1"/>
  <c r="AP377" i="1"/>
  <c r="AO377" i="1"/>
  <c r="AP393" i="1"/>
  <c r="AO393" i="1"/>
  <c r="AP408" i="1"/>
  <c r="AO408" i="1"/>
  <c r="AP461" i="1"/>
  <c r="AO461" i="1"/>
  <c r="AP509" i="1"/>
  <c r="AO509" i="1"/>
  <c r="AP541" i="1"/>
  <c r="AO541" i="1"/>
  <c r="AP573" i="1"/>
  <c r="AO573" i="1"/>
  <c r="AP589" i="1"/>
  <c r="AO589" i="1"/>
  <c r="AP620" i="1"/>
  <c r="AO620" i="1"/>
  <c r="AP187" i="1"/>
  <c r="AO187" i="1"/>
  <c r="AP227" i="1"/>
  <c r="AO227" i="1"/>
  <c r="AP291" i="1"/>
  <c r="AO291" i="1"/>
  <c r="AP386" i="1"/>
  <c r="AO386" i="1"/>
  <c r="AP448" i="1"/>
  <c r="AO448" i="1"/>
  <c r="AP470" i="1"/>
  <c r="AO470" i="1"/>
  <c r="AP518" i="1"/>
  <c r="AO518" i="1"/>
  <c r="AP542" i="1"/>
  <c r="AO542" i="1"/>
  <c r="AP566" i="1"/>
  <c r="AO566" i="1"/>
  <c r="AP590" i="1"/>
  <c r="AO590" i="1"/>
  <c r="AP606" i="1"/>
  <c r="AO606" i="1"/>
  <c r="AP173" i="1"/>
  <c r="AO173" i="1"/>
  <c r="AP188" i="1"/>
  <c r="AO188" i="1"/>
  <c r="AP204" i="1"/>
  <c r="AO204" i="1"/>
  <c r="AP228" i="1"/>
  <c r="AO228" i="1"/>
  <c r="AP268" i="1"/>
  <c r="AO268" i="1"/>
  <c r="AP284" i="1"/>
  <c r="AO284" i="1"/>
  <c r="AP324" i="1"/>
  <c r="AO324" i="1"/>
  <c r="AP340" i="1"/>
  <c r="AO340" i="1"/>
  <c r="AP371" i="1"/>
  <c r="AO371" i="1"/>
  <c r="AP410" i="1"/>
  <c r="AO410" i="1"/>
  <c r="AP455" i="1"/>
  <c r="AO455" i="1"/>
  <c r="AP479" i="1"/>
  <c r="AO479" i="1"/>
  <c r="AP511" i="1"/>
  <c r="AO511" i="1"/>
  <c r="AP535" i="1"/>
  <c r="AO535" i="1"/>
  <c r="AP575" i="1"/>
  <c r="AO575" i="1"/>
  <c r="AP599" i="1"/>
  <c r="AO599" i="1"/>
  <c r="AP630" i="1"/>
  <c r="AO630" i="1"/>
  <c r="AP174" i="1"/>
  <c r="AO174" i="1"/>
  <c r="AP197" i="1"/>
  <c r="AO197" i="1"/>
  <c r="AP221" i="1"/>
  <c r="AO221" i="1"/>
  <c r="AP253" i="1"/>
  <c r="AO253" i="1"/>
  <c r="AP277" i="1"/>
  <c r="AO277" i="1"/>
  <c r="AP301" i="1"/>
  <c r="AO301" i="1"/>
  <c r="AP317" i="1"/>
  <c r="AO317" i="1"/>
  <c r="AP341" i="1"/>
  <c r="AO341" i="1"/>
  <c r="AP396" i="1"/>
  <c r="AO396" i="1"/>
  <c r="AP419" i="1"/>
  <c r="AO419" i="1"/>
  <c r="AP456" i="1"/>
  <c r="AO456" i="1"/>
  <c r="AP480" i="1"/>
  <c r="AO480" i="1"/>
  <c r="AP512" i="1"/>
  <c r="AO512" i="1"/>
  <c r="AP544" i="1"/>
  <c r="AO544" i="1"/>
  <c r="AP576" i="1"/>
  <c r="AO576" i="1"/>
  <c r="AP600" i="1"/>
  <c r="AO600" i="1"/>
  <c r="AP615" i="1"/>
  <c r="AO615" i="1"/>
  <c r="AP238" i="1"/>
  <c r="AO238" i="1"/>
  <c r="AP254" i="1"/>
  <c r="AO254" i="1"/>
  <c r="AP294" i="1"/>
  <c r="AO294" i="1"/>
  <c r="AP310" i="1"/>
  <c r="AO310" i="1"/>
  <c r="AP326" i="1"/>
  <c r="AO326" i="1"/>
  <c r="AP342" i="1"/>
  <c r="AO342" i="1"/>
  <c r="AP358" i="1"/>
  <c r="AO358" i="1"/>
  <c r="AP412" i="1"/>
  <c r="AO412" i="1"/>
  <c r="AP435" i="1"/>
  <c r="AO435" i="1"/>
  <c r="AP451" i="1"/>
  <c r="AO451" i="1"/>
  <c r="AP473" i="1"/>
  <c r="AO473" i="1"/>
  <c r="AP497" i="1"/>
  <c r="AO497" i="1"/>
  <c r="AP545" i="1"/>
  <c r="AO545" i="1"/>
  <c r="AP569" i="1"/>
  <c r="AO569" i="1"/>
  <c r="AP585" i="1"/>
  <c r="AO585" i="1"/>
  <c r="AP609" i="1"/>
  <c r="AO609" i="1"/>
  <c r="AP624" i="1"/>
  <c r="AO624" i="1"/>
  <c r="AP168" i="1"/>
  <c r="AO168" i="1"/>
  <c r="AP183" i="1"/>
  <c r="AO183" i="1"/>
  <c r="AP207" i="1"/>
  <c r="AO207" i="1"/>
  <c r="AP231" i="1"/>
  <c r="AO231" i="1"/>
  <c r="AP279" i="1"/>
  <c r="AO279" i="1"/>
  <c r="AP327" i="1"/>
  <c r="AO327" i="1"/>
  <c r="AP359" i="1"/>
  <c r="AO359" i="1"/>
  <c r="AP406" i="1"/>
  <c r="AO406" i="1"/>
  <c r="AP436" i="1"/>
  <c r="AO436" i="1"/>
  <c r="AP466" i="1"/>
  <c r="AO466" i="1"/>
  <c r="AP514" i="1"/>
  <c r="AO514" i="1"/>
  <c r="AP546" i="1"/>
  <c r="AO546" i="1"/>
  <c r="AP570" i="1"/>
  <c r="AO570" i="1"/>
  <c r="AP594" i="1"/>
  <c r="AO594" i="1"/>
  <c r="AP625" i="1"/>
  <c r="AO625" i="1"/>
  <c r="AP192" i="1"/>
  <c r="AO192" i="1"/>
  <c r="AP216" i="1"/>
  <c r="AO216" i="1"/>
  <c r="AP280" i="1"/>
  <c r="AO280" i="1"/>
  <c r="AP312" i="1"/>
  <c r="AO312" i="1"/>
  <c r="AP336" i="1"/>
  <c r="AO336" i="1"/>
  <c r="AP360" i="1"/>
  <c r="AO360" i="1"/>
  <c r="AP375" i="1"/>
  <c r="AO375" i="1"/>
  <c r="AP391" i="1"/>
  <c r="AO391" i="1"/>
  <c r="AP459" i="1"/>
  <c r="AO459" i="1"/>
  <c r="AP483" i="1"/>
  <c r="AO483" i="1"/>
  <c r="AP515" i="1"/>
  <c r="AO515" i="1"/>
  <c r="AP539" i="1"/>
  <c r="AO539" i="1"/>
  <c r="AP571" i="1"/>
  <c r="AO571" i="1"/>
  <c r="AP595" i="1"/>
  <c r="AO595" i="1"/>
  <c r="AP626" i="1"/>
  <c r="AO626" i="1"/>
  <c r="AP201" i="1"/>
  <c r="AO201" i="1"/>
  <c r="AP217" i="1"/>
  <c r="AO217" i="1"/>
  <c r="AP249" i="1"/>
  <c r="AO249" i="1"/>
  <c r="AP265" i="1"/>
  <c r="AO265" i="1"/>
  <c r="AP305" i="1"/>
  <c r="AO305" i="1"/>
  <c r="AP329" i="1"/>
  <c r="AO329" i="1"/>
  <c r="AP369" i="1"/>
  <c r="AO369" i="1"/>
  <c r="AP392" i="1"/>
  <c r="AO392" i="1"/>
  <c r="AP415" i="1"/>
  <c r="AO415" i="1"/>
  <c r="AP468" i="1"/>
  <c r="AO468" i="1"/>
  <c r="AP492" i="1"/>
  <c r="AO492" i="1"/>
  <c r="AP588" i="1"/>
  <c r="AO588" i="1"/>
  <c r="AP612" i="1"/>
  <c r="AO612" i="1"/>
  <c r="AP635" i="1"/>
  <c r="AO635" i="1"/>
  <c r="AP164" i="1"/>
  <c r="AO164" i="1"/>
  <c r="AP178" i="1"/>
  <c r="AO178" i="1"/>
  <c r="AP194" i="1"/>
  <c r="AO194" i="1"/>
  <c r="AP218" i="1"/>
  <c r="AO218" i="1"/>
  <c r="AP298" i="1"/>
  <c r="AO298" i="1"/>
  <c r="AP338" i="1"/>
  <c r="AO338" i="1"/>
  <c r="AP439" i="1"/>
  <c r="AO439" i="1"/>
  <c r="AP469" i="1"/>
  <c r="AO469" i="1"/>
  <c r="AP485" i="1"/>
  <c r="AO485" i="1"/>
  <c r="AP517" i="1"/>
  <c r="AO517" i="1"/>
  <c r="AP549" i="1"/>
  <c r="AO549" i="1"/>
  <c r="AP597" i="1"/>
  <c r="AO597" i="1"/>
  <c r="AP628" i="1"/>
  <c r="AO628" i="1"/>
  <c r="AP165" i="1"/>
  <c r="AO165" i="1"/>
  <c r="AP211" i="1"/>
  <c r="AO211" i="1"/>
  <c r="AP235" i="1"/>
  <c r="AO235" i="1"/>
  <c r="AP259" i="1"/>
  <c r="AO259" i="1"/>
  <c r="AP275" i="1"/>
  <c r="AO275" i="1"/>
  <c r="AP315" i="1"/>
  <c r="AO315" i="1"/>
  <c r="AP339" i="1"/>
  <c r="AO339" i="1"/>
  <c r="AP363" i="1"/>
  <c r="AO363" i="1"/>
  <c r="AP394" i="1"/>
  <c r="AO394" i="1"/>
  <c r="AP417" i="1"/>
  <c r="AO417" i="1"/>
  <c r="AP432" i="1"/>
  <c r="AO432" i="1"/>
  <c r="AP454" i="1"/>
  <c r="AO454" i="1"/>
  <c r="AP478" i="1"/>
  <c r="AO478" i="1"/>
  <c r="AP494" i="1"/>
  <c r="AO494" i="1"/>
  <c r="AP526" i="1"/>
  <c r="AO526" i="1"/>
  <c r="AP550" i="1"/>
  <c r="AO550" i="1"/>
  <c r="AP574" i="1"/>
  <c r="AO574" i="1"/>
  <c r="AP621" i="1"/>
  <c r="AO621" i="1"/>
  <c r="AP236" i="1"/>
  <c r="AO236" i="1"/>
  <c r="AP252" i="1"/>
  <c r="AO252" i="1"/>
  <c r="AP292" i="1"/>
  <c r="AO292" i="1"/>
  <c r="AP308" i="1"/>
  <c r="AO308" i="1"/>
  <c r="AP348" i="1"/>
  <c r="AO348" i="1"/>
  <c r="AP395" i="1"/>
  <c r="AO395" i="1"/>
  <c r="AP418" i="1"/>
  <c r="AO418" i="1"/>
  <c r="AP441" i="1"/>
  <c r="AO441" i="1"/>
  <c r="AP463" i="1"/>
  <c r="AO463" i="1"/>
  <c r="AP487" i="1"/>
  <c r="AO487" i="1"/>
  <c r="AP519" i="1"/>
  <c r="AO519" i="1"/>
  <c r="AP559" i="1"/>
  <c r="AO559" i="1"/>
  <c r="AP607" i="1"/>
  <c r="AO607" i="1"/>
  <c r="AP638" i="1"/>
  <c r="AO638" i="1"/>
  <c r="AP229" i="1"/>
  <c r="AO229" i="1"/>
  <c r="AP261" i="1"/>
  <c r="AO261" i="1"/>
  <c r="AP285" i="1"/>
  <c r="AO285" i="1"/>
  <c r="AP349" i="1"/>
  <c r="AO349" i="1"/>
  <c r="AP365" i="1"/>
  <c r="AO365" i="1"/>
  <c r="AP380" i="1"/>
  <c r="AO380" i="1"/>
  <c r="AP404" i="1"/>
  <c r="AO404" i="1"/>
  <c r="AP442" i="1"/>
  <c r="AO442" i="1"/>
  <c r="AP464" i="1"/>
  <c r="AO464" i="1"/>
  <c r="AP488" i="1"/>
  <c r="AO488" i="1"/>
  <c r="AP520" i="1"/>
  <c r="AO520" i="1"/>
  <c r="AP552" i="1"/>
  <c r="AO552" i="1"/>
  <c r="AP584" i="1"/>
  <c r="AO584" i="1"/>
  <c r="AP623" i="1"/>
  <c r="AO623" i="1"/>
  <c r="AP175" i="1"/>
  <c r="AO175" i="1"/>
  <c r="AP198" i="1"/>
  <c r="AO198" i="1"/>
  <c r="AP214" i="1"/>
  <c r="AO214" i="1"/>
  <c r="AP262" i="1"/>
  <c r="AO262" i="1"/>
  <c r="AP278" i="1"/>
  <c r="AO278" i="1"/>
  <c r="AP381" i="1"/>
  <c r="AO381" i="1"/>
  <c r="AP397" i="1"/>
  <c r="AO397" i="1"/>
  <c r="AP457" i="1"/>
  <c r="AO457" i="1"/>
  <c r="AP481" i="1"/>
  <c r="AO481" i="1"/>
  <c r="AP505" i="1"/>
  <c r="AO505" i="1"/>
  <c r="AP529" i="1"/>
  <c r="AO529" i="1"/>
  <c r="AP553" i="1"/>
  <c r="AO553" i="1"/>
  <c r="AP593" i="1"/>
  <c r="AO593" i="1"/>
  <c r="AP191" i="1"/>
  <c r="AO191" i="1"/>
  <c r="AP239" i="1"/>
  <c r="AO239" i="1"/>
  <c r="AP263" i="1"/>
  <c r="AO263" i="1"/>
  <c r="AP287" i="1"/>
  <c r="AO287" i="1"/>
  <c r="AP311" i="1"/>
  <c r="AO311" i="1"/>
  <c r="AP335" i="1"/>
  <c r="AO335" i="1"/>
  <c r="AP367" i="1"/>
  <c r="AO367" i="1"/>
  <c r="AP382" i="1"/>
  <c r="AO382" i="1"/>
  <c r="AP413" i="1"/>
  <c r="AO413" i="1"/>
  <c r="AP444" i="1"/>
  <c r="AO444" i="1"/>
  <c r="AP490" i="1"/>
  <c r="AO490" i="1"/>
  <c r="AP522" i="1"/>
  <c r="AO522" i="1"/>
  <c r="AP554" i="1"/>
  <c r="AO554" i="1"/>
  <c r="AP578" i="1"/>
  <c r="AO578" i="1"/>
  <c r="AP602" i="1"/>
  <c r="AO602" i="1"/>
  <c r="AP633" i="1"/>
  <c r="AO633" i="1"/>
  <c r="AP162" i="1"/>
  <c r="AO162" i="1"/>
  <c r="AP177" i="1"/>
  <c r="AO177" i="1"/>
  <c r="AP200" i="1"/>
  <c r="AO200" i="1"/>
  <c r="AP240" i="1"/>
  <c r="AO240" i="1"/>
  <c r="AP264" i="1"/>
  <c r="AO264" i="1"/>
  <c r="AP288" i="1"/>
  <c r="AO288" i="1"/>
  <c r="AP320" i="1"/>
  <c r="AO320" i="1"/>
  <c r="AP344" i="1"/>
  <c r="AO344" i="1"/>
  <c r="AP422" i="1"/>
  <c r="AO422" i="1"/>
  <c r="AP437" i="1"/>
  <c r="AO437" i="1"/>
  <c r="AP467" i="1"/>
  <c r="AO467" i="1"/>
  <c r="AP491" i="1"/>
  <c r="AO491" i="1"/>
  <c r="AP547" i="1"/>
  <c r="AO547" i="1"/>
  <c r="AP579" i="1"/>
  <c r="AO579" i="1"/>
  <c r="AP603" i="1"/>
  <c r="AO603" i="1"/>
  <c r="AP634" i="1"/>
  <c r="AO634" i="1"/>
  <c r="AP163" i="1"/>
  <c r="AO163" i="1"/>
  <c r="AP185" i="1"/>
  <c r="AO185" i="1"/>
  <c r="AP225" i="1"/>
  <c r="AO225" i="1"/>
  <c r="AP273" i="1"/>
  <c r="AO273" i="1"/>
  <c r="AP289" i="1"/>
  <c r="AO289" i="1"/>
  <c r="AP313" i="1"/>
  <c r="AO313" i="1"/>
  <c r="AP337" i="1"/>
  <c r="AO337" i="1"/>
  <c r="AP353" i="1"/>
  <c r="AO353" i="1"/>
  <c r="AP376" i="1"/>
  <c r="AO376" i="1"/>
  <c r="AP400" i="1"/>
  <c r="AO400" i="1"/>
  <c r="AP423" i="1"/>
  <c r="AO423" i="1"/>
  <c r="AP446" i="1"/>
  <c r="AO446" i="1"/>
  <c r="AP476" i="1"/>
  <c r="AO476" i="1"/>
  <c r="AP500" i="1"/>
  <c r="AO500" i="1"/>
  <c r="AP524" i="1"/>
  <c r="AO524" i="1"/>
  <c r="AP540" i="1"/>
  <c r="AO540" i="1"/>
  <c r="AP556" i="1"/>
  <c r="AO556" i="1"/>
  <c r="AP572" i="1"/>
  <c r="AO572" i="1"/>
  <c r="AP596" i="1"/>
  <c r="AO596" i="1"/>
  <c r="AP619" i="1"/>
  <c r="AO619" i="1"/>
  <c r="AP643" i="1"/>
  <c r="AO643" i="1"/>
  <c r="AP226" i="1"/>
  <c r="AO226" i="1"/>
  <c r="AP242" i="1"/>
  <c r="AO242" i="1"/>
  <c r="AP258" i="1"/>
  <c r="AO258" i="1"/>
  <c r="AP282" i="1"/>
  <c r="AO282" i="1"/>
  <c r="AP306" i="1"/>
  <c r="AO306" i="1"/>
  <c r="AP322" i="1"/>
  <c r="AO322" i="1"/>
  <c r="AP362" i="1"/>
  <c r="AO362" i="1"/>
  <c r="AP385" i="1"/>
  <c r="AO385" i="1"/>
  <c r="AP401" i="1"/>
  <c r="AO401" i="1"/>
  <c r="AP416" i="1"/>
  <c r="AO416" i="1"/>
  <c r="AP447" i="1"/>
  <c r="AO447" i="1"/>
  <c r="AP493" i="1"/>
  <c r="AO493" i="1"/>
  <c r="AP525" i="1"/>
  <c r="AO525" i="1"/>
  <c r="AP557" i="1"/>
  <c r="AO557" i="1"/>
  <c r="AP581" i="1"/>
  <c r="AO581" i="1"/>
  <c r="AP605" i="1"/>
  <c r="AO605" i="1"/>
  <c r="AP636" i="1"/>
  <c r="AO636" i="1"/>
  <c r="AP172" i="1"/>
  <c r="AO172" i="1"/>
  <c r="AP195" i="1"/>
  <c r="AO195" i="1"/>
  <c r="AP243" i="1"/>
  <c r="AO243" i="1"/>
  <c r="AP299" i="1"/>
  <c r="AO299" i="1"/>
  <c r="AP323" i="1"/>
  <c r="AO323" i="1"/>
  <c r="AP347" i="1"/>
  <c r="AO347" i="1"/>
  <c r="AP378" i="1"/>
  <c r="AO378" i="1"/>
  <c r="AP402" i="1"/>
  <c r="AO402" i="1"/>
  <c r="AP462" i="1"/>
  <c r="AO462" i="1"/>
  <c r="AP502" i="1"/>
  <c r="AO502" i="1"/>
  <c r="AP534" i="1"/>
  <c r="AO534" i="1"/>
  <c r="AP582" i="1"/>
  <c r="AO582" i="1"/>
  <c r="AP598" i="1"/>
  <c r="AO598" i="1"/>
  <c r="AP629" i="1"/>
  <c r="AO629" i="1"/>
  <c r="AP180" i="1"/>
  <c r="AO180" i="1"/>
  <c r="AP196" i="1"/>
  <c r="AO196" i="1"/>
  <c r="AP212" i="1"/>
  <c r="AO212" i="1"/>
  <c r="AP260" i="1"/>
  <c r="AO260" i="1"/>
  <c r="AP276" i="1"/>
  <c r="AO276" i="1"/>
  <c r="AP332" i="1"/>
  <c r="AO332" i="1"/>
  <c r="AP356" i="1"/>
  <c r="AO356" i="1"/>
  <c r="AP379" i="1"/>
  <c r="AO379" i="1"/>
  <c r="AP403" i="1"/>
  <c r="AO403" i="1"/>
  <c r="AP426" i="1"/>
  <c r="AO426" i="1"/>
  <c r="AP471" i="1"/>
  <c r="AO471" i="1"/>
  <c r="AP495" i="1"/>
  <c r="AO495" i="1"/>
  <c r="AP527" i="1"/>
  <c r="AO527" i="1"/>
  <c r="AP543" i="1"/>
  <c r="AO543" i="1"/>
  <c r="AP583" i="1"/>
  <c r="AO583" i="1"/>
  <c r="AP614" i="1"/>
  <c r="AO614" i="1"/>
  <c r="AP181" i="1"/>
  <c r="AO181" i="1"/>
  <c r="AP205" i="1"/>
  <c r="AO205" i="1"/>
  <c r="AP237" i="1"/>
  <c r="AO237" i="1"/>
  <c r="AP293" i="1"/>
  <c r="AO293" i="1"/>
  <c r="AP309" i="1"/>
  <c r="AO309" i="1"/>
  <c r="AP325" i="1"/>
  <c r="AO325" i="1"/>
  <c r="AP411" i="1"/>
  <c r="AO411" i="1"/>
  <c r="AP427" i="1"/>
  <c r="AO427" i="1"/>
  <c r="AP472" i="1"/>
  <c r="AO472" i="1"/>
  <c r="AP496" i="1"/>
  <c r="AO496" i="1"/>
  <c r="AP528" i="1"/>
  <c r="AO528" i="1"/>
  <c r="AP560" i="1"/>
  <c r="AO560" i="1"/>
  <c r="AP608" i="1"/>
  <c r="AO608" i="1"/>
  <c r="AP631" i="1"/>
  <c r="AO631" i="1"/>
  <c r="AP182" i="1"/>
  <c r="AO182" i="1"/>
  <c r="AP222" i="1"/>
  <c r="AO222" i="1"/>
  <c r="AP246" i="1"/>
  <c r="AO246" i="1"/>
  <c r="AP302" i="1"/>
  <c r="AO302" i="1"/>
  <c r="AP318" i="1"/>
  <c r="AO318" i="1"/>
  <c r="AP334" i="1"/>
  <c r="AO334" i="1"/>
  <c r="AP350" i="1"/>
  <c r="AO350" i="1"/>
  <c r="AP366" i="1"/>
  <c r="AO366" i="1"/>
  <c r="AP420" i="1"/>
  <c r="AO420" i="1"/>
  <c r="AP443" i="1"/>
  <c r="AO443" i="1"/>
  <c r="AP465" i="1"/>
  <c r="AO465" i="1"/>
  <c r="AP489" i="1"/>
  <c r="AO489" i="1"/>
  <c r="AP513" i="1"/>
  <c r="AO513" i="1"/>
  <c r="AP537" i="1"/>
  <c r="AO537" i="1"/>
  <c r="AP577" i="1"/>
  <c r="AO577" i="1"/>
  <c r="AP616" i="1"/>
  <c r="AO616" i="1"/>
  <c r="AP632" i="1"/>
  <c r="AO632" i="1"/>
  <c r="AP176" i="1"/>
  <c r="AO176" i="1"/>
  <c r="AP215" i="1"/>
  <c r="AO215" i="1"/>
  <c r="AP247" i="1"/>
  <c r="AO247" i="1"/>
  <c r="AP295" i="1"/>
  <c r="AO295" i="1"/>
  <c r="AP319" i="1"/>
  <c r="AO319" i="1"/>
  <c r="AP343" i="1"/>
  <c r="AO343" i="1"/>
  <c r="AP390" i="1"/>
  <c r="AO390" i="1"/>
  <c r="AP421" i="1"/>
  <c r="AO421" i="1"/>
  <c r="AP452" i="1"/>
  <c r="AO452" i="1"/>
  <c r="AP474" i="1"/>
  <c r="AO474" i="1"/>
  <c r="AP498" i="1"/>
  <c r="AO498" i="1"/>
  <c r="AP530" i="1"/>
  <c r="AO530" i="1"/>
  <c r="AP562" i="1"/>
  <c r="AO562" i="1"/>
  <c r="AP586" i="1"/>
  <c r="AO586" i="1"/>
  <c r="AP610" i="1"/>
  <c r="AO610" i="1"/>
  <c r="AP641" i="1"/>
  <c r="AO641" i="1"/>
  <c r="AP184" i="1"/>
  <c r="AO184" i="1"/>
  <c r="AP208" i="1"/>
  <c r="AO208" i="1"/>
  <c r="AP224" i="1"/>
  <c r="AO224" i="1"/>
  <c r="AP248" i="1"/>
  <c r="AO248" i="1"/>
  <c r="AP296" i="1"/>
  <c r="AO296" i="1"/>
  <c r="AP352" i="1"/>
  <c r="AO352" i="1"/>
  <c r="AP368" i="1"/>
  <c r="AO368" i="1"/>
  <c r="AP383" i="1"/>
  <c r="AO383" i="1"/>
  <c r="AP399" i="1"/>
  <c r="AO399" i="1"/>
  <c r="AP445" i="1"/>
  <c r="AO445" i="1"/>
  <c r="AP499" i="1"/>
  <c r="AO499" i="1"/>
  <c r="AP523" i="1"/>
  <c r="AO523" i="1"/>
  <c r="AP555" i="1"/>
  <c r="AO555" i="1"/>
  <c r="AP611" i="1"/>
  <c r="AO611" i="1"/>
  <c r="AP642" i="1"/>
  <c r="AO642" i="1"/>
  <c r="AP209" i="1"/>
  <c r="AO209" i="1"/>
  <c r="AP233" i="1"/>
  <c r="AO233" i="1"/>
  <c r="AP257" i="1"/>
  <c r="AO257" i="1"/>
  <c r="AP321" i="1"/>
  <c r="AO321" i="1"/>
  <c r="AP384" i="1"/>
  <c r="AO384" i="1"/>
  <c r="AP407" i="1"/>
  <c r="AO407" i="1"/>
  <c r="AP431" i="1"/>
  <c r="AO431" i="1"/>
  <c r="AP460" i="1"/>
  <c r="AO460" i="1"/>
  <c r="AP508" i="1"/>
  <c r="AO508" i="1"/>
  <c r="AP580" i="1"/>
  <c r="AO580" i="1"/>
  <c r="AP604" i="1"/>
  <c r="AO604" i="1"/>
  <c r="AP171" i="1"/>
  <c r="AO171" i="1"/>
  <c r="AP186" i="1"/>
  <c r="AO186" i="1"/>
  <c r="AP202" i="1"/>
  <c r="AO202" i="1"/>
  <c r="AP266" i="1"/>
  <c r="AO266" i="1"/>
  <c r="AP346" i="1"/>
  <c r="AO346" i="1"/>
  <c r="AP370" i="1"/>
  <c r="AO370" i="1"/>
  <c r="AP424" i="1"/>
  <c r="AO424" i="1"/>
  <c r="AP453" i="1"/>
  <c r="AO453" i="1"/>
  <c r="AP477" i="1"/>
  <c r="AO477" i="1"/>
  <c r="AP501" i="1"/>
  <c r="AO501" i="1"/>
  <c r="AP533" i="1"/>
  <c r="AO533" i="1"/>
  <c r="AP565" i="1"/>
  <c r="AO565" i="1"/>
  <c r="AP613" i="1"/>
  <c r="AO613" i="1"/>
  <c r="AP179" i="1"/>
  <c r="AO179" i="1"/>
  <c r="AP203" i="1"/>
  <c r="AO203" i="1"/>
  <c r="AP219" i="1"/>
  <c r="AO219" i="1"/>
  <c r="AP251" i="1"/>
  <c r="AO251" i="1"/>
  <c r="AP267" i="1"/>
  <c r="AO267" i="1"/>
  <c r="AP283" i="1"/>
  <c r="AO283" i="1"/>
  <c r="AP307" i="1"/>
  <c r="AO307" i="1"/>
  <c r="AP331" i="1"/>
  <c r="AO331" i="1"/>
  <c r="AP355" i="1"/>
  <c r="AO355" i="1"/>
  <c r="AP409" i="1"/>
  <c r="AO409" i="1"/>
  <c r="AP425" i="1"/>
  <c r="AO425" i="1"/>
  <c r="AP440" i="1"/>
  <c r="AO440" i="1"/>
  <c r="AP486" i="1"/>
  <c r="AO486" i="1"/>
  <c r="AP510" i="1"/>
  <c r="AO510" i="1"/>
  <c r="AP558" i="1"/>
  <c r="AO558" i="1"/>
  <c r="AP637" i="1"/>
  <c r="AO637" i="1"/>
  <c r="AP220" i="1"/>
  <c r="AO220" i="1"/>
  <c r="AP244" i="1"/>
  <c r="AO244" i="1"/>
  <c r="AP300" i="1"/>
  <c r="AO300" i="1"/>
  <c r="AP316" i="1"/>
  <c r="AO316" i="1"/>
  <c r="AP364" i="1"/>
  <c r="AO364" i="1"/>
  <c r="AP387" i="1"/>
  <c r="AO387" i="1"/>
  <c r="AP433" i="1"/>
  <c r="AO433" i="1"/>
  <c r="AP449" i="1"/>
  <c r="AO449" i="1"/>
  <c r="AP503" i="1"/>
  <c r="AO503" i="1"/>
  <c r="AP551" i="1"/>
  <c r="AO551" i="1"/>
  <c r="AP567" i="1"/>
  <c r="AO567" i="1"/>
  <c r="AP591" i="1"/>
  <c r="AO591" i="1"/>
  <c r="AP622" i="1"/>
  <c r="AO622" i="1"/>
  <c r="AP166" i="1"/>
  <c r="AO166" i="1"/>
  <c r="AP189" i="1"/>
  <c r="AO189" i="1"/>
  <c r="AP213" i="1"/>
  <c r="AO213" i="1"/>
  <c r="AP245" i="1"/>
  <c r="AO245" i="1"/>
  <c r="AP269" i="1"/>
  <c r="AO269" i="1"/>
  <c r="AP333" i="1"/>
  <c r="AO333" i="1"/>
  <c r="AP357" i="1"/>
  <c r="AO357" i="1"/>
  <c r="AP372" i="1"/>
  <c r="AO372" i="1"/>
  <c r="AP388" i="1"/>
  <c r="AO388" i="1"/>
  <c r="AP434" i="1"/>
  <c r="AO434" i="1"/>
  <c r="AP450" i="1"/>
  <c r="AO450" i="1"/>
  <c r="AP504" i="1"/>
  <c r="AO504" i="1"/>
  <c r="AP536" i="1"/>
  <c r="AO536" i="1"/>
  <c r="AP568" i="1"/>
  <c r="AO568" i="1"/>
  <c r="AP592" i="1"/>
  <c r="AO592" i="1"/>
  <c r="AP639" i="1"/>
  <c r="AO639" i="1"/>
  <c r="AM789" i="1" l="1"/>
  <c r="AM757" i="1"/>
  <c r="AM795" i="1"/>
  <c r="AM787" i="1"/>
  <c r="AM779" i="1"/>
  <c r="AM771" i="1"/>
  <c r="AM763" i="1"/>
  <c r="AM755" i="1"/>
  <c r="AQ747" i="1"/>
  <c r="AM747" i="1"/>
  <c r="AM739" i="1"/>
  <c r="AQ731" i="1"/>
  <c r="AM731" i="1"/>
  <c r="AM723" i="1"/>
  <c r="AQ715" i="1"/>
  <c r="AM715" i="1"/>
  <c r="AQ707" i="1"/>
  <c r="AM707" i="1"/>
  <c r="AM699" i="1"/>
  <c r="AM691" i="1"/>
  <c r="AM683" i="1"/>
  <c r="AM675" i="1"/>
  <c r="AQ667" i="1"/>
  <c r="AM667" i="1"/>
  <c r="AQ659" i="1"/>
  <c r="AM659" i="1"/>
  <c r="AM651" i="1"/>
  <c r="AM773" i="1"/>
  <c r="AM794" i="1"/>
  <c r="AM786" i="1"/>
  <c r="AM778" i="1"/>
  <c r="AM770" i="1"/>
  <c r="AM762" i="1"/>
  <c r="AM754" i="1"/>
  <c r="AM746" i="1"/>
  <c r="AM738" i="1"/>
  <c r="AQ730" i="1"/>
  <c r="AM730" i="1"/>
  <c r="AM722" i="1"/>
  <c r="AM714" i="1"/>
  <c r="AM706" i="1"/>
  <c r="AM698" i="1"/>
  <c r="AM690" i="1"/>
  <c r="AM682" i="1"/>
  <c r="AM674" i="1"/>
  <c r="AM666" i="1"/>
  <c r="AM658" i="1"/>
  <c r="AM650" i="1"/>
  <c r="AQ761" i="1"/>
  <c r="AM761" i="1"/>
  <c r="AM737" i="1"/>
  <c r="AQ729" i="1"/>
  <c r="AM729" i="1"/>
  <c r="AM721" i="1"/>
  <c r="AM713" i="1"/>
  <c r="AM705" i="1"/>
  <c r="AM697" i="1"/>
  <c r="AM689" i="1"/>
  <c r="AM681" i="1"/>
  <c r="AM673" i="1"/>
  <c r="AQ665" i="1"/>
  <c r="AM665" i="1"/>
  <c r="AM657" i="1"/>
  <c r="AQ649" i="1"/>
  <c r="AM649" i="1"/>
  <c r="AM793" i="1"/>
  <c r="AM769" i="1"/>
  <c r="AM792" i="1"/>
  <c r="AM784" i="1"/>
  <c r="AM776" i="1"/>
  <c r="AM768" i="1"/>
  <c r="AM760" i="1"/>
  <c r="AM752" i="1"/>
  <c r="AM744" i="1"/>
  <c r="AM736" i="1"/>
  <c r="AM728" i="1"/>
  <c r="AM720" i="1"/>
  <c r="AQ712" i="1"/>
  <c r="AM712" i="1"/>
  <c r="AM704" i="1"/>
  <c r="AM696" i="1"/>
  <c r="AM688" i="1"/>
  <c r="AM680" i="1"/>
  <c r="AM672" i="1"/>
  <c r="AM664" i="1"/>
  <c r="AM656" i="1"/>
  <c r="AM648" i="1"/>
  <c r="AM785" i="1"/>
  <c r="AM753" i="1"/>
  <c r="AM791" i="1"/>
  <c r="AM783" i="1"/>
  <c r="AM775" i="1"/>
  <c r="AQ767" i="1"/>
  <c r="AM767" i="1"/>
  <c r="AM759" i="1"/>
  <c r="AM751" i="1"/>
  <c r="AM743" i="1"/>
  <c r="AM735" i="1"/>
  <c r="AM727" i="1"/>
  <c r="AM719" i="1"/>
  <c r="AM711" i="1"/>
  <c r="AM703" i="1"/>
  <c r="AQ695" i="1"/>
  <c r="AM695" i="1"/>
  <c r="AM687" i="1"/>
  <c r="AM679" i="1"/>
  <c r="AQ671" i="1"/>
  <c r="AM671" i="1"/>
  <c r="AQ663" i="1"/>
  <c r="AM663" i="1"/>
  <c r="AM655" i="1"/>
  <c r="AQ647" i="1"/>
  <c r="AM647" i="1"/>
  <c r="AM777" i="1"/>
  <c r="AM745" i="1"/>
  <c r="AM790" i="1"/>
  <c r="AM782" i="1"/>
  <c r="AM774" i="1"/>
  <c r="AM766" i="1"/>
  <c r="AM758" i="1"/>
  <c r="AM750" i="1"/>
  <c r="AQ742" i="1"/>
  <c r="AM742" i="1"/>
  <c r="AM734" i="1"/>
  <c r="AM726" i="1"/>
  <c r="AQ718" i="1"/>
  <c r="AM718" i="1"/>
  <c r="AM710" i="1"/>
  <c r="AQ702" i="1"/>
  <c r="AM702" i="1"/>
  <c r="AM694" i="1"/>
  <c r="AQ686" i="1"/>
  <c r="AM686" i="1"/>
  <c r="AM678" i="1"/>
  <c r="AM670" i="1"/>
  <c r="AM662" i="1"/>
  <c r="AM654" i="1"/>
  <c r="AQ646" i="1"/>
  <c r="AM646" i="1"/>
  <c r="AM765" i="1"/>
  <c r="AM741" i="1"/>
  <c r="AM733" i="1"/>
  <c r="AQ725" i="1"/>
  <c r="AM725" i="1"/>
  <c r="AQ717" i="1"/>
  <c r="AM717" i="1"/>
  <c r="AQ709" i="1"/>
  <c r="AM709" i="1"/>
  <c r="AM701" i="1"/>
  <c r="AM693" i="1"/>
  <c r="AM685" i="1"/>
  <c r="AM677" i="1"/>
  <c r="AQ669" i="1"/>
  <c r="AM669" i="1"/>
  <c r="AQ661" i="1"/>
  <c r="AM661" i="1"/>
  <c r="AM653" i="1"/>
  <c r="AQ645" i="1"/>
  <c r="AM645" i="1"/>
  <c r="AM781" i="1"/>
  <c r="AM749" i="1"/>
  <c r="AM788" i="1"/>
  <c r="AM780" i="1"/>
  <c r="AM772" i="1"/>
  <c r="AQ764" i="1"/>
  <c r="AM764" i="1"/>
  <c r="AM756" i="1"/>
  <c r="AM748" i="1"/>
  <c r="AM740" i="1"/>
  <c r="AQ732" i="1"/>
  <c r="AM732" i="1"/>
  <c r="AQ724" i="1"/>
  <c r="AM724" i="1"/>
  <c r="AM716" i="1"/>
  <c r="AM708" i="1"/>
  <c r="AM700" i="1"/>
  <c r="AM692" i="1"/>
  <c r="AQ684" i="1"/>
  <c r="AM684" i="1"/>
  <c r="AM676" i="1"/>
  <c r="AM668" i="1"/>
  <c r="AM660" i="1"/>
  <c r="AM652" i="1"/>
  <c r="AQ644" i="1"/>
  <c r="AM644" i="1"/>
  <c r="AQ792" i="1"/>
  <c r="AQ780" i="1"/>
  <c r="AQ756" i="1"/>
  <c r="AQ744" i="1"/>
  <c r="AQ728" i="1"/>
  <c r="AQ720" i="1"/>
  <c r="AQ708" i="1"/>
  <c r="AQ704" i="1"/>
  <c r="AQ696" i="1"/>
  <c r="AQ692" i="1"/>
  <c r="AQ680" i="1"/>
  <c r="AQ672" i="1"/>
  <c r="AQ664" i="1"/>
  <c r="AQ660" i="1"/>
  <c r="AQ652" i="1"/>
  <c r="AQ648" i="1"/>
  <c r="AQ793" i="1"/>
  <c r="AQ789" i="1"/>
  <c r="AQ785" i="1"/>
  <c r="AQ781" i="1"/>
  <c r="AQ777" i="1"/>
  <c r="AQ773" i="1"/>
  <c r="AQ769" i="1"/>
  <c r="AQ765" i="1"/>
  <c r="AQ757" i="1"/>
  <c r="AQ753" i="1"/>
  <c r="AQ749" i="1"/>
  <c r="AQ745" i="1"/>
  <c r="AQ741" i="1"/>
  <c r="AQ737" i="1"/>
  <c r="AQ733" i="1"/>
  <c r="AQ721" i="1"/>
  <c r="AQ713" i="1"/>
  <c r="AQ705" i="1"/>
  <c r="AQ701" i="1"/>
  <c r="AQ697" i="1"/>
  <c r="AQ693" i="1"/>
  <c r="AQ689" i="1"/>
  <c r="AQ685" i="1"/>
  <c r="AQ681" i="1"/>
  <c r="AQ677" i="1"/>
  <c r="AQ673" i="1"/>
  <c r="AQ657" i="1"/>
  <c r="AQ653" i="1"/>
  <c r="AQ784" i="1"/>
  <c r="AQ772" i="1"/>
  <c r="AQ768" i="1"/>
  <c r="AQ752" i="1"/>
  <c r="AQ740" i="1"/>
  <c r="AQ716" i="1"/>
  <c r="AQ700" i="1"/>
  <c r="AQ688" i="1"/>
  <c r="AQ668" i="1"/>
  <c r="AQ795" i="1"/>
  <c r="AQ791" i="1"/>
  <c r="AQ787" i="1"/>
  <c r="AQ783" i="1"/>
  <c r="AQ779" i="1"/>
  <c r="AQ775" i="1"/>
  <c r="AQ771" i="1"/>
  <c r="AQ763" i="1"/>
  <c r="AQ759" i="1"/>
  <c r="AQ755" i="1"/>
  <c r="AQ751" i="1"/>
  <c r="AQ743" i="1"/>
  <c r="AQ739" i="1"/>
  <c r="AQ735" i="1"/>
  <c r="AQ727" i="1"/>
  <c r="AQ723" i="1"/>
  <c r="AQ719" i="1"/>
  <c r="AQ711" i="1"/>
  <c r="AQ703" i="1"/>
  <c r="AQ699" i="1"/>
  <c r="AQ691" i="1"/>
  <c r="AQ687" i="1"/>
  <c r="AQ683" i="1"/>
  <c r="AQ679" i="1"/>
  <c r="AQ675" i="1"/>
  <c r="AQ655" i="1"/>
  <c r="AQ651" i="1"/>
  <c r="AQ788" i="1"/>
  <c r="AQ776" i="1"/>
  <c r="AQ760" i="1"/>
  <c r="AQ748" i="1"/>
  <c r="AQ736" i="1"/>
  <c r="AQ676" i="1"/>
  <c r="AQ656" i="1"/>
  <c r="AQ794" i="1"/>
  <c r="AQ790" i="1"/>
  <c r="AQ786" i="1"/>
  <c r="AQ782" i="1"/>
  <c r="AQ778" i="1"/>
  <c r="AQ774" i="1"/>
  <c r="AQ770" i="1"/>
  <c r="AQ766" i="1"/>
  <c r="AQ762" i="1"/>
  <c r="AQ758" i="1"/>
  <c r="AQ754" i="1"/>
  <c r="AQ750" i="1"/>
  <c r="AQ746" i="1"/>
  <c r="AQ738" i="1"/>
  <c r="AQ734" i="1"/>
  <c r="AQ726" i="1"/>
  <c r="AQ722" i="1"/>
  <c r="AQ714" i="1"/>
  <c r="AQ710" i="1"/>
  <c r="AQ706" i="1"/>
  <c r="AQ698" i="1"/>
  <c r="AQ694" i="1"/>
  <c r="AQ690" i="1"/>
  <c r="AQ682" i="1"/>
  <c r="AQ678" i="1"/>
  <c r="AQ674" i="1"/>
  <c r="AQ670" i="1"/>
  <c r="AQ666" i="1"/>
  <c r="AQ662" i="1"/>
  <c r="AQ658" i="1"/>
  <c r="AQ654" i="1"/>
  <c r="AQ650" i="1"/>
  <c r="AP676" i="1" l="1"/>
  <c r="AO676" i="1"/>
  <c r="AP700" i="1"/>
  <c r="AO700" i="1"/>
  <c r="AP748" i="1"/>
  <c r="AO748" i="1"/>
  <c r="AP772" i="1"/>
  <c r="AO772" i="1"/>
  <c r="AP781" i="1"/>
  <c r="AO781" i="1"/>
  <c r="AP661" i="1"/>
  <c r="AO661" i="1"/>
  <c r="AP677" i="1"/>
  <c r="AO677" i="1"/>
  <c r="AP709" i="1"/>
  <c r="AO709" i="1"/>
  <c r="AP725" i="1"/>
  <c r="AO725" i="1"/>
  <c r="AP765" i="1"/>
  <c r="AO765" i="1"/>
  <c r="AP662" i="1"/>
  <c r="AO662" i="1"/>
  <c r="AP710" i="1"/>
  <c r="AO710" i="1"/>
  <c r="AP734" i="1"/>
  <c r="AO734" i="1"/>
  <c r="AP758" i="1"/>
  <c r="AO758" i="1"/>
  <c r="AP790" i="1"/>
  <c r="AO790" i="1"/>
  <c r="AP671" i="1"/>
  <c r="AO671" i="1"/>
  <c r="AP695" i="1"/>
  <c r="AO695" i="1"/>
  <c r="AP719" i="1"/>
  <c r="AO719" i="1"/>
  <c r="AP751" i="1"/>
  <c r="AO751" i="1"/>
  <c r="AP775" i="1"/>
  <c r="AO775" i="1"/>
  <c r="AP785" i="1"/>
  <c r="AO785" i="1"/>
  <c r="AP672" i="1"/>
  <c r="AO672" i="1"/>
  <c r="AP704" i="1"/>
  <c r="AO704" i="1"/>
  <c r="AP728" i="1"/>
  <c r="AO728" i="1"/>
  <c r="AP760" i="1"/>
  <c r="AO760" i="1"/>
  <c r="AP792" i="1"/>
  <c r="AO792" i="1"/>
  <c r="AP673" i="1"/>
  <c r="AO673" i="1"/>
  <c r="AP705" i="1"/>
  <c r="AO705" i="1"/>
  <c r="AP650" i="1"/>
  <c r="AO650" i="1"/>
  <c r="AP682" i="1"/>
  <c r="AO682" i="1"/>
  <c r="AP714" i="1"/>
  <c r="AO714" i="1"/>
  <c r="AP738" i="1"/>
  <c r="AO738" i="1"/>
  <c r="AP770" i="1"/>
  <c r="AO770" i="1"/>
  <c r="AP773" i="1"/>
  <c r="AO773" i="1"/>
  <c r="AP667" i="1"/>
  <c r="AO667" i="1"/>
  <c r="AP691" i="1"/>
  <c r="AO691" i="1"/>
  <c r="AP715" i="1"/>
  <c r="AO715" i="1"/>
  <c r="AP755" i="1"/>
  <c r="AO755" i="1"/>
  <c r="AP787" i="1"/>
  <c r="AO787" i="1"/>
  <c r="AP652" i="1"/>
  <c r="AO652" i="1"/>
  <c r="AP684" i="1"/>
  <c r="AO684" i="1"/>
  <c r="AP708" i="1"/>
  <c r="AO708" i="1"/>
  <c r="AP732" i="1"/>
  <c r="AO732" i="1"/>
  <c r="AP756" i="1"/>
  <c r="AO756" i="1"/>
  <c r="AP780" i="1"/>
  <c r="AO780" i="1"/>
  <c r="AP645" i="1"/>
  <c r="AO645" i="1"/>
  <c r="AP685" i="1"/>
  <c r="AO685" i="1"/>
  <c r="AP646" i="1"/>
  <c r="AO646" i="1"/>
  <c r="AP670" i="1"/>
  <c r="AO670" i="1"/>
  <c r="AP694" i="1"/>
  <c r="AO694" i="1"/>
  <c r="AP718" i="1"/>
  <c r="AO718" i="1"/>
  <c r="AP742" i="1"/>
  <c r="AO742" i="1"/>
  <c r="AP766" i="1"/>
  <c r="AO766" i="1"/>
  <c r="AP745" i="1"/>
  <c r="AO745" i="1"/>
  <c r="AP655" i="1"/>
  <c r="AO655" i="1"/>
  <c r="AP727" i="1"/>
  <c r="AO727" i="1"/>
  <c r="AP759" i="1"/>
  <c r="AO759" i="1"/>
  <c r="AP783" i="1"/>
  <c r="AO783" i="1"/>
  <c r="AP648" i="1"/>
  <c r="AO648" i="1"/>
  <c r="AP680" i="1"/>
  <c r="AO680" i="1"/>
  <c r="AP712" i="1"/>
  <c r="AO712" i="1"/>
  <c r="AP736" i="1"/>
  <c r="AO736" i="1"/>
  <c r="AP768" i="1"/>
  <c r="AO768" i="1"/>
  <c r="AP769" i="1"/>
  <c r="AO769" i="1"/>
  <c r="AP657" i="1"/>
  <c r="AO657" i="1"/>
  <c r="AP681" i="1"/>
  <c r="AO681" i="1"/>
  <c r="AP713" i="1"/>
  <c r="AO713" i="1"/>
  <c r="AP737" i="1"/>
  <c r="AO737" i="1"/>
  <c r="AP658" i="1"/>
  <c r="AO658" i="1"/>
  <c r="AP690" i="1"/>
  <c r="AO690" i="1"/>
  <c r="AP722" i="1"/>
  <c r="AO722" i="1"/>
  <c r="AP746" i="1"/>
  <c r="AO746" i="1"/>
  <c r="AP778" i="1"/>
  <c r="AO778" i="1"/>
  <c r="AP651" i="1"/>
  <c r="AO651" i="1"/>
  <c r="AP699" i="1"/>
  <c r="AO699" i="1"/>
  <c r="AP739" i="1"/>
  <c r="AO739" i="1"/>
  <c r="AP763" i="1"/>
  <c r="AO763" i="1"/>
  <c r="AP795" i="1"/>
  <c r="AO795" i="1"/>
  <c r="AP660" i="1"/>
  <c r="AO660" i="1"/>
  <c r="AP716" i="1"/>
  <c r="AO716" i="1"/>
  <c r="AP764" i="1"/>
  <c r="AO764" i="1"/>
  <c r="AP788" i="1"/>
  <c r="AO788" i="1"/>
  <c r="AP669" i="1"/>
  <c r="AO669" i="1"/>
  <c r="AP693" i="1"/>
  <c r="AO693" i="1"/>
  <c r="AP717" i="1"/>
  <c r="AO717" i="1"/>
  <c r="AP733" i="1"/>
  <c r="AO733" i="1"/>
  <c r="AP678" i="1"/>
  <c r="AO678" i="1"/>
  <c r="AP702" i="1"/>
  <c r="AO702" i="1"/>
  <c r="AP774" i="1"/>
  <c r="AO774" i="1"/>
  <c r="AP777" i="1"/>
  <c r="AO777" i="1"/>
  <c r="AP663" i="1"/>
  <c r="AO663" i="1"/>
  <c r="AP679" i="1"/>
  <c r="AO679" i="1"/>
  <c r="AP703" i="1"/>
  <c r="AO703" i="1"/>
  <c r="AP735" i="1"/>
  <c r="AO735" i="1"/>
  <c r="AP767" i="1"/>
  <c r="AO767" i="1"/>
  <c r="AP791" i="1"/>
  <c r="AO791" i="1"/>
  <c r="AP656" i="1"/>
  <c r="AO656" i="1"/>
  <c r="AP688" i="1"/>
  <c r="AO688" i="1"/>
  <c r="AP744" i="1"/>
  <c r="AO744" i="1"/>
  <c r="AP776" i="1"/>
  <c r="AO776" i="1"/>
  <c r="AP793" i="1"/>
  <c r="AO793" i="1"/>
  <c r="AP665" i="1"/>
  <c r="AO665" i="1"/>
  <c r="AP689" i="1"/>
  <c r="AO689" i="1"/>
  <c r="AP721" i="1"/>
  <c r="AO721" i="1"/>
  <c r="AP761" i="1"/>
  <c r="AO761" i="1"/>
  <c r="AP666" i="1"/>
  <c r="AO666" i="1"/>
  <c r="AP698" i="1"/>
  <c r="AO698" i="1"/>
  <c r="AP730" i="1"/>
  <c r="AO730" i="1"/>
  <c r="AP754" i="1"/>
  <c r="AO754" i="1"/>
  <c r="AP786" i="1"/>
  <c r="AO786" i="1"/>
  <c r="AP659" i="1"/>
  <c r="AO659" i="1"/>
  <c r="AP675" i="1"/>
  <c r="AO675" i="1"/>
  <c r="AP707" i="1"/>
  <c r="AO707" i="1"/>
  <c r="AP723" i="1"/>
  <c r="AO723" i="1"/>
  <c r="AP747" i="1"/>
  <c r="AO747" i="1"/>
  <c r="AP771" i="1"/>
  <c r="AO771" i="1"/>
  <c r="AP757" i="1"/>
  <c r="AO757" i="1"/>
  <c r="AP644" i="1"/>
  <c r="AO644" i="1"/>
  <c r="AP668" i="1"/>
  <c r="AO668" i="1"/>
  <c r="AP692" i="1"/>
  <c r="AO692" i="1"/>
  <c r="AP724" i="1"/>
  <c r="AO724" i="1"/>
  <c r="AP740" i="1"/>
  <c r="AO740" i="1"/>
  <c r="AP749" i="1"/>
  <c r="AO749" i="1"/>
  <c r="AP653" i="1"/>
  <c r="AO653" i="1"/>
  <c r="AP701" i="1"/>
  <c r="AO701" i="1"/>
  <c r="AP741" i="1"/>
  <c r="AO741" i="1"/>
  <c r="AP654" i="1"/>
  <c r="AO654" i="1"/>
  <c r="AP686" i="1"/>
  <c r="AO686" i="1"/>
  <c r="AP726" i="1"/>
  <c r="AO726" i="1"/>
  <c r="AP750" i="1"/>
  <c r="AO750" i="1"/>
  <c r="AP782" i="1"/>
  <c r="AO782" i="1"/>
  <c r="AP647" i="1"/>
  <c r="AO647" i="1"/>
  <c r="AP687" i="1"/>
  <c r="AO687" i="1"/>
  <c r="AP711" i="1"/>
  <c r="AO711" i="1"/>
  <c r="AP743" i="1"/>
  <c r="AO743" i="1"/>
  <c r="AP753" i="1"/>
  <c r="AO753" i="1"/>
  <c r="AP664" i="1"/>
  <c r="AO664" i="1"/>
  <c r="AP696" i="1"/>
  <c r="AO696" i="1"/>
  <c r="AP720" i="1"/>
  <c r="AO720" i="1"/>
  <c r="AP752" i="1"/>
  <c r="AO752" i="1"/>
  <c r="AP784" i="1"/>
  <c r="AO784" i="1"/>
  <c r="AP649" i="1"/>
  <c r="AO649" i="1"/>
  <c r="AP697" i="1"/>
  <c r="AO697" i="1"/>
  <c r="AP729" i="1"/>
  <c r="AO729" i="1"/>
  <c r="AP674" i="1"/>
  <c r="AO674" i="1"/>
  <c r="AP706" i="1"/>
  <c r="AO706" i="1"/>
  <c r="AP762" i="1"/>
  <c r="AO762" i="1"/>
  <c r="AP794" i="1"/>
  <c r="AO794" i="1"/>
  <c r="AP683" i="1"/>
  <c r="AO683" i="1"/>
  <c r="AP731" i="1"/>
  <c r="AO731" i="1"/>
  <c r="AP779" i="1"/>
  <c r="AO779" i="1"/>
  <c r="AP789" i="1"/>
  <c r="AO789" i="1"/>
  <c r="W3" i="1"/>
  <c r="Y2" i="1"/>
  <c r="W2" i="1"/>
  <c r="W1" i="1"/>
  <c r="Y6" i="1" l="1"/>
  <c r="Y22" i="1"/>
  <c r="Y32" i="1"/>
  <c r="X16" i="1"/>
  <c r="X10" i="1"/>
  <c r="X29" i="1"/>
  <c r="X113" i="1"/>
  <c r="Y101" i="1"/>
  <c r="Y50" i="1"/>
  <c r="Y70" i="1"/>
  <c r="Y29" i="1"/>
  <c r="Y17" i="1"/>
  <c r="Y14" i="1"/>
  <c r="X101" i="1"/>
  <c r="X67" i="1"/>
  <c r="X100" i="1"/>
  <c r="Y90" i="1"/>
  <c r="X64" i="1"/>
  <c r="Y16" i="1"/>
  <c r="Y56" i="1"/>
  <c r="X33" i="1"/>
  <c r="Y10" i="1"/>
  <c r="X117" i="1"/>
  <c r="X109" i="1"/>
  <c r="X68" i="1"/>
  <c r="X104" i="1"/>
  <c r="Y87" i="1"/>
  <c r="X57" i="1"/>
  <c r="X14" i="1"/>
  <c r="X90" i="1"/>
  <c r="Y105" i="1"/>
  <c r="X40" i="1"/>
  <c r="X22" i="1"/>
  <c r="X6" i="1"/>
  <c r="X70" i="1"/>
  <c r="X61" i="1"/>
  <c r="X105" i="1"/>
  <c r="X87" i="1"/>
  <c r="X58" i="1"/>
  <c r="X41" i="1"/>
  <c r="X8" i="1"/>
  <c r="X15" i="1"/>
  <c r="X9" i="1"/>
  <c r="Y117" i="1"/>
  <c r="Y116" i="1"/>
  <c r="Y109" i="1"/>
  <c r="Y108" i="1"/>
  <c r="X106" i="1"/>
  <c r="X93" i="1"/>
  <c r="X91" i="1"/>
  <c r="X86" i="1"/>
  <c r="X84" i="1"/>
  <c r="X74" i="1"/>
  <c r="Y83" i="1"/>
  <c r="Y57" i="1"/>
  <c r="Y67" i="1"/>
  <c r="Y58" i="1"/>
  <c r="X44" i="1"/>
  <c r="Y48" i="1"/>
  <c r="Y45" i="1"/>
  <c r="X45" i="1"/>
  <c r="X56" i="1"/>
  <c r="Y39" i="1"/>
  <c r="X32" i="1"/>
  <c r="X114" i="1"/>
  <c r="X112" i="1"/>
  <c r="Y100" i="1"/>
  <c r="Y97" i="1"/>
  <c r="Y93" i="1"/>
  <c r="X92" i="1"/>
  <c r="X79" i="1"/>
  <c r="Y86" i="1"/>
  <c r="X72" i="1"/>
  <c r="X53" i="1"/>
  <c r="X36" i="1"/>
  <c r="X34" i="1"/>
  <c r="X21" i="1"/>
  <c r="X17" i="1"/>
  <c r="Y113" i="1"/>
  <c r="Y112" i="1"/>
  <c r="Y80" i="1"/>
  <c r="Y79" i="1"/>
  <c r="Y76" i="1"/>
  <c r="X85" i="1"/>
  <c r="X75" i="1"/>
  <c r="Y73" i="1"/>
  <c r="Y72" i="1"/>
  <c r="X55" i="1"/>
  <c r="Y54" i="1"/>
  <c r="Y62" i="1"/>
  <c r="X50" i="1"/>
  <c r="Y49" i="1"/>
  <c r="Y47" i="1"/>
  <c r="X47" i="1"/>
  <c r="Y41" i="1"/>
  <c r="Y40" i="1"/>
  <c r="X35" i="1"/>
  <c r="Y34" i="1"/>
  <c r="X39" i="1"/>
  <c r="X54" i="1"/>
  <c r="X48" i="1"/>
  <c r="Y15" i="1"/>
  <c r="Y9" i="1"/>
  <c r="X7" i="1"/>
  <c r="X116" i="1"/>
  <c r="X115" i="1"/>
  <c r="X108" i="1"/>
  <c r="Y96" i="1"/>
  <c r="Y104" i="1"/>
  <c r="Y92" i="1"/>
  <c r="X83" i="1"/>
  <c r="Y64" i="1"/>
  <c r="X63" i="1"/>
  <c r="Y44" i="1"/>
  <c r="Y27" i="1"/>
  <c r="X25" i="1"/>
  <c r="Y24" i="1"/>
  <c r="X24" i="1"/>
  <c r="X23" i="1"/>
  <c r="Y61" i="1"/>
  <c r="Y38" i="1"/>
  <c r="Y33" i="1"/>
  <c r="Y23" i="1"/>
  <c r="Y36" i="1"/>
  <c r="X27" i="1"/>
  <c r="Y30" i="1"/>
  <c r="X66" i="1"/>
  <c r="X38" i="1"/>
  <c r="X99" i="1"/>
  <c r="X96" i="1"/>
  <c r="X73" i="1"/>
  <c r="X76" i="1"/>
  <c r="X18" i="1"/>
  <c r="X19" i="1"/>
  <c r="Y28" i="1"/>
  <c r="Y52" i="1"/>
  <c r="X82" i="1"/>
  <c r="X118" i="1"/>
  <c r="Y115" i="1"/>
  <c r="Y42" i="1"/>
  <c r="Y74" i="1"/>
  <c r="Y111" i="1"/>
  <c r="X110" i="1"/>
  <c r="Y37" i="1"/>
  <c r="Y85" i="1"/>
  <c r="X31" i="1"/>
  <c r="Y43" i="1"/>
  <c r="Y81" i="1"/>
  <c r="X98" i="1"/>
  <c r="X11" i="1"/>
  <c r="Y11" i="1"/>
  <c r="X65" i="1"/>
  <c r="X62" i="1"/>
  <c r="X97" i="1"/>
  <c r="X20" i="1"/>
  <c r="X28" i="1"/>
  <c r="Y25" i="1"/>
  <c r="Y103" i="1"/>
  <c r="Y95" i="1"/>
  <c r="Y110" i="1"/>
  <c r="X37" i="1"/>
  <c r="Y66" i="1"/>
  <c r="Y65" i="1"/>
  <c r="X88" i="1"/>
  <c r="X77" i="1"/>
  <c r="Y106" i="1"/>
  <c r="X43" i="1"/>
  <c r="Y107" i="1"/>
  <c r="X60" i="1"/>
  <c r="X78" i="1"/>
  <c r="Y26" i="1"/>
  <c r="Y21" i="1"/>
  <c r="Y53" i="1"/>
  <c r="X107" i="1"/>
  <c r="Y91" i="1"/>
  <c r="X94" i="1"/>
  <c r="Y19" i="1"/>
  <c r="Y12" i="1"/>
  <c r="X52" i="1"/>
  <c r="X71" i="1"/>
  <c r="Y84" i="1"/>
  <c r="Y78" i="1"/>
  <c r="X51" i="1"/>
  <c r="Y59" i="1"/>
  <c r="X69" i="1"/>
  <c r="Y55" i="1"/>
  <c r="Y75" i="1"/>
  <c r="Y99" i="1"/>
  <c r="Y98" i="1"/>
  <c r="X111" i="1"/>
  <c r="X46" i="1"/>
  <c r="X30" i="1"/>
  <c r="Y20" i="1"/>
  <c r="Y35" i="1"/>
  <c r="Y8" i="1"/>
  <c r="X26" i="1"/>
  <c r="X80" i="1"/>
  <c r="Y46" i="1"/>
  <c r="X95" i="1"/>
  <c r="X13" i="1"/>
  <c r="Y88" i="1"/>
  <c r="Y13" i="1"/>
  <c r="X49" i="1"/>
  <c r="Y18" i="1"/>
  <c r="Y68" i="1"/>
  <c r="Y63" i="1"/>
  <c r="Y94" i="1"/>
  <c r="Y7" i="1"/>
  <c r="X12" i="1"/>
  <c r="Y118" i="1"/>
  <c r="Y114" i="1"/>
  <c r="X42" i="1"/>
  <c r="Y51" i="1"/>
  <c r="Y69" i="1"/>
  <c r="X59" i="1"/>
  <c r="X103" i="1"/>
  <c r="Y77" i="1"/>
  <c r="Y71" i="1"/>
  <c r="Y102" i="1"/>
  <c r="X102" i="1"/>
  <c r="Y31" i="1"/>
  <c r="Y60" i="1"/>
  <c r="Y82" i="1"/>
  <c r="X81" i="1"/>
  <c r="V2" i="1"/>
  <c r="T3" i="1"/>
  <c r="T2" i="1"/>
  <c r="T1" i="1"/>
  <c r="V3" i="1"/>
  <c r="AF3" i="1"/>
  <c r="AH2" i="1"/>
  <c r="AF2" i="1"/>
  <c r="AF1" i="1"/>
  <c r="Z3" i="1"/>
  <c r="AB2" i="1"/>
  <c r="Z2" i="1"/>
  <c r="Z1" i="1"/>
  <c r="Q3" i="1"/>
  <c r="S2" i="1"/>
  <c r="Q2" i="1"/>
  <c r="Q1" i="1"/>
  <c r="N3" i="1"/>
  <c r="P2" i="1"/>
  <c r="N2" i="1"/>
  <c r="N1" i="1"/>
  <c r="K3" i="1"/>
  <c r="M2" i="1"/>
  <c r="K2" i="1"/>
  <c r="K1" i="1"/>
  <c r="J2" i="1"/>
  <c r="H3" i="1"/>
  <c r="H2" i="1"/>
  <c r="H1" i="1"/>
  <c r="E3" i="1"/>
  <c r="G2" i="1"/>
  <c r="E2" i="1"/>
  <c r="E1" i="1"/>
  <c r="B3" i="1"/>
  <c r="B2" i="1"/>
  <c r="B1" i="1"/>
  <c r="D2" i="1"/>
  <c r="L14" i="1" l="1"/>
  <c r="L22" i="1"/>
  <c r="M22" i="1"/>
  <c r="L91" i="1"/>
  <c r="L94" i="1"/>
  <c r="L40" i="1"/>
  <c r="L34" i="1"/>
  <c r="M27" i="1"/>
  <c r="L61" i="1"/>
  <c r="M61" i="1"/>
  <c r="L29" i="1"/>
  <c r="M70" i="1"/>
  <c r="M57" i="1"/>
  <c r="M29" i="1"/>
  <c r="M50" i="1"/>
  <c r="M40" i="1"/>
  <c r="M94" i="1"/>
  <c r="M96" i="1"/>
  <c r="L70" i="1"/>
  <c r="M14" i="1"/>
  <c r="M44" i="1"/>
  <c r="L44" i="1"/>
  <c r="L97" i="1"/>
  <c r="L67" i="1"/>
  <c r="L100" i="1"/>
  <c r="L64" i="1"/>
  <c r="M53" i="1"/>
  <c r="M93" i="1"/>
  <c r="M63" i="1"/>
  <c r="M32" i="1"/>
  <c r="M13" i="1"/>
  <c r="M11" i="1"/>
  <c r="L21" i="1"/>
  <c r="M20" i="1"/>
  <c r="L19" i="1"/>
  <c r="M87" i="1"/>
  <c r="L89" i="1"/>
  <c r="M97" i="1"/>
  <c r="M95" i="1"/>
  <c r="M79" i="1"/>
  <c r="M72" i="1"/>
  <c r="M64" i="1"/>
  <c r="L63" i="1"/>
  <c r="L54" i="1"/>
  <c r="L53" i="1"/>
  <c r="L43" i="1"/>
  <c r="M43" i="1"/>
  <c r="M38" i="1"/>
  <c r="L33" i="1"/>
  <c r="L87" i="1"/>
  <c r="L80" i="1"/>
  <c r="M67" i="1"/>
  <c r="M60" i="1"/>
  <c r="L48" i="1"/>
  <c r="L47" i="1"/>
  <c r="L39" i="1"/>
  <c r="L32" i="1"/>
  <c r="L8" i="1"/>
  <c r="L13" i="1"/>
  <c r="L15" i="1"/>
  <c r="L9" i="1"/>
  <c r="L95" i="1"/>
  <c r="L93" i="1"/>
  <c r="M89" i="1"/>
  <c r="M100" i="1"/>
  <c r="L96" i="1"/>
  <c r="M91" i="1"/>
  <c r="L86" i="1"/>
  <c r="L83" i="1"/>
  <c r="L57" i="1"/>
  <c r="L36" i="1"/>
  <c r="L17" i="1"/>
  <c r="M92" i="1"/>
  <c r="L79" i="1"/>
  <c r="M86" i="1"/>
  <c r="M83" i="1"/>
  <c r="L72" i="1"/>
  <c r="L71" i="1"/>
  <c r="M54" i="1"/>
  <c r="L56" i="1"/>
  <c r="M34" i="1"/>
  <c r="M30" i="1"/>
  <c r="L27" i="1"/>
  <c r="L60" i="1"/>
  <c r="M24" i="1"/>
  <c r="L38" i="1"/>
  <c r="L24" i="1"/>
  <c r="L23" i="1"/>
  <c r="L50" i="1"/>
  <c r="M78" i="1"/>
  <c r="L20" i="1"/>
  <c r="L90" i="1"/>
  <c r="L81" i="1"/>
  <c r="M74" i="1"/>
  <c r="L26" i="1"/>
  <c r="M19" i="1"/>
  <c r="M80" i="1"/>
  <c r="L76" i="1"/>
  <c r="M33" i="1"/>
  <c r="M9" i="1"/>
  <c r="L12" i="1"/>
  <c r="L25" i="1"/>
  <c r="M75" i="1"/>
  <c r="L98" i="1"/>
  <c r="M49" i="1"/>
  <c r="M58" i="1"/>
  <c r="L65" i="1"/>
  <c r="M35" i="1"/>
  <c r="L99" i="1"/>
  <c r="L37" i="1"/>
  <c r="L82" i="1"/>
  <c r="M25" i="1"/>
  <c r="M36" i="1"/>
  <c r="M17" i="1"/>
  <c r="M23" i="1"/>
  <c r="L35" i="1"/>
  <c r="M82" i="1"/>
  <c r="M98" i="1"/>
  <c r="M69" i="1"/>
  <c r="M7" i="1"/>
  <c r="M56" i="1"/>
  <c r="M39" i="1"/>
  <c r="L68" i="1"/>
  <c r="M18" i="1"/>
  <c r="L73" i="1"/>
  <c r="M16" i="1"/>
  <c r="L78" i="1"/>
  <c r="L41" i="1"/>
  <c r="L52" i="1"/>
  <c r="L58" i="1"/>
  <c r="L55" i="1"/>
  <c r="L77" i="1"/>
  <c r="L51" i="1"/>
  <c r="L46" i="1"/>
  <c r="L69" i="1"/>
  <c r="L84" i="1"/>
  <c r="L30" i="1"/>
  <c r="M65" i="1"/>
  <c r="M71" i="1"/>
  <c r="L92" i="1"/>
  <c r="L11" i="1"/>
  <c r="M77" i="1"/>
  <c r="M85" i="1"/>
  <c r="M52" i="1"/>
  <c r="M66" i="1"/>
  <c r="M84" i="1"/>
  <c r="M8" i="1"/>
  <c r="M68" i="1"/>
  <c r="M10" i="1"/>
  <c r="M48" i="1"/>
  <c r="L6" i="1"/>
  <c r="M47" i="1"/>
  <c r="L10" i="1"/>
  <c r="M90" i="1"/>
  <c r="L7" i="1"/>
  <c r="L16" i="1"/>
  <c r="M31" i="1"/>
  <c r="L42" i="1"/>
  <c r="L59" i="1"/>
  <c r="M28" i="1"/>
  <c r="M41" i="1"/>
  <c r="M55" i="1"/>
  <c r="L88" i="1"/>
  <c r="M81" i="1"/>
  <c r="M51" i="1"/>
  <c r="M46" i="1"/>
  <c r="L66" i="1"/>
  <c r="M62" i="1"/>
  <c r="M99" i="1"/>
  <c r="L75" i="1"/>
  <c r="L18" i="1"/>
  <c r="L45" i="1"/>
  <c r="M21" i="1"/>
  <c r="M26" i="1"/>
  <c r="M76" i="1"/>
  <c r="M15" i="1"/>
  <c r="M6" i="1"/>
  <c r="M73" i="1"/>
  <c r="M12" i="1"/>
  <c r="L31" i="1"/>
  <c r="M42" i="1"/>
  <c r="M59" i="1"/>
  <c r="L74" i="1"/>
  <c r="L28" i="1"/>
  <c r="L49" i="1"/>
  <c r="M88" i="1"/>
  <c r="L85" i="1"/>
  <c r="M37" i="1"/>
  <c r="M45" i="1"/>
  <c r="L62" i="1"/>
  <c r="P40" i="1"/>
  <c r="O40" i="1"/>
  <c r="O83" i="1"/>
  <c r="P86" i="1"/>
  <c r="P64" i="1"/>
  <c r="O24" i="1"/>
  <c r="P6" i="1"/>
  <c r="P14" i="1"/>
  <c r="P59" i="1"/>
  <c r="O6" i="1"/>
  <c r="O14" i="1"/>
  <c r="O60" i="1"/>
  <c r="P90" i="1"/>
  <c r="O43" i="1"/>
  <c r="O32" i="1"/>
  <c r="P24" i="1"/>
  <c r="O16" i="1"/>
  <c r="O64" i="1"/>
  <c r="P79" i="1"/>
  <c r="O90" i="1"/>
  <c r="P16" i="1"/>
  <c r="P83" i="1"/>
  <c r="O29" i="1"/>
  <c r="P50" i="1"/>
  <c r="O20" i="1"/>
  <c r="O11" i="1"/>
  <c r="O17" i="1"/>
  <c r="P17" i="1"/>
  <c r="O8" i="1"/>
  <c r="O78" i="1"/>
  <c r="P85" i="1"/>
  <c r="O79" i="1"/>
  <c r="P75" i="1"/>
  <c r="P82" i="1"/>
  <c r="O71" i="1"/>
  <c r="P71" i="1"/>
  <c r="P58" i="1"/>
  <c r="O66" i="1"/>
  <c r="P60" i="1"/>
  <c r="O52" i="1"/>
  <c r="P47" i="1"/>
  <c r="P26" i="1"/>
  <c r="P39" i="1"/>
  <c r="P8" i="1"/>
  <c r="O7" i="1"/>
  <c r="P7" i="1"/>
  <c r="O12" i="1"/>
  <c r="P89" i="1"/>
  <c r="O86" i="1"/>
  <c r="P78" i="1"/>
  <c r="P84" i="1"/>
  <c r="P74" i="1"/>
  <c r="P63" i="1"/>
  <c r="P44" i="1"/>
  <c r="P43" i="1"/>
  <c r="O36" i="1"/>
  <c r="O13" i="1"/>
  <c r="O99" i="1"/>
  <c r="O84" i="1"/>
  <c r="O74" i="1"/>
  <c r="O58" i="1"/>
  <c r="O49" i="1"/>
  <c r="O45" i="1"/>
  <c r="O44" i="1"/>
  <c r="P56" i="1"/>
  <c r="O38" i="1"/>
  <c r="O42" i="1"/>
  <c r="O23" i="1"/>
  <c r="P33" i="1"/>
  <c r="P32" i="1"/>
  <c r="P11" i="1"/>
  <c r="O89" i="1"/>
  <c r="P99" i="1"/>
  <c r="O85" i="1"/>
  <c r="O75" i="1"/>
  <c r="O82" i="1"/>
  <c r="O77" i="1"/>
  <c r="P69" i="1"/>
  <c r="P66" i="1"/>
  <c r="P61" i="1"/>
  <c r="O69" i="1"/>
  <c r="P23" i="1"/>
  <c r="P52" i="1"/>
  <c r="O26" i="1"/>
  <c r="O59" i="1"/>
  <c r="P36" i="1"/>
  <c r="P29" i="1"/>
  <c r="P25" i="1"/>
  <c r="O31" i="1"/>
  <c r="P53" i="1"/>
  <c r="O28" i="1"/>
  <c r="O25" i="1"/>
  <c r="P28" i="1"/>
  <c r="O18" i="1"/>
  <c r="P19" i="1"/>
  <c r="P37" i="1"/>
  <c r="P77" i="1"/>
  <c r="P92" i="1"/>
  <c r="O22" i="1"/>
  <c r="P45" i="1"/>
  <c r="O62" i="1"/>
  <c r="P81" i="1"/>
  <c r="P48" i="1"/>
  <c r="O54" i="1"/>
  <c r="P57" i="1"/>
  <c r="O72" i="1"/>
  <c r="O57" i="1"/>
  <c r="O96" i="1"/>
  <c r="O37" i="1"/>
  <c r="O65" i="1"/>
  <c r="P68" i="1"/>
  <c r="P87" i="1"/>
  <c r="O98" i="1"/>
  <c r="O92" i="1"/>
  <c r="P80" i="1"/>
  <c r="P91" i="1"/>
  <c r="P54" i="1"/>
  <c r="P34" i="1"/>
  <c r="P62" i="1"/>
  <c r="P42" i="1"/>
  <c r="P46" i="1"/>
  <c r="P88" i="1"/>
  <c r="P20" i="1"/>
  <c r="P49" i="1"/>
  <c r="O30" i="1"/>
  <c r="P51" i="1"/>
  <c r="P65" i="1"/>
  <c r="P95" i="1"/>
  <c r="P18" i="1"/>
  <c r="P22" i="1"/>
  <c r="P41" i="1"/>
  <c r="O48" i="1"/>
  <c r="O56" i="1"/>
  <c r="O61" i="1"/>
  <c r="P100" i="1"/>
  <c r="O63" i="1"/>
  <c r="P15" i="1"/>
  <c r="P21" i="1"/>
  <c r="P9" i="1"/>
  <c r="O68" i="1"/>
  <c r="O70" i="1"/>
  <c r="O55" i="1"/>
  <c r="O93" i="1"/>
  <c r="O97" i="1"/>
  <c r="O95" i="1"/>
  <c r="P27" i="1"/>
  <c r="O51" i="1"/>
  <c r="P73" i="1"/>
  <c r="O39" i="1"/>
  <c r="O27" i="1"/>
  <c r="O35" i="1"/>
  <c r="O81" i="1"/>
  <c r="P98" i="1"/>
  <c r="P13" i="1"/>
  <c r="O50" i="1"/>
  <c r="P38" i="1"/>
  <c r="O19" i="1"/>
  <c r="O10" i="1"/>
  <c r="P31" i="1"/>
  <c r="O33" i="1"/>
  <c r="O9" i="1"/>
  <c r="P12" i="1"/>
  <c r="O53" i="1"/>
  <c r="O47" i="1"/>
  <c r="P67" i="1"/>
  <c r="O41" i="1"/>
  <c r="P70" i="1"/>
  <c r="P97" i="1"/>
  <c r="P30" i="1"/>
  <c r="P94" i="1"/>
  <c r="O34" i="1"/>
  <c r="O76" i="1"/>
  <c r="O73" i="1"/>
  <c r="P35" i="1"/>
  <c r="P93" i="1"/>
  <c r="O15" i="1"/>
  <c r="O21" i="1"/>
  <c r="P10" i="1"/>
  <c r="O46" i="1"/>
  <c r="P55" i="1"/>
  <c r="P72" i="1"/>
  <c r="O100" i="1"/>
  <c r="O67" i="1"/>
  <c r="P96" i="1"/>
  <c r="O87" i="1"/>
  <c r="O88" i="1"/>
  <c r="O80" i="1"/>
  <c r="O91" i="1"/>
  <c r="O94" i="1"/>
  <c r="P76" i="1"/>
  <c r="R22" i="1"/>
  <c r="S27" i="1"/>
  <c r="R59" i="1"/>
  <c r="R93" i="1"/>
  <c r="S94" i="1"/>
  <c r="S17" i="1"/>
  <c r="S100" i="1"/>
  <c r="R83" i="1"/>
  <c r="S40" i="1"/>
  <c r="R10" i="1"/>
  <c r="R6" i="1"/>
  <c r="S63" i="1"/>
  <c r="S49" i="1"/>
  <c r="R54" i="1"/>
  <c r="R49" i="1"/>
  <c r="S39" i="1"/>
  <c r="R40" i="1"/>
  <c r="S83" i="1"/>
  <c r="R57" i="1"/>
  <c r="R14" i="1"/>
  <c r="S29" i="1"/>
  <c r="R24" i="1"/>
  <c r="S72" i="1"/>
  <c r="R99" i="1"/>
  <c r="S56" i="1"/>
  <c r="S50" i="1"/>
  <c r="R39" i="1"/>
  <c r="R88" i="1"/>
  <c r="S22" i="1"/>
  <c r="S57" i="1"/>
  <c r="S32" i="1"/>
  <c r="R63" i="1"/>
  <c r="S73" i="1"/>
  <c r="S48" i="1"/>
  <c r="R56" i="1"/>
  <c r="R48" i="1"/>
  <c r="R78" i="1"/>
  <c r="S76" i="1"/>
  <c r="R29" i="1"/>
  <c r="R85" i="1"/>
  <c r="R32" i="1"/>
  <c r="S24" i="1"/>
  <c r="R16" i="1"/>
  <c r="R72" i="1"/>
  <c r="R28" i="1"/>
  <c r="S16" i="1"/>
  <c r="S14" i="1"/>
  <c r="S61" i="1"/>
  <c r="R18" i="1"/>
  <c r="S54" i="1"/>
  <c r="S36" i="1"/>
  <c r="S33" i="1"/>
  <c r="S13" i="1"/>
  <c r="R17" i="1"/>
  <c r="S6" i="1"/>
  <c r="S12" i="1"/>
  <c r="S92" i="1"/>
  <c r="S95" i="1"/>
  <c r="R102" i="1"/>
  <c r="S88" i="1"/>
  <c r="S85" i="1"/>
  <c r="R82" i="1"/>
  <c r="S75" i="1"/>
  <c r="S82" i="1"/>
  <c r="S77" i="1"/>
  <c r="S62" i="1"/>
  <c r="R58" i="1"/>
  <c r="R80" i="1"/>
  <c r="R60" i="1"/>
  <c r="S59" i="1"/>
  <c r="R65" i="1"/>
  <c r="R52" i="1"/>
  <c r="R51" i="1"/>
  <c r="S37" i="1"/>
  <c r="R37" i="1"/>
  <c r="R36" i="1"/>
  <c r="S10" i="1"/>
  <c r="S9" i="1"/>
  <c r="S21" i="1"/>
  <c r="R21" i="1"/>
  <c r="R13" i="1"/>
  <c r="S20" i="1"/>
  <c r="S98" i="1"/>
  <c r="S91" i="1"/>
  <c r="S99" i="1"/>
  <c r="R91" i="1"/>
  <c r="S78" i="1"/>
  <c r="R81" i="1"/>
  <c r="R71" i="1"/>
  <c r="S71" i="1"/>
  <c r="R55" i="1"/>
  <c r="S55" i="1"/>
  <c r="R76" i="1"/>
  <c r="S51" i="1"/>
  <c r="R45" i="1"/>
  <c r="R41" i="1"/>
  <c r="R35" i="1"/>
  <c r="R25" i="1"/>
  <c r="R50" i="1"/>
  <c r="S18" i="1"/>
  <c r="S15" i="1"/>
  <c r="R15" i="1"/>
  <c r="R7" i="1"/>
  <c r="S7" i="1"/>
  <c r="R98" i="1"/>
  <c r="S93" i="1"/>
  <c r="R92" i="1"/>
  <c r="R84" i="1"/>
  <c r="R74" i="1"/>
  <c r="R77" i="1"/>
  <c r="R73" i="1"/>
  <c r="S65" i="1"/>
  <c r="S69" i="1"/>
  <c r="S34" i="1"/>
  <c r="R20" i="1"/>
  <c r="R9" i="1"/>
  <c r="S102" i="1"/>
  <c r="R94" i="1"/>
  <c r="R95" i="1"/>
  <c r="S84" i="1"/>
  <c r="S74" i="1"/>
  <c r="S81" i="1"/>
  <c r="R87" i="1"/>
  <c r="R70" i="1"/>
  <c r="R68" i="1"/>
  <c r="S66" i="1"/>
  <c r="R38" i="1"/>
  <c r="S35" i="1"/>
  <c r="S25" i="1"/>
  <c r="S38" i="1"/>
  <c r="R43" i="1"/>
  <c r="S42" i="1"/>
  <c r="R34" i="1"/>
  <c r="S31" i="1"/>
  <c r="S52" i="1"/>
  <c r="R46" i="1"/>
  <c r="S28" i="1"/>
  <c r="R27" i="1"/>
  <c r="S45" i="1"/>
  <c r="S47" i="1"/>
  <c r="R42" i="1"/>
  <c r="S87" i="1"/>
  <c r="S96" i="1"/>
  <c r="S46" i="1"/>
  <c r="R47" i="1"/>
  <c r="R75" i="1"/>
  <c r="S64" i="1"/>
  <c r="R100" i="1"/>
  <c r="S68" i="1"/>
  <c r="R62" i="1"/>
  <c r="S70" i="1"/>
  <c r="S30" i="1"/>
  <c r="S41" i="1"/>
  <c r="R8" i="1"/>
  <c r="S97" i="1"/>
  <c r="S58" i="1"/>
  <c r="S79" i="1"/>
  <c r="S80" i="1"/>
  <c r="S43" i="1"/>
  <c r="R96" i="1"/>
  <c r="S11" i="1"/>
  <c r="R31" i="1"/>
  <c r="R89" i="1"/>
  <c r="S19" i="1"/>
  <c r="R69" i="1"/>
  <c r="R11" i="1"/>
  <c r="R33" i="1"/>
  <c r="R30" i="1"/>
  <c r="S60" i="1"/>
  <c r="R26" i="1"/>
  <c r="R67" i="1"/>
  <c r="R79" i="1"/>
  <c r="R53" i="1"/>
  <c r="R86" i="1"/>
  <c r="R61" i="1"/>
  <c r="R19" i="1"/>
  <c r="S89" i="1"/>
  <c r="R97" i="1"/>
  <c r="S23" i="1"/>
  <c r="S90" i="1"/>
  <c r="S26" i="1"/>
  <c r="R23" i="1"/>
  <c r="S86" i="1"/>
  <c r="S8" i="1"/>
  <c r="R44" i="1"/>
  <c r="S44" i="1"/>
  <c r="S53" i="1"/>
  <c r="R66" i="1"/>
  <c r="R64" i="1"/>
  <c r="R90" i="1"/>
  <c r="S67" i="1"/>
  <c r="R12" i="1"/>
  <c r="AA14" i="1"/>
  <c r="AA40" i="1"/>
  <c r="AB40" i="1"/>
  <c r="AA83" i="1"/>
  <c r="AB64" i="1"/>
  <c r="AB24" i="1"/>
  <c r="AB59" i="1"/>
  <c r="AB12" i="1"/>
  <c r="AA64" i="1"/>
  <c r="AA6" i="1"/>
  <c r="AA43" i="1"/>
  <c r="AA29" i="1"/>
  <c r="AA32" i="1"/>
  <c r="AA60" i="1"/>
  <c r="AA16" i="1"/>
  <c r="AB79" i="1"/>
  <c r="AB22" i="1"/>
  <c r="AB16" i="1"/>
  <c r="AB83" i="1"/>
  <c r="AB6" i="1"/>
  <c r="AA22" i="1"/>
  <c r="AA36" i="1"/>
  <c r="AB36" i="1"/>
  <c r="AA54" i="1"/>
  <c r="AA24" i="1"/>
  <c r="AB14" i="1"/>
  <c r="AB20" i="1"/>
  <c r="AA7" i="1"/>
  <c r="AA86" i="1"/>
  <c r="AB78" i="1"/>
  <c r="AB66" i="1"/>
  <c r="AA69" i="1"/>
  <c r="AB53" i="1"/>
  <c r="AB46" i="1"/>
  <c r="AB29" i="1"/>
  <c r="AB21" i="1"/>
  <c r="AA20" i="1"/>
  <c r="AB19" i="1"/>
  <c r="AB99" i="1"/>
  <c r="AB69" i="1"/>
  <c r="AA66" i="1"/>
  <c r="AA49" i="1"/>
  <c r="AB47" i="1"/>
  <c r="AA42" i="1"/>
  <c r="AA26" i="1"/>
  <c r="AB39" i="1"/>
  <c r="AB32" i="1"/>
  <c r="AB50" i="1"/>
  <c r="AB44" i="1"/>
  <c r="AB18" i="1"/>
  <c r="AA8" i="1"/>
  <c r="AA12" i="1"/>
  <c r="AA89" i="1"/>
  <c r="AA88" i="1"/>
  <c r="AA85" i="1"/>
  <c r="AA75" i="1"/>
  <c r="AB82" i="1"/>
  <c r="AB71" i="1"/>
  <c r="AA59" i="1"/>
  <c r="AB60" i="1"/>
  <c r="AB26" i="1"/>
  <c r="AA56" i="1"/>
  <c r="AA11" i="1"/>
  <c r="AB17" i="1"/>
  <c r="AB8" i="1"/>
  <c r="AB15" i="1"/>
  <c r="AA99" i="1"/>
  <c r="AB90" i="1"/>
  <c r="AA78" i="1"/>
  <c r="AB85" i="1"/>
  <c r="AA79" i="1"/>
  <c r="AB75" i="1"/>
  <c r="AA55" i="1"/>
  <c r="AA28" i="1"/>
  <c r="AB56" i="1"/>
  <c r="AA25" i="1"/>
  <c r="AB43" i="1"/>
  <c r="AB27" i="1"/>
  <c r="AB48" i="1"/>
  <c r="AA31" i="1"/>
  <c r="AB77" i="1"/>
  <c r="AA84" i="1"/>
  <c r="AB33" i="1"/>
  <c r="AB81" i="1"/>
  <c r="AA33" i="1"/>
  <c r="AB65" i="1"/>
  <c r="AA71" i="1"/>
  <c r="AA93" i="1"/>
  <c r="AB28" i="1"/>
  <c r="AA15" i="1"/>
  <c r="AA18" i="1"/>
  <c r="AA72" i="1"/>
  <c r="AB84" i="1"/>
  <c r="AB92" i="1"/>
  <c r="AB13" i="1"/>
  <c r="AA10" i="1"/>
  <c r="AA100" i="1"/>
  <c r="AB54" i="1"/>
  <c r="AA57" i="1"/>
  <c r="AB86" i="1"/>
  <c r="AA35" i="1"/>
  <c r="AA73" i="1"/>
  <c r="AA91" i="1"/>
  <c r="AA68" i="1"/>
  <c r="AB70" i="1"/>
  <c r="AA97" i="1"/>
  <c r="AA41" i="1"/>
  <c r="AB31" i="1"/>
  <c r="AB9" i="1"/>
  <c r="AB41" i="1"/>
  <c r="AB30" i="1"/>
  <c r="AA82" i="1"/>
  <c r="AA44" i="1"/>
  <c r="AB51" i="1"/>
  <c r="AA77" i="1"/>
  <c r="AB38" i="1"/>
  <c r="AB23" i="1"/>
  <c r="AA95" i="1"/>
  <c r="AA19" i="1"/>
  <c r="AB10" i="1"/>
  <c r="AB49" i="1"/>
  <c r="AA63" i="1"/>
  <c r="AB61" i="1"/>
  <c r="AB67" i="1"/>
  <c r="AB100" i="1"/>
  <c r="AA67" i="1"/>
  <c r="AA90" i="1"/>
  <c r="AB63" i="1"/>
  <c r="AA39" i="1"/>
  <c r="AA58" i="1"/>
  <c r="AA80" i="1"/>
  <c r="AB98" i="1"/>
  <c r="AA76" i="1"/>
  <c r="AB73" i="1"/>
  <c r="AA94" i="1"/>
  <c r="AA45" i="1"/>
  <c r="AA87" i="1"/>
  <c r="AA62" i="1"/>
  <c r="AB97" i="1"/>
  <c r="AB52" i="1"/>
  <c r="AB25" i="1"/>
  <c r="AA27" i="1"/>
  <c r="AA30" i="1"/>
  <c r="AB7" i="1"/>
  <c r="AA47" i="1"/>
  <c r="AB37" i="1"/>
  <c r="AA46" i="1"/>
  <c r="AA9" i="1"/>
  <c r="AA61" i="1"/>
  <c r="AA23" i="1"/>
  <c r="AA65" i="1"/>
  <c r="AA13" i="1"/>
  <c r="AA21" i="1"/>
  <c r="AB42" i="1"/>
  <c r="AB57" i="1"/>
  <c r="AA96" i="1"/>
  <c r="AB72" i="1"/>
  <c r="AB80" i="1"/>
  <c r="AB76" i="1"/>
  <c r="AA92" i="1"/>
  <c r="AB94" i="1"/>
  <c r="AB34" i="1"/>
  <c r="AB45" i="1"/>
  <c r="AB87" i="1"/>
  <c r="AA74" i="1"/>
  <c r="AA52" i="1"/>
  <c r="AA38" i="1"/>
  <c r="AB55" i="1"/>
  <c r="AB11" i="1"/>
  <c r="AA37" i="1"/>
  <c r="AB62" i="1"/>
  <c r="AB35" i="1"/>
  <c r="AB58" i="1"/>
  <c r="AA81" i="1"/>
  <c r="AA17" i="1"/>
  <c r="AA50" i="1"/>
  <c r="AB74" i="1"/>
  <c r="AA98" i="1"/>
  <c r="AB89" i="1"/>
  <c r="AB95" i="1"/>
  <c r="AB88" i="1"/>
  <c r="AB96" i="1"/>
  <c r="AA48" i="1"/>
  <c r="AA53" i="1"/>
  <c r="AA51" i="1"/>
  <c r="AB91" i="1"/>
  <c r="AA34" i="1"/>
  <c r="AB68" i="1"/>
  <c r="AA70" i="1"/>
  <c r="AB93" i="1"/>
  <c r="AD22" i="1"/>
  <c r="AE32" i="1"/>
  <c r="AE40" i="1"/>
  <c r="AD59" i="1"/>
  <c r="AD32" i="1"/>
  <c r="AD40" i="1"/>
  <c r="AE70" i="1"/>
  <c r="AD78" i="1"/>
  <c r="AE76" i="1"/>
  <c r="AE80" i="1"/>
  <c r="AD14" i="1"/>
  <c r="AE57" i="1"/>
  <c r="AE29" i="1"/>
  <c r="AD24" i="1"/>
  <c r="AD69" i="1"/>
  <c r="AD79" i="1"/>
  <c r="AE53" i="1"/>
  <c r="AE48" i="1"/>
  <c r="AD99" i="1"/>
  <c r="AE27" i="1"/>
  <c r="AE22" i="1"/>
  <c r="AD16" i="1"/>
  <c r="AD61" i="1"/>
  <c r="AE68" i="1"/>
  <c r="AE73" i="1"/>
  <c r="AD54" i="1"/>
  <c r="AE44" i="1"/>
  <c r="AD83" i="1"/>
  <c r="AD29" i="1"/>
  <c r="AE79" i="1"/>
  <c r="AE100" i="1"/>
  <c r="AE90" i="1"/>
  <c r="AE24" i="1"/>
  <c r="AE14" i="1"/>
  <c r="AD66" i="1"/>
  <c r="AE16" i="1"/>
  <c r="AE49" i="1"/>
  <c r="AD49" i="1"/>
  <c r="AE47" i="1"/>
  <c r="AE83" i="1"/>
  <c r="AD57" i="1"/>
  <c r="AE15" i="1"/>
  <c r="AE61" i="1"/>
  <c r="AE9" i="1"/>
  <c r="AD6" i="1"/>
  <c r="AE94" i="1"/>
  <c r="AE86" i="1"/>
  <c r="AE72" i="1"/>
  <c r="AD86" i="1"/>
  <c r="AE50" i="1"/>
  <c r="AD47" i="1"/>
  <c r="AD50" i="1"/>
  <c r="AE23" i="1"/>
  <c r="AE19" i="1"/>
  <c r="AE20" i="1"/>
  <c r="AD15" i="1"/>
  <c r="AD7" i="1"/>
  <c r="AD93" i="1"/>
  <c r="AD91" i="1"/>
  <c r="AD88" i="1"/>
  <c r="AE78" i="1"/>
  <c r="AD81" i="1"/>
  <c r="AD55" i="1"/>
  <c r="AE55" i="1"/>
  <c r="AD87" i="1"/>
  <c r="AD70" i="1"/>
  <c r="AD68" i="1"/>
  <c r="AE66" i="1"/>
  <c r="AE52" i="1"/>
  <c r="AD30" i="1"/>
  <c r="AD41" i="1"/>
  <c r="AE39" i="1"/>
  <c r="AD19" i="1"/>
  <c r="AE13" i="1"/>
  <c r="AE7" i="1"/>
  <c r="AD9" i="1"/>
  <c r="AE12" i="1"/>
  <c r="AE93" i="1"/>
  <c r="AD84" i="1"/>
  <c r="AD74" i="1"/>
  <c r="AD77" i="1"/>
  <c r="AE56" i="1"/>
  <c r="AD80" i="1"/>
  <c r="AE63" i="1"/>
  <c r="AD65" i="1"/>
  <c r="AD62" i="1"/>
  <c r="AD51" i="1"/>
  <c r="AE41" i="1"/>
  <c r="AE37" i="1"/>
  <c r="AD37" i="1"/>
  <c r="AD44" i="1"/>
  <c r="AD39" i="1"/>
  <c r="AE33" i="1"/>
  <c r="AD12" i="1"/>
  <c r="AD33" i="1"/>
  <c r="AD23" i="1"/>
  <c r="AD13" i="1"/>
  <c r="AD17" i="1"/>
  <c r="AD94" i="1"/>
  <c r="AE99" i="1"/>
  <c r="AE84" i="1"/>
  <c r="AE74" i="1"/>
  <c r="AE81" i="1"/>
  <c r="AE82" i="1"/>
  <c r="AE62" i="1"/>
  <c r="AD58" i="1"/>
  <c r="AD76" i="1"/>
  <c r="AD52" i="1"/>
  <c r="AE42" i="1"/>
  <c r="AE54" i="1"/>
  <c r="AE10" i="1"/>
  <c r="AD8" i="1"/>
  <c r="AD28" i="1"/>
  <c r="AD21" i="1"/>
  <c r="AE6" i="1"/>
  <c r="AE98" i="1"/>
  <c r="AD98" i="1"/>
  <c r="AE88" i="1"/>
  <c r="AE85" i="1"/>
  <c r="AE75" i="1"/>
  <c r="AE77" i="1"/>
  <c r="AD71" i="1"/>
  <c r="AE71" i="1"/>
  <c r="AD73" i="1"/>
  <c r="AE65" i="1"/>
  <c r="AE46" i="1"/>
  <c r="AE59" i="1"/>
  <c r="AD34" i="1"/>
  <c r="AD27" i="1"/>
  <c r="AE28" i="1"/>
  <c r="AE69" i="1"/>
  <c r="AE58" i="1"/>
  <c r="AE51" i="1"/>
  <c r="AD25" i="1"/>
  <c r="AE25" i="1"/>
  <c r="AE31" i="1"/>
  <c r="AE34" i="1"/>
  <c r="AD38" i="1"/>
  <c r="AE89" i="1"/>
  <c r="AE87" i="1"/>
  <c r="AD96" i="1"/>
  <c r="AD56" i="1"/>
  <c r="AE67" i="1"/>
  <c r="AD100" i="1"/>
  <c r="AE11" i="1"/>
  <c r="AD43" i="1"/>
  <c r="AE60" i="1"/>
  <c r="AE38" i="1"/>
  <c r="AD46" i="1"/>
  <c r="AE35" i="1"/>
  <c r="AD85" i="1"/>
  <c r="AE91" i="1"/>
  <c r="AD31" i="1"/>
  <c r="AD82" i="1"/>
  <c r="AD20" i="1"/>
  <c r="AD92" i="1"/>
  <c r="AE21" i="1"/>
  <c r="AD63" i="1"/>
  <c r="AE8" i="1"/>
  <c r="AD10" i="1"/>
  <c r="AD64" i="1"/>
  <c r="AD90" i="1"/>
  <c r="AD36" i="1"/>
  <c r="AE43" i="1"/>
  <c r="AD60" i="1"/>
  <c r="AD35" i="1"/>
  <c r="AD18" i="1"/>
  <c r="AD11" i="1"/>
  <c r="AE97" i="1"/>
  <c r="AE26" i="1"/>
  <c r="AE64" i="1"/>
  <c r="AD48" i="1"/>
  <c r="AD67" i="1"/>
  <c r="AE36" i="1"/>
  <c r="AD42" i="1"/>
  <c r="AD26" i="1"/>
  <c r="AE18" i="1"/>
  <c r="AE30" i="1"/>
  <c r="AD45" i="1"/>
  <c r="AD75" i="1"/>
  <c r="AE95" i="1"/>
  <c r="AD89" i="1"/>
  <c r="AE17" i="1"/>
  <c r="AD53" i="1"/>
  <c r="AE96" i="1"/>
  <c r="AD72" i="1"/>
  <c r="AE45" i="1"/>
  <c r="AD97" i="1"/>
  <c r="AE92" i="1"/>
  <c r="AD95" i="1"/>
  <c r="AH29" i="1"/>
  <c r="AH79" i="1"/>
  <c r="AG94" i="1"/>
  <c r="AH14" i="1"/>
  <c r="AG96" i="1"/>
  <c r="AG72" i="1"/>
  <c r="AG29" i="1"/>
  <c r="AG63" i="1"/>
  <c r="AH83" i="1"/>
  <c r="AG88" i="1"/>
  <c r="AH40" i="1"/>
  <c r="AG81" i="1"/>
  <c r="AH96" i="1"/>
  <c r="AG83" i="1"/>
  <c r="AH72" i="1"/>
  <c r="AH24" i="1"/>
  <c r="AG40" i="1"/>
  <c r="AG22" i="1"/>
  <c r="AG26" i="1"/>
  <c r="AG12" i="1"/>
  <c r="AG79" i="1"/>
  <c r="AH59" i="1"/>
  <c r="AG86" i="1"/>
  <c r="AH86" i="1"/>
  <c r="AG91" i="1"/>
  <c r="AG24" i="1"/>
  <c r="AG70" i="1"/>
  <c r="AH63" i="1"/>
  <c r="AG59" i="1"/>
  <c r="AG14" i="1"/>
  <c r="AH13" i="1"/>
  <c r="AG19" i="1"/>
  <c r="AH95" i="1"/>
  <c r="AH71" i="1"/>
  <c r="AH80" i="1"/>
  <c r="AG54" i="1"/>
  <c r="AH65" i="1"/>
  <c r="AH51" i="1"/>
  <c r="AH43" i="1"/>
  <c r="AG23" i="1"/>
  <c r="AH37" i="1"/>
  <c r="AH42" i="1"/>
  <c r="AG16" i="1"/>
  <c r="AH91" i="1"/>
  <c r="AH88" i="1"/>
  <c r="AH81" i="1"/>
  <c r="AH76" i="1"/>
  <c r="AH54" i="1"/>
  <c r="AH23" i="1"/>
  <c r="AG36" i="1"/>
  <c r="AH33" i="1"/>
  <c r="AH49" i="1"/>
  <c r="AH19" i="1"/>
  <c r="AH16" i="1"/>
  <c r="AH12" i="1"/>
  <c r="AG6" i="1"/>
  <c r="AG10" i="1"/>
  <c r="AH97" i="1"/>
  <c r="AH98" i="1"/>
  <c r="AH77" i="1"/>
  <c r="AH73" i="1"/>
  <c r="AG44" i="1"/>
  <c r="AH50" i="1"/>
  <c r="AH26" i="1"/>
  <c r="AH22" i="1"/>
  <c r="AH6" i="1"/>
  <c r="AH10" i="1"/>
  <c r="AH94" i="1"/>
  <c r="AG97" i="1"/>
  <c r="AH92" i="1"/>
  <c r="AH87" i="1"/>
  <c r="AH70" i="1"/>
  <c r="AH68" i="1"/>
  <c r="AH34" i="1"/>
  <c r="AH61" i="1"/>
  <c r="AH44" i="1"/>
  <c r="AG11" i="1"/>
  <c r="AG60" i="1"/>
  <c r="AG82" i="1"/>
  <c r="AG89" i="1"/>
  <c r="AG64" i="1"/>
  <c r="AG35" i="1"/>
  <c r="AG38" i="1"/>
  <c r="AG98" i="1"/>
  <c r="AG13" i="1"/>
  <c r="AH28" i="1"/>
  <c r="AG34" i="1"/>
  <c r="AG61" i="1"/>
  <c r="AG80" i="1"/>
  <c r="AG8" i="1"/>
  <c r="AG48" i="1"/>
  <c r="AH25" i="1"/>
  <c r="AH39" i="1"/>
  <c r="AH56" i="1"/>
  <c r="AH75" i="1"/>
  <c r="AG85" i="1"/>
  <c r="AG32" i="1"/>
  <c r="AH38" i="1"/>
  <c r="AH62" i="1"/>
  <c r="AH74" i="1"/>
  <c r="AG93" i="1"/>
  <c r="AG47" i="1"/>
  <c r="AH46" i="1"/>
  <c r="AG78" i="1"/>
  <c r="AG45" i="1"/>
  <c r="AG27" i="1"/>
  <c r="AH60" i="1"/>
  <c r="AG71" i="1"/>
  <c r="AH64" i="1"/>
  <c r="AG9" i="1"/>
  <c r="AG95" i="1"/>
  <c r="AH31" i="1"/>
  <c r="AG50" i="1"/>
  <c r="AG21" i="1"/>
  <c r="AH11" i="1"/>
  <c r="AG18" i="1"/>
  <c r="AG57" i="1"/>
  <c r="AG42" i="1"/>
  <c r="AH8" i="1"/>
  <c r="AH48" i="1"/>
  <c r="AG87" i="1"/>
  <c r="AG53" i="1"/>
  <c r="AH82" i="1"/>
  <c r="AH45" i="1"/>
  <c r="AH85" i="1"/>
  <c r="AH84" i="1"/>
  <c r="AH32" i="1"/>
  <c r="AH41" i="1"/>
  <c r="AG62" i="1"/>
  <c r="AH93" i="1"/>
  <c r="AH47" i="1"/>
  <c r="AH66" i="1"/>
  <c r="AG69" i="1"/>
  <c r="AH52" i="1"/>
  <c r="AG58" i="1"/>
  <c r="AH17" i="1"/>
  <c r="AG74" i="1"/>
  <c r="AG84" i="1"/>
  <c r="AG92" i="1"/>
  <c r="AG31" i="1"/>
  <c r="AG65" i="1"/>
  <c r="AG30" i="1"/>
  <c r="AH89" i="1"/>
  <c r="AG43" i="1"/>
  <c r="AG52" i="1"/>
  <c r="AG68" i="1"/>
  <c r="AH57" i="1"/>
  <c r="AG90" i="1"/>
  <c r="AG51" i="1"/>
  <c r="AH90" i="1"/>
  <c r="AH53" i="1"/>
  <c r="AH30" i="1"/>
  <c r="AG66" i="1"/>
  <c r="AH69" i="1"/>
  <c r="AG99" i="1"/>
  <c r="AH18" i="1"/>
  <c r="AG25" i="1"/>
  <c r="AG77" i="1"/>
  <c r="AH20" i="1"/>
  <c r="AG33" i="1"/>
  <c r="AG49" i="1"/>
  <c r="AG41" i="1"/>
  <c r="AG15" i="1"/>
  <c r="AH36" i="1"/>
  <c r="AG55" i="1"/>
  <c r="AG28" i="1"/>
  <c r="AH100" i="1"/>
  <c r="AG7" i="1"/>
  <c r="AG17" i="1"/>
  <c r="AG67" i="1"/>
  <c r="AG73" i="1"/>
  <c r="AH67" i="1"/>
  <c r="AG100" i="1"/>
  <c r="AG76" i="1"/>
  <c r="AG37" i="1"/>
  <c r="AH9" i="1"/>
  <c r="AH15" i="1"/>
  <c r="AH21" i="1"/>
  <c r="AH7" i="1"/>
  <c r="AG20" i="1"/>
  <c r="AH27" i="1"/>
  <c r="AG39" i="1"/>
  <c r="AG56" i="1"/>
  <c r="AH58" i="1"/>
  <c r="AG75" i="1"/>
  <c r="AH35" i="1"/>
  <c r="AH55" i="1"/>
  <c r="AG46" i="1"/>
  <c r="AH78" i="1"/>
  <c r="AH99" i="1"/>
  <c r="G14" i="1"/>
  <c r="F83" i="1"/>
  <c r="F57" i="1"/>
  <c r="F29" i="1"/>
  <c r="G24" i="1"/>
  <c r="F22" i="1"/>
  <c r="G29" i="1"/>
  <c r="G57" i="1"/>
  <c r="G22" i="1"/>
  <c r="G68" i="1"/>
  <c r="G48" i="1"/>
  <c r="G96" i="1"/>
  <c r="G83" i="1"/>
  <c r="F16" i="1"/>
  <c r="G26" i="1"/>
  <c r="G70" i="1"/>
  <c r="F43" i="1"/>
  <c r="F61" i="1"/>
  <c r="G9" i="1"/>
  <c r="G34" i="1"/>
  <c r="G54" i="1"/>
  <c r="G44" i="1"/>
  <c r="G27" i="1"/>
  <c r="F88" i="1"/>
  <c r="G40" i="1"/>
  <c r="G100" i="1"/>
  <c r="G94" i="1"/>
  <c r="F14" i="1"/>
  <c r="F32" i="1"/>
  <c r="F59" i="1"/>
  <c r="F49" i="1"/>
  <c r="F24" i="1"/>
  <c r="F69" i="1"/>
  <c r="F54" i="1"/>
  <c r="F39" i="1"/>
  <c r="F96" i="1"/>
  <c r="G91" i="1"/>
  <c r="F78" i="1"/>
  <c r="F12" i="1"/>
  <c r="G61" i="1"/>
  <c r="G72" i="1"/>
  <c r="G50" i="1"/>
  <c r="F50" i="1"/>
  <c r="F19" i="1"/>
  <c r="F15" i="1"/>
  <c r="F94" i="1"/>
  <c r="G99" i="1"/>
  <c r="F89" i="1"/>
  <c r="G84" i="1"/>
  <c r="F74" i="1"/>
  <c r="G74" i="1"/>
  <c r="G81" i="1"/>
  <c r="F76" i="1"/>
  <c r="G65" i="1"/>
  <c r="G38" i="1"/>
  <c r="G42" i="1"/>
  <c r="F44" i="1"/>
  <c r="G39" i="1"/>
  <c r="G15" i="1"/>
  <c r="G23" i="1"/>
  <c r="G19" i="1"/>
  <c r="F17" i="1"/>
  <c r="F9" i="1"/>
  <c r="G6" i="1"/>
  <c r="F98" i="1"/>
  <c r="G95" i="1"/>
  <c r="G85" i="1"/>
  <c r="G75" i="1"/>
  <c r="G82" i="1"/>
  <c r="G77" i="1"/>
  <c r="F73" i="1"/>
  <c r="G59" i="1"/>
  <c r="G69" i="1"/>
  <c r="G49" i="1"/>
  <c r="F38" i="1"/>
  <c r="G43" i="1"/>
  <c r="G33" i="1"/>
  <c r="F26" i="1"/>
  <c r="F33" i="1"/>
  <c r="G17" i="1"/>
  <c r="G16" i="1"/>
  <c r="G78" i="1"/>
  <c r="G88" i="1"/>
  <c r="F81" i="1"/>
  <c r="F71" i="1"/>
  <c r="G71" i="1"/>
  <c r="F87" i="1"/>
  <c r="F70" i="1"/>
  <c r="F68" i="1"/>
  <c r="G60" i="1"/>
  <c r="G66" i="1"/>
  <c r="F45" i="1"/>
  <c r="G52" i="1"/>
  <c r="F46" i="1"/>
  <c r="G30" i="1"/>
  <c r="G37" i="1"/>
  <c r="F40" i="1"/>
  <c r="G10" i="1"/>
  <c r="G21" i="1"/>
  <c r="F21" i="1"/>
  <c r="F7" i="1"/>
  <c r="G7" i="1"/>
  <c r="G12" i="1"/>
  <c r="G98" i="1"/>
  <c r="F91" i="1"/>
  <c r="F84" i="1"/>
  <c r="F77" i="1"/>
  <c r="F80" i="1"/>
  <c r="G25" i="1"/>
  <c r="G31" i="1"/>
  <c r="F27" i="1"/>
  <c r="F52" i="1"/>
  <c r="G46" i="1"/>
  <c r="G51" i="1"/>
  <c r="F51" i="1"/>
  <c r="G32" i="1"/>
  <c r="F37" i="1"/>
  <c r="G28" i="1"/>
  <c r="F65" i="1"/>
  <c r="F25" i="1"/>
  <c r="F34" i="1"/>
  <c r="F35" i="1"/>
  <c r="F31" i="1"/>
  <c r="F30" i="1"/>
  <c r="F95" i="1"/>
  <c r="F42" i="1"/>
  <c r="F99" i="1"/>
  <c r="F62" i="1"/>
  <c r="F92" i="1"/>
  <c r="F18" i="1"/>
  <c r="G87" i="1"/>
  <c r="G76" i="1"/>
  <c r="F48" i="1"/>
  <c r="G63" i="1"/>
  <c r="G64" i="1"/>
  <c r="F75" i="1"/>
  <c r="G90" i="1"/>
  <c r="G20" i="1"/>
  <c r="G11" i="1"/>
  <c r="G62" i="1"/>
  <c r="G93" i="1"/>
  <c r="G92" i="1"/>
  <c r="F36" i="1"/>
  <c r="F20" i="1"/>
  <c r="G18" i="1"/>
  <c r="G8" i="1"/>
  <c r="G86" i="1"/>
  <c r="G73" i="1"/>
  <c r="F23" i="1"/>
  <c r="F56" i="1"/>
  <c r="G45" i="1"/>
  <c r="G79" i="1"/>
  <c r="G47" i="1"/>
  <c r="F85" i="1"/>
  <c r="G67" i="1"/>
  <c r="F90" i="1"/>
  <c r="G13" i="1"/>
  <c r="G35" i="1"/>
  <c r="G36" i="1"/>
  <c r="F8" i="1"/>
  <c r="F6" i="1"/>
  <c r="F47" i="1"/>
  <c r="G41" i="1"/>
  <c r="G58" i="1"/>
  <c r="F11" i="1"/>
  <c r="G53" i="1"/>
  <c r="G56" i="1"/>
  <c r="F63" i="1"/>
  <c r="F60" i="1"/>
  <c r="F66" i="1"/>
  <c r="F86" i="1"/>
  <c r="F79" i="1"/>
  <c r="F10" i="1"/>
  <c r="G97" i="1"/>
  <c r="F41" i="1"/>
  <c r="F82" i="1"/>
  <c r="G89" i="1"/>
  <c r="F13" i="1"/>
  <c r="F28" i="1"/>
  <c r="F53" i="1"/>
  <c r="F72" i="1"/>
  <c r="G80" i="1"/>
  <c r="F64" i="1"/>
  <c r="F67" i="1"/>
  <c r="F100" i="1"/>
  <c r="F58" i="1"/>
  <c r="F97" i="1"/>
  <c r="F93" i="1"/>
  <c r="J88" i="1"/>
  <c r="I76" i="1"/>
  <c r="I87" i="1"/>
  <c r="I70" i="1"/>
  <c r="J72" i="1"/>
  <c r="I72" i="1"/>
  <c r="J96" i="1"/>
  <c r="J14" i="1"/>
  <c r="J90" i="1"/>
  <c r="I31" i="1"/>
  <c r="I81" i="1"/>
  <c r="J59" i="1"/>
  <c r="J49" i="1"/>
  <c r="I94" i="1"/>
  <c r="I96" i="1"/>
  <c r="I83" i="1"/>
  <c r="I14" i="1"/>
  <c r="I59" i="1"/>
  <c r="I42" i="1"/>
  <c r="J83" i="1"/>
  <c r="I80" i="1"/>
  <c r="I24" i="1"/>
  <c r="J24" i="1"/>
  <c r="J42" i="1"/>
  <c r="I29" i="1"/>
  <c r="I26" i="1"/>
  <c r="I49" i="1"/>
  <c r="J16" i="1"/>
  <c r="J93" i="1"/>
  <c r="J98" i="1"/>
  <c r="I93" i="1"/>
  <c r="J77" i="1"/>
  <c r="J73" i="1"/>
  <c r="J62" i="1"/>
  <c r="J61" i="1"/>
  <c r="I44" i="1"/>
  <c r="J50" i="1"/>
  <c r="I41" i="1"/>
  <c r="I12" i="1"/>
  <c r="J22" i="1"/>
  <c r="J13" i="1"/>
  <c r="J94" i="1"/>
  <c r="I97" i="1"/>
  <c r="J87" i="1"/>
  <c r="J70" i="1"/>
  <c r="J68" i="1"/>
  <c r="I62" i="1"/>
  <c r="J44" i="1"/>
  <c r="I40" i="1"/>
  <c r="I28" i="1"/>
  <c r="J31" i="1"/>
  <c r="J12" i="1"/>
  <c r="J6" i="1"/>
  <c r="I11" i="1"/>
  <c r="I10" i="1"/>
  <c r="J95" i="1"/>
  <c r="J97" i="1"/>
  <c r="I95" i="1"/>
  <c r="I89" i="1"/>
  <c r="J58" i="1"/>
  <c r="J80" i="1"/>
  <c r="J65" i="1"/>
  <c r="J54" i="1"/>
  <c r="J51" i="1"/>
  <c r="J40" i="1"/>
  <c r="I35" i="1"/>
  <c r="J28" i="1"/>
  <c r="J37" i="1"/>
  <c r="J33" i="1"/>
  <c r="J26" i="1"/>
  <c r="I16" i="1"/>
  <c r="J10" i="1"/>
  <c r="I88" i="1"/>
  <c r="J81" i="1"/>
  <c r="J76" i="1"/>
  <c r="I58" i="1"/>
  <c r="J23" i="1"/>
  <c r="J29" i="1"/>
  <c r="J45" i="1"/>
  <c r="J41" i="1"/>
  <c r="I23" i="1"/>
  <c r="J34" i="1"/>
  <c r="J25" i="1"/>
  <c r="I27" i="1"/>
  <c r="I25" i="1"/>
  <c r="I6" i="1"/>
  <c r="I91" i="1"/>
  <c r="I9" i="1"/>
  <c r="I19" i="1"/>
  <c r="I30" i="1"/>
  <c r="I82" i="1"/>
  <c r="I20" i="1"/>
  <c r="I50" i="1"/>
  <c r="I64" i="1"/>
  <c r="I65" i="1"/>
  <c r="I92" i="1"/>
  <c r="I7" i="1"/>
  <c r="I18" i="1"/>
  <c r="I67" i="1"/>
  <c r="I86" i="1"/>
  <c r="J86" i="1"/>
  <c r="J57" i="1"/>
  <c r="J67" i="1"/>
  <c r="I90" i="1"/>
  <c r="J9" i="1"/>
  <c r="J36" i="1"/>
  <c r="J74" i="1"/>
  <c r="I47" i="1"/>
  <c r="I63" i="1"/>
  <c r="J69" i="1"/>
  <c r="I78" i="1"/>
  <c r="J99" i="1"/>
  <c r="I53" i="1"/>
  <c r="I60" i="1"/>
  <c r="J46" i="1"/>
  <c r="J89" i="1"/>
  <c r="I15" i="1"/>
  <c r="J100" i="1"/>
  <c r="I38" i="1"/>
  <c r="I84" i="1"/>
  <c r="J11" i="1"/>
  <c r="I36" i="1"/>
  <c r="I21" i="1"/>
  <c r="I13" i="1"/>
  <c r="J64" i="1"/>
  <c r="J8" i="1"/>
  <c r="I52" i="1"/>
  <c r="J84" i="1"/>
  <c r="I68" i="1"/>
  <c r="I79" i="1"/>
  <c r="I51" i="1"/>
  <c r="I37" i="1"/>
  <c r="J20" i="1"/>
  <c r="J30" i="1"/>
  <c r="J47" i="1"/>
  <c r="J63" i="1"/>
  <c r="I69" i="1"/>
  <c r="J53" i="1"/>
  <c r="J91" i="1"/>
  <c r="I56" i="1"/>
  <c r="I75" i="1"/>
  <c r="I85" i="1"/>
  <c r="J18" i="1"/>
  <c r="I34" i="1"/>
  <c r="J19" i="1"/>
  <c r="I33" i="1"/>
  <c r="I74" i="1"/>
  <c r="I22" i="1"/>
  <c r="I46" i="1"/>
  <c r="J35" i="1"/>
  <c r="I77" i="1"/>
  <c r="I98" i="1"/>
  <c r="J7" i="1"/>
  <c r="I73" i="1"/>
  <c r="J79" i="1"/>
  <c r="I108" i="1"/>
  <c r="I100" i="1"/>
  <c r="I48" i="1"/>
  <c r="J15" i="1"/>
  <c r="J32" i="1"/>
  <c r="J38" i="1"/>
  <c r="J55" i="1"/>
  <c r="J66" i="1"/>
  <c r="J92" i="1"/>
  <c r="I39" i="1"/>
  <c r="I43" i="1"/>
  <c r="J56" i="1"/>
  <c r="J75" i="1"/>
  <c r="J85" i="1"/>
  <c r="I55" i="1"/>
  <c r="I17" i="1"/>
  <c r="J71" i="1"/>
  <c r="J52" i="1"/>
  <c r="I45" i="1"/>
  <c r="I71" i="1"/>
  <c r="J17" i="1"/>
  <c r="I54" i="1"/>
  <c r="I57" i="1"/>
  <c r="I61" i="1"/>
  <c r="J108" i="1"/>
  <c r="J48" i="1"/>
  <c r="I8" i="1"/>
  <c r="J21" i="1"/>
  <c r="I32" i="1"/>
  <c r="I66" i="1"/>
  <c r="J82" i="1"/>
  <c r="J78" i="1"/>
  <c r="I99" i="1"/>
  <c r="J27" i="1"/>
  <c r="J60" i="1"/>
  <c r="J39" i="1"/>
  <c r="J43" i="1"/>
  <c r="C32" i="1"/>
  <c r="D40" i="1"/>
  <c r="C40" i="1"/>
  <c r="D70" i="1"/>
  <c r="C83" i="1"/>
  <c r="D87" i="1"/>
  <c r="D90" i="1"/>
  <c r="C112" i="1"/>
  <c r="D104" i="1"/>
  <c r="C99" i="1"/>
  <c r="C57" i="1"/>
  <c r="C53" i="1"/>
  <c r="C87" i="1"/>
  <c r="D83" i="1"/>
  <c r="C64" i="1"/>
  <c r="C56" i="1"/>
  <c r="C23" i="1"/>
  <c r="D76" i="1"/>
  <c r="C61" i="1"/>
  <c r="C16" i="1"/>
  <c r="D37" i="1"/>
  <c r="D14" i="1"/>
  <c r="D80" i="1"/>
  <c r="C76" i="1"/>
  <c r="C73" i="1"/>
  <c r="C108" i="1"/>
  <c r="D64" i="1"/>
  <c r="C90" i="1"/>
  <c r="D16" i="1"/>
  <c r="D112" i="1"/>
  <c r="D24" i="1"/>
  <c r="C72" i="1"/>
  <c r="D53" i="1"/>
  <c r="C69" i="1"/>
  <c r="C104" i="1"/>
  <c r="D73" i="1"/>
  <c r="D48" i="1"/>
  <c r="D113" i="1"/>
  <c r="C103" i="1"/>
  <c r="D116" i="1"/>
  <c r="D108" i="1"/>
  <c r="D10" i="1"/>
  <c r="D72" i="1"/>
  <c r="C66" i="1"/>
  <c r="C60" i="1"/>
  <c r="D51" i="1"/>
  <c r="C48" i="1"/>
  <c r="C28" i="1"/>
  <c r="C39" i="1"/>
  <c r="C63" i="1"/>
  <c r="D100" i="1"/>
  <c r="C14" i="1"/>
  <c r="C100" i="1"/>
  <c r="C80" i="1"/>
  <c r="D61" i="1"/>
  <c r="D59" i="1"/>
  <c r="D57" i="1"/>
  <c r="D79" i="1"/>
  <c r="C10" i="1"/>
  <c r="D18" i="1"/>
  <c r="C113" i="1"/>
  <c r="D33" i="1"/>
  <c r="D23" i="1"/>
  <c r="C18" i="1"/>
  <c r="D117" i="1"/>
  <c r="C114" i="1"/>
  <c r="C105" i="1"/>
  <c r="C107" i="1"/>
  <c r="D105" i="1"/>
  <c r="D93" i="1"/>
  <c r="C98" i="1"/>
  <c r="C85" i="1"/>
  <c r="C75" i="1"/>
  <c r="C68" i="1"/>
  <c r="C82" i="1"/>
  <c r="C77" i="1"/>
  <c r="C59" i="1"/>
  <c r="D58" i="1"/>
  <c r="D46" i="1"/>
  <c r="C51" i="1"/>
  <c r="C49" i="1"/>
  <c r="D36" i="1"/>
  <c r="C8" i="1"/>
  <c r="C101" i="1"/>
  <c r="C111" i="1"/>
  <c r="D111" i="1"/>
  <c r="C116" i="1"/>
  <c r="D102" i="1"/>
  <c r="D98" i="1"/>
  <c r="D107" i="1"/>
  <c r="D99" i="1"/>
  <c r="C93" i="1"/>
  <c r="C78" i="1"/>
  <c r="C70" i="1"/>
  <c r="C88" i="1"/>
  <c r="C79" i="1"/>
  <c r="D82" i="1"/>
  <c r="D65" i="1"/>
  <c r="D69" i="1"/>
  <c r="D66" i="1"/>
  <c r="C65" i="1"/>
  <c r="D60" i="1"/>
  <c r="D47" i="1"/>
  <c r="D45" i="1"/>
  <c r="C45" i="1"/>
  <c r="C29" i="1"/>
  <c r="C26" i="1"/>
  <c r="C25" i="1"/>
  <c r="D42" i="1"/>
  <c r="D6" i="1"/>
  <c r="D28" i="1"/>
  <c r="C13" i="1"/>
  <c r="C7" i="1"/>
  <c r="C6" i="1"/>
  <c r="D101" i="1"/>
  <c r="C110" i="1"/>
  <c r="C106" i="1"/>
  <c r="D89" i="1"/>
  <c r="C102" i="1"/>
  <c r="D97" i="1"/>
  <c r="C86" i="1"/>
  <c r="D85" i="1"/>
  <c r="D75" i="1"/>
  <c r="C62" i="1"/>
  <c r="C55" i="1"/>
  <c r="D63" i="1"/>
  <c r="D62" i="1"/>
  <c r="C46" i="1"/>
  <c r="D29" i="1"/>
  <c r="D26" i="1"/>
  <c r="C33" i="1"/>
  <c r="AL33" i="1" s="1"/>
  <c r="D8" i="1"/>
  <c r="C115" i="1"/>
  <c r="D115" i="1"/>
  <c r="C118" i="1"/>
  <c r="D114" i="1"/>
  <c r="D88" i="1"/>
  <c r="D103" i="1"/>
  <c r="D78" i="1"/>
  <c r="C74" i="1"/>
  <c r="C81" i="1"/>
  <c r="D68" i="1"/>
  <c r="C37" i="1"/>
  <c r="C38" i="1"/>
  <c r="C42" i="1"/>
  <c r="D56" i="1"/>
  <c r="D39" i="1"/>
  <c r="D32" i="1"/>
  <c r="D41" i="1"/>
  <c r="C24" i="1"/>
  <c r="C30" i="1"/>
  <c r="D74" i="1"/>
  <c r="D22" i="1"/>
  <c r="D84" i="1"/>
  <c r="D110" i="1"/>
  <c r="C20" i="1"/>
  <c r="D31" i="1"/>
  <c r="C58" i="1"/>
  <c r="D118" i="1"/>
  <c r="C12" i="1"/>
  <c r="D54" i="1"/>
  <c r="C117" i="1"/>
  <c r="C96" i="1"/>
  <c r="D21" i="1"/>
  <c r="D91" i="1"/>
  <c r="D94" i="1"/>
  <c r="C95" i="1"/>
  <c r="C97" i="1"/>
  <c r="D38" i="1"/>
  <c r="C11" i="1"/>
  <c r="D9" i="1"/>
  <c r="C22" i="1"/>
  <c r="D55" i="1"/>
  <c r="C31" i="1"/>
  <c r="AL31" i="1" s="1"/>
  <c r="D81" i="1"/>
  <c r="D49" i="1"/>
  <c r="C54" i="1"/>
  <c r="D96" i="1"/>
  <c r="D109" i="1"/>
  <c r="C19" i="1"/>
  <c r="D20" i="1"/>
  <c r="D92" i="1"/>
  <c r="C35" i="1"/>
  <c r="D34" i="1"/>
  <c r="D15" i="1"/>
  <c r="D19" i="1"/>
  <c r="D95" i="1"/>
  <c r="D7" i="1"/>
  <c r="C41" i="1"/>
  <c r="C92" i="1"/>
  <c r="D17" i="1"/>
  <c r="C50" i="1"/>
  <c r="C36" i="1"/>
  <c r="D67" i="1"/>
  <c r="C67" i="1"/>
  <c r="C9" i="1"/>
  <c r="C15" i="1"/>
  <c r="C21" i="1"/>
  <c r="C27" i="1"/>
  <c r="D106" i="1"/>
  <c r="C34" i="1"/>
  <c r="C91" i="1"/>
  <c r="D35" i="1"/>
  <c r="D30" i="1"/>
  <c r="D52" i="1"/>
  <c r="C17" i="1"/>
  <c r="C84" i="1"/>
  <c r="D13" i="1"/>
  <c r="D77" i="1"/>
  <c r="D44" i="1"/>
  <c r="D25" i="1"/>
  <c r="D71" i="1"/>
  <c r="C89" i="1"/>
  <c r="D12" i="1"/>
  <c r="C47" i="1"/>
  <c r="C52" i="1"/>
  <c r="C109" i="1"/>
  <c r="D86" i="1"/>
  <c r="C44" i="1"/>
  <c r="D50" i="1"/>
  <c r="D11" i="1"/>
  <c r="C71" i="1"/>
  <c r="C94" i="1"/>
  <c r="D27" i="1"/>
  <c r="V14" i="1"/>
  <c r="V29" i="1"/>
  <c r="U91" i="1"/>
  <c r="U83" i="1"/>
  <c r="U79" i="1"/>
  <c r="U14" i="1"/>
  <c r="U23" i="1"/>
  <c r="U59" i="1"/>
  <c r="V86" i="1"/>
  <c r="U70" i="1"/>
  <c r="U96" i="1"/>
  <c r="U24" i="1"/>
  <c r="U68" i="1"/>
  <c r="U48" i="1"/>
  <c r="V79" i="1"/>
  <c r="V83" i="1"/>
  <c r="U80" i="1"/>
  <c r="U29" i="1"/>
  <c r="V24" i="1"/>
  <c r="U26" i="1"/>
  <c r="U87" i="1"/>
  <c r="U55" i="1"/>
  <c r="U22" i="1"/>
  <c r="U37" i="1"/>
  <c r="V22" i="1"/>
  <c r="V16" i="1"/>
  <c r="U6" i="1"/>
  <c r="U10" i="1"/>
  <c r="V97" i="1"/>
  <c r="V94" i="1"/>
  <c r="V90" i="1"/>
  <c r="U81" i="1"/>
  <c r="U77" i="1"/>
  <c r="V76" i="1"/>
  <c r="V48" i="1"/>
  <c r="V31" i="1"/>
  <c r="U36" i="1"/>
  <c r="V26" i="1"/>
  <c r="V6" i="1"/>
  <c r="V10" i="1"/>
  <c r="U95" i="1"/>
  <c r="V96" i="1"/>
  <c r="V98" i="1"/>
  <c r="V73" i="1"/>
  <c r="V57" i="1"/>
  <c r="U54" i="1"/>
  <c r="U40" i="1"/>
  <c r="U97" i="1"/>
  <c r="V91" i="1"/>
  <c r="V81" i="1"/>
  <c r="V55" i="1"/>
  <c r="V87" i="1"/>
  <c r="V70" i="1"/>
  <c r="V68" i="1"/>
  <c r="V54" i="1"/>
  <c r="V40" i="1"/>
  <c r="V44" i="1"/>
  <c r="V19" i="1"/>
  <c r="U16" i="1"/>
  <c r="U13" i="1"/>
  <c r="V18" i="1"/>
  <c r="U93" i="1"/>
  <c r="V74" i="1"/>
  <c r="V77" i="1"/>
  <c r="V80" i="1"/>
  <c r="V65" i="1"/>
  <c r="U42" i="1"/>
  <c r="V28" i="1"/>
  <c r="V51" i="1"/>
  <c r="V37" i="1"/>
  <c r="V27" i="1"/>
  <c r="V23" i="1"/>
  <c r="V59" i="1"/>
  <c r="U28" i="1"/>
  <c r="V50" i="1"/>
  <c r="U31" i="1"/>
  <c r="V84" i="1"/>
  <c r="V49" i="1"/>
  <c r="U41" i="1"/>
  <c r="V45" i="1"/>
  <c r="U11" i="1"/>
  <c r="U34" i="1"/>
  <c r="V30" i="1"/>
  <c r="U65" i="1"/>
  <c r="U21" i="1"/>
  <c r="V13" i="1"/>
  <c r="V12" i="1"/>
  <c r="U52" i="1"/>
  <c r="U7" i="1"/>
  <c r="U58" i="1"/>
  <c r="U19" i="1"/>
  <c r="V36" i="1"/>
  <c r="U33" i="1"/>
  <c r="V72" i="1"/>
  <c r="U67" i="1"/>
  <c r="U100" i="1"/>
  <c r="V15" i="1"/>
  <c r="V21" i="1"/>
  <c r="V43" i="1"/>
  <c r="V39" i="1"/>
  <c r="V78" i="1"/>
  <c r="V60" i="1"/>
  <c r="V41" i="1"/>
  <c r="V33" i="1"/>
  <c r="U98" i="1"/>
  <c r="V82" i="1"/>
  <c r="V17" i="1"/>
  <c r="V35" i="1"/>
  <c r="V92" i="1"/>
  <c r="U90" i="1"/>
  <c r="U50" i="1"/>
  <c r="U61" i="1"/>
  <c r="U57" i="1"/>
  <c r="V67" i="1"/>
  <c r="V7" i="1"/>
  <c r="U35" i="1"/>
  <c r="V66" i="1"/>
  <c r="U82" i="1"/>
  <c r="U85" i="1"/>
  <c r="U99" i="1"/>
  <c r="U32" i="1"/>
  <c r="U53" i="1"/>
  <c r="U46" i="1"/>
  <c r="U92" i="1"/>
  <c r="V62" i="1"/>
  <c r="U74" i="1"/>
  <c r="V100" i="1"/>
  <c r="V71" i="1"/>
  <c r="V75" i="1"/>
  <c r="V85" i="1"/>
  <c r="U9" i="1"/>
  <c r="V20" i="1"/>
  <c r="U64" i="1"/>
  <c r="U44" i="1"/>
  <c r="U8" i="1"/>
  <c r="V64" i="1"/>
  <c r="V42" i="1"/>
  <c r="U94" i="1"/>
  <c r="V61" i="1"/>
  <c r="V9" i="1"/>
  <c r="U20" i="1"/>
  <c r="V34" i="1"/>
  <c r="U47" i="1"/>
  <c r="U62" i="1"/>
  <c r="U66" i="1"/>
  <c r="V69" i="1"/>
  <c r="V58" i="1"/>
  <c r="U71" i="1"/>
  <c r="V88" i="1"/>
  <c r="V99" i="1"/>
  <c r="V32" i="1"/>
  <c r="V53" i="1"/>
  <c r="U75" i="1"/>
  <c r="V56" i="1"/>
  <c r="U63" i="1"/>
  <c r="U45" i="1"/>
  <c r="V46" i="1"/>
  <c r="V25" i="1"/>
  <c r="U27" i="1"/>
  <c r="U25" i="1"/>
  <c r="U30" i="1"/>
  <c r="U17" i="1"/>
  <c r="V93" i="1"/>
  <c r="V95" i="1"/>
  <c r="U12" i="1"/>
  <c r="U15" i="1"/>
  <c r="U49" i="1"/>
  <c r="U38" i="1"/>
  <c r="U84" i="1"/>
  <c r="V11" i="1"/>
  <c r="U18" i="1"/>
  <c r="U73" i="1"/>
  <c r="U51" i="1"/>
  <c r="U76" i="1"/>
  <c r="V8" i="1"/>
  <c r="U72" i="1"/>
  <c r="U86" i="1"/>
  <c r="U43" i="1"/>
  <c r="V47" i="1"/>
  <c r="V52" i="1"/>
  <c r="U69" i="1"/>
  <c r="U88" i="1"/>
  <c r="V38" i="1"/>
  <c r="AN38" i="1" s="1"/>
  <c r="U39" i="1"/>
  <c r="U56" i="1"/>
  <c r="V63" i="1"/>
  <c r="U78" i="1"/>
  <c r="U60" i="1"/>
  <c r="A5" i="1"/>
  <c r="AC5" i="1" s="1"/>
  <c r="AH3" i="1"/>
  <c r="AB3" i="1"/>
  <c r="S3" i="1"/>
  <c r="P3" i="1"/>
  <c r="M3" i="1"/>
  <c r="J3" i="1"/>
  <c r="G3" i="1"/>
  <c r="Y3" i="1"/>
  <c r="D3" i="1"/>
  <c r="AN74" i="1" s="1"/>
  <c r="AL98" i="1" l="1"/>
  <c r="AL32" i="1"/>
  <c r="AN18" i="1"/>
  <c r="AN11" i="1"/>
  <c r="AL109" i="1"/>
  <c r="AN109" i="1"/>
  <c r="AL34" i="1"/>
  <c r="AN34" i="1"/>
  <c r="AN15" i="1"/>
  <c r="AL15" i="1"/>
  <c r="AN36" i="1"/>
  <c r="AN41" i="1"/>
  <c r="AN20" i="1"/>
  <c r="AN54" i="1"/>
  <c r="AN81" i="1"/>
  <c r="AN115" i="1"/>
  <c r="AL115" i="1"/>
  <c r="AN55" i="1"/>
  <c r="AL106" i="1"/>
  <c r="AL7" i="1"/>
  <c r="AN7" i="1"/>
  <c r="AL45" i="1"/>
  <c r="AN45" i="1"/>
  <c r="AN78" i="1"/>
  <c r="AL78" i="1"/>
  <c r="AL111" i="1"/>
  <c r="AN111" i="1"/>
  <c r="AN49" i="1"/>
  <c r="AL49" i="1"/>
  <c r="AL75" i="1"/>
  <c r="AL113" i="1"/>
  <c r="AN113" i="1"/>
  <c r="AN39" i="1"/>
  <c r="AL60" i="1"/>
  <c r="AL73" i="1"/>
  <c r="AL23" i="1"/>
  <c r="AN23" i="1"/>
  <c r="AN87" i="1"/>
  <c r="AL83" i="1"/>
  <c r="AN83" i="1"/>
  <c r="AN32" i="1"/>
  <c r="AL39" i="1"/>
  <c r="AN75" i="1"/>
  <c r="AN63" i="1"/>
  <c r="AN50" i="1"/>
  <c r="AL43" i="1"/>
  <c r="AM43" i="1"/>
  <c r="AN68" i="1"/>
  <c r="AL61" i="1"/>
  <c r="AN42" i="1"/>
  <c r="AN46" i="1"/>
  <c r="AN57" i="1"/>
  <c r="AL96" i="1"/>
  <c r="AN86" i="1"/>
  <c r="AN52" i="1"/>
  <c r="AN106" i="1"/>
  <c r="AN9" i="1"/>
  <c r="AN19" i="1"/>
  <c r="AL19" i="1"/>
  <c r="AN22" i="1"/>
  <c r="AN97" i="1"/>
  <c r="AL97" i="1"/>
  <c r="AN12" i="1"/>
  <c r="AL20" i="1"/>
  <c r="AM20" i="1" s="1"/>
  <c r="AL38" i="1"/>
  <c r="AL46" i="1"/>
  <c r="AL62" i="1"/>
  <c r="AN62" i="1"/>
  <c r="AL110" i="1"/>
  <c r="AN110" i="1"/>
  <c r="AL13" i="1"/>
  <c r="AN13" i="1"/>
  <c r="AN25" i="1"/>
  <c r="AN79" i="1"/>
  <c r="AL79" i="1"/>
  <c r="AL93" i="1"/>
  <c r="AL101" i="1"/>
  <c r="AN101" i="1"/>
  <c r="AL51" i="1"/>
  <c r="AL77" i="1"/>
  <c r="AN77" i="1"/>
  <c r="AN85" i="1"/>
  <c r="AN107" i="1"/>
  <c r="AL107" i="1"/>
  <c r="AL18" i="1"/>
  <c r="AM18" i="1" s="1"/>
  <c r="AL14" i="1"/>
  <c r="AN14" i="1"/>
  <c r="AL28" i="1"/>
  <c r="AN28" i="1"/>
  <c r="AN66" i="1"/>
  <c r="AN72" i="1"/>
  <c r="AL72" i="1"/>
  <c r="AN90" i="1"/>
  <c r="AL90" i="1"/>
  <c r="AL76" i="1"/>
  <c r="AN76" i="1"/>
  <c r="AL16" i="1"/>
  <c r="AN56" i="1"/>
  <c r="AL53" i="1"/>
  <c r="AN53" i="1"/>
  <c r="AL112" i="1"/>
  <c r="AN112" i="1"/>
  <c r="AL56" i="1"/>
  <c r="AL22" i="1"/>
  <c r="AM22" i="1" s="1"/>
  <c r="AN93" i="1"/>
  <c r="AN6" i="1"/>
  <c r="AL100" i="1"/>
  <c r="AN69" i="1"/>
  <c r="AL87" i="1"/>
  <c r="AL9" i="1"/>
  <c r="AM9" i="1" s="1"/>
  <c r="AL68" i="1"/>
  <c r="AN51" i="1"/>
  <c r="AL52" i="1"/>
  <c r="AL99" i="1"/>
  <c r="AL12" i="1"/>
  <c r="AN100" i="1"/>
  <c r="AL42" i="1"/>
  <c r="AL50" i="1"/>
  <c r="AL40" i="1"/>
  <c r="AN44" i="1"/>
  <c r="AL47" i="1"/>
  <c r="AN47" i="1"/>
  <c r="AL84" i="1"/>
  <c r="AN27" i="1"/>
  <c r="AL27" i="1"/>
  <c r="AN35" i="1"/>
  <c r="AL35" i="1"/>
  <c r="AL95" i="1"/>
  <c r="AN96" i="1"/>
  <c r="AL37" i="1"/>
  <c r="AN118" i="1"/>
  <c r="AL118" i="1"/>
  <c r="AN33" i="1"/>
  <c r="AL102" i="1"/>
  <c r="AN102" i="1"/>
  <c r="AL26" i="1"/>
  <c r="AN26" i="1"/>
  <c r="AL88" i="1"/>
  <c r="AN116" i="1"/>
  <c r="AL116" i="1"/>
  <c r="AN8" i="1"/>
  <c r="AL82" i="1"/>
  <c r="AN82" i="1"/>
  <c r="AN98" i="1"/>
  <c r="AL105" i="1"/>
  <c r="AN105" i="1"/>
  <c r="AN10" i="1"/>
  <c r="AL10" i="1"/>
  <c r="AL48" i="1"/>
  <c r="AN48" i="1"/>
  <c r="AL103" i="1"/>
  <c r="AN103" i="1"/>
  <c r="AL104" i="1"/>
  <c r="AN104" i="1"/>
  <c r="AN61" i="1"/>
  <c r="AN64" i="1"/>
  <c r="AL64" i="1"/>
  <c r="AL57" i="1"/>
  <c r="AN40" i="1"/>
  <c r="AL36" i="1"/>
  <c r="AL65" i="1"/>
  <c r="AN30" i="1"/>
  <c r="AL74" i="1"/>
  <c r="AL25" i="1"/>
  <c r="AN95" i="1"/>
  <c r="AL44" i="1"/>
  <c r="AN37" i="1"/>
  <c r="AN31" i="1"/>
  <c r="AN16" i="1"/>
  <c r="AN84" i="1"/>
  <c r="AL41" i="1"/>
  <c r="AL86" i="1"/>
  <c r="AN67" i="1"/>
  <c r="AL81" i="1"/>
  <c r="AN60" i="1"/>
  <c r="AL71" i="1"/>
  <c r="AN71" i="1"/>
  <c r="AN17" i="1"/>
  <c r="AL17" i="1"/>
  <c r="AL91" i="1"/>
  <c r="AN91" i="1"/>
  <c r="AN21" i="1"/>
  <c r="AL21" i="1"/>
  <c r="AL92" i="1"/>
  <c r="AL11" i="1"/>
  <c r="AL94" i="1"/>
  <c r="AN117" i="1"/>
  <c r="AL117" i="1"/>
  <c r="AN58" i="1"/>
  <c r="AL58" i="1"/>
  <c r="AL24" i="1"/>
  <c r="AN24" i="1"/>
  <c r="AL6" i="1"/>
  <c r="AM6" i="1" s="1"/>
  <c r="AL29" i="1"/>
  <c r="AN29" i="1"/>
  <c r="AL70" i="1"/>
  <c r="AN70" i="1"/>
  <c r="AN114" i="1"/>
  <c r="AL114" i="1"/>
  <c r="AN80" i="1"/>
  <c r="AL80" i="1"/>
  <c r="AL63" i="1"/>
  <c r="AL108" i="1"/>
  <c r="AN108" i="1"/>
  <c r="AN99" i="1"/>
  <c r="AN43" i="1"/>
  <c r="AL85" i="1"/>
  <c r="AL30" i="1"/>
  <c r="AL69" i="1"/>
  <c r="AN92" i="1"/>
  <c r="AL55" i="1"/>
  <c r="AL59" i="1"/>
  <c r="AL8" i="1"/>
  <c r="AM8" i="1" s="1"/>
  <c r="AN94" i="1"/>
  <c r="AM87" i="1"/>
  <c r="AN73" i="1"/>
  <c r="AL66" i="1"/>
  <c r="AN88" i="1"/>
  <c r="AN59" i="1"/>
  <c r="AN65" i="1"/>
  <c r="AL54" i="1"/>
  <c r="AL67" i="1"/>
  <c r="AN4" i="1"/>
  <c r="AM59" i="1" s="1"/>
  <c r="AI5" i="1"/>
  <c r="AK5" i="1" s="1"/>
  <c r="W5" i="1"/>
  <c r="T5" i="1"/>
  <c r="V5" i="1" s="1"/>
  <c r="N5" i="1"/>
  <c r="O5" i="1" s="1"/>
  <c r="Z5" i="1"/>
  <c r="AB5" i="1" s="1"/>
  <c r="Q5" i="1"/>
  <c r="S5" i="1" s="1"/>
  <c r="AF5" i="1"/>
  <c r="AH5" i="1" s="1"/>
  <c r="H5" i="1"/>
  <c r="J5" i="1" s="1"/>
  <c r="E5" i="1"/>
  <c r="F5" i="1" s="1"/>
  <c r="AE5" i="1"/>
  <c r="B5" i="1"/>
  <c r="AO22" i="1" l="1"/>
  <c r="AP22" i="1"/>
  <c r="AP20" i="1"/>
  <c r="AO20" i="1"/>
  <c r="AP59" i="1"/>
  <c r="AQ59" i="1" s="1"/>
  <c r="AO59" i="1"/>
  <c r="AP8" i="1"/>
  <c r="AO8" i="1"/>
  <c r="AO9" i="1"/>
  <c r="AP9" i="1"/>
  <c r="AP6" i="1"/>
  <c r="AO6" i="1"/>
  <c r="AP18" i="1"/>
  <c r="AO18" i="1"/>
  <c r="AM46" i="1"/>
  <c r="AM35" i="1"/>
  <c r="AP35" i="1" s="1"/>
  <c r="AQ35" i="1" s="1"/>
  <c r="AM53" i="1"/>
  <c r="AP53" i="1" s="1"/>
  <c r="AQ53" i="1" s="1"/>
  <c r="AM82" i="1"/>
  <c r="AM21" i="1"/>
  <c r="AM91" i="1"/>
  <c r="AM81" i="1"/>
  <c r="AM66" i="1"/>
  <c r="AP66" i="1" s="1"/>
  <c r="AQ66" i="1" s="1"/>
  <c r="AM54" i="1"/>
  <c r="AM40" i="1"/>
  <c r="AM103" i="1"/>
  <c r="AM26" i="1"/>
  <c r="AM94" i="1"/>
  <c r="AM60" i="1"/>
  <c r="AM12" i="1"/>
  <c r="AM51" i="1"/>
  <c r="AM80" i="1"/>
  <c r="AM16" i="1"/>
  <c r="AM14" i="1"/>
  <c r="AM13" i="1"/>
  <c r="AM52" i="1"/>
  <c r="AM48" i="1"/>
  <c r="AP48" i="1" s="1"/>
  <c r="AM37" i="1"/>
  <c r="AM69" i="1"/>
  <c r="AP87" i="1"/>
  <c r="AQ87" i="1" s="1"/>
  <c r="AM100" i="1"/>
  <c r="AM115" i="1"/>
  <c r="AM36" i="1"/>
  <c r="AM34" i="1"/>
  <c r="AM109" i="1"/>
  <c r="AP109" i="1" s="1"/>
  <c r="AQ109" i="1" s="1"/>
  <c r="AO87" i="1"/>
  <c r="AM29" i="1"/>
  <c r="AP29" i="1" s="1"/>
  <c r="AQ29" i="1" s="1"/>
  <c r="AM99" i="1"/>
  <c r="AM68" i="1"/>
  <c r="AM31" i="1"/>
  <c r="AM17" i="1"/>
  <c r="AM96" i="1"/>
  <c r="AM77" i="1"/>
  <c r="AP77" i="1" s="1"/>
  <c r="AQ77" i="1" s="1"/>
  <c r="AM74" i="1"/>
  <c r="AM61" i="1"/>
  <c r="AP82" i="1"/>
  <c r="AQ82" i="1" s="1"/>
  <c r="AM88" i="1"/>
  <c r="AM102" i="1"/>
  <c r="AM84" i="1"/>
  <c r="AM90" i="1"/>
  <c r="AM45" i="1"/>
  <c r="AM62" i="1"/>
  <c r="AM79" i="1"/>
  <c r="AM19" i="1"/>
  <c r="AM27" i="1"/>
  <c r="AM76" i="1"/>
  <c r="AP76" i="1" s="1"/>
  <c r="AQ76" i="1" s="1"/>
  <c r="AM33" i="1"/>
  <c r="AP33" i="1" s="1"/>
  <c r="AQ33" i="1" s="1"/>
  <c r="AM113" i="1"/>
  <c r="AM75" i="1"/>
  <c r="AM86" i="1"/>
  <c r="AM55" i="1"/>
  <c r="AP55" i="1" s="1"/>
  <c r="AM63" i="1"/>
  <c r="AM58" i="1"/>
  <c r="AM28" i="1"/>
  <c r="AM78" i="1"/>
  <c r="AP78" i="1" s="1"/>
  <c r="AQ78" i="1" s="1"/>
  <c r="AM57" i="1"/>
  <c r="AM105" i="1"/>
  <c r="AM116" i="1"/>
  <c r="AM95" i="1"/>
  <c r="AM67" i="1"/>
  <c r="AM56" i="1"/>
  <c r="AM85" i="1"/>
  <c r="AM93" i="1"/>
  <c r="AM97" i="1"/>
  <c r="AO43" i="1"/>
  <c r="AP43" i="1"/>
  <c r="AQ43" i="1" s="1"/>
  <c r="AM23" i="1"/>
  <c r="AM83" i="1"/>
  <c r="AM49" i="1"/>
  <c r="AM65" i="1"/>
  <c r="AP81" i="1"/>
  <c r="AQ81" i="1" s="1"/>
  <c r="AM41" i="1"/>
  <c r="AM15" i="1"/>
  <c r="AM71" i="1"/>
  <c r="AM7" i="1"/>
  <c r="AM30" i="1"/>
  <c r="AM108" i="1"/>
  <c r="AM114" i="1"/>
  <c r="AM70" i="1"/>
  <c r="AM24" i="1"/>
  <c r="AM117" i="1"/>
  <c r="AM11" i="1"/>
  <c r="AM92" i="1"/>
  <c r="AM107" i="1"/>
  <c r="AM98" i="1"/>
  <c r="AP98" i="1" s="1"/>
  <c r="AQ98" i="1" s="1"/>
  <c r="AM104" i="1"/>
  <c r="AM10" i="1"/>
  <c r="AM118" i="1"/>
  <c r="AM47" i="1"/>
  <c r="AM44" i="1"/>
  <c r="AM72" i="1"/>
  <c r="AM112" i="1"/>
  <c r="AM101" i="1"/>
  <c r="AM110" i="1"/>
  <c r="AM38" i="1"/>
  <c r="AP12" i="1"/>
  <c r="AM50" i="1"/>
  <c r="AM64" i="1"/>
  <c r="AP64" i="1" s="1"/>
  <c r="AM25" i="1"/>
  <c r="AM32" i="1"/>
  <c r="AM73" i="1"/>
  <c r="AM39" i="1"/>
  <c r="AM111" i="1"/>
  <c r="AP45" i="1"/>
  <c r="AQ45" i="1" s="1"/>
  <c r="AM106" i="1"/>
  <c r="AM42" i="1"/>
  <c r="AJ5" i="1"/>
  <c r="X5" i="1"/>
  <c r="K5" i="1"/>
  <c r="L5" i="1" s="1"/>
  <c r="C5" i="1"/>
  <c r="Y5" i="1"/>
  <c r="U5" i="1"/>
  <c r="AG5" i="1"/>
  <c r="AD5" i="1"/>
  <c r="AA5" i="1"/>
  <c r="R5" i="1"/>
  <c r="G5" i="1"/>
  <c r="P5" i="1"/>
  <c r="I5" i="1"/>
  <c r="D5" i="1"/>
  <c r="AP39" i="1" l="1"/>
  <c r="AQ39" i="1" s="1"/>
  <c r="AO39" i="1"/>
  <c r="AP112" i="1"/>
  <c r="AQ112" i="1" s="1"/>
  <c r="AO112" i="1"/>
  <c r="AO118" i="1"/>
  <c r="AO107" i="1"/>
  <c r="AP107" i="1"/>
  <c r="AQ107" i="1" s="1"/>
  <c r="AO24" i="1"/>
  <c r="AO30" i="1"/>
  <c r="AP30" i="1"/>
  <c r="AQ30" i="1" s="1"/>
  <c r="AO41" i="1"/>
  <c r="AP41" i="1"/>
  <c r="AQ41" i="1" s="1"/>
  <c r="AO49" i="1"/>
  <c r="AP49" i="1"/>
  <c r="AQ49" i="1" s="1"/>
  <c r="AP93" i="1"/>
  <c r="AO93" i="1"/>
  <c r="AO67" i="1"/>
  <c r="AP67" i="1"/>
  <c r="AQ67" i="1" s="1"/>
  <c r="AP116" i="1"/>
  <c r="AQ116" i="1" s="1"/>
  <c r="AO116" i="1"/>
  <c r="AO28" i="1"/>
  <c r="AO86" i="1"/>
  <c r="AP86" i="1"/>
  <c r="AQ86" i="1" s="1"/>
  <c r="AO75" i="1"/>
  <c r="AP75" i="1"/>
  <c r="AO76" i="1"/>
  <c r="AO79" i="1"/>
  <c r="AP90" i="1"/>
  <c r="AQ90" i="1" s="1"/>
  <c r="AO90" i="1"/>
  <c r="AO102" i="1"/>
  <c r="AO96" i="1"/>
  <c r="AP24" i="1"/>
  <c r="AP99" i="1"/>
  <c r="AQ99" i="1" s="1"/>
  <c r="AO99" i="1"/>
  <c r="AO109" i="1"/>
  <c r="AO115" i="1"/>
  <c r="AP115" i="1"/>
  <c r="AQ115" i="1" s="1"/>
  <c r="AP37" i="1"/>
  <c r="AQ37" i="1" s="1"/>
  <c r="AO37" i="1"/>
  <c r="AO13" i="1"/>
  <c r="AP13" i="1"/>
  <c r="AP16" i="1"/>
  <c r="AO16" i="1"/>
  <c r="AO12" i="1"/>
  <c r="AO81" i="1"/>
  <c r="AO53" i="1"/>
  <c r="AO42" i="1"/>
  <c r="AP42" i="1"/>
  <c r="AQ42" i="1" s="1"/>
  <c r="AO73" i="1"/>
  <c r="AP73" i="1"/>
  <c r="AQ73" i="1" s="1"/>
  <c r="AO72" i="1"/>
  <c r="AP10" i="1"/>
  <c r="AO10" i="1"/>
  <c r="AO7" i="1"/>
  <c r="AO83" i="1"/>
  <c r="AP83" i="1"/>
  <c r="AO85" i="1"/>
  <c r="AP85" i="1"/>
  <c r="AQ85" i="1" s="1"/>
  <c r="AP95" i="1"/>
  <c r="AQ95" i="1" s="1"/>
  <c r="AO95" i="1"/>
  <c r="AO105" i="1"/>
  <c r="AO58" i="1"/>
  <c r="AP58" i="1"/>
  <c r="AQ58" i="1" s="1"/>
  <c r="AP7" i="1"/>
  <c r="AO113" i="1"/>
  <c r="AP113" i="1"/>
  <c r="AQ113" i="1" s="1"/>
  <c r="AO27" i="1"/>
  <c r="AP28" i="1"/>
  <c r="AP84" i="1"/>
  <c r="AQ84" i="1" s="1"/>
  <c r="AO84" i="1"/>
  <c r="AO88" i="1"/>
  <c r="AP88" i="1"/>
  <c r="AQ88" i="1" s="1"/>
  <c r="AO61" i="1"/>
  <c r="AP61" i="1"/>
  <c r="AO17" i="1"/>
  <c r="AP17" i="1"/>
  <c r="AO29" i="1"/>
  <c r="AO34" i="1"/>
  <c r="AP34" i="1"/>
  <c r="AQ34" i="1" s="1"/>
  <c r="AO100" i="1"/>
  <c r="AP100" i="1"/>
  <c r="AQ100" i="1" s="1"/>
  <c r="AO48" i="1"/>
  <c r="AP79" i="1"/>
  <c r="AQ79" i="1" s="1"/>
  <c r="AO60" i="1"/>
  <c r="AP60" i="1"/>
  <c r="AQ60" i="1" s="1"/>
  <c r="AO26" i="1"/>
  <c r="AP26" i="1"/>
  <c r="AQ26" i="1" s="1"/>
  <c r="AP40" i="1"/>
  <c r="AQ40" i="1" s="1"/>
  <c r="AO40" i="1"/>
  <c r="AO91" i="1"/>
  <c r="AP91" i="1"/>
  <c r="AQ91" i="1" s="1"/>
  <c r="AO35" i="1"/>
  <c r="AO64" i="1"/>
  <c r="AO106" i="1"/>
  <c r="AP106" i="1"/>
  <c r="AQ106" i="1" s="1"/>
  <c r="AP101" i="1"/>
  <c r="AQ101" i="1" s="1"/>
  <c r="AO101" i="1"/>
  <c r="AP70" i="1"/>
  <c r="AQ70" i="1" s="1"/>
  <c r="AO70" i="1"/>
  <c r="AP32" i="1"/>
  <c r="AQ32" i="1" s="1"/>
  <c r="AO32" i="1"/>
  <c r="AO104" i="1"/>
  <c r="AP104" i="1"/>
  <c r="AQ104" i="1" s="1"/>
  <c r="AP114" i="1"/>
  <c r="AQ114" i="1" s="1"/>
  <c r="AO114" i="1"/>
  <c r="AO23" i="1"/>
  <c r="AP57" i="1"/>
  <c r="AQ57" i="1" s="1"/>
  <c r="AO57" i="1"/>
  <c r="AO63" i="1"/>
  <c r="AP63" i="1"/>
  <c r="AP23" i="1"/>
  <c r="AO19" i="1"/>
  <c r="AP19" i="1"/>
  <c r="AO62" i="1"/>
  <c r="AP74" i="1"/>
  <c r="AQ74" i="1" s="1"/>
  <c r="AO74" i="1"/>
  <c r="AO31" i="1"/>
  <c r="AP31" i="1"/>
  <c r="AQ31" i="1" s="1"/>
  <c r="AP68" i="1"/>
  <c r="AO68" i="1"/>
  <c r="AO36" i="1"/>
  <c r="AP36" i="1"/>
  <c r="AQ36" i="1" s="1"/>
  <c r="AO52" i="1"/>
  <c r="AP52" i="1"/>
  <c r="AQ52" i="1" s="1"/>
  <c r="AO14" i="1"/>
  <c r="AP14" i="1"/>
  <c r="AO80" i="1"/>
  <c r="AO94" i="1"/>
  <c r="AP94" i="1"/>
  <c r="AO54" i="1"/>
  <c r="AO21" i="1"/>
  <c r="AP21" i="1"/>
  <c r="AO46" i="1"/>
  <c r="AP46" i="1"/>
  <c r="AQ46" i="1" s="1"/>
  <c r="AO110" i="1"/>
  <c r="AO50" i="1"/>
  <c r="AP50" i="1"/>
  <c r="AQ50" i="1" s="1"/>
  <c r="AP92" i="1"/>
  <c r="AQ92" i="1" s="1"/>
  <c r="AO92" i="1"/>
  <c r="AO44" i="1"/>
  <c r="AP44" i="1"/>
  <c r="AQ44" i="1" s="1"/>
  <c r="AO11" i="1"/>
  <c r="AP11" i="1"/>
  <c r="AO71" i="1"/>
  <c r="AP71" i="1"/>
  <c r="AP97" i="1"/>
  <c r="AQ97" i="1" s="1"/>
  <c r="AO97" i="1"/>
  <c r="AP118" i="1"/>
  <c r="AQ118" i="1" s="1"/>
  <c r="AO111" i="1"/>
  <c r="AO25" i="1"/>
  <c r="AO38" i="1"/>
  <c r="AP38" i="1"/>
  <c r="AQ38" i="1" s="1"/>
  <c r="AP72" i="1"/>
  <c r="AQ72" i="1" s="1"/>
  <c r="AP47" i="1"/>
  <c r="AQ47" i="1" s="1"/>
  <c r="AO47" i="1"/>
  <c r="AO98" i="1"/>
  <c r="AO117" i="1"/>
  <c r="AP108" i="1"/>
  <c r="AQ108" i="1" s="1"/>
  <c r="AO108" i="1"/>
  <c r="AO15" i="1"/>
  <c r="AP15" i="1"/>
  <c r="AP65" i="1"/>
  <c r="AQ65" i="1" s="1"/>
  <c r="AO65" i="1"/>
  <c r="AP25" i="1"/>
  <c r="AQ25" i="1" s="1"/>
  <c r="AP56" i="1"/>
  <c r="AQ56" i="1" s="1"/>
  <c r="AO56" i="1"/>
  <c r="AP102" i="1"/>
  <c r="AQ102" i="1" s="1"/>
  <c r="AO78" i="1"/>
  <c r="AO55" i="1"/>
  <c r="AP111" i="1"/>
  <c r="AQ111" i="1" s="1"/>
  <c r="AO33" i="1"/>
  <c r="AP110" i="1"/>
  <c r="AQ110" i="1" s="1"/>
  <c r="AO45" i="1"/>
  <c r="AP96" i="1"/>
  <c r="AQ96" i="1" s="1"/>
  <c r="AP105" i="1"/>
  <c r="AQ105" i="1" s="1"/>
  <c r="AO77" i="1"/>
  <c r="AP117" i="1"/>
  <c r="AQ117" i="1" s="1"/>
  <c r="AP80" i="1"/>
  <c r="AQ80" i="1" s="1"/>
  <c r="AP54" i="1"/>
  <c r="AQ54" i="1" s="1"/>
  <c r="AP69" i="1"/>
  <c r="AO69" i="1"/>
  <c r="AP62" i="1"/>
  <c r="AQ62" i="1" s="1"/>
  <c r="AO51" i="1"/>
  <c r="AP51" i="1"/>
  <c r="AQ51" i="1" s="1"/>
  <c r="AP27" i="1"/>
  <c r="AQ27" i="1" s="1"/>
  <c r="AO103" i="1"/>
  <c r="AP103" i="1"/>
  <c r="AQ103" i="1" s="1"/>
  <c r="AO66" i="1"/>
  <c r="AO82" i="1"/>
  <c r="M5" i="1"/>
  <c r="AN5" i="1" s="1"/>
  <c r="AL5" i="1" l="1"/>
  <c r="AM5" i="1" s="1"/>
  <c r="AP5" i="1" l="1"/>
  <c r="AQ5" i="1" s="1"/>
  <c r="AR5" i="1"/>
  <c r="AO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Prof. Md. Monirul Islam</author>
  </authors>
  <commentList>
    <comment ref="I2" authorId="0" shapeId="0" xr:uid="{E1702F95-AEB3-4EF6-B446-05987A4C9E1C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Please don't edit dot filled cells</t>
        </r>
      </text>
    </comment>
    <comment ref="A6" authorId="0" shapeId="0" xr:uid="{4265F217-D2DA-4284-8224-4BE34E3F1687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For Regular: Type is R
For Improvement: Type is IM</t>
        </r>
      </text>
    </comment>
    <comment ref="B6" authorId="0" shapeId="0" xr:uid="{A00C4357-67C2-40B8-934E-AF033F1E22CD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Please put roll number without space or hyphen, which will give errors.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Prof. Md. Monirul Islam</author>
  </authors>
  <commentList>
    <comment ref="A4" authorId="0" shapeId="0" xr:uid="{260659D7-23AA-4C39-8E68-68FAE4C0F750}">
      <text>
        <r>
          <rPr>
            <b/>
            <sz val="9"/>
            <color indexed="81"/>
            <rFont val="Tahoma"/>
            <family val="2"/>
          </rPr>
          <t>Prof. Md. Monirul Islam:</t>
        </r>
        <r>
          <rPr>
            <sz val="9"/>
            <color indexed="81"/>
            <rFont val="Tahoma"/>
            <family val="2"/>
          </rPr>
          <t xml:space="preserve">
Don't edit any cells in this sheet.</t>
        </r>
      </text>
    </comment>
  </commentList>
</comments>
</file>

<file path=xl/sharedStrings.xml><?xml version="1.0" encoding="utf-8"?>
<sst xmlns="http://schemas.openxmlformats.org/spreadsheetml/2006/main" count="232" uniqueCount="69">
  <si>
    <t>1E</t>
  </si>
  <si>
    <t>2E</t>
  </si>
  <si>
    <t>3E</t>
  </si>
  <si>
    <t>GP</t>
  </si>
  <si>
    <t>LG</t>
  </si>
  <si>
    <t>GPA</t>
  </si>
  <si>
    <t>TCP</t>
  </si>
  <si>
    <t>MI</t>
  </si>
  <si>
    <t>AV</t>
  </si>
  <si>
    <t>MO</t>
  </si>
  <si>
    <t>RESULTS</t>
  </si>
  <si>
    <t>REMARKS</t>
  </si>
  <si>
    <t>THEORY</t>
  </si>
  <si>
    <t>INCOURSE</t>
  </si>
  <si>
    <t>CREDIT</t>
  </si>
  <si>
    <t>MARKS</t>
  </si>
  <si>
    <r>
      <t xml:space="preserve">ROLL NO. </t>
    </r>
    <r>
      <rPr>
        <sz val="11"/>
        <color theme="1"/>
        <rFont val="Calibri"/>
        <family val="2"/>
      </rPr>
      <t>↓</t>
    </r>
  </si>
  <si>
    <t>PHY</t>
  </si>
  <si>
    <t>ORG</t>
  </si>
  <si>
    <t>INORG</t>
  </si>
  <si>
    <t>TOTAL</t>
  </si>
  <si>
    <t>TYPE</t>
  </si>
  <si>
    <r>
      <t>EXAMINER</t>
    </r>
    <r>
      <rPr>
        <b/>
        <sz val="11"/>
        <color theme="1"/>
        <rFont val="Calibri"/>
        <family val="2"/>
      </rPr>
      <t>→</t>
    </r>
  </si>
  <si>
    <t>ROLL NO.</t>
  </si>
  <si>
    <t>POSITION</t>
  </si>
  <si>
    <t>NRI</t>
  </si>
  <si>
    <t>SMZ</t>
  </si>
  <si>
    <t>TKB</t>
  </si>
  <si>
    <t>MHH</t>
  </si>
  <si>
    <t>AR</t>
  </si>
  <si>
    <t>MH</t>
  </si>
  <si>
    <t>RK</t>
  </si>
  <si>
    <t>AF</t>
  </si>
  <si>
    <t>TOT</t>
  </si>
  <si>
    <t>REGULAR</t>
  </si>
  <si>
    <t>ASSESSMENT</t>
  </si>
  <si>
    <t>PARC. EXAM</t>
  </si>
  <si>
    <t>SGP</t>
  </si>
  <si>
    <t>B.Ss. (Hon's) Part-I
Exam. 2022</t>
  </si>
  <si>
    <t>RA</t>
  </si>
  <si>
    <t>CMZ</t>
  </si>
  <si>
    <t>YR</t>
  </si>
  <si>
    <t>LA</t>
  </si>
  <si>
    <t>AKF</t>
  </si>
  <si>
    <t>SH</t>
  </si>
  <si>
    <t>HNR</t>
  </si>
  <si>
    <t>SHI</t>
  </si>
  <si>
    <t>IH</t>
  </si>
  <si>
    <t>ZH</t>
  </si>
  <si>
    <t>MMM</t>
  </si>
  <si>
    <t>SA</t>
  </si>
  <si>
    <t>HR</t>
  </si>
  <si>
    <t>KZ</t>
  </si>
  <si>
    <t>MCZ</t>
  </si>
  <si>
    <t>DAA</t>
  </si>
  <si>
    <t>TOT
FOR
IRR</t>
  </si>
  <si>
    <t>B.Sc.(Hon's) 
Part-II
 Examination 2022</t>
  </si>
  <si>
    <t>CHEM 211F</t>
  </si>
  <si>
    <t>CHEM 212F</t>
  </si>
  <si>
    <t>CHEM 221F</t>
  </si>
  <si>
    <t>CHEM 222F</t>
  </si>
  <si>
    <t>CHEM 231F</t>
  </si>
  <si>
    <t>CHEM 232F</t>
  </si>
  <si>
    <t>PHYS 241F</t>
  </si>
  <si>
    <t>PHYS 242LH</t>
  </si>
  <si>
    <t>MATH 251F</t>
  </si>
  <si>
    <t>CHEM 201VH</t>
  </si>
  <si>
    <t>CHEM 201LF</t>
  </si>
  <si>
    <t>STAT 262F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</si>
</sst>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"/>
      <family val="1"/>
    </font>
    <font>
      <sz val="11"/>
      <color rgb="FFFF0000"/>
      <name val="Calibri"/>
      <family val="2"/>
      <scheme val="minor"/>
    </font>
    <font>
      <sz val="10"/>
      <name val="Times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Times"/>
    </font>
    <font>
      <sz val="10"/>
      <color theme="1"/>
      <name val="Times"/>
    </font>
    <font>
      <sz val="11"/>
      <color theme="1"/>
      <name val="Times"/>
      <family val="1"/>
    </font>
    <font>
      <sz val="11"/>
      <color theme="1"/>
      <name val="Times New Roman"/>
      <family val="1"/>
    </font>
    <font>
      <sz val="10"/>
      <name val="Times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  <scheme val="minor"/>
    </font>
    <font>
      <sz val="10"/>
      <color rgb="FFFF0000"/>
      <name val="Times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2" fontId="0" fillId="0" borderId="15" xfId="0" applyNumberFormat="1" applyBorder="1"/>
    <xf numFmtId="0" fontId="0" fillId="0" borderId="15" xfId="0" applyBorder="1"/>
    <xf numFmtId="2" fontId="0" fillId="0" borderId="5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3" xfId="0" applyNumberFormat="1" applyBorder="1"/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9" fillId="0" borderId="9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21" xfId="0" applyNumberFormat="1" applyBorder="1"/>
    <xf numFmtId="0" fontId="0" fillId="0" borderId="21" xfId="0" applyBorder="1"/>
    <xf numFmtId="0" fontId="12" fillId="0" borderId="30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29" xfId="0" applyNumberForma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12" fillId="0" borderId="3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0" fillId="0" borderId="6" xfId="0" applyNumberForma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6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 wrapText="1"/>
    </xf>
    <xf numFmtId="2" fontId="0" fillId="0" borderId="25" xfId="0" applyNumberFormat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textRotation="90"/>
    </xf>
    <xf numFmtId="2" fontId="0" fillId="0" borderId="2" xfId="0" applyNumberFormat="1" applyBorder="1" applyAlignment="1">
      <alignment horizontal="center" vertical="center" textRotation="90"/>
    </xf>
    <xf numFmtId="2" fontId="0" fillId="0" borderId="28" xfId="0" applyNumberFormat="1" applyBorder="1" applyAlignment="1">
      <alignment horizontal="center" vertical="center" textRotation="90"/>
    </xf>
    <xf numFmtId="2" fontId="0" fillId="0" borderId="11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textRotation="90" shrinkToFit="1"/>
    </xf>
    <xf numFmtId="2" fontId="0" fillId="0" borderId="33" xfId="0" applyNumberFormat="1" applyBorder="1" applyAlignment="1">
      <alignment horizontal="center" textRotation="90" shrinkToFit="1"/>
    </xf>
    <xf numFmtId="2" fontId="0" fillId="0" borderId="6" xfId="0" applyNumberFormat="1" applyBorder="1" applyAlignment="1">
      <alignment horizontal="center" textRotation="90" shrinkToFit="1"/>
    </xf>
    <xf numFmtId="2" fontId="0" fillId="0" borderId="28" xfId="0" applyNumberFormat="1" applyBorder="1" applyAlignment="1">
      <alignment horizontal="center" textRotation="90" shrinkToFit="1"/>
    </xf>
    <xf numFmtId="0" fontId="7" fillId="0" borderId="19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7" fillId="0" borderId="19" xfId="0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 textRotation="90"/>
    </xf>
    <xf numFmtId="165" fontId="7" fillId="0" borderId="1" xfId="0" applyNumberFormat="1" applyFont="1" applyBorder="1" applyAlignment="1">
      <alignment horizontal="center" vertical="center" textRotation="90"/>
    </xf>
    <xf numFmtId="1" fontId="7" fillId="0" borderId="20" xfId="0" applyNumberFormat="1" applyFont="1" applyBorder="1" applyAlignment="1">
      <alignment horizontal="center" vertical="center" textRotation="90"/>
    </xf>
    <xf numFmtId="1" fontId="7" fillId="0" borderId="10" xfId="0" applyNumberFormat="1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FF0000"/>
      </font>
    </dxf>
    <dxf>
      <fill>
        <patternFill patternType="solid">
          <fgColor auto="1"/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  <dxf>
      <fill>
        <patternFill patternType="gray0625"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I300"/>
  <sheetViews>
    <sheetView tabSelected="1" zoomScaleNormal="10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O17" sqref="O17"/>
    </sheetView>
  </sheetViews>
  <sheetFormatPr defaultRowHeight="15" x14ac:dyDescent="0.25"/>
  <cols>
    <col min="1" max="1" width="5.42578125" style="24" customWidth="1"/>
    <col min="2" max="2" width="11.85546875" style="44" customWidth="1"/>
    <col min="3" max="3" width="5.28515625" style="9" customWidth="1"/>
    <col min="4" max="4" width="5.85546875" style="16" bestFit="1" customWidth="1"/>
    <col min="5" max="5" width="6.140625" style="16" bestFit="1" customWidth="1"/>
    <col min="6" max="8" width="5.7109375" style="16" bestFit="1" customWidth="1"/>
    <col min="9" max="9" width="6.140625" style="16" bestFit="1" customWidth="1"/>
    <col min="10" max="10" width="6.5703125" style="10" bestFit="1" customWidth="1"/>
    <col min="11" max="11" width="5.7109375" style="17" bestFit="1" customWidth="1"/>
    <col min="12" max="17" width="5.7109375" style="16" bestFit="1" customWidth="1"/>
    <col min="18" max="18" width="6.7109375" style="10" bestFit="1" customWidth="1"/>
    <col min="19" max="19" width="5.7109375" style="17" bestFit="1" customWidth="1"/>
    <col min="20" max="25" width="5.7109375" style="16" bestFit="1" customWidth="1"/>
    <col min="26" max="26" width="6.7109375" style="10" bestFit="1" customWidth="1"/>
    <col min="27" max="27" width="5.7109375" style="17" bestFit="1" customWidth="1"/>
    <col min="28" max="33" width="5.7109375" style="16" bestFit="1" customWidth="1"/>
    <col min="34" max="34" width="6.7109375" style="12" bestFit="1" customWidth="1"/>
    <col min="35" max="35" width="5.7109375" style="9" bestFit="1" customWidth="1"/>
    <col min="36" max="41" width="5.7109375" style="16" bestFit="1" customWidth="1"/>
    <col min="42" max="42" width="5.7109375" style="10" bestFit="1" customWidth="1"/>
    <col min="43" max="43" width="5.7109375" style="17" bestFit="1" customWidth="1"/>
    <col min="44" max="48" width="5.7109375" style="16" bestFit="1" customWidth="1"/>
    <col min="49" max="49" width="5.5703125" style="16" customWidth="1"/>
    <col min="50" max="50" width="6.7109375" style="10" bestFit="1" customWidth="1"/>
    <col min="51" max="51" width="5.7109375" style="17" bestFit="1" customWidth="1"/>
    <col min="52" max="57" width="5.7109375" style="16" bestFit="1" customWidth="1"/>
    <col min="58" max="58" width="6.7109375" style="10" bestFit="1" customWidth="1"/>
    <col min="59" max="59" width="5.7109375" style="17" bestFit="1" customWidth="1"/>
    <col min="60" max="60" width="3.7109375" style="16" bestFit="1" customWidth="1"/>
    <col min="61" max="61" width="5.7109375" style="12" bestFit="1" customWidth="1"/>
    <col min="62" max="62" width="5.7109375" style="17" bestFit="1" customWidth="1"/>
    <col min="63" max="68" width="5.7109375" style="16" bestFit="1" customWidth="1"/>
    <col min="69" max="69" width="6.7109375" style="10" bestFit="1" customWidth="1"/>
    <col min="70" max="70" width="6.28515625" style="17" bestFit="1" customWidth="1"/>
    <col min="71" max="72" width="5.7109375" style="16" bestFit="1" customWidth="1"/>
    <col min="73" max="73" width="6.28515625" style="16" bestFit="1" customWidth="1"/>
    <col min="74" max="74" width="5.7109375" style="16" bestFit="1" customWidth="1"/>
    <col min="75" max="75" width="5.5703125" style="16" bestFit="1" customWidth="1"/>
    <col min="76" max="76" width="5.7109375" style="16" bestFit="1" customWidth="1"/>
    <col min="77" max="77" width="6.7109375" style="10" bestFit="1" customWidth="1"/>
    <col min="78" max="78" width="5.7109375" style="17" bestFit="1" customWidth="1"/>
    <col min="79" max="79" width="3.7109375" style="16" bestFit="1" customWidth="1"/>
    <col min="80" max="80" width="5.7109375" style="12" bestFit="1" customWidth="1"/>
    <col min="81" max="81" width="5.7109375" style="9" bestFit="1" customWidth="1"/>
    <col min="82" max="83" width="5.7109375" style="16" bestFit="1" customWidth="1"/>
    <col min="84" max="86" width="5.7109375" style="37" bestFit="1" customWidth="1"/>
    <col min="87" max="87" width="5.5703125" style="37" customWidth="1"/>
    <col min="88" max="88" width="5.7109375" style="37" bestFit="1" customWidth="1"/>
    <col min="89" max="89" width="6.7109375" style="11" bestFit="1" customWidth="1"/>
    <col min="90" max="90" width="4.5703125" style="12" bestFit="1" customWidth="1"/>
    <col min="91" max="113" width="9.140625" style="15"/>
  </cols>
  <sheetData>
    <row r="1" spans="1:113" s="8" customFormat="1" ht="15" customHeight="1" x14ac:dyDescent="0.25">
      <c r="A1" s="64" t="s">
        <v>56</v>
      </c>
      <c r="B1" s="65"/>
      <c r="C1" s="48" t="s">
        <v>57</v>
      </c>
      <c r="D1" s="49"/>
      <c r="E1" s="49"/>
      <c r="F1" s="49"/>
      <c r="G1" s="49"/>
      <c r="H1" s="49"/>
      <c r="I1" s="49"/>
      <c r="J1" s="50"/>
      <c r="K1" s="48" t="s">
        <v>58</v>
      </c>
      <c r="L1" s="49"/>
      <c r="M1" s="49"/>
      <c r="N1" s="49"/>
      <c r="O1" s="49"/>
      <c r="P1" s="49"/>
      <c r="Q1" s="49"/>
      <c r="R1" s="50"/>
      <c r="S1" s="48" t="s">
        <v>59</v>
      </c>
      <c r="T1" s="49"/>
      <c r="U1" s="49"/>
      <c r="V1" s="49"/>
      <c r="W1" s="49"/>
      <c r="X1" s="49"/>
      <c r="Y1" s="49"/>
      <c r="Z1" s="50"/>
      <c r="AA1" s="48" t="s">
        <v>60</v>
      </c>
      <c r="AB1" s="49"/>
      <c r="AC1" s="49"/>
      <c r="AD1" s="49"/>
      <c r="AE1" s="49"/>
      <c r="AF1" s="49"/>
      <c r="AG1" s="49"/>
      <c r="AH1" s="50"/>
      <c r="AI1" s="48" t="s">
        <v>61</v>
      </c>
      <c r="AJ1" s="49"/>
      <c r="AK1" s="49"/>
      <c r="AL1" s="49"/>
      <c r="AM1" s="49"/>
      <c r="AN1" s="49"/>
      <c r="AO1" s="49"/>
      <c r="AP1" s="50"/>
      <c r="AQ1" s="48" t="s">
        <v>62</v>
      </c>
      <c r="AR1" s="49"/>
      <c r="AS1" s="49"/>
      <c r="AT1" s="49"/>
      <c r="AU1" s="49"/>
      <c r="AV1" s="49"/>
      <c r="AW1" s="49"/>
      <c r="AX1" s="50"/>
      <c r="AY1" s="48" t="s">
        <v>63</v>
      </c>
      <c r="AZ1" s="49"/>
      <c r="BA1" s="49"/>
      <c r="BB1" s="49"/>
      <c r="BC1" s="49"/>
      <c r="BD1" s="49"/>
      <c r="BE1" s="49"/>
      <c r="BF1" s="50"/>
      <c r="BG1" s="48" t="s">
        <v>64</v>
      </c>
      <c r="BH1" s="49"/>
      <c r="BI1" s="50"/>
      <c r="BJ1" s="48" t="s">
        <v>65</v>
      </c>
      <c r="BK1" s="49"/>
      <c r="BL1" s="49"/>
      <c r="BM1" s="49"/>
      <c r="BN1" s="49"/>
      <c r="BO1" s="49"/>
      <c r="BP1" s="49"/>
      <c r="BQ1" s="50"/>
      <c r="BR1" s="48" t="s">
        <v>68</v>
      </c>
      <c r="BS1" s="49"/>
      <c r="BT1" s="49"/>
      <c r="BU1" s="49"/>
      <c r="BV1" s="49"/>
      <c r="BW1" s="49"/>
      <c r="BX1" s="49"/>
      <c r="BY1" s="50"/>
      <c r="BZ1" s="48" t="s">
        <v>66</v>
      </c>
      <c r="CA1" s="49"/>
      <c r="CB1" s="50"/>
      <c r="CC1" s="48" t="s">
        <v>67</v>
      </c>
      <c r="CD1" s="49"/>
      <c r="CE1" s="49"/>
      <c r="CF1" s="49"/>
      <c r="CG1" s="49"/>
      <c r="CH1" s="49"/>
      <c r="CI1" s="49"/>
      <c r="CJ1" s="49"/>
      <c r="CK1" s="49"/>
      <c r="CL1" s="50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</row>
    <row r="2" spans="1:113" s="14" customFormat="1" x14ac:dyDescent="0.25">
      <c r="A2" s="66"/>
      <c r="B2" s="67"/>
      <c r="C2" s="51" t="s">
        <v>15</v>
      </c>
      <c r="D2" s="47"/>
      <c r="E2" s="45">
        <v>75</v>
      </c>
      <c r="F2" s="47"/>
      <c r="G2" s="45" t="s">
        <v>14</v>
      </c>
      <c r="H2" s="47"/>
      <c r="I2" s="45">
        <f>E2/25</f>
        <v>3</v>
      </c>
      <c r="J2" s="52"/>
      <c r="K2" s="51" t="s">
        <v>15</v>
      </c>
      <c r="L2" s="47"/>
      <c r="M2" s="45">
        <v>75</v>
      </c>
      <c r="N2" s="47"/>
      <c r="O2" s="45" t="s">
        <v>14</v>
      </c>
      <c r="P2" s="47"/>
      <c r="Q2" s="45">
        <f>M2/25</f>
        <v>3</v>
      </c>
      <c r="R2" s="52"/>
      <c r="S2" s="51" t="s">
        <v>15</v>
      </c>
      <c r="T2" s="47"/>
      <c r="U2" s="45">
        <v>75</v>
      </c>
      <c r="V2" s="47"/>
      <c r="W2" s="45" t="s">
        <v>14</v>
      </c>
      <c r="X2" s="47"/>
      <c r="Y2" s="45">
        <f>U2/25</f>
        <v>3</v>
      </c>
      <c r="Z2" s="52"/>
      <c r="AA2" s="51" t="s">
        <v>15</v>
      </c>
      <c r="AB2" s="47"/>
      <c r="AC2" s="45">
        <v>75</v>
      </c>
      <c r="AD2" s="47"/>
      <c r="AE2" s="45" t="s">
        <v>14</v>
      </c>
      <c r="AF2" s="47"/>
      <c r="AG2" s="45">
        <f>AC2/25</f>
        <v>3</v>
      </c>
      <c r="AH2" s="52"/>
      <c r="AI2" s="51" t="s">
        <v>15</v>
      </c>
      <c r="AJ2" s="47"/>
      <c r="AK2" s="45">
        <v>75</v>
      </c>
      <c r="AL2" s="47"/>
      <c r="AM2" s="45" t="s">
        <v>14</v>
      </c>
      <c r="AN2" s="47"/>
      <c r="AO2" s="45">
        <f>AK2/25</f>
        <v>3</v>
      </c>
      <c r="AP2" s="52"/>
      <c r="AQ2" s="51" t="s">
        <v>15</v>
      </c>
      <c r="AR2" s="47"/>
      <c r="AS2" s="45">
        <v>75</v>
      </c>
      <c r="AT2" s="47"/>
      <c r="AU2" s="45" t="s">
        <v>14</v>
      </c>
      <c r="AV2" s="47"/>
      <c r="AW2" s="45">
        <f>AS2/25</f>
        <v>3</v>
      </c>
      <c r="AX2" s="52"/>
      <c r="AY2" s="51" t="s">
        <v>15</v>
      </c>
      <c r="AZ2" s="47"/>
      <c r="BA2" s="45">
        <v>100</v>
      </c>
      <c r="BB2" s="47"/>
      <c r="BC2" s="45" t="s">
        <v>14</v>
      </c>
      <c r="BD2" s="47"/>
      <c r="BE2" s="45">
        <f>BA2/25</f>
        <v>4</v>
      </c>
      <c r="BF2" s="52"/>
      <c r="BG2" s="51" t="s">
        <v>15</v>
      </c>
      <c r="BH2" s="47"/>
      <c r="BI2" s="12">
        <v>50</v>
      </c>
      <c r="BJ2" s="51" t="s">
        <v>15</v>
      </c>
      <c r="BK2" s="47"/>
      <c r="BL2" s="45">
        <v>75</v>
      </c>
      <c r="BM2" s="47"/>
      <c r="BN2" s="45" t="s">
        <v>14</v>
      </c>
      <c r="BO2" s="47"/>
      <c r="BP2" s="45">
        <f>BL2/25</f>
        <v>3</v>
      </c>
      <c r="BQ2" s="52"/>
      <c r="BR2" s="51" t="s">
        <v>15</v>
      </c>
      <c r="BS2" s="47"/>
      <c r="BT2" s="45">
        <v>75</v>
      </c>
      <c r="BU2" s="47"/>
      <c r="BV2" s="45" t="s">
        <v>14</v>
      </c>
      <c r="BW2" s="47"/>
      <c r="BX2" s="45">
        <f>BT2/25</f>
        <v>3</v>
      </c>
      <c r="BY2" s="52"/>
      <c r="BZ2" s="51" t="s">
        <v>15</v>
      </c>
      <c r="CA2" s="47"/>
      <c r="CB2" s="12">
        <v>50</v>
      </c>
      <c r="CC2" s="51" t="s">
        <v>15</v>
      </c>
      <c r="CD2" s="47"/>
      <c r="CE2" s="45">
        <v>150</v>
      </c>
      <c r="CF2" s="47"/>
      <c r="CG2" s="45" t="s">
        <v>14</v>
      </c>
      <c r="CH2" s="46"/>
      <c r="CI2" s="47"/>
      <c r="CJ2" s="45">
        <f>CE2/25</f>
        <v>6</v>
      </c>
      <c r="CK2" s="46"/>
      <c r="CL2" s="52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</row>
    <row r="3" spans="1:113" x14ac:dyDescent="0.25">
      <c r="A3" s="66"/>
      <c r="B3" s="67"/>
      <c r="C3" s="51" t="s">
        <v>13</v>
      </c>
      <c r="D3" s="46"/>
      <c r="E3" s="47"/>
      <c r="F3" s="45" t="s">
        <v>12</v>
      </c>
      <c r="G3" s="46"/>
      <c r="H3" s="46"/>
      <c r="I3" s="47"/>
      <c r="J3" s="56" t="s">
        <v>33</v>
      </c>
      <c r="K3" s="51" t="s">
        <v>13</v>
      </c>
      <c r="L3" s="46"/>
      <c r="M3" s="47"/>
      <c r="N3" s="45" t="s">
        <v>12</v>
      </c>
      <c r="O3" s="46"/>
      <c r="P3" s="46"/>
      <c r="Q3" s="47"/>
      <c r="R3" s="56" t="s">
        <v>33</v>
      </c>
      <c r="S3" s="51" t="s">
        <v>13</v>
      </c>
      <c r="T3" s="46"/>
      <c r="U3" s="47"/>
      <c r="V3" s="45" t="s">
        <v>12</v>
      </c>
      <c r="W3" s="46"/>
      <c r="X3" s="46"/>
      <c r="Y3" s="47"/>
      <c r="Z3" s="56" t="s">
        <v>33</v>
      </c>
      <c r="AA3" s="51" t="s">
        <v>13</v>
      </c>
      <c r="AB3" s="46"/>
      <c r="AC3" s="47"/>
      <c r="AD3" s="45" t="s">
        <v>12</v>
      </c>
      <c r="AE3" s="46"/>
      <c r="AF3" s="46"/>
      <c r="AG3" s="47"/>
      <c r="AH3" s="56" t="s">
        <v>33</v>
      </c>
      <c r="AI3" s="51" t="s">
        <v>13</v>
      </c>
      <c r="AJ3" s="46"/>
      <c r="AK3" s="47"/>
      <c r="AL3" s="45" t="s">
        <v>12</v>
      </c>
      <c r="AM3" s="46"/>
      <c r="AN3" s="46"/>
      <c r="AO3" s="47"/>
      <c r="AP3" s="56" t="s">
        <v>33</v>
      </c>
      <c r="AQ3" s="51" t="s">
        <v>13</v>
      </c>
      <c r="AR3" s="46"/>
      <c r="AS3" s="47"/>
      <c r="AT3" s="45" t="s">
        <v>12</v>
      </c>
      <c r="AU3" s="46"/>
      <c r="AV3" s="46"/>
      <c r="AW3" s="47"/>
      <c r="AX3" s="56" t="s">
        <v>33</v>
      </c>
      <c r="AY3" s="51" t="s">
        <v>13</v>
      </c>
      <c r="AZ3" s="46"/>
      <c r="BA3" s="47"/>
      <c r="BB3" s="45" t="s">
        <v>12</v>
      </c>
      <c r="BC3" s="46"/>
      <c r="BD3" s="46"/>
      <c r="BE3" s="47"/>
      <c r="BF3" s="56" t="s">
        <v>33</v>
      </c>
      <c r="BG3" s="51" t="s">
        <v>14</v>
      </c>
      <c r="BH3" s="47"/>
      <c r="BI3" s="12">
        <f>BI2/25</f>
        <v>2</v>
      </c>
      <c r="BJ3" s="51" t="s">
        <v>13</v>
      </c>
      <c r="BK3" s="46"/>
      <c r="BL3" s="47"/>
      <c r="BM3" s="45" t="s">
        <v>12</v>
      </c>
      <c r="BN3" s="46"/>
      <c r="BO3" s="46"/>
      <c r="BP3" s="47"/>
      <c r="BQ3" s="56" t="s">
        <v>33</v>
      </c>
      <c r="BR3" s="51" t="s">
        <v>13</v>
      </c>
      <c r="BS3" s="46"/>
      <c r="BT3" s="47"/>
      <c r="BU3" s="45" t="s">
        <v>12</v>
      </c>
      <c r="BV3" s="46"/>
      <c r="BW3" s="46"/>
      <c r="BX3" s="47"/>
      <c r="BY3" s="53" t="s">
        <v>33</v>
      </c>
      <c r="BZ3" s="51" t="s">
        <v>14</v>
      </c>
      <c r="CA3" s="47"/>
      <c r="CB3" s="12">
        <f>CB2/25</f>
        <v>2</v>
      </c>
      <c r="CC3" s="51" t="s">
        <v>34</v>
      </c>
      <c r="CD3" s="46"/>
      <c r="CE3" s="46"/>
      <c r="CF3" s="46"/>
      <c r="CG3" s="46"/>
      <c r="CH3" s="46"/>
      <c r="CI3" s="46"/>
      <c r="CJ3" s="46"/>
      <c r="CK3" s="47"/>
      <c r="CL3" s="59" t="s">
        <v>55</v>
      </c>
    </row>
    <row r="4" spans="1:113" ht="15" customHeight="1" x14ac:dyDescent="0.25">
      <c r="A4" s="68"/>
      <c r="B4" s="69"/>
      <c r="C4" s="9" t="s">
        <v>0</v>
      </c>
      <c r="D4" s="16" t="s">
        <v>1</v>
      </c>
      <c r="E4" s="53" t="s">
        <v>8</v>
      </c>
      <c r="F4" s="16" t="s">
        <v>0</v>
      </c>
      <c r="G4" s="16" t="s">
        <v>1</v>
      </c>
      <c r="H4" s="16" t="s">
        <v>2</v>
      </c>
      <c r="I4" s="53" t="s">
        <v>8</v>
      </c>
      <c r="J4" s="57"/>
      <c r="K4" s="17" t="s">
        <v>0</v>
      </c>
      <c r="L4" s="16" t="s">
        <v>1</v>
      </c>
      <c r="M4" s="53" t="s">
        <v>8</v>
      </c>
      <c r="N4" s="16" t="s">
        <v>0</v>
      </c>
      <c r="O4" s="16" t="s">
        <v>1</v>
      </c>
      <c r="P4" s="16" t="s">
        <v>2</v>
      </c>
      <c r="Q4" s="53" t="s">
        <v>8</v>
      </c>
      <c r="R4" s="57"/>
      <c r="S4" s="17" t="s">
        <v>0</v>
      </c>
      <c r="T4" s="16" t="s">
        <v>1</v>
      </c>
      <c r="U4" s="53" t="s">
        <v>8</v>
      </c>
      <c r="V4" s="16" t="s">
        <v>0</v>
      </c>
      <c r="W4" s="16" t="s">
        <v>1</v>
      </c>
      <c r="X4" s="16" t="s">
        <v>2</v>
      </c>
      <c r="Y4" s="53" t="s">
        <v>8</v>
      </c>
      <c r="Z4" s="57"/>
      <c r="AA4" s="17" t="s">
        <v>0</v>
      </c>
      <c r="AB4" s="16" t="s">
        <v>1</v>
      </c>
      <c r="AC4" s="53" t="s">
        <v>8</v>
      </c>
      <c r="AD4" s="16" t="s">
        <v>0</v>
      </c>
      <c r="AE4" s="16" t="s">
        <v>1</v>
      </c>
      <c r="AF4" s="16" t="s">
        <v>2</v>
      </c>
      <c r="AG4" s="53" t="s">
        <v>8</v>
      </c>
      <c r="AH4" s="57"/>
      <c r="AI4" s="9" t="s">
        <v>0</v>
      </c>
      <c r="AJ4" s="16" t="s">
        <v>1</v>
      </c>
      <c r="AK4" s="53" t="s">
        <v>8</v>
      </c>
      <c r="AL4" s="16" t="s">
        <v>0</v>
      </c>
      <c r="AM4" s="16" t="s">
        <v>1</v>
      </c>
      <c r="AN4" s="16" t="s">
        <v>2</v>
      </c>
      <c r="AO4" s="53" t="s">
        <v>8</v>
      </c>
      <c r="AP4" s="57"/>
      <c r="AQ4" s="17" t="s">
        <v>0</v>
      </c>
      <c r="AR4" s="16" t="s">
        <v>1</v>
      </c>
      <c r="AS4" s="53" t="s">
        <v>8</v>
      </c>
      <c r="AT4" s="16" t="s">
        <v>0</v>
      </c>
      <c r="AU4" s="16" t="s">
        <v>1</v>
      </c>
      <c r="AV4" s="16" t="s">
        <v>2</v>
      </c>
      <c r="AW4" s="53" t="s">
        <v>8</v>
      </c>
      <c r="AX4" s="57"/>
      <c r="AY4" s="17" t="s">
        <v>0</v>
      </c>
      <c r="AZ4" s="16" t="s">
        <v>1</v>
      </c>
      <c r="BA4" s="53" t="s">
        <v>8</v>
      </c>
      <c r="BB4" s="16" t="s">
        <v>0</v>
      </c>
      <c r="BC4" s="16" t="s">
        <v>1</v>
      </c>
      <c r="BD4" s="16" t="s">
        <v>2</v>
      </c>
      <c r="BE4" s="53" t="s">
        <v>8</v>
      </c>
      <c r="BF4" s="57"/>
      <c r="BG4" s="18" t="s">
        <v>9</v>
      </c>
      <c r="BH4" s="19" t="s">
        <v>4</v>
      </c>
      <c r="BI4" s="20" t="s">
        <v>3</v>
      </c>
      <c r="BJ4" s="17" t="s">
        <v>0</v>
      </c>
      <c r="BK4" s="16" t="s">
        <v>1</v>
      </c>
      <c r="BL4" s="53" t="s">
        <v>8</v>
      </c>
      <c r="BM4" s="16" t="s">
        <v>0</v>
      </c>
      <c r="BN4" s="16" t="s">
        <v>1</v>
      </c>
      <c r="BO4" s="16" t="s">
        <v>2</v>
      </c>
      <c r="BP4" s="53" t="s">
        <v>8</v>
      </c>
      <c r="BQ4" s="57"/>
      <c r="BR4" s="17" t="s">
        <v>0</v>
      </c>
      <c r="BS4" s="16" t="s">
        <v>1</v>
      </c>
      <c r="BT4" s="53" t="s">
        <v>8</v>
      </c>
      <c r="BU4" s="16" t="s">
        <v>0</v>
      </c>
      <c r="BV4" s="16" t="s">
        <v>1</v>
      </c>
      <c r="BW4" s="16" t="s">
        <v>2</v>
      </c>
      <c r="BX4" s="53" t="s">
        <v>8</v>
      </c>
      <c r="BY4" s="54"/>
      <c r="BZ4" s="18" t="s">
        <v>9</v>
      </c>
      <c r="CA4" s="19" t="s">
        <v>4</v>
      </c>
      <c r="CB4" s="20" t="s">
        <v>3</v>
      </c>
      <c r="CC4" s="73" t="s">
        <v>35</v>
      </c>
      <c r="CD4" s="74"/>
      <c r="CE4" s="74"/>
      <c r="CF4" s="75"/>
      <c r="CG4" s="76" t="s">
        <v>36</v>
      </c>
      <c r="CH4" s="74"/>
      <c r="CI4" s="74"/>
      <c r="CJ4" s="75"/>
      <c r="CK4" s="70" t="s">
        <v>20</v>
      </c>
      <c r="CL4" s="60"/>
    </row>
    <row r="5" spans="1:113" x14ac:dyDescent="0.25">
      <c r="A5" s="62" t="s">
        <v>22</v>
      </c>
      <c r="B5" s="63"/>
      <c r="C5" s="9" t="s">
        <v>51</v>
      </c>
      <c r="D5" s="16" t="s">
        <v>26</v>
      </c>
      <c r="E5" s="55"/>
      <c r="F5" s="16" t="s">
        <v>27</v>
      </c>
      <c r="G5" s="16" t="s">
        <v>44</v>
      </c>
      <c r="I5" s="55"/>
      <c r="J5" s="58"/>
      <c r="K5" s="17" t="s">
        <v>25</v>
      </c>
      <c r="L5" s="16" t="s">
        <v>7</v>
      </c>
      <c r="M5" s="55"/>
      <c r="N5" s="16" t="s">
        <v>25</v>
      </c>
      <c r="O5" s="16" t="s">
        <v>7</v>
      </c>
      <c r="Q5" s="55"/>
      <c r="R5" s="58"/>
      <c r="S5" s="17" t="s">
        <v>45</v>
      </c>
      <c r="T5" s="16" t="s">
        <v>45</v>
      </c>
      <c r="U5" s="55"/>
      <c r="V5" s="16" t="s">
        <v>45</v>
      </c>
      <c r="W5" s="16" t="s">
        <v>29</v>
      </c>
      <c r="X5" s="16" t="s">
        <v>54</v>
      </c>
      <c r="Y5" s="55"/>
      <c r="Z5" s="58"/>
      <c r="AA5" s="17" t="s">
        <v>46</v>
      </c>
      <c r="AB5" s="16" t="s">
        <v>39</v>
      </c>
      <c r="AC5" s="55"/>
      <c r="AD5" s="16" t="s">
        <v>28</v>
      </c>
      <c r="AE5" s="16" t="s">
        <v>39</v>
      </c>
      <c r="AG5" s="55"/>
      <c r="AH5" s="58"/>
      <c r="AI5" s="9" t="s">
        <v>40</v>
      </c>
      <c r="AJ5" s="16" t="s">
        <v>41</v>
      </c>
      <c r="AK5" s="55"/>
      <c r="AL5" s="16" t="s">
        <v>53</v>
      </c>
      <c r="AM5" s="16" t="s">
        <v>41</v>
      </c>
      <c r="AO5" s="55"/>
      <c r="AP5" s="58"/>
      <c r="AQ5" s="17" t="s">
        <v>52</v>
      </c>
      <c r="AR5" s="16" t="s">
        <v>31</v>
      </c>
      <c r="AS5" s="55"/>
      <c r="AT5" s="16" t="s">
        <v>30</v>
      </c>
      <c r="AU5" s="16" t="s">
        <v>31</v>
      </c>
      <c r="AW5" s="55"/>
      <c r="AX5" s="58"/>
      <c r="AY5" s="17" t="s">
        <v>42</v>
      </c>
      <c r="AZ5" s="16" t="s">
        <v>43</v>
      </c>
      <c r="BA5" s="55"/>
      <c r="BB5" s="16" t="s">
        <v>42</v>
      </c>
      <c r="BC5" s="16" t="s">
        <v>43</v>
      </c>
      <c r="BD5" s="16" t="s">
        <v>32</v>
      </c>
      <c r="BE5" s="55"/>
      <c r="BF5" s="58"/>
      <c r="BG5" s="21"/>
      <c r="BH5" s="22"/>
      <c r="BI5" s="23"/>
      <c r="BJ5" s="17" t="s">
        <v>47</v>
      </c>
      <c r="BK5" s="16" t="s">
        <v>48</v>
      </c>
      <c r="BL5" s="55"/>
      <c r="BM5" s="16" t="s">
        <v>47</v>
      </c>
      <c r="BN5" s="16" t="s">
        <v>48</v>
      </c>
      <c r="BP5" s="55"/>
      <c r="BQ5" s="58"/>
      <c r="BR5" s="17" t="s">
        <v>49</v>
      </c>
      <c r="BS5" s="16" t="s">
        <v>50</v>
      </c>
      <c r="BT5" s="55"/>
      <c r="BU5" s="16" t="s">
        <v>49</v>
      </c>
      <c r="BV5" s="16" t="s">
        <v>50</v>
      </c>
      <c r="BX5" s="55"/>
      <c r="BY5" s="55"/>
      <c r="BZ5" s="21"/>
      <c r="CA5" s="22"/>
      <c r="CB5" s="23"/>
      <c r="CC5" s="77" t="s">
        <v>17</v>
      </c>
      <c r="CD5" s="79" t="s">
        <v>18</v>
      </c>
      <c r="CE5" s="79" t="s">
        <v>19</v>
      </c>
      <c r="CF5" s="79" t="s">
        <v>20</v>
      </c>
      <c r="CG5" s="79" t="s">
        <v>17</v>
      </c>
      <c r="CH5" s="79" t="s">
        <v>18</v>
      </c>
      <c r="CI5" s="79" t="s">
        <v>19</v>
      </c>
      <c r="CJ5" s="79" t="s">
        <v>20</v>
      </c>
      <c r="CK5" s="71"/>
      <c r="CL5" s="60"/>
    </row>
    <row r="6" spans="1:113" s="27" customFormat="1" ht="15.75" thickBot="1" x14ac:dyDescent="0.3">
      <c r="A6" s="24" t="s">
        <v>21</v>
      </c>
      <c r="B6" s="25" t="s">
        <v>16</v>
      </c>
      <c r="C6" s="9">
        <f t="shared" ref="C6:H6" si="0">COUNTIFS($A7:$A432,"R",C7:C432,"&gt;=0")</f>
        <v>0</v>
      </c>
      <c r="D6" s="16">
        <f t="shared" si="0"/>
        <v>0</v>
      </c>
      <c r="E6" s="16">
        <f t="shared" si="0"/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>COUNTIF(I7:I431,"3E")</f>
        <v>0</v>
      </c>
      <c r="J6" s="10">
        <f>COUNT(J7:J432)</f>
        <v>0</v>
      </c>
      <c r="K6" s="17">
        <f t="shared" ref="K6:P6" si="1">COUNTIFS($A7:$A432,"R",K7:K432,"&gt;=0")</f>
        <v>0</v>
      </c>
      <c r="L6" s="16">
        <f t="shared" si="1"/>
        <v>0</v>
      </c>
      <c r="M6" s="16">
        <f t="shared" si="1"/>
        <v>0</v>
      </c>
      <c r="N6" s="16">
        <f t="shared" si="1"/>
        <v>0</v>
      </c>
      <c r="O6" s="16">
        <f t="shared" si="1"/>
        <v>0</v>
      </c>
      <c r="P6" s="16">
        <f t="shared" si="1"/>
        <v>0</v>
      </c>
      <c r="Q6" s="16">
        <f>COUNTIF(Q7:Q431,"3E")</f>
        <v>0</v>
      </c>
      <c r="R6" s="10">
        <f>COUNT(R7:R432)</f>
        <v>0</v>
      </c>
      <c r="S6" s="17">
        <f t="shared" ref="S6:X6" si="2">COUNTIFS($A7:$A432,"R",S7:S432,"&gt;=0")</f>
        <v>0</v>
      </c>
      <c r="T6" s="16">
        <f t="shared" si="2"/>
        <v>0</v>
      </c>
      <c r="U6" s="16">
        <f t="shared" si="2"/>
        <v>0</v>
      </c>
      <c r="V6" s="16">
        <f t="shared" si="2"/>
        <v>0</v>
      </c>
      <c r="W6" s="16">
        <f t="shared" si="2"/>
        <v>0</v>
      </c>
      <c r="X6" s="16">
        <f t="shared" si="2"/>
        <v>0</v>
      </c>
      <c r="Y6" s="16">
        <f>COUNTIF(Y7:Y431,"3E")</f>
        <v>0</v>
      </c>
      <c r="Z6" s="10">
        <f>COUNT(Z7:Z432)</f>
        <v>0</v>
      </c>
      <c r="AA6" s="17">
        <f t="shared" ref="AA6:AF6" si="3">COUNTIFS($A7:$A432,"R",AA7:AA432,"&gt;=0")</f>
        <v>0</v>
      </c>
      <c r="AB6" s="16">
        <f t="shared" si="3"/>
        <v>0</v>
      </c>
      <c r="AC6" s="16">
        <f t="shared" si="3"/>
        <v>0</v>
      </c>
      <c r="AD6" s="16">
        <f t="shared" si="3"/>
        <v>0</v>
      </c>
      <c r="AE6" s="16">
        <f t="shared" si="3"/>
        <v>0</v>
      </c>
      <c r="AF6" s="16">
        <f t="shared" si="3"/>
        <v>0</v>
      </c>
      <c r="AG6" s="16">
        <f>COUNTIF(AG7:AG431,"3E")</f>
        <v>0</v>
      </c>
      <c r="AH6" s="12">
        <f>COUNT(AH7:AH432)</f>
        <v>0</v>
      </c>
      <c r="AI6" s="9">
        <f t="shared" ref="AI6:AN6" si="4">COUNTIFS($A7:$A432,"R",AI7:AI432,"&gt;=0")</f>
        <v>0</v>
      </c>
      <c r="AJ6" s="16">
        <f t="shared" si="4"/>
        <v>0</v>
      </c>
      <c r="AK6" s="16">
        <f t="shared" si="4"/>
        <v>0</v>
      </c>
      <c r="AL6" s="16">
        <f t="shared" si="4"/>
        <v>0</v>
      </c>
      <c r="AM6" s="16">
        <f t="shared" si="4"/>
        <v>0</v>
      </c>
      <c r="AN6" s="16">
        <f t="shared" si="4"/>
        <v>0</v>
      </c>
      <c r="AO6" s="16">
        <f>COUNTIF(AO7:AO431,"3E")</f>
        <v>0</v>
      </c>
      <c r="AP6" s="10">
        <f>COUNT(AP7:AP432)</f>
        <v>0</v>
      </c>
      <c r="AQ6" s="17">
        <f t="shared" ref="AQ6:AV6" si="5">COUNTIFS($A7:$A432,"R",AQ7:AQ432,"&gt;=0")</f>
        <v>0</v>
      </c>
      <c r="AR6" s="16">
        <f t="shared" si="5"/>
        <v>0</v>
      </c>
      <c r="AS6" s="16">
        <f t="shared" si="5"/>
        <v>0</v>
      </c>
      <c r="AT6" s="16">
        <f t="shared" si="5"/>
        <v>0</v>
      </c>
      <c r="AU6" s="16">
        <f t="shared" si="5"/>
        <v>0</v>
      </c>
      <c r="AV6" s="16">
        <f t="shared" si="5"/>
        <v>0</v>
      </c>
      <c r="AW6" s="16">
        <f>COUNTIF(AW7:AW431,"3E")</f>
        <v>0</v>
      </c>
      <c r="AX6" s="10">
        <f>COUNT(AX7:AX432)</f>
        <v>0</v>
      </c>
      <c r="AY6" s="17">
        <f t="shared" ref="AY6:BD6" si="6">COUNTIFS($A7:$A432,"R",AY7:AY432,"&gt;=0")</f>
        <v>0</v>
      </c>
      <c r="AZ6" s="16">
        <f t="shared" si="6"/>
        <v>0</v>
      </c>
      <c r="BA6" s="16">
        <f t="shared" si="6"/>
        <v>0</v>
      </c>
      <c r="BB6" s="16">
        <f>COUNTIFS($A7:$A432,"R",BB7:BB432,"&gt;=0")</f>
        <v>0</v>
      </c>
      <c r="BC6" s="16">
        <f t="shared" si="6"/>
        <v>0</v>
      </c>
      <c r="BD6" s="16">
        <f t="shared" si="6"/>
        <v>0</v>
      </c>
      <c r="BE6" s="16">
        <f>COUNTIF(BE7:BE431,"3E")</f>
        <v>0</v>
      </c>
      <c r="BF6" s="10">
        <f>COUNT(BF7:BF432)</f>
        <v>0</v>
      </c>
      <c r="BG6" s="17">
        <f>COUNTIFS($A7:$A432,"R",BG7:BG432,"&gt;=0")</f>
        <v>0</v>
      </c>
      <c r="BH6" s="16"/>
      <c r="BI6" s="12"/>
      <c r="BJ6" s="17">
        <f t="shared" ref="BJ6:BN6" si="7">COUNTIFS($A7:$A432,"R",BJ7:BJ432,"&gt;=0")</f>
        <v>0</v>
      </c>
      <c r="BK6" s="16">
        <f t="shared" si="7"/>
        <v>0</v>
      </c>
      <c r="BL6" s="16">
        <f t="shared" si="7"/>
        <v>0</v>
      </c>
      <c r="BM6" s="16">
        <f t="shared" si="7"/>
        <v>0</v>
      </c>
      <c r="BN6" s="16">
        <f t="shared" si="7"/>
        <v>0</v>
      </c>
      <c r="BO6" s="16"/>
      <c r="BP6" s="16">
        <f>COUNTIF(BP7:BP431,"3E")</f>
        <v>0</v>
      </c>
      <c r="BQ6" s="10">
        <f>COUNT(BQ7:BQ432)</f>
        <v>0</v>
      </c>
      <c r="BR6" s="17">
        <f t="shared" ref="BR6:BW6" si="8">COUNTIFS($A7:$A432,"R",BR7:BR432,"&gt;=0")</f>
        <v>0</v>
      </c>
      <c r="BS6" s="16">
        <f t="shared" si="8"/>
        <v>0</v>
      </c>
      <c r="BT6" s="16">
        <f t="shared" si="8"/>
        <v>0</v>
      </c>
      <c r="BU6" s="16">
        <f t="shared" si="8"/>
        <v>0</v>
      </c>
      <c r="BV6" s="16">
        <f t="shared" si="8"/>
        <v>0</v>
      </c>
      <c r="BW6" s="16">
        <f t="shared" si="8"/>
        <v>0</v>
      </c>
      <c r="BX6" s="16">
        <f>COUNTIF(BX7:BX431,"3E")</f>
        <v>0</v>
      </c>
      <c r="BY6" s="10">
        <f>COUNT(BY7:BY432)</f>
        <v>0</v>
      </c>
      <c r="BZ6" s="17">
        <f>COUNTIFS($A7:$A432,"R",BZ7:BZ432,"&gt;=0")</f>
        <v>0</v>
      </c>
      <c r="CA6" s="16"/>
      <c r="CB6" s="12"/>
      <c r="CC6" s="78"/>
      <c r="CD6" s="80"/>
      <c r="CE6" s="80"/>
      <c r="CF6" s="80"/>
      <c r="CG6" s="80"/>
      <c r="CH6" s="80"/>
      <c r="CI6" s="80"/>
      <c r="CJ6" s="80"/>
      <c r="CK6" s="72"/>
      <c r="CL6" s="61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</row>
    <row r="7" spans="1:113" ht="15.75" thickBot="1" x14ac:dyDescent="0.3">
      <c r="B7" s="28"/>
      <c r="C7" s="16"/>
      <c r="E7" s="16" t="str">
        <f>IF(ISBLANK($B7),"",IF(COUNT(C7:D7)=0,"",IF(AND($A7="IM",COUNT(C7:D7)=1),C7+D7,ROUNDUP((C7+D7)/2,2))))</f>
        <v/>
      </c>
      <c r="F7" s="29"/>
      <c r="G7" s="29"/>
      <c r="I7" s="16" t="str">
        <f>IF(ISBLANK($B7),"",IF(COUNT(F7:G7)=0,"",IF(AND($A7="IM",COUNT(F7:G7)=1),F7+G7,IF(AND(ABS(F7-G7)&lt;E$2*0.16,ISBLANK(H7)),CEILING(AVERAGE(F7,G7),0.01),IF(AND(ABS(F7-G7)&gt;=E$2*0.16,ISBLANK(H7)),"3E",IF(MAX(F7:H7)-MEDIAN(F7:H7)&lt;=MEDIAN(F7:H7)-MIN(F7:H7),CEILING(AVERAGE(MAX(F7:H7),MEDIAN(F7:H7)),0.01),ROUNDUP(AVERAGE(MIN(F7:H7),MEDIAN(F7:H7)),2)))))))</f>
        <v/>
      </c>
      <c r="J7" s="16" t="str">
        <f>IF(I7="3E","3E",IF(OR($B7="",COUNT(I7)=0),"",ROUNDUP(N(E7)+N(I7),0)))</f>
        <v/>
      </c>
      <c r="K7" s="16"/>
      <c r="M7" s="16" t="str">
        <f>IF(ISBLANK($B7),"",IF(COUNT(K7:L7)=0,"",IF(AND($A7="IM",COUNT(K7:L7)=1),K7+L7,ROUNDUP((K7+L7)/2,2))))</f>
        <v/>
      </c>
      <c r="N7" s="29"/>
      <c r="O7" s="29"/>
      <c r="Q7" s="16" t="str">
        <f>IF(ISBLANK($B7),"",IF(COUNT(N7:O7)=0,"",IF(AND($A7="IM",COUNT(N7:O7)=1),N7+O7,IF(AND(ABS(N7-O7)&lt;M$2*0.16,ISBLANK(P7)),CEILING(AVERAGE(N7,O7),0.01),IF(AND(ABS(N7-O7)&gt;=M$2*0.16,ISBLANK(P7)),"3E",IF(MAX(N7:P7)-MEDIAN(N7:P7)&lt;=MEDIAN(N7:P7)-MIN(N7:P7),CEILING(AVERAGE(MAX(N7:P7),MEDIAN(N7:P7)),0.01),ROUNDUP(AVERAGE(MIN(N7:P7),MEDIAN(N7:P7)),2)))))))</f>
        <v/>
      </c>
      <c r="R7" s="16" t="str">
        <f>IF(Q7="3E","3E",IF(OR($B7="",COUNT(Q7)=0),"",ROUNDUP(N(M7)+N(Q7),0)))</f>
        <v/>
      </c>
      <c r="S7" s="16"/>
      <c r="U7" s="16" t="str">
        <f>IF(ISBLANK($B7),"",IF(COUNT(S7:T7)=0,"",IF(AND($A7="IM",COUNT(S7:T7)=1),S7+T7,ROUNDUP((S7+T7)/2,2))))</f>
        <v/>
      </c>
      <c r="V7" s="29"/>
      <c r="W7" s="29"/>
      <c r="Y7" s="16" t="str">
        <f>IF(ISBLANK($B7),"",IF(COUNT(V7:W7)=0,"",IF(AND($A7="IM",COUNT(V7:W7)=1),V7+W7,IF(AND(ABS(V7-W7)&lt;U$2*0.16,ISBLANK(X7)),CEILING(AVERAGE(V7,W7),0.01),IF(AND(ABS(V7-W7)&gt;=U$2*0.16,ISBLANK(X7)),"3E",IF(MAX(V7:X7)-MEDIAN(V7:X7)&lt;=MEDIAN(V7:X7)-MIN(V7:X7),CEILING(AVERAGE(MAX(V7:X7),MEDIAN(V7:X7)),0.01),ROUNDUP(AVERAGE(MIN(V7:X7),MEDIAN(V7:X7)),2)))))))</f>
        <v/>
      </c>
      <c r="Z7" s="16" t="str">
        <f>IF(Y7="3E","3E",IF(OR($B7="",COUNT(Y7)=0),"",ROUNDUP(N(U7)+N(Y7),0)))</f>
        <v/>
      </c>
      <c r="AA7" s="16"/>
      <c r="AC7" s="16" t="str">
        <f>IF(ISBLANK($B7),"",IF(COUNT(AA7:AB7)=0,"",IF(AND($A7="IM",COUNT(AA7:AB7)=1),AA7+AB7,ROUNDUP((AA7+AB7)/2,2))))</f>
        <v/>
      </c>
      <c r="AD7" s="29"/>
      <c r="AE7" s="29"/>
      <c r="AG7" s="16" t="str">
        <f>IF(ISBLANK($B7),"",IF(COUNT(AD7:AE7)=0,"",IF(AND($A7="IM",COUNT(AD7:AE7)=1),AD7+AE7,IF(AND(ABS(AD7-AE7)&lt;AC$2*0.16,ISBLANK(AF7)),CEILING(AVERAGE(AD7,AE7),0.01),IF(AND(ABS(AD7-AE7)&gt;=AC$2*0.16,ISBLANK(AF7)),"3E",IF(MAX(AD7:AF7)-MEDIAN(AD7:AF7)&lt;=MEDIAN(AD7:AF7)-MIN(AD7:AF7),CEILING(AVERAGE(MAX(AD7:AF7),MEDIAN(AD7:AF7)),0.01),ROUNDUP(AVERAGE(MIN(AD7:AF7),MEDIAN(AD7:AF7)),2)))))))</f>
        <v/>
      </c>
      <c r="AH7" s="12" t="str">
        <f>IF(AG7="3E","3E",IF(OR($B7="",COUNT(AG7)=0),"",ROUNDUP(N(AC7)+N(AG7),0)))</f>
        <v/>
      </c>
      <c r="AI7" s="16"/>
      <c r="AK7" s="16" t="str">
        <f>IF(ISBLANK($B7),"",IF(COUNT(AI7:AJ7)=0,"",IF(AND($A7="IM",COUNT(AI7:AJ7)=1),AI7+AJ7,ROUNDUP((AI7+AJ7)/2,2))))</f>
        <v/>
      </c>
      <c r="AO7" s="16" t="str">
        <f>IF(ISBLANK($B7),"",IF(COUNT(AL7:AM7)=0,"",IF(AND($A7="IM",COUNT(AL7:AM7)=1),AL7+AM7,IF(AND(ABS(AL7-AM7)&lt;AK$2*0.16,ISBLANK(AN7)),CEILING(AVERAGE(AL7,AM7),0.01),IF(AND(ABS(AL7-AM7)&gt;=AK$2*0.16,ISBLANK(AN7)),"3E",IF(MAX(AL7:AN7)-MEDIAN(AL7:AN7)&lt;=MEDIAN(AL7:AN7)-MIN(AL7:AN7),CEILING(AVERAGE(MAX(AL7:AN7),MEDIAN(AL7:AN7)),0.01),ROUNDUP(AVERAGE(MIN(AL7:AN7),MEDIAN(AL7:AN7)),2)))))))</f>
        <v/>
      </c>
      <c r="AP7" s="16" t="str">
        <f>IF(AO7="3E","3E",IF(OR($B7="",COUNT(AO7)=0),"",ROUNDUP(N(AK7)+N(AO7),0)))</f>
        <v/>
      </c>
      <c r="AQ7" s="16"/>
      <c r="AS7" s="16" t="str">
        <f>IF(ISBLANK($B7),"",IF(COUNT(AQ7:AR7)=0,"",IF(AND($A7="IM",COUNT(AQ7:AR7)=1),AQ7+AR7,ROUNDUP((AQ7+AR7)/2,2))))</f>
        <v/>
      </c>
      <c r="AW7" s="16" t="str">
        <f>IF(ISBLANK($B7),"",IF(COUNT(AT7:AU7)=0,"",IF(AND($A7="IM",COUNT(AT7:AU7)=1),AT7+AU7,IF(AND(ABS(AT7-AU7)&lt;AS$2*0.16,ISBLANK(AV7)),CEILING(AVERAGE(AT7,AU7),0.01),IF(AND(ABS(AT7-AU7)&gt;=AS$2*0.16,ISBLANK(AV7)),"3E",IF(MAX(AT7:AV7)-MEDIAN(AT7:AV7)&lt;=MEDIAN(AT7:AV7)-MIN(AT7:AV7),CEILING(AVERAGE(MAX(AT7:AV7),MEDIAN(AT7:AV7)),0.01),ROUNDUP(AVERAGE(MIN(AT7:AV7),MEDIAN(AT7:AV7)),2)))))))</f>
        <v/>
      </c>
      <c r="AX7" s="16" t="str">
        <f>IF(AW7="3E","3E",IF(OR($B7="",COUNT(AW7)=0),"",ROUNDUP(N(AS7)+N(AW7),0)))</f>
        <v/>
      </c>
      <c r="AY7" s="9"/>
      <c r="BA7" s="16" t="str">
        <f t="shared" ref="BA7:BA38" si="9">IF(ISBLANK($B7),"",IF(COUNT(AY7:AZ7)=0,"",IF(AND($A7="IM",COUNT(AY7:AZ7)=1),AY7+AZ7,ROUNDUP((AY7+AZ7)/2,2))))</f>
        <v/>
      </c>
      <c r="BB7" s="9"/>
      <c r="BE7" s="16" t="str">
        <f t="shared" ref="BE7:BE38" si="10">IF(ISBLANK($B7),"",IF(COUNT(BB7:BC7)=0,"",IF(AND($A7="IM",COUNT(BB7:BC7)=1),BB7+BC7,IF(AND(ABS(BB7-BC7)&lt;BA$2*0.16,ISBLANK(BD7)),CEILING(AVERAGE(BB7,BC7),0.01),IF(AND(ABS(BB7-BC7)&gt;=BA$2*0.16,ISBLANK(BD7)),"3E",IF(MAX(BB7:BD7)-MEDIAN(BB7:BD7)&lt;=MEDIAN(BB7:BD7)-MIN(BB7:BD7),CEILING(AVERAGE(MAX(BB7:BD7),MEDIAN(BB7:BD7)),0.01),ROUNDUP(AVERAGE(MIN(BB7:BD7),MEDIAN(BB7:BD7)),2)))))))</f>
        <v/>
      </c>
      <c r="BF7" s="16" t="str">
        <f>IF(BE7="3E","3E",IF(OR($B7="",COUNT(BE7)=0),"",ROUNDUP(N(BA7)+N(BE7),0)))</f>
        <v/>
      </c>
      <c r="BH7" s="16" t="str">
        <f>IF($A7="","",IF(BG7="","I",LOOKUP(BG7/BI$2,{0,0.4,0.45,0.5,0.55,0.6,0.65,0.7,0.75,0.8,1},{"F","D","C","C+","B-","B","B+","A-","A","A+"})))</f>
        <v/>
      </c>
      <c r="BI7" s="12" t="str">
        <f>IF($A7="","",IF(BG7="","--",LOOKUP(BG7/BI$2,{0,0.4,0.45,0.5,0.55,0.6,0.65,0.7,0.75,0.8,1},{0,2,2.25,2.5,2.75,3,3.25,3.5,3.75,4})))</f>
        <v/>
      </c>
      <c r="BJ7" s="9"/>
      <c r="BL7" s="16" t="str">
        <f>IF(ISBLANK($B7),"",IF(COUNT(BJ7:BK7)=0,"",IF(AND($A7="IM",COUNT(BJ7:BK7)=1),BJ7+BK7,ROUNDUP((BJ7+BK7)/2,2))))</f>
        <v/>
      </c>
      <c r="BP7" s="16" t="str">
        <f>IF(ISBLANK($B7),"",IF(COUNT(BM7:BN7)=0,"",IF(AND($A7="IM",COUNT(BM7:BN7)=1),BM7+BN7,IF(AND(ABS(BM7-BN7)&lt;BL$2*0.16,ISBLANK(BO7)),CEILING(AVERAGE(BM7,BN7),0.01),IF(AND(ABS(BM7-BN7)&gt;=BL$2*0.16,ISBLANK(BO7)),"3E",IF(MAX(BM7:BO7)-MEDIAN(BM7:BO7)&lt;=MEDIAN(BM7:BO7)-MIN(BM7:BO7),CEILING(AVERAGE(MAX(BM7:BO7),MEDIAN(BM7:BO7)),0.01),ROUNDUP(AVERAGE(MIN(BM7:BO7),MEDIAN(BM7:BO7)),2)))))))</f>
        <v/>
      </c>
      <c r="BQ7" s="10" t="str">
        <f>IF(BP7="3E","3E",IF(OR($B7="",COUNT(BP7)=0),"",ROUNDUP(N(BL7)+N(BP7),0)))</f>
        <v/>
      </c>
      <c r="BR7" s="9"/>
      <c r="BT7" s="16" t="str">
        <f>IF(ISBLANK($B7),"",IF(COUNT(BR7:BS7)=0,"",IF(AND($A7="IM",COUNT(BR7:BS7)=1),BR7+BS7,ROUNDUP((BR7+BS7)/2,2))))</f>
        <v/>
      </c>
      <c r="BX7" s="16" t="str">
        <f>IF(ISBLANK($B7),"",IF(COUNT(BU7:BV7)=0,"",IF(AND($A7="IM",COUNT(BU7:BV7)=1),BU7+BV7,IF(AND(ABS(BU7-BV7)&lt;BT$2*0.16,ISBLANK(BW7)),CEILING(AVERAGE(BU7,BV7),0.01),IF(AND(ABS(BU7-BV7)&gt;=BT$2*0.16,ISBLANK(BW7)),"3E",IF(MAX(BU7:BW7)-MEDIAN(BU7:BW7)&lt;=MEDIAN(BU7:BW7)-MIN(BU7:BW7),CEILING(AVERAGE(MAX(BU7:BW7),MEDIAN(BU7:BW7)),0.01),ROUNDUP(AVERAGE(MIN(BU7:BW7),MEDIAN(BU7:BW7)),2)))))))</f>
        <v/>
      </c>
      <c r="BY7" s="10" t="str">
        <f>IF(BX7="3E","3E",IF(OR($B7="",COUNT(BX7)=0),"",ROUNDUP(N(BT7)+N(BX7),0)))</f>
        <v/>
      </c>
      <c r="CA7" s="16" t="str">
        <f>IF($A7="","",IF(BZ7="","I",LOOKUP(BZ7/CB$2,{0,0.4,0.45,0.5,0.55,0.6,0.65,0.7,0.75,0.8,1},{"F","D","C","C+","B-","B","B+","A-","A","A+"})))</f>
        <v/>
      </c>
      <c r="CB7" s="12" t="str">
        <f>IF($A7="","",IF(BZ7="","--",LOOKUP(BZ7/CB$2,{0,0.4,0.45,0.5,0.55,0.6,0.65,0.7,0.75,0.8,1},{0,2,2.25,2.5,2.75,3,3.25,3.5,3.75,4})))</f>
        <v/>
      </c>
      <c r="CC7" s="30"/>
      <c r="CD7" s="31"/>
      <c r="CE7" s="31"/>
      <c r="CF7" s="32" t="str">
        <f>IF(ISBLANK($B7),"",IF(COUNT(CC7:CE7)=0,"",ROUNDUP(CC7+CD7+CE7,2)))</f>
        <v/>
      </c>
      <c r="CG7" s="16"/>
      <c r="CH7" s="16"/>
      <c r="CI7" s="16"/>
      <c r="CJ7" s="32" t="str">
        <f>IF(ISBLANK($B7),"",IF(COUNT(CG7:CI7)=0,"",ROUNDUP(CG7+CH7+CI7,2)))</f>
        <v/>
      </c>
      <c r="CK7" s="33" t="str">
        <f>IF(OR(B7="",A7="IM",COUNT(CG7:CI7)=0),"",ROUNDUP(N(CF7)+N(CJ7),0))</f>
        <v/>
      </c>
      <c r="CL7" s="34"/>
    </row>
    <row r="8" spans="1:113" ht="15.75" thickBot="1" x14ac:dyDescent="0.3">
      <c r="B8" s="35"/>
      <c r="C8" s="16"/>
      <c r="E8" s="16" t="str">
        <f t="shared" ref="E8:E71" si="11">IF(ISBLANK($B8),"",IF(COUNT(C8:D8)=0,"",IF(AND($A8="IM",COUNT(C8:D8)=1),C8+D8,ROUNDUP((C8+D8)/2,2))))</f>
        <v/>
      </c>
      <c r="F8" s="29"/>
      <c r="G8" s="29"/>
      <c r="I8" s="16" t="str">
        <f t="shared" ref="I8:I71" si="12">IF(ISBLANK($B8),"",IF(COUNT(F8:G8)=0,"",IF(AND($A8="IM",COUNT(F8:G8)=1),F8+G8,IF(AND(ABS(F8-G8)&lt;E$2*0.16,ISBLANK(H8)),CEILING(AVERAGE(F8,G8),0.01),IF(AND(ABS(F8-G8)&gt;=E$2*0.16,ISBLANK(H8)),"3E",IF(MAX(F8:H8)-MEDIAN(F8:H8)&lt;=MEDIAN(F8:H8)-MIN(F8:H8),CEILING(AVERAGE(MAX(F8:H8),MEDIAN(F8:H8)),0.01),ROUNDUP(AVERAGE(MIN(F8:H8),MEDIAN(F8:H8)),2)))))))</f>
        <v/>
      </c>
      <c r="J8" s="16" t="str">
        <f t="shared" ref="J8:J71" si="13">IF(I8="3E","3E",IF(OR($B8="",COUNT(I8)=0),"",ROUNDUP(N(E8)+N(I8),0)))</f>
        <v/>
      </c>
      <c r="K8" s="16"/>
      <c r="M8" s="16" t="str">
        <f t="shared" ref="M8:M71" si="14">IF(ISBLANK($B8),"",IF(COUNT(K8:L8)=0,"",IF(AND($A8="IM",COUNT(K8:L8)=1),K8+L8,ROUNDUP((K8+L8)/2,2))))</f>
        <v/>
      </c>
      <c r="N8" s="29"/>
      <c r="O8" s="29"/>
      <c r="Q8" s="16" t="str">
        <f t="shared" ref="Q8:Q71" si="15">IF(ISBLANK($B8),"",IF(COUNT(N8:O8)=0,"",IF(AND($A8="IM",COUNT(N8:O8)=1),N8+O8,IF(AND(ABS(N8-O8)&lt;M$2*0.16,ISBLANK(P8)),CEILING(AVERAGE(N8,O8),0.01),IF(AND(ABS(N8-O8)&gt;=M$2*0.16,ISBLANK(P8)),"3E",IF(MAX(N8:P8)-MEDIAN(N8:P8)&lt;=MEDIAN(N8:P8)-MIN(N8:P8),CEILING(AVERAGE(MAX(N8:P8),MEDIAN(N8:P8)),0.01),ROUNDUP(AVERAGE(MIN(N8:P8),MEDIAN(N8:P8)),2)))))))</f>
        <v/>
      </c>
      <c r="R8" s="16" t="str">
        <f t="shared" ref="R8:R71" si="16">IF(Q8="3E","3E",IF(OR($B8="",COUNT(Q8)=0),"",ROUNDUP(N(M8)+N(Q8),0)))</f>
        <v/>
      </c>
      <c r="S8" s="16"/>
      <c r="U8" s="16" t="str">
        <f t="shared" ref="U8:U71" si="17">IF(ISBLANK($B8),"",IF(COUNT(S8:T8)=0,"",IF(AND($A8="IM",COUNT(S8:T8)=1),S8+T8,ROUNDUP((S8+T8)/2,2))))</f>
        <v/>
      </c>
      <c r="V8" s="29"/>
      <c r="W8" s="29"/>
      <c r="Y8" s="16" t="str">
        <f t="shared" ref="Y8:Y71" si="18">IF(ISBLANK($B8),"",IF(COUNT(V8:W8)=0,"",IF(AND($A8="IM",COUNT(V8:W8)=1),V8+W8,IF(AND(ABS(V8-W8)&lt;U$2*0.16,ISBLANK(X8)),CEILING(AVERAGE(V8,W8),0.01),IF(AND(ABS(V8-W8)&gt;=U$2*0.16,ISBLANK(X8)),"3E",IF(MAX(V8:X8)-MEDIAN(V8:X8)&lt;=MEDIAN(V8:X8)-MIN(V8:X8),CEILING(AVERAGE(MAX(V8:X8),MEDIAN(V8:X8)),0.01),ROUNDUP(AVERAGE(MIN(V8:X8),MEDIAN(V8:X8)),2)))))))</f>
        <v/>
      </c>
      <c r="Z8" s="16" t="str">
        <f t="shared" ref="Z8:Z71" si="19">IF(Y8="3E","3E",IF(OR($B8="",COUNT(Y8)=0),"",ROUNDUP(N(U8)+N(Y8),0)))</f>
        <v/>
      </c>
      <c r="AA8" s="16"/>
      <c r="AC8" s="16" t="str">
        <f t="shared" ref="AC8:AC71" si="20">IF(ISBLANK($B8),"",IF(COUNT(AA8:AB8)=0,"",IF(AND($A8="IM",COUNT(AA8:AB8)=1),AA8+AB8,ROUNDUP((AA8+AB8)/2,2))))</f>
        <v/>
      </c>
      <c r="AD8" s="29"/>
      <c r="AE8" s="29"/>
      <c r="AG8" s="16" t="str">
        <f t="shared" ref="AG8:AG71" si="21">IF(ISBLANK($B8),"",IF(COUNT(AD8:AE8)=0,"",IF(AND($A8="IM",COUNT(AD8:AE8)=1),AD8+AE8,IF(AND(ABS(AD8-AE8)&lt;AC$2*0.16,ISBLANK(AF8)),CEILING(AVERAGE(AD8,AE8),0.01),IF(AND(ABS(AD8-AE8)&gt;=AC$2*0.16,ISBLANK(AF8)),"3E",IF(MAX(AD8:AF8)-MEDIAN(AD8:AF8)&lt;=MEDIAN(AD8:AF8)-MIN(AD8:AF8),CEILING(AVERAGE(MAX(AD8:AF8),MEDIAN(AD8:AF8)),0.01),ROUNDUP(AVERAGE(MIN(AD8:AF8),MEDIAN(AD8:AF8)),2)))))))</f>
        <v/>
      </c>
      <c r="AH8" s="12" t="str">
        <f t="shared" ref="AH8:AH71" si="22">IF(AG8="3E","3E",IF(OR($B8="",COUNT(AG8)=0),"",ROUNDUP(N(AC8)+N(AG8),0)))</f>
        <v/>
      </c>
      <c r="AI8" s="16"/>
      <c r="AK8" s="16" t="str">
        <f t="shared" ref="AK8:AK71" si="23">IF(ISBLANK($B8),"",IF(COUNT(AI8:AJ8)=0,"",IF(AND($A8="IM",COUNT(AI8:AJ8)=1),AI8+AJ8,ROUNDUP((AI8+AJ8)/2,2))))</f>
        <v/>
      </c>
      <c r="AO8" s="16" t="str">
        <f t="shared" ref="AO8:AO71" si="24">IF(ISBLANK($B8),"",IF(COUNT(AL8:AM8)=0,"",IF(AND($A8="IM",COUNT(AL8:AM8)=1),AL8+AM8,IF(AND(ABS(AL8-AM8)&lt;AK$2*0.16,ISBLANK(AN8)),CEILING(AVERAGE(AL8,AM8),0.01),IF(AND(ABS(AL8-AM8)&gt;=AK$2*0.16,ISBLANK(AN8)),"3E",IF(MAX(AL8:AN8)-MEDIAN(AL8:AN8)&lt;=MEDIAN(AL8:AN8)-MIN(AL8:AN8),CEILING(AVERAGE(MAX(AL8:AN8),MEDIAN(AL8:AN8)),0.01),ROUNDUP(AVERAGE(MIN(AL8:AN8),MEDIAN(AL8:AN8)),2)))))))</f>
        <v/>
      </c>
      <c r="AP8" s="16" t="str">
        <f t="shared" ref="AP8:AP71" si="25">IF(AO8="3E","3E",IF(OR($B8="",COUNT(AO8)=0),"",ROUNDUP(N(AK8)+N(AO8),0)))</f>
        <v/>
      </c>
      <c r="AQ8" s="16"/>
      <c r="AS8" s="16" t="str">
        <f t="shared" ref="AS8:AS71" si="26">IF(ISBLANK($B8),"",IF(COUNT(AQ8:AR8)=0,"",IF(AND($A8="IM",COUNT(AQ8:AR8)=1),AQ8+AR8,ROUNDUP((AQ8+AR8)/2,2))))</f>
        <v/>
      </c>
      <c r="AW8" s="16" t="str">
        <f t="shared" ref="AW8:AW71" si="27">IF(ISBLANK($B8),"",IF(COUNT(AT8:AU8)=0,"",IF(AND($A8="IM",COUNT(AT8:AU8)=1),AT8+AU8,IF(AND(ABS(AT8-AU8)&lt;AS$2*0.16,ISBLANK(AV8)),CEILING(AVERAGE(AT8,AU8),0.01),IF(AND(ABS(AT8-AU8)&gt;=AS$2*0.16,ISBLANK(AV8)),"3E",IF(MAX(AT8:AV8)-MEDIAN(AT8:AV8)&lt;=MEDIAN(AT8:AV8)-MIN(AT8:AV8),CEILING(AVERAGE(MAX(AT8:AV8),MEDIAN(AT8:AV8)),0.01),ROUNDUP(AVERAGE(MIN(AT8:AV8),MEDIAN(AT8:AV8)),2)))))))</f>
        <v/>
      </c>
      <c r="AX8" s="16" t="str">
        <f t="shared" ref="AX8:AX71" si="28">IF(AW8="3E","3E",IF(OR($B8="",COUNT(AW8)=0),"",ROUNDUP(N(AS8)+N(AW8),0)))</f>
        <v/>
      </c>
      <c r="BA8" s="16" t="str">
        <f t="shared" si="9"/>
        <v/>
      </c>
      <c r="BB8" s="17"/>
      <c r="BE8" s="16" t="str">
        <f t="shared" si="10"/>
        <v/>
      </c>
      <c r="BF8" s="16" t="str">
        <f t="shared" ref="BF8:BF71" si="29">IF(BE8="3E","3E",IF(OR($B8="",COUNT(BE8)=0),"",ROUNDUP(N(BA8)+N(BE8),0)))</f>
        <v/>
      </c>
      <c r="BH8" s="16" t="str">
        <f>IF($A8="","",IF(BG8="","I",LOOKUP(BG8/BI$2,{0,0.4,0.45,0.5,0.55,0.6,0.65,0.7,0.75,0.8,1},{"F","D","C","C+","B-","B","B+","A-","A","A+"})))</f>
        <v/>
      </c>
      <c r="BI8" s="12" t="str">
        <f>IF($A8="","",IF(BG8="","--",LOOKUP(BG8/BI$2,{0,0.4,0.45,0.5,0.55,0.6,0.65,0.7,0.75,0.8,1},{0,2,2.25,2.5,2.75,3,3.25,3.5,3.75,4})))</f>
        <v/>
      </c>
      <c r="BL8" s="16" t="str">
        <f t="shared" ref="BL8:BL71" si="30">IF(ISBLANK($B8),"",IF(COUNT(BJ8:BK8)=0,"",IF(AND($A8="IM",COUNT(BJ8:BK8)=1),BJ8+BK8,ROUNDUP((BJ8+BK8)/2,2))))</f>
        <v/>
      </c>
      <c r="BP8" s="16" t="str">
        <f t="shared" ref="BP8:BP71" si="31">IF(ISBLANK($B8),"",IF(COUNT(BM8:BN8)=0,"",IF(AND($A8="IM",COUNT(BM8:BN8)=1),BM8+BN8,IF(AND(ABS(BM8-BN8)&lt;BL$2*0.16,ISBLANK(BO8)),CEILING(AVERAGE(BM8,BN8),0.01),IF(AND(ABS(BM8-BN8)&gt;=BL$2*0.16,ISBLANK(BO8)),"3E",IF(MAX(BM8:BO8)-MEDIAN(BM8:BO8)&lt;=MEDIAN(BM8:BO8)-MIN(BM8:BO8),CEILING(AVERAGE(MAX(BM8:BO8),MEDIAN(BM8:BO8)),0.01),ROUNDUP(AVERAGE(MIN(BM8:BO8),MEDIAN(BM8:BO8)),2)))))))</f>
        <v/>
      </c>
      <c r="BQ8" s="10" t="str">
        <f t="shared" ref="BQ8:BQ71" si="32">IF(BP8="3E","3E",IF(OR($B8="",COUNT(BP8)=0),"",ROUNDUP(N(BL8)+N(BP8),0)))</f>
        <v/>
      </c>
      <c r="BT8" s="16" t="str">
        <f t="shared" ref="BT8:BT71" si="33">IF(ISBLANK($B8),"",IF(COUNT(BR8:BS8)=0,"",IF(AND($A8="IM",COUNT(BR8:BS8)=1),BR8+BS8,ROUNDUP((BR8+BS8)/2,2))))</f>
        <v/>
      </c>
      <c r="BX8" s="16" t="str">
        <f t="shared" ref="BX8:BX71" si="34">IF(ISBLANK($B8),"",IF(COUNT(BU8:BV8)=0,"",IF(AND($A8="IM",COUNT(BU8:BV8)=1),BU8+BV8,IF(AND(ABS(BU8-BV8)&lt;BT$2*0.16,ISBLANK(BW8)),CEILING(AVERAGE(BU8,BV8),0.01),IF(AND(ABS(BU8-BV8)&gt;=BT$2*0.16,ISBLANK(BW8)),"3E",IF(MAX(BU8:BW8)-MEDIAN(BU8:BW8)&lt;=MEDIAN(BU8:BW8)-MIN(BU8:BW8),CEILING(AVERAGE(MAX(BU8:BW8),MEDIAN(BU8:BW8)),0.01),ROUNDUP(AVERAGE(MIN(BU8:BW8),MEDIAN(BU8:BW8)),2)))))))</f>
        <v/>
      </c>
      <c r="BY8" s="10" t="str">
        <f t="shared" ref="BY8:BY71" si="35">IF(BX8="3E","3E",IF(OR($B8="",COUNT(BX8)=0),"",ROUNDUP(N(BT8)+N(BX8),0)))</f>
        <v/>
      </c>
      <c r="CA8" s="16" t="str">
        <f>IF($A8="","",IF(BZ8="","I",LOOKUP(BZ8/CB$2,{0,0.4,0.45,0.5,0.55,0.6,0.65,0.7,0.75,0.8,1},{"F","D","C","C+","B-","B","B+","A-","A","A+"})))</f>
        <v/>
      </c>
      <c r="CB8" s="12" t="str">
        <f>IF($A8="","",IF(BZ8="","--",LOOKUP(BZ8/CB$2,{0,0.4,0.45,0.5,0.55,0.6,0.65,0.7,0.75,0.8,1},{0,2,2.25,2.5,2.75,3,3.25,3.5,3.75,4})))</f>
        <v/>
      </c>
      <c r="CC8" s="16"/>
      <c r="CD8" s="31"/>
      <c r="CE8" s="31"/>
      <c r="CF8" s="32" t="str">
        <f t="shared" ref="CF8:CF71" si="36">IF(ISBLANK($B8),"",IF(COUNT(CC8:CE8)=0,"",ROUNDUP(CC8+CD8+CE8,2)))</f>
        <v/>
      </c>
      <c r="CG8" s="16"/>
      <c r="CH8" s="16"/>
      <c r="CI8" s="16"/>
      <c r="CJ8" s="32" t="str">
        <f t="shared" ref="CJ8:CJ71" si="37">IF(ISBLANK($B8),"",IF(COUNT(CG8:CI8)=0,"",ROUNDUP(CG8+CH8+CI8,2)))</f>
        <v/>
      </c>
      <c r="CK8" s="33" t="str">
        <f>IF(OR(B8="",A8="IM",COUNT(CG8:CI8)=0),"",ROUNDUP(N(CF8)+N(CJ8),0))</f>
        <v/>
      </c>
    </row>
    <row r="9" spans="1:113" ht="15.75" thickBot="1" x14ac:dyDescent="0.3">
      <c r="B9" s="35"/>
      <c r="C9" s="16"/>
      <c r="E9" s="16" t="str">
        <f t="shared" si="11"/>
        <v/>
      </c>
      <c r="F9" s="36"/>
      <c r="G9" s="36"/>
      <c r="I9" s="16" t="str">
        <f t="shared" si="12"/>
        <v/>
      </c>
      <c r="J9" s="16" t="str">
        <f t="shared" si="13"/>
        <v/>
      </c>
      <c r="K9" s="16"/>
      <c r="M9" s="16" t="str">
        <f t="shared" si="14"/>
        <v/>
      </c>
      <c r="N9" s="36"/>
      <c r="O9" s="36"/>
      <c r="Q9" s="16" t="str">
        <f t="shared" si="15"/>
        <v/>
      </c>
      <c r="R9" s="16" t="str">
        <f t="shared" si="16"/>
        <v/>
      </c>
      <c r="S9" s="16"/>
      <c r="U9" s="16" t="str">
        <f t="shared" si="17"/>
        <v/>
      </c>
      <c r="V9" s="36"/>
      <c r="W9" s="36"/>
      <c r="Y9" s="16" t="str">
        <f t="shared" si="18"/>
        <v/>
      </c>
      <c r="Z9" s="16" t="str">
        <f t="shared" si="19"/>
        <v/>
      </c>
      <c r="AA9" s="16"/>
      <c r="AC9" s="16" t="str">
        <f t="shared" si="20"/>
        <v/>
      </c>
      <c r="AD9" s="36"/>
      <c r="AE9" s="36"/>
      <c r="AG9" s="16" t="str">
        <f t="shared" si="21"/>
        <v/>
      </c>
      <c r="AH9" s="12" t="str">
        <f t="shared" si="22"/>
        <v/>
      </c>
      <c r="AI9" s="16"/>
      <c r="AK9" s="16" t="str">
        <f t="shared" si="23"/>
        <v/>
      </c>
      <c r="AO9" s="16" t="str">
        <f t="shared" si="24"/>
        <v/>
      </c>
      <c r="AP9" s="16" t="str">
        <f t="shared" si="25"/>
        <v/>
      </c>
      <c r="AQ9" s="16"/>
      <c r="AS9" s="16" t="str">
        <f t="shared" si="26"/>
        <v/>
      </c>
      <c r="AW9" s="16" t="str">
        <f t="shared" si="27"/>
        <v/>
      </c>
      <c r="AX9" s="16" t="str">
        <f t="shared" si="28"/>
        <v/>
      </c>
      <c r="BA9" s="16" t="str">
        <f t="shared" si="9"/>
        <v/>
      </c>
      <c r="BB9" s="17"/>
      <c r="BE9" s="16" t="str">
        <f t="shared" si="10"/>
        <v/>
      </c>
      <c r="BF9" s="16" t="str">
        <f t="shared" si="29"/>
        <v/>
      </c>
      <c r="BH9" s="16" t="str">
        <f>IF($A9="","",IF(BG9="","I",LOOKUP(BG9/BI$2,{0,0.4,0.45,0.5,0.55,0.6,0.65,0.7,0.75,0.8,1},{"F","D","C","C+","B-","B","B+","A-","A","A+"})))</f>
        <v/>
      </c>
      <c r="BI9" s="12" t="str">
        <f>IF($A9="","",IF(BG9="","--",LOOKUP(BG9/BI$2,{0,0.4,0.45,0.5,0.55,0.6,0.65,0.7,0.75,0.8,1},{0,2,2.25,2.5,2.75,3,3.25,3.5,3.75,4})))</f>
        <v/>
      </c>
      <c r="BL9" s="16" t="str">
        <f t="shared" si="30"/>
        <v/>
      </c>
      <c r="BP9" s="16" t="str">
        <f t="shared" si="31"/>
        <v/>
      </c>
      <c r="BQ9" s="10" t="str">
        <f t="shared" si="32"/>
        <v/>
      </c>
      <c r="BT9" s="16" t="str">
        <f t="shared" si="33"/>
        <v/>
      </c>
      <c r="BX9" s="16" t="str">
        <f t="shared" si="34"/>
        <v/>
      </c>
      <c r="BY9" s="10" t="str">
        <f t="shared" si="35"/>
        <v/>
      </c>
      <c r="CA9" s="16" t="str">
        <f>IF($A9="","",IF(BZ9="","I",LOOKUP(BZ9/CB$2,{0,0.4,0.45,0.5,0.55,0.6,0.65,0.7,0.75,0.8,1},{"F","D","C","C+","B-","B","B+","A-","A","A+"})))</f>
        <v/>
      </c>
      <c r="CB9" s="12" t="str">
        <f>IF($A9="","",IF(BZ9="","--",LOOKUP(BZ9/CB$2,{0,0.4,0.45,0.5,0.55,0.6,0.65,0.7,0.75,0.8,1},{0,2,2.25,2.5,2.75,3,3.25,3.5,3.75,4})))</f>
        <v/>
      </c>
      <c r="CC9" s="16"/>
      <c r="CD9" s="31"/>
      <c r="CE9" s="31"/>
      <c r="CF9" s="32" t="str">
        <f t="shared" si="36"/>
        <v/>
      </c>
      <c r="CG9" s="16"/>
      <c r="CH9" s="16"/>
      <c r="CI9" s="16"/>
      <c r="CJ9" s="32" t="str">
        <f t="shared" si="37"/>
        <v/>
      </c>
      <c r="CK9" s="33" t="str">
        <f>IF(OR(B9="",A9="IM",COUNT(CG9:CI9)=0),"",ROUNDUP(N(CF9)+N(CJ9),0))</f>
        <v/>
      </c>
    </row>
    <row r="10" spans="1:113" ht="15.75" thickBot="1" x14ac:dyDescent="0.3">
      <c r="B10" s="35"/>
      <c r="C10" s="16"/>
      <c r="E10" s="16" t="str">
        <f t="shared" si="11"/>
        <v/>
      </c>
      <c r="F10" s="29"/>
      <c r="G10" s="29"/>
      <c r="I10" s="16" t="str">
        <f t="shared" si="12"/>
        <v/>
      </c>
      <c r="J10" s="16" t="str">
        <f t="shared" si="13"/>
        <v/>
      </c>
      <c r="K10" s="16"/>
      <c r="M10" s="16" t="str">
        <f t="shared" si="14"/>
        <v/>
      </c>
      <c r="N10" s="29"/>
      <c r="O10" s="29"/>
      <c r="Q10" s="16" t="str">
        <f t="shared" si="15"/>
        <v/>
      </c>
      <c r="R10" s="16" t="str">
        <f t="shared" si="16"/>
        <v/>
      </c>
      <c r="S10" s="16"/>
      <c r="U10" s="16" t="str">
        <f t="shared" si="17"/>
        <v/>
      </c>
      <c r="V10" s="29"/>
      <c r="W10" s="29"/>
      <c r="Y10" s="16" t="str">
        <f t="shared" si="18"/>
        <v/>
      </c>
      <c r="Z10" s="16" t="str">
        <f t="shared" si="19"/>
        <v/>
      </c>
      <c r="AA10" s="16"/>
      <c r="AC10" s="16" t="str">
        <f t="shared" si="20"/>
        <v/>
      </c>
      <c r="AD10" s="29"/>
      <c r="AE10" s="29"/>
      <c r="AG10" s="16" t="str">
        <f t="shared" si="21"/>
        <v/>
      </c>
      <c r="AH10" s="12" t="str">
        <f t="shared" si="22"/>
        <v/>
      </c>
      <c r="AI10" s="16"/>
      <c r="AK10" s="16" t="str">
        <f t="shared" si="23"/>
        <v/>
      </c>
      <c r="AO10" s="16" t="str">
        <f t="shared" si="24"/>
        <v/>
      </c>
      <c r="AP10" s="16" t="str">
        <f t="shared" si="25"/>
        <v/>
      </c>
      <c r="AQ10" s="16"/>
      <c r="AS10" s="16" t="str">
        <f t="shared" si="26"/>
        <v/>
      </c>
      <c r="AW10" s="16" t="str">
        <f t="shared" si="27"/>
        <v/>
      </c>
      <c r="AX10" s="16" t="str">
        <f t="shared" si="28"/>
        <v/>
      </c>
      <c r="BA10" s="16" t="str">
        <f t="shared" si="9"/>
        <v/>
      </c>
      <c r="BB10" s="17"/>
      <c r="BE10" s="16" t="str">
        <f t="shared" si="10"/>
        <v/>
      </c>
      <c r="BF10" s="16" t="str">
        <f t="shared" si="29"/>
        <v/>
      </c>
      <c r="BH10" s="16" t="str">
        <f>IF($A10="","",IF(BG10="","I",LOOKUP(BG10/BI$2,{0,0.4,0.45,0.5,0.55,0.6,0.65,0.7,0.75,0.8,1},{"F","D","C","C+","B-","B","B+","A-","A","A+"})))</f>
        <v/>
      </c>
      <c r="BI10" s="12" t="str">
        <f>IF($A10="","",IF(BG10="","--",LOOKUP(BG10/BI$2,{0,0.4,0.45,0.5,0.55,0.6,0.65,0.7,0.75,0.8,1},{0,2,2.25,2.5,2.75,3,3.25,3.5,3.75,4})))</f>
        <v/>
      </c>
      <c r="BL10" s="16" t="str">
        <f t="shared" si="30"/>
        <v/>
      </c>
      <c r="BP10" s="16" t="str">
        <f t="shared" si="31"/>
        <v/>
      </c>
      <c r="BQ10" s="10" t="str">
        <f t="shared" si="32"/>
        <v/>
      </c>
      <c r="BT10" s="16" t="str">
        <f t="shared" si="33"/>
        <v/>
      </c>
      <c r="BX10" s="16" t="str">
        <f t="shared" si="34"/>
        <v/>
      </c>
      <c r="BY10" s="10" t="str">
        <f t="shared" si="35"/>
        <v/>
      </c>
      <c r="CA10" s="16" t="str">
        <f>IF($A10="","",IF(BZ10="","I",LOOKUP(BZ10/CB$2,{0,0.4,0.45,0.5,0.55,0.6,0.65,0.7,0.75,0.8,1},{"F","D","C","C+","B-","B","B+","A-","A","A+"})))</f>
        <v/>
      </c>
      <c r="CB10" s="12" t="str">
        <f>IF($A10="","",IF(BZ10="","--",LOOKUP(BZ10/CB$2,{0,0.4,0.45,0.5,0.55,0.6,0.65,0.7,0.75,0.8,1},{0,2,2.25,2.5,2.75,3,3.25,3.5,3.75,4})))</f>
        <v/>
      </c>
      <c r="CC10" s="16"/>
      <c r="CD10" s="31"/>
      <c r="CE10" s="31"/>
      <c r="CF10" s="32" t="str">
        <f t="shared" si="36"/>
        <v/>
      </c>
      <c r="CG10" s="16"/>
      <c r="CH10" s="16"/>
      <c r="CI10" s="16"/>
      <c r="CJ10" s="32" t="str">
        <f t="shared" si="37"/>
        <v/>
      </c>
      <c r="CK10" s="33" t="str">
        <f>IF(OR(B10="",A10="IM",COUNT(CG10:CI10)=0),"",ROUNDUP(N(CF10)+N(CJ10),0))</f>
        <v/>
      </c>
    </row>
    <row r="11" spans="1:113" ht="15.75" thickBot="1" x14ac:dyDescent="0.3">
      <c r="B11" s="35"/>
      <c r="C11" s="16"/>
      <c r="E11" s="16" t="str">
        <f t="shared" si="11"/>
        <v/>
      </c>
      <c r="F11" s="29"/>
      <c r="G11" s="29"/>
      <c r="I11" s="16" t="str">
        <f t="shared" si="12"/>
        <v/>
      </c>
      <c r="J11" s="16" t="str">
        <f t="shared" si="13"/>
        <v/>
      </c>
      <c r="K11" s="16"/>
      <c r="M11" s="16" t="str">
        <f t="shared" si="14"/>
        <v/>
      </c>
      <c r="N11" s="29"/>
      <c r="O11" s="29"/>
      <c r="Q11" s="16" t="str">
        <f t="shared" si="15"/>
        <v/>
      </c>
      <c r="R11" s="16" t="str">
        <f t="shared" si="16"/>
        <v/>
      </c>
      <c r="S11" s="16"/>
      <c r="U11" s="16" t="str">
        <f t="shared" si="17"/>
        <v/>
      </c>
      <c r="V11" s="29"/>
      <c r="W11" s="29"/>
      <c r="Y11" s="16" t="str">
        <f t="shared" si="18"/>
        <v/>
      </c>
      <c r="Z11" s="16" t="str">
        <f t="shared" si="19"/>
        <v/>
      </c>
      <c r="AA11" s="16"/>
      <c r="AC11" s="16" t="str">
        <f t="shared" si="20"/>
        <v/>
      </c>
      <c r="AD11" s="29"/>
      <c r="AE11" s="29"/>
      <c r="AG11" s="16" t="str">
        <f t="shared" si="21"/>
        <v/>
      </c>
      <c r="AH11" s="12" t="str">
        <f t="shared" si="22"/>
        <v/>
      </c>
      <c r="AI11" s="16"/>
      <c r="AK11" s="16" t="str">
        <f t="shared" si="23"/>
        <v/>
      </c>
      <c r="AO11" s="16" t="str">
        <f t="shared" si="24"/>
        <v/>
      </c>
      <c r="AP11" s="16" t="str">
        <f t="shared" si="25"/>
        <v/>
      </c>
      <c r="AQ11" s="16"/>
      <c r="AS11" s="16" t="str">
        <f t="shared" si="26"/>
        <v/>
      </c>
      <c r="AW11" s="16" t="str">
        <f t="shared" si="27"/>
        <v/>
      </c>
      <c r="AX11" s="16" t="str">
        <f t="shared" si="28"/>
        <v/>
      </c>
      <c r="BA11" s="16" t="str">
        <f t="shared" si="9"/>
        <v/>
      </c>
      <c r="BB11" s="17"/>
      <c r="BE11" s="16" t="str">
        <f t="shared" si="10"/>
        <v/>
      </c>
      <c r="BF11" s="16" t="str">
        <f t="shared" si="29"/>
        <v/>
      </c>
      <c r="BH11" s="16" t="str">
        <f>IF($A11="","",IF(BG11="","I",LOOKUP(BG11/BI$2,{0,0.4,0.45,0.5,0.55,0.6,0.65,0.7,0.75,0.8,1},{"F","D","C","C+","B-","B","B+","A-","A","A+"})))</f>
        <v/>
      </c>
      <c r="BI11" s="12" t="str">
        <f>IF($A11="","",IF(BG11="","--",LOOKUP(BG11/BI$2,{0,0.4,0.45,0.5,0.55,0.6,0.65,0.7,0.75,0.8,1},{0,2,2.25,2.5,2.75,3,3.25,3.5,3.75,4})))</f>
        <v/>
      </c>
      <c r="BL11" s="16" t="str">
        <f t="shared" si="30"/>
        <v/>
      </c>
      <c r="BP11" s="16" t="str">
        <f t="shared" si="31"/>
        <v/>
      </c>
      <c r="BQ11" s="10" t="str">
        <f t="shared" si="32"/>
        <v/>
      </c>
      <c r="BT11" s="16" t="str">
        <f t="shared" si="33"/>
        <v/>
      </c>
      <c r="BX11" s="16" t="str">
        <f t="shared" si="34"/>
        <v/>
      </c>
      <c r="BY11" s="10" t="str">
        <f t="shared" si="35"/>
        <v/>
      </c>
      <c r="CA11" s="16" t="str">
        <f>IF($A11="","",IF(BZ11="","I",LOOKUP(BZ11/CB$2,{0,0.4,0.45,0.5,0.55,0.6,0.65,0.7,0.75,0.8,1},{"F","D","C","C+","B-","B","B+","A-","A","A+"})))</f>
        <v/>
      </c>
      <c r="CB11" s="12" t="str">
        <f>IF($A11="","",IF(BZ11="","--",LOOKUP(BZ11/CB$2,{0,0.4,0.45,0.5,0.55,0.6,0.65,0.7,0.75,0.8,1},{0,2,2.25,2.5,2.75,3,3.25,3.5,3.75,4})))</f>
        <v/>
      </c>
      <c r="CC11" s="16"/>
      <c r="CD11" s="31"/>
      <c r="CE11" s="31"/>
      <c r="CF11" s="32" t="str">
        <f t="shared" si="36"/>
        <v/>
      </c>
      <c r="CG11" s="16"/>
      <c r="CH11" s="16"/>
      <c r="CI11" s="16"/>
      <c r="CJ11" s="32" t="str">
        <f t="shared" si="37"/>
        <v/>
      </c>
      <c r="CK11" s="33" t="str">
        <f>IF(OR(B11="",A11="IM",COUNT(CG11:CI11)=0),"",ROUNDUP(N(CF11)+N(CJ11),0))</f>
        <v/>
      </c>
    </row>
    <row r="12" spans="1:113" ht="15.75" thickBot="1" x14ac:dyDescent="0.3">
      <c r="B12" s="35"/>
      <c r="C12" s="16"/>
      <c r="E12" s="16" t="str">
        <f t="shared" si="11"/>
        <v/>
      </c>
      <c r="F12" s="29"/>
      <c r="G12" s="29"/>
      <c r="I12" s="16" t="str">
        <f t="shared" si="12"/>
        <v/>
      </c>
      <c r="J12" s="16" t="str">
        <f t="shared" si="13"/>
        <v/>
      </c>
      <c r="K12" s="16"/>
      <c r="M12" s="16" t="str">
        <f t="shared" si="14"/>
        <v/>
      </c>
      <c r="N12" s="29"/>
      <c r="O12" s="29"/>
      <c r="Q12" s="16" t="str">
        <f t="shared" si="15"/>
        <v/>
      </c>
      <c r="R12" s="16" t="str">
        <f t="shared" si="16"/>
        <v/>
      </c>
      <c r="S12" s="16"/>
      <c r="U12" s="16" t="str">
        <f t="shared" si="17"/>
        <v/>
      </c>
      <c r="V12" s="29"/>
      <c r="W12" s="29"/>
      <c r="Y12" s="16" t="str">
        <f t="shared" si="18"/>
        <v/>
      </c>
      <c r="Z12" s="16" t="str">
        <f t="shared" si="19"/>
        <v/>
      </c>
      <c r="AA12" s="16"/>
      <c r="AC12" s="16" t="str">
        <f t="shared" si="20"/>
        <v/>
      </c>
      <c r="AD12" s="29"/>
      <c r="AE12" s="29"/>
      <c r="AG12" s="16" t="str">
        <f t="shared" si="21"/>
        <v/>
      </c>
      <c r="AH12" s="12" t="str">
        <f t="shared" si="22"/>
        <v/>
      </c>
      <c r="AI12" s="16"/>
      <c r="AK12" s="16" t="str">
        <f t="shared" si="23"/>
        <v/>
      </c>
      <c r="AO12" s="16" t="str">
        <f t="shared" si="24"/>
        <v/>
      </c>
      <c r="AP12" s="16" t="str">
        <f t="shared" si="25"/>
        <v/>
      </c>
      <c r="AQ12" s="16"/>
      <c r="AS12" s="16" t="str">
        <f t="shared" si="26"/>
        <v/>
      </c>
      <c r="AW12" s="16" t="str">
        <f t="shared" si="27"/>
        <v/>
      </c>
      <c r="AX12" s="16" t="str">
        <f t="shared" si="28"/>
        <v/>
      </c>
      <c r="BA12" s="16" t="str">
        <f t="shared" si="9"/>
        <v/>
      </c>
      <c r="BB12" s="17"/>
      <c r="BE12" s="16" t="str">
        <f t="shared" si="10"/>
        <v/>
      </c>
      <c r="BF12" s="16" t="str">
        <f t="shared" si="29"/>
        <v/>
      </c>
      <c r="BH12" s="16" t="str">
        <f>IF($A12="","",IF(BG12="","I",LOOKUP(BG12/BI$2,{0,0.4,0.45,0.5,0.55,0.6,0.65,0.7,0.75,0.8,1},{"F","D","C","C+","B-","B","B+","A-","A","A+"})))</f>
        <v/>
      </c>
      <c r="BI12" s="12" t="str">
        <f>IF($A12="","",IF(BG12="","--",LOOKUP(BG12/BI$2,{0,0.4,0.45,0.5,0.55,0.6,0.65,0.7,0.75,0.8,1},{0,2,2.25,2.5,2.75,3,3.25,3.5,3.75,4})))</f>
        <v/>
      </c>
      <c r="BL12" s="16" t="str">
        <f t="shared" si="30"/>
        <v/>
      </c>
      <c r="BP12" s="16" t="str">
        <f t="shared" si="31"/>
        <v/>
      </c>
      <c r="BQ12" s="10" t="str">
        <f t="shared" si="32"/>
        <v/>
      </c>
      <c r="BT12" s="16" t="str">
        <f t="shared" si="33"/>
        <v/>
      </c>
      <c r="BX12" s="16" t="str">
        <f t="shared" si="34"/>
        <v/>
      </c>
      <c r="BY12" s="10" t="str">
        <f t="shared" si="35"/>
        <v/>
      </c>
      <c r="CA12" s="16" t="str">
        <f>IF($A12="","",IF(BZ12="","I",LOOKUP(BZ12/CB$2,{0,0.4,0.45,0.5,0.55,0.6,0.65,0.7,0.75,0.8,1},{"F","D","C","C+","B-","B","B+","A-","A","A+"})))</f>
        <v/>
      </c>
      <c r="CB12" s="12" t="str">
        <f>IF($A12="","",IF(BZ12="","--",LOOKUP(BZ12/CB$2,{0,0.4,0.45,0.5,0.55,0.6,0.65,0.7,0.75,0.8,1},{0,2,2.25,2.5,2.75,3,3.25,3.5,3.75,4})))</f>
        <v/>
      </c>
      <c r="CC12" s="16"/>
      <c r="CD12" s="31"/>
      <c r="CE12" s="31"/>
      <c r="CF12" s="32" t="str">
        <f t="shared" si="36"/>
        <v/>
      </c>
      <c r="CG12" s="16"/>
      <c r="CH12" s="16"/>
      <c r="CI12" s="16"/>
      <c r="CJ12" s="32" t="str">
        <f t="shared" si="37"/>
        <v/>
      </c>
      <c r="CK12" s="33" t="str">
        <f>IF(OR(B12="",A12="IM",COUNT(CG12:CI12)=0),"",ROUNDUP(N(CF12)+N(CJ12),0))</f>
        <v/>
      </c>
    </row>
    <row r="13" spans="1:113" ht="15.75" thickBot="1" x14ac:dyDescent="0.3">
      <c r="B13" s="35"/>
      <c r="C13" s="16"/>
      <c r="E13" s="16" t="str">
        <f t="shared" si="11"/>
        <v/>
      </c>
      <c r="F13" s="29"/>
      <c r="G13" s="29"/>
      <c r="I13" s="16" t="str">
        <f t="shared" si="12"/>
        <v/>
      </c>
      <c r="J13" s="16" t="str">
        <f t="shared" si="13"/>
        <v/>
      </c>
      <c r="K13" s="16"/>
      <c r="M13" s="16" t="str">
        <f t="shared" si="14"/>
        <v/>
      </c>
      <c r="N13" s="29"/>
      <c r="O13" s="29"/>
      <c r="Q13" s="16" t="str">
        <f t="shared" si="15"/>
        <v/>
      </c>
      <c r="R13" s="16" t="str">
        <f t="shared" si="16"/>
        <v/>
      </c>
      <c r="S13" s="16"/>
      <c r="U13" s="16" t="str">
        <f t="shared" si="17"/>
        <v/>
      </c>
      <c r="V13" s="29"/>
      <c r="W13" s="29"/>
      <c r="Y13" s="16" t="str">
        <f t="shared" si="18"/>
        <v/>
      </c>
      <c r="Z13" s="16" t="str">
        <f t="shared" si="19"/>
        <v/>
      </c>
      <c r="AA13" s="16"/>
      <c r="AC13" s="16" t="str">
        <f t="shared" si="20"/>
        <v/>
      </c>
      <c r="AD13" s="29"/>
      <c r="AE13" s="29"/>
      <c r="AG13" s="16" t="str">
        <f t="shared" si="21"/>
        <v/>
      </c>
      <c r="AH13" s="12" t="str">
        <f t="shared" si="22"/>
        <v/>
      </c>
      <c r="AI13" s="16"/>
      <c r="AK13" s="16" t="str">
        <f t="shared" si="23"/>
        <v/>
      </c>
      <c r="AO13" s="16" t="str">
        <f t="shared" si="24"/>
        <v/>
      </c>
      <c r="AP13" s="16" t="str">
        <f t="shared" si="25"/>
        <v/>
      </c>
      <c r="AQ13" s="16"/>
      <c r="AS13" s="16" t="str">
        <f t="shared" si="26"/>
        <v/>
      </c>
      <c r="AW13" s="16" t="str">
        <f t="shared" si="27"/>
        <v/>
      </c>
      <c r="AX13" s="16" t="str">
        <f t="shared" si="28"/>
        <v/>
      </c>
      <c r="BA13" s="16" t="str">
        <f t="shared" si="9"/>
        <v/>
      </c>
      <c r="BB13" s="17"/>
      <c r="BE13" s="16" t="str">
        <f t="shared" si="10"/>
        <v/>
      </c>
      <c r="BF13" s="16" t="str">
        <f t="shared" si="29"/>
        <v/>
      </c>
      <c r="BH13" s="16" t="str">
        <f>IF($A13="","",IF(BG13="","I",LOOKUP(BG13/BI$2,{0,0.4,0.45,0.5,0.55,0.6,0.65,0.7,0.75,0.8,1},{"F","D","C","C+","B-","B","B+","A-","A","A+"})))</f>
        <v/>
      </c>
      <c r="BI13" s="12" t="str">
        <f>IF($A13="","",IF(BG13="","--",LOOKUP(BG13/BI$2,{0,0.4,0.45,0.5,0.55,0.6,0.65,0.7,0.75,0.8,1},{0,2,2.25,2.5,2.75,3,3.25,3.5,3.75,4})))</f>
        <v/>
      </c>
      <c r="BL13" s="16" t="str">
        <f t="shared" si="30"/>
        <v/>
      </c>
      <c r="BP13" s="16" t="str">
        <f t="shared" si="31"/>
        <v/>
      </c>
      <c r="BQ13" s="10" t="str">
        <f t="shared" si="32"/>
        <v/>
      </c>
      <c r="BT13" s="16" t="str">
        <f t="shared" si="33"/>
        <v/>
      </c>
      <c r="BX13" s="16" t="str">
        <f t="shared" si="34"/>
        <v/>
      </c>
      <c r="BY13" s="10" t="str">
        <f t="shared" si="35"/>
        <v/>
      </c>
      <c r="CA13" s="16" t="str">
        <f>IF($A13="","",IF(BZ13="","I",LOOKUP(BZ13/CB$2,{0,0.4,0.45,0.5,0.55,0.6,0.65,0.7,0.75,0.8,1},{"F","D","C","C+","B-","B","B+","A-","A","A+"})))</f>
        <v/>
      </c>
      <c r="CB13" s="12" t="str">
        <f>IF($A13="","",IF(BZ13="","--",LOOKUP(BZ13/CB$2,{0,0.4,0.45,0.5,0.55,0.6,0.65,0.7,0.75,0.8,1},{0,2,2.25,2.5,2.75,3,3.25,3.5,3.75,4})))</f>
        <v/>
      </c>
      <c r="CC13" s="16"/>
      <c r="CD13" s="31"/>
      <c r="CE13" s="31"/>
      <c r="CF13" s="32" t="str">
        <f t="shared" si="36"/>
        <v/>
      </c>
      <c r="CG13" s="16"/>
      <c r="CH13" s="16"/>
      <c r="CI13" s="16"/>
      <c r="CJ13" s="32" t="str">
        <f t="shared" si="37"/>
        <v/>
      </c>
      <c r="CK13" s="33" t="str">
        <f>IF(OR(B13="",A13="IM",COUNT(CG13:CI13)=0),"",ROUNDUP(N(CF13)+N(CJ13),0))</f>
        <v/>
      </c>
    </row>
    <row r="14" spans="1:113" ht="15.75" thickBot="1" x14ac:dyDescent="0.3">
      <c r="B14" s="35"/>
      <c r="C14" s="16"/>
      <c r="E14" s="16" t="str">
        <f t="shared" si="11"/>
        <v/>
      </c>
      <c r="F14" s="29"/>
      <c r="G14" s="29"/>
      <c r="I14" s="16" t="str">
        <f t="shared" si="12"/>
        <v/>
      </c>
      <c r="J14" s="16" t="str">
        <f t="shared" si="13"/>
        <v/>
      </c>
      <c r="K14" s="16"/>
      <c r="M14" s="16" t="str">
        <f t="shared" si="14"/>
        <v/>
      </c>
      <c r="N14" s="29"/>
      <c r="O14" s="29"/>
      <c r="Q14" s="16" t="str">
        <f t="shared" si="15"/>
        <v/>
      </c>
      <c r="R14" s="16" t="str">
        <f t="shared" si="16"/>
        <v/>
      </c>
      <c r="S14" s="16"/>
      <c r="U14" s="16" t="str">
        <f t="shared" si="17"/>
        <v/>
      </c>
      <c r="V14" s="29"/>
      <c r="W14" s="29"/>
      <c r="Y14" s="16" t="str">
        <f t="shared" si="18"/>
        <v/>
      </c>
      <c r="Z14" s="16" t="str">
        <f t="shared" si="19"/>
        <v/>
      </c>
      <c r="AA14" s="16"/>
      <c r="AC14" s="16" t="str">
        <f t="shared" si="20"/>
        <v/>
      </c>
      <c r="AD14" s="29"/>
      <c r="AE14" s="29"/>
      <c r="AG14" s="16" t="str">
        <f t="shared" si="21"/>
        <v/>
      </c>
      <c r="AH14" s="12" t="str">
        <f t="shared" si="22"/>
        <v/>
      </c>
      <c r="AI14" s="16"/>
      <c r="AK14" s="16" t="str">
        <f t="shared" si="23"/>
        <v/>
      </c>
      <c r="AO14" s="16" t="str">
        <f t="shared" si="24"/>
        <v/>
      </c>
      <c r="AP14" s="16" t="str">
        <f t="shared" si="25"/>
        <v/>
      </c>
      <c r="AQ14" s="16"/>
      <c r="AS14" s="16" t="str">
        <f t="shared" si="26"/>
        <v/>
      </c>
      <c r="AW14" s="16" t="str">
        <f t="shared" si="27"/>
        <v/>
      </c>
      <c r="AX14" s="16" t="str">
        <f t="shared" si="28"/>
        <v/>
      </c>
      <c r="BA14" s="16" t="str">
        <f t="shared" si="9"/>
        <v/>
      </c>
      <c r="BB14" s="17"/>
      <c r="BE14" s="16" t="str">
        <f t="shared" si="10"/>
        <v/>
      </c>
      <c r="BF14" s="16" t="str">
        <f t="shared" si="29"/>
        <v/>
      </c>
      <c r="BH14" s="16" t="str">
        <f>IF($A14="","",IF(BG14="","I",LOOKUP(BG14/BI$2,{0,0.4,0.45,0.5,0.55,0.6,0.65,0.7,0.75,0.8,1},{"F","D","C","C+","B-","B","B+","A-","A","A+"})))</f>
        <v/>
      </c>
      <c r="BI14" s="12" t="str">
        <f>IF($A14="","",IF(BG14="","--",LOOKUP(BG14/BI$2,{0,0.4,0.45,0.5,0.55,0.6,0.65,0.7,0.75,0.8,1},{0,2,2.25,2.5,2.75,3,3.25,3.5,3.75,4})))</f>
        <v/>
      </c>
      <c r="BL14" s="16" t="str">
        <f t="shared" si="30"/>
        <v/>
      </c>
      <c r="BP14" s="16" t="str">
        <f t="shared" si="31"/>
        <v/>
      </c>
      <c r="BQ14" s="10" t="str">
        <f t="shared" si="32"/>
        <v/>
      </c>
      <c r="BT14" s="16" t="str">
        <f t="shared" si="33"/>
        <v/>
      </c>
      <c r="BX14" s="16" t="str">
        <f t="shared" si="34"/>
        <v/>
      </c>
      <c r="BY14" s="10" t="str">
        <f t="shared" si="35"/>
        <v/>
      </c>
      <c r="CA14" s="16" t="str">
        <f>IF($A14="","",IF(BZ14="","I",LOOKUP(BZ14/CB$2,{0,0.4,0.45,0.5,0.55,0.6,0.65,0.7,0.75,0.8,1},{"F","D","C","C+","B-","B","B+","A-","A","A+"})))</f>
        <v/>
      </c>
      <c r="CB14" s="12" t="str">
        <f>IF($A14="","",IF(BZ14="","--",LOOKUP(BZ14/CB$2,{0,0.4,0.45,0.5,0.55,0.6,0.65,0.7,0.75,0.8,1},{0,2,2.25,2.5,2.75,3,3.25,3.5,3.75,4})))</f>
        <v/>
      </c>
      <c r="CC14" s="16"/>
      <c r="CD14" s="31"/>
      <c r="CE14" s="31"/>
      <c r="CF14" s="32" t="str">
        <f t="shared" si="36"/>
        <v/>
      </c>
      <c r="CG14" s="16"/>
      <c r="CH14" s="16"/>
      <c r="CI14" s="16"/>
      <c r="CJ14" s="32" t="str">
        <f t="shared" si="37"/>
        <v/>
      </c>
      <c r="CK14" s="33" t="str">
        <f>IF(OR(B14="",A14="IM",COUNT(CG14:CI14)=0),"",ROUNDUP(N(CF14)+N(CJ14),0))</f>
        <v/>
      </c>
    </row>
    <row r="15" spans="1:113" ht="15.75" thickBot="1" x14ac:dyDescent="0.3">
      <c r="B15" s="35"/>
      <c r="C15" s="16"/>
      <c r="E15" s="16" t="str">
        <f t="shared" si="11"/>
        <v/>
      </c>
      <c r="F15" s="29"/>
      <c r="G15" s="29"/>
      <c r="I15" s="16" t="str">
        <f t="shared" si="12"/>
        <v/>
      </c>
      <c r="J15" s="16" t="str">
        <f t="shared" si="13"/>
        <v/>
      </c>
      <c r="K15" s="16"/>
      <c r="M15" s="16" t="str">
        <f t="shared" si="14"/>
        <v/>
      </c>
      <c r="N15" s="29"/>
      <c r="O15" s="29"/>
      <c r="Q15" s="16" t="str">
        <f t="shared" si="15"/>
        <v/>
      </c>
      <c r="R15" s="16" t="str">
        <f t="shared" si="16"/>
        <v/>
      </c>
      <c r="S15" s="16"/>
      <c r="U15" s="16" t="str">
        <f t="shared" si="17"/>
        <v/>
      </c>
      <c r="V15" s="29"/>
      <c r="W15" s="29"/>
      <c r="Y15" s="16" t="str">
        <f t="shared" si="18"/>
        <v/>
      </c>
      <c r="Z15" s="16" t="str">
        <f t="shared" si="19"/>
        <v/>
      </c>
      <c r="AA15" s="16"/>
      <c r="AC15" s="16" t="str">
        <f t="shared" si="20"/>
        <v/>
      </c>
      <c r="AD15" s="29"/>
      <c r="AE15" s="29"/>
      <c r="AG15" s="16" t="str">
        <f t="shared" si="21"/>
        <v/>
      </c>
      <c r="AH15" s="12" t="str">
        <f t="shared" si="22"/>
        <v/>
      </c>
      <c r="AI15" s="16"/>
      <c r="AK15" s="16" t="str">
        <f t="shared" si="23"/>
        <v/>
      </c>
      <c r="AO15" s="16" t="str">
        <f t="shared" si="24"/>
        <v/>
      </c>
      <c r="AP15" s="16" t="str">
        <f t="shared" si="25"/>
        <v/>
      </c>
      <c r="AQ15" s="16"/>
      <c r="AS15" s="16" t="str">
        <f t="shared" si="26"/>
        <v/>
      </c>
      <c r="AW15" s="16" t="str">
        <f t="shared" si="27"/>
        <v/>
      </c>
      <c r="AX15" s="16" t="str">
        <f t="shared" si="28"/>
        <v/>
      </c>
      <c r="BA15" s="16" t="str">
        <f t="shared" si="9"/>
        <v/>
      </c>
      <c r="BB15" s="17"/>
      <c r="BE15" s="16" t="str">
        <f t="shared" si="10"/>
        <v/>
      </c>
      <c r="BF15" s="16" t="str">
        <f t="shared" si="29"/>
        <v/>
      </c>
      <c r="BH15" s="16" t="str">
        <f>IF($A15="","",IF(BG15="","I",LOOKUP(BG15/BI$2,{0,0.4,0.45,0.5,0.55,0.6,0.65,0.7,0.75,0.8,1},{"F","D","C","C+","B-","B","B+","A-","A","A+"})))</f>
        <v/>
      </c>
      <c r="BI15" s="12" t="str">
        <f>IF($A15="","",IF(BG15="","--",LOOKUP(BG15/BI$2,{0,0.4,0.45,0.5,0.55,0.6,0.65,0.7,0.75,0.8,1},{0,2,2.25,2.5,2.75,3,3.25,3.5,3.75,4})))</f>
        <v/>
      </c>
      <c r="BL15" s="16" t="str">
        <f t="shared" si="30"/>
        <v/>
      </c>
      <c r="BP15" s="16" t="str">
        <f t="shared" si="31"/>
        <v/>
      </c>
      <c r="BQ15" s="10" t="str">
        <f t="shared" si="32"/>
        <v/>
      </c>
      <c r="BT15" s="16" t="str">
        <f t="shared" si="33"/>
        <v/>
      </c>
      <c r="BX15" s="16" t="str">
        <f t="shared" si="34"/>
        <v/>
      </c>
      <c r="BY15" s="10" t="str">
        <f t="shared" si="35"/>
        <v/>
      </c>
      <c r="CA15" s="16" t="str">
        <f>IF($A15="","",IF(BZ15="","I",LOOKUP(BZ15/CB$2,{0,0.4,0.45,0.5,0.55,0.6,0.65,0.7,0.75,0.8,1},{"F","D","C","C+","B-","B","B+","A-","A","A+"})))</f>
        <v/>
      </c>
      <c r="CB15" s="12" t="str">
        <f>IF($A15="","",IF(BZ15="","--",LOOKUP(BZ15/CB$2,{0,0.4,0.45,0.5,0.55,0.6,0.65,0.7,0.75,0.8,1},{0,2,2.25,2.5,2.75,3,3.25,3.5,3.75,4})))</f>
        <v/>
      </c>
      <c r="CC15" s="16"/>
      <c r="CD15" s="31"/>
      <c r="CE15" s="31"/>
      <c r="CF15" s="32" t="str">
        <f t="shared" si="36"/>
        <v/>
      </c>
      <c r="CG15" s="16"/>
      <c r="CH15" s="16"/>
      <c r="CI15" s="16"/>
      <c r="CJ15" s="32" t="str">
        <f t="shared" si="37"/>
        <v/>
      </c>
      <c r="CK15" s="33" t="str">
        <f>IF(OR(B15="",A15="IM",COUNT(CG15:CI15)=0),"",ROUNDUP(N(CF15)+N(CJ15),0))</f>
        <v/>
      </c>
    </row>
    <row r="16" spans="1:113" ht="15.75" thickBot="1" x14ac:dyDescent="0.3">
      <c r="B16" s="35"/>
      <c r="C16" s="16"/>
      <c r="E16" s="16" t="str">
        <f t="shared" si="11"/>
        <v/>
      </c>
      <c r="F16" s="29"/>
      <c r="G16" s="29"/>
      <c r="I16" s="16" t="str">
        <f t="shared" si="12"/>
        <v/>
      </c>
      <c r="J16" s="16" t="str">
        <f t="shared" si="13"/>
        <v/>
      </c>
      <c r="K16" s="16"/>
      <c r="M16" s="16" t="str">
        <f t="shared" si="14"/>
        <v/>
      </c>
      <c r="N16" s="29"/>
      <c r="O16" s="29"/>
      <c r="Q16" s="16" t="str">
        <f t="shared" si="15"/>
        <v/>
      </c>
      <c r="R16" s="16" t="str">
        <f t="shared" si="16"/>
        <v/>
      </c>
      <c r="S16" s="16"/>
      <c r="U16" s="16" t="str">
        <f t="shared" si="17"/>
        <v/>
      </c>
      <c r="V16" s="29"/>
      <c r="W16" s="29"/>
      <c r="Y16" s="16" t="str">
        <f t="shared" si="18"/>
        <v/>
      </c>
      <c r="Z16" s="16" t="str">
        <f t="shared" si="19"/>
        <v/>
      </c>
      <c r="AA16" s="16"/>
      <c r="AC16" s="16" t="str">
        <f t="shared" si="20"/>
        <v/>
      </c>
      <c r="AD16" s="29"/>
      <c r="AE16" s="29"/>
      <c r="AG16" s="16" t="str">
        <f t="shared" si="21"/>
        <v/>
      </c>
      <c r="AH16" s="12" t="str">
        <f t="shared" si="22"/>
        <v/>
      </c>
      <c r="AI16" s="16"/>
      <c r="AK16" s="16" t="str">
        <f t="shared" si="23"/>
        <v/>
      </c>
      <c r="AO16" s="16" t="str">
        <f t="shared" si="24"/>
        <v/>
      </c>
      <c r="AP16" s="16" t="str">
        <f t="shared" si="25"/>
        <v/>
      </c>
      <c r="AQ16" s="16"/>
      <c r="AS16" s="16" t="str">
        <f t="shared" si="26"/>
        <v/>
      </c>
      <c r="AW16" s="16" t="str">
        <f t="shared" si="27"/>
        <v/>
      </c>
      <c r="AX16" s="16" t="str">
        <f t="shared" si="28"/>
        <v/>
      </c>
      <c r="BA16" s="16" t="str">
        <f t="shared" si="9"/>
        <v/>
      </c>
      <c r="BB16" s="17"/>
      <c r="BE16" s="16" t="str">
        <f t="shared" si="10"/>
        <v/>
      </c>
      <c r="BF16" s="16" t="str">
        <f t="shared" si="29"/>
        <v/>
      </c>
      <c r="BH16" s="16" t="str">
        <f>IF($A16="","",IF(BG16="","I",LOOKUP(BG16/BI$2,{0,0.4,0.45,0.5,0.55,0.6,0.65,0.7,0.75,0.8,1},{"F","D","C","C+","B-","B","B+","A-","A","A+"})))</f>
        <v/>
      </c>
      <c r="BI16" s="12" t="str">
        <f>IF($A16="","",IF(BG16="","--",LOOKUP(BG16/BI$2,{0,0.4,0.45,0.5,0.55,0.6,0.65,0.7,0.75,0.8,1},{0,2,2.25,2.5,2.75,3,3.25,3.5,3.75,4})))</f>
        <v/>
      </c>
      <c r="BL16" s="16" t="str">
        <f t="shared" si="30"/>
        <v/>
      </c>
      <c r="BP16" s="16" t="str">
        <f t="shared" si="31"/>
        <v/>
      </c>
      <c r="BQ16" s="10" t="str">
        <f t="shared" si="32"/>
        <v/>
      </c>
      <c r="BT16" s="16" t="str">
        <f t="shared" si="33"/>
        <v/>
      </c>
      <c r="BX16" s="16" t="str">
        <f t="shared" si="34"/>
        <v/>
      </c>
      <c r="BY16" s="10" t="str">
        <f t="shared" si="35"/>
        <v/>
      </c>
      <c r="CA16" s="16" t="str">
        <f>IF($A16="","",IF(BZ16="","I",LOOKUP(BZ16/CB$2,{0,0.4,0.45,0.5,0.55,0.6,0.65,0.7,0.75,0.8,1},{"F","D","C","C+","B-","B","B+","A-","A","A+"})))</f>
        <v/>
      </c>
      <c r="CB16" s="12" t="str">
        <f>IF($A16="","",IF(BZ16="","--",LOOKUP(BZ16/CB$2,{0,0.4,0.45,0.5,0.55,0.6,0.65,0.7,0.75,0.8,1},{0,2,2.25,2.5,2.75,3,3.25,3.5,3.75,4})))</f>
        <v/>
      </c>
      <c r="CC16" s="16"/>
      <c r="CD16" s="31"/>
      <c r="CE16" s="31"/>
      <c r="CF16" s="32" t="str">
        <f t="shared" si="36"/>
        <v/>
      </c>
      <c r="CG16" s="16"/>
      <c r="CH16" s="16"/>
      <c r="CI16" s="16"/>
      <c r="CJ16" s="32" t="str">
        <f t="shared" si="37"/>
        <v/>
      </c>
      <c r="CK16" s="33" t="str">
        <f>IF(OR(B16="",A16="IM",COUNT(CG16:CI16)=0),"",ROUNDUP(N(CF16)+N(CJ16),0))</f>
        <v/>
      </c>
    </row>
    <row r="17" spans="2:89" ht="15.75" thickBot="1" x14ac:dyDescent="0.3">
      <c r="B17" s="35"/>
      <c r="C17" s="16"/>
      <c r="E17" s="16" t="str">
        <f t="shared" si="11"/>
        <v/>
      </c>
      <c r="F17" s="29"/>
      <c r="G17" s="29"/>
      <c r="I17" s="16" t="str">
        <f t="shared" si="12"/>
        <v/>
      </c>
      <c r="J17" s="16" t="str">
        <f t="shared" si="13"/>
        <v/>
      </c>
      <c r="K17" s="16"/>
      <c r="M17" s="16" t="str">
        <f t="shared" si="14"/>
        <v/>
      </c>
      <c r="N17" s="29"/>
      <c r="O17" s="29"/>
      <c r="Q17" s="16" t="str">
        <f t="shared" si="15"/>
        <v/>
      </c>
      <c r="R17" s="16" t="str">
        <f t="shared" si="16"/>
        <v/>
      </c>
      <c r="S17" s="16"/>
      <c r="U17" s="16" t="str">
        <f t="shared" si="17"/>
        <v/>
      </c>
      <c r="V17" s="29"/>
      <c r="W17" s="29"/>
      <c r="Y17" s="16" t="str">
        <f t="shared" si="18"/>
        <v/>
      </c>
      <c r="Z17" s="16" t="str">
        <f t="shared" si="19"/>
        <v/>
      </c>
      <c r="AA17" s="16"/>
      <c r="AC17" s="16" t="str">
        <f t="shared" si="20"/>
        <v/>
      </c>
      <c r="AD17" s="29"/>
      <c r="AE17" s="29"/>
      <c r="AG17" s="16" t="str">
        <f t="shared" si="21"/>
        <v/>
      </c>
      <c r="AH17" s="12" t="str">
        <f t="shared" si="22"/>
        <v/>
      </c>
      <c r="AI17" s="16"/>
      <c r="AK17" s="16" t="str">
        <f t="shared" si="23"/>
        <v/>
      </c>
      <c r="AO17" s="16" t="str">
        <f t="shared" si="24"/>
        <v/>
      </c>
      <c r="AP17" s="16" t="str">
        <f t="shared" si="25"/>
        <v/>
      </c>
      <c r="AQ17" s="16"/>
      <c r="AS17" s="16" t="str">
        <f t="shared" si="26"/>
        <v/>
      </c>
      <c r="AW17" s="16" t="str">
        <f t="shared" si="27"/>
        <v/>
      </c>
      <c r="AX17" s="16" t="str">
        <f t="shared" si="28"/>
        <v/>
      </c>
      <c r="BA17" s="16" t="str">
        <f t="shared" si="9"/>
        <v/>
      </c>
      <c r="BB17" s="17"/>
      <c r="BE17" s="16" t="str">
        <f t="shared" si="10"/>
        <v/>
      </c>
      <c r="BF17" s="16" t="str">
        <f t="shared" si="29"/>
        <v/>
      </c>
      <c r="BH17" s="16" t="str">
        <f>IF($A17="","",IF(BG17="","I",LOOKUP(BG17/BI$2,{0,0.4,0.45,0.5,0.55,0.6,0.65,0.7,0.75,0.8,1},{"F","D","C","C+","B-","B","B+","A-","A","A+"})))</f>
        <v/>
      </c>
      <c r="BI17" s="12" t="str">
        <f>IF($A17="","",IF(BG17="","--",LOOKUP(BG17/BI$2,{0,0.4,0.45,0.5,0.55,0.6,0.65,0.7,0.75,0.8,1},{0,2,2.25,2.5,2.75,3,3.25,3.5,3.75,4})))</f>
        <v/>
      </c>
      <c r="BL17" s="16" t="str">
        <f t="shared" si="30"/>
        <v/>
      </c>
      <c r="BP17" s="16" t="str">
        <f t="shared" si="31"/>
        <v/>
      </c>
      <c r="BQ17" s="10" t="str">
        <f t="shared" si="32"/>
        <v/>
      </c>
      <c r="BT17" s="16" t="str">
        <f t="shared" si="33"/>
        <v/>
      </c>
      <c r="BX17" s="16" t="str">
        <f t="shared" si="34"/>
        <v/>
      </c>
      <c r="BY17" s="10" t="str">
        <f t="shared" si="35"/>
        <v/>
      </c>
      <c r="CA17" s="16" t="str">
        <f>IF($A17="","",IF(BZ17="","I",LOOKUP(BZ17/CB$2,{0,0.4,0.45,0.5,0.55,0.6,0.65,0.7,0.75,0.8,1},{"F","D","C","C+","B-","B","B+","A-","A","A+"})))</f>
        <v/>
      </c>
      <c r="CB17" s="12" t="str">
        <f>IF($A17="","",IF(BZ17="","--",LOOKUP(BZ17/CB$2,{0,0.4,0.45,0.5,0.55,0.6,0.65,0.7,0.75,0.8,1},{0,2,2.25,2.5,2.75,3,3.25,3.5,3.75,4})))</f>
        <v/>
      </c>
      <c r="CC17" s="16"/>
      <c r="CD17" s="31"/>
      <c r="CE17" s="31"/>
      <c r="CF17" s="32" t="str">
        <f t="shared" si="36"/>
        <v/>
      </c>
      <c r="CG17" s="16"/>
      <c r="CH17" s="16"/>
      <c r="CI17" s="16"/>
      <c r="CJ17" s="32" t="str">
        <f t="shared" si="37"/>
        <v/>
      </c>
      <c r="CK17" s="33" t="str">
        <f>IF(OR(B17="",A17="IM",COUNT(CG17:CI17)=0),"",ROUNDUP(N(CF17)+N(CJ17),0))</f>
        <v/>
      </c>
    </row>
    <row r="18" spans="2:89" ht="15.75" thickBot="1" x14ac:dyDescent="0.3">
      <c r="B18" s="35"/>
      <c r="C18" s="16"/>
      <c r="E18" s="16" t="str">
        <f t="shared" si="11"/>
        <v/>
      </c>
      <c r="F18" s="29"/>
      <c r="G18" s="29"/>
      <c r="I18" s="16" t="str">
        <f t="shared" si="12"/>
        <v/>
      </c>
      <c r="J18" s="16" t="str">
        <f t="shared" si="13"/>
        <v/>
      </c>
      <c r="K18" s="16"/>
      <c r="M18" s="16" t="str">
        <f t="shared" si="14"/>
        <v/>
      </c>
      <c r="N18" s="29"/>
      <c r="O18" s="29"/>
      <c r="Q18" s="16" t="str">
        <f t="shared" si="15"/>
        <v/>
      </c>
      <c r="R18" s="16" t="str">
        <f t="shared" si="16"/>
        <v/>
      </c>
      <c r="S18" s="16"/>
      <c r="U18" s="16" t="str">
        <f t="shared" si="17"/>
        <v/>
      </c>
      <c r="V18" s="29"/>
      <c r="W18" s="29"/>
      <c r="Y18" s="16" t="str">
        <f t="shared" si="18"/>
        <v/>
      </c>
      <c r="Z18" s="16" t="str">
        <f t="shared" si="19"/>
        <v/>
      </c>
      <c r="AA18" s="16"/>
      <c r="AC18" s="16" t="str">
        <f t="shared" si="20"/>
        <v/>
      </c>
      <c r="AD18" s="29"/>
      <c r="AE18" s="29"/>
      <c r="AG18" s="16" t="str">
        <f t="shared" si="21"/>
        <v/>
      </c>
      <c r="AH18" s="12" t="str">
        <f t="shared" si="22"/>
        <v/>
      </c>
      <c r="AI18" s="16"/>
      <c r="AK18" s="16" t="str">
        <f t="shared" si="23"/>
        <v/>
      </c>
      <c r="AO18" s="16" t="str">
        <f t="shared" si="24"/>
        <v/>
      </c>
      <c r="AP18" s="16" t="str">
        <f t="shared" si="25"/>
        <v/>
      </c>
      <c r="AQ18" s="16"/>
      <c r="AS18" s="16" t="str">
        <f t="shared" si="26"/>
        <v/>
      </c>
      <c r="AW18" s="16" t="str">
        <f t="shared" si="27"/>
        <v/>
      </c>
      <c r="AX18" s="16" t="str">
        <f t="shared" si="28"/>
        <v/>
      </c>
      <c r="BA18" s="16" t="str">
        <f t="shared" si="9"/>
        <v/>
      </c>
      <c r="BB18" s="17"/>
      <c r="BE18" s="16" t="str">
        <f t="shared" si="10"/>
        <v/>
      </c>
      <c r="BF18" s="16" t="str">
        <f t="shared" si="29"/>
        <v/>
      </c>
      <c r="BH18" s="16" t="str">
        <f>IF($A18="","",IF(BG18="","I",LOOKUP(BG18/BI$2,{0,0.4,0.45,0.5,0.55,0.6,0.65,0.7,0.75,0.8,1},{"F","D","C","C+","B-","B","B+","A-","A","A+"})))</f>
        <v/>
      </c>
      <c r="BI18" s="12" t="str">
        <f>IF($A18="","",IF(BG18="","--",LOOKUP(BG18/BI$2,{0,0.4,0.45,0.5,0.55,0.6,0.65,0.7,0.75,0.8,1},{0,2,2.25,2.5,2.75,3,3.25,3.5,3.75,4})))</f>
        <v/>
      </c>
      <c r="BL18" s="16" t="str">
        <f t="shared" si="30"/>
        <v/>
      </c>
      <c r="BP18" s="16" t="str">
        <f t="shared" si="31"/>
        <v/>
      </c>
      <c r="BQ18" s="10" t="str">
        <f t="shared" si="32"/>
        <v/>
      </c>
      <c r="BT18" s="16" t="str">
        <f t="shared" si="33"/>
        <v/>
      </c>
      <c r="BX18" s="16" t="str">
        <f t="shared" si="34"/>
        <v/>
      </c>
      <c r="BY18" s="10" t="str">
        <f t="shared" si="35"/>
        <v/>
      </c>
      <c r="CA18" s="16" t="str">
        <f>IF($A18="","",IF(BZ18="","I",LOOKUP(BZ18/CB$2,{0,0.4,0.45,0.5,0.55,0.6,0.65,0.7,0.75,0.8,1},{"F","D","C","C+","B-","B","B+","A-","A","A+"})))</f>
        <v/>
      </c>
      <c r="CB18" s="12" t="str">
        <f>IF($A18="","",IF(BZ18="","--",LOOKUP(BZ18/CB$2,{0,0.4,0.45,0.5,0.55,0.6,0.65,0.7,0.75,0.8,1},{0,2,2.25,2.5,2.75,3,3.25,3.5,3.75,4})))</f>
        <v/>
      </c>
      <c r="CC18" s="16"/>
      <c r="CD18" s="31"/>
      <c r="CE18" s="31"/>
      <c r="CF18" s="32" t="str">
        <f t="shared" si="36"/>
        <v/>
      </c>
      <c r="CG18" s="16"/>
      <c r="CH18" s="16"/>
      <c r="CI18" s="16"/>
      <c r="CJ18" s="32" t="str">
        <f t="shared" si="37"/>
        <v/>
      </c>
      <c r="CK18" s="33" t="str">
        <f>IF(OR(B18="",A18="IM",COUNT(CG18:CI18)=0),"",ROUNDUP(N(CF18)+N(CJ18),0))</f>
        <v/>
      </c>
    </row>
    <row r="19" spans="2:89" ht="15.75" thickBot="1" x14ac:dyDescent="0.3">
      <c r="B19" s="35"/>
      <c r="C19" s="16"/>
      <c r="E19" s="16" t="str">
        <f t="shared" si="11"/>
        <v/>
      </c>
      <c r="F19" s="29"/>
      <c r="G19" s="29"/>
      <c r="I19" s="16" t="str">
        <f t="shared" si="12"/>
        <v/>
      </c>
      <c r="J19" s="16" t="str">
        <f t="shared" si="13"/>
        <v/>
      </c>
      <c r="K19" s="16"/>
      <c r="M19" s="16" t="str">
        <f t="shared" si="14"/>
        <v/>
      </c>
      <c r="N19" s="29"/>
      <c r="O19" s="29"/>
      <c r="Q19" s="16" t="str">
        <f t="shared" si="15"/>
        <v/>
      </c>
      <c r="R19" s="16" t="str">
        <f t="shared" si="16"/>
        <v/>
      </c>
      <c r="S19" s="16"/>
      <c r="U19" s="16" t="str">
        <f t="shared" si="17"/>
        <v/>
      </c>
      <c r="V19" s="29"/>
      <c r="W19" s="29"/>
      <c r="Y19" s="16" t="str">
        <f t="shared" si="18"/>
        <v/>
      </c>
      <c r="Z19" s="16" t="str">
        <f t="shared" si="19"/>
        <v/>
      </c>
      <c r="AA19" s="16"/>
      <c r="AC19" s="16" t="str">
        <f t="shared" si="20"/>
        <v/>
      </c>
      <c r="AD19" s="29"/>
      <c r="AE19" s="29"/>
      <c r="AG19" s="16" t="str">
        <f t="shared" si="21"/>
        <v/>
      </c>
      <c r="AH19" s="12" t="str">
        <f t="shared" si="22"/>
        <v/>
      </c>
      <c r="AI19" s="16"/>
      <c r="AK19" s="16" t="str">
        <f t="shared" si="23"/>
        <v/>
      </c>
      <c r="AO19" s="16" t="str">
        <f t="shared" si="24"/>
        <v/>
      </c>
      <c r="AP19" s="16" t="str">
        <f t="shared" si="25"/>
        <v/>
      </c>
      <c r="AQ19" s="16"/>
      <c r="AS19" s="16" t="str">
        <f t="shared" si="26"/>
        <v/>
      </c>
      <c r="AW19" s="16" t="str">
        <f t="shared" si="27"/>
        <v/>
      </c>
      <c r="AX19" s="16" t="str">
        <f t="shared" si="28"/>
        <v/>
      </c>
      <c r="BA19" s="16" t="str">
        <f t="shared" si="9"/>
        <v/>
      </c>
      <c r="BB19" s="17"/>
      <c r="BE19" s="16" t="str">
        <f t="shared" si="10"/>
        <v/>
      </c>
      <c r="BF19" s="16" t="str">
        <f t="shared" si="29"/>
        <v/>
      </c>
      <c r="BH19" s="16" t="str">
        <f>IF($A19="","",IF(BG19="","I",LOOKUP(BG19/BI$2,{0,0.4,0.45,0.5,0.55,0.6,0.65,0.7,0.75,0.8,1},{"F","D","C","C+","B-","B","B+","A-","A","A+"})))</f>
        <v/>
      </c>
      <c r="BI19" s="12" t="str">
        <f>IF($A19="","",IF(BG19="","--",LOOKUP(BG19/BI$2,{0,0.4,0.45,0.5,0.55,0.6,0.65,0.7,0.75,0.8,1},{0,2,2.25,2.5,2.75,3,3.25,3.5,3.75,4})))</f>
        <v/>
      </c>
      <c r="BL19" s="16" t="str">
        <f t="shared" si="30"/>
        <v/>
      </c>
      <c r="BP19" s="16" t="str">
        <f t="shared" si="31"/>
        <v/>
      </c>
      <c r="BQ19" s="10" t="str">
        <f t="shared" si="32"/>
        <v/>
      </c>
      <c r="BT19" s="16" t="str">
        <f t="shared" si="33"/>
        <v/>
      </c>
      <c r="BX19" s="16" t="str">
        <f t="shared" si="34"/>
        <v/>
      </c>
      <c r="BY19" s="10" t="str">
        <f t="shared" si="35"/>
        <v/>
      </c>
      <c r="CA19" s="16" t="str">
        <f>IF($A19="","",IF(BZ19="","I",LOOKUP(BZ19/CB$2,{0,0.4,0.45,0.5,0.55,0.6,0.65,0.7,0.75,0.8,1},{"F","D","C","C+","B-","B","B+","A-","A","A+"})))</f>
        <v/>
      </c>
      <c r="CB19" s="12" t="str">
        <f>IF($A19="","",IF(BZ19="","--",LOOKUP(BZ19/CB$2,{0,0.4,0.45,0.5,0.55,0.6,0.65,0.7,0.75,0.8,1},{0,2,2.25,2.5,2.75,3,3.25,3.5,3.75,4})))</f>
        <v/>
      </c>
      <c r="CC19" s="16"/>
      <c r="CD19" s="31"/>
      <c r="CE19" s="31"/>
      <c r="CF19" s="32" t="str">
        <f t="shared" si="36"/>
        <v/>
      </c>
      <c r="CG19" s="16"/>
      <c r="CH19" s="16"/>
      <c r="CI19" s="16"/>
      <c r="CJ19" s="32" t="str">
        <f t="shared" si="37"/>
        <v/>
      </c>
      <c r="CK19" s="33" t="str">
        <f>IF(OR(B19="",A19="IM",COUNT(CG19:CI19)=0),"",ROUNDUP(N(CF19)+N(CJ19),0))</f>
        <v/>
      </c>
    </row>
    <row r="20" spans="2:89" ht="15.75" thickBot="1" x14ac:dyDescent="0.3">
      <c r="B20" s="35"/>
      <c r="C20" s="16"/>
      <c r="E20" s="16" t="str">
        <f t="shared" si="11"/>
        <v/>
      </c>
      <c r="F20" s="29"/>
      <c r="G20" s="29"/>
      <c r="I20" s="16" t="str">
        <f t="shared" si="12"/>
        <v/>
      </c>
      <c r="J20" s="16" t="str">
        <f t="shared" si="13"/>
        <v/>
      </c>
      <c r="K20" s="16"/>
      <c r="M20" s="16" t="str">
        <f t="shared" si="14"/>
        <v/>
      </c>
      <c r="N20" s="29"/>
      <c r="O20" s="29"/>
      <c r="Q20" s="16" t="str">
        <f t="shared" si="15"/>
        <v/>
      </c>
      <c r="R20" s="16" t="str">
        <f t="shared" si="16"/>
        <v/>
      </c>
      <c r="S20" s="16"/>
      <c r="U20" s="16" t="str">
        <f t="shared" si="17"/>
        <v/>
      </c>
      <c r="V20" s="29"/>
      <c r="W20" s="29"/>
      <c r="Y20" s="16" t="str">
        <f t="shared" si="18"/>
        <v/>
      </c>
      <c r="Z20" s="16" t="str">
        <f t="shared" si="19"/>
        <v/>
      </c>
      <c r="AA20" s="16"/>
      <c r="AC20" s="16" t="str">
        <f t="shared" si="20"/>
        <v/>
      </c>
      <c r="AD20" s="29"/>
      <c r="AE20" s="29"/>
      <c r="AG20" s="16" t="str">
        <f t="shared" si="21"/>
        <v/>
      </c>
      <c r="AH20" s="12" t="str">
        <f t="shared" si="22"/>
        <v/>
      </c>
      <c r="AI20" s="16"/>
      <c r="AK20" s="16" t="str">
        <f t="shared" si="23"/>
        <v/>
      </c>
      <c r="AO20" s="16" t="str">
        <f t="shared" si="24"/>
        <v/>
      </c>
      <c r="AP20" s="16" t="str">
        <f t="shared" si="25"/>
        <v/>
      </c>
      <c r="AQ20" s="16"/>
      <c r="AS20" s="16" t="str">
        <f t="shared" si="26"/>
        <v/>
      </c>
      <c r="AW20" s="16" t="str">
        <f t="shared" si="27"/>
        <v/>
      </c>
      <c r="AX20" s="16" t="str">
        <f t="shared" si="28"/>
        <v/>
      </c>
      <c r="BA20" s="16" t="str">
        <f t="shared" si="9"/>
        <v/>
      </c>
      <c r="BB20" s="17"/>
      <c r="BE20" s="16" t="str">
        <f t="shared" si="10"/>
        <v/>
      </c>
      <c r="BF20" s="16" t="str">
        <f t="shared" si="29"/>
        <v/>
      </c>
      <c r="BH20" s="16" t="str">
        <f>IF($A20="","",IF(BG20="","I",LOOKUP(BG20/BI$2,{0,0.4,0.45,0.5,0.55,0.6,0.65,0.7,0.75,0.8,1},{"F","D","C","C+","B-","B","B+","A-","A","A+"})))</f>
        <v/>
      </c>
      <c r="BI20" s="12" t="str">
        <f>IF($A20="","",IF(BG20="","--",LOOKUP(BG20/BI$2,{0,0.4,0.45,0.5,0.55,0.6,0.65,0.7,0.75,0.8,1},{0,2,2.25,2.5,2.75,3,3.25,3.5,3.75,4})))</f>
        <v/>
      </c>
      <c r="BL20" s="16" t="str">
        <f t="shared" si="30"/>
        <v/>
      </c>
      <c r="BP20" s="16" t="str">
        <f t="shared" si="31"/>
        <v/>
      </c>
      <c r="BQ20" s="10" t="str">
        <f t="shared" si="32"/>
        <v/>
      </c>
      <c r="BT20" s="16" t="str">
        <f t="shared" si="33"/>
        <v/>
      </c>
      <c r="BX20" s="16" t="str">
        <f t="shared" si="34"/>
        <v/>
      </c>
      <c r="BY20" s="10" t="str">
        <f t="shared" si="35"/>
        <v/>
      </c>
      <c r="CA20" s="16" t="str">
        <f>IF($A20="","",IF(BZ20="","I",LOOKUP(BZ20/CB$2,{0,0.4,0.45,0.5,0.55,0.6,0.65,0.7,0.75,0.8,1},{"F","D","C","C+","B-","B","B+","A-","A","A+"})))</f>
        <v/>
      </c>
      <c r="CB20" s="12" t="str">
        <f>IF($A20="","",IF(BZ20="","--",LOOKUP(BZ20/CB$2,{0,0.4,0.45,0.5,0.55,0.6,0.65,0.7,0.75,0.8,1},{0,2,2.25,2.5,2.75,3,3.25,3.5,3.75,4})))</f>
        <v/>
      </c>
      <c r="CC20" s="16"/>
      <c r="CD20" s="31"/>
      <c r="CE20" s="31"/>
      <c r="CF20" s="32" t="str">
        <f t="shared" si="36"/>
        <v/>
      </c>
      <c r="CG20" s="16"/>
      <c r="CH20" s="16"/>
      <c r="CI20" s="16"/>
      <c r="CJ20" s="32" t="str">
        <f t="shared" si="37"/>
        <v/>
      </c>
      <c r="CK20" s="33" t="str">
        <f>IF(OR(B20="",A20="IM",COUNT(CG20:CI20)=0),"",ROUNDUP(N(CF20)+N(CJ20),0))</f>
        <v/>
      </c>
    </row>
    <row r="21" spans="2:89" ht="15.75" thickBot="1" x14ac:dyDescent="0.3">
      <c r="B21" s="35"/>
      <c r="C21" s="16"/>
      <c r="E21" s="16" t="str">
        <f t="shared" si="11"/>
        <v/>
      </c>
      <c r="F21" s="29"/>
      <c r="G21" s="29"/>
      <c r="I21" s="16" t="str">
        <f t="shared" si="12"/>
        <v/>
      </c>
      <c r="J21" s="16" t="str">
        <f t="shared" si="13"/>
        <v/>
      </c>
      <c r="K21" s="16"/>
      <c r="M21" s="16" t="str">
        <f t="shared" si="14"/>
        <v/>
      </c>
      <c r="N21" s="29"/>
      <c r="O21" s="29"/>
      <c r="Q21" s="16" t="str">
        <f t="shared" si="15"/>
        <v/>
      </c>
      <c r="R21" s="16" t="str">
        <f t="shared" si="16"/>
        <v/>
      </c>
      <c r="S21" s="16"/>
      <c r="U21" s="16" t="str">
        <f t="shared" si="17"/>
        <v/>
      </c>
      <c r="V21" s="29"/>
      <c r="W21" s="29"/>
      <c r="Y21" s="16" t="str">
        <f t="shared" si="18"/>
        <v/>
      </c>
      <c r="Z21" s="16" t="str">
        <f t="shared" si="19"/>
        <v/>
      </c>
      <c r="AA21" s="16"/>
      <c r="AC21" s="16" t="str">
        <f t="shared" si="20"/>
        <v/>
      </c>
      <c r="AD21" s="29"/>
      <c r="AE21" s="29"/>
      <c r="AG21" s="16" t="str">
        <f t="shared" si="21"/>
        <v/>
      </c>
      <c r="AH21" s="12" t="str">
        <f t="shared" si="22"/>
        <v/>
      </c>
      <c r="AI21" s="16"/>
      <c r="AK21" s="16" t="str">
        <f t="shared" si="23"/>
        <v/>
      </c>
      <c r="AO21" s="16" t="str">
        <f t="shared" si="24"/>
        <v/>
      </c>
      <c r="AP21" s="16" t="str">
        <f t="shared" si="25"/>
        <v/>
      </c>
      <c r="AQ21" s="16"/>
      <c r="AS21" s="16" t="str">
        <f t="shared" si="26"/>
        <v/>
      </c>
      <c r="AW21" s="16" t="str">
        <f t="shared" si="27"/>
        <v/>
      </c>
      <c r="AX21" s="16" t="str">
        <f t="shared" si="28"/>
        <v/>
      </c>
      <c r="BA21" s="16" t="str">
        <f t="shared" si="9"/>
        <v/>
      </c>
      <c r="BB21" s="17"/>
      <c r="BE21" s="16" t="str">
        <f t="shared" si="10"/>
        <v/>
      </c>
      <c r="BF21" s="16" t="str">
        <f t="shared" si="29"/>
        <v/>
      </c>
      <c r="BH21" s="16" t="str">
        <f>IF($A21="","",IF(BG21="","I",LOOKUP(BG21/BI$2,{0,0.4,0.45,0.5,0.55,0.6,0.65,0.7,0.75,0.8,1},{"F","D","C","C+","B-","B","B+","A-","A","A+"})))</f>
        <v/>
      </c>
      <c r="BI21" s="12" t="str">
        <f>IF($A21="","",IF(BG21="","--",LOOKUP(BG21/BI$2,{0,0.4,0.45,0.5,0.55,0.6,0.65,0.7,0.75,0.8,1},{0,2,2.25,2.5,2.75,3,3.25,3.5,3.75,4})))</f>
        <v/>
      </c>
      <c r="BL21" s="16" t="str">
        <f t="shared" si="30"/>
        <v/>
      </c>
      <c r="BP21" s="16" t="str">
        <f t="shared" si="31"/>
        <v/>
      </c>
      <c r="BQ21" s="10" t="str">
        <f t="shared" si="32"/>
        <v/>
      </c>
      <c r="BT21" s="16" t="str">
        <f t="shared" si="33"/>
        <v/>
      </c>
      <c r="BX21" s="16" t="str">
        <f t="shared" si="34"/>
        <v/>
      </c>
      <c r="BY21" s="10" t="str">
        <f t="shared" si="35"/>
        <v/>
      </c>
      <c r="CA21" s="16" t="str">
        <f>IF($A21="","",IF(BZ21="","I",LOOKUP(BZ21/CB$2,{0,0.4,0.45,0.5,0.55,0.6,0.65,0.7,0.75,0.8,1},{"F","D","C","C+","B-","B","B+","A-","A","A+"})))</f>
        <v/>
      </c>
      <c r="CB21" s="12" t="str">
        <f>IF($A21="","",IF(BZ21="","--",LOOKUP(BZ21/CB$2,{0,0.4,0.45,0.5,0.55,0.6,0.65,0.7,0.75,0.8,1},{0,2,2.25,2.5,2.75,3,3.25,3.5,3.75,4})))</f>
        <v/>
      </c>
      <c r="CC21" s="16"/>
      <c r="CD21" s="31"/>
      <c r="CE21" s="31"/>
      <c r="CF21" s="32" t="str">
        <f t="shared" si="36"/>
        <v/>
      </c>
      <c r="CG21" s="16"/>
      <c r="CH21" s="16"/>
      <c r="CI21" s="16"/>
      <c r="CJ21" s="32" t="str">
        <f t="shared" si="37"/>
        <v/>
      </c>
      <c r="CK21" s="33" t="str">
        <f>IF(OR(B21="",A21="IM",COUNT(CG21:CI21)=0),"",ROUNDUP(N(CF21)+N(CJ21),0))</f>
        <v/>
      </c>
    </row>
    <row r="22" spans="2:89" ht="15.75" thickBot="1" x14ac:dyDescent="0.3">
      <c r="B22" s="35"/>
      <c r="C22" s="16"/>
      <c r="E22" s="16" t="str">
        <f t="shared" si="11"/>
        <v/>
      </c>
      <c r="F22" s="29"/>
      <c r="G22" s="29"/>
      <c r="I22" s="16" t="str">
        <f t="shared" si="12"/>
        <v/>
      </c>
      <c r="J22" s="16" t="str">
        <f t="shared" si="13"/>
        <v/>
      </c>
      <c r="K22" s="16"/>
      <c r="M22" s="16" t="str">
        <f t="shared" si="14"/>
        <v/>
      </c>
      <c r="N22" s="29"/>
      <c r="O22" s="29"/>
      <c r="Q22" s="16" t="str">
        <f t="shared" si="15"/>
        <v/>
      </c>
      <c r="R22" s="16" t="str">
        <f t="shared" si="16"/>
        <v/>
      </c>
      <c r="S22" s="16"/>
      <c r="U22" s="16" t="str">
        <f t="shared" si="17"/>
        <v/>
      </c>
      <c r="V22" s="29"/>
      <c r="W22" s="29"/>
      <c r="Y22" s="16" t="str">
        <f t="shared" si="18"/>
        <v/>
      </c>
      <c r="Z22" s="16" t="str">
        <f t="shared" si="19"/>
        <v/>
      </c>
      <c r="AA22" s="16"/>
      <c r="AC22" s="16" t="str">
        <f t="shared" si="20"/>
        <v/>
      </c>
      <c r="AD22" s="29"/>
      <c r="AE22" s="29"/>
      <c r="AG22" s="16" t="str">
        <f t="shared" si="21"/>
        <v/>
      </c>
      <c r="AH22" s="12" t="str">
        <f t="shared" si="22"/>
        <v/>
      </c>
      <c r="AI22" s="16"/>
      <c r="AK22" s="16" t="str">
        <f t="shared" si="23"/>
        <v/>
      </c>
      <c r="AO22" s="16" t="str">
        <f t="shared" si="24"/>
        <v/>
      </c>
      <c r="AP22" s="16" t="str">
        <f t="shared" si="25"/>
        <v/>
      </c>
      <c r="AQ22" s="16"/>
      <c r="AS22" s="16" t="str">
        <f t="shared" si="26"/>
        <v/>
      </c>
      <c r="AW22" s="16" t="str">
        <f t="shared" si="27"/>
        <v/>
      </c>
      <c r="AX22" s="16" t="str">
        <f t="shared" si="28"/>
        <v/>
      </c>
      <c r="BA22" s="16" t="str">
        <f t="shared" si="9"/>
        <v/>
      </c>
      <c r="BB22" s="17"/>
      <c r="BE22" s="16" t="str">
        <f t="shared" si="10"/>
        <v/>
      </c>
      <c r="BF22" s="16" t="str">
        <f t="shared" si="29"/>
        <v/>
      </c>
      <c r="BH22" s="16" t="str">
        <f>IF($A22="","",IF(BG22="","I",LOOKUP(BG22/BI$2,{0,0.4,0.45,0.5,0.55,0.6,0.65,0.7,0.75,0.8,1},{"F","D","C","C+","B-","B","B+","A-","A","A+"})))</f>
        <v/>
      </c>
      <c r="BI22" s="12" t="str">
        <f>IF($A22="","",IF(BG22="","--",LOOKUP(BG22/BI$2,{0,0.4,0.45,0.5,0.55,0.6,0.65,0.7,0.75,0.8,1},{0,2,2.25,2.5,2.75,3,3.25,3.5,3.75,4})))</f>
        <v/>
      </c>
      <c r="BL22" s="16" t="str">
        <f t="shared" si="30"/>
        <v/>
      </c>
      <c r="BP22" s="16" t="str">
        <f t="shared" si="31"/>
        <v/>
      </c>
      <c r="BQ22" s="10" t="str">
        <f t="shared" si="32"/>
        <v/>
      </c>
      <c r="BT22" s="16" t="str">
        <f t="shared" si="33"/>
        <v/>
      </c>
      <c r="BX22" s="16" t="str">
        <f t="shared" si="34"/>
        <v/>
      </c>
      <c r="BY22" s="10" t="str">
        <f t="shared" si="35"/>
        <v/>
      </c>
      <c r="CA22" s="16" t="str">
        <f>IF($A22="","",IF(BZ22="","I",LOOKUP(BZ22/CB$2,{0,0.4,0.45,0.5,0.55,0.6,0.65,0.7,0.75,0.8,1},{"F","D","C","C+","B-","B","B+","A-","A","A+"})))</f>
        <v/>
      </c>
      <c r="CB22" s="12" t="str">
        <f>IF($A22="","",IF(BZ22="","--",LOOKUP(BZ22/CB$2,{0,0.4,0.45,0.5,0.55,0.6,0.65,0.7,0.75,0.8,1},{0,2,2.25,2.5,2.75,3,3.25,3.5,3.75,4})))</f>
        <v/>
      </c>
      <c r="CC22" s="16"/>
      <c r="CD22" s="31"/>
      <c r="CE22" s="31"/>
      <c r="CF22" s="32" t="str">
        <f t="shared" si="36"/>
        <v/>
      </c>
      <c r="CG22" s="16"/>
      <c r="CH22" s="16"/>
      <c r="CI22" s="16"/>
      <c r="CJ22" s="32" t="str">
        <f t="shared" si="37"/>
        <v/>
      </c>
      <c r="CK22" s="33" t="str">
        <f>IF(OR(B22="",A22="IM",COUNT(CG22:CI22)=0),"",ROUNDUP(N(CF22)+N(CJ22),0))</f>
        <v/>
      </c>
    </row>
    <row r="23" spans="2:89" ht="15.75" thickBot="1" x14ac:dyDescent="0.3">
      <c r="B23" s="35"/>
      <c r="C23" s="16"/>
      <c r="E23" s="16" t="str">
        <f t="shared" si="11"/>
        <v/>
      </c>
      <c r="F23" s="36"/>
      <c r="G23" s="36"/>
      <c r="I23" s="16" t="str">
        <f t="shared" si="12"/>
        <v/>
      </c>
      <c r="J23" s="16" t="str">
        <f t="shared" si="13"/>
        <v/>
      </c>
      <c r="K23" s="16"/>
      <c r="M23" s="16" t="str">
        <f t="shared" si="14"/>
        <v/>
      </c>
      <c r="N23" s="36"/>
      <c r="O23" s="36"/>
      <c r="Q23" s="16" t="str">
        <f t="shared" si="15"/>
        <v/>
      </c>
      <c r="R23" s="16" t="str">
        <f t="shared" si="16"/>
        <v/>
      </c>
      <c r="S23" s="16"/>
      <c r="U23" s="16" t="str">
        <f t="shared" si="17"/>
        <v/>
      </c>
      <c r="V23" s="36"/>
      <c r="W23" s="36"/>
      <c r="Y23" s="16" t="str">
        <f t="shared" si="18"/>
        <v/>
      </c>
      <c r="Z23" s="16" t="str">
        <f t="shared" si="19"/>
        <v/>
      </c>
      <c r="AA23" s="16"/>
      <c r="AC23" s="16" t="str">
        <f t="shared" si="20"/>
        <v/>
      </c>
      <c r="AD23" s="36"/>
      <c r="AE23" s="36"/>
      <c r="AG23" s="16" t="str">
        <f t="shared" si="21"/>
        <v/>
      </c>
      <c r="AH23" s="12" t="str">
        <f t="shared" si="22"/>
        <v/>
      </c>
      <c r="AI23" s="16"/>
      <c r="AK23" s="16" t="str">
        <f t="shared" si="23"/>
        <v/>
      </c>
      <c r="AO23" s="16" t="str">
        <f t="shared" si="24"/>
        <v/>
      </c>
      <c r="AP23" s="16" t="str">
        <f t="shared" si="25"/>
        <v/>
      </c>
      <c r="AQ23" s="16"/>
      <c r="AS23" s="16" t="str">
        <f t="shared" si="26"/>
        <v/>
      </c>
      <c r="AW23" s="16" t="str">
        <f t="shared" si="27"/>
        <v/>
      </c>
      <c r="AX23" s="16" t="str">
        <f t="shared" si="28"/>
        <v/>
      </c>
      <c r="BA23" s="16" t="str">
        <f t="shared" si="9"/>
        <v/>
      </c>
      <c r="BB23" s="17"/>
      <c r="BE23" s="16" t="str">
        <f t="shared" si="10"/>
        <v/>
      </c>
      <c r="BF23" s="16" t="str">
        <f t="shared" si="29"/>
        <v/>
      </c>
      <c r="BH23" s="16" t="str">
        <f>IF($A23="","",IF(BG23="","I",LOOKUP(BG23/BI$2,{0,0.4,0.45,0.5,0.55,0.6,0.65,0.7,0.75,0.8,1},{"F","D","C","C+","B-","B","B+","A-","A","A+"})))</f>
        <v/>
      </c>
      <c r="BI23" s="12" t="str">
        <f>IF($A23="","",IF(BG23="","--",LOOKUP(BG23/BI$2,{0,0.4,0.45,0.5,0.55,0.6,0.65,0.7,0.75,0.8,1},{0,2,2.25,2.5,2.75,3,3.25,3.5,3.75,4})))</f>
        <v/>
      </c>
      <c r="BL23" s="16" t="str">
        <f t="shared" si="30"/>
        <v/>
      </c>
      <c r="BP23" s="16" t="str">
        <f t="shared" si="31"/>
        <v/>
      </c>
      <c r="BQ23" s="10" t="str">
        <f t="shared" si="32"/>
        <v/>
      </c>
      <c r="BT23" s="16" t="str">
        <f t="shared" si="33"/>
        <v/>
      </c>
      <c r="BX23" s="16" t="str">
        <f t="shared" si="34"/>
        <v/>
      </c>
      <c r="BY23" s="10" t="str">
        <f t="shared" si="35"/>
        <v/>
      </c>
      <c r="CA23" s="16" t="str">
        <f>IF($A23="","",IF(BZ23="","I",LOOKUP(BZ23/CB$2,{0,0.4,0.45,0.5,0.55,0.6,0.65,0.7,0.75,0.8,1},{"F","D","C","C+","B-","B","B+","A-","A","A+"})))</f>
        <v/>
      </c>
      <c r="CB23" s="12" t="str">
        <f>IF($A23="","",IF(BZ23="","--",LOOKUP(BZ23/CB$2,{0,0.4,0.45,0.5,0.55,0.6,0.65,0.7,0.75,0.8,1},{0,2,2.25,2.5,2.75,3,3.25,3.5,3.75,4})))</f>
        <v/>
      </c>
      <c r="CC23" s="16"/>
      <c r="CD23" s="31"/>
      <c r="CE23" s="31"/>
      <c r="CF23" s="32" t="str">
        <f t="shared" si="36"/>
        <v/>
      </c>
      <c r="CG23" s="16"/>
      <c r="CH23" s="16"/>
      <c r="CI23" s="16"/>
      <c r="CJ23" s="32" t="str">
        <f t="shared" si="37"/>
        <v/>
      </c>
      <c r="CK23" s="33" t="str">
        <f>IF(OR(B23="",A23="IM",COUNT(CG23:CI23)=0),"",ROUNDUP(N(CF23)+N(CJ23),0))</f>
        <v/>
      </c>
    </row>
    <row r="24" spans="2:89" ht="15.75" thickBot="1" x14ac:dyDescent="0.3">
      <c r="B24" s="35"/>
      <c r="C24" s="16"/>
      <c r="E24" s="16" t="str">
        <f t="shared" si="11"/>
        <v/>
      </c>
      <c r="F24" s="29"/>
      <c r="G24" s="29"/>
      <c r="I24" s="16" t="str">
        <f t="shared" si="12"/>
        <v/>
      </c>
      <c r="J24" s="16" t="str">
        <f t="shared" si="13"/>
        <v/>
      </c>
      <c r="K24" s="16"/>
      <c r="M24" s="16" t="str">
        <f t="shared" si="14"/>
        <v/>
      </c>
      <c r="N24" s="29"/>
      <c r="O24" s="29"/>
      <c r="Q24" s="16" t="str">
        <f t="shared" si="15"/>
        <v/>
      </c>
      <c r="R24" s="16" t="str">
        <f t="shared" si="16"/>
        <v/>
      </c>
      <c r="S24" s="16"/>
      <c r="U24" s="16" t="str">
        <f t="shared" si="17"/>
        <v/>
      </c>
      <c r="V24" s="29"/>
      <c r="W24" s="29"/>
      <c r="Y24" s="16" t="str">
        <f t="shared" si="18"/>
        <v/>
      </c>
      <c r="Z24" s="16" t="str">
        <f t="shared" si="19"/>
        <v/>
      </c>
      <c r="AA24" s="16"/>
      <c r="AC24" s="16" t="str">
        <f t="shared" si="20"/>
        <v/>
      </c>
      <c r="AD24" s="29"/>
      <c r="AE24" s="29"/>
      <c r="AG24" s="16" t="str">
        <f t="shared" si="21"/>
        <v/>
      </c>
      <c r="AH24" s="12" t="str">
        <f t="shared" si="22"/>
        <v/>
      </c>
      <c r="AI24" s="16"/>
      <c r="AK24" s="16" t="str">
        <f t="shared" si="23"/>
        <v/>
      </c>
      <c r="AO24" s="16" t="str">
        <f t="shared" si="24"/>
        <v/>
      </c>
      <c r="AP24" s="16" t="str">
        <f t="shared" si="25"/>
        <v/>
      </c>
      <c r="AQ24" s="16"/>
      <c r="AS24" s="16" t="str">
        <f t="shared" si="26"/>
        <v/>
      </c>
      <c r="AW24" s="16" t="str">
        <f t="shared" si="27"/>
        <v/>
      </c>
      <c r="AX24" s="16" t="str">
        <f t="shared" si="28"/>
        <v/>
      </c>
      <c r="BA24" s="16" t="str">
        <f t="shared" si="9"/>
        <v/>
      </c>
      <c r="BB24" s="17"/>
      <c r="BE24" s="16" t="str">
        <f t="shared" si="10"/>
        <v/>
      </c>
      <c r="BF24" s="16" t="str">
        <f t="shared" si="29"/>
        <v/>
      </c>
      <c r="BH24" s="16" t="str">
        <f>IF($A24="","",IF(BG24="","I",LOOKUP(BG24/BI$2,{0,0.4,0.45,0.5,0.55,0.6,0.65,0.7,0.75,0.8,1},{"F","D","C","C+","B-","B","B+","A-","A","A+"})))</f>
        <v/>
      </c>
      <c r="BI24" s="12" t="str">
        <f>IF($A24="","",IF(BG24="","--",LOOKUP(BG24/BI$2,{0,0.4,0.45,0.5,0.55,0.6,0.65,0.7,0.75,0.8,1},{0,2,2.25,2.5,2.75,3,3.25,3.5,3.75,4})))</f>
        <v/>
      </c>
      <c r="BL24" s="16" t="str">
        <f t="shared" si="30"/>
        <v/>
      </c>
      <c r="BP24" s="16" t="str">
        <f t="shared" si="31"/>
        <v/>
      </c>
      <c r="BQ24" s="10" t="str">
        <f t="shared" si="32"/>
        <v/>
      </c>
      <c r="BT24" s="16" t="str">
        <f t="shared" si="33"/>
        <v/>
      </c>
      <c r="BX24" s="16" t="str">
        <f t="shared" si="34"/>
        <v/>
      </c>
      <c r="BY24" s="10" t="str">
        <f t="shared" si="35"/>
        <v/>
      </c>
      <c r="CA24" s="16" t="str">
        <f>IF($A24="","",IF(BZ24="","I",LOOKUP(BZ24/CB$2,{0,0.4,0.45,0.5,0.55,0.6,0.65,0.7,0.75,0.8,1},{"F","D","C","C+","B-","B","B+","A-","A","A+"})))</f>
        <v/>
      </c>
      <c r="CB24" s="12" t="str">
        <f>IF($A24="","",IF(BZ24="","--",LOOKUP(BZ24/CB$2,{0,0.4,0.45,0.5,0.55,0.6,0.65,0.7,0.75,0.8,1},{0,2,2.25,2.5,2.75,3,3.25,3.5,3.75,4})))</f>
        <v/>
      </c>
      <c r="CC24" s="16"/>
      <c r="CD24" s="31"/>
      <c r="CE24" s="31"/>
      <c r="CF24" s="32" t="str">
        <f t="shared" si="36"/>
        <v/>
      </c>
      <c r="CG24" s="16"/>
      <c r="CH24" s="16"/>
      <c r="CI24" s="16"/>
      <c r="CJ24" s="32" t="str">
        <f t="shared" si="37"/>
        <v/>
      </c>
      <c r="CK24" s="33" t="str">
        <f>IF(OR(B24="",A24="IM",COUNT(CG24:CI24)=0),"",ROUNDUP(N(CF24)+N(CJ24),0))</f>
        <v/>
      </c>
    </row>
    <row r="25" spans="2:89" ht="15.75" thickBot="1" x14ac:dyDescent="0.3">
      <c r="B25" s="35"/>
      <c r="C25" s="16"/>
      <c r="E25" s="16" t="str">
        <f t="shared" si="11"/>
        <v/>
      </c>
      <c r="F25" s="29"/>
      <c r="G25" s="29"/>
      <c r="I25" s="16" t="str">
        <f t="shared" si="12"/>
        <v/>
      </c>
      <c r="J25" s="16" t="str">
        <f t="shared" si="13"/>
        <v/>
      </c>
      <c r="K25" s="16"/>
      <c r="M25" s="16" t="str">
        <f t="shared" si="14"/>
        <v/>
      </c>
      <c r="N25" s="29"/>
      <c r="O25" s="29"/>
      <c r="Q25" s="16" t="str">
        <f t="shared" si="15"/>
        <v/>
      </c>
      <c r="R25" s="16" t="str">
        <f t="shared" si="16"/>
        <v/>
      </c>
      <c r="S25" s="16"/>
      <c r="U25" s="16" t="str">
        <f t="shared" si="17"/>
        <v/>
      </c>
      <c r="V25" s="29"/>
      <c r="W25" s="29"/>
      <c r="Y25" s="16" t="str">
        <f t="shared" si="18"/>
        <v/>
      </c>
      <c r="Z25" s="16" t="str">
        <f t="shared" si="19"/>
        <v/>
      </c>
      <c r="AA25" s="16"/>
      <c r="AC25" s="16" t="str">
        <f t="shared" si="20"/>
        <v/>
      </c>
      <c r="AD25" s="29"/>
      <c r="AE25" s="29"/>
      <c r="AG25" s="16" t="str">
        <f t="shared" si="21"/>
        <v/>
      </c>
      <c r="AH25" s="12" t="str">
        <f t="shared" si="22"/>
        <v/>
      </c>
      <c r="AI25" s="16"/>
      <c r="AK25" s="16" t="str">
        <f t="shared" si="23"/>
        <v/>
      </c>
      <c r="AO25" s="16" t="str">
        <f t="shared" si="24"/>
        <v/>
      </c>
      <c r="AP25" s="16" t="str">
        <f t="shared" si="25"/>
        <v/>
      </c>
      <c r="AQ25" s="16"/>
      <c r="AS25" s="16" t="str">
        <f t="shared" si="26"/>
        <v/>
      </c>
      <c r="AW25" s="16" t="str">
        <f t="shared" si="27"/>
        <v/>
      </c>
      <c r="AX25" s="16" t="str">
        <f t="shared" si="28"/>
        <v/>
      </c>
      <c r="BA25" s="16" t="str">
        <f t="shared" si="9"/>
        <v/>
      </c>
      <c r="BB25" s="17"/>
      <c r="BE25" s="16" t="str">
        <f t="shared" si="10"/>
        <v/>
      </c>
      <c r="BF25" s="16" t="str">
        <f t="shared" si="29"/>
        <v/>
      </c>
      <c r="BH25" s="16" t="str">
        <f>IF($A25="","",IF(BG25="","I",LOOKUP(BG25/BI$2,{0,0.4,0.45,0.5,0.55,0.6,0.65,0.7,0.75,0.8,1},{"F","D","C","C+","B-","B","B+","A-","A","A+"})))</f>
        <v/>
      </c>
      <c r="BI25" s="12" t="str">
        <f>IF($A25="","",IF(BG25="","--",LOOKUP(BG25/BI$2,{0,0.4,0.45,0.5,0.55,0.6,0.65,0.7,0.75,0.8,1},{0,2,2.25,2.5,2.75,3,3.25,3.5,3.75,4})))</f>
        <v/>
      </c>
      <c r="BL25" s="16" t="str">
        <f t="shared" si="30"/>
        <v/>
      </c>
      <c r="BP25" s="16" t="str">
        <f t="shared" si="31"/>
        <v/>
      </c>
      <c r="BQ25" s="10" t="str">
        <f t="shared" si="32"/>
        <v/>
      </c>
      <c r="BT25" s="16" t="str">
        <f t="shared" si="33"/>
        <v/>
      </c>
      <c r="BX25" s="16" t="str">
        <f t="shared" si="34"/>
        <v/>
      </c>
      <c r="BY25" s="10" t="str">
        <f t="shared" si="35"/>
        <v/>
      </c>
      <c r="CA25" s="16" t="str">
        <f>IF($A25="","",IF(BZ25="","I",LOOKUP(BZ25/CB$2,{0,0.4,0.45,0.5,0.55,0.6,0.65,0.7,0.75,0.8,1},{"F","D","C","C+","B-","B","B+","A-","A","A+"})))</f>
        <v/>
      </c>
      <c r="CB25" s="12" t="str">
        <f>IF($A25="","",IF(BZ25="","--",LOOKUP(BZ25/CB$2,{0,0.4,0.45,0.5,0.55,0.6,0.65,0.7,0.75,0.8,1},{0,2,2.25,2.5,2.75,3,3.25,3.5,3.75,4})))</f>
        <v/>
      </c>
      <c r="CC25" s="16"/>
      <c r="CD25" s="31"/>
      <c r="CE25" s="31"/>
      <c r="CF25" s="32" t="str">
        <f t="shared" si="36"/>
        <v/>
      </c>
      <c r="CG25" s="16"/>
      <c r="CH25" s="16"/>
      <c r="CI25" s="16"/>
      <c r="CJ25" s="32" t="str">
        <f t="shared" si="37"/>
        <v/>
      </c>
      <c r="CK25" s="33" t="str">
        <f>IF(OR(B25="",A25="IM",COUNT(CG25:CI25)=0),"",ROUNDUP(N(CF25)+N(CJ25),0))</f>
        <v/>
      </c>
    </row>
    <row r="26" spans="2:89" ht="15.75" thickBot="1" x14ac:dyDescent="0.3">
      <c r="B26" s="35"/>
      <c r="C26" s="16"/>
      <c r="E26" s="16" t="str">
        <f t="shared" si="11"/>
        <v/>
      </c>
      <c r="F26" s="29"/>
      <c r="G26" s="29"/>
      <c r="I26" s="16" t="str">
        <f t="shared" si="12"/>
        <v/>
      </c>
      <c r="J26" s="16" t="str">
        <f t="shared" si="13"/>
        <v/>
      </c>
      <c r="K26" s="16"/>
      <c r="M26" s="16" t="str">
        <f t="shared" si="14"/>
        <v/>
      </c>
      <c r="N26" s="29"/>
      <c r="O26" s="29"/>
      <c r="Q26" s="16" t="str">
        <f t="shared" si="15"/>
        <v/>
      </c>
      <c r="R26" s="16" t="str">
        <f t="shared" si="16"/>
        <v/>
      </c>
      <c r="S26" s="16"/>
      <c r="U26" s="16" t="str">
        <f t="shared" si="17"/>
        <v/>
      </c>
      <c r="V26" s="29"/>
      <c r="W26" s="29"/>
      <c r="Y26" s="16" t="str">
        <f t="shared" si="18"/>
        <v/>
      </c>
      <c r="Z26" s="16" t="str">
        <f t="shared" si="19"/>
        <v/>
      </c>
      <c r="AA26" s="16"/>
      <c r="AC26" s="16" t="str">
        <f t="shared" si="20"/>
        <v/>
      </c>
      <c r="AD26" s="29"/>
      <c r="AE26" s="29"/>
      <c r="AG26" s="16" t="str">
        <f t="shared" si="21"/>
        <v/>
      </c>
      <c r="AH26" s="12" t="str">
        <f t="shared" si="22"/>
        <v/>
      </c>
      <c r="AI26" s="16"/>
      <c r="AK26" s="16" t="str">
        <f t="shared" si="23"/>
        <v/>
      </c>
      <c r="AO26" s="16" t="str">
        <f t="shared" si="24"/>
        <v/>
      </c>
      <c r="AP26" s="16" t="str">
        <f t="shared" si="25"/>
        <v/>
      </c>
      <c r="AQ26" s="16"/>
      <c r="AS26" s="16" t="str">
        <f t="shared" si="26"/>
        <v/>
      </c>
      <c r="AW26" s="16" t="str">
        <f t="shared" si="27"/>
        <v/>
      </c>
      <c r="AX26" s="16" t="str">
        <f t="shared" si="28"/>
        <v/>
      </c>
      <c r="BA26" s="16" t="str">
        <f t="shared" si="9"/>
        <v/>
      </c>
      <c r="BB26" s="17"/>
      <c r="BE26" s="16" t="str">
        <f t="shared" si="10"/>
        <v/>
      </c>
      <c r="BF26" s="16" t="str">
        <f t="shared" si="29"/>
        <v/>
      </c>
      <c r="BH26" s="16" t="str">
        <f>IF($A26="","",IF(BG26="","I",LOOKUP(BG26/BI$2,{0,0.4,0.45,0.5,0.55,0.6,0.65,0.7,0.75,0.8,1},{"F","D","C","C+","B-","B","B+","A-","A","A+"})))</f>
        <v/>
      </c>
      <c r="BI26" s="12" t="str">
        <f>IF($A26="","",IF(BG26="","--",LOOKUP(BG26/BI$2,{0,0.4,0.45,0.5,0.55,0.6,0.65,0.7,0.75,0.8,1},{0,2,2.25,2.5,2.75,3,3.25,3.5,3.75,4})))</f>
        <v/>
      </c>
      <c r="BL26" s="16" t="str">
        <f t="shared" si="30"/>
        <v/>
      </c>
      <c r="BP26" s="16" t="str">
        <f t="shared" si="31"/>
        <v/>
      </c>
      <c r="BQ26" s="10" t="str">
        <f t="shared" si="32"/>
        <v/>
      </c>
      <c r="BT26" s="16" t="str">
        <f t="shared" si="33"/>
        <v/>
      </c>
      <c r="BX26" s="16" t="str">
        <f t="shared" si="34"/>
        <v/>
      </c>
      <c r="BY26" s="10" t="str">
        <f t="shared" si="35"/>
        <v/>
      </c>
      <c r="CA26" s="16" t="str">
        <f>IF($A26="","",IF(BZ26="","I",LOOKUP(BZ26/CB$2,{0,0.4,0.45,0.5,0.55,0.6,0.65,0.7,0.75,0.8,1},{"F","D","C","C+","B-","B","B+","A-","A","A+"})))</f>
        <v/>
      </c>
      <c r="CB26" s="12" t="str">
        <f>IF($A26="","",IF(BZ26="","--",LOOKUP(BZ26/CB$2,{0,0.4,0.45,0.5,0.55,0.6,0.65,0.7,0.75,0.8,1},{0,2,2.25,2.5,2.75,3,3.25,3.5,3.75,4})))</f>
        <v/>
      </c>
      <c r="CC26" s="16"/>
      <c r="CD26" s="31"/>
      <c r="CE26" s="31"/>
      <c r="CF26" s="32" t="str">
        <f t="shared" si="36"/>
        <v/>
      </c>
      <c r="CG26" s="16"/>
      <c r="CH26" s="16"/>
      <c r="CI26" s="16"/>
      <c r="CJ26" s="32" t="str">
        <f t="shared" si="37"/>
        <v/>
      </c>
      <c r="CK26" s="33" t="str">
        <f>IF(OR(B26="",A26="IM",COUNT(CG26:CI26)=0),"",ROUNDUP(N(CF26)+N(CJ26),0))</f>
        <v/>
      </c>
    </row>
    <row r="27" spans="2:89" ht="15.75" thickBot="1" x14ac:dyDescent="0.3">
      <c r="B27" s="35"/>
      <c r="C27" s="16"/>
      <c r="E27" s="16" t="str">
        <f t="shared" si="11"/>
        <v/>
      </c>
      <c r="F27" s="29"/>
      <c r="G27" s="29"/>
      <c r="I27" s="16" t="str">
        <f t="shared" si="12"/>
        <v/>
      </c>
      <c r="J27" s="16" t="str">
        <f t="shared" si="13"/>
        <v/>
      </c>
      <c r="K27" s="16"/>
      <c r="M27" s="16" t="str">
        <f t="shared" si="14"/>
        <v/>
      </c>
      <c r="N27" s="29"/>
      <c r="O27" s="29"/>
      <c r="Q27" s="16" t="str">
        <f t="shared" si="15"/>
        <v/>
      </c>
      <c r="R27" s="16" t="str">
        <f t="shared" si="16"/>
        <v/>
      </c>
      <c r="S27" s="16"/>
      <c r="U27" s="16" t="str">
        <f t="shared" si="17"/>
        <v/>
      </c>
      <c r="V27" s="29"/>
      <c r="W27" s="29"/>
      <c r="Y27" s="16" t="str">
        <f t="shared" si="18"/>
        <v/>
      </c>
      <c r="Z27" s="16" t="str">
        <f t="shared" si="19"/>
        <v/>
      </c>
      <c r="AA27" s="16"/>
      <c r="AC27" s="16" t="str">
        <f t="shared" si="20"/>
        <v/>
      </c>
      <c r="AD27" s="29"/>
      <c r="AE27" s="29"/>
      <c r="AG27" s="16" t="str">
        <f t="shared" si="21"/>
        <v/>
      </c>
      <c r="AH27" s="12" t="str">
        <f t="shared" si="22"/>
        <v/>
      </c>
      <c r="AI27" s="16"/>
      <c r="AK27" s="16" t="str">
        <f t="shared" si="23"/>
        <v/>
      </c>
      <c r="AO27" s="16" t="str">
        <f t="shared" si="24"/>
        <v/>
      </c>
      <c r="AP27" s="16" t="str">
        <f t="shared" si="25"/>
        <v/>
      </c>
      <c r="AQ27" s="16"/>
      <c r="AS27" s="16" t="str">
        <f t="shared" si="26"/>
        <v/>
      </c>
      <c r="AW27" s="16" t="str">
        <f t="shared" si="27"/>
        <v/>
      </c>
      <c r="AX27" s="16" t="str">
        <f t="shared" si="28"/>
        <v/>
      </c>
      <c r="BA27" s="16" t="str">
        <f t="shared" si="9"/>
        <v/>
      </c>
      <c r="BB27" s="17"/>
      <c r="BE27" s="16" t="str">
        <f t="shared" si="10"/>
        <v/>
      </c>
      <c r="BF27" s="16" t="str">
        <f t="shared" si="29"/>
        <v/>
      </c>
      <c r="BH27" s="16" t="str">
        <f>IF($A27="","",IF(BG27="","I",LOOKUP(BG27/BI$2,{0,0.4,0.45,0.5,0.55,0.6,0.65,0.7,0.75,0.8,1},{"F","D","C","C+","B-","B","B+","A-","A","A+"})))</f>
        <v/>
      </c>
      <c r="BI27" s="12" t="str">
        <f>IF($A27="","",IF(BG27="","--",LOOKUP(BG27/BI$2,{0,0.4,0.45,0.5,0.55,0.6,0.65,0.7,0.75,0.8,1},{0,2,2.25,2.5,2.75,3,3.25,3.5,3.75,4})))</f>
        <v/>
      </c>
      <c r="BL27" s="16" t="str">
        <f t="shared" si="30"/>
        <v/>
      </c>
      <c r="BP27" s="16" t="str">
        <f t="shared" si="31"/>
        <v/>
      </c>
      <c r="BQ27" s="10" t="str">
        <f t="shared" si="32"/>
        <v/>
      </c>
      <c r="BT27" s="16" t="str">
        <f t="shared" si="33"/>
        <v/>
      </c>
      <c r="BX27" s="16" t="str">
        <f t="shared" si="34"/>
        <v/>
      </c>
      <c r="BY27" s="10" t="str">
        <f t="shared" si="35"/>
        <v/>
      </c>
      <c r="CA27" s="16" t="str">
        <f>IF($A27="","",IF(BZ27="","I",LOOKUP(BZ27/CB$2,{0,0.4,0.45,0.5,0.55,0.6,0.65,0.7,0.75,0.8,1},{"F","D","C","C+","B-","B","B+","A-","A","A+"})))</f>
        <v/>
      </c>
      <c r="CB27" s="12" t="str">
        <f>IF($A27="","",IF(BZ27="","--",LOOKUP(BZ27/CB$2,{0,0.4,0.45,0.5,0.55,0.6,0.65,0.7,0.75,0.8,1},{0,2,2.25,2.5,2.75,3,3.25,3.5,3.75,4})))</f>
        <v/>
      </c>
      <c r="CC27" s="16"/>
      <c r="CD27" s="31"/>
      <c r="CE27" s="31"/>
      <c r="CF27" s="32" t="str">
        <f t="shared" si="36"/>
        <v/>
      </c>
      <c r="CG27" s="16"/>
      <c r="CH27" s="16"/>
      <c r="CI27" s="16"/>
      <c r="CJ27" s="32" t="str">
        <f t="shared" si="37"/>
        <v/>
      </c>
      <c r="CK27" s="33" t="str">
        <f>IF(OR(B27="",A27="IM",COUNT(CG27:CI27)=0),"",ROUNDUP(N(CF27)+N(CJ27),0))</f>
        <v/>
      </c>
    </row>
    <row r="28" spans="2:89" ht="15.75" thickBot="1" x14ac:dyDescent="0.3">
      <c r="B28" s="35"/>
      <c r="C28" s="16"/>
      <c r="E28" s="16" t="str">
        <f t="shared" si="11"/>
        <v/>
      </c>
      <c r="F28" s="29"/>
      <c r="G28" s="29"/>
      <c r="I28" s="16" t="str">
        <f t="shared" si="12"/>
        <v/>
      </c>
      <c r="J28" s="16" t="str">
        <f t="shared" si="13"/>
        <v/>
      </c>
      <c r="K28" s="16"/>
      <c r="M28" s="16" t="str">
        <f t="shared" si="14"/>
        <v/>
      </c>
      <c r="N28" s="29"/>
      <c r="O28" s="29"/>
      <c r="Q28" s="16" t="str">
        <f t="shared" si="15"/>
        <v/>
      </c>
      <c r="R28" s="16" t="str">
        <f t="shared" si="16"/>
        <v/>
      </c>
      <c r="S28" s="16"/>
      <c r="U28" s="16" t="str">
        <f t="shared" si="17"/>
        <v/>
      </c>
      <c r="V28" s="29"/>
      <c r="W28" s="29"/>
      <c r="Y28" s="16" t="str">
        <f t="shared" si="18"/>
        <v/>
      </c>
      <c r="Z28" s="16" t="str">
        <f t="shared" si="19"/>
        <v/>
      </c>
      <c r="AA28" s="16"/>
      <c r="AC28" s="16" t="str">
        <f t="shared" si="20"/>
        <v/>
      </c>
      <c r="AD28" s="29"/>
      <c r="AE28" s="29"/>
      <c r="AG28" s="16" t="str">
        <f t="shared" si="21"/>
        <v/>
      </c>
      <c r="AH28" s="12" t="str">
        <f t="shared" si="22"/>
        <v/>
      </c>
      <c r="AI28" s="16"/>
      <c r="AK28" s="16" t="str">
        <f t="shared" si="23"/>
        <v/>
      </c>
      <c r="AO28" s="16" t="str">
        <f t="shared" si="24"/>
        <v/>
      </c>
      <c r="AP28" s="16" t="str">
        <f t="shared" si="25"/>
        <v/>
      </c>
      <c r="AQ28" s="16"/>
      <c r="AS28" s="16" t="str">
        <f t="shared" si="26"/>
        <v/>
      </c>
      <c r="AW28" s="16" t="str">
        <f t="shared" si="27"/>
        <v/>
      </c>
      <c r="AX28" s="16" t="str">
        <f t="shared" si="28"/>
        <v/>
      </c>
      <c r="BA28" s="16" t="str">
        <f t="shared" si="9"/>
        <v/>
      </c>
      <c r="BB28" s="17"/>
      <c r="BE28" s="16" t="str">
        <f t="shared" si="10"/>
        <v/>
      </c>
      <c r="BF28" s="16" t="str">
        <f t="shared" si="29"/>
        <v/>
      </c>
      <c r="BH28" s="16" t="str">
        <f>IF($A28="","",IF(BG28="","I",LOOKUP(BG28/BI$2,{0,0.4,0.45,0.5,0.55,0.6,0.65,0.7,0.75,0.8,1},{"F","D","C","C+","B-","B","B+","A-","A","A+"})))</f>
        <v/>
      </c>
      <c r="BI28" s="12" t="str">
        <f>IF($A28="","",IF(BG28="","--",LOOKUP(BG28/BI$2,{0,0.4,0.45,0.5,0.55,0.6,0.65,0.7,0.75,0.8,1},{0,2,2.25,2.5,2.75,3,3.25,3.5,3.75,4})))</f>
        <v/>
      </c>
      <c r="BL28" s="16" t="str">
        <f t="shared" si="30"/>
        <v/>
      </c>
      <c r="BP28" s="16" t="str">
        <f t="shared" si="31"/>
        <v/>
      </c>
      <c r="BQ28" s="10" t="str">
        <f t="shared" si="32"/>
        <v/>
      </c>
      <c r="BT28" s="16" t="str">
        <f t="shared" si="33"/>
        <v/>
      </c>
      <c r="BX28" s="16" t="str">
        <f t="shared" si="34"/>
        <v/>
      </c>
      <c r="BY28" s="10" t="str">
        <f t="shared" si="35"/>
        <v/>
      </c>
      <c r="CA28" s="16" t="str">
        <f>IF($A28="","",IF(BZ28="","I",LOOKUP(BZ28/CB$2,{0,0.4,0.45,0.5,0.55,0.6,0.65,0.7,0.75,0.8,1},{"F","D","C","C+","B-","B","B+","A-","A","A+"})))</f>
        <v/>
      </c>
      <c r="CB28" s="12" t="str">
        <f>IF($A28="","",IF(BZ28="","--",LOOKUP(BZ28/CB$2,{0,0.4,0.45,0.5,0.55,0.6,0.65,0.7,0.75,0.8,1},{0,2,2.25,2.5,2.75,3,3.25,3.5,3.75,4})))</f>
        <v/>
      </c>
      <c r="CC28" s="16"/>
      <c r="CD28" s="31"/>
      <c r="CE28" s="31"/>
      <c r="CF28" s="32" t="str">
        <f t="shared" si="36"/>
        <v/>
      </c>
      <c r="CG28" s="16"/>
      <c r="CH28" s="16"/>
      <c r="CI28" s="16"/>
      <c r="CJ28" s="32" t="str">
        <f t="shared" si="37"/>
        <v/>
      </c>
      <c r="CK28" s="33" t="str">
        <f>IF(OR(B28="",A28="IM",COUNT(CG28:CI28)=0),"",ROUNDUP(N(CF28)+N(CJ28),0))</f>
        <v/>
      </c>
    </row>
    <row r="29" spans="2:89" ht="15.75" thickBot="1" x14ac:dyDescent="0.3">
      <c r="B29" s="35"/>
      <c r="C29" s="16"/>
      <c r="E29" s="16" t="str">
        <f t="shared" si="11"/>
        <v/>
      </c>
      <c r="F29" s="29"/>
      <c r="G29" s="29"/>
      <c r="I29" s="16" t="str">
        <f t="shared" si="12"/>
        <v/>
      </c>
      <c r="J29" s="16" t="str">
        <f t="shared" si="13"/>
        <v/>
      </c>
      <c r="K29" s="16"/>
      <c r="M29" s="16" t="str">
        <f t="shared" si="14"/>
        <v/>
      </c>
      <c r="N29" s="29"/>
      <c r="O29" s="29"/>
      <c r="Q29" s="16" t="str">
        <f t="shared" si="15"/>
        <v/>
      </c>
      <c r="R29" s="16" t="str">
        <f t="shared" si="16"/>
        <v/>
      </c>
      <c r="S29" s="16"/>
      <c r="U29" s="16" t="str">
        <f t="shared" si="17"/>
        <v/>
      </c>
      <c r="V29" s="29"/>
      <c r="W29" s="29"/>
      <c r="Y29" s="16" t="str">
        <f t="shared" si="18"/>
        <v/>
      </c>
      <c r="Z29" s="16" t="str">
        <f t="shared" si="19"/>
        <v/>
      </c>
      <c r="AA29" s="16"/>
      <c r="AC29" s="16" t="str">
        <f t="shared" si="20"/>
        <v/>
      </c>
      <c r="AD29" s="29"/>
      <c r="AE29" s="29"/>
      <c r="AG29" s="16" t="str">
        <f t="shared" si="21"/>
        <v/>
      </c>
      <c r="AH29" s="12" t="str">
        <f t="shared" si="22"/>
        <v/>
      </c>
      <c r="AI29" s="16"/>
      <c r="AK29" s="16" t="str">
        <f t="shared" si="23"/>
        <v/>
      </c>
      <c r="AO29" s="16" t="str">
        <f t="shared" si="24"/>
        <v/>
      </c>
      <c r="AP29" s="16" t="str">
        <f t="shared" si="25"/>
        <v/>
      </c>
      <c r="AQ29" s="16"/>
      <c r="AS29" s="16" t="str">
        <f t="shared" si="26"/>
        <v/>
      </c>
      <c r="AW29" s="16" t="str">
        <f t="shared" si="27"/>
        <v/>
      </c>
      <c r="AX29" s="16" t="str">
        <f t="shared" si="28"/>
        <v/>
      </c>
      <c r="BA29" s="16" t="str">
        <f t="shared" si="9"/>
        <v/>
      </c>
      <c r="BB29" s="17"/>
      <c r="BE29" s="16" t="str">
        <f t="shared" si="10"/>
        <v/>
      </c>
      <c r="BF29" s="16" t="str">
        <f t="shared" si="29"/>
        <v/>
      </c>
      <c r="BH29" s="16" t="str">
        <f>IF($A29="","",IF(BG29="","I",LOOKUP(BG29/BI$2,{0,0.4,0.45,0.5,0.55,0.6,0.65,0.7,0.75,0.8,1},{"F","D","C","C+","B-","B","B+","A-","A","A+"})))</f>
        <v/>
      </c>
      <c r="BI29" s="12" t="str">
        <f>IF($A29="","",IF(BG29="","--",LOOKUP(BG29/BI$2,{0,0.4,0.45,0.5,0.55,0.6,0.65,0.7,0.75,0.8,1},{0,2,2.25,2.5,2.75,3,3.25,3.5,3.75,4})))</f>
        <v/>
      </c>
      <c r="BL29" s="16" t="str">
        <f t="shared" si="30"/>
        <v/>
      </c>
      <c r="BP29" s="16" t="str">
        <f t="shared" si="31"/>
        <v/>
      </c>
      <c r="BQ29" s="10" t="str">
        <f t="shared" si="32"/>
        <v/>
      </c>
      <c r="BT29" s="16" t="str">
        <f t="shared" si="33"/>
        <v/>
      </c>
      <c r="BX29" s="16" t="str">
        <f t="shared" si="34"/>
        <v/>
      </c>
      <c r="BY29" s="10" t="str">
        <f t="shared" si="35"/>
        <v/>
      </c>
      <c r="CA29" s="16" t="str">
        <f>IF($A29="","",IF(BZ29="","I",LOOKUP(BZ29/CB$2,{0,0.4,0.45,0.5,0.55,0.6,0.65,0.7,0.75,0.8,1},{"F","D","C","C+","B-","B","B+","A-","A","A+"})))</f>
        <v/>
      </c>
      <c r="CB29" s="12" t="str">
        <f>IF($A29="","",IF(BZ29="","--",LOOKUP(BZ29/CB$2,{0,0.4,0.45,0.5,0.55,0.6,0.65,0.7,0.75,0.8,1},{0,2,2.25,2.5,2.75,3,3.25,3.5,3.75,4})))</f>
        <v/>
      </c>
      <c r="CC29" s="16"/>
      <c r="CD29" s="31"/>
      <c r="CE29" s="31"/>
      <c r="CF29" s="32" t="str">
        <f t="shared" si="36"/>
        <v/>
      </c>
      <c r="CG29" s="16"/>
      <c r="CH29" s="16"/>
      <c r="CI29" s="16"/>
      <c r="CJ29" s="32" t="str">
        <f t="shared" si="37"/>
        <v/>
      </c>
      <c r="CK29" s="33" t="str">
        <f>IF(OR(B29="",A29="IM",COUNT(CG29:CI29)=0),"",ROUNDUP(N(CF29)+N(CJ29),0))</f>
        <v/>
      </c>
    </row>
    <row r="30" spans="2:89" ht="15.75" thickBot="1" x14ac:dyDescent="0.3">
      <c r="B30" s="35"/>
      <c r="C30" s="16"/>
      <c r="E30" s="16" t="str">
        <f t="shared" si="11"/>
        <v/>
      </c>
      <c r="F30" s="36"/>
      <c r="G30" s="36"/>
      <c r="I30" s="16" t="str">
        <f t="shared" si="12"/>
        <v/>
      </c>
      <c r="J30" s="16" t="str">
        <f t="shared" si="13"/>
        <v/>
      </c>
      <c r="K30" s="16"/>
      <c r="M30" s="16" t="str">
        <f t="shared" si="14"/>
        <v/>
      </c>
      <c r="N30" s="36"/>
      <c r="O30" s="36"/>
      <c r="Q30" s="16" t="str">
        <f t="shared" si="15"/>
        <v/>
      </c>
      <c r="R30" s="16" t="str">
        <f t="shared" si="16"/>
        <v/>
      </c>
      <c r="S30" s="16"/>
      <c r="U30" s="16" t="str">
        <f t="shared" si="17"/>
        <v/>
      </c>
      <c r="V30" s="36"/>
      <c r="W30" s="36"/>
      <c r="Y30" s="16" t="str">
        <f t="shared" si="18"/>
        <v/>
      </c>
      <c r="Z30" s="16" t="str">
        <f t="shared" si="19"/>
        <v/>
      </c>
      <c r="AA30" s="16"/>
      <c r="AC30" s="16" t="str">
        <f t="shared" si="20"/>
        <v/>
      </c>
      <c r="AD30" s="36"/>
      <c r="AE30" s="36"/>
      <c r="AG30" s="16" t="str">
        <f t="shared" si="21"/>
        <v/>
      </c>
      <c r="AH30" s="12" t="str">
        <f t="shared" si="22"/>
        <v/>
      </c>
      <c r="AI30" s="16"/>
      <c r="AK30" s="16" t="str">
        <f t="shared" si="23"/>
        <v/>
      </c>
      <c r="AO30" s="16" t="str">
        <f t="shared" si="24"/>
        <v/>
      </c>
      <c r="AP30" s="16" t="str">
        <f t="shared" si="25"/>
        <v/>
      </c>
      <c r="AQ30" s="16"/>
      <c r="AS30" s="16" t="str">
        <f t="shared" si="26"/>
        <v/>
      </c>
      <c r="AW30" s="16" t="str">
        <f t="shared" si="27"/>
        <v/>
      </c>
      <c r="AX30" s="16" t="str">
        <f t="shared" si="28"/>
        <v/>
      </c>
      <c r="BA30" s="16" t="str">
        <f t="shared" si="9"/>
        <v/>
      </c>
      <c r="BB30" s="17"/>
      <c r="BE30" s="16" t="str">
        <f t="shared" si="10"/>
        <v/>
      </c>
      <c r="BF30" s="16" t="str">
        <f t="shared" si="29"/>
        <v/>
      </c>
      <c r="BH30" s="16" t="str">
        <f>IF($A30="","",IF(BG30="","I",LOOKUP(BG30/BI$2,{0,0.4,0.45,0.5,0.55,0.6,0.65,0.7,0.75,0.8,1},{"F","D","C","C+","B-","B","B+","A-","A","A+"})))</f>
        <v/>
      </c>
      <c r="BI30" s="12" t="str">
        <f>IF($A30="","",IF(BG30="","--",LOOKUP(BG30/BI$2,{0,0.4,0.45,0.5,0.55,0.6,0.65,0.7,0.75,0.8,1},{0,2,2.25,2.5,2.75,3,3.25,3.5,3.75,4})))</f>
        <v/>
      </c>
      <c r="BL30" s="16" t="str">
        <f t="shared" si="30"/>
        <v/>
      </c>
      <c r="BP30" s="16" t="str">
        <f t="shared" si="31"/>
        <v/>
      </c>
      <c r="BQ30" s="10" t="str">
        <f t="shared" si="32"/>
        <v/>
      </c>
      <c r="BT30" s="16" t="str">
        <f t="shared" si="33"/>
        <v/>
      </c>
      <c r="BX30" s="16" t="str">
        <f t="shared" si="34"/>
        <v/>
      </c>
      <c r="BY30" s="10" t="str">
        <f t="shared" si="35"/>
        <v/>
      </c>
      <c r="CA30" s="16" t="str">
        <f>IF($A30="","",IF(BZ30="","I",LOOKUP(BZ30/CB$2,{0,0.4,0.45,0.5,0.55,0.6,0.65,0.7,0.75,0.8,1},{"F","D","C","C+","B-","B","B+","A-","A","A+"})))</f>
        <v/>
      </c>
      <c r="CB30" s="12" t="str">
        <f>IF($A30="","",IF(BZ30="","--",LOOKUP(BZ30/CB$2,{0,0.4,0.45,0.5,0.55,0.6,0.65,0.7,0.75,0.8,1},{0,2,2.25,2.5,2.75,3,3.25,3.5,3.75,4})))</f>
        <v/>
      </c>
      <c r="CC30" s="16"/>
      <c r="CD30" s="31"/>
      <c r="CE30" s="31"/>
      <c r="CF30" s="32" t="str">
        <f t="shared" si="36"/>
        <v/>
      </c>
      <c r="CG30" s="16"/>
      <c r="CH30" s="16"/>
      <c r="CI30" s="16"/>
      <c r="CJ30" s="32" t="str">
        <f t="shared" si="37"/>
        <v/>
      </c>
      <c r="CK30" s="33" t="str">
        <f>IF(OR(B30="",A30="IM",COUNT(CG30:CI30)=0),"",ROUNDUP(N(CF30)+N(CJ30),0))</f>
        <v/>
      </c>
    </row>
    <row r="31" spans="2:89" ht="15.75" thickBot="1" x14ac:dyDescent="0.3">
      <c r="B31" s="35"/>
      <c r="C31" s="16"/>
      <c r="E31" s="16" t="str">
        <f t="shared" si="11"/>
        <v/>
      </c>
      <c r="F31" s="29"/>
      <c r="G31" s="29"/>
      <c r="I31" s="16" t="str">
        <f t="shared" si="12"/>
        <v/>
      </c>
      <c r="J31" s="16" t="str">
        <f t="shared" si="13"/>
        <v/>
      </c>
      <c r="K31" s="16"/>
      <c r="M31" s="16" t="str">
        <f t="shared" si="14"/>
        <v/>
      </c>
      <c r="N31" s="29"/>
      <c r="O31" s="29"/>
      <c r="Q31" s="16" t="str">
        <f t="shared" si="15"/>
        <v/>
      </c>
      <c r="R31" s="16" t="str">
        <f t="shared" si="16"/>
        <v/>
      </c>
      <c r="S31" s="16"/>
      <c r="U31" s="16" t="str">
        <f t="shared" si="17"/>
        <v/>
      </c>
      <c r="V31" s="29"/>
      <c r="W31" s="29"/>
      <c r="Y31" s="16" t="str">
        <f t="shared" si="18"/>
        <v/>
      </c>
      <c r="Z31" s="16" t="str">
        <f t="shared" si="19"/>
        <v/>
      </c>
      <c r="AA31" s="16"/>
      <c r="AC31" s="16" t="str">
        <f t="shared" si="20"/>
        <v/>
      </c>
      <c r="AD31" s="29"/>
      <c r="AE31" s="29"/>
      <c r="AG31" s="16" t="str">
        <f t="shared" si="21"/>
        <v/>
      </c>
      <c r="AH31" s="12" t="str">
        <f t="shared" si="22"/>
        <v/>
      </c>
      <c r="AI31" s="16"/>
      <c r="AK31" s="16" t="str">
        <f t="shared" si="23"/>
        <v/>
      </c>
      <c r="AO31" s="16" t="str">
        <f t="shared" si="24"/>
        <v/>
      </c>
      <c r="AP31" s="16" t="str">
        <f t="shared" si="25"/>
        <v/>
      </c>
      <c r="AQ31" s="16"/>
      <c r="AS31" s="16" t="str">
        <f t="shared" si="26"/>
        <v/>
      </c>
      <c r="AW31" s="16" t="str">
        <f t="shared" si="27"/>
        <v/>
      </c>
      <c r="AX31" s="16" t="str">
        <f t="shared" si="28"/>
        <v/>
      </c>
      <c r="BA31" s="16" t="str">
        <f t="shared" si="9"/>
        <v/>
      </c>
      <c r="BB31" s="17"/>
      <c r="BE31" s="16" t="str">
        <f t="shared" si="10"/>
        <v/>
      </c>
      <c r="BF31" s="16" t="str">
        <f t="shared" si="29"/>
        <v/>
      </c>
      <c r="BH31" s="16" t="str">
        <f>IF($A31="","",IF(BG31="","I",LOOKUP(BG31/BI$2,{0,0.4,0.45,0.5,0.55,0.6,0.65,0.7,0.75,0.8,1},{"F","D","C","C+","B-","B","B+","A-","A","A+"})))</f>
        <v/>
      </c>
      <c r="BI31" s="12" t="str">
        <f>IF($A31="","",IF(BG31="","--",LOOKUP(BG31/BI$2,{0,0.4,0.45,0.5,0.55,0.6,0.65,0.7,0.75,0.8,1},{0,2,2.25,2.5,2.75,3,3.25,3.5,3.75,4})))</f>
        <v/>
      </c>
      <c r="BL31" s="16" t="str">
        <f t="shared" si="30"/>
        <v/>
      </c>
      <c r="BP31" s="16" t="str">
        <f t="shared" si="31"/>
        <v/>
      </c>
      <c r="BQ31" s="10" t="str">
        <f t="shared" si="32"/>
        <v/>
      </c>
      <c r="BT31" s="16" t="str">
        <f t="shared" si="33"/>
        <v/>
      </c>
      <c r="BX31" s="16" t="str">
        <f t="shared" si="34"/>
        <v/>
      </c>
      <c r="BY31" s="10" t="str">
        <f t="shared" si="35"/>
        <v/>
      </c>
      <c r="CA31" s="16" t="str">
        <f>IF($A31="","",IF(BZ31="","I",LOOKUP(BZ31/CB$2,{0,0.4,0.45,0.5,0.55,0.6,0.65,0.7,0.75,0.8,1},{"F","D","C","C+","B-","B","B+","A-","A","A+"})))</f>
        <v/>
      </c>
      <c r="CB31" s="12" t="str">
        <f>IF($A31="","",IF(BZ31="","--",LOOKUP(BZ31/CB$2,{0,0.4,0.45,0.5,0.55,0.6,0.65,0.7,0.75,0.8,1},{0,2,2.25,2.5,2.75,3,3.25,3.5,3.75,4})))</f>
        <v/>
      </c>
      <c r="CC31" s="16"/>
      <c r="CD31" s="31"/>
      <c r="CE31" s="31"/>
      <c r="CF31" s="32" t="str">
        <f t="shared" si="36"/>
        <v/>
      </c>
      <c r="CG31" s="16"/>
      <c r="CH31" s="16"/>
      <c r="CI31" s="16"/>
      <c r="CJ31" s="32" t="str">
        <f t="shared" si="37"/>
        <v/>
      </c>
      <c r="CK31" s="33" t="str">
        <f>IF(OR(B31="",A31="IM",COUNT(CG31:CI31)=0),"",ROUNDUP(N(CF31)+N(CJ31),0))</f>
        <v/>
      </c>
    </row>
    <row r="32" spans="2:89" ht="15.75" thickBot="1" x14ac:dyDescent="0.3">
      <c r="B32" s="35"/>
      <c r="C32" s="16"/>
      <c r="E32" s="16" t="str">
        <f t="shared" si="11"/>
        <v/>
      </c>
      <c r="F32" s="29"/>
      <c r="G32" s="29"/>
      <c r="I32" s="16" t="str">
        <f t="shared" si="12"/>
        <v/>
      </c>
      <c r="J32" s="16" t="str">
        <f t="shared" si="13"/>
        <v/>
      </c>
      <c r="K32" s="16"/>
      <c r="M32" s="16" t="str">
        <f t="shared" si="14"/>
        <v/>
      </c>
      <c r="N32" s="29"/>
      <c r="O32" s="29"/>
      <c r="Q32" s="16" t="str">
        <f t="shared" si="15"/>
        <v/>
      </c>
      <c r="R32" s="16" t="str">
        <f t="shared" si="16"/>
        <v/>
      </c>
      <c r="S32" s="16"/>
      <c r="U32" s="16" t="str">
        <f t="shared" si="17"/>
        <v/>
      </c>
      <c r="V32" s="29"/>
      <c r="W32" s="29"/>
      <c r="Y32" s="16" t="str">
        <f t="shared" si="18"/>
        <v/>
      </c>
      <c r="Z32" s="16" t="str">
        <f t="shared" si="19"/>
        <v/>
      </c>
      <c r="AA32" s="16"/>
      <c r="AC32" s="16" t="str">
        <f t="shared" si="20"/>
        <v/>
      </c>
      <c r="AD32" s="29"/>
      <c r="AE32" s="29"/>
      <c r="AG32" s="16" t="str">
        <f t="shared" si="21"/>
        <v/>
      </c>
      <c r="AH32" s="12" t="str">
        <f t="shared" si="22"/>
        <v/>
      </c>
      <c r="AI32" s="16"/>
      <c r="AK32" s="16" t="str">
        <f t="shared" si="23"/>
        <v/>
      </c>
      <c r="AO32" s="16" t="str">
        <f t="shared" si="24"/>
        <v/>
      </c>
      <c r="AP32" s="16" t="str">
        <f t="shared" si="25"/>
        <v/>
      </c>
      <c r="AQ32" s="16"/>
      <c r="AS32" s="16" t="str">
        <f t="shared" si="26"/>
        <v/>
      </c>
      <c r="AW32" s="16" t="str">
        <f t="shared" si="27"/>
        <v/>
      </c>
      <c r="AX32" s="16" t="str">
        <f t="shared" si="28"/>
        <v/>
      </c>
      <c r="BA32" s="16" t="str">
        <f t="shared" si="9"/>
        <v/>
      </c>
      <c r="BB32" s="17"/>
      <c r="BE32" s="16" t="str">
        <f t="shared" si="10"/>
        <v/>
      </c>
      <c r="BF32" s="16" t="str">
        <f t="shared" si="29"/>
        <v/>
      </c>
      <c r="BH32" s="16" t="str">
        <f>IF($A32="","",IF(BG32="","I",LOOKUP(BG32/BI$2,{0,0.4,0.45,0.5,0.55,0.6,0.65,0.7,0.75,0.8,1},{"F","D","C","C+","B-","B","B+","A-","A","A+"})))</f>
        <v/>
      </c>
      <c r="BI32" s="12" t="str">
        <f>IF($A32="","",IF(BG32="","--",LOOKUP(BG32/BI$2,{0,0.4,0.45,0.5,0.55,0.6,0.65,0.7,0.75,0.8,1},{0,2,2.25,2.5,2.75,3,3.25,3.5,3.75,4})))</f>
        <v/>
      </c>
      <c r="BL32" s="16" t="str">
        <f t="shared" si="30"/>
        <v/>
      </c>
      <c r="BP32" s="16" t="str">
        <f t="shared" si="31"/>
        <v/>
      </c>
      <c r="BQ32" s="10" t="str">
        <f t="shared" si="32"/>
        <v/>
      </c>
      <c r="BT32" s="16" t="str">
        <f t="shared" si="33"/>
        <v/>
      </c>
      <c r="BX32" s="16" t="str">
        <f t="shared" si="34"/>
        <v/>
      </c>
      <c r="BY32" s="10" t="str">
        <f t="shared" si="35"/>
        <v/>
      </c>
      <c r="CA32" s="16" t="str">
        <f>IF($A32="","",IF(BZ32="","I",LOOKUP(BZ32/CB$2,{0,0.4,0.45,0.5,0.55,0.6,0.65,0.7,0.75,0.8,1},{"F","D","C","C+","B-","B","B+","A-","A","A+"})))</f>
        <v/>
      </c>
      <c r="CB32" s="12" t="str">
        <f>IF($A32="","",IF(BZ32="","--",LOOKUP(BZ32/CB$2,{0,0.4,0.45,0.5,0.55,0.6,0.65,0.7,0.75,0.8,1},{0,2,2.25,2.5,2.75,3,3.25,3.5,3.75,4})))</f>
        <v/>
      </c>
      <c r="CC32" s="16"/>
      <c r="CD32" s="31"/>
      <c r="CE32" s="31"/>
      <c r="CF32" s="32" t="str">
        <f t="shared" si="36"/>
        <v/>
      </c>
      <c r="CG32" s="16"/>
      <c r="CH32" s="16"/>
      <c r="CI32" s="16"/>
      <c r="CJ32" s="32" t="str">
        <f t="shared" si="37"/>
        <v/>
      </c>
      <c r="CK32" s="33" t="str">
        <f>IF(OR(B32="",A32="IM",COUNT(CG32:CI32)=0),"",ROUNDUP(N(CF32)+N(CJ32),0))</f>
        <v/>
      </c>
    </row>
    <row r="33" spans="2:89" ht="15.75" thickBot="1" x14ac:dyDescent="0.3">
      <c r="B33" s="35"/>
      <c r="C33" s="16"/>
      <c r="E33" s="16" t="str">
        <f t="shared" si="11"/>
        <v/>
      </c>
      <c r="F33" s="29"/>
      <c r="G33" s="29"/>
      <c r="I33" s="16" t="str">
        <f t="shared" si="12"/>
        <v/>
      </c>
      <c r="J33" s="16" t="str">
        <f t="shared" si="13"/>
        <v/>
      </c>
      <c r="K33" s="16"/>
      <c r="M33" s="16" t="str">
        <f t="shared" si="14"/>
        <v/>
      </c>
      <c r="N33" s="29"/>
      <c r="O33" s="29"/>
      <c r="Q33" s="16" t="str">
        <f t="shared" si="15"/>
        <v/>
      </c>
      <c r="R33" s="16" t="str">
        <f t="shared" si="16"/>
        <v/>
      </c>
      <c r="S33" s="16"/>
      <c r="U33" s="16" t="str">
        <f t="shared" si="17"/>
        <v/>
      </c>
      <c r="V33" s="29"/>
      <c r="W33" s="29"/>
      <c r="Y33" s="16" t="str">
        <f t="shared" si="18"/>
        <v/>
      </c>
      <c r="Z33" s="16" t="str">
        <f t="shared" si="19"/>
        <v/>
      </c>
      <c r="AA33" s="16"/>
      <c r="AC33" s="16" t="str">
        <f t="shared" si="20"/>
        <v/>
      </c>
      <c r="AD33" s="29"/>
      <c r="AE33" s="29"/>
      <c r="AG33" s="16" t="str">
        <f t="shared" si="21"/>
        <v/>
      </c>
      <c r="AH33" s="12" t="str">
        <f t="shared" si="22"/>
        <v/>
      </c>
      <c r="AI33" s="16"/>
      <c r="AK33" s="16" t="str">
        <f t="shared" si="23"/>
        <v/>
      </c>
      <c r="AO33" s="16" t="str">
        <f t="shared" si="24"/>
        <v/>
      </c>
      <c r="AP33" s="16" t="str">
        <f t="shared" si="25"/>
        <v/>
      </c>
      <c r="AQ33" s="16"/>
      <c r="AS33" s="16" t="str">
        <f t="shared" si="26"/>
        <v/>
      </c>
      <c r="AW33" s="16" t="str">
        <f t="shared" si="27"/>
        <v/>
      </c>
      <c r="AX33" s="16" t="str">
        <f t="shared" si="28"/>
        <v/>
      </c>
      <c r="BA33" s="16" t="str">
        <f t="shared" si="9"/>
        <v/>
      </c>
      <c r="BB33" s="17"/>
      <c r="BE33" s="16" t="str">
        <f t="shared" si="10"/>
        <v/>
      </c>
      <c r="BF33" s="16" t="str">
        <f t="shared" si="29"/>
        <v/>
      </c>
      <c r="BH33" s="16" t="str">
        <f>IF($A33="","",IF(BG33="","I",LOOKUP(BG33/BI$2,{0,0.4,0.45,0.5,0.55,0.6,0.65,0.7,0.75,0.8,1},{"F","D","C","C+","B-","B","B+","A-","A","A+"})))</f>
        <v/>
      </c>
      <c r="BI33" s="12" t="str">
        <f>IF($A33="","",IF(BG33="","--",LOOKUP(BG33/BI$2,{0,0.4,0.45,0.5,0.55,0.6,0.65,0.7,0.75,0.8,1},{0,2,2.25,2.5,2.75,3,3.25,3.5,3.75,4})))</f>
        <v/>
      </c>
      <c r="BL33" s="16" t="str">
        <f t="shared" si="30"/>
        <v/>
      </c>
      <c r="BP33" s="16" t="str">
        <f t="shared" si="31"/>
        <v/>
      </c>
      <c r="BQ33" s="10" t="str">
        <f t="shared" si="32"/>
        <v/>
      </c>
      <c r="BT33" s="16" t="str">
        <f t="shared" si="33"/>
        <v/>
      </c>
      <c r="BX33" s="16" t="str">
        <f t="shared" si="34"/>
        <v/>
      </c>
      <c r="BY33" s="10" t="str">
        <f t="shared" si="35"/>
        <v/>
      </c>
      <c r="CA33" s="16" t="str">
        <f>IF($A33="","",IF(BZ33="","I",LOOKUP(BZ33/CB$2,{0,0.4,0.45,0.5,0.55,0.6,0.65,0.7,0.75,0.8,1},{"F","D","C","C+","B-","B","B+","A-","A","A+"})))</f>
        <v/>
      </c>
      <c r="CB33" s="12" t="str">
        <f>IF($A33="","",IF(BZ33="","--",LOOKUP(BZ33/CB$2,{0,0.4,0.45,0.5,0.55,0.6,0.65,0.7,0.75,0.8,1},{0,2,2.25,2.5,2.75,3,3.25,3.5,3.75,4})))</f>
        <v/>
      </c>
      <c r="CC33" s="16"/>
      <c r="CD33" s="31"/>
      <c r="CE33" s="31"/>
      <c r="CF33" s="32" t="str">
        <f t="shared" si="36"/>
        <v/>
      </c>
      <c r="CG33" s="16"/>
      <c r="CH33" s="16"/>
      <c r="CI33" s="16"/>
      <c r="CJ33" s="32" t="str">
        <f t="shared" si="37"/>
        <v/>
      </c>
      <c r="CK33" s="33" t="str">
        <f>IF(OR(B33="",A33="IM",COUNT(CG33:CI33)=0),"",ROUNDUP(N(CF33)+N(CJ33),0))</f>
        <v/>
      </c>
    </row>
    <row r="34" spans="2:89" ht="15.75" thickBot="1" x14ac:dyDescent="0.3">
      <c r="B34" s="35"/>
      <c r="C34" s="16"/>
      <c r="E34" s="16" t="str">
        <f t="shared" si="11"/>
        <v/>
      </c>
      <c r="F34" s="29"/>
      <c r="G34" s="29"/>
      <c r="I34" s="16" t="str">
        <f t="shared" si="12"/>
        <v/>
      </c>
      <c r="J34" s="16" t="str">
        <f t="shared" si="13"/>
        <v/>
      </c>
      <c r="K34" s="16"/>
      <c r="M34" s="16" t="str">
        <f t="shared" si="14"/>
        <v/>
      </c>
      <c r="N34" s="29"/>
      <c r="O34" s="29"/>
      <c r="Q34" s="16" t="str">
        <f t="shared" si="15"/>
        <v/>
      </c>
      <c r="R34" s="16" t="str">
        <f t="shared" si="16"/>
        <v/>
      </c>
      <c r="S34" s="16"/>
      <c r="U34" s="16" t="str">
        <f t="shared" si="17"/>
        <v/>
      </c>
      <c r="V34" s="29"/>
      <c r="W34" s="29"/>
      <c r="Y34" s="16" t="str">
        <f t="shared" si="18"/>
        <v/>
      </c>
      <c r="Z34" s="16" t="str">
        <f t="shared" si="19"/>
        <v/>
      </c>
      <c r="AA34" s="16"/>
      <c r="AC34" s="16" t="str">
        <f t="shared" si="20"/>
        <v/>
      </c>
      <c r="AD34" s="29"/>
      <c r="AE34" s="29"/>
      <c r="AG34" s="16" t="str">
        <f t="shared" si="21"/>
        <v/>
      </c>
      <c r="AH34" s="12" t="str">
        <f t="shared" si="22"/>
        <v/>
      </c>
      <c r="AI34" s="16"/>
      <c r="AK34" s="16" t="str">
        <f t="shared" si="23"/>
        <v/>
      </c>
      <c r="AO34" s="16" t="str">
        <f t="shared" si="24"/>
        <v/>
      </c>
      <c r="AP34" s="16" t="str">
        <f t="shared" si="25"/>
        <v/>
      </c>
      <c r="AQ34" s="16"/>
      <c r="AS34" s="16" t="str">
        <f t="shared" si="26"/>
        <v/>
      </c>
      <c r="AW34" s="16" t="str">
        <f t="shared" si="27"/>
        <v/>
      </c>
      <c r="AX34" s="16" t="str">
        <f t="shared" si="28"/>
        <v/>
      </c>
      <c r="BA34" s="16" t="str">
        <f t="shared" si="9"/>
        <v/>
      </c>
      <c r="BB34" s="17"/>
      <c r="BE34" s="16" t="str">
        <f t="shared" si="10"/>
        <v/>
      </c>
      <c r="BF34" s="16" t="str">
        <f t="shared" si="29"/>
        <v/>
      </c>
      <c r="BH34" s="16" t="str">
        <f>IF($A34="","",IF(BG34="","I",LOOKUP(BG34/BI$2,{0,0.4,0.45,0.5,0.55,0.6,0.65,0.7,0.75,0.8,1},{"F","D","C","C+","B-","B","B+","A-","A","A+"})))</f>
        <v/>
      </c>
      <c r="BI34" s="12" t="str">
        <f>IF($A34="","",IF(BG34="","--",LOOKUP(BG34/BI$2,{0,0.4,0.45,0.5,0.55,0.6,0.65,0.7,0.75,0.8,1},{0,2,2.25,2.5,2.75,3,3.25,3.5,3.75,4})))</f>
        <v/>
      </c>
      <c r="BL34" s="16" t="str">
        <f t="shared" si="30"/>
        <v/>
      </c>
      <c r="BP34" s="16" t="str">
        <f t="shared" si="31"/>
        <v/>
      </c>
      <c r="BQ34" s="10" t="str">
        <f t="shared" si="32"/>
        <v/>
      </c>
      <c r="BT34" s="16" t="str">
        <f t="shared" si="33"/>
        <v/>
      </c>
      <c r="BX34" s="16" t="str">
        <f t="shared" si="34"/>
        <v/>
      </c>
      <c r="BY34" s="10" t="str">
        <f t="shared" si="35"/>
        <v/>
      </c>
      <c r="CA34" s="16" t="str">
        <f>IF($A34="","",IF(BZ34="","I",LOOKUP(BZ34/CB$2,{0,0.4,0.45,0.5,0.55,0.6,0.65,0.7,0.75,0.8,1},{"F","D","C","C+","B-","B","B+","A-","A","A+"})))</f>
        <v/>
      </c>
      <c r="CB34" s="12" t="str">
        <f>IF($A34="","",IF(BZ34="","--",LOOKUP(BZ34/CB$2,{0,0.4,0.45,0.5,0.55,0.6,0.65,0.7,0.75,0.8,1},{0,2,2.25,2.5,2.75,3,3.25,3.5,3.75,4})))</f>
        <v/>
      </c>
      <c r="CC34" s="16"/>
      <c r="CD34" s="31"/>
      <c r="CE34" s="31"/>
      <c r="CF34" s="32" t="str">
        <f t="shared" si="36"/>
        <v/>
      </c>
      <c r="CG34" s="16"/>
      <c r="CH34" s="16"/>
      <c r="CI34" s="16"/>
      <c r="CJ34" s="32" t="str">
        <f t="shared" si="37"/>
        <v/>
      </c>
      <c r="CK34" s="33" t="str">
        <f>IF(OR(B34="",A34="IM",COUNT(CG34:CI34)=0),"",ROUNDUP(N(CF34)+N(CJ34),0))</f>
        <v/>
      </c>
    </row>
    <row r="35" spans="2:89" ht="15.75" thickBot="1" x14ac:dyDescent="0.3">
      <c r="B35" s="35"/>
      <c r="C35" s="16"/>
      <c r="E35" s="16" t="str">
        <f t="shared" si="11"/>
        <v/>
      </c>
      <c r="F35" s="29"/>
      <c r="G35" s="29"/>
      <c r="I35" s="16" t="str">
        <f t="shared" si="12"/>
        <v/>
      </c>
      <c r="J35" s="16" t="str">
        <f t="shared" si="13"/>
        <v/>
      </c>
      <c r="K35" s="16"/>
      <c r="M35" s="16" t="str">
        <f t="shared" si="14"/>
        <v/>
      </c>
      <c r="N35" s="29"/>
      <c r="O35" s="29"/>
      <c r="Q35" s="16" t="str">
        <f t="shared" si="15"/>
        <v/>
      </c>
      <c r="R35" s="16" t="str">
        <f t="shared" si="16"/>
        <v/>
      </c>
      <c r="S35" s="16"/>
      <c r="U35" s="16" t="str">
        <f t="shared" si="17"/>
        <v/>
      </c>
      <c r="V35" s="29"/>
      <c r="W35" s="29"/>
      <c r="Y35" s="16" t="str">
        <f t="shared" si="18"/>
        <v/>
      </c>
      <c r="Z35" s="16" t="str">
        <f t="shared" si="19"/>
        <v/>
      </c>
      <c r="AA35" s="16"/>
      <c r="AC35" s="16" t="str">
        <f t="shared" si="20"/>
        <v/>
      </c>
      <c r="AD35" s="29"/>
      <c r="AE35" s="29"/>
      <c r="AG35" s="16" t="str">
        <f t="shared" si="21"/>
        <v/>
      </c>
      <c r="AH35" s="12" t="str">
        <f t="shared" si="22"/>
        <v/>
      </c>
      <c r="AI35" s="16"/>
      <c r="AK35" s="16" t="str">
        <f t="shared" si="23"/>
        <v/>
      </c>
      <c r="AO35" s="16" t="str">
        <f t="shared" si="24"/>
        <v/>
      </c>
      <c r="AP35" s="16" t="str">
        <f t="shared" si="25"/>
        <v/>
      </c>
      <c r="AQ35" s="16"/>
      <c r="AS35" s="16" t="str">
        <f t="shared" si="26"/>
        <v/>
      </c>
      <c r="AW35" s="16" t="str">
        <f t="shared" si="27"/>
        <v/>
      </c>
      <c r="AX35" s="16" t="str">
        <f t="shared" si="28"/>
        <v/>
      </c>
      <c r="BA35" s="16" t="str">
        <f t="shared" si="9"/>
        <v/>
      </c>
      <c r="BB35" s="17"/>
      <c r="BE35" s="16" t="str">
        <f t="shared" si="10"/>
        <v/>
      </c>
      <c r="BF35" s="16" t="str">
        <f t="shared" si="29"/>
        <v/>
      </c>
      <c r="BH35" s="16" t="str">
        <f>IF($A35="","",IF(BG35="","I",LOOKUP(BG35/BI$2,{0,0.4,0.45,0.5,0.55,0.6,0.65,0.7,0.75,0.8,1},{"F","D","C","C+","B-","B","B+","A-","A","A+"})))</f>
        <v/>
      </c>
      <c r="BI35" s="12" t="str">
        <f>IF($A35="","",IF(BG35="","--",LOOKUP(BG35/BI$2,{0,0.4,0.45,0.5,0.55,0.6,0.65,0.7,0.75,0.8,1},{0,2,2.25,2.5,2.75,3,3.25,3.5,3.75,4})))</f>
        <v/>
      </c>
      <c r="BL35" s="16" t="str">
        <f t="shared" si="30"/>
        <v/>
      </c>
      <c r="BP35" s="16" t="str">
        <f t="shared" si="31"/>
        <v/>
      </c>
      <c r="BQ35" s="10" t="str">
        <f t="shared" si="32"/>
        <v/>
      </c>
      <c r="BT35" s="16" t="str">
        <f t="shared" si="33"/>
        <v/>
      </c>
      <c r="BX35" s="16" t="str">
        <f t="shared" si="34"/>
        <v/>
      </c>
      <c r="BY35" s="10" t="str">
        <f t="shared" si="35"/>
        <v/>
      </c>
      <c r="CA35" s="16" t="str">
        <f>IF($A35="","",IF(BZ35="","I",LOOKUP(BZ35/CB$2,{0,0.4,0.45,0.5,0.55,0.6,0.65,0.7,0.75,0.8,1},{"F","D","C","C+","B-","B","B+","A-","A","A+"})))</f>
        <v/>
      </c>
      <c r="CB35" s="12" t="str">
        <f>IF($A35="","",IF(BZ35="","--",LOOKUP(BZ35/CB$2,{0,0.4,0.45,0.5,0.55,0.6,0.65,0.7,0.75,0.8,1},{0,2,2.25,2.5,2.75,3,3.25,3.5,3.75,4})))</f>
        <v/>
      </c>
      <c r="CC35" s="16"/>
      <c r="CD35" s="31"/>
      <c r="CE35" s="31"/>
      <c r="CF35" s="32" t="str">
        <f t="shared" si="36"/>
        <v/>
      </c>
      <c r="CG35" s="16"/>
      <c r="CH35" s="16"/>
      <c r="CI35" s="16"/>
      <c r="CJ35" s="32" t="str">
        <f t="shared" si="37"/>
        <v/>
      </c>
      <c r="CK35" s="33" t="str">
        <f>IF(OR(B35="",A35="IM",COUNT(CG35:CI35)=0),"",ROUNDUP(N(CF35)+N(CJ35),0))</f>
        <v/>
      </c>
    </row>
    <row r="36" spans="2:89" ht="15.75" thickBot="1" x14ac:dyDescent="0.3">
      <c r="B36" s="35"/>
      <c r="C36" s="16"/>
      <c r="E36" s="16" t="str">
        <f t="shared" si="11"/>
        <v/>
      </c>
      <c r="F36" s="29"/>
      <c r="G36" s="29"/>
      <c r="I36" s="16" t="str">
        <f t="shared" si="12"/>
        <v/>
      </c>
      <c r="J36" s="16" t="str">
        <f t="shared" si="13"/>
        <v/>
      </c>
      <c r="K36" s="16"/>
      <c r="M36" s="16" t="str">
        <f t="shared" si="14"/>
        <v/>
      </c>
      <c r="N36" s="29"/>
      <c r="O36" s="29"/>
      <c r="Q36" s="16" t="str">
        <f t="shared" si="15"/>
        <v/>
      </c>
      <c r="R36" s="16" t="str">
        <f t="shared" si="16"/>
        <v/>
      </c>
      <c r="S36" s="16"/>
      <c r="U36" s="16" t="str">
        <f t="shared" si="17"/>
        <v/>
      </c>
      <c r="V36" s="29"/>
      <c r="W36" s="29"/>
      <c r="Y36" s="16" t="str">
        <f t="shared" si="18"/>
        <v/>
      </c>
      <c r="Z36" s="16" t="str">
        <f t="shared" si="19"/>
        <v/>
      </c>
      <c r="AA36" s="16"/>
      <c r="AC36" s="16" t="str">
        <f t="shared" si="20"/>
        <v/>
      </c>
      <c r="AD36" s="29"/>
      <c r="AE36" s="29"/>
      <c r="AG36" s="16" t="str">
        <f t="shared" si="21"/>
        <v/>
      </c>
      <c r="AH36" s="12" t="str">
        <f t="shared" si="22"/>
        <v/>
      </c>
      <c r="AI36" s="16"/>
      <c r="AK36" s="16" t="str">
        <f t="shared" si="23"/>
        <v/>
      </c>
      <c r="AO36" s="16" t="str">
        <f t="shared" si="24"/>
        <v/>
      </c>
      <c r="AP36" s="16" t="str">
        <f t="shared" si="25"/>
        <v/>
      </c>
      <c r="AQ36" s="16"/>
      <c r="AS36" s="16" t="str">
        <f t="shared" si="26"/>
        <v/>
      </c>
      <c r="AW36" s="16" t="str">
        <f t="shared" si="27"/>
        <v/>
      </c>
      <c r="AX36" s="16" t="str">
        <f t="shared" si="28"/>
        <v/>
      </c>
      <c r="BA36" s="16" t="str">
        <f t="shared" si="9"/>
        <v/>
      </c>
      <c r="BB36" s="17"/>
      <c r="BE36" s="16" t="str">
        <f t="shared" si="10"/>
        <v/>
      </c>
      <c r="BF36" s="16" t="str">
        <f t="shared" si="29"/>
        <v/>
      </c>
      <c r="BH36" s="16" t="str">
        <f>IF($A36="","",IF(BG36="","I",LOOKUP(BG36/BI$2,{0,0.4,0.45,0.5,0.55,0.6,0.65,0.7,0.75,0.8,1},{"F","D","C","C+","B-","B","B+","A-","A","A+"})))</f>
        <v/>
      </c>
      <c r="BI36" s="12" t="str">
        <f>IF($A36="","",IF(BG36="","--",LOOKUP(BG36/BI$2,{0,0.4,0.45,0.5,0.55,0.6,0.65,0.7,0.75,0.8,1},{0,2,2.25,2.5,2.75,3,3.25,3.5,3.75,4})))</f>
        <v/>
      </c>
      <c r="BL36" s="16" t="str">
        <f t="shared" si="30"/>
        <v/>
      </c>
      <c r="BP36" s="16" t="str">
        <f t="shared" si="31"/>
        <v/>
      </c>
      <c r="BQ36" s="10" t="str">
        <f t="shared" si="32"/>
        <v/>
      </c>
      <c r="BT36" s="16" t="str">
        <f t="shared" si="33"/>
        <v/>
      </c>
      <c r="BX36" s="16" t="str">
        <f t="shared" si="34"/>
        <v/>
      </c>
      <c r="BY36" s="10" t="str">
        <f t="shared" si="35"/>
        <v/>
      </c>
      <c r="CA36" s="16" t="str">
        <f>IF($A36="","",IF(BZ36="","I",LOOKUP(BZ36/CB$2,{0,0.4,0.45,0.5,0.55,0.6,0.65,0.7,0.75,0.8,1},{"F","D","C","C+","B-","B","B+","A-","A","A+"})))</f>
        <v/>
      </c>
      <c r="CB36" s="12" t="str">
        <f>IF($A36="","",IF(BZ36="","--",LOOKUP(BZ36/CB$2,{0,0.4,0.45,0.5,0.55,0.6,0.65,0.7,0.75,0.8,1},{0,2,2.25,2.5,2.75,3,3.25,3.5,3.75,4})))</f>
        <v/>
      </c>
      <c r="CC36" s="16"/>
      <c r="CD36" s="31"/>
      <c r="CE36" s="31"/>
      <c r="CF36" s="32" t="str">
        <f t="shared" si="36"/>
        <v/>
      </c>
      <c r="CG36" s="16"/>
      <c r="CH36" s="16"/>
      <c r="CI36" s="16"/>
      <c r="CJ36" s="32" t="str">
        <f t="shared" si="37"/>
        <v/>
      </c>
      <c r="CK36" s="33" t="str">
        <f>IF(OR(B36="",A36="IM",COUNT(CG36:CI36)=0),"",ROUNDUP(N(CF36)+N(CJ36),0))</f>
        <v/>
      </c>
    </row>
    <row r="37" spans="2:89" ht="15.75" thickBot="1" x14ac:dyDescent="0.3">
      <c r="B37" s="35"/>
      <c r="C37" s="16"/>
      <c r="E37" s="16" t="str">
        <f t="shared" si="11"/>
        <v/>
      </c>
      <c r="F37" s="29"/>
      <c r="G37" s="29"/>
      <c r="I37" s="16" t="str">
        <f t="shared" si="12"/>
        <v/>
      </c>
      <c r="J37" s="16" t="str">
        <f t="shared" si="13"/>
        <v/>
      </c>
      <c r="K37" s="16"/>
      <c r="M37" s="16" t="str">
        <f t="shared" si="14"/>
        <v/>
      </c>
      <c r="N37" s="29"/>
      <c r="O37" s="29"/>
      <c r="Q37" s="16" t="str">
        <f t="shared" si="15"/>
        <v/>
      </c>
      <c r="R37" s="16" t="str">
        <f t="shared" si="16"/>
        <v/>
      </c>
      <c r="S37" s="16"/>
      <c r="U37" s="16" t="str">
        <f t="shared" si="17"/>
        <v/>
      </c>
      <c r="V37" s="29"/>
      <c r="W37" s="29"/>
      <c r="Y37" s="16" t="str">
        <f t="shared" si="18"/>
        <v/>
      </c>
      <c r="Z37" s="16" t="str">
        <f t="shared" si="19"/>
        <v/>
      </c>
      <c r="AA37" s="16"/>
      <c r="AC37" s="16" t="str">
        <f t="shared" si="20"/>
        <v/>
      </c>
      <c r="AD37" s="29"/>
      <c r="AE37" s="29"/>
      <c r="AG37" s="16" t="str">
        <f t="shared" si="21"/>
        <v/>
      </c>
      <c r="AH37" s="12" t="str">
        <f t="shared" si="22"/>
        <v/>
      </c>
      <c r="AI37" s="16"/>
      <c r="AK37" s="16" t="str">
        <f t="shared" si="23"/>
        <v/>
      </c>
      <c r="AO37" s="16" t="str">
        <f t="shared" si="24"/>
        <v/>
      </c>
      <c r="AP37" s="16" t="str">
        <f t="shared" si="25"/>
        <v/>
      </c>
      <c r="AQ37" s="16"/>
      <c r="AS37" s="16" t="str">
        <f t="shared" si="26"/>
        <v/>
      </c>
      <c r="AW37" s="16" t="str">
        <f t="shared" si="27"/>
        <v/>
      </c>
      <c r="AX37" s="16" t="str">
        <f t="shared" si="28"/>
        <v/>
      </c>
      <c r="BA37" s="16" t="str">
        <f t="shared" si="9"/>
        <v/>
      </c>
      <c r="BB37" s="17"/>
      <c r="BE37" s="16" t="str">
        <f t="shared" si="10"/>
        <v/>
      </c>
      <c r="BF37" s="16" t="str">
        <f t="shared" si="29"/>
        <v/>
      </c>
      <c r="BH37" s="16" t="str">
        <f>IF($A37="","",IF(BG37="","I",LOOKUP(BG37/BI$2,{0,0.4,0.45,0.5,0.55,0.6,0.65,0.7,0.75,0.8,1},{"F","D","C","C+","B-","B","B+","A-","A","A+"})))</f>
        <v/>
      </c>
      <c r="BI37" s="12" t="str">
        <f>IF($A37="","",IF(BG37="","--",LOOKUP(BG37/BI$2,{0,0.4,0.45,0.5,0.55,0.6,0.65,0.7,0.75,0.8,1},{0,2,2.25,2.5,2.75,3,3.25,3.5,3.75,4})))</f>
        <v/>
      </c>
      <c r="BL37" s="16" t="str">
        <f t="shared" si="30"/>
        <v/>
      </c>
      <c r="BP37" s="16" t="str">
        <f t="shared" si="31"/>
        <v/>
      </c>
      <c r="BQ37" s="10" t="str">
        <f t="shared" si="32"/>
        <v/>
      </c>
      <c r="BT37" s="16" t="str">
        <f t="shared" si="33"/>
        <v/>
      </c>
      <c r="BX37" s="16" t="str">
        <f t="shared" si="34"/>
        <v/>
      </c>
      <c r="BY37" s="10" t="str">
        <f t="shared" si="35"/>
        <v/>
      </c>
      <c r="CA37" s="16" t="str">
        <f>IF($A37="","",IF(BZ37="","I",LOOKUP(BZ37/CB$2,{0,0.4,0.45,0.5,0.55,0.6,0.65,0.7,0.75,0.8,1},{"F","D","C","C+","B-","B","B+","A-","A","A+"})))</f>
        <v/>
      </c>
      <c r="CB37" s="12" t="str">
        <f>IF($A37="","",IF(BZ37="","--",LOOKUP(BZ37/CB$2,{0,0.4,0.45,0.5,0.55,0.6,0.65,0.7,0.75,0.8,1},{0,2,2.25,2.5,2.75,3,3.25,3.5,3.75,4})))</f>
        <v/>
      </c>
      <c r="CC37" s="16"/>
      <c r="CD37" s="31"/>
      <c r="CE37" s="31"/>
      <c r="CF37" s="32" t="str">
        <f t="shared" si="36"/>
        <v/>
      </c>
      <c r="CG37" s="16"/>
      <c r="CH37" s="16"/>
      <c r="CI37" s="16"/>
      <c r="CJ37" s="32" t="str">
        <f t="shared" si="37"/>
        <v/>
      </c>
      <c r="CK37" s="33" t="str">
        <f>IF(OR(B37="",A37="IM",COUNT(CG37:CI37)=0),"",ROUNDUP(N(CF37)+N(CJ37),0))</f>
        <v/>
      </c>
    </row>
    <row r="38" spans="2:89" ht="15.75" thickBot="1" x14ac:dyDescent="0.3">
      <c r="B38" s="35"/>
      <c r="C38" s="16"/>
      <c r="E38" s="16" t="str">
        <f t="shared" si="11"/>
        <v/>
      </c>
      <c r="F38" s="29"/>
      <c r="G38" s="29"/>
      <c r="I38" s="16" t="str">
        <f t="shared" si="12"/>
        <v/>
      </c>
      <c r="J38" s="16" t="str">
        <f t="shared" si="13"/>
        <v/>
      </c>
      <c r="K38" s="16"/>
      <c r="M38" s="16" t="str">
        <f t="shared" si="14"/>
        <v/>
      </c>
      <c r="N38" s="29"/>
      <c r="O38" s="29"/>
      <c r="Q38" s="16" t="str">
        <f t="shared" si="15"/>
        <v/>
      </c>
      <c r="R38" s="16" t="str">
        <f t="shared" si="16"/>
        <v/>
      </c>
      <c r="S38" s="16"/>
      <c r="U38" s="16" t="str">
        <f t="shared" si="17"/>
        <v/>
      </c>
      <c r="V38" s="29"/>
      <c r="W38" s="29"/>
      <c r="Y38" s="16" t="str">
        <f t="shared" si="18"/>
        <v/>
      </c>
      <c r="Z38" s="16" t="str">
        <f t="shared" si="19"/>
        <v/>
      </c>
      <c r="AA38" s="16"/>
      <c r="AC38" s="16" t="str">
        <f t="shared" si="20"/>
        <v/>
      </c>
      <c r="AD38" s="29"/>
      <c r="AE38" s="29"/>
      <c r="AG38" s="16" t="str">
        <f t="shared" si="21"/>
        <v/>
      </c>
      <c r="AH38" s="12" t="str">
        <f t="shared" si="22"/>
        <v/>
      </c>
      <c r="AI38" s="16"/>
      <c r="AK38" s="16" t="str">
        <f t="shared" si="23"/>
        <v/>
      </c>
      <c r="AO38" s="16" t="str">
        <f t="shared" si="24"/>
        <v/>
      </c>
      <c r="AP38" s="16" t="str">
        <f t="shared" si="25"/>
        <v/>
      </c>
      <c r="AQ38" s="16"/>
      <c r="AS38" s="16" t="str">
        <f t="shared" si="26"/>
        <v/>
      </c>
      <c r="AW38" s="16" t="str">
        <f t="shared" si="27"/>
        <v/>
      </c>
      <c r="AX38" s="16" t="str">
        <f t="shared" si="28"/>
        <v/>
      </c>
      <c r="BA38" s="16" t="str">
        <f t="shared" si="9"/>
        <v/>
      </c>
      <c r="BB38" s="17"/>
      <c r="BE38" s="16" t="str">
        <f t="shared" si="10"/>
        <v/>
      </c>
      <c r="BF38" s="16" t="str">
        <f t="shared" si="29"/>
        <v/>
      </c>
      <c r="BH38" s="16" t="str">
        <f>IF($A38="","",IF(BG38="","I",LOOKUP(BG38/BI$2,{0,0.4,0.45,0.5,0.55,0.6,0.65,0.7,0.75,0.8,1},{"F","D","C","C+","B-","B","B+","A-","A","A+"})))</f>
        <v/>
      </c>
      <c r="BI38" s="12" t="str">
        <f>IF($A38="","",IF(BG38="","--",LOOKUP(BG38/BI$2,{0,0.4,0.45,0.5,0.55,0.6,0.65,0.7,0.75,0.8,1},{0,2,2.25,2.5,2.75,3,3.25,3.5,3.75,4})))</f>
        <v/>
      </c>
      <c r="BL38" s="16" t="str">
        <f t="shared" si="30"/>
        <v/>
      </c>
      <c r="BP38" s="16" t="str">
        <f t="shared" si="31"/>
        <v/>
      </c>
      <c r="BQ38" s="10" t="str">
        <f t="shared" si="32"/>
        <v/>
      </c>
      <c r="BT38" s="16" t="str">
        <f t="shared" si="33"/>
        <v/>
      </c>
      <c r="BX38" s="16" t="str">
        <f t="shared" si="34"/>
        <v/>
      </c>
      <c r="BY38" s="10" t="str">
        <f t="shared" si="35"/>
        <v/>
      </c>
      <c r="CA38" s="16" t="str">
        <f>IF($A38="","",IF(BZ38="","I",LOOKUP(BZ38/CB$2,{0,0.4,0.45,0.5,0.55,0.6,0.65,0.7,0.75,0.8,1},{"F","D","C","C+","B-","B","B+","A-","A","A+"})))</f>
        <v/>
      </c>
      <c r="CB38" s="12" t="str">
        <f>IF($A38="","",IF(BZ38="","--",LOOKUP(BZ38/CB$2,{0,0.4,0.45,0.5,0.55,0.6,0.65,0.7,0.75,0.8,1},{0,2,2.25,2.5,2.75,3,3.25,3.5,3.75,4})))</f>
        <v/>
      </c>
      <c r="CC38" s="16"/>
      <c r="CD38" s="31"/>
      <c r="CE38" s="31"/>
      <c r="CF38" s="32" t="str">
        <f t="shared" si="36"/>
        <v/>
      </c>
      <c r="CG38" s="16"/>
      <c r="CH38" s="16"/>
      <c r="CI38" s="16"/>
      <c r="CJ38" s="32" t="str">
        <f t="shared" si="37"/>
        <v/>
      </c>
      <c r="CK38" s="33" t="str">
        <f>IF(OR(B38="",A38="IM",COUNT(CG38:CI38)=0),"",ROUNDUP(N(CF38)+N(CJ38),0))</f>
        <v/>
      </c>
    </row>
    <row r="39" spans="2:89" ht="15.75" thickBot="1" x14ac:dyDescent="0.3">
      <c r="B39" s="35"/>
      <c r="C39" s="16"/>
      <c r="E39" s="16" t="str">
        <f t="shared" si="11"/>
        <v/>
      </c>
      <c r="F39" s="29"/>
      <c r="G39" s="29"/>
      <c r="I39" s="16" t="str">
        <f t="shared" si="12"/>
        <v/>
      </c>
      <c r="J39" s="16" t="str">
        <f t="shared" si="13"/>
        <v/>
      </c>
      <c r="K39" s="16"/>
      <c r="M39" s="16" t="str">
        <f t="shared" si="14"/>
        <v/>
      </c>
      <c r="N39" s="29"/>
      <c r="O39" s="29"/>
      <c r="Q39" s="16" t="str">
        <f t="shared" si="15"/>
        <v/>
      </c>
      <c r="R39" s="16" t="str">
        <f t="shared" si="16"/>
        <v/>
      </c>
      <c r="S39" s="16"/>
      <c r="U39" s="16" t="str">
        <f t="shared" si="17"/>
        <v/>
      </c>
      <c r="V39" s="29"/>
      <c r="W39" s="29"/>
      <c r="Y39" s="16" t="str">
        <f t="shared" si="18"/>
        <v/>
      </c>
      <c r="Z39" s="16" t="str">
        <f t="shared" si="19"/>
        <v/>
      </c>
      <c r="AA39" s="16"/>
      <c r="AC39" s="16" t="str">
        <f t="shared" si="20"/>
        <v/>
      </c>
      <c r="AD39" s="29"/>
      <c r="AE39" s="29"/>
      <c r="AG39" s="16" t="str">
        <f t="shared" si="21"/>
        <v/>
      </c>
      <c r="AH39" s="12" t="str">
        <f t="shared" si="22"/>
        <v/>
      </c>
      <c r="AI39" s="16"/>
      <c r="AK39" s="16" t="str">
        <f t="shared" si="23"/>
        <v/>
      </c>
      <c r="AO39" s="16" t="str">
        <f t="shared" si="24"/>
        <v/>
      </c>
      <c r="AP39" s="16" t="str">
        <f t="shared" si="25"/>
        <v/>
      </c>
      <c r="AQ39" s="16"/>
      <c r="AS39" s="16" t="str">
        <f t="shared" si="26"/>
        <v/>
      </c>
      <c r="AW39" s="16" t="str">
        <f t="shared" si="27"/>
        <v/>
      </c>
      <c r="AX39" s="16" t="str">
        <f t="shared" si="28"/>
        <v/>
      </c>
      <c r="BA39" s="16" t="str">
        <f t="shared" ref="BA39:BA63" si="38">IF(ISBLANK($B39),"",IF(COUNT(AY39:AZ39)=0,"",IF(AND($A39="IM",COUNT(AY39:AZ39)=1),AY39+AZ39,ROUNDUP((AY39+AZ39)/2,2))))</f>
        <v/>
      </c>
      <c r="BB39" s="17"/>
      <c r="BE39" s="16" t="str">
        <f t="shared" ref="BE39:BE63" si="39">IF(ISBLANK($B39),"",IF(COUNT(BB39:BC39)=0,"",IF(AND($A39="IM",COUNT(BB39:BC39)=1),BB39+BC39,IF(AND(ABS(BB39-BC39)&lt;BA$2*0.16,ISBLANK(BD39)),CEILING(AVERAGE(BB39,BC39),0.01),IF(AND(ABS(BB39-BC39)&gt;=BA$2*0.16,ISBLANK(BD39)),"3E",IF(MAX(BB39:BD39)-MEDIAN(BB39:BD39)&lt;=MEDIAN(BB39:BD39)-MIN(BB39:BD39),CEILING(AVERAGE(MAX(BB39:BD39),MEDIAN(BB39:BD39)),0.01),ROUNDUP(AVERAGE(MIN(BB39:BD39),MEDIAN(BB39:BD39)),2)))))))</f>
        <v/>
      </c>
      <c r="BF39" s="16" t="str">
        <f t="shared" si="29"/>
        <v/>
      </c>
      <c r="BH39" s="16" t="str">
        <f>IF($A39="","",IF(BG39="","I",LOOKUP(BG39/BI$2,{0,0.4,0.45,0.5,0.55,0.6,0.65,0.7,0.75,0.8,1},{"F","D","C","C+","B-","B","B+","A-","A","A+"})))</f>
        <v/>
      </c>
      <c r="BI39" s="12" t="str">
        <f>IF($A39="","",IF(BG39="","--",LOOKUP(BG39/BI$2,{0,0.4,0.45,0.5,0.55,0.6,0.65,0.7,0.75,0.8,1},{0,2,2.25,2.5,2.75,3,3.25,3.5,3.75,4})))</f>
        <v/>
      </c>
      <c r="BL39" s="16" t="str">
        <f t="shared" si="30"/>
        <v/>
      </c>
      <c r="BP39" s="16" t="str">
        <f t="shared" si="31"/>
        <v/>
      </c>
      <c r="BQ39" s="10" t="str">
        <f t="shared" si="32"/>
        <v/>
      </c>
      <c r="BT39" s="16" t="str">
        <f t="shared" si="33"/>
        <v/>
      </c>
      <c r="BX39" s="16" t="str">
        <f t="shared" si="34"/>
        <v/>
      </c>
      <c r="BY39" s="10" t="str">
        <f t="shared" si="35"/>
        <v/>
      </c>
      <c r="CA39" s="16" t="str">
        <f>IF($A39="","",IF(BZ39="","I",LOOKUP(BZ39/CB$2,{0,0.4,0.45,0.5,0.55,0.6,0.65,0.7,0.75,0.8,1},{"F","D","C","C+","B-","B","B+","A-","A","A+"})))</f>
        <v/>
      </c>
      <c r="CB39" s="12" t="str">
        <f>IF($A39="","",IF(BZ39="","--",LOOKUP(BZ39/CB$2,{0,0.4,0.45,0.5,0.55,0.6,0.65,0.7,0.75,0.8,1},{0,2,2.25,2.5,2.75,3,3.25,3.5,3.75,4})))</f>
        <v/>
      </c>
      <c r="CC39" s="16"/>
      <c r="CD39" s="31"/>
      <c r="CE39" s="31"/>
      <c r="CF39" s="32" t="str">
        <f t="shared" si="36"/>
        <v/>
      </c>
      <c r="CG39" s="16"/>
      <c r="CH39" s="16"/>
      <c r="CI39" s="16"/>
      <c r="CJ39" s="32" t="str">
        <f t="shared" si="37"/>
        <v/>
      </c>
      <c r="CK39" s="33" t="str">
        <f>IF(OR(B39="",A39="IM",COUNT(CG39:CI39)=0),"",ROUNDUP(N(CF39)+N(CJ39),0))</f>
        <v/>
      </c>
    </row>
    <row r="40" spans="2:89" ht="15.75" thickBot="1" x14ac:dyDescent="0.3">
      <c r="B40" s="35"/>
      <c r="C40" s="16"/>
      <c r="E40" s="16" t="str">
        <f t="shared" si="11"/>
        <v/>
      </c>
      <c r="F40" s="29"/>
      <c r="G40" s="29"/>
      <c r="I40" s="16" t="str">
        <f t="shared" si="12"/>
        <v/>
      </c>
      <c r="J40" s="16" t="str">
        <f t="shared" si="13"/>
        <v/>
      </c>
      <c r="K40" s="16"/>
      <c r="M40" s="16" t="str">
        <f t="shared" si="14"/>
        <v/>
      </c>
      <c r="N40" s="29"/>
      <c r="O40" s="29"/>
      <c r="Q40" s="16" t="str">
        <f t="shared" si="15"/>
        <v/>
      </c>
      <c r="R40" s="16" t="str">
        <f t="shared" si="16"/>
        <v/>
      </c>
      <c r="S40" s="16"/>
      <c r="U40" s="16" t="str">
        <f t="shared" si="17"/>
        <v/>
      </c>
      <c r="V40" s="29"/>
      <c r="W40" s="29"/>
      <c r="Y40" s="16" t="str">
        <f t="shared" si="18"/>
        <v/>
      </c>
      <c r="Z40" s="16" t="str">
        <f t="shared" si="19"/>
        <v/>
      </c>
      <c r="AA40" s="16"/>
      <c r="AC40" s="16" t="str">
        <f t="shared" si="20"/>
        <v/>
      </c>
      <c r="AD40" s="29"/>
      <c r="AE40" s="29"/>
      <c r="AG40" s="16" t="str">
        <f t="shared" si="21"/>
        <v/>
      </c>
      <c r="AH40" s="12" t="str">
        <f t="shared" si="22"/>
        <v/>
      </c>
      <c r="AI40" s="16"/>
      <c r="AK40" s="16" t="str">
        <f t="shared" si="23"/>
        <v/>
      </c>
      <c r="AO40" s="16" t="str">
        <f t="shared" si="24"/>
        <v/>
      </c>
      <c r="AP40" s="16" t="str">
        <f t="shared" si="25"/>
        <v/>
      </c>
      <c r="AQ40" s="16"/>
      <c r="AS40" s="16" t="str">
        <f t="shared" si="26"/>
        <v/>
      </c>
      <c r="AW40" s="16" t="str">
        <f t="shared" si="27"/>
        <v/>
      </c>
      <c r="AX40" s="16" t="str">
        <f t="shared" si="28"/>
        <v/>
      </c>
      <c r="BA40" s="16" t="str">
        <f t="shared" si="38"/>
        <v/>
      </c>
      <c r="BB40" s="17"/>
      <c r="BE40" s="16" t="str">
        <f t="shared" si="39"/>
        <v/>
      </c>
      <c r="BF40" s="16" t="str">
        <f t="shared" si="29"/>
        <v/>
      </c>
      <c r="BH40" s="16" t="str">
        <f>IF($A40="","",IF(BG40="","I",LOOKUP(BG40/BI$2,{0,0.4,0.45,0.5,0.55,0.6,0.65,0.7,0.75,0.8,1},{"F","D","C","C+","B-","B","B+","A-","A","A+"})))</f>
        <v/>
      </c>
      <c r="BI40" s="12" t="str">
        <f>IF($A40="","",IF(BG40="","--",LOOKUP(BG40/BI$2,{0,0.4,0.45,0.5,0.55,0.6,0.65,0.7,0.75,0.8,1},{0,2,2.25,2.5,2.75,3,3.25,3.5,3.75,4})))</f>
        <v/>
      </c>
      <c r="BL40" s="16" t="str">
        <f t="shared" si="30"/>
        <v/>
      </c>
      <c r="BP40" s="16" t="str">
        <f t="shared" si="31"/>
        <v/>
      </c>
      <c r="BQ40" s="10" t="str">
        <f t="shared" si="32"/>
        <v/>
      </c>
      <c r="BT40" s="16" t="str">
        <f t="shared" si="33"/>
        <v/>
      </c>
      <c r="BX40" s="16" t="str">
        <f t="shared" si="34"/>
        <v/>
      </c>
      <c r="BY40" s="10" t="str">
        <f t="shared" si="35"/>
        <v/>
      </c>
      <c r="CA40" s="16" t="str">
        <f>IF($A40="","",IF(BZ40="","I",LOOKUP(BZ40/CB$2,{0,0.4,0.45,0.5,0.55,0.6,0.65,0.7,0.75,0.8,1},{"F","D","C","C+","B-","B","B+","A-","A","A+"})))</f>
        <v/>
      </c>
      <c r="CB40" s="12" t="str">
        <f>IF($A40="","",IF(BZ40="","--",LOOKUP(BZ40/CB$2,{0,0.4,0.45,0.5,0.55,0.6,0.65,0.7,0.75,0.8,1},{0,2,2.25,2.5,2.75,3,3.25,3.5,3.75,4})))</f>
        <v/>
      </c>
      <c r="CC40" s="16"/>
      <c r="CD40" s="31"/>
      <c r="CE40" s="31"/>
      <c r="CF40" s="32" t="str">
        <f t="shared" si="36"/>
        <v/>
      </c>
      <c r="CG40" s="16"/>
      <c r="CH40" s="16"/>
      <c r="CI40" s="16"/>
      <c r="CJ40" s="32" t="str">
        <f t="shared" si="37"/>
        <v/>
      </c>
      <c r="CK40" s="33" t="str">
        <f>IF(OR(B40="",A40="IM",COUNT(CG40:CI40)=0),"",ROUNDUP(N(CF40)+N(CJ40),0))</f>
        <v/>
      </c>
    </row>
    <row r="41" spans="2:89" ht="15.75" thickBot="1" x14ac:dyDescent="0.3">
      <c r="B41" s="35"/>
      <c r="C41" s="16"/>
      <c r="E41" s="16" t="str">
        <f t="shared" si="11"/>
        <v/>
      </c>
      <c r="F41" s="36"/>
      <c r="G41" s="36"/>
      <c r="I41" s="16" t="str">
        <f t="shared" si="12"/>
        <v/>
      </c>
      <c r="J41" s="16" t="str">
        <f t="shared" si="13"/>
        <v/>
      </c>
      <c r="K41" s="16"/>
      <c r="M41" s="16" t="str">
        <f t="shared" si="14"/>
        <v/>
      </c>
      <c r="N41" s="36"/>
      <c r="O41" s="36"/>
      <c r="Q41" s="16" t="str">
        <f t="shared" si="15"/>
        <v/>
      </c>
      <c r="R41" s="16" t="str">
        <f t="shared" si="16"/>
        <v/>
      </c>
      <c r="S41" s="16"/>
      <c r="U41" s="16" t="str">
        <f t="shared" si="17"/>
        <v/>
      </c>
      <c r="V41" s="36"/>
      <c r="W41" s="36"/>
      <c r="Y41" s="16" t="str">
        <f t="shared" si="18"/>
        <v/>
      </c>
      <c r="Z41" s="16" t="str">
        <f t="shared" si="19"/>
        <v/>
      </c>
      <c r="AA41" s="16"/>
      <c r="AC41" s="16" t="str">
        <f t="shared" si="20"/>
        <v/>
      </c>
      <c r="AD41" s="36"/>
      <c r="AE41" s="36"/>
      <c r="AG41" s="16" t="str">
        <f t="shared" si="21"/>
        <v/>
      </c>
      <c r="AH41" s="12" t="str">
        <f t="shared" si="22"/>
        <v/>
      </c>
      <c r="AI41" s="16"/>
      <c r="AK41" s="16" t="str">
        <f t="shared" si="23"/>
        <v/>
      </c>
      <c r="AO41" s="16" t="str">
        <f t="shared" si="24"/>
        <v/>
      </c>
      <c r="AP41" s="16" t="str">
        <f t="shared" si="25"/>
        <v/>
      </c>
      <c r="AQ41" s="16"/>
      <c r="AS41" s="16" t="str">
        <f t="shared" si="26"/>
        <v/>
      </c>
      <c r="AW41" s="16" t="str">
        <f t="shared" si="27"/>
        <v/>
      </c>
      <c r="AX41" s="16" t="str">
        <f t="shared" si="28"/>
        <v/>
      </c>
      <c r="BA41" s="16" t="str">
        <f t="shared" si="38"/>
        <v/>
      </c>
      <c r="BB41" s="17"/>
      <c r="BE41" s="16" t="str">
        <f t="shared" si="39"/>
        <v/>
      </c>
      <c r="BF41" s="16" t="str">
        <f t="shared" si="29"/>
        <v/>
      </c>
      <c r="BH41" s="16" t="str">
        <f>IF($A41="","",IF(BG41="","I",LOOKUP(BG41/BI$2,{0,0.4,0.45,0.5,0.55,0.6,0.65,0.7,0.75,0.8,1},{"F","D","C","C+","B-","B","B+","A-","A","A+"})))</f>
        <v/>
      </c>
      <c r="BI41" s="12" t="str">
        <f>IF($A41="","",IF(BG41="","--",LOOKUP(BG41/BI$2,{0,0.4,0.45,0.5,0.55,0.6,0.65,0.7,0.75,0.8,1},{0,2,2.25,2.5,2.75,3,3.25,3.5,3.75,4})))</f>
        <v/>
      </c>
      <c r="BL41" s="16" t="str">
        <f t="shared" si="30"/>
        <v/>
      </c>
      <c r="BP41" s="16" t="str">
        <f t="shared" si="31"/>
        <v/>
      </c>
      <c r="BQ41" s="10" t="str">
        <f t="shared" si="32"/>
        <v/>
      </c>
      <c r="BT41" s="16" t="str">
        <f t="shared" si="33"/>
        <v/>
      </c>
      <c r="BX41" s="16" t="str">
        <f t="shared" si="34"/>
        <v/>
      </c>
      <c r="BY41" s="10" t="str">
        <f t="shared" si="35"/>
        <v/>
      </c>
      <c r="CA41" s="16" t="str">
        <f>IF($A41="","",IF(BZ41="","I",LOOKUP(BZ41/CB$2,{0,0.4,0.45,0.5,0.55,0.6,0.65,0.7,0.75,0.8,1},{"F","D","C","C+","B-","B","B+","A-","A","A+"})))</f>
        <v/>
      </c>
      <c r="CB41" s="12" t="str">
        <f>IF($A41="","",IF(BZ41="","--",LOOKUP(BZ41/CB$2,{0,0.4,0.45,0.5,0.55,0.6,0.65,0.7,0.75,0.8,1},{0,2,2.25,2.5,2.75,3,3.25,3.5,3.75,4})))</f>
        <v/>
      </c>
      <c r="CC41" s="16"/>
      <c r="CD41" s="31"/>
      <c r="CE41" s="31"/>
      <c r="CF41" s="32" t="str">
        <f t="shared" si="36"/>
        <v/>
      </c>
      <c r="CG41" s="16"/>
      <c r="CH41" s="16"/>
      <c r="CI41" s="16"/>
      <c r="CJ41" s="32" t="str">
        <f t="shared" si="37"/>
        <v/>
      </c>
      <c r="CK41" s="33" t="str">
        <f>IF(OR(B41="",A41="IM",COUNT(CG41:CI41)=0),"",ROUNDUP(N(CF41)+N(CJ41),0))</f>
        <v/>
      </c>
    </row>
    <row r="42" spans="2:89" ht="15.75" thickBot="1" x14ac:dyDescent="0.3">
      <c r="B42" s="35"/>
      <c r="C42" s="16"/>
      <c r="E42" s="16" t="str">
        <f t="shared" si="11"/>
        <v/>
      </c>
      <c r="F42" s="29"/>
      <c r="G42" s="29"/>
      <c r="I42" s="16" t="str">
        <f t="shared" si="12"/>
        <v/>
      </c>
      <c r="J42" s="16" t="str">
        <f t="shared" si="13"/>
        <v/>
      </c>
      <c r="K42" s="16"/>
      <c r="M42" s="16" t="str">
        <f t="shared" si="14"/>
        <v/>
      </c>
      <c r="N42" s="29"/>
      <c r="O42" s="29"/>
      <c r="Q42" s="16" t="str">
        <f t="shared" si="15"/>
        <v/>
      </c>
      <c r="R42" s="16" t="str">
        <f t="shared" si="16"/>
        <v/>
      </c>
      <c r="S42" s="16"/>
      <c r="U42" s="16" t="str">
        <f t="shared" si="17"/>
        <v/>
      </c>
      <c r="V42" s="29"/>
      <c r="W42" s="29"/>
      <c r="Y42" s="16" t="str">
        <f t="shared" si="18"/>
        <v/>
      </c>
      <c r="Z42" s="16" t="str">
        <f t="shared" si="19"/>
        <v/>
      </c>
      <c r="AA42" s="16"/>
      <c r="AC42" s="16" t="str">
        <f t="shared" si="20"/>
        <v/>
      </c>
      <c r="AD42" s="29"/>
      <c r="AE42" s="29"/>
      <c r="AG42" s="16" t="str">
        <f t="shared" si="21"/>
        <v/>
      </c>
      <c r="AH42" s="12" t="str">
        <f t="shared" si="22"/>
        <v/>
      </c>
      <c r="AI42" s="16"/>
      <c r="AK42" s="16" t="str">
        <f t="shared" si="23"/>
        <v/>
      </c>
      <c r="AO42" s="16" t="str">
        <f t="shared" si="24"/>
        <v/>
      </c>
      <c r="AP42" s="16" t="str">
        <f t="shared" si="25"/>
        <v/>
      </c>
      <c r="AQ42" s="16"/>
      <c r="AS42" s="16" t="str">
        <f t="shared" si="26"/>
        <v/>
      </c>
      <c r="AW42" s="16" t="str">
        <f t="shared" si="27"/>
        <v/>
      </c>
      <c r="AX42" s="16" t="str">
        <f t="shared" si="28"/>
        <v/>
      </c>
      <c r="BA42" s="16" t="str">
        <f t="shared" si="38"/>
        <v/>
      </c>
      <c r="BB42" s="17"/>
      <c r="BE42" s="16" t="str">
        <f t="shared" si="39"/>
        <v/>
      </c>
      <c r="BF42" s="16" t="str">
        <f t="shared" si="29"/>
        <v/>
      </c>
      <c r="BH42" s="16" t="str">
        <f>IF($A42="","",IF(BG42="","I",LOOKUP(BG42/BI$2,{0,0.4,0.45,0.5,0.55,0.6,0.65,0.7,0.75,0.8,1},{"F","D","C","C+","B-","B","B+","A-","A","A+"})))</f>
        <v/>
      </c>
      <c r="BI42" s="12" t="str">
        <f>IF($A42="","",IF(BG42="","--",LOOKUP(BG42/BI$2,{0,0.4,0.45,0.5,0.55,0.6,0.65,0.7,0.75,0.8,1},{0,2,2.25,2.5,2.75,3,3.25,3.5,3.75,4})))</f>
        <v/>
      </c>
      <c r="BL42" s="16" t="str">
        <f t="shared" si="30"/>
        <v/>
      </c>
      <c r="BP42" s="16" t="str">
        <f t="shared" si="31"/>
        <v/>
      </c>
      <c r="BQ42" s="10" t="str">
        <f t="shared" si="32"/>
        <v/>
      </c>
      <c r="BT42" s="16" t="str">
        <f t="shared" si="33"/>
        <v/>
      </c>
      <c r="BX42" s="16" t="str">
        <f t="shared" si="34"/>
        <v/>
      </c>
      <c r="BY42" s="10" t="str">
        <f t="shared" si="35"/>
        <v/>
      </c>
      <c r="CA42" s="16" t="str">
        <f>IF($A42="","",IF(BZ42="","I",LOOKUP(BZ42/CB$2,{0,0.4,0.45,0.5,0.55,0.6,0.65,0.7,0.75,0.8,1},{"F","D","C","C+","B-","B","B+","A-","A","A+"})))</f>
        <v/>
      </c>
      <c r="CB42" s="12" t="str">
        <f>IF($A42="","",IF(BZ42="","--",LOOKUP(BZ42/CB$2,{0,0.4,0.45,0.5,0.55,0.6,0.65,0.7,0.75,0.8,1},{0,2,2.25,2.5,2.75,3,3.25,3.5,3.75,4})))</f>
        <v/>
      </c>
      <c r="CC42" s="16"/>
      <c r="CD42" s="31"/>
      <c r="CE42" s="31"/>
      <c r="CF42" s="32" t="str">
        <f t="shared" si="36"/>
        <v/>
      </c>
      <c r="CG42" s="16"/>
      <c r="CH42" s="16"/>
      <c r="CI42" s="16"/>
      <c r="CJ42" s="32" t="str">
        <f t="shared" si="37"/>
        <v/>
      </c>
      <c r="CK42" s="33" t="str">
        <f>IF(OR(B42="",A42="IM",COUNT(CG42:CI42)=0),"",ROUNDUP(N(CF42)+N(CJ42),0))</f>
        <v/>
      </c>
    </row>
    <row r="43" spans="2:89" ht="15.75" thickBot="1" x14ac:dyDescent="0.3">
      <c r="B43" s="35"/>
      <c r="C43" s="16"/>
      <c r="E43" s="16" t="str">
        <f t="shared" si="11"/>
        <v/>
      </c>
      <c r="F43" s="29"/>
      <c r="G43" s="29"/>
      <c r="I43" s="16" t="str">
        <f t="shared" si="12"/>
        <v/>
      </c>
      <c r="J43" s="16" t="str">
        <f t="shared" si="13"/>
        <v/>
      </c>
      <c r="K43" s="16"/>
      <c r="M43" s="16" t="str">
        <f t="shared" si="14"/>
        <v/>
      </c>
      <c r="N43" s="29"/>
      <c r="O43" s="29"/>
      <c r="Q43" s="16" t="str">
        <f t="shared" si="15"/>
        <v/>
      </c>
      <c r="R43" s="16" t="str">
        <f t="shared" si="16"/>
        <v/>
      </c>
      <c r="S43" s="16"/>
      <c r="U43" s="16" t="str">
        <f t="shared" si="17"/>
        <v/>
      </c>
      <c r="V43" s="29"/>
      <c r="W43" s="29"/>
      <c r="Y43" s="16" t="str">
        <f t="shared" si="18"/>
        <v/>
      </c>
      <c r="Z43" s="16" t="str">
        <f t="shared" si="19"/>
        <v/>
      </c>
      <c r="AA43" s="16"/>
      <c r="AC43" s="16" t="str">
        <f t="shared" si="20"/>
        <v/>
      </c>
      <c r="AD43" s="29"/>
      <c r="AE43" s="29"/>
      <c r="AG43" s="16" t="str">
        <f t="shared" si="21"/>
        <v/>
      </c>
      <c r="AH43" s="12" t="str">
        <f t="shared" si="22"/>
        <v/>
      </c>
      <c r="AI43" s="16"/>
      <c r="AK43" s="16" t="str">
        <f t="shared" si="23"/>
        <v/>
      </c>
      <c r="AO43" s="16" t="str">
        <f t="shared" si="24"/>
        <v/>
      </c>
      <c r="AP43" s="16" t="str">
        <f t="shared" si="25"/>
        <v/>
      </c>
      <c r="AQ43" s="16"/>
      <c r="AS43" s="16" t="str">
        <f t="shared" si="26"/>
        <v/>
      </c>
      <c r="AW43" s="16" t="str">
        <f t="shared" si="27"/>
        <v/>
      </c>
      <c r="AX43" s="16" t="str">
        <f t="shared" si="28"/>
        <v/>
      </c>
      <c r="BA43" s="16" t="str">
        <f t="shared" si="38"/>
        <v/>
      </c>
      <c r="BB43" s="17"/>
      <c r="BE43" s="16" t="str">
        <f t="shared" si="39"/>
        <v/>
      </c>
      <c r="BF43" s="16" t="str">
        <f t="shared" si="29"/>
        <v/>
      </c>
      <c r="BH43" s="16" t="str">
        <f>IF($A43="","",IF(BG43="","I",LOOKUP(BG43/BI$2,{0,0.4,0.45,0.5,0.55,0.6,0.65,0.7,0.75,0.8,1},{"F","D","C","C+","B-","B","B+","A-","A","A+"})))</f>
        <v/>
      </c>
      <c r="BI43" s="12" t="str">
        <f>IF($A43="","",IF(BG43="","--",LOOKUP(BG43/BI$2,{0,0.4,0.45,0.5,0.55,0.6,0.65,0.7,0.75,0.8,1},{0,2,2.25,2.5,2.75,3,3.25,3.5,3.75,4})))</f>
        <v/>
      </c>
      <c r="BL43" s="16" t="str">
        <f t="shared" si="30"/>
        <v/>
      </c>
      <c r="BP43" s="16" t="str">
        <f t="shared" si="31"/>
        <v/>
      </c>
      <c r="BQ43" s="10" t="str">
        <f t="shared" si="32"/>
        <v/>
      </c>
      <c r="BT43" s="16" t="str">
        <f t="shared" si="33"/>
        <v/>
      </c>
      <c r="BX43" s="16" t="str">
        <f t="shared" si="34"/>
        <v/>
      </c>
      <c r="BY43" s="10" t="str">
        <f t="shared" si="35"/>
        <v/>
      </c>
      <c r="CA43" s="16" t="str">
        <f>IF($A43="","",IF(BZ43="","I",LOOKUP(BZ43/CB$2,{0,0.4,0.45,0.5,0.55,0.6,0.65,0.7,0.75,0.8,1},{"F","D","C","C+","B-","B","B+","A-","A","A+"})))</f>
        <v/>
      </c>
      <c r="CB43" s="12" t="str">
        <f>IF($A43="","",IF(BZ43="","--",LOOKUP(BZ43/CB$2,{0,0.4,0.45,0.5,0.55,0.6,0.65,0.7,0.75,0.8,1},{0,2,2.25,2.5,2.75,3,3.25,3.5,3.75,4})))</f>
        <v/>
      </c>
      <c r="CC43" s="16"/>
      <c r="CD43" s="31"/>
      <c r="CE43" s="31"/>
      <c r="CF43" s="32" t="str">
        <f t="shared" si="36"/>
        <v/>
      </c>
      <c r="CG43" s="16"/>
      <c r="CH43" s="16"/>
      <c r="CI43" s="16"/>
      <c r="CJ43" s="32" t="str">
        <f t="shared" si="37"/>
        <v/>
      </c>
      <c r="CK43" s="33" t="str">
        <f>IF(OR(B43="",A43="IM",COUNT(CG43:CI43)=0),"",ROUNDUP(N(CF43)+N(CJ43),0))</f>
        <v/>
      </c>
    </row>
    <row r="44" spans="2:89" ht="15.75" thickBot="1" x14ac:dyDescent="0.3">
      <c r="B44" s="35"/>
      <c r="C44" s="16"/>
      <c r="E44" s="16" t="str">
        <f t="shared" si="11"/>
        <v/>
      </c>
      <c r="F44" s="29"/>
      <c r="G44" s="29"/>
      <c r="I44" s="16" t="str">
        <f t="shared" si="12"/>
        <v/>
      </c>
      <c r="J44" s="16" t="str">
        <f t="shared" si="13"/>
        <v/>
      </c>
      <c r="K44" s="16"/>
      <c r="M44" s="16" t="str">
        <f t="shared" si="14"/>
        <v/>
      </c>
      <c r="N44" s="29"/>
      <c r="O44" s="29"/>
      <c r="Q44" s="16" t="str">
        <f t="shared" si="15"/>
        <v/>
      </c>
      <c r="R44" s="16" t="str">
        <f t="shared" si="16"/>
        <v/>
      </c>
      <c r="S44" s="16"/>
      <c r="U44" s="16" t="str">
        <f t="shared" si="17"/>
        <v/>
      </c>
      <c r="V44" s="29"/>
      <c r="W44" s="29"/>
      <c r="Y44" s="16" t="str">
        <f t="shared" si="18"/>
        <v/>
      </c>
      <c r="Z44" s="16" t="str">
        <f t="shared" si="19"/>
        <v/>
      </c>
      <c r="AA44" s="16"/>
      <c r="AC44" s="16" t="str">
        <f t="shared" si="20"/>
        <v/>
      </c>
      <c r="AD44" s="29"/>
      <c r="AE44" s="29"/>
      <c r="AG44" s="16" t="str">
        <f t="shared" si="21"/>
        <v/>
      </c>
      <c r="AH44" s="12" t="str">
        <f t="shared" si="22"/>
        <v/>
      </c>
      <c r="AI44" s="16"/>
      <c r="AK44" s="16" t="str">
        <f t="shared" si="23"/>
        <v/>
      </c>
      <c r="AO44" s="16" t="str">
        <f t="shared" si="24"/>
        <v/>
      </c>
      <c r="AP44" s="16" t="str">
        <f t="shared" si="25"/>
        <v/>
      </c>
      <c r="AQ44" s="16"/>
      <c r="AS44" s="16" t="str">
        <f t="shared" si="26"/>
        <v/>
      </c>
      <c r="AW44" s="16" t="str">
        <f t="shared" si="27"/>
        <v/>
      </c>
      <c r="AX44" s="16" t="str">
        <f t="shared" si="28"/>
        <v/>
      </c>
      <c r="BA44" s="16" t="str">
        <f t="shared" si="38"/>
        <v/>
      </c>
      <c r="BB44" s="17"/>
      <c r="BE44" s="16" t="str">
        <f t="shared" si="39"/>
        <v/>
      </c>
      <c r="BF44" s="16" t="str">
        <f t="shared" si="29"/>
        <v/>
      </c>
      <c r="BH44" s="16" t="str">
        <f>IF($A44="","",IF(BG44="","I",LOOKUP(BG44/BI$2,{0,0.4,0.45,0.5,0.55,0.6,0.65,0.7,0.75,0.8,1},{"F","D","C","C+","B-","B","B+","A-","A","A+"})))</f>
        <v/>
      </c>
      <c r="BI44" s="12" t="str">
        <f>IF($A44="","",IF(BG44="","--",LOOKUP(BG44/BI$2,{0,0.4,0.45,0.5,0.55,0.6,0.65,0.7,0.75,0.8,1},{0,2,2.25,2.5,2.75,3,3.25,3.5,3.75,4})))</f>
        <v/>
      </c>
      <c r="BL44" s="16" t="str">
        <f t="shared" si="30"/>
        <v/>
      </c>
      <c r="BP44" s="16" t="str">
        <f t="shared" si="31"/>
        <v/>
      </c>
      <c r="BQ44" s="10" t="str">
        <f t="shared" si="32"/>
        <v/>
      </c>
      <c r="BT44" s="16" t="str">
        <f t="shared" si="33"/>
        <v/>
      </c>
      <c r="BX44" s="16" t="str">
        <f t="shared" si="34"/>
        <v/>
      </c>
      <c r="BY44" s="10" t="str">
        <f t="shared" si="35"/>
        <v/>
      </c>
      <c r="CA44" s="16" t="str">
        <f>IF($A44="","",IF(BZ44="","I",LOOKUP(BZ44/CB$2,{0,0.4,0.45,0.5,0.55,0.6,0.65,0.7,0.75,0.8,1},{"F","D","C","C+","B-","B","B+","A-","A","A+"})))</f>
        <v/>
      </c>
      <c r="CB44" s="12" t="str">
        <f>IF($A44="","",IF(BZ44="","--",LOOKUP(BZ44/CB$2,{0,0.4,0.45,0.5,0.55,0.6,0.65,0.7,0.75,0.8,1},{0,2,2.25,2.5,2.75,3,3.25,3.5,3.75,4})))</f>
        <v/>
      </c>
      <c r="CC44" s="16"/>
      <c r="CD44" s="31"/>
      <c r="CE44" s="31"/>
      <c r="CF44" s="32" t="str">
        <f t="shared" si="36"/>
        <v/>
      </c>
      <c r="CG44" s="16"/>
      <c r="CH44" s="16"/>
      <c r="CI44" s="16"/>
      <c r="CJ44" s="32" t="str">
        <f t="shared" si="37"/>
        <v/>
      </c>
      <c r="CK44" s="33" t="str">
        <f>IF(OR(B44="",A44="IM",COUNT(CG44:CI44)=0),"",ROUNDUP(N(CF44)+N(CJ44),0))</f>
        <v/>
      </c>
    </row>
    <row r="45" spans="2:89" ht="15.75" thickBot="1" x14ac:dyDescent="0.3">
      <c r="B45" s="35"/>
      <c r="C45" s="16"/>
      <c r="E45" s="16" t="str">
        <f t="shared" si="11"/>
        <v/>
      </c>
      <c r="F45" s="29"/>
      <c r="G45" s="29"/>
      <c r="I45" s="16" t="str">
        <f t="shared" si="12"/>
        <v/>
      </c>
      <c r="J45" s="16" t="str">
        <f t="shared" si="13"/>
        <v/>
      </c>
      <c r="K45" s="16"/>
      <c r="M45" s="16" t="str">
        <f t="shared" si="14"/>
        <v/>
      </c>
      <c r="N45" s="29"/>
      <c r="O45" s="29"/>
      <c r="Q45" s="16" t="str">
        <f t="shared" si="15"/>
        <v/>
      </c>
      <c r="R45" s="16" t="str">
        <f t="shared" si="16"/>
        <v/>
      </c>
      <c r="S45" s="16"/>
      <c r="U45" s="16" t="str">
        <f t="shared" si="17"/>
        <v/>
      </c>
      <c r="V45" s="29"/>
      <c r="W45" s="29"/>
      <c r="Y45" s="16" t="str">
        <f t="shared" si="18"/>
        <v/>
      </c>
      <c r="Z45" s="16" t="str">
        <f t="shared" si="19"/>
        <v/>
      </c>
      <c r="AA45" s="16"/>
      <c r="AC45" s="16" t="str">
        <f t="shared" si="20"/>
        <v/>
      </c>
      <c r="AD45" s="29"/>
      <c r="AE45" s="29"/>
      <c r="AG45" s="16" t="str">
        <f t="shared" si="21"/>
        <v/>
      </c>
      <c r="AH45" s="12" t="str">
        <f t="shared" si="22"/>
        <v/>
      </c>
      <c r="AI45" s="16"/>
      <c r="AK45" s="16" t="str">
        <f t="shared" si="23"/>
        <v/>
      </c>
      <c r="AO45" s="16" t="str">
        <f t="shared" si="24"/>
        <v/>
      </c>
      <c r="AP45" s="16" t="str">
        <f t="shared" si="25"/>
        <v/>
      </c>
      <c r="AQ45" s="16"/>
      <c r="AS45" s="16" t="str">
        <f t="shared" si="26"/>
        <v/>
      </c>
      <c r="AW45" s="16" t="str">
        <f t="shared" si="27"/>
        <v/>
      </c>
      <c r="AX45" s="16" t="str">
        <f t="shared" si="28"/>
        <v/>
      </c>
      <c r="BA45" s="16" t="str">
        <f t="shared" si="38"/>
        <v/>
      </c>
      <c r="BB45" s="17"/>
      <c r="BE45" s="16" t="str">
        <f t="shared" si="39"/>
        <v/>
      </c>
      <c r="BF45" s="16" t="str">
        <f t="shared" si="29"/>
        <v/>
      </c>
      <c r="BH45" s="16" t="str">
        <f>IF($A45="","",IF(BG45="","I",LOOKUP(BG45/BI$2,{0,0.4,0.45,0.5,0.55,0.6,0.65,0.7,0.75,0.8,1},{"F","D","C","C+","B-","B","B+","A-","A","A+"})))</f>
        <v/>
      </c>
      <c r="BI45" s="12" t="str">
        <f>IF($A45="","",IF(BG45="","--",LOOKUP(BG45/BI$2,{0,0.4,0.45,0.5,0.55,0.6,0.65,0.7,0.75,0.8,1},{0,2,2.25,2.5,2.75,3,3.25,3.5,3.75,4})))</f>
        <v/>
      </c>
      <c r="BL45" s="16" t="str">
        <f t="shared" si="30"/>
        <v/>
      </c>
      <c r="BP45" s="16" t="str">
        <f t="shared" si="31"/>
        <v/>
      </c>
      <c r="BQ45" s="10" t="str">
        <f t="shared" si="32"/>
        <v/>
      </c>
      <c r="BT45" s="16" t="str">
        <f t="shared" si="33"/>
        <v/>
      </c>
      <c r="BX45" s="16" t="str">
        <f t="shared" si="34"/>
        <v/>
      </c>
      <c r="BY45" s="10" t="str">
        <f t="shared" si="35"/>
        <v/>
      </c>
      <c r="CA45" s="16" t="str">
        <f>IF($A45="","",IF(BZ45="","I",LOOKUP(BZ45/CB$2,{0,0.4,0.45,0.5,0.55,0.6,0.65,0.7,0.75,0.8,1},{"F","D","C","C+","B-","B","B+","A-","A","A+"})))</f>
        <v/>
      </c>
      <c r="CB45" s="12" t="str">
        <f>IF($A45="","",IF(BZ45="","--",LOOKUP(BZ45/CB$2,{0,0.4,0.45,0.5,0.55,0.6,0.65,0.7,0.75,0.8,1},{0,2,2.25,2.5,2.75,3,3.25,3.5,3.75,4})))</f>
        <v/>
      </c>
      <c r="CC45" s="16"/>
      <c r="CD45" s="31"/>
      <c r="CE45" s="31"/>
      <c r="CF45" s="32" t="str">
        <f t="shared" si="36"/>
        <v/>
      </c>
      <c r="CG45" s="16"/>
      <c r="CH45" s="16"/>
      <c r="CI45" s="16"/>
      <c r="CJ45" s="32" t="str">
        <f t="shared" si="37"/>
        <v/>
      </c>
      <c r="CK45" s="33" t="str">
        <f>IF(OR(B45="",A45="IM",COUNT(CG45:CI45)=0),"",ROUNDUP(N(CF45)+N(CJ45),0))</f>
        <v/>
      </c>
    </row>
    <row r="46" spans="2:89" ht="15.75" thickBot="1" x14ac:dyDescent="0.3">
      <c r="B46" s="35"/>
      <c r="C46" s="16"/>
      <c r="E46" s="16" t="str">
        <f t="shared" si="11"/>
        <v/>
      </c>
      <c r="F46" s="29"/>
      <c r="G46" s="29"/>
      <c r="I46" s="16" t="str">
        <f t="shared" si="12"/>
        <v/>
      </c>
      <c r="J46" s="16" t="str">
        <f t="shared" si="13"/>
        <v/>
      </c>
      <c r="K46" s="16"/>
      <c r="M46" s="16" t="str">
        <f t="shared" si="14"/>
        <v/>
      </c>
      <c r="N46" s="29"/>
      <c r="O46" s="29"/>
      <c r="Q46" s="16" t="str">
        <f t="shared" si="15"/>
        <v/>
      </c>
      <c r="R46" s="16" t="str">
        <f t="shared" si="16"/>
        <v/>
      </c>
      <c r="S46" s="16"/>
      <c r="U46" s="16" t="str">
        <f t="shared" si="17"/>
        <v/>
      </c>
      <c r="V46" s="29"/>
      <c r="W46" s="29"/>
      <c r="Y46" s="16" t="str">
        <f t="shared" si="18"/>
        <v/>
      </c>
      <c r="Z46" s="16" t="str">
        <f t="shared" si="19"/>
        <v/>
      </c>
      <c r="AA46" s="16"/>
      <c r="AC46" s="16" t="str">
        <f t="shared" si="20"/>
        <v/>
      </c>
      <c r="AD46" s="29"/>
      <c r="AE46" s="29"/>
      <c r="AG46" s="16" t="str">
        <f t="shared" si="21"/>
        <v/>
      </c>
      <c r="AH46" s="12" t="str">
        <f t="shared" si="22"/>
        <v/>
      </c>
      <c r="AI46" s="16"/>
      <c r="AK46" s="16" t="str">
        <f t="shared" si="23"/>
        <v/>
      </c>
      <c r="AO46" s="16" t="str">
        <f t="shared" si="24"/>
        <v/>
      </c>
      <c r="AP46" s="16" t="str">
        <f t="shared" si="25"/>
        <v/>
      </c>
      <c r="AQ46" s="16"/>
      <c r="AS46" s="16" t="str">
        <f t="shared" si="26"/>
        <v/>
      </c>
      <c r="AW46" s="16" t="str">
        <f t="shared" si="27"/>
        <v/>
      </c>
      <c r="AX46" s="16" t="str">
        <f t="shared" si="28"/>
        <v/>
      </c>
      <c r="BA46" s="16" t="str">
        <f t="shared" si="38"/>
        <v/>
      </c>
      <c r="BB46" s="17"/>
      <c r="BE46" s="16" t="str">
        <f t="shared" si="39"/>
        <v/>
      </c>
      <c r="BF46" s="16" t="str">
        <f t="shared" si="29"/>
        <v/>
      </c>
      <c r="BH46" s="16" t="str">
        <f>IF($A46="","",IF(BG46="","I",LOOKUP(BG46/BI$2,{0,0.4,0.45,0.5,0.55,0.6,0.65,0.7,0.75,0.8,1},{"F","D","C","C+","B-","B","B+","A-","A","A+"})))</f>
        <v/>
      </c>
      <c r="BI46" s="12" t="str">
        <f>IF($A46="","",IF(BG46="","--",LOOKUP(BG46/BI$2,{0,0.4,0.45,0.5,0.55,0.6,0.65,0.7,0.75,0.8,1},{0,2,2.25,2.5,2.75,3,3.25,3.5,3.75,4})))</f>
        <v/>
      </c>
      <c r="BL46" s="16" t="str">
        <f t="shared" si="30"/>
        <v/>
      </c>
      <c r="BP46" s="16" t="str">
        <f t="shared" si="31"/>
        <v/>
      </c>
      <c r="BQ46" s="10" t="str">
        <f t="shared" si="32"/>
        <v/>
      </c>
      <c r="BT46" s="16" t="str">
        <f t="shared" si="33"/>
        <v/>
      </c>
      <c r="BX46" s="16" t="str">
        <f t="shared" si="34"/>
        <v/>
      </c>
      <c r="BY46" s="10" t="str">
        <f t="shared" si="35"/>
        <v/>
      </c>
      <c r="CA46" s="16" t="str">
        <f>IF($A46="","",IF(BZ46="","I",LOOKUP(BZ46/CB$2,{0,0.4,0.45,0.5,0.55,0.6,0.65,0.7,0.75,0.8,1},{"F","D","C","C+","B-","B","B+","A-","A","A+"})))</f>
        <v/>
      </c>
      <c r="CB46" s="12" t="str">
        <f>IF($A46="","",IF(BZ46="","--",LOOKUP(BZ46/CB$2,{0,0.4,0.45,0.5,0.55,0.6,0.65,0.7,0.75,0.8,1},{0,2,2.25,2.5,2.75,3,3.25,3.5,3.75,4})))</f>
        <v/>
      </c>
      <c r="CC46" s="16"/>
      <c r="CD46" s="31"/>
      <c r="CE46" s="31"/>
      <c r="CF46" s="32" t="str">
        <f t="shared" si="36"/>
        <v/>
      </c>
      <c r="CG46" s="16"/>
      <c r="CH46" s="16"/>
      <c r="CI46" s="16"/>
      <c r="CJ46" s="32" t="str">
        <f t="shared" si="37"/>
        <v/>
      </c>
      <c r="CK46" s="33" t="str">
        <f>IF(OR(B46="",A46="IM",COUNT(CG46:CI46)=0),"",ROUNDUP(N(CF46)+N(CJ46),0))</f>
        <v/>
      </c>
    </row>
    <row r="47" spans="2:89" ht="15.75" thickBot="1" x14ac:dyDescent="0.3">
      <c r="B47" s="35"/>
      <c r="C47" s="16"/>
      <c r="E47" s="16" t="str">
        <f t="shared" si="11"/>
        <v/>
      </c>
      <c r="F47" s="29"/>
      <c r="G47" s="29"/>
      <c r="I47" s="16" t="str">
        <f t="shared" si="12"/>
        <v/>
      </c>
      <c r="J47" s="16" t="str">
        <f t="shared" si="13"/>
        <v/>
      </c>
      <c r="K47" s="16"/>
      <c r="M47" s="16" t="str">
        <f t="shared" si="14"/>
        <v/>
      </c>
      <c r="N47" s="29"/>
      <c r="O47" s="29"/>
      <c r="Q47" s="16" t="str">
        <f t="shared" si="15"/>
        <v/>
      </c>
      <c r="R47" s="16" t="str">
        <f t="shared" si="16"/>
        <v/>
      </c>
      <c r="S47" s="16"/>
      <c r="U47" s="16" t="str">
        <f t="shared" si="17"/>
        <v/>
      </c>
      <c r="V47" s="29"/>
      <c r="W47" s="29"/>
      <c r="Y47" s="16" t="str">
        <f t="shared" si="18"/>
        <v/>
      </c>
      <c r="Z47" s="16" t="str">
        <f t="shared" si="19"/>
        <v/>
      </c>
      <c r="AA47" s="16"/>
      <c r="AC47" s="16" t="str">
        <f t="shared" si="20"/>
        <v/>
      </c>
      <c r="AD47" s="29"/>
      <c r="AE47" s="29"/>
      <c r="AG47" s="16" t="str">
        <f t="shared" si="21"/>
        <v/>
      </c>
      <c r="AH47" s="12" t="str">
        <f t="shared" si="22"/>
        <v/>
      </c>
      <c r="AI47" s="16"/>
      <c r="AK47" s="16" t="str">
        <f t="shared" si="23"/>
        <v/>
      </c>
      <c r="AO47" s="16" t="str">
        <f t="shared" si="24"/>
        <v/>
      </c>
      <c r="AP47" s="16" t="str">
        <f t="shared" si="25"/>
        <v/>
      </c>
      <c r="AQ47" s="16"/>
      <c r="AS47" s="16" t="str">
        <f t="shared" si="26"/>
        <v/>
      </c>
      <c r="AW47" s="16" t="str">
        <f t="shared" si="27"/>
        <v/>
      </c>
      <c r="AX47" s="16" t="str">
        <f t="shared" si="28"/>
        <v/>
      </c>
      <c r="BA47" s="16" t="str">
        <f t="shared" si="38"/>
        <v/>
      </c>
      <c r="BB47" s="17"/>
      <c r="BE47" s="16" t="str">
        <f t="shared" si="39"/>
        <v/>
      </c>
      <c r="BF47" s="16" t="str">
        <f t="shared" si="29"/>
        <v/>
      </c>
      <c r="BH47" s="16" t="str">
        <f>IF($A47="","",IF(BG47="","I",LOOKUP(BG47/BI$2,{0,0.4,0.45,0.5,0.55,0.6,0.65,0.7,0.75,0.8,1},{"F","D","C","C+","B-","B","B+","A-","A","A+"})))</f>
        <v/>
      </c>
      <c r="BI47" s="12" t="str">
        <f>IF($A47="","",IF(BG47="","--",LOOKUP(BG47/BI$2,{0,0.4,0.45,0.5,0.55,0.6,0.65,0.7,0.75,0.8,1},{0,2,2.25,2.5,2.75,3,3.25,3.5,3.75,4})))</f>
        <v/>
      </c>
      <c r="BL47" s="16" t="str">
        <f t="shared" si="30"/>
        <v/>
      </c>
      <c r="BP47" s="16" t="str">
        <f t="shared" si="31"/>
        <v/>
      </c>
      <c r="BQ47" s="10" t="str">
        <f t="shared" si="32"/>
        <v/>
      </c>
      <c r="BT47" s="16" t="str">
        <f t="shared" si="33"/>
        <v/>
      </c>
      <c r="BX47" s="16" t="str">
        <f t="shared" si="34"/>
        <v/>
      </c>
      <c r="BY47" s="10" t="str">
        <f t="shared" si="35"/>
        <v/>
      </c>
      <c r="CA47" s="16" t="str">
        <f>IF($A47="","",IF(BZ47="","I",LOOKUP(BZ47/CB$2,{0,0.4,0.45,0.5,0.55,0.6,0.65,0.7,0.75,0.8,1},{"F","D","C","C+","B-","B","B+","A-","A","A+"})))</f>
        <v/>
      </c>
      <c r="CB47" s="12" t="str">
        <f>IF($A47="","",IF(BZ47="","--",LOOKUP(BZ47/CB$2,{0,0.4,0.45,0.5,0.55,0.6,0.65,0.7,0.75,0.8,1},{0,2,2.25,2.5,2.75,3,3.25,3.5,3.75,4})))</f>
        <v/>
      </c>
      <c r="CC47" s="16"/>
      <c r="CD47" s="31"/>
      <c r="CE47" s="31"/>
      <c r="CF47" s="32" t="str">
        <f t="shared" si="36"/>
        <v/>
      </c>
      <c r="CG47" s="16"/>
      <c r="CH47" s="16"/>
      <c r="CI47" s="16"/>
      <c r="CJ47" s="32" t="str">
        <f t="shared" si="37"/>
        <v/>
      </c>
      <c r="CK47" s="33" t="str">
        <f>IF(OR(B47="",A47="IM",COUNT(CG47:CI47)=0),"",ROUNDUP(N(CF47)+N(CJ47),0))</f>
        <v/>
      </c>
    </row>
    <row r="48" spans="2:89" ht="15.75" thickBot="1" x14ac:dyDescent="0.3">
      <c r="B48" s="35"/>
      <c r="C48" s="16"/>
      <c r="E48" s="16" t="str">
        <f t="shared" si="11"/>
        <v/>
      </c>
      <c r="F48" s="29"/>
      <c r="G48" s="29"/>
      <c r="I48" s="16" t="str">
        <f t="shared" si="12"/>
        <v/>
      </c>
      <c r="J48" s="16" t="str">
        <f t="shared" si="13"/>
        <v/>
      </c>
      <c r="K48" s="16"/>
      <c r="M48" s="16" t="str">
        <f t="shared" si="14"/>
        <v/>
      </c>
      <c r="N48" s="29"/>
      <c r="O48" s="29"/>
      <c r="Q48" s="16" t="str">
        <f t="shared" si="15"/>
        <v/>
      </c>
      <c r="R48" s="16" t="str">
        <f t="shared" si="16"/>
        <v/>
      </c>
      <c r="S48" s="16"/>
      <c r="U48" s="16" t="str">
        <f t="shared" si="17"/>
        <v/>
      </c>
      <c r="V48" s="29"/>
      <c r="W48" s="29"/>
      <c r="Y48" s="16" t="str">
        <f t="shared" si="18"/>
        <v/>
      </c>
      <c r="Z48" s="16" t="str">
        <f t="shared" si="19"/>
        <v/>
      </c>
      <c r="AA48" s="16"/>
      <c r="AC48" s="16" t="str">
        <f t="shared" si="20"/>
        <v/>
      </c>
      <c r="AD48" s="29"/>
      <c r="AE48" s="29"/>
      <c r="AG48" s="16" t="str">
        <f t="shared" si="21"/>
        <v/>
      </c>
      <c r="AH48" s="12" t="str">
        <f t="shared" si="22"/>
        <v/>
      </c>
      <c r="AI48" s="16"/>
      <c r="AK48" s="16" t="str">
        <f t="shared" si="23"/>
        <v/>
      </c>
      <c r="AO48" s="16" t="str">
        <f t="shared" si="24"/>
        <v/>
      </c>
      <c r="AP48" s="16" t="str">
        <f t="shared" si="25"/>
        <v/>
      </c>
      <c r="AQ48" s="16"/>
      <c r="AS48" s="16" t="str">
        <f t="shared" si="26"/>
        <v/>
      </c>
      <c r="AW48" s="16" t="str">
        <f t="shared" si="27"/>
        <v/>
      </c>
      <c r="AX48" s="16" t="str">
        <f t="shared" si="28"/>
        <v/>
      </c>
      <c r="BA48" s="16" t="str">
        <f t="shared" si="38"/>
        <v/>
      </c>
      <c r="BB48" s="17"/>
      <c r="BE48" s="16" t="str">
        <f t="shared" si="39"/>
        <v/>
      </c>
      <c r="BF48" s="16" t="str">
        <f t="shared" si="29"/>
        <v/>
      </c>
      <c r="BH48" s="16" t="str">
        <f>IF($A48="","",IF(BG48="","I",LOOKUP(BG48/BI$2,{0,0.4,0.45,0.5,0.55,0.6,0.65,0.7,0.75,0.8,1},{"F","D","C","C+","B-","B","B+","A-","A","A+"})))</f>
        <v/>
      </c>
      <c r="BI48" s="12" t="str">
        <f>IF($A48="","",IF(BG48="","--",LOOKUP(BG48/BI$2,{0,0.4,0.45,0.5,0.55,0.6,0.65,0.7,0.75,0.8,1},{0,2,2.25,2.5,2.75,3,3.25,3.5,3.75,4})))</f>
        <v/>
      </c>
      <c r="BL48" s="16" t="str">
        <f t="shared" si="30"/>
        <v/>
      </c>
      <c r="BP48" s="16" t="str">
        <f t="shared" si="31"/>
        <v/>
      </c>
      <c r="BQ48" s="10" t="str">
        <f t="shared" si="32"/>
        <v/>
      </c>
      <c r="BT48" s="16" t="str">
        <f t="shared" si="33"/>
        <v/>
      </c>
      <c r="BX48" s="16" t="str">
        <f t="shared" si="34"/>
        <v/>
      </c>
      <c r="BY48" s="10" t="str">
        <f t="shared" si="35"/>
        <v/>
      </c>
      <c r="CA48" s="16" t="str">
        <f>IF($A48="","",IF(BZ48="","I",LOOKUP(BZ48/CB$2,{0,0.4,0.45,0.5,0.55,0.6,0.65,0.7,0.75,0.8,1},{"F","D","C","C+","B-","B","B+","A-","A","A+"})))</f>
        <v/>
      </c>
      <c r="CB48" s="12" t="str">
        <f>IF($A48="","",IF(BZ48="","--",LOOKUP(BZ48/CB$2,{0,0.4,0.45,0.5,0.55,0.6,0.65,0.7,0.75,0.8,1},{0,2,2.25,2.5,2.75,3,3.25,3.5,3.75,4})))</f>
        <v/>
      </c>
      <c r="CC48" s="16"/>
      <c r="CD48" s="31"/>
      <c r="CE48" s="31"/>
      <c r="CF48" s="32" t="str">
        <f t="shared" si="36"/>
        <v/>
      </c>
      <c r="CG48" s="16"/>
      <c r="CH48" s="16"/>
      <c r="CI48" s="16"/>
      <c r="CJ48" s="32" t="str">
        <f t="shared" si="37"/>
        <v/>
      </c>
      <c r="CK48" s="33" t="str">
        <f>IF(OR(B48="",A48="IM",COUNT(CG48:CI48)=0),"",ROUNDUP(N(CF48)+N(CJ48),0))</f>
        <v/>
      </c>
    </row>
    <row r="49" spans="2:89" ht="15.75" thickBot="1" x14ac:dyDescent="0.3">
      <c r="B49" s="35"/>
      <c r="C49" s="16"/>
      <c r="E49" s="16" t="str">
        <f t="shared" si="11"/>
        <v/>
      </c>
      <c r="F49" s="29"/>
      <c r="G49" s="29"/>
      <c r="I49" s="16" t="str">
        <f t="shared" si="12"/>
        <v/>
      </c>
      <c r="J49" s="16" t="str">
        <f t="shared" si="13"/>
        <v/>
      </c>
      <c r="K49" s="16"/>
      <c r="M49" s="16" t="str">
        <f t="shared" si="14"/>
        <v/>
      </c>
      <c r="N49" s="29"/>
      <c r="O49" s="29"/>
      <c r="Q49" s="16" t="str">
        <f t="shared" si="15"/>
        <v/>
      </c>
      <c r="R49" s="16" t="str">
        <f t="shared" si="16"/>
        <v/>
      </c>
      <c r="S49" s="16"/>
      <c r="U49" s="16" t="str">
        <f t="shared" si="17"/>
        <v/>
      </c>
      <c r="V49" s="29"/>
      <c r="W49" s="29"/>
      <c r="Y49" s="16" t="str">
        <f t="shared" si="18"/>
        <v/>
      </c>
      <c r="Z49" s="16" t="str">
        <f t="shared" si="19"/>
        <v/>
      </c>
      <c r="AA49" s="16"/>
      <c r="AC49" s="16" t="str">
        <f t="shared" si="20"/>
        <v/>
      </c>
      <c r="AD49" s="29"/>
      <c r="AE49" s="29"/>
      <c r="AG49" s="16" t="str">
        <f t="shared" si="21"/>
        <v/>
      </c>
      <c r="AH49" s="12" t="str">
        <f t="shared" si="22"/>
        <v/>
      </c>
      <c r="AI49" s="16"/>
      <c r="AK49" s="16" t="str">
        <f t="shared" si="23"/>
        <v/>
      </c>
      <c r="AO49" s="16" t="str">
        <f t="shared" si="24"/>
        <v/>
      </c>
      <c r="AP49" s="16" t="str">
        <f t="shared" si="25"/>
        <v/>
      </c>
      <c r="AQ49" s="16"/>
      <c r="AS49" s="16" t="str">
        <f t="shared" si="26"/>
        <v/>
      </c>
      <c r="AW49" s="16" t="str">
        <f t="shared" si="27"/>
        <v/>
      </c>
      <c r="AX49" s="16" t="str">
        <f t="shared" si="28"/>
        <v/>
      </c>
      <c r="BA49" s="16" t="str">
        <f t="shared" si="38"/>
        <v/>
      </c>
      <c r="BB49" s="17"/>
      <c r="BE49" s="16" t="str">
        <f t="shared" si="39"/>
        <v/>
      </c>
      <c r="BF49" s="16" t="str">
        <f t="shared" si="29"/>
        <v/>
      </c>
      <c r="BH49" s="16" t="str">
        <f>IF($A49="","",IF(BG49="","I",LOOKUP(BG49/BI$2,{0,0.4,0.45,0.5,0.55,0.6,0.65,0.7,0.75,0.8,1},{"F","D","C","C+","B-","B","B+","A-","A","A+"})))</f>
        <v/>
      </c>
      <c r="BI49" s="12" t="str">
        <f>IF($A49="","",IF(BG49="","--",LOOKUP(BG49/BI$2,{0,0.4,0.45,0.5,0.55,0.6,0.65,0.7,0.75,0.8,1},{0,2,2.25,2.5,2.75,3,3.25,3.5,3.75,4})))</f>
        <v/>
      </c>
      <c r="BL49" s="16" t="str">
        <f t="shared" si="30"/>
        <v/>
      </c>
      <c r="BP49" s="16" t="str">
        <f t="shared" si="31"/>
        <v/>
      </c>
      <c r="BQ49" s="10" t="str">
        <f t="shared" si="32"/>
        <v/>
      </c>
      <c r="BT49" s="16" t="str">
        <f t="shared" si="33"/>
        <v/>
      </c>
      <c r="BX49" s="16" t="str">
        <f t="shared" si="34"/>
        <v/>
      </c>
      <c r="BY49" s="10" t="str">
        <f t="shared" si="35"/>
        <v/>
      </c>
      <c r="CA49" s="16" t="str">
        <f>IF($A49="","",IF(BZ49="","I",LOOKUP(BZ49/CB$2,{0,0.4,0.45,0.5,0.55,0.6,0.65,0.7,0.75,0.8,1},{"F","D","C","C+","B-","B","B+","A-","A","A+"})))</f>
        <v/>
      </c>
      <c r="CB49" s="12" t="str">
        <f>IF($A49="","",IF(BZ49="","--",LOOKUP(BZ49/CB$2,{0,0.4,0.45,0.5,0.55,0.6,0.65,0.7,0.75,0.8,1},{0,2,2.25,2.5,2.75,3,3.25,3.5,3.75,4})))</f>
        <v/>
      </c>
      <c r="CC49" s="16"/>
      <c r="CD49" s="31"/>
      <c r="CE49" s="31"/>
      <c r="CF49" s="32" t="str">
        <f t="shared" si="36"/>
        <v/>
      </c>
      <c r="CG49" s="16"/>
      <c r="CH49" s="16"/>
      <c r="CI49" s="16"/>
      <c r="CJ49" s="32" t="str">
        <f t="shared" si="37"/>
        <v/>
      </c>
      <c r="CK49" s="33" t="str">
        <f>IF(OR(B49="",A49="IM",COUNT(CG49:CI49)=0),"",ROUNDUP(N(CF49)+N(CJ49),0))</f>
        <v/>
      </c>
    </row>
    <row r="50" spans="2:89" ht="15.75" thickBot="1" x14ac:dyDescent="0.3">
      <c r="B50" s="35"/>
      <c r="C50" s="16"/>
      <c r="E50" s="16" t="str">
        <f t="shared" si="11"/>
        <v/>
      </c>
      <c r="F50" s="29"/>
      <c r="G50" s="29"/>
      <c r="I50" s="16" t="str">
        <f t="shared" si="12"/>
        <v/>
      </c>
      <c r="J50" s="16" t="str">
        <f t="shared" si="13"/>
        <v/>
      </c>
      <c r="K50" s="16"/>
      <c r="M50" s="16" t="str">
        <f t="shared" si="14"/>
        <v/>
      </c>
      <c r="N50" s="29"/>
      <c r="O50" s="29"/>
      <c r="Q50" s="16" t="str">
        <f t="shared" si="15"/>
        <v/>
      </c>
      <c r="R50" s="16" t="str">
        <f t="shared" si="16"/>
        <v/>
      </c>
      <c r="S50" s="16"/>
      <c r="U50" s="16" t="str">
        <f t="shared" si="17"/>
        <v/>
      </c>
      <c r="V50" s="29"/>
      <c r="W50" s="29"/>
      <c r="Y50" s="16" t="str">
        <f t="shared" si="18"/>
        <v/>
      </c>
      <c r="Z50" s="16" t="str">
        <f t="shared" si="19"/>
        <v/>
      </c>
      <c r="AA50" s="16"/>
      <c r="AC50" s="16" t="str">
        <f t="shared" si="20"/>
        <v/>
      </c>
      <c r="AD50" s="29"/>
      <c r="AE50" s="29"/>
      <c r="AG50" s="16" t="str">
        <f t="shared" si="21"/>
        <v/>
      </c>
      <c r="AH50" s="12" t="str">
        <f t="shared" si="22"/>
        <v/>
      </c>
      <c r="AI50" s="16"/>
      <c r="AK50" s="16" t="str">
        <f t="shared" si="23"/>
        <v/>
      </c>
      <c r="AO50" s="16" t="str">
        <f t="shared" si="24"/>
        <v/>
      </c>
      <c r="AP50" s="16" t="str">
        <f t="shared" si="25"/>
        <v/>
      </c>
      <c r="AQ50" s="16"/>
      <c r="AS50" s="16" t="str">
        <f t="shared" si="26"/>
        <v/>
      </c>
      <c r="AW50" s="16" t="str">
        <f t="shared" si="27"/>
        <v/>
      </c>
      <c r="AX50" s="16" t="str">
        <f t="shared" si="28"/>
        <v/>
      </c>
      <c r="BA50" s="16" t="str">
        <f t="shared" si="38"/>
        <v/>
      </c>
      <c r="BB50" s="17"/>
      <c r="BE50" s="16" t="str">
        <f t="shared" si="39"/>
        <v/>
      </c>
      <c r="BF50" s="16" t="str">
        <f t="shared" si="29"/>
        <v/>
      </c>
      <c r="BH50" s="16" t="str">
        <f>IF($A50="","",IF(BG50="","I",LOOKUP(BG50/BI$2,{0,0.4,0.45,0.5,0.55,0.6,0.65,0.7,0.75,0.8,1},{"F","D","C","C+","B-","B","B+","A-","A","A+"})))</f>
        <v/>
      </c>
      <c r="BI50" s="12" t="str">
        <f>IF($A50="","",IF(BG50="","--",LOOKUP(BG50/BI$2,{0,0.4,0.45,0.5,0.55,0.6,0.65,0.7,0.75,0.8,1},{0,2,2.25,2.5,2.75,3,3.25,3.5,3.75,4})))</f>
        <v/>
      </c>
      <c r="BL50" s="16" t="str">
        <f t="shared" si="30"/>
        <v/>
      </c>
      <c r="BP50" s="16" t="str">
        <f t="shared" si="31"/>
        <v/>
      </c>
      <c r="BQ50" s="10" t="str">
        <f t="shared" si="32"/>
        <v/>
      </c>
      <c r="BT50" s="16" t="str">
        <f t="shared" si="33"/>
        <v/>
      </c>
      <c r="BX50" s="16" t="str">
        <f t="shared" si="34"/>
        <v/>
      </c>
      <c r="BY50" s="10" t="str">
        <f t="shared" si="35"/>
        <v/>
      </c>
      <c r="CA50" s="16" t="str">
        <f>IF($A50="","",IF(BZ50="","I",LOOKUP(BZ50/CB$2,{0,0.4,0.45,0.5,0.55,0.6,0.65,0.7,0.75,0.8,1},{"F","D","C","C+","B-","B","B+","A-","A","A+"})))</f>
        <v/>
      </c>
      <c r="CB50" s="12" t="str">
        <f>IF($A50="","",IF(BZ50="","--",LOOKUP(BZ50/CB$2,{0,0.4,0.45,0.5,0.55,0.6,0.65,0.7,0.75,0.8,1},{0,2,2.25,2.5,2.75,3,3.25,3.5,3.75,4})))</f>
        <v/>
      </c>
      <c r="CC50" s="16"/>
      <c r="CD50" s="31"/>
      <c r="CE50" s="31"/>
      <c r="CF50" s="32" t="str">
        <f t="shared" si="36"/>
        <v/>
      </c>
      <c r="CG50" s="16"/>
      <c r="CH50" s="16"/>
      <c r="CI50" s="16"/>
      <c r="CJ50" s="32" t="str">
        <f t="shared" si="37"/>
        <v/>
      </c>
      <c r="CK50" s="33" t="str">
        <f>IF(OR(B50="",A50="IM",COUNT(CG50:CI50)=0),"",ROUNDUP(N(CF50)+N(CJ50),0))</f>
        <v/>
      </c>
    </row>
    <row r="51" spans="2:89" ht="15.75" thickBot="1" x14ac:dyDescent="0.3">
      <c r="B51" s="35"/>
      <c r="C51" s="16"/>
      <c r="E51" s="16" t="str">
        <f t="shared" si="11"/>
        <v/>
      </c>
      <c r="F51" s="29"/>
      <c r="G51" s="29"/>
      <c r="I51" s="16" t="str">
        <f t="shared" si="12"/>
        <v/>
      </c>
      <c r="J51" s="16" t="str">
        <f t="shared" si="13"/>
        <v/>
      </c>
      <c r="K51" s="16"/>
      <c r="M51" s="16" t="str">
        <f t="shared" si="14"/>
        <v/>
      </c>
      <c r="N51" s="29"/>
      <c r="O51" s="29"/>
      <c r="Q51" s="16" t="str">
        <f t="shared" si="15"/>
        <v/>
      </c>
      <c r="R51" s="16" t="str">
        <f t="shared" si="16"/>
        <v/>
      </c>
      <c r="S51" s="16"/>
      <c r="U51" s="16" t="str">
        <f t="shared" si="17"/>
        <v/>
      </c>
      <c r="V51" s="29"/>
      <c r="W51" s="29"/>
      <c r="Y51" s="16" t="str">
        <f t="shared" si="18"/>
        <v/>
      </c>
      <c r="Z51" s="16" t="str">
        <f t="shared" si="19"/>
        <v/>
      </c>
      <c r="AA51" s="16"/>
      <c r="AC51" s="16" t="str">
        <f t="shared" si="20"/>
        <v/>
      </c>
      <c r="AD51" s="29"/>
      <c r="AE51" s="29"/>
      <c r="AG51" s="16" t="str">
        <f t="shared" si="21"/>
        <v/>
      </c>
      <c r="AH51" s="12" t="str">
        <f t="shared" si="22"/>
        <v/>
      </c>
      <c r="AI51" s="16"/>
      <c r="AK51" s="16" t="str">
        <f t="shared" si="23"/>
        <v/>
      </c>
      <c r="AO51" s="16" t="str">
        <f t="shared" si="24"/>
        <v/>
      </c>
      <c r="AP51" s="16" t="str">
        <f t="shared" si="25"/>
        <v/>
      </c>
      <c r="AQ51" s="16"/>
      <c r="AS51" s="16" t="str">
        <f t="shared" si="26"/>
        <v/>
      </c>
      <c r="AW51" s="16" t="str">
        <f t="shared" si="27"/>
        <v/>
      </c>
      <c r="AX51" s="16" t="str">
        <f t="shared" si="28"/>
        <v/>
      </c>
      <c r="BA51" s="16" t="str">
        <f t="shared" si="38"/>
        <v/>
      </c>
      <c r="BB51" s="17"/>
      <c r="BE51" s="16" t="str">
        <f t="shared" si="39"/>
        <v/>
      </c>
      <c r="BF51" s="16" t="str">
        <f t="shared" si="29"/>
        <v/>
      </c>
      <c r="BH51" s="16" t="str">
        <f>IF($A51="","",IF(BG51="","I",LOOKUP(BG51/BI$2,{0,0.4,0.45,0.5,0.55,0.6,0.65,0.7,0.75,0.8,1},{"F","D","C","C+","B-","B","B+","A-","A","A+"})))</f>
        <v/>
      </c>
      <c r="BI51" s="12" t="str">
        <f>IF($A51="","",IF(BG51="","--",LOOKUP(BG51/BI$2,{0,0.4,0.45,0.5,0.55,0.6,0.65,0.7,0.75,0.8,1},{0,2,2.25,2.5,2.75,3,3.25,3.5,3.75,4})))</f>
        <v/>
      </c>
      <c r="BL51" s="16" t="str">
        <f t="shared" si="30"/>
        <v/>
      </c>
      <c r="BP51" s="16" t="str">
        <f t="shared" si="31"/>
        <v/>
      </c>
      <c r="BQ51" s="10" t="str">
        <f t="shared" si="32"/>
        <v/>
      </c>
      <c r="BT51" s="16" t="str">
        <f t="shared" si="33"/>
        <v/>
      </c>
      <c r="BX51" s="16" t="str">
        <f t="shared" si="34"/>
        <v/>
      </c>
      <c r="BY51" s="10" t="str">
        <f t="shared" si="35"/>
        <v/>
      </c>
      <c r="CA51" s="16" t="str">
        <f>IF($A51="","",IF(BZ51="","I",LOOKUP(BZ51/CB$2,{0,0.4,0.45,0.5,0.55,0.6,0.65,0.7,0.75,0.8,1},{"F","D","C","C+","B-","B","B+","A-","A","A+"})))</f>
        <v/>
      </c>
      <c r="CB51" s="12" t="str">
        <f>IF($A51="","",IF(BZ51="","--",LOOKUP(BZ51/CB$2,{0,0.4,0.45,0.5,0.55,0.6,0.65,0.7,0.75,0.8,1},{0,2,2.25,2.5,2.75,3,3.25,3.5,3.75,4})))</f>
        <v/>
      </c>
      <c r="CC51" s="16"/>
      <c r="CD51" s="31"/>
      <c r="CE51" s="31"/>
      <c r="CF51" s="32" t="str">
        <f t="shared" si="36"/>
        <v/>
      </c>
      <c r="CG51" s="16"/>
      <c r="CH51" s="16"/>
      <c r="CI51" s="16"/>
      <c r="CJ51" s="32" t="str">
        <f t="shared" si="37"/>
        <v/>
      </c>
      <c r="CK51" s="33" t="str">
        <f>IF(OR(B51="",A51="IM",COUNT(CG51:CI51)=0),"",ROUNDUP(N(CF51)+N(CJ51),0))</f>
        <v/>
      </c>
    </row>
    <row r="52" spans="2:89" ht="15.75" thickBot="1" x14ac:dyDescent="0.3">
      <c r="B52" s="35"/>
      <c r="C52" s="16"/>
      <c r="E52" s="16" t="str">
        <f t="shared" si="11"/>
        <v/>
      </c>
      <c r="F52" s="36"/>
      <c r="G52" s="36"/>
      <c r="I52" s="16" t="str">
        <f t="shared" si="12"/>
        <v/>
      </c>
      <c r="J52" s="16" t="str">
        <f t="shared" si="13"/>
        <v/>
      </c>
      <c r="K52" s="16"/>
      <c r="M52" s="16" t="str">
        <f t="shared" si="14"/>
        <v/>
      </c>
      <c r="N52" s="36"/>
      <c r="O52" s="36"/>
      <c r="Q52" s="16" t="str">
        <f t="shared" si="15"/>
        <v/>
      </c>
      <c r="R52" s="16" t="str">
        <f t="shared" si="16"/>
        <v/>
      </c>
      <c r="S52" s="16"/>
      <c r="U52" s="16" t="str">
        <f t="shared" si="17"/>
        <v/>
      </c>
      <c r="V52" s="36"/>
      <c r="W52" s="36"/>
      <c r="Y52" s="16" t="str">
        <f t="shared" si="18"/>
        <v/>
      </c>
      <c r="Z52" s="16" t="str">
        <f t="shared" si="19"/>
        <v/>
      </c>
      <c r="AA52" s="16"/>
      <c r="AC52" s="16" t="str">
        <f t="shared" si="20"/>
        <v/>
      </c>
      <c r="AD52" s="36"/>
      <c r="AE52" s="36"/>
      <c r="AG52" s="16" t="str">
        <f t="shared" si="21"/>
        <v/>
      </c>
      <c r="AH52" s="12" t="str">
        <f t="shared" si="22"/>
        <v/>
      </c>
      <c r="AI52" s="16"/>
      <c r="AK52" s="16" t="str">
        <f t="shared" si="23"/>
        <v/>
      </c>
      <c r="AO52" s="16" t="str">
        <f t="shared" si="24"/>
        <v/>
      </c>
      <c r="AP52" s="16" t="str">
        <f t="shared" si="25"/>
        <v/>
      </c>
      <c r="AQ52" s="16"/>
      <c r="AS52" s="16" t="str">
        <f t="shared" si="26"/>
        <v/>
      </c>
      <c r="AW52" s="16" t="str">
        <f t="shared" si="27"/>
        <v/>
      </c>
      <c r="AX52" s="16" t="str">
        <f t="shared" si="28"/>
        <v/>
      </c>
      <c r="BA52" s="16" t="str">
        <f t="shared" si="38"/>
        <v/>
      </c>
      <c r="BB52" s="17"/>
      <c r="BE52" s="16" t="str">
        <f t="shared" si="39"/>
        <v/>
      </c>
      <c r="BF52" s="16" t="str">
        <f t="shared" si="29"/>
        <v/>
      </c>
      <c r="BH52" s="16" t="str">
        <f>IF($A52="","",IF(BG52="","I",LOOKUP(BG52/BI$2,{0,0.4,0.45,0.5,0.55,0.6,0.65,0.7,0.75,0.8,1},{"F","D","C","C+","B-","B","B+","A-","A","A+"})))</f>
        <v/>
      </c>
      <c r="BI52" s="12" t="str">
        <f>IF($A52="","",IF(BG52="","--",LOOKUP(BG52/BI$2,{0,0.4,0.45,0.5,0.55,0.6,0.65,0.7,0.75,0.8,1},{0,2,2.25,2.5,2.75,3,3.25,3.5,3.75,4})))</f>
        <v/>
      </c>
      <c r="BL52" s="16" t="str">
        <f t="shared" si="30"/>
        <v/>
      </c>
      <c r="BP52" s="16" t="str">
        <f t="shared" si="31"/>
        <v/>
      </c>
      <c r="BQ52" s="10" t="str">
        <f t="shared" si="32"/>
        <v/>
      </c>
      <c r="BT52" s="16" t="str">
        <f t="shared" si="33"/>
        <v/>
      </c>
      <c r="BX52" s="16" t="str">
        <f t="shared" si="34"/>
        <v/>
      </c>
      <c r="BY52" s="10" t="str">
        <f t="shared" si="35"/>
        <v/>
      </c>
      <c r="CA52" s="16" t="str">
        <f>IF($A52="","",IF(BZ52="","I",LOOKUP(BZ52/CB$2,{0,0.4,0.45,0.5,0.55,0.6,0.65,0.7,0.75,0.8,1},{"F","D","C","C+","B-","B","B+","A-","A","A+"})))</f>
        <v/>
      </c>
      <c r="CB52" s="12" t="str">
        <f>IF($A52="","",IF(BZ52="","--",LOOKUP(BZ52/CB$2,{0,0.4,0.45,0.5,0.55,0.6,0.65,0.7,0.75,0.8,1},{0,2,2.25,2.5,2.75,3,3.25,3.5,3.75,4})))</f>
        <v/>
      </c>
      <c r="CC52" s="16"/>
      <c r="CD52" s="31"/>
      <c r="CE52" s="31"/>
      <c r="CF52" s="32" t="str">
        <f t="shared" si="36"/>
        <v/>
      </c>
      <c r="CG52" s="16"/>
      <c r="CH52" s="16"/>
      <c r="CI52" s="16"/>
      <c r="CJ52" s="32" t="str">
        <f t="shared" si="37"/>
        <v/>
      </c>
      <c r="CK52" s="33" t="str">
        <f>IF(OR(B52="",A52="IM",COUNT(CG52:CI52)=0),"",ROUNDUP(N(CF52)+N(CJ52),0))</f>
        <v/>
      </c>
    </row>
    <row r="53" spans="2:89" ht="15.75" thickBot="1" x14ac:dyDescent="0.3">
      <c r="B53" s="35"/>
      <c r="C53" s="16"/>
      <c r="E53" s="16" t="str">
        <f t="shared" si="11"/>
        <v/>
      </c>
      <c r="F53" s="29"/>
      <c r="G53" s="29"/>
      <c r="I53" s="16" t="str">
        <f t="shared" si="12"/>
        <v/>
      </c>
      <c r="J53" s="16" t="str">
        <f t="shared" si="13"/>
        <v/>
      </c>
      <c r="K53" s="16"/>
      <c r="M53" s="16" t="str">
        <f t="shared" si="14"/>
        <v/>
      </c>
      <c r="N53" s="29"/>
      <c r="O53" s="29"/>
      <c r="Q53" s="16" t="str">
        <f t="shared" si="15"/>
        <v/>
      </c>
      <c r="R53" s="16" t="str">
        <f t="shared" si="16"/>
        <v/>
      </c>
      <c r="S53" s="16"/>
      <c r="U53" s="16" t="str">
        <f t="shared" si="17"/>
        <v/>
      </c>
      <c r="V53" s="29"/>
      <c r="W53" s="29"/>
      <c r="Y53" s="16" t="str">
        <f t="shared" si="18"/>
        <v/>
      </c>
      <c r="Z53" s="16" t="str">
        <f t="shared" si="19"/>
        <v/>
      </c>
      <c r="AA53" s="16"/>
      <c r="AC53" s="16" t="str">
        <f t="shared" si="20"/>
        <v/>
      </c>
      <c r="AD53" s="29"/>
      <c r="AE53" s="29"/>
      <c r="AG53" s="16" t="str">
        <f t="shared" si="21"/>
        <v/>
      </c>
      <c r="AH53" s="12" t="str">
        <f t="shared" si="22"/>
        <v/>
      </c>
      <c r="AI53" s="16"/>
      <c r="AK53" s="16" t="str">
        <f t="shared" si="23"/>
        <v/>
      </c>
      <c r="AO53" s="16" t="str">
        <f t="shared" si="24"/>
        <v/>
      </c>
      <c r="AP53" s="16" t="str">
        <f t="shared" si="25"/>
        <v/>
      </c>
      <c r="AQ53" s="16"/>
      <c r="AS53" s="16" t="str">
        <f t="shared" si="26"/>
        <v/>
      </c>
      <c r="AW53" s="16" t="str">
        <f t="shared" si="27"/>
        <v/>
      </c>
      <c r="AX53" s="16" t="str">
        <f t="shared" si="28"/>
        <v/>
      </c>
      <c r="BA53" s="16" t="str">
        <f t="shared" si="38"/>
        <v/>
      </c>
      <c r="BB53" s="17"/>
      <c r="BE53" s="16" t="str">
        <f t="shared" si="39"/>
        <v/>
      </c>
      <c r="BF53" s="16" t="str">
        <f t="shared" si="29"/>
        <v/>
      </c>
      <c r="BH53" s="16" t="str">
        <f>IF($A53="","",IF(BG53="","I",LOOKUP(BG53/BI$2,{0,0.4,0.45,0.5,0.55,0.6,0.65,0.7,0.75,0.8,1},{"F","D","C","C+","B-","B","B+","A-","A","A+"})))</f>
        <v/>
      </c>
      <c r="BI53" s="12" t="str">
        <f>IF($A53="","",IF(BG53="","--",LOOKUP(BG53/BI$2,{0,0.4,0.45,0.5,0.55,0.6,0.65,0.7,0.75,0.8,1},{0,2,2.25,2.5,2.75,3,3.25,3.5,3.75,4})))</f>
        <v/>
      </c>
      <c r="BL53" s="16" t="str">
        <f t="shared" si="30"/>
        <v/>
      </c>
      <c r="BP53" s="16" t="str">
        <f t="shared" si="31"/>
        <v/>
      </c>
      <c r="BQ53" s="10" t="str">
        <f t="shared" si="32"/>
        <v/>
      </c>
      <c r="BT53" s="16" t="str">
        <f t="shared" si="33"/>
        <v/>
      </c>
      <c r="BX53" s="16" t="str">
        <f t="shared" si="34"/>
        <v/>
      </c>
      <c r="BY53" s="10" t="str">
        <f t="shared" si="35"/>
        <v/>
      </c>
      <c r="CA53" s="16" t="str">
        <f>IF($A53="","",IF(BZ53="","I",LOOKUP(BZ53/CB$2,{0,0.4,0.45,0.5,0.55,0.6,0.65,0.7,0.75,0.8,1},{"F","D","C","C+","B-","B","B+","A-","A","A+"})))</f>
        <v/>
      </c>
      <c r="CB53" s="12" t="str">
        <f>IF($A53="","",IF(BZ53="","--",LOOKUP(BZ53/CB$2,{0,0.4,0.45,0.5,0.55,0.6,0.65,0.7,0.75,0.8,1},{0,2,2.25,2.5,2.75,3,3.25,3.5,3.75,4})))</f>
        <v/>
      </c>
      <c r="CC53" s="16"/>
      <c r="CD53" s="31"/>
      <c r="CE53" s="31"/>
      <c r="CF53" s="32" t="str">
        <f t="shared" si="36"/>
        <v/>
      </c>
      <c r="CG53" s="16"/>
      <c r="CH53" s="16"/>
      <c r="CI53" s="16"/>
      <c r="CJ53" s="32" t="str">
        <f t="shared" si="37"/>
        <v/>
      </c>
      <c r="CK53" s="33" t="str">
        <f>IF(OR(B53="",A53="IM",COUNT(CG53:CI53)=0),"",ROUNDUP(N(CF53)+N(CJ53),0))</f>
        <v/>
      </c>
    </row>
    <row r="54" spans="2:89" ht="15.75" thickBot="1" x14ac:dyDescent="0.3">
      <c r="B54" s="35"/>
      <c r="C54" s="16"/>
      <c r="E54" s="16" t="str">
        <f t="shared" si="11"/>
        <v/>
      </c>
      <c r="F54" s="29"/>
      <c r="G54" s="29"/>
      <c r="I54" s="16" t="str">
        <f t="shared" si="12"/>
        <v/>
      </c>
      <c r="J54" s="16" t="str">
        <f t="shared" si="13"/>
        <v/>
      </c>
      <c r="K54" s="16"/>
      <c r="M54" s="16" t="str">
        <f t="shared" si="14"/>
        <v/>
      </c>
      <c r="N54" s="29"/>
      <c r="O54" s="29"/>
      <c r="Q54" s="16" t="str">
        <f t="shared" si="15"/>
        <v/>
      </c>
      <c r="R54" s="16" t="str">
        <f t="shared" si="16"/>
        <v/>
      </c>
      <c r="S54" s="16"/>
      <c r="U54" s="16" t="str">
        <f t="shared" si="17"/>
        <v/>
      </c>
      <c r="V54" s="29"/>
      <c r="W54" s="29"/>
      <c r="Y54" s="16" t="str">
        <f t="shared" si="18"/>
        <v/>
      </c>
      <c r="Z54" s="16" t="str">
        <f t="shared" si="19"/>
        <v/>
      </c>
      <c r="AA54" s="16"/>
      <c r="AC54" s="16" t="str">
        <f t="shared" si="20"/>
        <v/>
      </c>
      <c r="AD54" s="29"/>
      <c r="AE54" s="29"/>
      <c r="AG54" s="16" t="str">
        <f t="shared" si="21"/>
        <v/>
      </c>
      <c r="AH54" s="12" t="str">
        <f t="shared" si="22"/>
        <v/>
      </c>
      <c r="AI54" s="16"/>
      <c r="AK54" s="16" t="str">
        <f t="shared" si="23"/>
        <v/>
      </c>
      <c r="AO54" s="16" t="str">
        <f t="shared" si="24"/>
        <v/>
      </c>
      <c r="AP54" s="16" t="str">
        <f t="shared" si="25"/>
        <v/>
      </c>
      <c r="AQ54" s="16"/>
      <c r="AS54" s="16" t="str">
        <f t="shared" si="26"/>
        <v/>
      </c>
      <c r="AW54" s="16" t="str">
        <f t="shared" si="27"/>
        <v/>
      </c>
      <c r="AX54" s="16" t="str">
        <f t="shared" si="28"/>
        <v/>
      </c>
      <c r="BA54" s="16" t="str">
        <f t="shared" si="38"/>
        <v/>
      </c>
      <c r="BB54" s="17"/>
      <c r="BE54" s="16" t="str">
        <f t="shared" si="39"/>
        <v/>
      </c>
      <c r="BF54" s="16" t="str">
        <f t="shared" si="29"/>
        <v/>
      </c>
      <c r="BH54" s="16" t="str">
        <f>IF($A54="","",IF(BG54="","I",LOOKUP(BG54/BI$2,{0,0.4,0.45,0.5,0.55,0.6,0.65,0.7,0.75,0.8,1},{"F","D","C","C+","B-","B","B+","A-","A","A+"})))</f>
        <v/>
      </c>
      <c r="BI54" s="12" t="str">
        <f>IF($A54="","",IF(BG54="","--",LOOKUP(BG54/BI$2,{0,0.4,0.45,0.5,0.55,0.6,0.65,0.7,0.75,0.8,1},{0,2,2.25,2.5,2.75,3,3.25,3.5,3.75,4})))</f>
        <v/>
      </c>
      <c r="BL54" s="16" t="str">
        <f t="shared" si="30"/>
        <v/>
      </c>
      <c r="BP54" s="16" t="str">
        <f t="shared" si="31"/>
        <v/>
      </c>
      <c r="BQ54" s="10" t="str">
        <f t="shared" si="32"/>
        <v/>
      </c>
      <c r="BT54" s="16" t="str">
        <f t="shared" si="33"/>
        <v/>
      </c>
      <c r="BX54" s="16" t="str">
        <f t="shared" si="34"/>
        <v/>
      </c>
      <c r="BY54" s="10" t="str">
        <f t="shared" si="35"/>
        <v/>
      </c>
      <c r="CA54" s="16" t="str">
        <f>IF($A54="","",IF(BZ54="","I",LOOKUP(BZ54/CB$2,{0,0.4,0.45,0.5,0.55,0.6,0.65,0.7,0.75,0.8,1},{"F","D","C","C+","B-","B","B+","A-","A","A+"})))</f>
        <v/>
      </c>
      <c r="CB54" s="12" t="str">
        <f>IF($A54="","",IF(BZ54="","--",LOOKUP(BZ54/CB$2,{0,0.4,0.45,0.5,0.55,0.6,0.65,0.7,0.75,0.8,1},{0,2,2.25,2.5,2.75,3,3.25,3.5,3.75,4})))</f>
        <v/>
      </c>
      <c r="CC54" s="16"/>
      <c r="CD54" s="31"/>
      <c r="CE54" s="31"/>
      <c r="CF54" s="32" t="str">
        <f t="shared" si="36"/>
        <v/>
      </c>
      <c r="CG54" s="16"/>
      <c r="CH54" s="16"/>
      <c r="CI54" s="16"/>
      <c r="CJ54" s="32" t="str">
        <f t="shared" si="37"/>
        <v/>
      </c>
      <c r="CK54" s="33" t="str">
        <f>IF(OR(B54="",A54="IM",COUNT(CG54:CI54)=0),"",ROUNDUP(N(CF54)+N(CJ54),0))</f>
        <v/>
      </c>
    </row>
    <row r="55" spans="2:89" ht="15.75" thickBot="1" x14ac:dyDescent="0.3">
      <c r="B55" s="35"/>
      <c r="C55" s="16"/>
      <c r="E55" s="16" t="str">
        <f t="shared" si="11"/>
        <v/>
      </c>
      <c r="F55" s="29"/>
      <c r="G55" s="29"/>
      <c r="I55" s="16" t="str">
        <f t="shared" si="12"/>
        <v/>
      </c>
      <c r="J55" s="16" t="str">
        <f t="shared" si="13"/>
        <v/>
      </c>
      <c r="K55" s="16"/>
      <c r="M55" s="16" t="str">
        <f t="shared" si="14"/>
        <v/>
      </c>
      <c r="N55" s="29"/>
      <c r="O55" s="29"/>
      <c r="Q55" s="16" t="str">
        <f t="shared" si="15"/>
        <v/>
      </c>
      <c r="R55" s="16" t="str">
        <f t="shared" si="16"/>
        <v/>
      </c>
      <c r="S55" s="16"/>
      <c r="U55" s="16" t="str">
        <f t="shared" si="17"/>
        <v/>
      </c>
      <c r="V55" s="29"/>
      <c r="W55" s="29"/>
      <c r="Y55" s="16" t="str">
        <f t="shared" si="18"/>
        <v/>
      </c>
      <c r="Z55" s="16" t="str">
        <f t="shared" si="19"/>
        <v/>
      </c>
      <c r="AA55" s="16"/>
      <c r="AC55" s="16" t="str">
        <f t="shared" si="20"/>
        <v/>
      </c>
      <c r="AD55" s="29"/>
      <c r="AE55" s="29"/>
      <c r="AG55" s="16" t="str">
        <f t="shared" si="21"/>
        <v/>
      </c>
      <c r="AH55" s="12" t="str">
        <f t="shared" si="22"/>
        <v/>
      </c>
      <c r="AI55" s="16"/>
      <c r="AK55" s="16" t="str">
        <f t="shared" si="23"/>
        <v/>
      </c>
      <c r="AO55" s="16" t="str">
        <f t="shared" si="24"/>
        <v/>
      </c>
      <c r="AP55" s="16" t="str">
        <f t="shared" si="25"/>
        <v/>
      </c>
      <c r="AQ55" s="16"/>
      <c r="AS55" s="16" t="str">
        <f t="shared" si="26"/>
        <v/>
      </c>
      <c r="AW55" s="16" t="str">
        <f t="shared" si="27"/>
        <v/>
      </c>
      <c r="AX55" s="16" t="str">
        <f t="shared" si="28"/>
        <v/>
      </c>
      <c r="BA55" s="16" t="str">
        <f t="shared" si="38"/>
        <v/>
      </c>
      <c r="BB55" s="17"/>
      <c r="BE55" s="16" t="str">
        <f t="shared" si="39"/>
        <v/>
      </c>
      <c r="BF55" s="16" t="str">
        <f t="shared" si="29"/>
        <v/>
      </c>
      <c r="BH55" s="16" t="str">
        <f>IF($A55="","",IF(BG55="","I",LOOKUP(BG55/BI$2,{0,0.4,0.45,0.5,0.55,0.6,0.65,0.7,0.75,0.8,1},{"F","D","C","C+","B-","B","B+","A-","A","A+"})))</f>
        <v/>
      </c>
      <c r="BI55" s="12" t="str">
        <f>IF($A55="","",IF(BG55="","--",LOOKUP(BG55/BI$2,{0,0.4,0.45,0.5,0.55,0.6,0.65,0.7,0.75,0.8,1},{0,2,2.25,2.5,2.75,3,3.25,3.5,3.75,4})))</f>
        <v/>
      </c>
      <c r="BL55" s="16" t="str">
        <f t="shared" si="30"/>
        <v/>
      </c>
      <c r="BP55" s="16" t="str">
        <f t="shared" si="31"/>
        <v/>
      </c>
      <c r="BQ55" s="10" t="str">
        <f t="shared" si="32"/>
        <v/>
      </c>
      <c r="BT55" s="16" t="str">
        <f t="shared" si="33"/>
        <v/>
      </c>
      <c r="BX55" s="16" t="str">
        <f t="shared" si="34"/>
        <v/>
      </c>
      <c r="BY55" s="10" t="str">
        <f t="shared" si="35"/>
        <v/>
      </c>
      <c r="CA55" s="16" t="str">
        <f>IF($A55="","",IF(BZ55="","I",LOOKUP(BZ55/CB$2,{0,0.4,0.45,0.5,0.55,0.6,0.65,0.7,0.75,0.8,1},{"F","D","C","C+","B-","B","B+","A-","A","A+"})))</f>
        <v/>
      </c>
      <c r="CB55" s="12" t="str">
        <f>IF($A55="","",IF(BZ55="","--",LOOKUP(BZ55/CB$2,{0,0.4,0.45,0.5,0.55,0.6,0.65,0.7,0.75,0.8,1},{0,2,2.25,2.5,2.75,3,3.25,3.5,3.75,4})))</f>
        <v/>
      </c>
      <c r="CC55" s="16"/>
      <c r="CD55" s="31"/>
      <c r="CE55" s="31"/>
      <c r="CF55" s="32" t="str">
        <f t="shared" si="36"/>
        <v/>
      </c>
      <c r="CG55" s="16"/>
      <c r="CH55" s="16"/>
      <c r="CI55" s="16"/>
      <c r="CJ55" s="32" t="str">
        <f t="shared" si="37"/>
        <v/>
      </c>
      <c r="CK55" s="33" t="str">
        <f>IF(OR(B55="",A55="IM",COUNT(CG55:CI55)=0),"",ROUNDUP(N(CF55)+N(CJ55),0))</f>
        <v/>
      </c>
    </row>
    <row r="56" spans="2:89" ht="15.75" thickBot="1" x14ac:dyDescent="0.3">
      <c r="B56" s="35"/>
      <c r="C56" s="16"/>
      <c r="E56" s="16" t="str">
        <f t="shared" si="11"/>
        <v/>
      </c>
      <c r="F56" s="29"/>
      <c r="G56" s="29"/>
      <c r="I56" s="16" t="str">
        <f t="shared" si="12"/>
        <v/>
      </c>
      <c r="J56" s="16" t="str">
        <f t="shared" si="13"/>
        <v/>
      </c>
      <c r="K56" s="16"/>
      <c r="M56" s="16" t="str">
        <f t="shared" si="14"/>
        <v/>
      </c>
      <c r="N56" s="29"/>
      <c r="O56" s="29"/>
      <c r="Q56" s="16" t="str">
        <f t="shared" si="15"/>
        <v/>
      </c>
      <c r="R56" s="16" t="str">
        <f t="shared" si="16"/>
        <v/>
      </c>
      <c r="S56" s="16"/>
      <c r="U56" s="16" t="str">
        <f t="shared" si="17"/>
        <v/>
      </c>
      <c r="V56" s="29"/>
      <c r="W56" s="29"/>
      <c r="Y56" s="16" t="str">
        <f t="shared" si="18"/>
        <v/>
      </c>
      <c r="Z56" s="16" t="str">
        <f t="shared" si="19"/>
        <v/>
      </c>
      <c r="AA56" s="16"/>
      <c r="AC56" s="16" t="str">
        <f t="shared" si="20"/>
        <v/>
      </c>
      <c r="AD56" s="29"/>
      <c r="AE56" s="29"/>
      <c r="AG56" s="16" t="str">
        <f t="shared" si="21"/>
        <v/>
      </c>
      <c r="AH56" s="12" t="str">
        <f t="shared" si="22"/>
        <v/>
      </c>
      <c r="AI56" s="16"/>
      <c r="AK56" s="16" t="str">
        <f t="shared" si="23"/>
        <v/>
      </c>
      <c r="AO56" s="16" t="str">
        <f t="shared" si="24"/>
        <v/>
      </c>
      <c r="AP56" s="16" t="str">
        <f t="shared" si="25"/>
        <v/>
      </c>
      <c r="AQ56" s="16"/>
      <c r="AS56" s="16" t="str">
        <f t="shared" si="26"/>
        <v/>
      </c>
      <c r="AW56" s="16" t="str">
        <f t="shared" si="27"/>
        <v/>
      </c>
      <c r="AX56" s="16" t="str">
        <f t="shared" si="28"/>
        <v/>
      </c>
      <c r="BA56" s="16" t="str">
        <f t="shared" si="38"/>
        <v/>
      </c>
      <c r="BB56" s="17"/>
      <c r="BE56" s="16" t="str">
        <f t="shared" si="39"/>
        <v/>
      </c>
      <c r="BF56" s="16" t="str">
        <f t="shared" si="29"/>
        <v/>
      </c>
      <c r="BH56" s="16" t="str">
        <f>IF($A56="","",IF(BG56="","I",LOOKUP(BG56/BI$2,{0,0.4,0.45,0.5,0.55,0.6,0.65,0.7,0.75,0.8,1},{"F","D","C","C+","B-","B","B+","A-","A","A+"})))</f>
        <v/>
      </c>
      <c r="BI56" s="12" t="str">
        <f>IF($A56="","",IF(BG56="","--",LOOKUP(BG56/BI$2,{0,0.4,0.45,0.5,0.55,0.6,0.65,0.7,0.75,0.8,1},{0,2,2.25,2.5,2.75,3,3.25,3.5,3.75,4})))</f>
        <v/>
      </c>
      <c r="BL56" s="16" t="str">
        <f t="shared" si="30"/>
        <v/>
      </c>
      <c r="BP56" s="16" t="str">
        <f t="shared" si="31"/>
        <v/>
      </c>
      <c r="BQ56" s="10" t="str">
        <f t="shared" si="32"/>
        <v/>
      </c>
      <c r="BT56" s="16" t="str">
        <f t="shared" si="33"/>
        <v/>
      </c>
      <c r="BX56" s="16" t="str">
        <f t="shared" si="34"/>
        <v/>
      </c>
      <c r="BY56" s="10" t="str">
        <f t="shared" si="35"/>
        <v/>
      </c>
      <c r="CA56" s="16" t="str">
        <f>IF($A56="","",IF(BZ56="","I",LOOKUP(BZ56/CB$2,{0,0.4,0.45,0.5,0.55,0.6,0.65,0.7,0.75,0.8,1},{"F","D","C","C+","B-","B","B+","A-","A","A+"})))</f>
        <v/>
      </c>
      <c r="CB56" s="12" t="str">
        <f>IF($A56="","",IF(BZ56="","--",LOOKUP(BZ56/CB$2,{0,0.4,0.45,0.5,0.55,0.6,0.65,0.7,0.75,0.8,1},{0,2,2.25,2.5,2.75,3,3.25,3.5,3.75,4})))</f>
        <v/>
      </c>
      <c r="CC56" s="16"/>
      <c r="CD56" s="31"/>
      <c r="CE56" s="31"/>
      <c r="CF56" s="32" t="str">
        <f t="shared" si="36"/>
        <v/>
      </c>
      <c r="CG56" s="16"/>
      <c r="CH56" s="16"/>
      <c r="CI56" s="16"/>
      <c r="CJ56" s="32" t="str">
        <f t="shared" si="37"/>
        <v/>
      </c>
      <c r="CK56" s="33" t="str">
        <f>IF(OR(B56="",A56="IM",COUNT(CG56:CI56)=0),"",ROUNDUP(N(CF56)+N(CJ56),0))</f>
        <v/>
      </c>
    </row>
    <row r="57" spans="2:89" ht="15.75" thickBot="1" x14ac:dyDescent="0.3">
      <c r="B57" s="35"/>
      <c r="C57" s="16"/>
      <c r="E57" s="16" t="str">
        <f t="shared" si="11"/>
        <v/>
      </c>
      <c r="F57" s="29"/>
      <c r="G57" s="29"/>
      <c r="I57" s="16" t="str">
        <f t="shared" si="12"/>
        <v/>
      </c>
      <c r="J57" s="16" t="str">
        <f t="shared" si="13"/>
        <v/>
      </c>
      <c r="K57" s="16"/>
      <c r="M57" s="16" t="str">
        <f t="shared" si="14"/>
        <v/>
      </c>
      <c r="N57" s="29"/>
      <c r="O57" s="29"/>
      <c r="Q57" s="16" t="str">
        <f t="shared" si="15"/>
        <v/>
      </c>
      <c r="R57" s="16" t="str">
        <f t="shared" si="16"/>
        <v/>
      </c>
      <c r="S57" s="16"/>
      <c r="U57" s="16" t="str">
        <f t="shared" si="17"/>
        <v/>
      </c>
      <c r="V57" s="29"/>
      <c r="W57" s="29"/>
      <c r="Y57" s="16" t="str">
        <f t="shared" si="18"/>
        <v/>
      </c>
      <c r="Z57" s="16" t="str">
        <f t="shared" si="19"/>
        <v/>
      </c>
      <c r="AA57" s="16"/>
      <c r="AC57" s="16" t="str">
        <f t="shared" si="20"/>
        <v/>
      </c>
      <c r="AD57" s="29"/>
      <c r="AE57" s="29"/>
      <c r="AG57" s="16" t="str">
        <f t="shared" si="21"/>
        <v/>
      </c>
      <c r="AH57" s="12" t="str">
        <f t="shared" si="22"/>
        <v/>
      </c>
      <c r="AI57" s="16"/>
      <c r="AK57" s="16" t="str">
        <f t="shared" si="23"/>
        <v/>
      </c>
      <c r="AO57" s="16" t="str">
        <f t="shared" si="24"/>
        <v/>
      </c>
      <c r="AP57" s="16" t="str">
        <f t="shared" si="25"/>
        <v/>
      </c>
      <c r="AQ57" s="16"/>
      <c r="AS57" s="16" t="str">
        <f t="shared" si="26"/>
        <v/>
      </c>
      <c r="AW57" s="16" t="str">
        <f t="shared" si="27"/>
        <v/>
      </c>
      <c r="AX57" s="16" t="str">
        <f t="shared" si="28"/>
        <v/>
      </c>
      <c r="BA57" s="16" t="str">
        <f t="shared" si="38"/>
        <v/>
      </c>
      <c r="BB57" s="17"/>
      <c r="BE57" s="16" t="str">
        <f t="shared" si="39"/>
        <v/>
      </c>
      <c r="BF57" s="16" t="str">
        <f t="shared" si="29"/>
        <v/>
      </c>
      <c r="BH57" s="16" t="str">
        <f>IF($A57="","",IF(BG57="","I",LOOKUP(BG57/BI$2,{0,0.4,0.45,0.5,0.55,0.6,0.65,0.7,0.75,0.8,1},{"F","D","C","C+","B-","B","B+","A-","A","A+"})))</f>
        <v/>
      </c>
      <c r="BI57" s="12" t="str">
        <f>IF($A57="","",IF(BG57="","--",LOOKUP(BG57/BI$2,{0,0.4,0.45,0.5,0.55,0.6,0.65,0.7,0.75,0.8,1},{0,2,2.25,2.5,2.75,3,3.25,3.5,3.75,4})))</f>
        <v/>
      </c>
      <c r="BL57" s="16" t="str">
        <f t="shared" si="30"/>
        <v/>
      </c>
      <c r="BP57" s="16" t="str">
        <f t="shared" si="31"/>
        <v/>
      </c>
      <c r="BQ57" s="10" t="str">
        <f t="shared" si="32"/>
        <v/>
      </c>
      <c r="BT57" s="16" t="str">
        <f t="shared" si="33"/>
        <v/>
      </c>
      <c r="BX57" s="16" t="str">
        <f t="shared" si="34"/>
        <v/>
      </c>
      <c r="BY57" s="10" t="str">
        <f t="shared" si="35"/>
        <v/>
      </c>
      <c r="CA57" s="16" t="str">
        <f>IF($A57="","",IF(BZ57="","I",LOOKUP(BZ57/CB$2,{0,0.4,0.45,0.5,0.55,0.6,0.65,0.7,0.75,0.8,1},{"F","D","C","C+","B-","B","B+","A-","A","A+"})))</f>
        <v/>
      </c>
      <c r="CB57" s="12" t="str">
        <f>IF($A57="","",IF(BZ57="","--",LOOKUP(BZ57/CB$2,{0,0.4,0.45,0.5,0.55,0.6,0.65,0.7,0.75,0.8,1},{0,2,2.25,2.5,2.75,3,3.25,3.5,3.75,4})))</f>
        <v/>
      </c>
      <c r="CC57" s="16"/>
      <c r="CD57" s="31"/>
      <c r="CE57" s="31"/>
      <c r="CF57" s="32" t="str">
        <f t="shared" si="36"/>
        <v/>
      </c>
      <c r="CG57" s="16"/>
      <c r="CH57" s="16"/>
      <c r="CI57" s="16"/>
      <c r="CJ57" s="32" t="str">
        <f t="shared" si="37"/>
        <v/>
      </c>
      <c r="CK57" s="33" t="str">
        <f>IF(OR(B57="",A57="IM",COUNT(CG57:CI57)=0),"",ROUNDUP(N(CF57)+N(CJ57),0))</f>
        <v/>
      </c>
    </row>
    <row r="58" spans="2:89" ht="15.75" thickBot="1" x14ac:dyDescent="0.3">
      <c r="B58" s="35"/>
      <c r="C58" s="16"/>
      <c r="E58" s="16" t="str">
        <f t="shared" si="11"/>
        <v/>
      </c>
      <c r="F58" s="29"/>
      <c r="G58" s="29"/>
      <c r="I58" s="16" t="str">
        <f t="shared" si="12"/>
        <v/>
      </c>
      <c r="J58" s="16" t="str">
        <f t="shared" si="13"/>
        <v/>
      </c>
      <c r="K58" s="16"/>
      <c r="M58" s="16" t="str">
        <f t="shared" si="14"/>
        <v/>
      </c>
      <c r="N58" s="29"/>
      <c r="O58" s="29"/>
      <c r="Q58" s="16" t="str">
        <f t="shared" si="15"/>
        <v/>
      </c>
      <c r="R58" s="16" t="str">
        <f t="shared" si="16"/>
        <v/>
      </c>
      <c r="S58" s="16"/>
      <c r="U58" s="16" t="str">
        <f t="shared" si="17"/>
        <v/>
      </c>
      <c r="V58" s="29"/>
      <c r="W58" s="29"/>
      <c r="Y58" s="16" t="str">
        <f t="shared" si="18"/>
        <v/>
      </c>
      <c r="Z58" s="16" t="str">
        <f t="shared" si="19"/>
        <v/>
      </c>
      <c r="AA58" s="16"/>
      <c r="AC58" s="16" t="str">
        <f t="shared" si="20"/>
        <v/>
      </c>
      <c r="AD58" s="29"/>
      <c r="AE58" s="29"/>
      <c r="AG58" s="16" t="str">
        <f t="shared" si="21"/>
        <v/>
      </c>
      <c r="AH58" s="12" t="str">
        <f t="shared" si="22"/>
        <v/>
      </c>
      <c r="AI58" s="16"/>
      <c r="AK58" s="16" t="str">
        <f t="shared" si="23"/>
        <v/>
      </c>
      <c r="AO58" s="16" t="str">
        <f t="shared" si="24"/>
        <v/>
      </c>
      <c r="AP58" s="16" t="str">
        <f t="shared" si="25"/>
        <v/>
      </c>
      <c r="AQ58" s="16"/>
      <c r="AS58" s="16" t="str">
        <f t="shared" si="26"/>
        <v/>
      </c>
      <c r="AW58" s="16" t="str">
        <f t="shared" si="27"/>
        <v/>
      </c>
      <c r="AX58" s="16" t="str">
        <f t="shared" si="28"/>
        <v/>
      </c>
      <c r="BA58" s="16" t="str">
        <f t="shared" si="38"/>
        <v/>
      </c>
      <c r="BB58" s="17"/>
      <c r="BE58" s="16" t="str">
        <f t="shared" si="39"/>
        <v/>
      </c>
      <c r="BF58" s="16" t="str">
        <f t="shared" si="29"/>
        <v/>
      </c>
      <c r="BH58" s="16" t="str">
        <f>IF($A58="","",IF(BG58="","I",LOOKUP(BG58/BI$2,{0,0.4,0.45,0.5,0.55,0.6,0.65,0.7,0.75,0.8,1},{"F","D","C","C+","B-","B","B+","A-","A","A+"})))</f>
        <v/>
      </c>
      <c r="BI58" s="12" t="str">
        <f>IF($A58="","",IF(BG58="","--",LOOKUP(BG58/BI$2,{0,0.4,0.45,0.5,0.55,0.6,0.65,0.7,0.75,0.8,1},{0,2,2.25,2.5,2.75,3,3.25,3.5,3.75,4})))</f>
        <v/>
      </c>
      <c r="BL58" s="16" t="str">
        <f t="shared" si="30"/>
        <v/>
      </c>
      <c r="BP58" s="16" t="str">
        <f t="shared" si="31"/>
        <v/>
      </c>
      <c r="BQ58" s="10" t="str">
        <f t="shared" si="32"/>
        <v/>
      </c>
      <c r="BT58" s="16" t="str">
        <f t="shared" si="33"/>
        <v/>
      </c>
      <c r="BX58" s="16" t="str">
        <f t="shared" si="34"/>
        <v/>
      </c>
      <c r="BY58" s="10" t="str">
        <f t="shared" si="35"/>
        <v/>
      </c>
      <c r="CA58" s="16" t="str">
        <f>IF($A58="","",IF(BZ58="","I",LOOKUP(BZ58/CB$2,{0,0.4,0.45,0.5,0.55,0.6,0.65,0.7,0.75,0.8,1},{"F","D","C","C+","B-","B","B+","A-","A","A+"})))</f>
        <v/>
      </c>
      <c r="CB58" s="12" t="str">
        <f>IF($A58="","",IF(BZ58="","--",LOOKUP(BZ58/CB$2,{0,0.4,0.45,0.5,0.55,0.6,0.65,0.7,0.75,0.8,1},{0,2,2.25,2.5,2.75,3,3.25,3.5,3.75,4})))</f>
        <v/>
      </c>
      <c r="CC58" s="16"/>
      <c r="CD58" s="31"/>
      <c r="CE58" s="31"/>
      <c r="CF58" s="32" t="str">
        <f t="shared" si="36"/>
        <v/>
      </c>
      <c r="CG58" s="16"/>
      <c r="CH58" s="16"/>
      <c r="CI58" s="16"/>
      <c r="CJ58" s="32" t="str">
        <f t="shared" si="37"/>
        <v/>
      </c>
      <c r="CK58" s="33" t="str">
        <f>IF(OR(B58="",A58="IM",COUNT(CG58:CI58)=0),"",ROUNDUP(N(CF58)+N(CJ58),0))</f>
        <v/>
      </c>
    </row>
    <row r="59" spans="2:89" ht="15.75" thickBot="1" x14ac:dyDescent="0.3">
      <c r="B59" s="35"/>
      <c r="C59" s="16"/>
      <c r="E59" s="16" t="str">
        <f t="shared" si="11"/>
        <v/>
      </c>
      <c r="F59" s="29"/>
      <c r="G59" s="29"/>
      <c r="I59" s="16" t="str">
        <f t="shared" si="12"/>
        <v/>
      </c>
      <c r="J59" s="16" t="str">
        <f t="shared" si="13"/>
        <v/>
      </c>
      <c r="K59" s="16"/>
      <c r="M59" s="16" t="str">
        <f t="shared" si="14"/>
        <v/>
      </c>
      <c r="N59" s="29"/>
      <c r="O59" s="29"/>
      <c r="Q59" s="16" t="str">
        <f t="shared" si="15"/>
        <v/>
      </c>
      <c r="R59" s="16" t="str">
        <f t="shared" si="16"/>
        <v/>
      </c>
      <c r="S59" s="16"/>
      <c r="U59" s="16" t="str">
        <f t="shared" si="17"/>
        <v/>
      </c>
      <c r="V59" s="29"/>
      <c r="W59" s="29"/>
      <c r="Y59" s="16" t="str">
        <f t="shared" si="18"/>
        <v/>
      </c>
      <c r="Z59" s="16" t="str">
        <f t="shared" si="19"/>
        <v/>
      </c>
      <c r="AA59" s="16"/>
      <c r="AC59" s="16" t="str">
        <f t="shared" si="20"/>
        <v/>
      </c>
      <c r="AD59" s="29"/>
      <c r="AE59" s="29"/>
      <c r="AG59" s="16" t="str">
        <f t="shared" si="21"/>
        <v/>
      </c>
      <c r="AH59" s="12" t="str">
        <f t="shared" si="22"/>
        <v/>
      </c>
      <c r="AI59" s="16"/>
      <c r="AK59" s="16" t="str">
        <f t="shared" si="23"/>
        <v/>
      </c>
      <c r="AO59" s="16" t="str">
        <f t="shared" si="24"/>
        <v/>
      </c>
      <c r="AP59" s="16" t="str">
        <f t="shared" si="25"/>
        <v/>
      </c>
      <c r="AQ59" s="16"/>
      <c r="AS59" s="16" t="str">
        <f t="shared" si="26"/>
        <v/>
      </c>
      <c r="AW59" s="16" t="str">
        <f t="shared" si="27"/>
        <v/>
      </c>
      <c r="AX59" s="16" t="str">
        <f t="shared" si="28"/>
        <v/>
      </c>
      <c r="BA59" s="16" t="str">
        <f t="shared" si="38"/>
        <v/>
      </c>
      <c r="BB59" s="17"/>
      <c r="BE59" s="16" t="str">
        <f t="shared" si="39"/>
        <v/>
      </c>
      <c r="BF59" s="16" t="str">
        <f t="shared" si="29"/>
        <v/>
      </c>
      <c r="BH59" s="16" t="str">
        <f>IF($A59="","",IF(BG59="","I",LOOKUP(BG59/BI$2,{0,0.4,0.45,0.5,0.55,0.6,0.65,0.7,0.75,0.8,1},{"F","D","C","C+","B-","B","B+","A-","A","A+"})))</f>
        <v/>
      </c>
      <c r="BI59" s="12" t="str">
        <f>IF($A59="","",IF(BG59="","--",LOOKUP(BG59/BI$2,{0,0.4,0.45,0.5,0.55,0.6,0.65,0.7,0.75,0.8,1},{0,2,2.25,2.5,2.75,3,3.25,3.5,3.75,4})))</f>
        <v/>
      </c>
      <c r="BL59" s="16" t="str">
        <f t="shared" si="30"/>
        <v/>
      </c>
      <c r="BP59" s="16" t="str">
        <f t="shared" si="31"/>
        <v/>
      </c>
      <c r="BQ59" s="10" t="str">
        <f t="shared" si="32"/>
        <v/>
      </c>
      <c r="BT59" s="16" t="str">
        <f t="shared" si="33"/>
        <v/>
      </c>
      <c r="BX59" s="16" t="str">
        <f t="shared" si="34"/>
        <v/>
      </c>
      <c r="BY59" s="10" t="str">
        <f t="shared" si="35"/>
        <v/>
      </c>
      <c r="CA59" s="16" t="str">
        <f>IF($A59="","",IF(BZ59="","I",LOOKUP(BZ59/CB$2,{0,0.4,0.45,0.5,0.55,0.6,0.65,0.7,0.75,0.8,1},{"F","D","C","C+","B-","B","B+","A-","A","A+"})))</f>
        <v/>
      </c>
      <c r="CB59" s="12" t="str">
        <f>IF($A59="","",IF(BZ59="","--",LOOKUP(BZ59/CB$2,{0,0.4,0.45,0.5,0.55,0.6,0.65,0.7,0.75,0.8,1},{0,2,2.25,2.5,2.75,3,3.25,3.5,3.75,4})))</f>
        <v/>
      </c>
      <c r="CC59" s="16"/>
      <c r="CD59" s="31"/>
      <c r="CE59" s="31"/>
      <c r="CF59" s="32" t="str">
        <f t="shared" si="36"/>
        <v/>
      </c>
      <c r="CG59" s="16"/>
      <c r="CH59" s="16"/>
      <c r="CI59" s="16"/>
      <c r="CJ59" s="32" t="str">
        <f t="shared" si="37"/>
        <v/>
      </c>
      <c r="CK59" s="33" t="str">
        <f>IF(OR(B59="",A59="IM",COUNT(CG59:CI59)=0),"",ROUNDUP(N(CF59)+N(CJ59),0))</f>
        <v/>
      </c>
    </row>
    <row r="60" spans="2:89" ht="15.75" thickBot="1" x14ac:dyDescent="0.3">
      <c r="B60" s="35"/>
      <c r="C60" s="16"/>
      <c r="E60" s="16" t="str">
        <f t="shared" si="11"/>
        <v/>
      </c>
      <c r="F60" s="29"/>
      <c r="G60" s="29"/>
      <c r="I60" s="16" t="str">
        <f t="shared" si="12"/>
        <v/>
      </c>
      <c r="J60" s="16" t="str">
        <f t="shared" si="13"/>
        <v/>
      </c>
      <c r="K60" s="16"/>
      <c r="M60" s="16" t="str">
        <f t="shared" si="14"/>
        <v/>
      </c>
      <c r="N60" s="29"/>
      <c r="O60" s="29"/>
      <c r="Q60" s="16" t="str">
        <f t="shared" si="15"/>
        <v/>
      </c>
      <c r="R60" s="16" t="str">
        <f t="shared" si="16"/>
        <v/>
      </c>
      <c r="S60" s="16"/>
      <c r="U60" s="16" t="str">
        <f t="shared" si="17"/>
        <v/>
      </c>
      <c r="V60" s="29"/>
      <c r="W60" s="29"/>
      <c r="Y60" s="16" t="str">
        <f t="shared" si="18"/>
        <v/>
      </c>
      <c r="Z60" s="16" t="str">
        <f t="shared" si="19"/>
        <v/>
      </c>
      <c r="AA60" s="16"/>
      <c r="AC60" s="16" t="str">
        <f t="shared" si="20"/>
        <v/>
      </c>
      <c r="AD60" s="29"/>
      <c r="AE60" s="29"/>
      <c r="AG60" s="16" t="str">
        <f t="shared" si="21"/>
        <v/>
      </c>
      <c r="AH60" s="12" t="str">
        <f t="shared" si="22"/>
        <v/>
      </c>
      <c r="AI60" s="16"/>
      <c r="AK60" s="16" t="str">
        <f t="shared" si="23"/>
        <v/>
      </c>
      <c r="AO60" s="16" t="str">
        <f t="shared" si="24"/>
        <v/>
      </c>
      <c r="AP60" s="16" t="str">
        <f t="shared" si="25"/>
        <v/>
      </c>
      <c r="AQ60" s="16"/>
      <c r="AS60" s="16" t="str">
        <f t="shared" si="26"/>
        <v/>
      </c>
      <c r="AW60" s="16" t="str">
        <f t="shared" si="27"/>
        <v/>
      </c>
      <c r="AX60" s="16" t="str">
        <f t="shared" si="28"/>
        <v/>
      </c>
      <c r="BA60" s="16" t="str">
        <f t="shared" si="38"/>
        <v/>
      </c>
      <c r="BB60" s="17"/>
      <c r="BE60" s="16" t="str">
        <f t="shared" si="39"/>
        <v/>
      </c>
      <c r="BF60" s="16" t="str">
        <f t="shared" si="29"/>
        <v/>
      </c>
      <c r="BH60" s="16" t="str">
        <f>IF($A60="","",IF(BG60="","I",LOOKUP(BG60/BI$2,{0,0.4,0.45,0.5,0.55,0.6,0.65,0.7,0.75,0.8,1},{"F","D","C","C+","B-","B","B+","A-","A","A+"})))</f>
        <v/>
      </c>
      <c r="BI60" s="12" t="str">
        <f>IF($A60="","",IF(BG60="","--",LOOKUP(BG60/BI$2,{0,0.4,0.45,0.5,0.55,0.6,0.65,0.7,0.75,0.8,1},{0,2,2.25,2.5,2.75,3,3.25,3.5,3.75,4})))</f>
        <v/>
      </c>
      <c r="BL60" s="16" t="str">
        <f t="shared" si="30"/>
        <v/>
      </c>
      <c r="BP60" s="16" t="str">
        <f t="shared" si="31"/>
        <v/>
      </c>
      <c r="BQ60" s="10" t="str">
        <f t="shared" si="32"/>
        <v/>
      </c>
      <c r="BT60" s="16" t="str">
        <f t="shared" si="33"/>
        <v/>
      </c>
      <c r="BX60" s="16" t="str">
        <f t="shared" si="34"/>
        <v/>
      </c>
      <c r="BY60" s="10" t="str">
        <f t="shared" si="35"/>
        <v/>
      </c>
      <c r="CA60" s="16" t="str">
        <f>IF($A60="","",IF(BZ60="","I",LOOKUP(BZ60/CB$2,{0,0.4,0.45,0.5,0.55,0.6,0.65,0.7,0.75,0.8,1},{"F","D","C","C+","B-","B","B+","A-","A","A+"})))</f>
        <v/>
      </c>
      <c r="CB60" s="12" t="str">
        <f>IF($A60="","",IF(BZ60="","--",LOOKUP(BZ60/CB$2,{0,0.4,0.45,0.5,0.55,0.6,0.65,0.7,0.75,0.8,1},{0,2,2.25,2.5,2.75,3,3.25,3.5,3.75,4})))</f>
        <v/>
      </c>
      <c r="CC60" s="16"/>
      <c r="CD60" s="31"/>
      <c r="CE60" s="31"/>
      <c r="CF60" s="32" t="str">
        <f t="shared" si="36"/>
        <v/>
      </c>
      <c r="CG60" s="16"/>
      <c r="CH60" s="16"/>
      <c r="CI60" s="16"/>
      <c r="CJ60" s="32" t="str">
        <f t="shared" si="37"/>
        <v/>
      </c>
      <c r="CK60" s="33" t="str">
        <f>IF(OR(B60="",A60="IM",COUNT(CG60:CI60)=0),"",ROUNDUP(N(CF60)+N(CJ60),0))</f>
        <v/>
      </c>
    </row>
    <row r="61" spans="2:89" ht="15.75" thickBot="1" x14ac:dyDescent="0.3">
      <c r="B61" s="35"/>
      <c r="C61" s="16"/>
      <c r="E61" s="16" t="str">
        <f t="shared" si="11"/>
        <v/>
      </c>
      <c r="F61" s="29"/>
      <c r="G61" s="29"/>
      <c r="I61" s="16" t="str">
        <f t="shared" si="12"/>
        <v/>
      </c>
      <c r="J61" s="16" t="str">
        <f t="shared" si="13"/>
        <v/>
      </c>
      <c r="K61" s="16"/>
      <c r="M61" s="16" t="str">
        <f t="shared" si="14"/>
        <v/>
      </c>
      <c r="N61" s="29"/>
      <c r="O61" s="29"/>
      <c r="Q61" s="16" t="str">
        <f t="shared" si="15"/>
        <v/>
      </c>
      <c r="R61" s="16" t="str">
        <f t="shared" si="16"/>
        <v/>
      </c>
      <c r="S61" s="16"/>
      <c r="U61" s="16" t="str">
        <f t="shared" si="17"/>
        <v/>
      </c>
      <c r="V61" s="29"/>
      <c r="W61" s="29"/>
      <c r="Y61" s="16" t="str">
        <f t="shared" si="18"/>
        <v/>
      </c>
      <c r="Z61" s="16" t="str">
        <f t="shared" si="19"/>
        <v/>
      </c>
      <c r="AA61" s="16"/>
      <c r="AC61" s="16" t="str">
        <f t="shared" si="20"/>
        <v/>
      </c>
      <c r="AD61" s="29"/>
      <c r="AE61" s="29"/>
      <c r="AG61" s="16" t="str">
        <f t="shared" si="21"/>
        <v/>
      </c>
      <c r="AH61" s="12" t="str">
        <f t="shared" si="22"/>
        <v/>
      </c>
      <c r="AI61" s="16"/>
      <c r="AK61" s="16" t="str">
        <f t="shared" si="23"/>
        <v/>
      </c>
      <c r="AO61" s="16" t="str">
        <f t="shared" si="24"/>
        <v/>
      </c>
      <c r="AP61" s="16" t="str">
        <f t="shared" si="25"/>
        <v/>
      </c>
      <c r="AQ61" s="16"/>
      <c r="AS61" s="16" t="str">
        <f t="shared" si="26"/>
        <v/>
      </c>
      <c r="AW61" s="16" t="str">
        <f t="shared" si="27"/>
        <v/>
      </c>
      <c r="AX61" s="16" t="str">
        <f t="shared" si="28"/>
        <v/>
      </c>
      <c r="BA61" s="16" t="str">
        <f t="shared" si="38"/>
        <v/>
      </c>
      <c r="BB61" s="17"/>
      <c r="BE61" s="16" t="str">
        <f t="shared" si="39"/>
        <v/>
      </c>
      <c r="BF61" s="16" t="str">
        <f t="shared" si="29"/>
        <v/>
      </c>
      <c r="BH61" s="16" t="str">
        <f>IF($A61="","",IF(BG61="","I",LOOKUP(BG61/BI$2,{0,0.4,0.45,0.5,0.55,0.6,0.65,0.7,0.75,0.8,1},{"F","D","C","C+","B-","B","B+","A-","A","A+"})))</f>
        <v/>
      </c>
      <c r="BI61" s="12" t="str">
        <f>IF($A61="","",IF(BG61="","--",LOOKUP(BG61/BI$2,{0,0.4,0.45,0.5,0.55,0.6,0.65,0.7,0.75,0.8,1},{0,2,2.25,2.5,2.75,3,3.25,3.5,3.75,4})))</f>
        <v/>
      </c>
      <c r="BL61" s="16" t="str">
        <f t="shared" si="30"/>
        <v/>
      </c>
      <c r="BP61" s="16" t="str">
        <f t="shared" si="31"/>
        <v/>
      </c>
      <c r="BQ61" s="10" t="str">
        <f t="shared" si="32"/>
        <v/>
      </c>
      <c r="BT61" s="16" t="str">
        <f t="shared" si="33"/>
        <v/>
      </c>
      <c r="BX61" s="16" t="str">
        <f t="shared" si="34"/>
        <v/>
      </c>
      <c r="BY61" s="10" t="str">
        <f t="shared" si="35"/>
        <v/>
      </c>
      <c r="CA61" s="16" t="str">
        <f>IF($A61="","",IF(BZ61="","I",LOOKUP(BZ61/CB$2,{0,0.4,0.45,0.5,0.55,0.6,0.65,0.7,0.75,0.8,1},{"F","D","C","C+","B-","B","B+","A-","A","A+"})))</f>
        <v/>
      </c>
      <c r="CB61" s="12" t="str">
        <f>IF($A61="","",IF(BZ61="","--",LOOKUP(BZ61/CB$2,{0,0.4,0.45,0.5,0.55,0.6,0.65,0.7,0.75,0.8,1},{0,2,2.25,2.5,2.75,3,3.25,3.5,3.75,4})))</f>
        <v/>
      </c>
      <c r="CC61" s="16"/>
      <c r="CD61" s="31"/>
      <c r="CE61" s="31"/>
      <c r="CF61" s="32" t="str">
        <f t="shared" si="36"/>
        <v/>
      </c>
      <c r="CG61" s="16"/>
      <c r="CH61" s="16"/>
      <c r="CI61" s="16"/>
      <c r="CJ61" s="32" t="str">
        <f t="shared" si="37"/>
        <v/>
      </c>
      <c r="CK61" s="33" t="str">
        <f>IF(OR(B61="",A61="IM",COUNT(CG61:CI61)=0),"",ROUNDUP(N(CF61)+N(CJ61),0))</f>
        <v/>
      </c>
    </row>
    <row r="62" spans="2:89" ht="15.75" thickBot="1" x14ac:dyDescent="0.3">
      <c r="B62" s="35"/>
      <c r="C62" s="16"/>
      <c r="E62" s="16" t="str">
        <f t="shared" si="11"/>
        <v/>
      </c>
      <c r="F62" s="29"/>
      <c r="G62" s="29"/>
      <c r="I62" s="16" t="str">
        <f t="shared" si="12"/>
        <v/>
      </c>
      <c r="J62" s="16" t="str">
        <f t="shared" si="13"/>
        <v/>
      </c>
      <c r="K62" s="16"/>
      <c r="M62" s="16" t="str">
        <f t="shared" si="14"/>
        <v/>
      </c>
      <c r="N62" s="29"/>
      <c r="O62" s="29"/>
      <c r="Q62" s="16" t="str">
        <f t="shared" si="15"/>
        <v/>
      </c>
      <c r="R62" s="16" t="str">
        <f t="shared" si="16"/>
        <v/>
      </c>
      <c r="S62" s="16"/>
      <c r="U62" s="16" t="str">
        <f t="shared" si="17"/>
        <v/>
      </c>
      <c r="V62" s="29"/>
      <c r="W62" s="29"/>
      <c r="Y62" s="16" t="str">
        <f t="shared" si="18"/>
        <v/>
      </c>
      <c r="Z62" s="16" t="str">
        <f t="shared" si="19"/>
        <v/>
      </c>
      <c r="AA62" s="16"/>
      <c r="AC62" s="16" t="str">
        <f t="shared" si="20"/>
        <v/>
      </c>
      <c r="AD62" s="29"/>
      <c r="AE62" s="29"/>
      <c r="AG62" s="16" t="str">
        <f t="shared" si="21"/>
        <v/>
      </c>
      <c r="AH62" s="12" t="str">
        <f t="shared" si="22"/>
        <v/>
      </c>
      <c r="AI62" s="16"/>
      <c r="AK62" s="16" t="str">
        <f t="shared" si="23"/>
        <v/>
      </c>
      <c r="AO62" s="16" t="str">
        <f t="shared" si="24"/>
        <v/>
      </c>
      <c r="AP62" s="16" t="str">
        <f t="shared" si="25"/>
        <v/>
      </c>
      <c r="AQ62" s="16"/>
      <c r="AS62" s="16" t="str">
        <f t="shared" si="26"/>
        <v/>
      </c>
      <c r="AW62" s="16" t="str">
        <f t="shared" si="27"/>
        <v/>
      </c>
      <c r="AX62" s="16" t="str">
        <f t="shared" si="28"/>
        <v/>
      </c>
      <c r="BA62" s="16" t="str">
        <f t="shared" si="38"/>
        <v/>
      </c>
      <c r="BB62" s="17"/>
      <c r="BE62" s="16" t="str">
        <f t="shared" si="39"/>
        <v/>
      </c>
      <c r="BF62" s="16" t="str">
        <f t="shared" si="29"/>
        <v/>
      </c>
      <c r="BH62" s="16" t="str">
        <f>IF($A62="","",IF(BG62="","I",LOOKUP(BG62/BI$2,{0,0.4,0.45,0.5,0.55,0.6,0.65,0.7,0.75,0.8,1},{"F","D","C","C+","B-","B","B+","A-","A","A+"})))</f>
        <v/>
      </c>
      <c r="BI62" s="12" t="str">
        <f>IF($A62="","",IF(BG62="","--",LOOKUP(BG62/BI$2,{0,0.4,0.45,0.5,0.55,0.6,0.65,0.7,0.75,0.8,1},{0,2,2.25,2.5,2.75,3,3.25,3.5,3.75,4})))</f>
        <v/>
      </c>
      <c r="BL62" s="16" t="str">
        <f t="shared" si="30"/>
        <v/>
      </c>
      <c r="BP62" s="16" t="str">
        <f t="shared" si="31"/>
        <v/>
      </c>
      <c r="BQ62" s="10" t="str">
        <f t="shared" si="32"/>
        <v/>
      </c>
      <c r="BT62" s="16" t="str">
        <f t="shared" si="33"/>
        <v/>
      </c>
      <c r="BX62" s="16" t="str">
        <f t="shared" si="34"/>
        <v/>
      </c>
      <c r="BY62" s="10" t="str">
        <f t="shared" si="35"/>
        <v/>
      </c>
      <c r="CA62" s="16" t="str">
        <f>IF($A62="","",IF(BZ62="","I",LOOKUP(BZ62/CB$2,{0,0.4,0.45,0.5,0.55,0.6,0.65,0.7,0.75,0.8,1},{"F","D","C","C+","B-","B","B+","A-","A","A+"})))</f>
        <v/>
      </c>
      <c r="CB62" s="12" t="str">
        <f>IF($A62="","",IF(BZ62="","--",LOOKUP(BZ62/CB$2,{0,0.4,0.45,0.5,0.55,0.6,0.65,0.7,0.75,0.8,1},{0,2,2.25,2.5,2.75,3,3.25,3.5,3.75,4})))</f>
        <v/>
      </c>
      <c r="CC62" s="16"/>
      <c r="CD62" s="31"/>
      <c r="CE62" s="31"/>
      <c r="CF62" s="32" t="str">
        <f t="shared" si="36"/>
        <v/>
      </c>
      <c r="CG62" s="16"/>
      <c r="CH62" s="16"/>
      <c r="CI62" s="16"/>
      <c r="CJ62" s="32" t="str">
        <f t="shared" si="37"/>
        <v/>
      </c>
      <c r="CK62" s="33" t="str">
        <f>IF(OR(B62="",A62="IM",COUNT(CG62:CI62)=0),"",ROUNDUP(N(CF62)+N(CJ62),0))</f>
        <v/>
      </c>
    </row>
    <row r="63" spans="2:89" ht="15.75" thickBot="1" x14ac:dyDescent="0.3">
      <c r="B63" s="35"/>
      <c r="C63" s="16"/>
      <c r="E63" s="16" t="str">
        <f t="shared" si="11"/>
        <v/>
      </c>
      <c r="F63" s="29"/>
      <c r="G63" s="29"/>
      <c r="I63" s="16" t="str">
        <f t="shared" si="12"/>
        <v/>
      </c>
      <c r="J63" s="16" t="str">
        <f t="shared" si="13"/>
        <v/>
      </c>
      <c r="K63" s="16"/>
      <c r="M63" s="16" t="str">
        <f t="shared" si="14"/>
        <v/>
      </c>
      <c r="N63" s="29"/>
      <c r="O63" s="29"/>
      <c r="Q63" s="16" t="str">
        <f t="shared" si="15"/>
        <v/>
      </c>
      <c r="R63" s="16" t="str">
        <f t="shared" si="16"/>
        <v/>
      </c>
      <c r="S63" s="16"/>
      <c r="U63" s="16" t="str">
        <f t="shared" si="17"/>
        <v/>
      </c>
      <c r="V63" s="29"/>
      <c r="W63" s="29"/>
      <c r="Y63" s="16" t="str">
        <f t="shared" si="18"/>
        <v/>
      </c>
      <c r="Z63" s="16" t="str">
        <f t="shared" si="19"/>
        <v/>
      </c>
      <c r="AA63" s="16"/>
      <c r="AC63" s="16" t="str">
        <f t="shared" si="20"/>
        <v/>
      </c>
      <c r="AD63" s="29"/>
      <c r="AE63" s="29"/>
      <c r="AG63" s="16" t="str">
        <f t="shared" si="21"/>
        <v/>
      </c>
      <c r="AH63" s="12" t="str">
        <f t="shared" si="22"/>
        <v/>
      </c>
      <c r="AI63" s="16"/>
      <c r="AK63" s="16" t="str">
        <f t="shared" si="23"/>
        <v/>
      </c>
      <c r="AO63" s="16" t="str">
        <f t="shared" si="24"/>
        <v/>
      </c>
      <c r="AP63" s="16" t="str">
        <f t="shared" si="25"/>
        <v/>
      </c>
      <c r="AQ63" s="16"/>
      <c r="AS63" s="16" t="str">
        <f t="shared" si="26"/>
        <v/>
      </c>
      <c r="AW63" s="16" t="str">
        <f t="shared" si="27"/>
        <v/>
      </c>
      <c r="AX63" s="16" t="str">
        <f t="shared" si="28"/>
        <v/>
      </c>
      <c r="BA63" s="16" t="str">
        <f t="shared" si="38"/>
        <v/>
      </c>
      <c r="BB63" s="17"/>
      <c r="BE63" s="16" t="str">
        <f t="shared" si="39"/>
        <v/>
      </c>
      <c r="BF63" s="16" t="str">
        <f t="shared" si="29"/>
        <v/>
      </c>
      <c r="BH63" s="16" t="str">
        <f>IF($A63="","",IF(BG63="","I",LOOKUP(BG63/BI$2,{0,0.4,0.45,0.5,0.55,0.6,0.65,0.7,0.75,0.8,1},{"F","D","C","C+","B-","B","B+","A-","A","A+"})))</f>
        <v/>
      </c>
      <c r="BI63" s="12" t="str">
        <f>IF($A63="","",IF(BG63="","--",LOOKUP(BG63/BI$2,{0,0.4,0.45,0.5,0.55,0.6,0.65,0.7,0.75,0.8,1},{0,2,2.25,2.5,2.75,3,3.25,3.5,3.75,4})))</f>
        <v/>
      </c>
      <c r="BL63" s="16" t="str">
        <f t="shared" si="30"/>
        <v/>
      </c>
      <c r="BP63" s="16" t="str">
        <f t="shared" si="31"/>
        <v/>
      </c>
      <c r="BQ63" s="10" t="str">
        <f t="shared" si="32"/>
        <v/>
      </c>
      <c r="BT63" s="16" t="str">
        <f t="shared" si="33"/>
        <v/>
      </c>
      <c r="BX63" s="16" t="str">
        <f t="shared" si="34"/>
        <v/>
      </c>
      <c r="BY63" s="10" t="str">
        <f t="shared" si="35"/>
        <v/>
      </c>
      <c r="CA63" s="16" t="str">
        <f>IF($A63="","",IF(BZ63="","I",LOOKUP(BZ63/CB$2,{0,0.4,0.45,0.5,0.55,0.6,0.65,0.7,0.75,0.8,1},{"F","D","C","C+","B-","B","B+","A-","A","A+"})))</f>
        <v/>
      </c>
      <c r="CB63" s="12" t="str">
        <f>IF($A63="","",IF(BZ63="","--",LOOKUP(BZ63/CB$2,{0,0.4,0.45,0.5,0.55,0.6,0.65,0.7,0.75,0.8,1},{0,2,2.25,2.5,2.75,3,3.25,3.5,3.75,4})))</f>
        <v/>
      </c>
      <c r="CC63" s="16"/>
      <c r="CD63" s="31"/>
      <c r="CE63" s="31"/>
      <c r="CF63" s="32" t="str">
        <f t="shared" si="36"/>
        <v/>
      </c>
      <c r="CG63" s="16"/>
      <c r="CH63" s="16"/>
      <c r="CI63" s="16"/>
      <c r="CJ63" s="32" t="str">
        <f t="shared" si="37"/>
        <v/>
      </c>
      <c r="CK63" s="33" t="str">
        <f>IF(OR(B63="",A63="IM",COUNT(CG63:CI63)=0),"",ROUNDUP(N(CF63)+N(CJ63),0))</f>
        <v/>
      </c>
    </row>
    <row r="64" spans="2:89" ht="15.75" thickBot="1" x14ac:dyDescent="0.3">
      <c r="B64" s="35"/>
      <c r="C64" s="16"/>
      <c r="E64" s="16" t="str">
        <f t="shared" si="11"/>
        <v/>
      </c>
      <c r="F64" s="29"/>
      <c r="G64" s="29"/>
      <c r="I64" s="16" t="str">
        <f t="shared" si="12"/>
        <v/>
      </c>
      <c r="J64" s="16" t="str">
        <f t="shared" si="13"/>
        <v/>
      </c>
      <c r="K64" s="16"/>
      <c r="M64" s="16" t="str">
        <f t="shared" si="14"/>
        <v/>
      </c>
      <c r="N64" s="29"/>
      <c r="O64" s="29"/>
      <c r="Q64" s="16" t="str">
        <f t="shared" si="15"/>
        <v/>
      </c>
      <c r="R64" s="16" t="str">
        <f t="shared" si="16"/>
        <v/>
      </c>
      <c r="S64" s="16"/>
      <c r="U64" s="16" t="str">
        <f t="shared" si="17"/>
        <v/>
      </c>
      <c r="V64" s="29"/>
      <c r="W64" s="29"/>
      <c r="Y64" s="16" t="str">
        <f t="shared" si="18"/>
        <v/>
      </c>
      <c r="Z64" s="16" t="str">
        <f t="shared" si="19"/>
        <v/>
      </c>
      <c r="AA64" s="16"/>
      <c r="AC64" s="16" t="str">
        <f t="shared" si="20"/>
        <v/>
      </c>
      <c r="AD64" s="29"/>
      <c r="AE64" s="29"/>
      <c r="AG64" s="16" t="str">
        <f t="shared" si="21"/>
        <v/>
      </c>
      <c r="AH64" s="12" t="str">
        <f t="shared" si="22"/>
        <v/>
      </c>
      <c r="AI64" s="16"/>
      <c r="AK64" s="16" t="str">
        <f t="shared" si="23"/>
        <v/>
      </c>
      <c r="AO64" s="16" t="str">
        <f t="shared" si="24"/>
        <v/>
      </c>
      <c r="AP64" s="16" t="str">
        <f t="shared" si="25"/>
        <v/>
      </c>
      <c r="AQ64" s="16"/>
      <c r="AS64" s="16" t="str">
        <f t="shared" si="26"/>
        <v/>
      </c>
      <c r="AW64" s="16" t="str">
        <f t="shared" si="27"/>
        <v/>
      </c>
      <c r="AX64" s="16" t="str">
        <f t="shared" si="28"/>
        <v/>
      </c>
      <c r="BA64" s="16" t="str">
        <f t="shared" ref="BA64:BA71" si="40">IF(ISBLANK($B64),"",IF(COUNT(AY64:AZ64)=0,"",IF(AND($A64="IM",COUNT(AY64:AZ64)=1),AY64+AZ64,ROUNDUP((AY64+AZ64)/2,2))))</f>
        <v/>
      </c>
      <c r="BE64" s="16" t="str">
        <f t="shared" ref="BE64:BE71" si="41">IF(ISBLANK($B64),"",IF(COUNT(BB64:BC64)=0,"",IF(AND($A64="IM",COUNT(BB64:BC64)=1),BB64+BC64,IF(AND(ABS(BB64-BC64)&lt;BA$2*0.16,ISBLANK(BD64)),CEILING(AVERAGE(BB64,BC64),0.01),IF(AND(ABS(BB64-BC64)&gt;=BA$2*0.16,ISBLANK(BD64)),"3E",IF(MAX(BB64:BD64)-MEDIAN(BB64:BD64)&lt;=MEDIAN(BB64:BD64)-MIN(BB64:BD64),CEILING(AVERAGE(MAX(BB64:BD64),MEDIAN(BB64:BD64)),0.01),ROUNDUP(AVERAGE(MIN(BB64:BD64),MEDIAN(BB64:BD64)),2)))))))</f>
        <v/>
      </c>
      <c r="BF64" s="16" t="str">
        <f t="shared" si="29"/>
        <v/>
      </c>
      <c r="BH64" s="16" t="str">
        <f>IF($A64="","",IF(BG64="","I",LOOKUP(BG64/BI$2,{0,0.4,0.45,0.5,0.55,0.6,0.65,0.7,0.75,0.8,1},{"F","D","C","C+","B-","B","B+","A-","A","A+"})))</f>
        <v/>
      </c>
      <c r="BI64" s="12" t="str">
        <f>IF($A64="","",IF(BG64="","--",LOOKUP(BG64/BI$2,{0,0.4,0.45,0.5,0.55,0.6,0.65,0.7,0.75,0.8,1},{0,2,2.25,2.5,2.75,3,3.25,3.5,3.75,4})))</f>
        <v/>
      </c>
      <c r="BL64" s="16" t="str">
        <f t="shared" si="30"/>
        <v/>
      </c>
      <c r="BP64" s="16" t="str">
        <f t="shared" si="31"/>
        <v/>
      </c>
      <c r="BQ64" s="10" t="str">
        <f t="shared" si="32"/>
        <v/>
      </c>
      <c r="BT64" s="16" t="str">
        <f t="shared" si="33"/>
        <v/>
      </c>
      <c r="BX64" s="16" t="str">
        <f t="shared" si="34"/>
        <v/>
      </c>
      <c r="BY64" s="10" t="str">
        <f t="shared" si="35"/>
        <v/>
      </c>
      <c r="CA64" s="16" t="str">
        <f>IF($A64="","",IF(BZ64="","I",LOOKUP(BZ64/CB$2,{0,0.4,0.45,0.5,0.55,0.6,0.65,0.7,0.75,0.8,1},{"F","D","C","C+","B-","B","B+","A-","A","A+"})))</f>
        <v/>
      </c>
      <c r="CB64" s="12" t="str">
        <f>IF($A64="","",IF(BZ64="","--",LOOKUP(BZ64/CB$2,{0,0.4,0.45,0.5,0.55,0.6,0.65,0.7,0.75,0.8,1},{0,2,2.25,2.5,2.75,3,3.25,3.5,3.75,4})))</f>
        <v/>
      </c>
      <c r="CC64" s="16"/>
      <c r="CD64" s="31"/>
      <c r="CE64" s="31"/>
      <c r="CF64" s="32" t="str">
        <f t="shared" si="36"/>
        <v/>
      </c>
      <c r="CG64" s="16"/>
      <c r="CH64" s="16"/>
      <c r="CI64" s="16"/>
      <c r="CJ64" s="32" t="str">
        <f t="shared" si="37"/>
        <v/>
      </c>
      <c r="CK64" s="33" t="str">
        <f>IF(OR(B64="",A64="IM",COUNT(CG64:CI64)=0),"",ROUNDUP(N(CF64)+N(CJ64),0))</f>
        <v/>
      </c>
    </row>
    <row r="65" spans="2:89" ht="15.75" thickBot="1" x14ac:dyDescent="0.3">
      <c r="B65" s="35"/>
      <c r="C65" s="16"/>
      <c r="E65" s="16" t="str">
        <f t="shared" si="11"/>
        <v/>
      </c>
      <c r="F65" s="29"/>
      <c r="G65" s="29"/>
      <c r="I65" s="16" t="str">
        <f t="shared" si="12"/>
        <v/>
      </c>
      <c r="J65" s="16" t="str">
        <f t="shared" si="13"/>
        <v/>
      </c>
      <c r="K65" s="16"/>
      <c r="M65" s="16" t="str">
        <f t="shared" si="14"/>
        <v/>
      </c>
      <c r="N65" s="29"/>
      <c r="O65" s="29"/>
      <c r="Q65" s="16" t="str">
        <f t="shared" si="15"/>
        <v/>
      </c>
      <c r="R65" s="16" t="str">
        <f t="shared" si="16"/>
        <v/>
      </c>
      <c r="S65" s="16"/>
      <c r="U65" s="16" t="str">
        <f t="shared" si="17"/>
        <v/>
      </c>
      <c r="V65" s="29"/>
      <c r="W65" s="29"/>
      <c r="Y65" s="16" t="str">
        <f t="shared" si="18"/>
        <v/>
      </c>
      <c r="Z65" s="16" t="str">
        <f t="shared" si="19"/>
        <v/>
      </c>
      <c r="AA65" s="16"/>
      <c r="AC65" s="16" t="str">
        <f t="shared" si="20"/>
        <v/>
      </c>
      <c r="AD65" s="29"/>
      <c r="AE65" s="29"/>
      <c r="AG65" s="16" t="str">
        <f t="shared" si="21"/>
        <v/>
      </c>
      <c r="AH65" s="12" t="str">
        <f t="shared" si="22"/>
        <v/>
      </c>
      <c r="AI65" s="16"/>
      <c r="AK65" s="16" t="str">
        <f t="shared" si="23"/>
        <v/>
      </c>
      <c r="AO65" s="16" t="str">
        <f t="shared" si="24"/>
        <v/>
      </c>
      <c r="AP65" s="16" t="str">
        <f t="shared" si="25"/>
        <v/>
      </c>
      <c r="AQ65" s="16"/>
      <c r="AS65" s="16" t="str">
        <f t="shared" si="26"/>
        <v/>
      </c>
      <c r="AW65" s="16" t="str">
        <f t="shared" si="27"/>
        <v/>
      </c>
      <c r="AX65" s="16" t="str">
        <f t="shared" si="28"/>
        <v/>
      </c>
      <c r="BA65" s="16" t="str">
        <f t="shared" si="40"/>
        <v/>
      </c>
      <c r="BE65" s="16" t="str">
        <f t="shared" si="41"/>
        <v/>
      </c>
      <c r="BF65" s="16" t="str">
        <f t="shared" si="29"/>
        <v/>
      </c>
      <c r="BH65" s="16" t="str">
        <f>IF($A65="","",IF(BG65="","I",LOOKUP(BG65/BI$2,{0,0.4,0.45,0.5,0.55,0.6,0.65,0.7,0.75,0.8,1},{"F","D","C","C+","B-","B","B+","A-","A","A+"})))</f>
        <v/>
      </c>
      <c r="BI65" s="12" t="str">
        <f>IF($A65="","",IF(BG65="","--",LOOKUP(BG65/BI$2,{0,0.4,0.45,0.5,0.55,0.6,0.65,0.7,0.75,0.8,1},{0,2,2.25,2.5,2.75,3,3.25,3.5,3.75,4})))</f>
        <v/>
      </c>
      <c r="BL65" s="16" t="str">
        <f t="shared" si="30"/>
        <v/>
      </c>
      <c r="BP65" s="16" t="str">
        <f t="shared" si="31"/>
        <v/>
      </c>
      <c r="BQ65" s="10" t="str">
        <f t="shared" si="32"/>
        <v/>
      </c>
      <c r="BT65" s="16" t="str">
        <f t="shared" si="33"/>
        <v/>
      </c>
      <c r="BX65" s="16" t="str">
        <f t="shared" si="34"/>
        <v/>
      </c>
      <c r="BY65" s="10" t="str">
        <f t="shared" si="35"/>
        <v/>
      </c>
      <c r="CA65" s="16" t="str">
        <f>IF($A65="","",IF(BZ65="","I",LOOKUP(BZ65/CB$2,{0,0.4,0.45,0.5,0.55,0.6,0.65,0.7,0.75,0.8,1},{"F","D","C","C+","B-","B","B+","A-","A","A+"})))</f>
        <v/>
      </c>
      <c r="CB65" s="12" t="str">
        <f>IF($A65="","",IF(BZ65="","--",LOOKUP(BZ65/CB$2,{0,0.4,0.45,0.5,0.55,0.6,0.65,0.7,0.75,0.8,1},{0,2,2.25,2.5,2.75,3,3.25,3.5,3.75,4})))</f>
        <v/>
      </c>
      <c r="CC65" s="16"/>
      <c r="CD65" s="31"/>
      <c r="CE65" s="31"/>
      <c r="CF65" s="32" t="str">
        <f t="shared" si="36"/>
        <v/>
      </c>
      <c r="CG65" s="16"/>
      <c r="CH65" s="16"/>
      <c r="CI65" s="16"/>
      <c r="CJ65" s="32" t="str">
        <f t="shared" si="37"/>
        <v/>
      </c>
      <c r="CK65" s="33" t="str">
        <f>IF(OR(B65="",A65="IM",COUNT(CG65:CI65)=0),"",ROUNDUP(N(CF65)+N(CJ65),0))</f>
        <v/>
      </c>
    </row>
    <row r="66" spans="2:89" ht="15.75" thickBot="1" x14ac:dyDescent="0.3">
      <c r="B66" s="35"/>
      <c r="C66" s="16"/>
      <c r="E66" s="16" t="str">
        <f t="shared" si="11"/>
        <v/>
      </c>
      <c r="F66" s="36"/>
      <c r="G66" s="36"/>
      <c r="I66" s="16" t="str">
        <f t="shared" si="12"/>
        <v/>
      </c>
      <c r="J66" s="16" t="str">
        <f t="shared" si="13"/>
        <v/>
      </c>
      <c r="K66" s="16"/>
      <c r="M66" s="16" t="str">
        <f t="shared" si="14"/>
        <v/>
      </c>
      <c r="N66" s="36"/>
      <c r="O66" s="36"/>
      <c r="Q66" s="16" t="str">
        <f t="shared" si="15"/>
        <v/>
      </c>
      <c r="R66" s="16" t="str">
        <f t="shared" si="16"/>
        <v/>
      </c>
      <c r="S66" s="16"/>
      <c r="U66" s="16" t="str">
        <f t="shared" si="17"/>
        <v/>
      </c>
      <c r="V66" s="36"/>
      <c r="W66" s="36"/>
      <c r="Y66" s="16" t="str">
        <f t="shared" si="18"/>
        <v/>
      </c>
      <c r="Z66" s="16" t="str">
        <f t="shared" si="19"/>
        <v/>
      </c>
      <c r="AA66" s="16"/>
      <c r="AC66" s="16" t="str">
        <f t="shared" si="20"/>
        <v/>
      </c>
      <c r="AD66" s="36"/>
      <c r="AE66" s="36"/>
      <c r="AG66" s="16" t="str">
        <f t="shared" si="21"/>
        <v/>
      </c>
      <c r="AH66" s="12" t="str">
        <f t="shared" si="22"/>
        <v/>
      </c>
      <c r="AI66" s="16"/>
      <c r="AK66" s="16" t="str">
        <f t="shared" si="23"/>
        <v/>
      </c>
      <c r="AO66" s="16" t="str">
        <f t="shared" si="24"/>
        <v/>
      </c>
      <c r="AP66" s="16" t="str">
        <f t="shared" si="25"/>
        <v/>
      </c>
      <c r="AQ66" s="16"/>
      <c r="AS66" s="16" t="str">
        <f t="shared" si="26"/>
        <v/>
      </c>
      <c r="AW66" s="16" t="str">
        <f t="shared" si="27"/>
        <v/>
      </c>
      <c r="AX66" s="16" t="str">
        <f t="shared" si="28"/>
        <v/>
      </c>
      <c r="BA66" s="16" t="str">
        <f t="shared" si="40"/>
        <v/>
      </c>
      <c r="BE66" s="16" t="str">
        <f t="shared" si="41"/>
        <v/>
      </c>
      <c r="BF66" s="16" t="str">
        <f t="shared" si="29"/>
        <v/>
      </c>
      <c r="BH66" s="16" t="str">
        <f>IF($A66="","",IF(BG66="","I",LOOKUP(BG66/BI$2,{0,0.4,0.45,0.5,0.55,0.6,0.65,0.7,0.75,0.8,1},{"F","D","C","C+","B-","B","B+","A-","A","A+"})))</f>
        <v/>
      </c>
      <c r="BI66" s="12" t="str">
        <f>IF($A66="","",IF(BG66="","--",LOOKUP(BG66/BI$2,{0,0.4,0.45,0.5,0.55,0.6,0.65,0.7,0.75,0.8,1},{0,2,2.25,2.5,2.75,3,3.25,3.5,3.75,4})))</f>
        <v/>
      </c>
      <c r="BL66" s="16" t="str">
        <f t="shared" si="30"/>
        <v/>
      </c>
      <c r="BP66" s="16" t="str">
        <f t="shared" si="31"/>
        <v/>
      </c>
      <c r="BQ66" s="10" t="str">
        <f t="shared" si="32"/>
        <v/>
      </c>
      <c r="BT66" s="16" t="str">
        <f t="shared" si="33"/>
        <v/>
      </c>
      <c r="BX66" s="16" t="str">
        <f t="shared" si="34"/>
        <v/>
      </c>
      <c r="BY66" s="10" t="str">
        <f t="shared" si="35"/>
        <v/>
      </c>
      <c r="CA66" s="16" t="str">
        <f>IF($A66="","",IF(BZ66="","I",LOOKUP(BZ66/CB$2,{0,0.4,0.45,0.5,0.55,0.6,0.65,0.7,0.75,0.8,1},{"F","D","C","C+","B-","B","B+","A-","A","A+"})))</f>
        <v/>
      </c>
      <c r="CB66" s="12" t="str">
        <f>IF($A66="","",IF(BZ66="","--",LOOKUP(BZ66/CB$2,{0,0.4,0.45,0.5,0.55,0.6,0.65,0.7,0.75,0.8,1},{0,2,2.25,2.5,2.75,3,3.25,3.5,3.75,4})))</f>
        <v/>
      </c>
      <c r="CC66" s="16"/>
      <c r="CD66" s="31"/>
      <c r="CE66" s="31"/>
      <c r="CF66" s="32" t="str">
        <f t="shared" si="36"/>
        <v/>
      </c>
      <c r="CG66" s="16"/>
      <c r="CH66" s="16"/>
      <c r="CI66" s="16"/>
      <c r="CJ66" s="32" t="str">
        <f t="shared" si="37"/>
        <v/>
      </c>
      <c r="CK66" s="33" t="str">
        <f>IF(OR(B66="",A66="IM",COUNT(CG66:CI66)=0),"",ROUNDUP(N(CF66)+N(CJ66),0))</f>
        <v/>
      </c>
    </row>
    <row r="67" spans="2:89" ht="15.75" thickBot="1" x14ac:dyDescent="0.3">
      <c r="B67" s="35"/>
      <c r="C67" s="16"/>
      <c r="E67" s="16" t="str">
        <f t="shared" si="11"/>
        <v/>
      </c>
      <c r="F67" s="29"/>
      <c r="G67" s="29"/>
      <c r="I67" s="16" t="str">
        <f t="shared" si="12"/>
        <v/>
      </c>
      <c r="J67" s="16" t="str">
        <f t="shared" si="13"/>
        <v/>
      </c>
      <c r="K67" s="16"/>
      <c r="M67" s="16" t="str">
        <f t="shared" si="14"/>
        <v/>
      </c>
      <c r="N67" s="29"/>
      <c r="O67" s="29"/>
      <c r="Q67" s="16" t="str">
        <f t="shared" si="15"/>
        <v/>
      </c>
      <c r="R67" s="16" t="str">
        <f t="shared" si="16"/>
        <v/>
      </c>
      <c r="S67" s="16"/>
      <c r="U67" s="16" t="str">
        <f t="shared" si="17"/>
        <v/>
      </c>
      <c r="V67" s="29"/>
      <c r="W67" s="29"/>
      <c r="Y67" s="16" t="str">
        <f t="shared" si="18"/>
        <v/>
      </c>
      <c r="Z67" s="16" t="str">
        <f t="shared" si="19"/>
        <v/>
      </c>
      <c r="AA67" s="16"/>
      <c r="AC67" s="16" t="str">
        <f t="shared" si="20"/>
        <v/>
      </c>
      <c r="AD67" s="29"/>
      <c r="AE67" s="29"/>
      <c r="AG67" s="16" t="str">
        <f t="shared" si="21"/>
        <v/>
      </c>
      <c r="AH67" s="12" t="str">
        <f t="shared" si="22"/>
        <v/>
      </c>
      <c r="AI67" s="16"/>
      <c r="AK67" s="16" t="str">
        <f t="shared" si="23"/>
        <v/>
      </c>
      <c r="AO67" s="16" t="str">
        <f t="shared" si="24"/>
        <v/>
      </c>
      <c r="AP67" s="16" t="str">
        <f t="shared" si="25"/>
        <v/>
      </c>
      <c r="AQ67" s="16"/>
      <c r="AS67" s="16" t="str">
        <f t="shared" si="26"/>
        <v/>
      </c>
      <c r="AW67" s="16" t="str">
        <f t="shared" si="27"/>
        <v/>
      </c>
      <c r="AX67" s="16" t="str">
        <f t="shared" si="28"/>
        <v/>
      </c>
      <c r="BA67" s="16" t="str">
        <f t="shared" si="40"/>
        <v/>
      </c>
      <c r="BE67" s="16" t="str">
        <f t="shared" si="41"/>
        <v/>
      </c>
      <c r="BF67" s="16" t="str">
        <f t="shared" si="29"/>
        <v/>
      </c>
      <c r="BH67" s="16" t="str">
        <f>IF($A67="","",IF(BG67="","I",LOOKUP(BG67/BI$2,{0,0.4,0.45,0.5,0.55,0.6,0.65,0.7,0.75,0.8,1},{"F","D","C","C+","B-","B","B+","A-","A","A+"})))</f>
        <v/>
      </c>
      <c r="BI67" s="12" t="str">
        <f>IF($A67="","",IF(BG67="","--",LOOKUP(BG67/BI$2,{0,0.4,0.45,0.5,0.55,0.6,0.65,0.7,0.75,0.8,1},{0,2,2.25,2.5,2.75,3,3.25,3.5,3.75,4})))</f>
        <v/>
      </c>
      <c r="BL67" s="16" t="str">
        <f t="shared" si="30"/>
        <v/>
      </c>
      <c r="BP67" s="16" t="str">
        <f t="shared" si="31"/>
        <v/>
      </c>
      <c r="BQ67" s="10" t="str">
        <f t="shared" si="32"/>
        <v/>
      </c>
      <c r="BT67" s="16" t="str">
        <f t="shared" si="33"/>
        <v/>
      </c>
      <c r="BX67" s="16" t="str">
        <f t="shared" si="34"/>
        <v/>
      </c>
      <c r="BY67" s="10" t="str">
        <f t="shared" si="35"/>
        <v/>
      </c>
      <c r="CA67" s="16" t="str">
        <f>IF($A67="","",IF(BZ67="","I",LOOKUP(BZ67/CB$2,{0,0.4,0.45,0.5,0.55,0.6,0.65,0.7,0.75,0.8,1},{"F","D","C","C+","B-","B","B+","A-","A","A+"})))</f>
        <v/>
      </c>
      <c r="CB67" s="12" t="str">
        <f>IF($A67="","",IF(BZ67="","--",LOOKUP(BZ67/CB$2,{0,0.4,0.45,0.5,0.55,0.6,0.65,0.7,0.75,0.8,1},{0,2,2.25,2.5,2.75,3,3.25,3.5,3.75,4})))</f>
        <v/>
      </c>
      <c r="CC67" s="16"/>
      <c r="CD67" s="31"/>
      <c r="CE67" s="31"/>
      <c r="CF67" s="32" t="str">
        <f t="shared" si="36"/>
        <v/>
      </c>
      <c r="CG67" s="16"/>
      <c r="CH67" s="16"/>
      <c r="CI67" s="16"/>
      <c r="CJ67" s="32" t="str">
        <f t="shared" si="37"/>
        <v/>
      </c>
      <c r="CK67" s="33" t="str">
        <f>IF(OR(B67="",A67="IM",COUNT(CG67:CI67)=0),"",ROUNDUP(N(CF67)+N(CJ67),0))</f>
        <v/>
      </c>
    </row>
    <row r="68" spans="2:89" ht="15.75" thickBot="1" x14ac:dyDescent="0.3">
      <c r="B68" s="35"/>
      <c r="C68" s="16"/>
      <c r="E68" s="16" t="str">
        <f t="shared" si="11"/>
        <v/>
      </c>
      <c r="F68" s="29"/>
      <c r="G68" s="29"/>
      <c r="I68" s="16" t="str">
        <f t="shared" si="12"/>
        <v/>
      </c>
      <c r="J68" s="16" t="str">
        <f t="shared" si="13"/>
        <v/>
      </c>
      <c r="K68" s="16"/>
      <c r="M68" s="16" t="str">
        <f t="shared" si="14"/>
        <v/>
      </c>
      <c r="N68" s="29"/>
      <c r="O68" s="29"/>
      <c r="Q68" s="16" t="str">
        <f t="shared" si="15"/>
        <v/>
      </c>
      <c r="R68" s="16" t="str">
        <f t="shared" si="16"/>
        <v/>
      </c>
      <c r="S68" s="16"/>
      <c r="U68" s="16" t="str">
        <f t="shared" si="17"/>
        <v/>
      </c>
      <c r="V68" s="29"/>
      <c r="W68" s="29"/>
      <c r="Y68" s="16" t="str">
        <f t="shared" si="18"/>
        <v/>
      </c>
      <c r="Z68" s="16" t="str">
        <f t="shared" si="19"/>
        <v/>
      </c>
      <c r="AA68" s="16"/>
      <c r="AC68" s="16" t="str">
        <f t="shared" si="20"/>
        <v/>
      </c>
      <c r="AD68" s="29"/>
      <c r="AE68" s="29"/>
      <c r="AG68" s="16" t="str">
        <f t="shared" si="21"/>
        <v/>
      </c>
      <c r="AH68" s="12" t="str">
        <f t="shared" si="22"/>
        <v/>
      </c>
      <c r="AI68" s="16"/>
      <c r="AK68" s="16" t="str">
        <f t="shared" si="23"/>
        <v/>
      </c>
      <c r="AO68" s="16" t="str">
        <f t="shared" si="24"/>
        <v/>
      </c>
      <c r="AP68" s="16" t="str">
        <f t="shared" si="25"/>
        <v/>
      </c>
      <c r="AQ68" s="13"/>
      <c r="AS68" s="16" t="str">
        <f t="shared" si="26"/>
        <v/>
      </c>
      <c r="AW68" s="16" t="str">
        <f t="shared" si="27"/>
        <v/>
      </c>
      <c r="AX68" s="16" t="str">
        <f t="shared" si="28"/>
        <v/>
      </c>
      <c r="BA68" s="16" t="str">
        <f t="shared" si="40"/>
        <v/>
      </c>
      <c r="BE68" s="16" t="str">
        <f t="shared" si="41"/>
        <v/>
      </c>
      <c r="BF68" s="16" t="str">
        <f t="shared" si="29"/>
        <v/>
      </c>
      <c r="BH68" s="16" t="str">
        <f>IF($A68="","",IF(BG68="","I",LOOKUP(BG68/BI$2,{0,0.4,0.45,0.5,0.55,0.6,0.65,0.7,0.75,0.8,1},{"F","D","C","C+","B-","B","B+","A-","A","A+"})))</f>
        <v/>
      </c>
      <c r="BI68" s="12" t="str">
        <f>IF($A68="","",IF(BG68="","--",LOOKUP(BG68/BI$2,{0,0.4,0.45,0.5,0.55,0.6,0.65,0.7,0.75,0.8,1},{0,2,2.25,2.5,2.75,3,3.25,3.5,3.75,4})))</f>
        <v/>
      </c>
      <c r="BL68" s="16" t="str">
        <f t="shared" si="30"/>
        <v/>
      </c>
      <c r="BP68" s="16" t="str">
        <f t="shared" si="31"/>
        <v/>
      </c>
      <c r="BQ68" s="10" t="str">
        <f t="shared" si="32"/>
        <v/>
      </c>
      <c r="BT68" s="16" t="str">
        <f t="shared" si="33"/>
        <v/>
      </c>
      <c r="BX68" s="16" t="str">
        <f t="shared" si="34"/>
        <v/>
      </c>
      <c r="BY68" s="10" t="str">
        <f t="shared" si="35"/>
        <v/>
      </c>
      <c r="CA68" s="16" t="str">
        <f>IF($A68="","",IF(BZ68="","I",LOOKUP(BZ68/CB$2,{0,0.4,0.45,0.5,0.55,0.6,0.65,0.7,0.75,0.8,1},{"F","D","C","C+","B-","B","B+","A-","A","A+"})))</f>
        <v/>
      </c>
      <c r="CB68" s="12" t="str">
        <f>IF($A68="","",IF(BZ68="","--",LOOKUP(BZ68/CB$2,{0,0.4,0.45,0.5,0.55,0.6,0.65,0.7,0.75,0.8,1},{0,2,2.25,2.5,2.75,3,3.25,3.5,3.75,4})))</f>
        <v/>
      </c>
      <c r="CC68" s="16"/>
      <c r="CD68" s="31"/>
      <c r="CE68" s="31"/>
      <c r="CF68" s="32" t="str">
        <f t="shared" si="36"/>
        <v/>
      </c>
      <c r="CG68" s="16"/>
      <c r="CH68" s="16"/>
      <c r="CI68" s="16"/>
      <c r="CJ68" s="32" t="str">
        <f t="shared" si="37"/>
        <v/>
      </c>
      <c r="CK68" s="33" t="str">
        <f>IF(OR(B68="",A68="IM",COUNT(CG68:CI68)=0),"",ROUNDUP(N(CF68)+N(CJ68),0))</f>
        <v/>
      </c>
    </row>
    <row r="69" spans="2:89" ht="15.75" thickBot="1" x14ac:dyDescent="0.3">
      <c r="B69" s="35"/>
      <c r="C69" s="16"/>
      <c r="E69" s="16" t="str">
        <f t="shared" si="11"/>
        <v/>
      </c>
      <c r="F69" s="29"/>
      <c r="G69" s="29"/>
      <c r="I69" s="16" t="str">
        <f t="shared" si="12"/>
        <v/>
      </c>
      <c r="J69" s="16" t="str">
        <f t="shared" si="13"/>
        <v/>
      </c>
      <c r="K69" s="16"/>
      <c r="M69" s="16" t="str">
        <f t="shared" si="14"/>
        <v/>
      </c>
      <c r="N69" s="29"/>
      <c r="O69" s="29"/>
      <c r="Q69" s="16" t="str">
        <f t="shared" si="15"/>
        <v/>
      </c>
      <c r="R69" s="16" t="str">
        <f t="shared" si="16"/>
        <v/>
      </c>
      <c r="S69" s="16"/>
      <c r="U69" s="16" t="str">
        <f t="shared" si="17"/>
        <v/>
      </c>
      <c r="V69" s="29"/>
      <c r="W69" s="29"/>
      <c r="Y69" s="16" t="str">
        <f t="shared" si="18"/>
        <v/>
      </c>
      <c r="Z69" s="16" t="str">
        <f t="shared" si="19"/>
        <v/>
      </c>
      <c r="AA69" s="16"/>
      <c r="AC69" s="16" t="str">
        <f t="shared" si="20"/>
        <v/>
      </c>
      <c r="AD69" s="29"/>
      <c r="AE69" s="29"/>
      <c r="AG69" s="16" t="str">
        <f t="shared" si="21"/>
        <v/>
      </c>
      <c r="AH69" s="12" t="str">
        <f t="shared" si="22"/>
        <v/>
      </c>
      <c r="AI69" s="16"/>
      <c r="AK69" s="16" t="str">
        <f t="shared" si="23"/>
        <v/>
      </c>
      <c r="AO69" s="16" t="str">
        <f t="shared" si="24"/>
        <v/>
      </c>
      <c r="AP69" s="16" t="str">
        <f t="shared" si="25"/>
        <v/>
      </c>
      <c r="AQ69" s="16"/>
      <c r="AS69" s="16" t="str">
        <f t="shared" si="26"/>
        <v/>
      </c>
      <c r="AW69" s="16" t="str">
        <f t="shared" si="27"/>
        <v/>
      </c>
      <c r="AX69" s="16" t="str">
        <f t="shared" si="28"/>
        <v/>
      </c>
      <c r="BA69" s="16" t="str">
        <f t="shared" si="40"/>
        <v/>
      </c>
      <c r="BE69" s="16" t="str">
        <f t="shared" si="41"/>
        <v/>
      </c>
      <c r="BF69" s="16" t="str">
        <f t="shared" si="29"/>
        <v/>
      </c>
      <c r="BH69" s="16" t="str">
        <f>IF($A69="","",IF(BG69="","I",LOOKUP(BG69/BI$2,{0,0.4,0.45,0.5,0.55,0.6,0.65,0.7,0.75,0.8,1},{"F","D","C","C+","B-","B","B+","A-","A","A+"})))</f>
        <v/>
      </c>
      <c r="BI69" s="12" t="str">
        <f>IF($A69="","",IF(BG69="","--",LOOKUP(BG69/BI$2,{0,0.4,0.45,0.5,0.55,0.6,0.65,0.7,0.75,0.8,1},{0,2,2.25,2.5,2.75,3,3.25,3.5,3.75,4})))</f>
        <v/>
      </c>
      <c r="BL69" s="16" t="str">
        <f t="shared" si="30"/>
        <v/>
      </c>
      <c r="BP69" s="16" t="str">
        <f t="shared" si="31"/>
        <v/>
      </c>
      <c r="BQ69" s="10" t="str">
        <f t="shared" si="32"/>
        <v/>
      </c>
      <c r="BT69" s="16" t="str">
        <f t="shared" si="33"/>
        <v/>
      </c>
      <c r="BX69" s="16" t="str">
        <f t="shared" si="34"/>
        <v/>
      </c>
      <c r="BY69" s="10" t="str">
        <f t="shared" si="35"/>
        <v/>
      </c>
      <c r="CA69" s="16" t="str">
        <f>IF($A69="","",IF(BZ69="","I",LOOKUP(BZ69/CB$2,{0,0.4,0.45,0.5,0.55,0.6,0.65,0.7,0.75,0.8,1},{"F","D","C","C+","B-","B","B+","A-","A","A+"})))</f>
        <v/>
      </c>
      <c r="CB69" s="12" t="str">
        <f>IF($A69="","",IF(BZ69="","--",LOOKUP(BZ69/CB$2,{0,0.4,0.45,0.5,0.55,0.6,0.65,0.7,0.75,0.8,1},{0,2,2.25,2.5,2.75,3,3.25,3.5,3.75,4})))</f>
        <v/>
      </c>
      <c r="CC69" s="16"/>
      <c r="CD69" s="31"/>
      <c r="CE69" s="31"/>
      <c r="CF69" s="32" t="str">
        <f t="shared" si="36"/>
        <v/>
      </c>
      <c r="CG69" s="16"/>
      <c r="CH69" s="16"/>
      <c r="CI69" s="16"/>
      <c r="CJ69" s="32" t="str">
        <f t="shared" si="37"/>
        <v/>
      </c>
      <c r="CK69" s="33" t="str">
        <f>IF(OR(B69="",A69="IM",COUNT(CG69:CI69)=0),"",ROUNDUP(N(CF69)+N(CJ69),0))</f>
        <v/>
      </c>
    </row>
    <row r="70" spans="2:89" ht="15.75" thickBot="1" x14ac:dyDescent="0.3">
      <c r="B70" s="35"/>
      <c r="C70" s="16"/>
      <c r="E70" s="16" t="str">
        <f t="shared" si="11"/>
        <v/>
      </c>
      <c r="F70" s="29"/>
      <c r="G70" s="29"/>
      <c r="I70" s="16" t="str">
        <f t="shared" si="12"/>
        <v/>
      </c>
      <c r="J70" s="16" t="str">
        <f t="shared" si="13"/>
        <v/>
      </c>
      <c r="K70" s="16"/>
      <c r="M70" s="16" t="str">
        <f t="shared" si="14"/>
        <v/>
      </c>
      <c r="N70" s="29"/>
      <c r="O70" s="29"/>
      <c r="Q70" s="16" t="str">
        <f t="shared" si="15"/>
        <v/>
      </c>
      <c r="R70" s="16" t="str">
        <f t="shared" si="16"/>
        <v/>
      </c>
      <c r="S70" s="16"/>
      <c r="U70" s="16" t="str">
        <f t="shared" si="17"/>
        <v/>
      </c>
      <c r="V70" s="29"/>
      <c r="W70" s="29"/>
      <c r="Y70" s="16" t="str">
        <f t="shared" si="18"/>
        <v/>
      </c>
      <c r="Z70" s="16" t="str">
        <f t="shared" si="19"/>
        <v/>
      </c>
      <c r="AA70" s="16"/>
      <c r="AC70" s="16" t="str">
        <f t="shared" si="20"/>
        <v/>
      </c>
      <c r="AD70" s="29"/>
      <c r="AE70" s="29"/>
      <c r="AG70" s="16" t="str">
        <f t="shared" si="21"/>
        <v/>
      </c>
      <c r="AH70" s="12" t="str">
        <f t="shared" si="22"/>
        <v/>
      </c>
      <c r="AI70" s="16"/>
      <c r="AK70" s="16" t="str">
        <f t="shared" si="23"/>
        <v/>
      </c>
      <c r="AO70" s="16" t="str">
        <f t="shared" si="24"/>
        <v/>
      </c>
      <c r="AP70" s="16" t="str">
        <f t="shared" si="25"/>
        <v/>
      </c>
      <c r="AQ70" s="16"/>
      <c r="AS70" s="16" t="str">
        <f t="shared" si="26"/>
        <v/>
      </c>
      <c r="AW70" s="16" t="str">
        <f t="shared" si="27"/>
        <v/>
      </c>
      <c r="AX70" s="16" t="str">
        <f t="shared" si="28"/>
        <v/>
      </c>
      <c r="BA70" s="16" t="str">
        <f t="shared" si="40"/>
        <v/>
      </c>
      <c r="BE70" s="16" t="str">
        <f t="shared" si="41"/>
        <v/>
      </c>
      <c r="BF70" s="16" t="str">
        <f t="shared" si="29"/>
        <v/>
      </c>
      <c r="BH70" s="16" t="str">
        <f>IF($A70="","",IF(BG70="","I",LOOKUP(BG70/BI$2,{0,0.4,0.45,0.5,0.55,0.6,0.65,0.7,0.75,0.8,1},{"F","D","C","C+","B-","B","B+","A-","A","A+"})))</f>
        <v/>
      </c>
      <c r="BI70" s="12" t="str">
        <f>IF($A70="","",IF(BG70="","--",LOOKUP(BG70/BI$2,{0,0.4,0.45,0.5,0.55,0.6,0.65,0.7,0.75,0.8,1},{0,2,2.25,2.5,2.75,3,3.25,3.5,3.75,4})))</f>
        <v/>
      </c>
      <c r="BL70" s="16" t="str">
        <f t="shared" si="30"/>
        <v/>
      </c>
      <c r="BP70" s="16" t="str">
        <f t="shared" si="31"/>
        <v/>
      </c>
      <c r="BQ70" s="10" t="str">
        <f t="shared" si="32"/>
        <v/>
      </c>
      <c r="BT70" s="16" t="str">
        <f t="shared" si="33"/>
        <v/>
      </c>
      <c r="BX70" s="16" t="str">
        <f t="shared" si="34"/>
        <v/>
      </c>
      <c r="BY70" s="10" t="str">
        <f t="shared" si="35"/>
        <v/>
      </c>
      <c r="CA70" s="16" t="str">
        <f>IF($A70="","",IF(BZ70="","I",LOOKUP(BZ70/CB$2,{0,0.4,0.45,0.5,0.55,0.6,0.65,0.7,0.75,0.8,1},{"F","D","C","C+","B-","B","B+","A-","A","A+"})))</f>
        <v/>
      </c>
      <c r="CB70" s="12" t="str">
        <f>IF($A70="","",IF(BZ70="","--",LOOKUP(BZ70/CB$2,{0,0.4,0.45,0.5,0.55,0.6,0.65,0.7,0.75,0.8,1},{0,2,2.25,2.5,2.75,3,3.25,3.5,3.75,4})))</f>
        <v/>
      </c>
      <c r="CC70" s="16"/>
      <c r="CD70" s="31"/>
      <c r="CE70" s="31"/>
      <c r="CF70" s="32" t="str">
        <f t="shared" si="36"/>
        <v/>
      </c>
      <c r="CG70" s="16"/>
      <c r="CH70" s="16"/>
      <c r="CI70" s="16"/>
      <c r="CJ70" s="32" t="str">
        <f t="shared" si="37"/>
        <v/>
      </c>
      <c r="CK70" s="33" t="str">
        <f>IF(OR(B70="",A70="IM",COUNT(CG70:CI70)=0),"",ROUNDUP(N(CF70)+N(CJ70),0))</f>
        <v/>
      </c>
    </row>
    <row r="71" spans="2:89" ht="15.75" thickBot="1" x14ac:dyDescent="0.3">
      <c r="B71" s="35"/>
      <c r="C71" s="16"/>
      <c r="E71" s="16" t="str">
        <f t="shared" si="11"/>
        <v/>
      </c>
      <c r="F71" s="29"/>
      <c r="G71" s="29"/>
      <c r="I71" s="16" t="str">
        <f t="shared" si="12"/>
        <v/>
      </c>
      <c r="J71" s="16" t="str">
        <f t="shared" si="13"/>
        <v/>
      </c>
      <c r="K71" s="16"/>
      <c r="M71" s="16" t="str">
        <f t="shared" si="14"/>
        <v/>
      </c>
      <c r="N71" s="29"/>
      <c r="O71" s="29"/>
      <c r="Q71" s="16" t="str">
        <f t="shared" si="15"/>
        <v/>
      </c>
      <c r="R71" s="16" t="str">
        <f t="shared" si="16"/>
        <v/>
      </c>
      <c r="S71" s="16"/>
      <c r="U71" s="16" t="str">
        <f t="shared" si="17"/>
        <v/>
      </c>
      <c r="V71" s="29"/>
      <c r="W71" s="29"/>
      <c r="Y71" s="16" t="str">
        <f t="shared" si="18"/>
        <v/>
      </c>
      <c r="Z71" s="16" t="str">
        <f t="shared" si="19"/>
        <v/>
      </c>
      <c r="AA71" s="16"/>
      <c r="AC71" s="16" t="str">
        <f t="shared" si="20"/>
        <v/>
      </c>
      <c r="AD71" s="29"/>
      <c r="AE71" s="29"/>
      <c r="AG71" s="16" t="str">
        <f t="shared" si="21"/>
        <v/>
      </c>
      <c r="AH71" s="12" t="str">
        <f t="shared" si="22"/>
        <v/>
      </c>
      <c r="AI71" s="16"/>
      <c r="AK71" s="16" t="str">
        <f t="shared" si="23"/>
        <v/>
      </c>
      <c r="AO71" s="16" t="str">
        <f t="shared" si="24"/>
        <v/>
      </c>
      <c r="AP71" s="16" t="str">
        <f t="shared" si="25"/>
        <v/>
      </c>
      <c r="AQ71" s="16"/>
      <c r="AS71" s="16" t="str">
        <f t="shared" si="26"/>
        <v/>
      </c>
      <c r="AW71" s="16" t="str">
        <f t="shared" si="27"/>
        <v/>
      </c>
      <c r="AX71" s="16" t="str">
        <f t="shared" si="28"/>
        <v/>
      </c>
      <c r="BA71" s="16" t="str">
        <f t="shared" si="40"/>
        <v/>
      </c>
      <c r="BE71" s="16" t="str">
        <f t="shared" si="41"/>
        <v/>
      </c>
      <c r="BF71" s="16" t="str">
        <f t="shared" si="29"/>
        <v/>
      </c>
      <c r="BH71" s="16" t="str">
        <f>IF($A71="","",IF(BG71="","I",LOOKUP(BG71/BI$2,{0,0.4,0.45,0.5,0.55,0.6,0.65,0.7,0.75,0.8,1},{"F","D","C","C+","B-","B","B+","A-","A","A+"})))</f>
        <v/>
      </c>
      <c r="BI71" s="12" t="str">
        <f>IF($A71="","",IF(BG71="","--",LOOKUP(BG71/BI$2,{0,0.4,0.45,0.5,0.55,0.6,0.65,0.7,0.75,0.8,1},{0,2,2.25,2.5,2.75,3,3.25,3.5,3.75,4})))</f>
        <v/>
      </c>
      <c r="BL71" s="16" t="str">
        <f t="shared" si="30"/>
        <v/>
      </c>
      <c r="BP71" s="16" t="str">
        <f t="shared" si="31"/>
        <v/>
      </c>
      <c r="BQ71" s="10" t="str">
        <f t="shared" si="32"/>
        <v/>
      </c>
      <c r="BT71" s="16" t="str">
        <f t="shared" si="33"/>
        <v/>
      </c>
      <c r="BX71" s="16" t="str">
        <f t="shared" si="34"/>
        <v/>
      </c>
      <c r="BY71" s="10" t="str">
        <f t="shared" si="35"/>
        <v/>
      </c>
      <c r="CA71" s="16" t="str">
        <f>IF($A71="","",IF(BZ71="","I",LOOKUP(BZ71/CB$2,{0,0.4,0.45,0.5,0.55,0.6,0.65,0.7,0.75,0.8,1},{"F","D","C","C+","B-","B","B+","A-","A","A+"})))</f>
        <v/>
      </c>
      <c r="CB71" s="12" t="str">
        <f>IF($A71="","",IF(BZ71="","--",LOOKUP(BZ71/CB$2,{0,0.4,0.45,0.5,0.55,0.6,0.65,0.7,0.75,0.8,1},{0,2,2.25,2.5,2.75,3,3.25,3.5,3.75,4})))</f>
        <v/>
      </c>
      <c r="CC71" s="16"/>
      <c r="CD71" s="31"/>
      <c r="CE71" s="31"/>
      <c r="CF71" s="32" t="str">
        <f t="shared" si="36"/>
        <v/>
      </c>
      <c r="CG71" s="16"/>
      <c r="CH71" s="16"/>
      <c r="CI71" s="16"/>
      <c r="CJ71" s="32" t="str">
        <f t="shared" si="37"/>
        <v/>
      </c>
      <c r="CK71" s="33" t="str">
        <f>IF(OR(B71="",A71="IM",COUNT(CG71:CI71)=0),"",ROUNDUP(N(CF71)+N(CJ71),0))</f>
        <v/>
      </c>
    </row>
    <row r="72" spans="2:89" ht="15.75" thickBot="1" x14ac:dyDescent="0.3">
      <c r="B72" s="35"/>
      <c r="C72" s="16"/>
      <c r="E72" s="16" t="str">
        <f t="shared" ref="E72:E135" si="42">IF(ISBLANK($B72),"",IF(COUNT(C72:D72)=0,"",IF(AND($A72="IM",COUNT(C72:D72)=1),C72+D72,ROUNDUP((C72+D72)/2,2))))</f>
        <v/>
      </c>
      <c r="F72" s="29"/>
      <c r="G72" s="29"/>
      <c r="I72" s="16" t="str">
        <f t="shared" ref="I72:I135" si="43">IF(ISBLANK($B72),"",IF(COUNT(F72:G72)=0,"",IF(AND($A72="IM",COUNT(F72:G72)=1),F72+G72,IF(AND(ABS(F72-G72)&lt;E$2*0.16,ISBLANK(H72)),CEILING(AVERAGE(F72,G72),0.01),IF(AND(ABS(F72-G72)&gt;=E$2*0.16,ISBLANK(H72)),"3E",IF(MAX(F72:H72)-MEDIAN(F72:H72)&lt;=MEDIAN(F72:H72)-MIN(F72:H72),CEILING(AVERAGE(MAX(F72:H72),MEDIAN(F72:H72)),0.01),ROUNDUP(AVERAGE(MIN(F72:H72),MEDIAN(F72:H72)),2)))))))</f>
        <v/>
      </c>
      <c r="J72" s="16" t="str">
        <f t="shared" ref="J72:J135" si="44">IF(I72="3E","3E",IF(OR($B72="",COUNT(I72)=0),"",ROUNDUP(N(E72)+N(I72),0)))</f>
        <v/>
      </c>
      <c r="K72" s="16"/>
      <c r="M72" s="16" t="str">
        <f t="shared" ref="M72:M135" si="45">IF(ISBLANK($B72),"",IF(COUNT(K72:L72)=0,"",IF(AND($A72="IM",COUNT(K72:L72)=1),K72+L72,ROUNDUP((K72+L72)/2,2))))</f>
        <v/>
      </c>
      <c r="N72" s="29"/>
      <c r="O72" s="29"/>
      <c r="Q72" s="16" t="str">
        <f t="shared" ref="Q72:Q135" si="46">IF(ISBLANK($B72),"",IF(COUNT(N72:O72)=0,"",IF(AND($A72="IM",COUNT(N72:O72)=1),N72+O72,IF(AND(ABS(N72-O72)&lt;M$2*0.16,ISBLANK(P72)),CEILING(AVERAGE(N72,O72),0.01),IF(AND(ABS(N72-O72)&gt;=M$2*0.16,ISBLANK(P72)),"3E",IF(MAX(N72:P72)-MEDIAN(N72:P72)&lt;=MEDIAN(N72:P72)-MIN(N72:P72),CEILING(AVERAGE(MAX(N72:P72),MEDIAN(N72:P72)),0.01),ROUNDUP(AVERAGE(MIN(N72:P72),MEDIAN(N72:P72)),2)))))))</f>
        <v/>
      </c>
      <c r="R72" s="16" t="str">
        <f t="shared" ref="R72:R135" si="47">IF(Q72="3E","3E",IF(OR($B72="",COUNT(Q72)=0),"",ROUNDUP(N(M72)+N(Q72),0)))</f>
        <v/>
      </c>
      <c r="S72" s="16"/>
      <c r="U72" s="16" t="str">
        <f t="shared" ref="U72:U135" si="48">IF(ISBLANK($B72),"",IF(COUNT(S72:T72)=0,"",IF(AND($A72="IM",COUNT(S72:T72)=1),S72+T72,ROUNDUP((S72+T72)/2,2))))</f>
        <v/>
      </c>
      <c r="V72" s="29"/>
      <c r="W72" s="29"/>
      <c r="Y72" s="16" t="str">
        <f t="shared" ref="Y72:Y135" si="49">IF(ISBLANK($B72),"",IF(COUNT(V72:W72)=0,"",IF(AND($A72="IM",COUNT(V72:W72)=1),V72+W72,IF(AND(ABS(V72-W72)&lt;U$2*0.16,ISBLANK(X72)),CEILING(AVERAGE(V72,W72),0.01),IF(AND(ABS(V72-W72)&gt;=U$2*0.16,ISBLANK(X72)),"3E",IF(MAX(V72:X72)-MEDIAN(V72:X72)&lt;=MEDIAN(V72:X72)-MIN(V72:X72),CEILING(AVERAGE(MAX(V72:X72),MEDIAN(V72:X72)),0.01),ROUNDUP(AVERAGE(MIN(V72:X72),MEDIAN(V72:X72)),2)))))))</f>
        <v/>
      </c>
      <c r="Z72" s="16" t="str">
        <f t="shared" ref="Z72:Z135" si="50">IF(Y72="3E","3E",IF(OR($B72="",COUNT(Y72)=0),"",ROUNDUP(N(U72)+N(Y72),0)))</f>
        <v/>
      </c>
      <c r="AA72" s="16"/>
      <c r="AC72" s="16" t="str">
        <f t="shared" ref="AC72:AC135" si="51">IF(ISBLANK($B72),"",IF(COUNT(AA72:AB72)=0,"",IF(AND($A72="IM",COUNT(AA72:AB72)=1),AA72+AB72,ROUNDUP((AA72+AB72)/2,2))))</f>
        <v/>
      </c>
      <c r="AD72" s="29"/>
      <c r="AE72" s="29"/>
      <c r="AG72" s="16" t="str">
        <f t="shared" ref="AG72:AG135" si="52">IF(ISBLANK($B72),"",IF(COUNT(AD72:AE72)=0,"",IF(AND($A72="IM",COUNT(AD72:AE72)=1),AD72+AE72,IF(AND(ABS(AD72-AE72)&lt;AC$2*0.16,ISBLANK(AF72)),CEILING(AVERAGE(AD72,AE72),0.01),IF(AND(ABS(AD72-AE72)&gt;=AC$2*0.16,ISBLANK(AF72)),"3E",IF(MAX(AD72:AF72)-MEDIAN(AD72:AF72)&lt;=MEDIAN(AD72:AF72)-MIN(AD72:AF72),CEILING(AVERAGE(MAX(AD72:AF72),MEDIAN(AD72:AF72)),0.01),ROUNDUP(AVERAGE(MIN(AD72:AF72),MEDIAN(AD72:AF72)),2)))))))</f>
        <v/>
      </c>
      <c r="AH72" s="12" t="str">
        <f t="shared" ref="AH72:AH135" si="53">IF(AG72="3E","3E",IF(OR($B72="",COUNT(AG72)=0),"",ROUNDUP(N(AC72)+N(AG72),0)))</f>
        <v/>
      </c>
      <c r="AI72" s="16"/>
      <c r="AK72" s="16" t="str">
        <f t="shared" ref="AK72:AK135" si="54">IF(ISBLANK($B72),"",IF(COUNT(AI72:AJ72)=0,"",IF(AND($A72="IM",COUNT(AI72:AJ72)=1),AI72+AJ72,ROUNDUP((AI72+AJ72)/2,2))))</f>
        <v/>
      </c>
      <c r="AO72" s="16" t="str">
        <f t="shared" ref="AO72:AO135" si="55">IF(ISBLANK($B72),"",IF(COUNT(AL72:AM72)=0,"",IF(AND($A72="IM",COUNT(AL72:AM72)=1),AL72+AM72,IF(AND(ABS(AL72-AM72)&lt;AK$2*0.16,ISBLANK(AN72)),CEILING(AVERAGE(AL72,AM72),0.01),IF(AND(ABS(AL72-AM72)&gt;=AK$2*0.16,ISBLANK(AN72)),"3E",IF(MAX(AL72:AN72)-MEDIAN(AL72:AN72)&lt;=MEDIAN(AL72:AN72)-MIN(AL72:AN72),CEILING(AVERAGE(MAX(AL72:AN72),MEDIAN(AL72:AN72)),0.01),ROUNDUP(AVERAGE(MIN(AL72:AN72),MEDIAN(AL72:AN72)),2)))))))</f>
        <v/>
      </c>
      <c r="AP72" s="16" t="str">
        <f t="shared" ref="AP72:AP135" si="56">IF(AO72="3E","3E",IF(OR($B72="",COUNT(AO72)=0),"",ROUNDUP(N(AK72)+N(AO72),0)))</f>
        <v/>
      </c>
      <c r="AQ72" s="16"/>
      <c r="AS72" s="16" t="str">
        <f t="shared" ref="AS72:AS135" si="57">IF(ISBLANK($B72),"",IF(COUNT(AQ72:AR72)=0,"",IF(AND($A72="IM",COUNT(AQ72:AR72)=1),AQ72+AR72,ROUNDUP((AQ72+AR72)/2,2))))</f>
        <v/>
      </c>
      <c r="AW72" s="16" t="str">
        <f t="shared" ref="AW72:AW135" si="58">IF(ISBLANK($B72),"",IF(COUNT(AT72:AU72)=0,"",IF(AND($A72="IM",COUNT(AT72:AU72)=1),AT72+AU72,IF(AND(ABS(AT72-AU72)&lt;AS$2*0.16,ISBLANK(AV72)),CEILING(AVERAGE(AT72,AU72),0.01),IF(AND(ABS(AT72-AU72)&gt;=AS$2*0.16,ISBLANK(AV72)),"3E",IF(MAX(AT72:AV72)-MEDIAN(AT72:AV72)&lt;=MEDIAN(AT72:AV72)-MIN(AT72:AV72),CEILING(AVERAGE(MAX(AT72:AV72),MEDIAN(AT72:AV72)),0.01),ROUNDUP(AVERAGE(MIN(AT72:AV72),MEDIAN(AT72:AV72)),2)))))))</f>
        <v/>
      </c>
      <c r="AX72" s="16" t="str">
        <f t="shared" ref="AX72:AX135" si="59">IF(AW72="3E","3E",IF(OR($B72="",COUNT(AW72)=0),"",ROUNDUP(N(AS72)+N(AW72),0)))</f>
        <v/>
      </c>
      <c r="BA72" s="16" t="str">
        <f t="shared" ref="BA72:BA135" si="60">IF(ISBLANK($B72),"",IF(COUNT(AY72:AZ72)=0,"",IF(AND($A72="IM",COUNT(AY72:AZ72)=1),AY72+AZ72,ROUNDUP((AY72+AZ72)/2,2))))</f>
        <v/>
      </c>
      <c r="BE72" s="16" t="str">
        <f t="shared" ref="BE72:BE135" si="61">IF(ISBLANK($B72),"",IF(COUNT(BB72:BC72)=0,"",IF(AND($A72="IM",COUNT(BB72:BC72)=1),BB72+BC72,IF(AND(ABS(BB72-BC72)&lt;BA$2*0.16,ISBLANK(BD72)),CEILING(AVERAGE(BB72,BC72),0.01),IF(AND(ABS(BB72-BC72)&gt;=BA$2*0.16,ISBLANK(BD72)),"3E",IF(MAX(BB72:BD72)-MEDIAN(BB72:BD72)&lt;=MEDIAN(BB72:BD72)-MIN(BB72:BD72),CEILING(AVERAGE(MAX(BB72:BD72),MEDIAN(BB72:BD72)),0.01),ROUNDUP(AVERAGE(MIN(BB72:BD72),MEDIAN(BB72:BD72)),2)))))))</f>
        <v/>
      </c>
      <c r="BF72" s="16" t="str">
        <f t="shared" ref="BF72:BF135" si="62">IF(BE72="3E","3E",IF(OR($B72="",COUNT(BE72)=0),"",ROUNDUP(N(BA72)+N(BE72),0)))</f>
        <v/>
      </c>
      <c r="BH72" s="16" t="str">
        <f>IF($A72="","",IF(BG72="","I",LOOKUP(BG72/BI$2,{0,0.4,0.45,0.5,0.55,0.6,0.65,0.7,0.75,0.8,1},{"F","D","C","C+","B-","B","B+","A-","A","A+"})))</f>
        <v/>
      </c>
      <c r="BI72" s="12" t="str">
        <f>IF($A72="","",IF(BG72="","--",LOOKUP(BG72/BI$2,{0,0.4,0.45,0.5,0.55,0.6,0.65,0.7,0.75,0.8,1},{0,2,2.25,2.5,2.75,3,3.25,3.5,3.75,4})))</f>
        <v/>
      </c>
      <c r="BL72" s="16" t="str">
        <f t="shared" ref="BL72:BL135" si="63">IF(ISBLANK($B72),"",IF(COUNT(BJ72:BK72)=0,"",IF(AND($A72="IM",COUNT(BJ72:BK72)=1),BJ72+BK72,ROUNDUP((BJ72+BK72)/2,2))))</f>
        <v/>
      </c>
      <c r="BP72" s="16" t="str">
        <f t="shared" ref="BP72:BP135" si="64">IF(ISBLANK($B72),"",IF(COUNT(BM72:BN72)=0,"",IF(AND($A72="IM",COUNT(BM72:BN72)=1),BM72+BN72,IF(AND(ABS(BM72-BN72)&lt;BL$2*0.16,ISBLANK(BO72)),CEILING(AVERAGE(BM72,BN72),0.01),IF(AND(ABS(BM72-BN72)&gt;=BL$2*0.16,ISBLANK(BO72)),"3E",IF(MAX(BM72:BO72)-MEDIAN(BM72:BO72)&lt;=MEDIAN(BM72:BO72)-MIN(BM72:BO72),CEILING(AVERAGE(MAX(BM72:BO72),MEDIAN(BM72:BO72)),0.01),ROUNDUP(AVERAGE(MIN(BM72:BO72),MEDIAN(BM72:BO72)),2)))))))</f>
        <v/>
      </c>
      <c r="BQ72" s="10" t="str">
        <f t="shared" ref="BQ72:BQ135" si="65">IF(BP72="3E","3E",IF(OR($B72="",COUNT(BP72)=0),"",ROUNDUP(N(BL72)+N(BP72),0)))</f>
        <v/>
      </c>
      <c r="BT72" s="16" t="str">
        <f t="shared" ref="BT72:BT135" si="66">IF(ISBLANK($B72),"",IF(COUNT(BR72:BS72)=0,"",IF(AND($A72="IM",COUNT(BR72:BS72)=1),BR72+BS72,ROUNDUP((BR72+BS72)/2,2))))</f>
        <v/>
      </c>
      <c r="BX72" s="16" t="str">
        <f t="shared" ref="BX72:BX135" si="67">IF(ISBLANK($B72),"",IF(COUNT(BU72:BV72)=0,"",IF(AND($A72="IM",COUNT(BU72:BV72)=1),BU72+BV72,IF(AND(ABS(BU72-BV72)&lt;BT$2*0.16,ISBLANK(BW72)),CEILING(AVERAGE(BU72,BV72),0.01),IF(AND(ABS(BU72-BV72)&gt;=BT$2*0.16,ISBLANK(BW72)),"3E",IF(MAX(BU72:BW72)-MEDIAN(BU72:BW72)&lt;=MEDIAN(BU72:BW72)-MIN(BU72:BW72),CEILING(AVERAGE(MAX(BU72:BW72),MEDIAN(BU72:BW72)),0.01),ROUNDUP(AVERAGE(MIN(BU72:BW72),MEDIAN(BU72:BW72)),2)))))))</f>
        <v/>
      </c>
      <c r="BY72" s="10" t="str">
        <f t="shared" ref="BY72:BY135" si="68">IF(BX72="3E","3E",IF(OR($B72="",COUNT(BX72)=0),"",ROUNDUP(N(BT72)+N(BX72),0)))</f>
        <v/>
      </c>
      <c r="CA72" s="16" t="str">
        <f>IF($A72="","",IF(BZ72="","I",LOOKUP(BZ72/CB$2,{0,0.4,0.45,0.5,0.55,0.6,0.65,0.7,0.75,0.8,1},{"F","D","C","C+","B-","B","B+","A-","A","A+"})))</f>
        <v/>
      </c>
      <c r="CB72" s="12" t="str">
        <f>IF($A72="","",IF(BZ72="","--",LOOKUP(BZ72/CB$2,{0,0.4,0.45,0.5,0.55,0.6,0.65,0.7,0.75,0.8,1},{0,2,2.25,2.5,2.75,3,3.25,3.5,3.75,4})))</f>
        <v/>
      </c>
      <c r="CC72" s="16"/>
      <c r="CD72" s="31"/>
      <c r="CE72" s="31"/>
      <c r="CF72" s="32" t="str">
        <f t="shared" ref="CF72:CF135" si="69">IF(ISBLANK($B72),"",IF(COUNT(CC72:CE72)=0,"",ROUNDUP(CC72+CD72+CE72,2)))</f>
        <v/>
      </c>
      <c r="CG72" s="16"/>
      <c r="CH72" s="16"/>
      <c r="CI72" s="16"/>
      <c r="CJ72" s="32" t="str">
        <f t="shared" ref="CJ72:CJ135" si="70">IF(ISBLANK($B72),"",IF(COUNT(CG72:CI72)=0,"",ROUNDUP(CG72+CH72+CI72,2)))</f>
        <v/>
      </c>
      <c r="CK72" s="33" t="str">
        <f>IF(OR(B72="",A72="IM",COUNT(CG72:CI72)=0),"",ROUNDUP(N(CF72)+N(CJ72),0))</f>
        <v/>
      </c>
    </row>
    <row r="73" spans="2:89" ht="15.75" thickBot="1" x14ac:dyDescent="0.3">
      <c r="B73" s="35"/>
      <c r="C73" s="16"/>
      <c r="E73" s="16" t="str">
        <f t="shared" si="42"/>
        <v/>
      </c>
      <c r="F73" s="29"/>
      <c r="G73" s="29"/>
      <c r="I73" s="16" t="str">
        <f t="shared" si="43"/>
        <v/>
      </c>
      <c r="J73" s="16" t="str">
        <f t="shared" si="44"/>
        <v/>
      </c>
      <c r="K73" s="16"/>
      <c r="M73" s="16" t="str">
        <f t="shared" si="45"/>
        <v/>
      </c>
      <c r="N73" s="29"/>
      <c r="O73" s="29"/>
      <c r="Q73" s="16" t="str">
        <f t="shared" si="46"/>
        <v/>
      </c>
      <c r="R73" s="16" t="str">
        <f t="shared" si="47"/>
        <v/>
      </c>
      <c r="S73" s="16"/>
      <c r="U73" s="16" t="str">
        <f t="shared" si="48"/>
        <v/>
      </c>
      <c r="V73" s="29"/>
      <c r="W73" s="29"/>
      <c r="Y73" s="16" t="str">
        <f t="shared" si="49"/>
        <v/>
      </c>
      <c r="Z73" s="16" t="str">
        <f t="shared" si="50"/>
        <v/>
      </c>
      <c r="AA73" s="16"/>
      <c r="AC73" s="16" t="str">
        <f t="shared" si="51"/>
        <v/>
      </c>
      <c r="AD73" s="29"/>
      <c r="AE73" s="29"/>
      <c r="AG73" s="16" t="str">
        <f t="shared" si="52"/>
        <v/>
      </c>
      <c r="AH73" s="12" t="str">
        <f t="shared" si="53"/>
        <v/>
      </c>
      <c r="AI73" s="16"/>
      <c r="AK73" s="16" t="str">
        <f t="shared" si="54"/>
        <v/>
      </c>
      <c r="AO73" s="16" t="str">
        <f t="shared" si="55"/>
        <v/>
      </c>
      <c r="AP73" s="16" t="str">
        <f t="shared" si="56"/>
        <v/>
      </c>
      <c r="AQ73" s="16"/>
      <c r="AS73" s="16" t="str">
        <f t="shared" si="57"/>
        <v/>
      </c>
      <c r="AW73" s="16" t="str">
        <f t="shared" si="58"/>
        <v/>
      </c>
      <c r="AX73" s="16" t="str">
        <f t="shared" si="59"/>
        <v/>
      </c>
      <c r="BA73" s="16" t="str">
        <f t="shared" si="60"/>
        <v/>
      </c>
      <c r="BE73" s="16" t="str">
        <f t="shared" si="61"/>
        <v/>
      </c>
      <c r="BF73" s="16" t="str">
        <f t="shared" si="62"/>
        <v/>
      </c>
      <c r="BH73" s="16" t="str">
        <f>IF($A73="","",IF(BG73="","I",LOOKUP(BG73/BI$2,{0,0.4,0.45,0.5,0.55,0.6,0.65,0.7,0.75,0.8,1},{"F","D","C","C+","B-","B","B+","A-","A","A+"})))</f>
        <v/>
      </c>
      <c r="BI73" s="12" t="str">
        <f>IF($A73="","",IF(BG73="","--",LOOKUP(BG73/BI$2,{0,0.4,0.45,0.5,0.55,0.6,0.65,0.7,0.75,0.8,1},{0,2,2.25,2.5,2.75,3,3.25,3.5,3.75,4})))</f>
        <v/>
      </c>
      <c r="BL73" s="16" t="str">
        <f t="shared" si="63"/>
        <v/>
      </c>
      <c r="BP73" s="16" t="str">
        <f t="shared" si="64"/>
        <v/>
      </c>
      <c r="BQ73" s="10" t="str">
        <f t="shared" si="65"/>
        <v/>
      </c>
      <c r="BT73" s="16" t="str">
        <f t="shared" si="66"/>
        <v/>
      </c>
      <c r="BX73" s="16" t="str">
        <f t="shared" si="67"/>
        <v/>
      </c>
      <c r="BY73" s="10" t="str">
        <f t="shared" si="68"/>
        <v/>
      </c>
      <c r="CA73" s="16" t="str">
        <f>IF($A73="","",IF(BZ73="","I",LOOKUP(BZ73/CB$2,{0,0.4,0.45,0.5,0.55,0.6,0.65,0.7,0.75,0.8,1},{"F","D","C","C+","B-","B","B+","A-","A","A+"})))</f>
        <v/>
      </c>
      <c r="CB73" s="12" t="str">
        <f>IF($A73="","",IF(BZ73="","--",LOOKUP(BZ73/CB$2,{0,0.4,0.45,0.5,0.55,0.6,0.65,0.7,0.75,0.8,1},{0,2,2.25,2.5,2.75,3,3.25,3.5,3.75,4})))</f>
        <v/>
      </c>
      <c r="CC73" s="16"/>
      <c r="CD73" s="31"/>
      <c r="CE73" s="31"/>
      <c r="CF73" s="32" t="str">
        <f t="shared" si="69"/>
        <v/>
      </c>
      <c r="CG73" s="16"/>
      <c r="CH73" s="16"/>
      <c r="CI73" s="16"/>
      <c r="CJ73" s="32" t="str">
        <f t="shared" si="70"/>
        <v/>
      </c>
      <c r="CK73" s="33" t="str">
        <f>IF(OR(B73="",A73="IM",COUNT(CG73:CI73)=0),"",ROUNDUP(N(CF73)+N(CJ73),0))</f>
        <v/>
      </c>
    </row>
    <row r="74" spans="2:89" ht="15.75" thickBot="1" x14ac:dyDescent="0.3">
      <c r="B74" s="35"/>
      <c r="C74" s="16"/>
      <c r="E74" s="16" t="str">
        <f t="shared" si="42"/>
        <v/>
      </c>
      <c r="F74" s="29"/>
      <c r="G74" s="29"/>
      <c r="I74" s="16" t="str">
        <f t="shared" si="43"/>
        <v/>
      </c>
      <c r="J74" s="16" t="str">
        <f t="shared" si="44"/>
        <v/>
      </c>
      <c r="K74" s="16"/>
      <c r="M74" s="16" t="str">
        <f t="shared" si="45"/>
        <v/>
      </c>
      <c r="N74" s="29"/>
      <c r="O74" s="29"/>
      <c r="Q74" s="16" t="str">
        <f t="shared" si="46"/>
        <v/>
      </c>
      <c r="R74" s="16" t="str">
        <f t="shared" si="47"/>
        <v/>
      </c>
      <c r="S74" s="16"/>
      <c r="U74" s="16" t="str">
        <f t="shared" si="48"/>
        <v/>
      </c>
      <c r="V74" s="29"/>
      <c r="W74" s="29"/>
      <c r="Y74" s="16" t="str">
        <f t="shared" si="49"/>
        <v/>
      </c>
      <c r="Z74" s="16" t="str">
        <f t="shared" si="50"/>
        <v/>
      </c>
      <c r="AA74" s="16"/>
      <c r="AC74" s="16" t="str">
        <f t="shared" si="51"/>
        <v/>
      </c>
      <c r="AD74" s="29"/>
      <c r="AE74" s="29"/>
      <c r="AG74" s="16" t="str">
        <f t="shared" si="52"/>
        <v/>
      </c>
      <c r="AH74" s="12" t="str">
        <f t="shared" si="53"/>
        <v/>
      </c>
      <c r="AI74" s="16"/>
      <c r="AK74" s="16" t="str">
        <f t="shared" si="54"/>
        <v/>
      </c>
      <c r="AO74" s="16" t="str">
        <f t="shared" si="55"/>
        <v/>
      </c>
      <c r="AP74" s="16" t="str">
        <f t="shared" si="56"/>
        <v/>
      </c>
      <c r="AQ74" s="16"/>
      <c r="AS74" s="16" t="str">
        <f t="shared" si="57"/>
        <v/>
      </c>
      <c r="AW74" s="16" t="str">
        <f t="shared" si="58"/>
        <v/>
      </c>
      <c r="AX74" s="16" t="str">
        <f t="shared" si="59"/>
        <v/>
      </c>
      <c r="BA74" s="16" t="str">
        <f t="shared" si="60"/>
        <v/>
      </c>
      <c r="BE74" s="16" t="str">
        <f t="shared" si="61"/>
        <v/>
      </c>
      <c r="BF74" s="16" t="str">
        <f t="shared" si="62"/>
        <v/>
      </c>
      <c r="BH74" s="16" t="str">
        <f>IF($A74="","",IF(BG74="","I",LOOKUP(BG74/BI$2,{0,0.4,0.45,0.5,0.55,0.6,0.65,0.7,0.75,0.8,1},{"F","D","C","C+","B-","B","B+","A-","A","A+"})))</f>
        <v/>
      </c>
      <c r="BI74" s="12" t="str">
        <f>IF($A74="","",IF(BG74="","--",LOOKUP(BG74/BI$2,{0,0.4,0.45,0.5,0.55,0.6,0.65,0.7,0.75,0.8,1},{0,2,2.25,2.5,2.75,3,3.25,3.5,3.75,4})))</f>
        <v/>
      </c>
      <c r="BL74" s="16" t="str">
        <f t="shared" si="63"/>
        <v/>
      </c>
      <c r="BP74" s="16" t="str">
        <f t="shared" si="64"/>
        <v/>
      </c>
      <c r="BQ74" s="10" t="str">
        <f t="shared" si="65"/>
        <v/>
      </c>
      <c r="BT74" s="16" t="str">
        <f t="shared" si="66"/>
        <v/>
      </c>
      <c r="BX74" s="16" t="str">
        <f t="shared" si="67"/>
        <v/>
      </c>
      <c r="BY74" s="10" t="str">
        <f t="shared" si="68"/>
        <v/>
      </c>
      <c r="CA74" s="16" t="str">
        <f>IF($A74="","",IF(BZ74="","I",LOOKUP(BZ74/CB$2,{0,0.4,0.45,0.5,0.55,0.6,0.65,0.7,0.75,0.8,1},{"F","D","C","C+","B-","B","B+","A-","A","A+"})))</f>
        <v/>
      </c>
      <c r="CB74" s="12" t="str">
        <f>IF($A74="","",IF(BZ74="","--",LOOKUP(BZ74/CB$2,{0,0.4,0.45,0.5,0.55,0.6,0.65,0.7,0.75,0.8,1},{0,2,2.25,2.5,2.75,3,3.25,3.5,3.75,4})))</f>
        <v/>
      </c>
      <c r="CC74" s="16"/>
      <c r="CD74" s="31"/>
      <c r="CE74" s="31"/>
      <c r="CF74" s="32" t="str">
        <f t="shared" si="69"/>
        <v/>
      </c>
      <c r="CG74" s="16"/>
      <c r="CH74" s="16"/>
      <c r="CI74" s="16"/>
      <c r="CJ74" s="32" t="str">
        <f t="shared" si="70"/>
        <v/>
      </c>
      <c r="CK74" s="33" t="str">
        <f>IF(OR(B74="",A74="IM",COUNT(CG74:CI74)=0),"",ROUNDUP(N(CF74)+N(CJ74),0))</f>
        <v/>
      </c>
    </row>
    <row r="75" spans="2:89" ht="15.75" thickBot="1" x14ac:dyDescent="0.3">
      <c r="B75" s="35"/>
      <c r="C75" s="16"/>
      <c r="E75" s="16" t="str">
        <f t="shared" si="42"/>
        <v/>
      </c>
      <c r="F75" s="29"/>
      <c r="G75" s="29"/>
      <c r="I75" s="16" t="str">
        <f t="shared" si="43"/>
        <v/>
      </c>
      <c r="J75" s="16" t="str">
        <f t="shared" si="44"/>
        <v/>
      </c>
      <c r="K75" s="16"/>
      <c r="M75" s="16" t="str">
        <f t="shared" si="45"/>
        <v/>
      </c>
      <c r="N75" s="29"/>
      <c r="O75" s="29"/>
      <c r="Q75" s="16" t="str">
        <f t="shared" si="46"/>
        <v/>
      </c>
      <c r="R75" s="16" t="str">
        <f t="shared" si="47"/>
        <v/>
      </c>
      <c r="S75" s="16"/>
      <c r="U75" s="16" t="str">
        <f t="shared" si="48"/>
        <v/>
      </c>
      <c r="V75" s="29"/>
      <c r="W75" s="29"/>
      <c r="Y75" s="16" t="str">
        <f t="shared" si="49"/>
        <v/>
      </c>
      <c r="Z75" s="16" t="str">
        <f t="shared" si="50"/>
        <v/>
      </c>
      <c r="AA75" s="16"/>
      <c r="AC75" s="16" t="str">
        <f t="shared" si="51"/>
        <v/>
      </c>
      <c r="AD75" s="29"/>
      <c r="AE75" s="29"/>
      <c r="AG75" s="16" t="str">
        <f t="shared" si="52"/>
        <v/>
      </c>
      <c r="AH75" s="12" t="str">
        <f t="shared" si="53"/>
        <v/>
      </c>
      <c r="AI75" s="16"/>
      <c r="AK75" s="16" t="str">
        <f t="shared" si="54"/>
        <v/>
      </c>
      <c r="AO75" s="16" t="str">
        <f t="shared" si="55"/>
        <v/>
      </c>
      <c r="AP75" s="16" t="str">
        <f t="shared" si="56"/>
        <v/>
      </c>
      <c r="AQ75" s="16"/>
      <c r="AS75" s="16" t="str">
        <f t="shared" si="57"/>
        <v/>
      </c>
      <c r="AW75" s="16" t="str">
        <f t="shared" si="58"/>
        <v/>
      </c>
      <c r="AX75" s="16" t="str">
        <f t="shared" si="59"/>
        <v/>
      </c>
      <c r="BA75" s="16" t="str">
        <f t="shared" si="60"/>
        <v/>
      </c>
      <c r="BE75" s="16" t="str">
        <f t="shared" si="61"/>
        <v/>
      </c>
      <c r="BF75" s="16" t="str">
        <f t="shared" si="62"/>
        <v/>
      </c>
      <c r="BH75" s="16" t="str">
        <f>IF($A75="","",IF(BG75="","I",LOOKUP(BG75/BI$2,{0,0.4,0.45,0.5,0.55,0.6,0.65,0.7,0.75,0.8,1},{"F","D","C","C+","B-","B","B+","A-","A","A+"})))</f>
        <v/>
      </c>
      <c r="BI75" s="12" t="str">
        <f>IF($A75="","",IF(BG75="","--",LOOKUP(BG75/BI$2,{0,0.4,0.45,0.5,0.55,0.6,0.65,0.7,0.75,0.8,1},{0,2,2.25,2.5,2.75,3,3.25,3.5,3.75,4})))</f>
        <v/>
      </c>
      <c r="BL75" s="16" t="str">
        <f t="shared" si="63"/>
        <v/>
      </c>
      <c r="BP75" s="16" t="str">
        <f t="shared" si="64"/>
        <v/>
      </c>
      <c r="BQ75" s="10" t="str">
        <f t="shared" si="65"/>
        <v/>
      </c>
      <c r="BT75" s="16" t="str">
        <f t="shared" si="66"/>
        <v/>
      </c>
      <c r="BX75" s="16" t="str">
        <f t="shared" si="67"/>
        <v/>
      </c>
      <c r="BY75" s="10" t="str">
        <f t="shared" si="68"/>
        <v/>
      </c>
      <c r="CA75" s="16" t="str">
        <f>IF($A75="","",IF(BZ75="","I",LOOKUP(BZ75/CB$2,{0,0.4,0.45,0.5,0.55,0.6,0.65,0.7,0.75,0.8,1},{"F","D","C","C+","B-","B","B+","A-","A","A+"})))</f>
        <v/>
      </c>
      <c r="CB75" s="12" t="str">
        <f>IF($A75="","",IF(BZ75="","--",LOOKUP(BZ75/CB$2,{0,0.4,0.45,0.5,0.55,0.6,0.65,0.7,0.75,0.8,1},{0,2,2.25,2.5,2.75,3,3.25,3.5,3.75,4})))</f>
        <v/>
      </c>
      <c r="CC75" s="16"/>
      <c r="CD75" s="31"/>
      <c r="CE75" s="31"/>
      <c r="CF75" s="32" t="str">
        <f t="shared" si="69"/>
        <v/>
      </c>
      <c r="CG75" s="16"/>
      <c r="CH75" s="16"/>
      <c r="CI75" s="16"/>
      <c r="CJ75" s="32" t="str">
        <f t="shared" si="70"/>
        <v/>
      </c>
      <c r="CK75" s="33" t="str">
        <f>IF(OR(B75="",A75="IM",COUNT(CG75:CI75)=0),"",ROUNDUP(N(CF75)+N(CJ75),0))</f>
        <v/>
      </c>
    </row>
    <row r="76" spans="2:89" ht="15.75" thickBot="1" x14ac:dyDescent="0.3">
      <c r="B76" s="35"/>
      <c r="C76" s="16"/>
      <c r="E76" s="16" t="str">
        <f t="shared" si="42"/>
        <v/>
      </c>
      <c r="F76" s="36"/>
      <c r="G76" s="36"/>
      <c r="I76" s="16" t="str">
        <f t="shared" si="43"/>
        <v/>
      </c>
      <c r="J76" s="16" t="str">
        <f t="shared" si="44"/>
        <v/>
      </c>
      <c r="K76" s="16"/>
      <c r="M76" s="16" t="str">
        <f t="shared" si="45"/>
        <v/>
      </c>
      <c r="N76" s="36"/>
      <c r="O76" s="36"/>
      <c r="Q76" s="16" t="str">
        <f t="shared" si="46"/>
        <v/>
      </c>
      <c r="R76" s="16" t="str">
        <f t="shared" si="47"/>
        <v/>
      </c>
      <c r="S76" s="16"/>
      <c r="U76" s="16" t="str">
        <f t="shared" si="48"/>
        <v/>
      </c>
      <c r="V76" s="36"/>
      <c r="W76" s="36"/>
      <c r="Y76" s="16" t="str">
        <f t="shared" si="49"/>
        <v/>
      </c>
      <c r="Z76" s="16" t="str">
        <f t="shared" si="50"/>
        <v/>
      </c>
      <c r="AA76" s="16"/>
      <c r="AC76" s="16" t="str">
        <f t="shared" si="51"/>
        <v/>
      </c>
      <c r="AD76" s="36"/>
      <c r="AE76" s="36"/>
      <c r="AG76" s="16" t="str">
        <f t="shared" si="52"/>
        <v/>
      </c>
      <c r="AH76" s="12" t="str">
        <f t="shared" si="53"/>
        <v/>
      </c>
      <c r="AI76" s="16"/>
      <c r="AK76" s="16" t="str">
        <f t="shared" si="54"/>
        <v/>
      </c>
      <c r="AO76" s="16" t="str">
        <f t="shared" si="55"/>
        <v/>
      </c>
      <c r="AP76" s="16" t="str">
        <f t="shared" si="56"/>
        <v/>
      </c>
      <c r="AQ76" s="16"/>
      <c r="AS76" s="16" t="str">
        <f t="shared" si="57"/>
        <v/>
      </c>
      <c r="AW76" s="16" t="str">
        <f t="shared" si="58"/>
        <v/>
      </c>
      <c r="AX76" s="16" t="str">
        <f t="shared" si="59"/>
        <v/>
      </c>
      <c r="BA76" s="16" t="str">
        <f t="shared" si="60"/>
        <v/>
      </c>
      <c r="BE76" s="16" t="str">
        <f t="shared" si="61"/>
        <v/>
      </c>
      <c r="BF76" s="16" t="str">
        <f t="shared" si="62"/>
        <v/>
      </c>
      <c r="BH76" s="16" t="str">
        <f>IF($A76="","",IF(BG76="","I",LOOKUP(BG76/BI$2,{0,0.4,0.45,0.5,0.55,0.6,0.65,0.7,0.75,0.8,1},{"F","D","C","C+","B-","B","B+","A-","A","A+"})))</f>
        <v/>
      </c>
      <c r="BI76" s="12" t="str">
        <f>IF($A76="","",IF(BG76="","--",LOOKUP(BG76/BI$2,{0,0.4,0.45,0.5,0.55,0.6,0.65,0.7,0.75,0.8,1},{0,2,2.25,2.5,2.75,3,3.25,3.5,3.75,4})))</f>
        <v/>
      </c>
      <c r="BL76" s="16" t="str">
        <f t="shared" si="63"/>
        <v/>
      </c>
      <c r="BP76" s="16" t="str">
        <f t="shared" si="64"/>
        <v/>
      </c>
      <c r="BQ76" s="10" t="str">
        <f t="shared" si="65"/>
        <v/>
      </c>
      <c r="BT76" s="16" t="str">
        <f t="shared" si="66"/>
        <v/>
      </c>
      <c r="BX76" s="16" t="str">
        <f t="shared" si="67"/>
        <v/>
      </c>
      <c r="BY76" s="10" t="str">
        <f t="shared" si="68"/>
        <v/>
      </c>
      <c r="CA76" s="16" t="str">
        <f>IF($A76="","",IF(BZ76="","I",LOOKUP(BZ76/CB$2,{0,0.4,0.45,0.5,0.55,0.6,0.65,0.7,0.75,0.8,1},{"F","D","C","C+","B-","B","B+","A-","A","A+"})))</f>
        <v/>
      </c>
      <c r="CB76" s="12" t="str">
        <f>IF($A76="","",IF(BZ76="","--",LOOKUP(BZ76/CB$2,{0,0.4,0.45,0.5,0.55,0.6,0.65,0.7,0.75,0.8,1},{0,2,2.25,2.5,2.75,3,3.25,3.5,3.75,4})))</f>
        <v/>
      </c>
      <c r="CC76" s="16"/>
      <c r="CD76" s="31"/>
      <c r="CE76" s="31"/>
      <c r="CF76" s="32" t="str">
        <f t="shared" si="69"/>
        <v/>
      </c>
      <c r="CG76" s="16"/>
      <c r="CH76" s="16"/>
      <c r="CI76" s="16"/>
      <c r="CJ76" s="32" t="str">
        <f t="shared" si="70"/>
        <v/>
      </c>
      <c r="CK76" s="33" t="str">
        <f>IF(OR(B76="",A76="IM",COUNT(CG76:CI76)=0),"",ROUNDUP(N(CF76)+N(CJ76),0))</f>
        <v/>
      </c>
    </row>
    <row r="77" spans="2:89" ht="15.75" thickBot="1" x14ac:dyDescent="0.3">
      <c r="B77" s="35"/>
      <c r="C77" s="16"/>
      <c r="E77" s="16" t="str">
        <f t="shared" si="42"/>
        <v/>
      </c>
      <c r="F77" s="29"/>
      <c r="G77" s="29"/>
      <c r="I77" s="16" t="str">
        <f t="shared" si="43"/>
        <v/>
      </c>
      <c r="J77" s="16" t="str">
        <f t="shared" si="44"/>
        <v/>
      </c>
      <c r="K77" s="16"/>
      <c r="M77" s="16" t="str">
        <f t="shared" si="45"/>
        <v/>
      </c>
      <c r="N77" s="29"/>
      <c r="O77" s="29"/>
      <c r="Q77" s="16" t="str">
        <f t="shared" si="46"/>
        <v/>
      </c>
      <c r="R77" s="16" t="str">
        <f t="shared" si="47"/>
        <v/>
      </c>
      <c r="S77" s="16"/>
      <c r="U77" s="16" t="str">
        <f t="shared" si="48"/>
        <v/>
      </c>
      <c r="V77" s="29"/>
      <c r="W77" s="29"/>
      <c r="Y77" s="16" t="str">
        <f t="shared" si="49"/>
        <v/>
      </c>
      <c r="Z77" s="16" t="str">
        <f t="shared" si="50"/>
        <v/>
      </c>
      <c r="AA77" s="16"/>
      <c r="AC77" s="16" t="str">
        <f t="shared" si="51"/>
        <v/>
      </c>
      <c r="AD77" s="29"/>
      <c r="AE77" s="29"/>
      <c r="AG77" s="16" t="str">
        <f t="shared" si="52"/>
        <v/>
      </c>
      <c r="AH77" s="12" t="str">
        <f t="shared" si="53"/>
        <v/>
      </c>
      <c r="AI77" s="16"/>
      <c r="AK77" s="16" t="str">
        <f t="shared" si="54"/>
        <v/>
      </c>
      <c r="AO77" s="16" t="str">
        <f t="shared" si="55"/>
        <v/>
      </c>
      <c r="AP77" s="16" t="str">
        <f t="shared" si="56"/>
        <v/>
      </c>
      <c r="AQ77" s="16"/>
      <c r="AS77" s="16" t="str">
        <f t="shared" si="57"/>
        <v/>
      </c>
      <c r="AW77" s="16" t="str">
        <f t="shared" si="58"/>
        <v/>
      </c>
      <c r="AX77" s="16" t="str">
        <f t="shared" si="59"/>
        <v/>
      </c>
      <c r="BA77" s="16" t="str">
        <f t="shared" si="60"/>
        <v/>
      </c>
      <c r="BE77" s="16" t="str">
        <f t="shared" si="61"/>
        <v/>
      </c>
      <c r="BF77" s="16" t="str">
        <f t="shared" si="62"/>
        <v/>
      </c>
      <c r="BH77" s="16" t="str">
        <f>IF($A77="","",IF(BG77="","I",LOOKUP(BG77/BI$2,{0,0.4,0.45,0.5,0.55,0.6,0.65,0.7,0.75,0.8,1},{"F","D","C","C+","B-","B","B+","A-","A","A+"})))</f>
        <v/>
      </c>
      <c r="BI77" s="12" t="str">
        <f>IF($A77="","",IF(BG77="","--",LOOKUP(BG77/BI$2,{0,0.4,0.45,0.5,0.55,0.6,0.65,0.7,0.75,0.8,1},{0,2,2.25,2.5,2.75,3,3.25,3.5,3.75,4})))</f>
        <v/>
      </c>
      <c r="BL77" s="16" t="str">
        <f t="shared" si="63"/>
        <v/>
      </c>
      <c r="BP77" s="16" t="str">
        <f t="shared" si="64"/>
        <v/>
      </c>
      <c r="BQ77" s="10" t="str">
        <f t="shared" si="65"/>
        <v/>
      </c>
      <c r="BT77" s="16" t="str">
        <f t="shared" si="66"/>
        <v/>
      </c>
      <c r="BX77" s="16" t="str">
        <f t="shared" si="67"/>
        <v/>
      </c>
      <c r="BY77" s="10" t="str">
        <f t="shared" si="68"/>
        <v/>
      </c>
      <c r="CA77" s="16" t="str">
        <f>IF($A77="","",IF(BZ77="","I",LOOKUP(BZ77/CB$2,{0,0.4,0.45,0.5,0.55,0.6,0.65,0.7,0.75,0.8,1},{"F","D","C","C+","B-","B","B+","A-","A","A+"})))</f>
        <v/>
      </c>
      <c r="CB77" s="12" t="str">
        <f>IF($A77="","",IF(BZ77="","--",LOOKUP(BZ77/CB$2,{0,0.4,0.45,0.5,0.55,0.6,0.65,0.7,0.75,0.8,1},{0,2,2.25,2.5,2.75,3,3.25,3.5,3.75,4})))</f>
        <v/>
      </c>
      <c r="CC77" s="16"/>
      <c r="CD77" s="31"/>
      <c r="CE77" s="31"/>
      <c r="CF77" s="32" t="str">
        <f t="shared" si="69"/>
        <v/>
      </c>
      <c r="CG77" s="16"/>
      <c r="CH77" s="16"/>
      <c r="CI77" s="16"/>
      <c r="CJ77" s="32" t="str">
        <f t="shared" si="70"/>
        <v/>
      </c>
      <c r="CK77" s="33" t="str">
        <f>IF(OR(B77="",A77="IM",COUNT(CG77:CI77)=0),"",ROUNDUP(N(CF77)+N(CJ77),0))</f>
        <v/>
      </c>
    </row>
    <row r="78" spans="2:89" ht="15.75" thickBot="1" x14ac:dyDescent="0.3">
      <c r="B78" s="35"/>
      <c r="C78" s="16"/>
      <c r="E78" s="16" t="str">
        <f t="shared" si="42"/>
        <v/>
      </c>
      <c r="F78" s="36"/>
      <c r="G78" s="36"/>
      <c r="I78" s="16" t="str">
        <f t="shared" si="43"/>
        <v/>
      </c>
      <c r="J78" s="16" t="str">
        <f t="shared" si="44"/>
        <v/>
      </c>
      <c r="K78" s="16"/>
      <c r="M78" s="16" t="str">
        <f t="shared" si="45"/>
        <v/>
      </c>
      <c r="N78" s="36"/>
      <c r="O78" s="36"/>
      <c r="Q78" s="16" t="str">
        <f t="shared" si="46"/>
        <v/>
      </c>
      <c r="R78" s="16" t="str">
        <f t="shared" si="47"/>
        <v/>
      </c>
      <c r="S78" s="16"/>
      <c r="U78" s="16" t="str">
        <f t="shared" si="48"/>
        <v/>
      </c>
      <c r="V78" s="36"/>
      <c r="W78" s="36"/>
      <c r="Y78" s="16" t="str">
        <f t="shared" si="49"/>
        <v/>
      </c>
      <c r="Z78" s="16" t="str">
        <f t="shared" si="50"/>
        <v/>
      </c>
      <c r="AA78" s="16"/>
      <c r="AC78" s="16" t="str">
        <f t="shared" si="51"/>
        <v/>
      </c>
      <c r="AD78" s="36"/>
      <c r="AE78" s="36"/>
      <c r="AG78" s="16" t="str">
        <f t="shared" si="52"/>
        <v/>
      </c>
      <c r="AH78" s="12" t="str">
        <f t="shared" si="53"/>
        <v/>
      </c>
      <c r="AI78" s="16"/>
      <c r="AK78" s="16" t="str">
        <f t="shared" si="54"/>
        <v/>
      </c>
      <c r="AO78" s="16" t="str">
        <f t="shared" si="55"/>
        <v/>
      </c>
      <c r="AP78" s="16" t="str">
        <f t="shared" si="56"/>
        <v/>
      </c>
      <c r="AQ78" s="16"/>
      <c r="AS78" s="16" t="str">
        <f t="shared" si="57"/>
        <v/>
      </c>
      <c r="AW78" s="16" t="str">
        <f t="shared" si="58"/>
        <v/>
      </c>
      <c r="AX78" s="16" t="str">
        <f t="shared" si="59"/>
        <v/>
      </c>
      <c r="BA78" s="16" t="str">
        <f t="shared" si="60"/>
        <v/>
      </c>
      <c r="BE78" s="16" t="str">
        <f t="shared" si="61"/>
        <v/>
      </c>
      <c r="BF78" s="16" t="str">
        <f t="shared" si="62"/>
        <v/>
      </c>
      <c r="BH78" s="16" t="str">
        <f>IF($A78="","",IF(BG78="","I",LOOKUP(BG78/BI$2,{0,0.4,0.45,0.5,0.55,0.6,0.65,0.7,0.75,0.8,1},{"F","D","C","C+","B-","B","B+","A-","A","A+"})))</f>
        <v/>
      </c>
      <c r="BI78" s="12" t="str">
        <f>IF($A78="","",IF(BG78="","--",LOOKUP(BG78/BI$2,{0,0.4,0.45,0.5,0.55,0.6,0.65,0.7,0.75,0.8,1},{0,2,2.25,2.5,2.75,3,3.25,3.5,3.75,4})))</f>
        <v/>
      </c>
      <c r="BL78" s="16" t="str">
        <f t="shared" si="63"/>
        <v/>
      </c>
      <c r="BP78" s="16" t="str">
        <f t="shared" si="64"/>
        <v/>
      </c>
      <c r="BQ78" s="10" t="str">
        <f t="shared" si="65"/>
        <v/>
      </c>
      <c r="BT78" s="16" t="str">
        <f t="shared" si="66"/>
        <v/>
      </c>
      <c r="BX78" s="16" t="str">
        <f t="shared" si="67"/>
        <v/>
      </c>
      <c r="BY78" s="10" t="str">
        <f t="shared" si="68"/>
        <v/>
      </c>
      <c r="CA78" s="16" t="str">
        <f>IF($A78="","",IF(BZ78="","I",LOOKUP(BZ78/CB$2,{0,0.4,0.45,0.5,0.55,0.6,0.65,0.7,0.75,0.8,1},{"F","D","C","C+","B-","B","B+","A-","A","A+"})))</f>
        <v/>
      </c>
      <c r="CB78" s="12" t="str">
        <f>IF($A78="","",IF(BZ78="","--",LOOKUP(BZ78/CB$2,{0,0.4,0.45,0.5,0.55,0.6,0.65,0.7,0.75,0.8,1},{0,2,2.25,2.5,2.75,3,3.25,3.5,3.75,4})))</f>
        <v/>
      </c>
      <c r="CC78" s="16"/>
      <c r="CD78" s="31"/>
      <c r="CE78" s="31"/>
      <c r="CF78" s="32" t="str">
        <f t="shared" si="69"/>
        <v/>
      </c>
      <c r="CG78" s="16"/>
      <c r="CH78" s="16"/>
      <c r="CI78" s="16"/>
      <c r="CJ78" s="32" t="str">
        <f t="shared" si="70"/>
        <v/>
      </c>
      <c r="CK78" s="33" t="str">
        <f>IF(OR(B78="",A78="IM",COUNT(CG78:CI78)=0),"",ROUNDUP(N(CF78)+N(CJ78),0))</f>
        <v/>
      </c>
    </row>
    <row r="79" spans="2:89" ht="15.75" thickBot="1" x14ac:dyDescent="0.3">
      <c r="B79" s="35"/>
      <c r="C79" s="16"/>
      <c r="E79" s="16" t="str">
        <f t="shared" si="42"/>
        <v/>
      </c>
      <c r="F79" s="29"/>
      <c r="G79" s="29"/>
      <c r="I79" s="16" t="str">
        <f t="shared" si="43"/>
        <v/>
      </c>
      <c r="J79" s="16" t="str">
        <f t="shared" si="44"/>
        <v/>
      </c>
      <c r="K79" s="16"/>
      <c r="M79" s="16" t="str">
        <f t="shared" si="45"/>
        <v/>
      </c>
      <c r="N79" s="29"/>
      <c r="O79" s="29"/>
      <c r="Q79" s="16" t="str">
        <f t="shared" si="46"/>
        <v/>
      </c>
      <c r="R79" s="16" t="str">
        <f t="shared" si="47"/>
        <v/>
      </c>
      <c r="S79" s="16"/>
      <c r="U79" s="16" t="str">
        <f t="shared" si="48"/>
        <v/>
      </c>
      <c r="V79" s="29"/>
      <c r="W79" s="29"/>
      <c r="Y79" s="16" t="str">
        <f t="shared" si="49"/>
        <v/>
      </c>
      <c r="Z79" s="16" t="str">
        <f t="shared" si="50"/>
        <v/>
      </c>
      <c r="AA79" s="16"/>
      <c r="AC79" s="16" t="str">
        <f t="shared" si="51"/>
        <v/>
      </c>
      <c r="AD79" s="29"/>
      <c r="AE79" s="29"/>
      <c r="AG79" s="16" t="str">
        <f t="shared" si="52"/>
        <v/>
      </c>
      <c r="AH79" s="12" t="str">
        <f t="shared" si="53"/>
        <v/>
      </c>
      <c r="AI79" s="16"/>
      <c r="AK79" s="16" t="str">
        <f t="shared" si="54"/>
        <v/>
      </c>
      <c r="AO79" s="16" t="str">
        <f t="shared" si="55"/>
        <v/>
      </c>
      <c r="AP79" s="16" t="str">
        <f t="shared" si="56"/>
        <v/>
      </c>
      <c r="AQ79" s="16"/>
      <c r="AS79" s="16" t="str">
        <f t="shared" si="57"/>
        <v/>
      </c>
      <c r="AW79" s="16" t="str">
        <f t="shared" si="58"/>
        <v/>
      </c>
      <c r="AX79" s="16" t="str">
        <f t="shared" si="59"/>
        <v/>
      </c>
      <c r="BA79" s="16" t="str">
        <f t="shared" si="60"/>
        <v/>
      </c>
      <c r="BE79" s="16" t="str">
        <f t="shared" si="61"/>
        <v/>
      </c>
      <c r="BF79" s="16" t="str">
        <f t="shared" si="62"/>
        <v/>
      </c>
      <c r="BH79" s="16" t="str">
        <f>IF($A79="","",IF(BG79="","I",LOOKUP(BG79/BI$2,{0,0.4,0.45,0.5,0.55,0.6,0.65,0.7,0.75,0.8,1},{"F","D","C","C+","B-","B","B+","A-","A","A+"})))</f>
        <v/>
      </c>
      <c r="BI79" s="12" t="str">
        <f>IF($A79="","",IF(BG79="","--",LOOKUP(BG79/BI$2,{0,0.4,0.45,0.5,0.55,0.6,0.65,0.7,0.75,0.8,1},{0,2,2.25,2.5,2.75,3,3.25,3.5,3.75,4})))</f>
        <v/>
      </c>
      <c r="BL79" s="16" t="str">
        <f t="shared" si="63"/>
        <v/>
      </c>
      <c r="BP79" s="16" t="str">
        <f t="shared" si="64"/>
        <v/>
      </c>
      <c r="BQ79" s="10" t="str">
        <f t="shared" si="65"/>
        <v/>
      </c>
      <c r="BT79" s="16" t="str">
        <f t="shared" si="66"/>
        <v/>
      </c>
      <c r="BX79" s="16" t="str">
        <f t="shared" si="67"/>
        <v/>
      </c>
      <c r="BY79" s="10" t="str">
        <f t="shared" si="68"/>
        <v/>
      </c>
      <c r="CA79" s="16" t="str">
        <f>IF($A79="","",IF(BZ79="","I",LOOKUP(BZ79/CB$2,{0,0.4,0.45,0.5,0.55,0.6,0.65,0.7,0.75,0.8,1},{"F","D","C","C+","B-","B","B+","A-","A","A+"})))</f>
        <v/>
      </c>
      <c r="CB79" s="12" t="str">
        <f>IF($A79="","",IF(BZ79="","--",LOOKUP(BZ79/CB$2,{0,0.4,0.45,0.5,0.55,0.6,0.65,0.7,0.75,0.8,1},{0,2,2.25,2.5,2.75,3,3.25,3.5,3.75,4})))</f>
        <v/>
      </c>
      <c r="CC79" s="16"/>
      <c r="CD79" s="31"/>
      <c r="CE79" s="31"/>
      <c r="CF79" s="32" t="str">
        <f t="shared" si="69"/>
        <v/>
      </c>
      <c r="CG79" s="16"/>
      <c r="CH79" s="16"/>
      <c r="CI79" s="16"/>
      <c r="CJ79" s="32" t="str">
        <f t="shared" si="70"/>
        <v/>
      </c>
      <c r="CK79" s="33" t="str">
        <f>IF(OR(B79="",A79="IM",COUNT(CG79:CI79)=0),"",ROUNDUP(N(CF79)+N(CJ79),0))</f>
        <v/>
      </c>
    </row>
    <row r="80" spans="2:89" ht="15.75" thickBot="1" x14ac:dyDescent="0.3">
      <c r="B80" s="35"/>
      <c r="C80" s="16"/>
      <c r="E80" s="16" t="str">
        <f t="shared" si="42"/>
        <v/>
      </c>
      <c r="F80" s="29"/>
      <c r="G80" s="29"/>
      <c r="I80" s="16" t="str">
        <f t="shared" si="43"/>
        <v/>
      </c>
      <c r="J80" s="16" t="str">
        <f t="shared" si="44"/>
        <v/>
      </c>
      <c r="K80" s="16"/>
      <c r="M80" s="16" t="str">
        <f t="shared" si="45"/>
        <v/>
      </c>
      <c r="N80" s="29"/>
      <c r="O80" s="29"/>
      <c r="Q80" s="16" t="str">
        <f t="shared" si="46"/>
        <v/>
      </c>
      <c r="R80" s="16" t="str">
        <f t="shared" si="47"/>
        <v/>
      </c>
      <c r="S80" s="16"/>
      <c r="U80" s="16" t="str">
        <f t="shared" si="48"/>
        <v/>
      </c>
      <c r="V80" s="29"/>
      <c r="W80" s="29"/>
      <c r="Y80" s="16" t="str">
        <f t="shared" si="49"/>
        <v/>
      </c>
      <c r="Z80" s="16" t="str">
        <f t="shared" si="50"/>
        <v/>
      </c>
      <c r="AA80" s="16"/>
      <c r="AC80" s="16" t="str">
        <f t="shared" si="51"/>
        <v/>
      </c>
      <c r="AD80" s="29"/>
      <c r="AE80" s="29"/>
      <c r="AG80" s="16" t="str">
        <f t="shared" si="52"/>
        <v/>
      </c>
      <c r="AH80" s="12" t="str">
        <f t="shared" si="53"/>
        <v/>
      </c>
      <c r="AI80" s="16"/>
      <c r="AK80" s="16" t="str">
        <f t="shared" si="54"/>
        <v/>
      </c>
      <c r="AO80" s="16" t="str">
        <f t="shared" si="55"/>
        <v/>
      </c>
      <c r="AP80" s="16" t="str">
        <f t="shared" si="56"/>
        <v/>
      </c>
      <c r="AQ80" s="16"/>
      <c r="AS80" s="16" t="str">
        <f t="shared" si="57"/>
        <v/>
      </c>
      <c r="AW80" s="16" t="str">
        <f t="shared" si="58"/>
        <v/>
      </c>
      <c r="AX80" s="16" t="str">
        <f t="shared" si="59"/>
        <v/>
      </c>
      <c r="BA80" s="16" t="str">
        <f t="shared" si="60"/>
        <v/>
      </c>
      <c r="BE80" s="16" t="str">
        <f t="shared" si="61"/>
        <v/>
      </c>
      <c r="BF80" s="16" t="str">
        <f t="shared" si="62"/>
        <v/>
      </c>
      <c r="BH80" s="16" t="str">
        <f>IF($A80="","",IF(BG80="","I",LOOKUP(BG80/BI$2,{0,0.4,0.45,0.5,0.55,0.6,0.65,0.7,0.75,0.8,1},{"F","D","C","C+","B-","B","B+","A-","A","A+"})))</f>
        <v/>
      </c>
      <c r="BI80" s="12" t="str">
        <f>IF($A80="","",IF(BG80="","--",LOOKUP(BG80/BI$2,{0,0.4,0.45,0.5,0.55,0.6,0.65,0.7,0.75,0.8,1},{0,2,2.25,2.5,2.75,3,3.25,3.5,3.75,4})))</f>
        <v/>
      </c>
      <c r="BL80" s="16" t="str">
        <f t="shared" si="63"/>
        <v/>
      </c>
      <c r="BP80" s="16" t="str">
        <f t="shared" si="64"/>
        <v/>
      </c>
      <c r="BQ80" s="10" t="str">
        <f t="shared" si="65"/>
        <v/>
      </c>
      <c r="BT80" s="16" t="str">
        <f t="shared" si="66"/>
        <v/>
      </c>
      <c r="BX80" s="16" t="str">
        <f t="shared" si="67"/>
        <v/>
      </c>
      <c r="BY80" s="10" t="str">
        <f t="shared" si="68"/>
        <v/>
      </c>
      <c r="CA80" s="16" t="str">
        <f>IF($A80="","",IF(BZ80="","I",LOOKUP(BZ80/CB$2,{0,0.4,0.45,0.5,0.55,0.6,0.65,0.7,0.75,0.8,1},{"F","D","C","C+","B-","B","B+","A-","A","A+"})))</f>
        <v/>
      </c>
      <c r="CB80" s="12" t="str">
        <f>IF($A80="","",IF(BZ80="","--",LOOKUP(BZ80/CB$2,{0,0.4,0.45,0.5,0.55,0.6,0.65,0.7,0.75,0.8,1},{0,2,2.25,2.5,2.75,3,3.25,3.5,3.75,4})))</f>
        <v/>
      </c>
      <c r="CC80" s="16"/>
      <c r="CD80" s="31"/>
      <c r="CE80" s="31"/>
      <c r="CF80" s="32" t="str">
        <f t="shared" si="69"/>
        <v/>
      </c>
      <c r="CG80" s="16"/>
      <c r="CH80" s="16"/>
      <c r="CI80" s="16"/>
      <c r="CJ80" s="32" t="str">
        <f t="shared" si="70"/>
        <v/>
      </c>
      <c r="CK80" s="33" t="str">
        <f>IF(OR(B80="",A80="IM",COUNT(CG80:CI80)=0),"",ROUNDUP(N(CF80)+N(CJ80),0))</f>
        <v/>
      </c>
    </row>
    <row r="81" spans="2:89" ht="15.75" thickBot="1" x14ac:dyDescent="0.3">
      <c r="B81" s="35"/>
      <c r="C81" s="16"/>
      <c r="E81" s="16" t="str">
        <f t="shared" si="42"/>
        <v/>
      </c>
      <c r="F81" s="29"/>
      <c r="G81" s="29"/>
      <c r="I81" s="16" t="str">
        <f t="shared" si="43"/>
        <v/>
      </c>
      <c r="J81" s="16" t="str">
        <f t="shared" si="44"/>
        <v/>
      </c>
      <c r="K81" s="16"/>
      <c r="M81" s="16" t="str">
        <f t="shared" si="45"/>
        <v/>
      </c>
      <c r="N81" s="29"/>
      <c r="O81" s="29"/>
      <c r="Q81" s="16" t="str">
        <f t="shared" si="46"/>
        <v/>
      </c>
      <c r="R81" s="16" t="str">
        <f t="shared" si="47"/>
        <v/>
      </c>
      <c r="S81" s="16"/>
      <c r="U81" s="16" t="str">
        <f t="shared" si="48"/>
        <v/>
      </c>
      <c r="V81" s="29"/>
      <c r="W81" s="29"/>
      <c r="Y81" s="16" t="str">
        <f t="shared" si="49"/>
        <v/>
      </c>
      <c r="Z81" s="16" t="str">
        <f t="shared" si="50"/>
        <v/>
      </c>
      <c r="AA81" s="16"/>
      <c r="AC81" s="16" t="str">
        <f t="shared" si="51"/>
        <v/>
      </c>
      <c r="AD81" s="29"/>
      <c r="AE81" s="29"/>
      <c r="AG81" s="16" t="str">
        <f t="shared" si="52"/>
        <v/>
      </c>
      <c r="AH81" s="12" t="str">
        <f t="shared" si="53"/>
        <v/>
      </c>
      <c r="AI81" s="16"/>
      <c r="AK81" s="16" t="str">
        <f t="shared" si="54"/>
        <v/>
      </c>
      <c r="AO81" s="16" t="str">
        <f t="shared" si="55"/>
        <v/>
      </c>
      <c r="AP81" s="16" t="str">
        <f t="shared" si="56"/>
        <v/>
      </c>
      <c r="AQ81" s="16"/>
      <c r="AS81" s="16" t="str">
        <f t="shared" si="57"/>
        <v/>
      </c>
      <c r="AW81" s="16" t="str">
        <f t="shared" si="58"/>
        <v/>
      </c>
      <c r="AX81" s="16" t="str">
        <f t="shared" si="59"/>
        <v/>
      </c>
      <c r="BA81" s="16" t="str">
        <f t="shared" si="60"/>
        <v/>
      </c>
      <c r="BE81" s="16" t="str">
        <f t="shared" si="61"/>
        <v/>
      </c>
      <c r="BF81" s="16" t="str">
        <f t="shared" si="62"/>
        <v/>
      </c>
      <c r="BH81" s="16" t="str">
        <f>IF($A81="","",IF(BG81="","I",LOOKUP(BG81/BI$2,{0,0.4,0.45,0.5,0.55,0.6,0.65,0.7,0.75,0.8,1},{"F","D","C","C+","B-","B","B+","A-","A","A+"})))</f>
        <v/>
      </c>
      <c r="BI81" s="12" t="str">
        <f>IF($A81="","",IF(BG81="","--",LOOKUP(BG81/BI$2,{0,0.4,0.45,0.5,0.55,0.6,0.65,0.7,0.75,0.8,1},{0,2,2.25,2.5,2.75,3,3.25,3.5,3.75,4})))</f>
        <v/>
      </c>
      <c r="BL81" s="16" t="str">
        <f t="shared" si="63"/>
        <v/>
      </c>
      <c r="BP81" s="16" t="str">
        <f t="shared" si="64"/>
        <v/>
      </c>
      <c r="BQ81" s="10" t="str">
        <f t="shared" si="65"/>
        <v/>
      </c>
      <c r="BT81" s="16" t="str">
        <f t="shared" si="66"/>
        <v/>
      </c>
      <c r="BX81" s="16" t="str">
        <f t="shared" si="67"/>
        <v/>
      </c>
      <c r="BY81" s="10" t="str">
        <f t="shared" si="68"/>
        <v/>
      </c>
      <c r="CA81" s="16" t="str">
        <f>IF($A81="","",IF(BZ81="","I",LOOKUP(BZ81/CB$2,{0,0.4,0.45,0.5,0.55,0.6,0.65,0.7,0.75,0.8,1},{"F","D","C","C+","B-","B","B+","A-","A","A+"})))</f>
        <v/>
      </c>
      <c r="CB81" s="12" t="str">
        <f>IF($A81="","",IF(BZ81="","--",LOOKUP(BZ81/CB$2,{0,0.4,0.45,0.5,0.55,0.6,0.65,0.7,0.75,0.8,1},{0,2,2.25,2.5,2.75,3,3.25,3.5,3.75,4})))</f>
        <v/>
      </c>
      <c r="CC81" s="16"/>
      <c r="CD81" s="31"/>
      <c r="CE81" s="31"/>
      <c r="CF81" s="32" t="str">
        <f t="shared" si="69"/>
        <v/>
      </c>
      <c r="CG81" s="16"/>
      <c r="CH81" s="16"/>
      <c r="CI81" s="16"/>
      <c r="CJ81" s="32" t="str">
        <f t="shared" si="70"/>
        <v/>
      </c>
      <c r="CK81" s="33" t="str">
        <f>IF(OR(B81="",A81="IM",COUNT(CG81:CI81)=0),"",ROUNDUP(N(CF81)+N(CJ81),0))</f>
        <v/>
      </c>
    </row>
    <row r="82" spans="2:89" ht="15.75" thickBot="1" x14ac:dyDescent="0.3">
      <c r="B82" s="35"/>
      <c r="C82" s="16"/>
      <c r="E82" s="16" t="str">
        <f t="shared" si="42"/>
        <v/>
      </c>
      <c r="F82" s="29"/>
      <c r="G82" s="29"/>
      <c r="I82" s="16" t="str">
        <f t="shared" si="43"/>
        <v/>
      </c>
      <c r="J82" s="16" t="str">
        <f t="shared" si="44"/>
        <v/>
      </c>
      <c r="K82" s="16"/>
      <c r="M82" s="16" t="str">
        <f t="shared" si="45"/>
        <v/>
      </c>
      <c r="N82" s="29"/>
      <c r="O82" s="29"/>
      <c r="Q82" s="16" t="str">
        <f t="shared" si="46"/>
        <v/>
      </c>
      <c r="R82" s="16" t="str">
        <f t="shared" si="47"/>
        <v/>
      </c>
      <c r="S82" s="16"/>
      <c r="U82" s="16" t="str">
        <f t="shared" si="48"/>
        <v/>
      </c>
      <c r="V82" s="29"/>
      <c r="W82" s="29"/>
      <c r="Y82" s="16" t="str">
        <f t="shared" si="49"/>
        <v/>
      </c>
      <c r="Z82" s="16" t="str">
        <f t="shared" si="50"/>
        <v/>
      </c>
      <c r="AA82" s="16"/>
      <c r="AC82" s="16" t="str">
        <f t="shared" si="51"/>
        <v/>
      </c>
      <c r="AD82" s="29"/>
      <c r="AE82" s="29"/>
      <c r="AG82" s="16" t="str">
        <f t="shared" si="52"/>
        <v/>
      </c>
      <c r="AH82" s="12" t="str">
        <f t="shared" si="53"/>
        <v/>
      </c>
      <c r="AI82" s="16"/>
      <c r="AK82" s="16" t="str">
        <f t="shared" si="54"/>
        <v/>
      </c>
      <c r="AO82" s="16" t="str">
        <f t="shared" si="55"/>
        <v/>
      </c>
      <c r="AP82" s="16" t="str">
        <f t="shared" si="56"/>
        <v/>
      </c>
      <c r="AQ82" s="16"/>
      <c r="AS82" s="16" t="str">
        <f t="shared" si="57"/>
        <v/>
      </c>
      <c r="AW82" s="16" t="str">
        <f t="shared" si="58"/>
        <v/>
      </c>
      <c r="AX82" s="16" t="str">
        <f t="shared" si="59"/>
        <v/>
      </c>
      <c r="BA82" s="16" t="str">
        <f t="shared" si="60"/>
        <v/>
      </c>
      <c r="BE82" s="16" t="str">
        <f t="shared" si="61"/>
        <v/>
      </c>
      <c r="BF82" s="16" t="str">
        <f t="shared" si="62"/>
        <v/>
      </c>
      <c r="BH82" s="16" t="str">
        <f>IF($A82="","",IF(BG82="","I",LOOKUP(BG82/BI$2,{0,0.4,0.45,0.5,0.55,0.6,0.65,0.7,0.75,0.8,1},{"F","D","C","C+","B-","B","B+","A-","A","A+"})))</f>
        <v/>
      </c>
      <c r="BI82" s="12" t="str">
        <f>IF($A82="","",IF(BG82="","--",LOOKUP(BG82/BI$2,{0,0.4,0.45,0.5,0.55,0.6,0.65,0.7,0.75,0.8,1},{0,2,2.25,2.5,2.75,3,3.25,3.5,3.75,4})))</f>
        <v/>
      </c>
      <c r="BL82" s="16" t="str">
        <f t="shared" si="63"/>
        <v/>
      </c>
      <c r="BP82" s="16" t="str">
        <f t="shared" si="64"/>
        <v/>
      </c>
      <c r="BQ82" s="10" t="str">
        <f t="shared" si="65"/>
        <v/>
      </c>
      <c r="BT82" s="16" t="str">
        <f t="shared" si="66"/>
        <v/>
      </c>
      <c r="BX82" s="16" t="str">
        <f t="shared" si="67"/>
        <v/>
      </c>
      <c r="BY82" s="10" t="str">
        <f t="shared" si="68"/>
        <v/>
      </c>
      <c r="CA82" s="16" t="str">
        <f>IF($A82="","",IF(BZ82="","I",LOOKUP(BZ82/CB$2,{0,0.4,0.45,0.5,0.55,0.6,0.65,0.7,0.75,0.8,1},{"F","D","C","C+","B-","B","B+","A-","A","A+"})))</f>
        <v/>
      </c>
      <c r="CB82" s="12" t="str">
        <f>IF($A82="","",IF(BZ82="","--",LOOKUP(BZ82/CB$2,{0,0.4,0.45,0.5,0.55,0.6,0.65,0.7,0.75,0.8,1},{0,2,2.25,2.5,2.75,3,3.25,3.5,3.75,4})))</f>
        <v/>
      </c>
      <c r="CC82" s="16"/>
      <c r="CD82" s="31"/>
      <c r="CE82" s="31"/>
      <c r="CF82" s="32" t="str">
        <f t="shared" si="69"/>
        <v/>
      </c>
      <c r="CG82" s="16"/>
      <c r="CH82" s="16"/>
      <c r="CI82" s="16"/>
      <c r="CJ82" s="32" t="str">
        <f t="shared" si="70"/>
        <v/>
      </c>
      <c r="CK82" s="33" t="str">
        <f>IF(OR(B82="",A82="IM",COUNT(CG82:CI82)=0),"",ROUNDUP(N(CF82)+N(CJ82),0))</f>
        <v/>
      </c>
    </row>
    <row r="83" spans="2:89" ht="15.75" thickBot="1" x14ac:dyDescent="0.3">
      <c r="B83" s="35"/>
      <c r="C83" s="16"/>
      <c r="E83" s="16" t="str">
        <f t="shared" si="42"/>
        <v/>
      </c>
      <c r="F83" s="29"/>
      <c r="G83" s="29"/>
      <c r="I83" s="16" t="str">
        <f t="shared" si="43"/>
        <v/>
      </c>
      <c r="J83" s="16" t="str">
        <f t="shared" si="44"/>
        <v/>
      </c>
      <c r="K83" s="16"/>
      <c r="M83" s="16" t="str">
        <f t="shared" si="45"/>
        <v/>
      </c>
      <c r="N83" s="29"/>
      <c r="O83" s="29"/>
      <c r="Q83" s="16" t="str">
        <f t="shared" si="46"/>
        <v/>
      </c>
      <c r="R83" s="16" t="str">
        <f t="shared" si="47"/>
        <v/>
      </c>
      <c r="S83" s="16"/>
      <c r="U83" s="16" t="str">
        <f t="shared" si="48"/>
        <v/>
      </c>
      <c r="V83" s="29"/>
      <c r="W83" s="29"/>
      <c r="Y83" s="16" t="str">
        <f t="shared" si="49"/>
        <v/>
      </c>
      <c r="Z83" s="16" t="str">
        <f t="shared" si="50"/>
        <v/>
      </c>
      <c r="AA83" s="16"/>
      <c r="AC83" s="16" t="str">
        <f t="shared" si="51"/>
        <v/>
      </c>
      <c r="AD83" s="29"/>
      <c r="AE83" s="29"/>
      <c r="AG83" s="16" t="str">
        <f t="shared" si="52"/>
        <v/>
      </c>
      <c r="AH83" s="12" t="str">
        <f t="shared" si="53"/>
        <v/>
      </c>
      <c r="AI83" s="16"/>
      <c r="AK83" s="16" t="str">
        <f t="shared" si="54"/>
        <v/>
      </c>
      <c r="AO83" s="16" t="str">
        <f t="shared" si="55"/>
        <v/>
      </c>
      <c r="AP83" s="16" t="str">
        <f t="shared" si="56"/>
        <v/>
      </c>
      <c r="AQ83" s="16"/>
      <c r="AS83" s="16" t="str">
        <f t="shared" si="57"/>
        <v/>
      </c>
      <c r="AW83" s="16" t="str">
        <f t="shared" si="58"/>
        <v/>
      </c>
      <c r="AX83" s="16" t="str">
        <f t="shared" si="59"/>
        <v/>
      </c>
      <c r="BA83" s="16" t="str">
        <f t="shared" si="60"/>
        <v/>
      </c>
      <c r="BE83" s="16" t="str">
        <f t="shared" si="61"/>
        <v/>
      </c>
      <c r="BF83" s="16" t="str">
        <f t="shared" si="62"/>
        <v/>
      </c>
      <c r="BH83" s="16" t="str">
        <f>IF($A83="","",IF(BG83="","I",LOOKUP(BG83/BI$2,{0,0.4,0.45,0.5,0.55,0.6,0.65,0.7,0.75,0.8,1},{"F","D","C","C+","B-","B","B+","A-","A","A+"})))</f>
        <v/>
      </c>
      <c r="BI83" s="12" t="str">
        <f>IF($A83="","",IF(BG83="","--",LOOKUP(BG83/BI$2,{0,0.4,0.45,0.5,0.55,0.6,0.65,0.7,0.75,0.8,1},{0,2,2.25,2.5,2.75,3,3.25,3.5,3.75,4})))</f>
        <v/>
      </c>
      <c r="BL83" s="16" t="str">
        <f t="shared" si="63"/>
        <v/>
      </c>
      <c r="BP83" s="16" t="str">
        <f t="shared" si="64"/>
        <v/>
      </c>
      <c r="BQ83" s="10" t="str">
        <f t="shared" si="65"/>
        <v/>
      </c>
      <c r="BT83" s="16" t="str">
        <f t="shared" si="66"/>
        <v/>
      </c>
      <c r="BX83" s="16" t="str">
        <f t="shared" si="67"/>
        <v/>
      </c>
      <c r="BY83" s="10" t="str">
        <f t="shared" si="68"/>
        <v/>
      </c>
      <c r="CA83" s="16" t="str">
        <f>IF($A83="","",IF(BZ83="","I",LOOKUP(BZ83/CB$2,{0,0.4,0.45,0.5,0.55,0.6,0.65,0.7,0.75,0.8,1},{"F","D","C","C+","B-","B","B+","A-","A","A+"})))</f>
        <v/>
      </c>
      <c r="CB83" s="12" t="str">
        <f>IF($A83="","",IF(BZ83="","--",LOOKUP(BZ83/CB$2,{0,0.4,0.45,0.5,0.55,0.6,0.65,0.7,0.75,0.8,1},{0,2,2.25,2.5,2.75,3,3.25,3.5,3.75,4})))</f>
        <v/>
      </c>
      <c r="CC83" s="16"/>
      <c r="CD83" s="31"/>
      <c r="CE83" s="31"/>
      <c r="CF83" s="32" t="str">
        <f t="shared" si="69"/>
        <v/>
      </c>
      <c r="CG83" s="16"/>
      <c r="CH83" s="16"/>
      <c r="CI83" s="16"/>
      <c r="CJ83" s="32" t="str">
        <f t="shared" si="70"/>
        <v/>
      </c>
      <c r="CK83" s="33" t="str">
        <f>IF(OR(B83="",A83="IM",COUNT(CG83:CI83)=0),"",ROUNDUP(N(CF83)+N(CJ83),0))</f>
        <v/>
      </c>
    </row>
    <row r="84" spans="2:89" ht="15.75" thickBot="1" x14ac:dyDescent="0.3">
      <c r="B84" s="35"/>
      <c r="C84" s="16"/>
      <c r="E84" s="16" t="str">
        <f t="shared" si="42"/>
        <v/>
      </c>
      <c r="F84" s="29"/>
      <c r="G84" s="29"/>
      <c r="I84" s="16" t="str">
        <f t="shared" si="43"/>
        <v/>
      </c>
      <c r="J84" s="16" t="str">
        <f t="shared" si="44"/>
        <v/>
      </c>
      <c r="K84" s="16"/>
      <c r="M84" s="16" t="str">
        <f t="shared" si="45"/>
        <v/>
      </c>
      <c r="N84" s="29"/>
      <c r="O84" s="29"/>
      <c r="Q84" s="16" t="str">
        <f t="shared" si="46"/>
        <v/>
      </c>
      <c r="R84" s="16" t="str">
        <f t="shared" si="47"/>
        <v/>
      </c>
      <c r="S84" s="16"/>
      <c r="U84" s="16" t="str">
        <f t="shared" si="48"/>
        <v/>
      </c>
      <c r="V84" s="29"/>
      <c r="W84" s="29"/>
      <c r="Y84" s="16" t="str">
        <f t="shared" si="49"/>
        <v/>
      </c>
      <c r="Z84" s="16" t="str">
        <f t="shared" si="50"/>
        <v/>
      </c>
      <c r="AA84" s="16"/>
      <c r="AC84" s="16" t="str">
        <f t="shared" si="51"/>
        <v/>
      </c>
      <c r="AD84" s="29"/>
      <c r="AE84" s="29"/>
      <c r="AG84" s="16" t="str">
        <f t="shared" si="52"/>
        <v/>
      </c>
      <c r="AH84" s="12" t="str">
        <f t="shared" si="53"/>
        <v/>
      </c>
      <c r="AI84" s="16"/>
      <c r="AK84" s="16" t="str">
        <f t="shared" si="54"/>
        <v/>
      </c>
      <c r="AO84" s="16" t="str">
        <f t="shared" si="55"/>
        <v/>
      </c>
      <c r="AP84" s="16" t="str">
        <f t="shared" si="56"/>
        <v/>
      </c>
      <c r="AQ84" s="16"/>
      <c r="AS84" s="16" t="str">
        <f t="shared" si="57"/>
        <v/>
      </c>
      <c r="AW84" s="16" t="str">
        <f t="shared" si="58"/>
        <v/>
      </c>
      <c r="AX84" s="16" t="str">
        <f t="shared" si="59"/>
        <v/>
      </c>
      <c r="BA84" s="16" t="str">
        <f t="shared" si="60"/>
        <v/>
      </c>
      <c r="BE84" s="16" t="str">
        <f t="shared" si="61"/>
        <v/>
      </c>
      <c r="BF84" s="16" t="str">
        <f t="shared" si="62"/>
        <v/>
      </c>
      <c r="BH84" s="16" t="str">
        <f>IF($A84="","",IF(BG84="","I",LOOKUP(BG84/BI$2,{0,0.4,0.45,0.5,0.55,0.6,0.65,0.7,0.75,0.8,1},{"F","D","C","C+","B-","B","B+","A-","A","A+"})))</f>
        <v/>
      </c>
      <c r="BI84" s="12" t="str">
        <f>IF($A84="","",IF(BG84="","--",LOOKUP(BG84/BI$2,{0,0.4,0.45,0.5,0.55,0.6,0.65,0.7,0.75,0.8,1},{0,2,2.25,2.5,2.75,3,3.25,3.5,3.75,4})))</f>
        <v/>
      </c>
      <c r="BL84" s="16" t="str">
        <f t="shared" si="63"/>
        <v/>
      </c>
      <c r="BP84" s="16" t="str">
        <f t="shared" si="64"/>
        <v/>
      </c>
      <c r="BQ84" s="10" t="str">
        <f t="shared" si="65"/>
        <v/>
      </c>
      <c r="BT84" s="16" t="str">
        <f t="shared" si="66"/>
        <v/>
      </c>
      <c r="BX84" s="16" t="str">
        <f t="shared" si="67"/>
        <v/>
      </c>
      <c r="BY84" s="10" t="str">
        <f t="shared" si="68"/>
        <v/>
      </c>
      <c r="CA84" s="16" t="str">
        <f>IF($A84="","",IF(BZ84="","I",LOOKUP(BZ84/CB$2,{0,0.4,0.45,0.5,0.55,0.6,0.65,0.7,0.75,0.8,1},{"F","D","C","C+","B-","B","B+","A-","A","A+"})))</f>
        <v/>
      </c>
      <c r="CB84" s="12" t="str">
        <f>IF($A84="","",IF(BZ84="","--",LOOKUP(BZ84/CB$2,{0,0.4,0.45,0.5,0.55,0.6,0.65,0.7,0.75,0.8,1},{0,2,2.25,2.5,2.75,3,3.25,3.5,3.75,4})))</f>
        <v/>
      </c>
      <c r="CC84" s="16"/>
      <c r="CD84" s="31"/>
      <c r="CE84" s="31"/>
      <c r="CF84" s="32" t="str">
        <f t="shared" si="69"/>
        <v/>
      </c>
      <c r="CG84" s="16"/>
      <c r="CH84" s="16"/>
      <c r="CI84" s="16"/>
      <c r="CJ84" s="32" t="str">
        <f t="shared" si="70"/>
        <v/>
      </c>
      <c r="CK84" s="33" t="str">
        <f>IF(OR(B84="",A84="IM",COUNT(CG84:CI84)=0),"",ROUNDUP(N(CF84)+N(CJ84),0))</f>
        <v/>
      </c>
    </row>
    <row r="85" spans="2:89" ht="15.75" thickBot="1" x14ac:dyDescent="0.3">
      <c r="B85" s="35"/>
      <c r="C85" s="16"/>
      <c r="E85" s="16" t="str">
        <f t="shared" si="42"/>
        <v/>
      </c>
      <c r="F85" s="29"/>
      <c r="G85" s="29"/>
      <c r="I85" s="16" t="str">
        <f t="shared" si="43"/>
        <v/>
      </c>
      <c r="J85" s="16" t="str">
        <f t="shared" si="44"/>
        <v/>
      </c>
      <c r="K85" s="16"/>
      <c r="M85" s="16" t="str">
        <f t="shared" si="45"/>
        <v/>
      </c>
      <c r="N85" s="29"/>
      <c r="O85" s="29"/>
      <c r="Q85" s="16" t="str">
        <f t="shared" si="46"/>
        <v/>
      </c>
      <c r="R85" s="16" t="str">
        <f t="shared" si="47"/>
        <v/>
      </c>
      <c r="S85" s="16"/>
      <c r="U85" s="16" t="str">
        <f t="shared" si="48"/>
        <v/>
      </c>
      <c r="V85" s="29"/>
      <c r="W85" s="29"/>
      <c r="Y85" s="16" t="str">
        <f t="shared" si="49"/>
        <v/>
      </c>
      <c r="Z85" s="16" t="str">
        <f t="shared" si="50"/>
        <v/>
      </c>
      <c r="AA85" s="16"/>
      <c r="AC85" s="16" t="str">
        <f t="shared" si="51"/>
        <v/>
      </c>
      <c r="AD85" s="29"/>
      <c r="AE85" s="29"/>
      <c r="AG85" s="16" t="str">
        <f t="shared" si="52"/>
        <v/>
      </c>
      <c r="AH85" s="12" t="str">
        <f t="shared" si="53"/>
        <v/>
      </c>
      <c r="AI85" s="16"/>
      <c r="AK85" s="16" t="str">
        <f t="shared" si="54"/>
        <v/>
      </c>
      <c r="AO85" s="16" t="str">
        <f t="shared" si="55"/>
        <v/>
      </c>
      <c r="AP85" s="16" t="str">
        <f t="shared" si="56"/>
        <v/>
      </c>
      <c r="AQ85" s="16"/>
      <c r="AS85" s="16" t="str">
        <f t="shared" si="57"/>
        <v/>
      </c>
      <c r="AW85" s="16" t="str">
        <f t="shared" si="58"/>
        <v/>
      </c>
      <c r="AX85" s="16" t="str">
        <f t="shared" si="59"/>
        <v/>
      </c>
      <c r="BA85" s="16" t="str">
        <f t="shared" si="60"/>
        <v/>
      </c>
      <c r="BE85" s="16" t="str">
        <f t="shared" si="61"/>
        <v/>
      </c>
      <c r="BF85" s="16" t="str">
        <f t="shared" si="62"/>
        <v/>
      </c>
      <c r="BH85" s="16" t="str">
        <f>IF($A85="","",IF(BG85="","I",LOOKUP(BG85/BI$2,{0,0.4,0.45,0.5,0.55,0.6,0.65,0.7,0.75,0.8,1},{"F","D","C","C+","B-","B","B+","A-","A","A+"})))</f>
        <v/>
      </c>
      <c r="BI85" s="12" t="str">
        <f>IF($A85="","",IF(BG85="","--",LOOKUP(BG85/BI$2,{0,0.4,0.45,0.5,0.55,0.6,0.65,0.7,0.75,0.8,1},{0,2,2.25,2.5,2.75,3,3.25,3.5,3.75,4})))</f>
        <v/>
      </c>
      <c r="BL85" s="16" t="str">
        <f t="shared" si="63"/>
        <v/>
      </c>
      <c r="BP85" s="16" t="str">
        <f t="shared" si="64"/>
        <v/>
      </c>
      <c r="BQ85" s="10" t="str">
        <f t="shared" si="65"/>
        <v/>
      </c>
      <c r="BT85" s="16" t="str">
        <f t="shared" si="66"/>
        <v/>
      </c>
      <c r="BX85" s="16" t="str">
        <f t="shared" si="67"/>
        <v/>
      </c>
      <c r="BY85" s="10" t="str">
        <f t="shared" si="68"/>
        <v/>
      </c>
      <c r="CA85" s="16" t="str">
        <f>IF($A85="","",IF(BZ85="","I",LOOKUP(BZ85/CB$2,{0,0.4,0.45,0.5,0.55,0.6,0.65,0.7,0.75,0.8,1},{"F","D","C","C+","B-","B","B+","A-","A","A+"})))</f>
        <v/>
      </c>
      <c r="CB85" s="12" t="str">
        <f>IF($A85="","",IF(BZ85="","--",LOOKUP(BZ85/CB$2,{0,0.4,0.45,0.5,0.55,0.6,0.65,0.7,0.75,0.8,1},{0,2,2.25,2.5,2.75,3,3.25,3.5,3.75,4})))</f>
        <v/>
      </c>
      <c r="CC85" s="16"/>
      <c r="CD85" s="31"/>
      <c r="CE85" s="31"/>
      <c r="CF85" s="32" t="str">
        <f t="shared" si="69"/>
        <v/>
      </c>
      <c r="CG85" s="16"/>
      <c r="CH85" s="16"/>
      <c r="CI85" s="16"/>
      <c r="CJ85" s="32" t="str">
        <f t="shared" si="70"/>
        <v/>
      </c>
      <c r="CK85" s="33" t="str">
        <f>IF(OR(B85="",A85="IM",COUNT(CG85:CI85)=0),"",ROUNDUP(N(CF85)+N(CJ85),0))</f>
        <v/>
      </c>
    </row>
    <row r="86" spans="2:89" ht="15.75" thickBot="1" x14ac:dyDescent="0.3">
      <c r="B86" s="35"/>
      <c r="C86" s="16"/>
      <c r="E86" s="16" t="str">
        <f t="shared" si="42"/>
        <v/>
      </c>
      <c r="F86" s="29"/>
      <c r="G86" s="29"/>
      <c r="I86" s="16" t="str">
        <f t="shared" si="43"/>
        <v/>
      </c>
      <c r="J86" s="16" t="str">
        <f t="shared" si="44"/>
        <v/>
      </c>
      <c r="K86" s="16"/>
      <c r="M86" s="16" t="str">
        <f t="shared" si="45"/>
        <v/>
      </c>
      <c r="N86" s="29"/>
      <c r="O86" s="29"/>
      <c r="Q86" s="16" t="str">
        <f t="shared" si="46"/>
        <v/>
      </c>
      <c r="R86" s="16" t="str">
        <f t="shared" si="47"/>
        <v/>
      </c>
      <c r="S86" s="16"/>
      <c r="U86" s="16" t="str">
        <f t="shared" si="48"/>
        <v/>
      </c>
      <c r="V86" s="29"/>
      <c r="W86" s="29"/>
      <c r="Y86" s="16" t="str">
        <f t="shared" si="49"/>
        <v/>
      </c>
      <c r="Z86" s="16" t="str">
        <f t="shared" si="50"/>
        <v/>
      </c>
      <c r="AA86" s="16"/>
      <c r="AC86" s="16" t="str">
        <f t="shared" si="51"/>
        <v/>
      </c>
      <c r="AD86" s="29"/>
      <c r="AE86" s="29"/>
      <c r="AG86" s="16" t="str">
        <f t="shared" si="52"/>
        <v/>
      </c>
      <c r="AH86" s="12" t="str">
        <f t="shared" si="53"/>
        <v/>
      </c>
      <c r="AI86" s="16"/>
      <c r="AK86" s="16" t="str">
        <f t="shared" si="54"/>
        <v/>
      </c>
      <c r="AO86" s="16" t="str">
        <f t="shared" si="55"/>
        <v/>
      </c>
      <c r="AP86" s="16" t="str">
        <f t="shared" si="56"/>
        <v/>
      </c>
      <c r="AQ86" s="16"/>
      <c r="AS86" s="16" t="str">
        <f t="shared" si="57"/>
        <v/>
      </c>
      <c r="AW86" s="16" t="str">
        <f t="shared" si="58"/>
        <v/>
      </c>
      <c r="AX86" s="16" t="str">
        <f t="shared" si="59"/>
        <v/>
      </c>
      <c r="BA86" s="16" t="str">
        <f t="shared" si="60"/>
        <v/>
      </c>
      <c r="BE86" s="16" t="str">
        <f t="shared" si="61"/>
        <v/>
      </c>
      <c r="BF86" s="16" t="str">
        <f t="shared" si="62"/>
        <v/>
      </c>
      <c r="BH86" s="16" t="str">
        <f>IF($A86="","",IF(BG86="","I",LOOKUP(BG86/BI$2,{0,0.4,0.45,0.5,0.55,0.6,0.65,0.7,0.75,0.8,1},{"F","D","C","C+","B-","B","B+","A-","A","A+"})))</f>
        <v/>
      </c>
      <c r="BI86" s="12" t="str">
        <f>IF($A86="","",IF(BG86="","--",LOOKUP(BG86/BI$2,{0,0.4,0.45,0.5,0.55,0.6,0.65,0.7,0.75,0.8,1},{0,2,2.25,2.5,2.75,3,3.25,3.5,3.75,4})))</f>
        <v/>
      </c>
      <c r="BL86" s="16" t="str">
        <f t="shared" si="63"/>
        <v/>
      </c>
      <c r="BP86" s="16" t="str">
        <f t="shared" si="64"/>
        <v/>
      </c>
      <c r="BQ86" s="10" t="str">
        <f t="shared" si="65"/>
        <v/>
      </c>
      <c r="BT86" s="16" t="str">
        <f t="shared" si="66"/>
        <v/>
      </c>
      <c r="BX86" s="16" t="str">
        <f t="shared" si="67"/>
        <v/>
      </c>
      <c r="BY86" s="10" t="str">
        <f t="shared" si="68"/>
        <v/>
      </c>
      <c r="CA86" s="16" t="str">
        <f>IF($A86="","",IF(BZ86="","I",LOOKUP(BZ86/CB$2,{0,0.4,0.45,0.5,0.55,0.6,0.65,0.7,0.75,0.8,1},{"F","D","C","C+","B-","B","B+","A-","A","A+"})))</f>
        <v/>
      </c>
      <c r="CB86" s="12" t="str">
        <f>IF($A86="","",IF(BZ86="","--",LOOKUP(BZ86/CB$2,{0,0.4,0.45,0.5,0.55,0.6,0.65,0.7,0.75,0.8,1},{0,2,2.25,2.5,2.75,3,3.25,3.5,3.75,4})))</f>
        <v/>
      </c>
      <c r="CC86" s="16"/>
      <c r="CD86" s="31"/>
      <c r="CE86" s="31"/>
      <c r="CF86" s="32" t="str">
        <f t="shared" si="69"/>
        <v/>
      </c>
      <c r="CG86" s="16"/>
      <c r="CH86" s="16"/>
      <c r="CI86" s="16"/>
      <c r="CJ86" s="32" t="str">
        <f t="shared" si="70"/>
        <v/>
      </c>
      <c r="CK86" s="33" t="str">
        <f>IF(OR(B86="",A86="IM",COUNT(CG86:CI86)=0),"",ROUNDUP(N(CF86)+N(CJ86),0))</f>
        <v/>
      </c>
    </row>
    <row r="87" spans="2:89" ht="15.75" thickBot="1" x14ac:dyDescent="0.3">
      <c r="B87" s="35"/>
      <c r="C87" s="16"/>
      <c r="E87" s="16" t="str">
        <f t="shared" si="42"/>
        <v/>
      </c>
      <c r="F87" s="29"/>
      <c r="G87" s="29"/>
      <c r="I87" s="16" t="str">
        <f t="shared" si="43"/>
        <v/>
      </c>
      <c r="J87" s="16" t="str">
        <f t="shared" si="44"/>
        <v/>
      </c>
      <c r="K87" s="16"/>
      <c r="M87" s="16" t="str">
        <f t="shared" si="45"/>
        <v/>
      </c>
      <c r="N87" s="29"/>
      <c r="O87" s="29"/>
      <c r="Q87" s="16" t="str">
        <f t="shared" si="46"/>
        <v/>
      </c>
      <c r="R87" s="16" t="str">
        <f t="shared" si="47"/>
        <v/>
      </c>
      <c r="S87" s="16"/>
      <c r="U87" s="16" t="str">
        <f t="shared" si="48"/>
        <v/>
      </c>
      <c r="V87" s="29"/>
      <c r="W87" s="29"/>
      <c r="Y87" s="16" t="str">
        <f t="shared" si="49"/>
        <v/>
      </c>
      <c r="Z87" s="16" t="str">
        <f t="shared" si="50"/>
        <v/>
      </c>
      <c r="AA87" s="16"/>
      <c r="AC87" s="16" t="str">
        <f t="shared" si="51"/>
        <v/>
      </c>
      <c r="AD87" s="29"/>
      <c r="AE87" s="29"/>
      <c r="AG87" s="16" t="str">
        <f t="shared" si="52"/>
        <v/>
      </c>
      <c r="AH87" s="12" t="str">
        <f t="shared" si="53"/>
        <v/>
      </c>
      <c r="AI87" s="16"/>
      <c r="AK87" s="16" t="str">
        <f t="shared" si="54"/>
        <v/>
      </c>
      <c r="AO87" s="16" t="str">
        <f t="shared" si="55"/>
        <v/>
      </c>
      <c r="AP87" s="16" t="str">
        <f t="shared" si="56"/>
        <v/>
      </c>
      <c r="AQ87" s="16"/>
      <c r="AS87" s="16" t="str">
        <f t="shared" si="57"/>
        <v/>
      </c>
      <c r="AW87" s="16" t="str">
        <f t="shared" si="58"/>
        <v/>
      </c>
      <c r="AX87" s="16" t="str">
        <f t="shared" si="59"/>
        <v/>
      </c>
      <c r="BA87" s="16" t="str">
        <f t="shared" si="60"/>
        <v/>
      </c>
      <c r="BE87" s="16" t="str">
        <f t="shared" si="61"/>
        <v/>
      </c>
      <c r="BF87" s="16" t="str">
        <f t="shared" si="62"/>
        <v/>
      </c>
      <c r="BH87" s="16" t="str">
        <f>IF($A87="","",IF(BG87="","I",LOOKUP(BG87/BI$2,{0,0.4,0.45,0.5,0.55,0.6,0.65,0.7,0.75,0.8,1},{"F","D","C","C+","B-","B","B+","A-","A","A+"})))</f>
        <v/>
      </c>
      <c r="BI87" s="12" t="str">
        <f>IF($A87="","",IF(BG87="","--",LOOKUP(BG87/BI$2,{0,0.4,0.45,0.5,0.55,0.6,0.65,0.7,0.75,0.8,1},{0,2,2.25,2.5,2.75,3,3.25,3.5,3.75,4})))</f>
        <v/>
      </c>
      <c r="BL87" s="16" t="str">
        <f t="shared" si="63"/>
        <v/>
      </c>
      <c r="BP87" s="16" t="str">
        <f t="shared" si="64"/>
        <v/>
      </c>
      <c r="BQ87" s="10" t="str">
        <f t="shared" si="65"/>
        <v/>
      </c>
      <c r="BT87" s="16" t="str">
        <f t="shared" si="66"/>
        <v/>
      </c>
      <c r="BX87" s="16" t="str">
        <f t="shared" si="67"/>
        <v/>
      </c>
      <c r="BY87" s="10" t="str">
        <f t="shared" si="68"/>
        <v/>
      </c>
      <c r="CA87" s="16" t="str">
        <f>IF($A87="","",IF(BZ87="","I",LOOKUP(BZ87/CB$2,{0,0.4,0.45,0.5,0.55,0.6,0.65,0.7,0.75,0.8,1},{"F","D","C","C+","B-","B","B+","A-","A","A+"})))</f>
        <v/>
      </c>
      <c r="CB87" s="12" t="str">
        <f>IF($A87="","",IF(BZ87="","--",LOOKUP(BZ87/CB$2,{0,0.4,0.45,0.5,0.55,0.6,0.65,0.7,0.75,0.8,1},{0,2,2.25,2.5,2.75,3,3.25,3.5,3.75,4})))</f>
        <v/>
      </c>
      <c r="CC87" s="16"/>
      <c r="CD87" s="31"/>
      <c r="CE87" s="31"/>
      <c r="CF87" s="32" t="str">
        <f t="shared" si="69"/>
        <v/>
      </c>
      <c r="CG87" s="16"/>
      <c r="CH87" s="16"/>
      <c r="CI87" s="16"/>
      <c r="CJ87" s="32" t="str">
        <f t="shared" si="70"/>
        <v/>
      </c>
      <c r="CK87" s="33" t="str">
        <f>IF(OR(B87="",A87="IM",COUNT(CG87:CI87)=0),"",ROUNDUP(N(CF87)+N(CJ87),0))</f>
        <v/>
      </c>
    </row>
    <row r="88" spans="2:89" ht="15.75" thickBot="1" x14ac:dyDescent="0.3">
      <c r="B88" s="35"/>
      <c r="C88" s="16"/>
      <c r="E88" s="16" t="str">
        <f t="shared" si="42"/>
        <v/>
      </c>
      <c r="F88" s="29"/>
      <c r="G88" s="29"/>
      <c r="I88" s="16" t="str">
        <f t="shared" si="43"/>
        <v/>
      </c>
      <c r="J88" s="16" t="str">
        <f t="shared" si="44"/>
        <v/>
      </c>
      <c r="K88" s="16"/>
      <c r="M88" s="16" t="str">
        <f t="shared" si="45"/>
        <v/>
      </c>
      <c r="N88" s="29"/>
      <c r="O88" s="29"/>
      <c r="Q88" s="16" t="str">
        <f t="shared" si="46"/>
        <v/>
      </c>
      <c r="R88" s="16" t="str">
        <f t="shared" si="47"/>
        <v/>
      </c>
      <c r="S88" s="16"/>
      <c r="U88" s="16" t="str">
        <f t="shared" si="48"/>
        <v/>
      </c>
      <c r="V88" s="29"/>
      <c r="W88" s="29"/>
      <c r="Y88" s="16" t="str">
        <f t="shared" si="49"/>
        <v/>
      </c>
      <c r="Z88" s="16" t="str">
        <f t="shared" si="50"/>
        <v/>
      </c>
      <c r="AA88" s="16"/>
      <c r="AC88" s="16" t="str">
        <f t="shared" si="51"/>
        <v/>
      </c>
      <c r="AD88" s="29"/>
      <c r="AE88" s="29"/>
      <c r="AG88" s="16" t="str">
        <f t="shared" si="52"/>
        <v/>
      </c>
      <c r="AH88" s="12" t="str">
        <f t="shared" si="53"/>
        <v/>
      </c>
      <c r="AI88" s="16"/>
      <c r="AK88" s="16" t="str">
        <f t="shared" si="54"/>
        <v/>
      </c>
      <c r="AO88" s="16" t="str">
        <f t="shared" si="55"/>
        <v/>
      </c>
      <c r="AP88" s="16" t="str">
        <f t="shared" si="56"/>
        <v/>
      </c>
      <c r="AQ88" s="16"/>
      <c r="AS88" s="16" t="str">
        <f t="shared" si="57"/>
        <v/>
      </c>
      <c r="AW88" s="16" t="str">
        <f t="shared" si="58"/>
        <v/>
      </c>
      <c r="AX88" s="16" t="str">
        <f t="shared" si="59"/>
        <v/>
      </c>
      <c r="BA88" s="16" t="str">
        <f t="shared" si="60"/>
        <v/>
      </c>
      <c r="BE88" s="16" t="str">
        <f t="shared" si="61"/>
        <v/>
      </c>
      <c r="BF88" s="16" t="str">
        <f t="shared" si="62"/>
        <v/>
      </c>
      <c r="BH88" s="16" t="str">
        <f>IF($A88="","",IF(BG88="","I",LOOKUP(BG88/BI$2,{0,0.4,0.45,0.5,0.55,0.6,0.65,0.7,0.75,0.8,1},{"F","D","C","C+","B-","B","B+","A-","A","A+"})))</f>
        <v/>
      </c>
      <c r="BI88" s="12" t="str">
        <f>IF($A88="","",IF(BG88="","--",LOOKUP(BG88/BI$2,{0,0.4,0.45,0.5,0.55,0.6,0.65,0.7,0.75,0.8,1},{0,2,2.25,2.5,2.75,3,3.25,3.5,3.75,4})))</f>
        <v/>
      </c>
      <c r="BL88" s="16" t="str">
        <f t="shared" si="63"/>
        <v/>
      </c>
      <c r="BP88" s="16" t="str">
        <f t="shared" si="64"/>
        <v/>
      </c>
      <c r="BQ88" s="10" t="str">
        <f t="shared" si="65"/>
        <v/>
      </c>
      <c r="BT88" s="16" t="str">
        <f t="shared" si="66"/>
        <v/>
      </c>
      <c r="BX88" s="16" t="str">
        <f t="shared" si="67"/>
        <v/>
      </c>
      <c r="BY88" s="10" t="str">
        <f t="shared" si="68"/>
        <v/>
      </c>
      <c r="CA88" s="16" t="str">
        <f>IF($A88="","",IF(BZ88="","I",LOOKUP(BZ88/CB$2,{0,0.4,0.45,0.5,0.55,0.6,0.65,0.7,0.75,0.8,1},{"F","D","C","C+","B-","B","B+","A-","A","A+"})))</f>
        <v/>
      </c>
      <c r="CB88" s="12" t="str">
        <f>IF($A88="","",IF(BZ88="","--",LOOKUP(BZ88/CB$2,{0,0.4,0.45,0.5,0.55,0.6,0.65,0.7,0.75,0.8,1},{0,2,2.25,2.5,2.75,3,3.25,3.5,3.75,4})))</f>
        <v/>
      </c>
      <c r="CC88" s="16"/>
      <c r="CD88" s="31"/>
      <c r="CE88" s="31"/>
      <c r="CF88" s="32" t="str">
        <f t="shared" si="69"/>
        <v/>
      </c>
      <c r="CG88" s="16"/>
      <c r="CH88" s="16"/>
      <c r="CI88" s="16"/>
      <c r="CJ88" s="32" t="str">
        <f t="shared" si="70"/>
        <v/>
      </c>
      <c r="CK88" s="33" t="str">
        <f>IF(OR(B88="",A88="IM",COUNT(CG88:CI88)=0),"",ROUNDUP(N(CF88)+N(CJ88),0))</f>
        <v/>
      </c>
    </row>
    <row r="89" spans="2:89" ht="15.75" thickBot="1" x14ac:dyDescent="0.3">
      <c r="B89" s="35"/>
      <c r="C89" s="16"/>
      <c r="E89" s="16" t="str">
        <f t="shared" si="42"/>
        <v/>
      </c>
      <c r="F89" s="29"/>
      <c r="G89" s="29"/>
      <c r="I89" s="16" t="str">
        <f t="shared" si="43"/>
        <v/>
      </c>
      <c r="J89" s="16" t="str">
        <f t="shared" si="44"/>
        <v/>
      </c>
      <c r="K89" s="16"/>
      <c r="M89" s="16" t="str">
        <f t="shared" si="45"/>
        <v/>
      </c>
      <c r="N89" s="29"/>
      <c r="O89" s="29"/>
      <c r="Q89" s="16" t="str">
        <f t="shared" si="46"/>
        <v/>
      </c>
      <c r="R89" s="16" t="str">
        <f t="shared" si="47"/>
        <v/>
      </c>
      <c r="S89" s="16"/>
      <c r="U89" s="16" t="str">
        <f t="shared" si="48"/>
        <v/>
      </c>
      <c r="V89" s="29"/>
      <c r="W89" s="29"/>
      <c r="Y89" s="16" t="str">
        <f t="shared" si="49"/>
        <v/>
      </c>
      <c r="Z89" s="16" t="str">
        <f t="shared" si="50"/>
        <v/>
      </c>
      <c r="AA89" s="16"/>
      <c r="AC89" s="16" t="str">
        <f t="shared" si="51"/>
        <v/>
      </c>
      <c r="AD89" s="29"/>
      <c r="AE89" s="29"/>
      <c r="AG89" s="16" t="str">
        <f t="shared" si="52"/>
        <v/>
      </c>
      <c r="AH89" s="12" t="str">
        <f t="shared" si="53"/>
        <v/>
      </c>
      <c r="AI89" s="16"/>
      <c r="AK89" s="16" t="str">
        <f t="shared" si="54"/>
        <v/>
      </c>
      <c r="AO89" s="16" t="str">
        <f t="shared" si="55"/>
        <v/>
      </c>
      <c r="AP89" s="16" t="str">
        <f t="shared" si="56"/>
        <v/>
      </c>
      <c r="AQ89" s="16"/>
      <c r="AS89" s="16" t="str">
        <f t="shared" si="57"/>
        <v/>
      </c>
      <c r="AW89" s="16" t="str">
        <f t="shared" si="58"/>
        <v/>
      </c>
      <c r="AX89" s="16" t="str">
        <f t="shared" si="59"/>
        <v/>
      </c>
      <c r="BA89" s="16" t="str">
        <f t="shared" si="60"/>
        <v/>
      </c>
      <c r="BE89" s="16" t="str">
        <f t="shared" si="61"/>
        <v/>
      </c>
      <c r="BF89" s="16" t="str">
        <f t="shared" si="62"/>
        <v/>
      </c>
      <c r="BH89" s="16" t="str">
        <f>IF($A89="","",IF(BG89="","I",LOOKUP(BG89/BI$2,{0,0.4,0.45,0.5,0.55,0.6,0.65,0.7,0.75,0.8,1},{"F","D","C","C+","B-","B","B+","A-","A","A+"})))</f>
        <v/>
      </c>
      <c r="BI89" s="12" t="str">
        <f>IF($A89="","",IF(BG89="","--",LOOKUP(BG89/BI$2,{0,0.4,0.45,0.5,0.55,0.6,0.65,0.7,0.75,0.8,1},{0,2,2.25,2.5,2.75,3,3.25,3.5,3.75,4})))</f>
        <v/>
      </c>
      <c r="BL89" s="16" t="str">
        <f t="shared" si="63"/>
        <v/>
      </c>
      <c r="BP89" s="16" t="str">
        <f t="shared" si="64"/>
        <v/>
      </c>
      <c r="BQ89" s="10" t="str">
        <f t="shared" si="65"/>
        <v/>
      </c>
      <c r="BT89" s="16" t="str">
        <f t="shared" si="66"/>
        <v/>
      </c>
      <c r="BX89" s="16" t="str">
        <f t="shared" si="67"/>
        <v/>
      </c>
      <c r="BY89" s="10" t="str">
        <f t="shared" si="68"/>
        <v/>
      </c>
      <c r="CA89" s="16" t="str">
        <f>IF($A89="","",IF(BZ89="","I",LOOKUP(BZ89/CB$2,{0,0.4,0.45,0.5,0.55,0.6,0.65,0.7,0.75,0.8,1},{"F","D","C","C+","B-","B","B+","A-","A","A+"})))</f>
        <v/>
      </c>
      <c r="CB89" s="12" t="str">
        <f>IF($A89="","",IF(BZ89="","--",LOOKUP(BZ89/CB$2,{0,0.4,0.45,0.5,0.55,0.6,0.65,0.7,0.75,0.8,1},{0,2,2.25,2.5,2.75,3,3.25,3.5,3.75,4})))</f>
        <v/>
      </c>
      <c r="CC89" s="16"/>
      <c r="CD89" s="31"/>
      <c r="CE89" s="31"/>
      <c r="CF89" s="32" t="str">
        <f t="shared" si="69"/>
        <v/>
      </c>
      <c r="CG89" s="16"/>
      <c r="CH89" s="16"/>
      <c r="CI89" s="16"/>
      <c r="CJ89" s="32" t="str">
        <f t="shared" si="70"/>
        <v/>
      </c>
      <c r="CK89" s="33" t="str">
        <f>IF(OR(B89="",A89="IM",COUNT(CG89:CI89)=0),"",ROUNDUP(N(CF89)+N(CJ89),0))</f>
        <v/>
      </c>
    </row>
    <row r="90" spans="2:89" ht="15.75" thickBot="1" x14ac:dyDescent="0.3">
      <c r="B90" s="35"/>
      <c r="C90" s="16"/>
      <c r="E90" s="16" t="str">
        <f t="shared" si="42"/>
        <v/>
      </c>
      <c r="F90" s="29"/>
      <c r="G90" s="29"/>
      <c r="I90" s="16" t="str">
        <f t="shared" si="43"/>
        <v/>
      </c>
      <c r="J90" s="16" t="str">
        <f t="shared" si="44"/>
        <v/>
      </c>
      <c r="K90" s="16"/>
      <c r="M90" s="16" t="str">
        <f t="shared" si="45"/>
        <v/>
      </c>
      <c r="N90" s="29"/>
      <c r="O90" s="29"/>
      <c r="Q90" s="16" t="str">
        <f t="shared" si="46"/>
        <v/>
      </c>
      <c r="R90" s="16" t="str">
        <f t="shared" si="47"/>
        <v/>
      </c>
      <c r="S90" s="16"/>
      <c r="U90" s="16" t="str">
        <f t="shared" si="48"/>
        <v/>
      </c>
      <c r="V90" s="29"/>
      <c r="W90" s="29"/>
      <c r="Y90" s="16" t="str">
        <f t="shared" si="49"/>
        <v/>
      </c>
      <c r="Z90" s="16" t="str">
        <f t="shared" si="50"/>
        <v/>
      </c>
      <c r="AA90" s="16"/>
      <c r="AC90" s="16" t="str">
        <f t="shared" si="51"/>
        <v/>
      </c>
      <c r="AD90" s="29"/>
      <c r="AE90" s="29"/>
      <c r="AG90" s="16" t="str">
        <f t="shared" si="52"/>
        <v/>
      </c>
      <c r="AH90" s="12" t="str">
        <f t="shared" si="53"/>
        <v/>
      </c>
      <c r="AI90" s="16"/>
      <c r="AK90" s="16" t="str">
        <f t="shared" si="54"/>
        <v/>
      </c>
      <c r="AO90" s="16" t="str">
        <f t="shared" si="55"/>
        <v/>
      </c>
      <c r="AP90" s="16" t="str">
        <f t="shared" si="56"/>
        <v/>
      </c>
      <c r="AQ90" s="16"/>
      <c r="AS90" s="16" t="str">
        <f t="shared" si="57"/>
        <v/>
      </c>
      <c r="AW90" s="16" t="str">
        <f t="shared" si="58"/>
        <v/>
      </c>
      <c r="AX90" s="16" t="str">
        <f t="shared" si="59"/>
        <v/>
      </c>
      <c r="BA90" s="16" t="str">
        <f t="shared" si="60"/>
        <v/>
      </c>
      <c r="BE90" s="16" t="str">
        <f t="shared" si="61"/>
        <v/>
      </c>
      <c r="BF90" s="16" t="str">
        <f t="shared" si="62"/>
        <v/>
      </c>
      <c r="BH90" s="16" t="str">
        <f>IF($A90="","",IF(BG90="","I",LOOKUP(BG90/BI$2,{0,0.4,0.45,0.5,0.55,0.6,0.65,0.7,0.75,0.8,1},{"F","D","C","C+","B-","B","B+","A-","A","A+"})))</f>
        <v/>
      </c>
      <c r="BI90" s="12" t="str">
        <f>IF($A90="","",IF(BG90="","--",LOOKUP(BG90/BI$2,{0,0.4,0.45,0.5,0.55,0.6,0.65,0.7,0.75,0.8,1},{0,2,2.25,2.5,2.75,3,3.25,3.5,3.75,4})))</f>
        <v/>
      </c>
      <c r="BL90" s="16" t="str">
        <f t="shared" si="63"/>
        <v/>
      </c>
      <c r="BP90" s="16" t="str">
        <f t="shared" si="64"/>
        <v/>
      </c>
      <c r="BQ90" s="10" t="str">
        <f t="shared" si="65"/>
        <v/>
      </c>
      <c r="BT90" s="16" t="str">
        <f t="shared" si="66"/>
        <v/>
      </c>
      <c r="BX90" s="16" t="str">
        <f t="shared" si="67"/>
        <v/>
      </c>
      <c r="BY90" s="10" t="str">
        <f t="shared" si="68"/>
        <v/>
      </c>
      <c r="CA90" s="16" t="str">
        <f>IF($A90="","",IF(BZ90="","I",LOOKUP(BZ90/CB$2,{0,0.4,0.45,0.5,0.55,0.6,0.65,0.7,0.75,0.8,1},{"F","D","C","C+","B-","B","B+","A-","A","A+"})))</f>
        <v/>
      </c>
      <c r="CB90" s="12" t="str">
        <f>IF($A90="","",IF(BZ90="","--",LOOKUP(BZ90/CB$2,{0,0.4,0.45,0.5,0.55,0.6,0.65,0.7,0.75,0.8,1},{0,2,2.25,2.5,2.75,3,3.25,3.5,3.75,4})))</f>
        <v/>
      </c>
      <c r="CC90" s="16"/>
      <c r="CD90" s="31"/>
      <c r="CE90" s="31"/>
      <c r="CF90" s="32" t="str">
        <f t="shared" si="69"/>
        <v/>
      </c>
      <c r="CG90" s="16"/>
      <c r="CH90" s="16"/>
      <c r="CI90" s="16"/>
      <c r="CJ90" s="32" t="str">
        <f t="shared" si="70"/>
        <v/>
      </c>
      <c r="CK90" s="33" t="str">
        <f>IF(OR(B90="",A90="IM",COUNT(CG90:CI90)=0),"",ROUNDUP(N(CF90)+N(CJ90),0))</f>
        <v/>
      </c>
    </row>
    <row r="91" spans="2:89" ht="15.75" thickBot="1" x14ac:dyDescent="0.3">
      <c r="B91" s="35"/>
      <c r="C91" s="16"/>
      <c r="E91" s="16" t="str">
        <f t="shared" si="42"/>
        <v/>
      </c>
      <c r="F91" s="29"/>
      <c r="G91" s="29"/>
      <c r="I91" s="16" t="str">
        <f t="shared" si="43"/>
        <v/>
      </c>
      <c r="J91" s="16" t="str">
        <f t="shared" si="44"/>
        <v/>
      </c>
      <c r="K91" s="16"/>
      <c r="M91" s="16" t="str">
        <f t="shared" si="45"/>
        <v/>
      </c>
      <c r="N91" s="29"/>
      <c r="O91" s="29"/>
      <c r="Q91" s="16" t="str">
        <f t="shared" si="46"/>
        <v/>
      </c>
      <c r="R91" s="16" t="str">
        <f t="shared" si="47"/>
        <v/>
      </c>
      <c r="S91" s="16"/>
      <c r="U91" s="16" t="str">
        <f t="shared" si="48"/>
        <v/>
      </c>
      <c r="V91" s="29"/>
      <c r="W91" s="29"/>
      <c r="Y91" s="16" t="str">
        <f t="shared" si="49"/>
        <v/>
      </c>
      <c r="Z91" s="16" t="str">
        <f t="shared" si="50"/>
        <v/>
      </c>
      <c r="AA91" s="16"/>
      <c r="AC91" s="16" t="str">
        <f t="shared" si="51"/>
        <v/>
      </c>
      <c r="AD91" s="29"/>
      <c r="AE91" s="29"/>
      <c r="AG91" s="16" t="str">
        <f t="shared" si="52"/>
        <v/>
      </c>
      <c r="AH91" s="12" t="str">
        <f t="shared" si="53"/>
        <v/>
      </c>
      <c r="AI91" s="16"/>
      <c r="AK91" s="16" t="str">
        <f t="shared" si="54"/>
        <v/>
      </c>
      <c r="AO91" s="16" t="str">
        <f t="shared" si="55"/>
        <v/>
      </c>
      <c r="AP91" s="16" t="str">
        <f t="shared" si="56"/>
        <v/>
      </c>
      <c r="AQ91" s="16"/>
      <c r="AS91" s="16" t="str">
        <f t="shared" si="57"/>
        <v/>
      </c>
      <c r="AW91" s="16" t="str">
        <f t="shared" si="58"/>
        <v/>
      </c>
      <c r="AX91" s="16" t="str">
        <f t="shared" si="59"/>
        <v/>
      </c>
      <c r="BA91" s="16" t="str">
        <f t="shared" si="60"/>
        <v/>
      </c>
      <c r="BE91" s="16" t="str">
        <f t="shared" si="61"/>
        <v/>
      </c>
      <c r="BF91" s="16" t="str">
        <f t="shared" si="62"/>
        <v/>
      </c>
      <c r="BH91" s="16" t="str">
        <f>IF($A91="","",IF(BG91="","I",LOOKUP(BG91/BI$2,{0,0.4,0.45,0.5,0.55,0.6,0.65,0.7,0.75,0.8,1},{"F","D","C","C+","B-","B","B+","A-","A","A+"})))</f>
        <v/>
      </c>
      <c r="BI91" s="12" t="str">
        <f>IF($A91="","",IF(BG91="","--",LOOKUP(BG91/BI$2,{0,0.4,0.45,0.5,0.55,0.6,0.65,0.7,0.75,0.8,1},{0,2,2.25,2.5,2.75,3,3.25,3.5,3.75,4})))</f>
        <v/>
      </c>
      <c r="BL91" s="16" t="str">
        <f t="shared" si="63"/>
        <v/>
      </c>
      <c r="BP91" s="16" t="str">
        <f t="shared" si="64"/>
        <v/>
      </c>
      <c r="BQ91" s="10" t="str">
        <f t="shared" si="65"/>
        <v/>
      </c>
      <c r="BT91" s="16" t="str">
        <f t="shared" si="66"/>
        <v/>
      </c>
      <c r="BX91" s="16" t="str">
        <f t="shared" si="67"/>
        <v/>
      </c>
      <c r="BY91" s="10" t="str">
        <f t="shared" si="68"/>
        <v/>
      </c>
      <c r="CA91" s="16" t="str">
        <f>IF($A91="","",IF(BZ91="","I",LOOKUP(BZ91/CB$2,{0,0.4,0.45,0.5,0.55,0.6,0.65,0.7,0.75,0.8,1},{"F","D","C","C+","B-","B","B+","A-","A","A+"})))</f>
        <v/>
      </c>
      <c r="CB91" s="12" t="str">
        <f>IF($A91="","",IF(BZ91="","--",LOOKUP(BZ91/CB$2,{0,0.4,0.45,0.5,0.55,0.6,0.65,0.7,0.75,0.8,1},{0,2,2.25,2.5,2.75,3,3.25,3.5,3.75,4})))</f>
        <v/>
      </c>
      <c r="CC91" s="16"/>
      <c r="CD91" s="31"/>
      <c r="CE91" s="31"/>
      <c r="CF91" s="32" t="str">
        <f t="shared" si="69"/>
        <v/>
      </c>
      <c r="CG91" s="16"/>
      <c r="CH91" s="16"/>
      <c r="CI91" s="16"/>
      <c r="CJ91" s="32" t="str">
        <f t="shared" si="70"/>
        <v/>
      </c>
      <c r="CK91" s="33" t="str">
        <f>IF(OR(B91="",A91="IM",COUNT(CG91:CI91)=0),"",ROUNDUP(N(CF91)+N(CJ91),0))</f>
        <v/>
      </c>
    </row>
    <row r="92" spans="2:89" ht="15.75" thickBot="1" x14ac:dyDescent="0.3">
      <c r="B92" s="35"/>
      <c r="C92" s="16"/>
      <c r="E92" s="16" t="str">
        <f t="shared" si="42"/>
        <v/>
      </c>
      <c r="F92" s="29"/>
      <c r="G92" s="29"/>
      <c r="I92" s="16" t="str">
        <f t="shared" si="43"/>
        <v/>
      </c>
      <c r="J92" s="16" t="str">
        <f t="shared" si="44"/>
        <v/>
      </c>
      <c r="K92" s="16"/>
      <c r="M92" s="16" t="str">
        <f t="shared" si="45"/>
        <v/>
      </c>
      <c r="N92" s="29"/>
      <c r="O92" s="29"/>
      <c r="Q92" s="16" t="str">
        <f t="shared" si="46"/>
        <v/>
      </c>
      <c r="R92" s="16" t="str">
        <f t="shared" si="47"/>
        <v/>
      </c>
      <c r="S92" s="16"/>
      <c r="U92" s="16" t="str">
        <f t="shared" si="48"/>
        <v/>
      </c>
      <c r="V92" s="29"/>
      <c r="W92" s="29"/>
      <c r="Y92" s="16" t="str">
        <f t="shared" si="49"/>
        <v/>
      </c>
      <c r="Z92" s="16" t="str">
        <f t="shared" si="50"/>
        <v/>
      </c>
      <c r="AA92" s="16"/>
      <c r="AC92" s="16" t="str">
        <f t="shared" si="51"/>
        <v/>
      </c>
      <c r="AD92" s="29"/>
      <c r="AE92" s="29"/>
      <c r="AG92" s="16" t="str">
        <f t="shared" si="52"/>
        <v/>
      </c>
      <c r="AH92" s="12" t="str">
        <f t="shared" si="53"/>
        <v/>
      </c>
      <c r="AI92" s="16"/>
      <c r="AK92" s="16" t="str">
        <f t="shared" si="54"/>
        <v/>
      </c>
      <c r="AO92" s="16" t="str">
        <f t="shared" si="55"/>
        <v/>
      </c>
      <c r="AP92" s="16" t="str">
        <f t="shared" si="56"/>
        <v/>
      </c>
      <c r="AQ92" s="16"/>
      <c r="AS92" s="16" t="str">
        <f t="shared" si="57"/>
        <v/>
      </c>
      <c r="AW92" s="16" t="str">
        <f t="shared" si="58"/>
        <v/>
      </c>
      <c r="AX92" s="16" t="str">
        <f t="shared" si="59"/>
        <v/>
      </c>
      <c r="BA92" s="16" t="str">
        <f t="shared" si="60"/>
        <v/>
      </c>
      <c r="BE92" s="16" t="str">
        <f t="shared" si="61"/>
        <v/>
      </c>
      <c r="BF92" s="16" t="str">
        <f t="shared" si="62"/>
        <v/>
      </c>
      <c r="BH92" s="16" t="str">
        <f>IF($A92="","",IF(BG92="","I",LOOKUP(BG92/BI$2,{0,0.4,0.45,0.5,0.55,0.6,0.65,0.7,0.75,0.8,1},{"F","D","C","C+","B-","B","B+","A-","A","A+"})))</f>
        <v/>
      </c>
      <c r="BI92" s="12" t="str">
        <f>IF($A92="","",IF(BG92="","--",LOOKUP(BG92/BI$2,{0,0.4,0.45,0.5,0.55,0.6,0.65,0.7,0.75,0.8,1},{0,2,2.25,2.5,2.75,3,3.25,3.5,3.75,4})))</f>
        <v/>
      </c>
      <c r="BL92" s="16" t="str">
        <f t="shared" si="63"/>
        <v/>
      </c>
      <c r="BP92" s="16" t="str">
        <f t="shared" si="64"/>
        <v/>
      </c>
      <c r="BQ92" s="10" t="str">
        <f t="shared" si="65"/>
        <v/>
      </c>
      <c r="BT92" s="16" t="str">
        <f t="shared" si="66"/>
        <v/>
      </c>
      <c r="BX92" s="16" t="str">
        <f t="shared" si="67"/>
        <v/>
      </c>
      <c r="BY92" s="10" t="str">
        <f t="shared" si="68"/>
        <v/>
      </c>
      <c r="CA92" s="16" t="str">
        <f>IF($A92="","",IF(BZ92="","I",LOOKUP(BZ92/CB$2,{0,0.4,0.45,0.5,0.55,0.6,0.65,0.7,0.75,0.8,1},{"F","D","C","C+","B-","B","B+","A-","A","A+"})))</f>
        <v/>
      </c>
      <c r="CB92" s="12" t="str">
        <f>IF($A92="","",IF(BZ92="","--",LOOKUP(BZ92/CB$2,{0,0.4,0.45,0.5,0.55,0.6,0.65,0.7,0.75,0.8,1},{0,2,2.25,2.5,2.75,3,3.25,3.5,3.75,4})))</f>
        <v/>
      </c>
      <c r="CC92" s="16"/>
      <c r="CD92" s="31"/>
      <c r="CE92" s="31"/>
      <c r="CF92" s="32" t="str">
        <f t="shared" si="69"/>
        <v/>
      </c>
      <c r="CG92" s="16"/>
      <c r="CH92" s="16"/>
      <c r="CI92" s="16"/>
      <c r="CJ92" s="32" t="str">
        <f t="shared" si="70"/>
        <v/>
      </c>
      <c r="CK92" s="33" t="str">
        <f>IF(OR(B92="",A92="IM",COUNT(CG92:CI92)=0),"",ROUNDUP(N(CF92)+N(CJ92),0))</f>
        <v/>
      </c>
    </row>
    <row r="93" spans="2:89" ht="15.75" thickBot="1" x14ac:dyDescent="0.3">
      <c r="B93" s="35"/>
      <c r="C93" s="16"/>
      <c r="E93" s="16" t="str">
        <f t="shared" si="42"/>
        <v/>
      </c>
      <c r="F93" s="29"/>
      <c r="G93" s="29"/>
      <c r="I93" s="16" t="str">
        <f t="shared" si="43"/>
        <v/>
      </c>
      <c r="J93" s="16" t="str">
        <f t="shared" si="44"/>
        <v/>
      </c>
      <c r="K93" s="16"/>
      <c r="M93" s="16" t="str">
        <f t="shared" si="45"/>
        <v/>
      </c>
      <c r="N93" s="29"/>
      <c r="O93" s="29"/>
      <c r="Q93" s="16" t="str">
        <f t="shared" si="46"/>
        <v/>
      </c>
      <c r="R93" s="16" t="str">
        <f t="shared" si="47"/>
        <v/>
      </c>
      <c r="S93" s="16"/>
      <c r="U93" s="16" t="str">
        <f t="shared" si="48"/>
        <v/>
      </c>
      <c r="V93" s="29"/>
      <c r="W93" s="29"/>
      <c r="Y93" s="16" t="str">
        <f t="shared" si="49"/>
        <v/>
      </c>
      <c r="Z93" s="16" t="str">
        <f t="shared" si="50"/>
        <v/>
      </c>
      <c r="AA93" s="16"/>
      <c r="AC93" s="16" t="str">
        <f t="shared" si="51"/>
        <v/>
      </c>
      <c r="AD93" s="29"/>
      <c r="AE93" s="29"/>
      <c r="AG93" s="16" t="str">
        <f t="shared" si="52"/>
        <v/>
      </c>
      <c r="AH93" s="12" t="str">
        <f t="shared" si="53"/>
        <v/>
      </c>
      <c r="AI93" s="16"/>
      <c r="AK93" s="16" t="str">
        <f t="shared" si="54"/>
        <v/>
      </c>
      <c r="AO93" s="16" t="str">
        <f t="shared" si="55"/>
        <v/>
      </c>
      <c r="AP93" s="16" t="str">
        <f t="shared" si="56"/>
        <v/>
      </c>
      <c r="AQ93" s="16"/>
      <c r="AS93" s="16" t="str">
        <f t="shared" si="57"/>
        <v/>
      </c>
      <c r="AW93" s="16" t="str">
        <f t="shared" si="58"/>
        <v/>
      </c>
      <c r="AX93" s="16" t="str">
        <f t="shared" si="59"/>
        <v/>
      </c>
      <c r="BA93" s="16" t="str">
        <f t="shared" si="60"/>
        <v/>
      </c>
      <c r="BE93" s="16" t="str">
        <f t="shared" si="61"/>
        <v/>
      </c>
      <c r="BF93" s="16" t="str">
        <f t="shared" si="62"/>
        <v/>
      </c>
      <c r="BH93" s="16" t="str">
        <f>IF($A93="","",IF(BG93="","I",LOOKUP(BG93/BI$2,{0,0.4,0.45,0.5,0.55,0.6,0.65,0.7,0.75,0.8,1},{"F","D","C","C+","B-","B","B+","A-","A","A+"})))</f>
        <v/>
      </c>
      <c r="BI93" s="12" t="str">
        <f>IF($A93="","",IF(BG93="","--",LOOKUP(BG93/BI$2,{0,0.4,0.45,0.5,0.55,0.6,0.65,0.7,0.75,0.8,1},{0,2,2.25,2.5,2.75,3,3.25,3.5,3.75,4})))</f>
        <v/>
      </c>
      <c r="BL93" s="16" t="str">
        <f t="shared" si="63"/>
        <v/>
      </c>
      <c r="BP93" s="16" t="str">
        <f t="shared" si="64"/>
        <v/>
      </c>
      <c r="BQ93" s="10" t="str">
        <f t="shared" si="65"/>
        <v/>
      </c>
      <c r="BT93" s="16" t="str">
        <f t="shared" si="66"/>
        <v/>
      </c>
      <c r="BX93" s="16" t="str">
        <f t="shared" si="67"/>
        <v/>
      </c>
      <c r="BY93" s="10" t="str">
        <f t="shared" si="68"/>
        <v/>
      </c>
      <c r="CA93" s="16" t="str">
        <f>IF($A93="","",IF(BZ93="","I",LOOKUP(BZ93/CB$2,{0,0.4,0.45,0.5,0.55,0.6,0.65,0.7,0.75,0.8,1},{"F","D","C","C+","B-","B","B+","A-","A","A+"})))</f>
        <v/>
      </c>
      <c r="CB93" s="12" t="str">
        <f>IF($A93="","",IF(BZ93="","--",LOOKUP(BZ93/CB$2,{0,0.4,0.45,0.5,0.55,0.6,0.65,0.7,0.75,0.8,1},{0,2,2.25,2.5,2.75,3,3.25,3.5,3.75,4})))</f>
        <v/>
      </c>
      <c r="CC93" s="16"/>
      <c r="CD93" s="31"/>
      <c r="CE93" s="31"/>
      <c r="CF93" s="32" t="str">
        <f t="shared" si="69"/>
        <v/>
      </c>
      <c r="CG93" s="16"/>
      <c r="CH93" s="16"/>
      <c r="CI93" s="16"/>
      <c r="CJ93" s="32" t="str">
        <f t="shared" si="70"/>
        <v/>
      </c>
      <c r="CK93" s="33" t="str">
        <f>IF(OR(B93="",A93="IM",COUNT(CG93:CI93)=0),"",ROUNDUP(N(CF93)+N(CJ93),0))</f>
        <v/>
      </c>
    </row>
    <row r="94" spans="2:89" ht="15.75" thickBot="1" x14ac:dyDescent="0.3">
      <c r="B94" s="35"/>
      <c r="C94" s="16"/>
      <c r="E94" s="16" t="str">
        <f t="shared" si="42"/>
        <v/>
      </c>
      <c r="F94" s="29"/>
      <c r="G94" s="29"/>
      <c r="I94" s="16" t="str">
        <f t="shared" si="43"/>
        <v/>
      </c>
      <c r="J94" s="16" t="str">
        <f t="shared" si="44"/>
        <v/>
      </c>
      <c r="K94" s="16"/>
      <c r="M94" s="16" t="str">
        <f t="shared" si="45"/>
        <v/>
      </c>
      <c r="N94" s="29"/>
      <c r="O94" s="29"/>
      <c r="Q94" s="16" t="str">
        <f t="shared" si="46"/>
        <v/>
      </c>
      <c r="R94" s="16" t="str">
        <f t="shared" si="47"/>
        <v/>
      </c>
      <c r="S94" s="16"/>
      <c r="U94" s="16" t="str">
        <f t="shared" si="48"/>
        <v/>
      </c>
      <c r="V94" s="29"/>
      <c r="W94" s="29"/>
      <c r="Y94" s="16" t="str">
        <f t="shared" si="49"/>
        <v/>
      </c>
      <c r="Z94" s="16" t="str">
        <f t="shared" si="50"/>
        <v/>
      </c>
      <c r="AA94" s="16"/>
      <c r="AC94" s="16" t="str">
        <f t="shared" si="51"/>
        <v/>
      </c>
      <c r="AD94" s="29"/>
      <c r="AE94" s="29"/>
      <c r="AG94" s="16" t="str">
        <f t="shared" si="52"/>
        <v/>
      </c>
      <c r="AH94" s="12" t="str">
        <f t="shared" si="53"/>
        <v/>
      </c>
      <c r="AI94" s="16"/>
      <c r="AK94" s="16" t="str">
        <f t="shared" si="54"/>
        <v/>
      </c>
      <c r="AO94" s="16" t="str">
        <f t="shared" si="55"/>
        <v/>
      </c>
      <c r="AP94" s="16" t="str">
        <f t="shared" si="56"/>
        <v/>
      </c>
      <c r="AQ94" s="16"/>
      <c r="AS94" s="16" t="str">
        <f t="shared" si="57"/>
        <v/>
      </c>
      <c r="AW94" s="16" t="str">
        <f t="shared" si="58"/>
        <v/>
      </c>
      <c r="AX94" s="16" t="str">
        <f t="shared" si="59"/>
        <v/>
      </c>
      <c r="BA94" s="16" t="str">
        <f t="shared" si="60"/>
        <v/>
      </c>
      <c r="BE94" s="16" t="str">
        <f t="shared" si="61"/>
        <v/>
      </c>
      <c r="BF94" s="16" t="str">
        <f t="shared" si="62"/>
        <v/>
      </c>
      <c r="BH94" s="16" t="str">
        <f>IF($A94="","",IF(BG94="","I",LOOKUP(BG94/BI$2,{0,0.4,0.45,0.5,0.55,0.6,0.65,0.7,0.75,0.8,1},{"F","D","C","C+","B-","B","B+","A-","A","A+"})))</f>
        <v/>
      </c>
      <c r="BI94" s="12" t="str">
        <f>IF($A94="","",IF(BG94="","--",LOOKUP(BG94/BI$2,{0,0.4,0.45,0.5,0.55,0.6,0.65,0.7,0.75,0.8,1},{0,2,2.25,2.5,2.75,3,3.25,3.5,3.75,4})))</f>
        <v/>
      </c>
      <c r="BL94" s="16" t="str">
        <f t="shared" si="63"/>
        <v/>
      </c>
      <c r="BP94" s="16" t="str">
        <f t="shared" si="64"/>
        <v/>
      </c>
      <c r="BQ94" s="10" t="str">
        <f t="shared" si="65"/>
        <v/>
      </c>
      <c r="BT94" s="16" t="str">
        <f t="shared" si="66"/>
        <v/>
      </c>
      <c r="BX94" s="16" t="str">
        <f t="shared" si="67"/>
        <v/>
      </c>
      <c r="BY94" s="10" t="str">
        <f t="shared" si="68"/>
        <v/>
      </c>
      <c r="CA94" s="16" t="str">
        <f>IF($A94="","",IF(BZ94="","I",LOOKUP(BZ94/CB$2,{0,0.4,0.45,0.5,0.55,0.6,0.65,0.7,0.75,0.8,1},{"F","D","C","C+","B-","B","B+","A-","A","A+"})))</f>
        <v/>
      </c>
      <c r="CB94" s="12" t="str">
        <f>IF($A94="","",IF(BZ94="","--",LOOKUP(BZ94/CB$2,{0,0.4,0.45,0.5,0.55,0.6,0.65,0.7,0.75,0.8,1},{0,2,2.25,2.5,2.75,3,3.25,3.5,3.75,4})))</f>
        <v/>
      </c>
      <c r="CC94" s="16"/>
      <c r="CD94" s="31"/>
      <c r="CE94" s="31"/>
      <c r="CF94" s="32" t="str">
        <f t="shared" si="69"/>
        <v/>
      </c>
      <c r="CG94" s="16"/>
      <c r="CH94" s="16"/>
      <c r="CI94" s="16"/>
      <c r="CJ94" s="32" t="str">
        <f t="shared" si="70"/>
        <v/>
      </c>
      <c r="CK94" s="33" t="str">
        <f>IF(OR(B94="",A94="IM",COUNT(CG94:CI94)=0),"",ROUNDUP(N(CF94)+N(CJ94),0))</f>
        <v/>
      </c>
    </row>
    <row r="95" spans="2:89" ht="15.75" thickBot="1" x14ac:dyDescent="0.3">
      <c r="B95" s="35"/>
      <c r="C95" s="16"/>
      <c r="E95" s="16" t="str">
        <f t="shared" si="42"/>
        <v/>
      </c>
      <c r="F95" s="29"/>
      <c r="G95" s="29"/>
      <c r="I95" s="16" t="str">
        <f t="shared" si="43"/>
        <v/>
      </c>
      <c r="J95" s="16" t="str">
        <f t="shared" si="44"/>
        <v/>
      </c>
      <c r="K95" s="16"/>
      <c r="M95" s="16" t="str">
        <f t="shared" si="45"/>
        <v/>
      </c>
      <c r="N95" s="29"/>
      <c r="O95" s="29"/>
      <c r="Q95" s="16" t="str">
        <f t="shared" si="46"/>
        <v/>
      </c>
      <c r="R95" s="16" t="str">
        <f t="shared" si="47"/>
        <v/>
      </c>
      <c r="S95" s="16"/>
      <c r="U95" s="16" t="str">
        <f t="shared" si="48"/>
        <v/>
      </c>
      <c r="V95" s="29"/>
      <c r="W95" s="29"/>
      <c r="Y95" s="16" t="str">
        <f t="shared" si="49"/>
        <v/>
      </c>
      <c r="Z95" s="16" t="str">
        <f t="shared" si="50"/>
        <v/>
      </c>
      <c r="AA95" s="16"/>
      <c r="AC95" s="16" t="str">
        <f t="shared" si="51"/>
        <v/>
      </c>
      <c r="AD95" s="29"/>
      <c r="AE95" s="29"/>
      <c r="AG95" s="16" t="str">
        <f t="shared" si="52"/>
        <v/>
      </c>
      <c r="AH95" s="12" t="str">
        <f t="shared" si="53"/>
        <v/>
      </c>
      <c r="AI95" s="16"/>
      <c r="AK95" s="16" t="str">
        <f t="shared" si="54"/>
        <v/>
      </c>
      <c r="AO95" s="16" t="str">
        <f t="shared" si="55"/>
        <v/>
      </c>
      <c r="AP95" s="16" t="str">
        <f t="shared" si="56"/>
        <v/>
      </c>
      <c r="AQ95" s="16"/>
      <c r="AS95" s="16" t="str">
        <f t="shared" si="57"/>
        <v/>
      </c>
      <c r="AW95" s="16" t="str">
        <f t="shared" si="58"/>
        <v/>
      </c>
      <c r="AX95" s="16" t="str">
        <f t="shared" si="59"/>
        <v/>
      </c>
      <c r="BA95" s="16" t="str">
        <f t="shared" si="60"/>
        <v/>
      </c>
      <c r="BE95" s="16" t="str">
        <f t="shared" si="61"/>
        <v/>
      </c>
      <c r="BF95" s="16" t="str">
        <f t="shared" si="62"/>
        <v/>
      </c>
      <c r="BH95" s="16" t="str">
        <f>IF($A95="","",IF(BG95="","I",LOOKUP(BG95/BI$2,{0,0.4,0.45,0.5,0.55,0.6,0.65,0.7,0.75,0.8,1},{"F","D","C","C+","B-","B","B+","A-","A","A+"})))</f>
        <v/>
      </c>
      <c r="BI95" s="12" t="str">
        <f>IF($A95="","",IF(BG95="","--",LOOKUP(BG95/BI$2,{0,0.4,0.45,0.5,0.55,0.6,0.65,0.7,0.75,0.8,1},{0,2,2.25,2.5,2.75,3,3.25,3.5,3.75,4})))</f>
        <v/>
      </c>
      <c r="BL95" s="16" t="str">
        <f t="shared" si="63"/>
        <v/>
      </c>
      <c r="BP95" s="16" t="str">
        <f t="shared" si="64"/>
        <v/>
      </c>
      <c r="BQ95" s="10" t="str">
        <f t="shared" si="65"/>
        <v/>
      </c>
      <c r="BT95" s="16" t="str">
        <f t="shared" si="66"/>
        <v/>
      </c>
      <c r="BX95" s="16" t="str">
        <f t="shared" si="67"/>
        <v/>
      </c>
      <c r="BY95" s="10" t="str">
        <f t="shared" si="68"/>
        <v/>
      </c>
      <c r="CA95" s="16" t="str">
        <f>IF($A95="","",IF(BZ95="","I",LOOKUP(BZ95/CB$2,{0,0.4,0.45,0.5,0.55,0.6,0.65,0.7,0.75,0.8,1},{"F","D","C","C+","B-","B","B+","A-","A","A+"})))</f>
        <v/>
      </c>
      <c r="CB95" s="12" t="str">
        <f>IF($A95="","",IF(BZ95="","--",LOOKUP(BZ95/CB$2,{0,0.4,0.45,0.5,0.55,0.6,0.65,0.7,0.75,0.8,1},{0,2,2.25,2.5,2.75,3,3.25,3.5,3.75,4})))</f>
        <v/>
      </c>
      <c r="CC95" s="16"/>
      <c r="CD95" s="31"/>
      <c r="CE95" s="31"/>
      <c r="CF95" s="32" t="str">
        <f t="shared" si="69"/>
        <v/>
      </c>
      <c r="CG95" s="16"/>
      <c r="CH95" s="16"/>
      <c r="CI95" s="16"/>
      <c r="CJ95" s="32" t="str">
        <f t="shared" si="70"/>
        <v/>
      </c>
      <c r="CK95" s="33" t="str">
        <f>IF(OR(B95="",A95="IM",COUNT(CG95:CI95)=0),"",ROUNDUP(N(CF95)+N(CJ95),0))</f>
        <v/>
      </c>
    </row>
    <row r="96" spans="2:89" ht="15.75" thickBot="1" x14ac:dyDescent="0.3">
      <c r="B96" s="35"/>
      <c r="C96" s="16"/>
      <c r="E96" s="16" t="str">
        <f t="shared" si="42"/>
        <v/>
      </c>
      <c r="F96" s="29"/>
      <c r="G96" s="29"/>
      <c r="I96" s="16" t="str">
        <f t="shared" si="43"/>
        <v/>
      </c>
      <c r="J96" s="16" t="str">
        <f t="shared" si="44"/>
        <v/>
      </c>
      <c r="K96" s="16"/>
      <c r="M96" s="16" t="str">
        <f t="shared" si="45"/>
        <v/>
      </c>
      <c r="N96" s="29"/>
      <c r="O96" s="29"/>
      <c r="Q96" s="16" t="str">
        <f t="shared" si="46"/>
        <v/>
      </c>
      <c r="R96" s="16" t="str">
        <f t="shared" si="47"/>
        <v/>
      </c>
      <c r="S96" s="16"/>
      <c r="U96" s="16" t="str">
        <f t="shared" si="48"/>
        <v/>
      </c>
      <c r="V96" s="29"/>
      <c r="W96" s="29"/>
      <c r="Y96" s="16" t="str">
        <f t="shared" si="49"/>
        <v/>
      </c>
      <c r="Z96" s="16" t="str">
        <f t="shared" si="50"/>
        <v/>
      </c>
      <c r="AA96" s="16"/>
      <c r="AC96" s="16" t="str">
        <f t="shared" si="51"/>
        <v/>
      </c>
      <c r="AD96" s="29"/>
      <c r="AE96" s="29"/>
      <c r="AG96" s="16" t="str">
        <f t="shared" si="52"/>
        <v/>
      </c>
      <c r="AH96" s="12" t="str">
        <f t="shared" si="53"/>
        <v/>
      </c>
      <c r="AI96" s="16"/>
      <c r="AK96" s="16" t="str">
        <f t="shared" si="54"/>
        <v/>
      </c>
      <c r="AO96" s="16" t="str">
        <f t="shared" si="55"/>
        <v/>
      </c>
      <c r="AP96" s="16" t="str">
        <f t="shared" si="56"/>
        <v/>
      </c>
      <c r="AQ96" s="16"/>
      <c r="AS96" s="16" t="str">
        <f t="shared" si="57"/>
        <v/>
      </c>
      <c r="AW96" s="16" t="str">
        <f t="shared" si="58"/>
        <v/>
      </c>
      <c r="AX96" s="16" t="str">
        <f t="shared" si="59"/>
        <v/>
      </c>
      <c r="BA96" s="16" t="str">
        <f t="shared" si="60"/>
        <v/>
      </c>
      <c r="BE96" s="16" t="str">
        <f t="shared" si="61"/>
        <v/>
      </c>
      <c r="BF96" s="16" t="str">
        <f t="shared" si="62"/>
        <v/>
      </c>
      <c r="BH96" s="16" t="str">
        <f>IF($A96="","",IF(BG96="","I",LOOKUP(BG96/BI$2,{0,0.4,0.45,0.5,0.55,0.6,0.65,0.7,0.75,0.8,1},{"F","D","C","C+","B-","B","B+","A-","A","A+"})))</f>
        <v/>
      </c>
      <c r="BI96" s="12" t="str">
        <f>IF($A96="","",IF(BG96="","--",LOOKUP(BG96/BI$2,{0,0.4,0.45,0.5,0.55,0.6,0.65,0.7,0.75,0.8,1},{0,2,2.25,2.5,2.75,3,3.25,3.5,3.75,4})))</f>
        <v/>
      </c>
      <c r="BL96" s="16" t="str">
        <f t="shared" si="63"/>
        <v/>
      </c>
      <c r="BP96" s="16" t="str">
        <f t="shared" si="64"/>
        <v/>
      </c>
      <c r="BQ96" s="10" t="str">
        <f t="shared" si="65"/>
        <v/>
      </c>
      <c r="BT96" s="16" t="str">
        <f t="shared" si="66"/>
        <v/>
      </c>
      <c r="BX96" s="16" t="str">
        <f t="shared" si="67"/>
        <v/>
      </c>
      <c r="BY96" s="10" t="str">
        <f t="shared" si="68"/>
        <v/>
      </c>
      <c r="CA96" s="16" t="str">
        <f>IF($A96="","",IF(BZ96="","I",LOOKUP(BZ96/CB$2,{0,0.4,0.45,0.5,0.55,0.6,0.65,0.7,0.75,0.8,1},{"F","D","C","C+","B-","B","B+","A-","A","A+"})))</f>
        <v/>
      </c>
      <c r="CB96" s="12" t="str">
        <f>IF($A96="","",IF(BZ96="","--",LOOKUP(BZ96/CB$2,{0,0.4,0.45,0.5,0.55,0.6,0.65,0.7,0.75,0.8,1},{0,2,2.25,2.5,2.75,3,3.25,3.5,3.75,4})))</f>
        <v/>
      </c>
      <c r="CC96" s="16"/>
      <c r="CD96" s="31"/>
      <c r="CE96" s="31"/>
      <c r="CF96" s="32" t="str">
        <f t="shared" si="69"/>
        <v/>
      </c>
      <c r="CG96" s="16"/>
      <c r="CH96" s="16"/>
      <c r="CI96" s="16"/>
      <c r="CJ96" s="32" t="str">
        <f t="shared" si="70"/>
        <v/>
      </c>
      <c r="CK96" s="33" t="str">
        <f>IF(OR(B96="",A96="IM",COUNT(CG96:CI96)=0),"",ROUNDUP(N(CF96)+N(CJ96),0))</f>
        <v/>
      </c>
    </row>
    <row r="97" spans="2:89" ht="15.75" thickBot="1" x14ac:dyDescent="0.3">
      <c r="B97" s="35"/>
      <c r="C97" s="16"/>
      <c r="E97" s="16" t="str">
        <f t="shared" si="42"/>
        <v/>
      </c>
      <c r="F97" s="29"/>
      <c r="G97" s="29"/>
      <c r="I97" s="16" t="str">
        <f t="shared" si="43"/>
        <v/>
      </c>
      <c r="J97" s="16" t="str">
        <f t="shared" si="44"/>
        <v/>
      </c>
      <c r="K97" s="16"/>
      <c r="M97" s="16" t="str">
        <f t="shared" si="45"/>
        <v/>
      </c>
      <c r="N97" s="29"/>
      <c r="O97" s="29"/>
      <c r="Q97" s="16" t="str">
        <f t="shared" si="46"/>
        <v/>
      </c>
      <c r="R97" s="16" t="str">
        <f t="shared" si="47"/>
        <v/>
      </c>
      <c r="S97" s="16"/>
      <c r="U97" s="16" t="str">
        <f t="shared" si="48"/>
        <v/>
      </c>
      <c r="V97" s="29"/>
      <c r="W97" s="29"/>
      <c r="Y97" s="16" t="str">
        <f t="shared" si="49"/>
        <v/>
      </c>
      <c r="Z97" s="16" t="str">
        <f t="shared" si="50"/>
        <v/>
      </c>
      <c r="AA97" s="16"/>
      <c r="AC97" s="16" t="str">
        <f t="shared" si="51"/>
        <v/>
      </c>
      <c r="AD97" s="29"/>
      <c r="AE97" s="29"/>
      <c r="AG97" s="16" t="str">
        <f t="shared" si="52"/>
        <v/>
      </c>
      <c r="AH97" s="12" t="str">
        <f t="shared" si="53"/>
        <v/>
      </c>
      <c r="AI97" s="16"/>
      <c r="AK97" s="16" t="str">
        <f t="shared" si="54"/>
        <v/>
      </c>
      <c r="AO97" s="16" t="str">
        <f t="shared" si="55"/>
        <v/>
      </c>
      <c r="AP97" s="16" t="str">
        <f t="shared" si="56"/>
        <v/>
      </c>
      <c r="AQ97" s="38"/>
      <c r="AS97" s="16" t="str">
        <f t="shared" si="57"/>
        <v/>
      </c>
      <c r="AW97" s="16" t="str">
        <f t="shared" si="58"/>
        <v/>
      </c>
      <c r="AX97" s="16" t="str">
        <f t="shared" si="59"/>
        <v/>
      </c>
      <c r="BA97" s="16" t="str">
        <f t="shared" si="60"/>
        <v/>
      </c>
      <c r="BE97" s="16" t="str">
        <f t="shared" si="61"/>
        <v/>
      </c>
      <c r="BF97" s="16" t="str">
        <f t="shared" si="62"/>
        <v/>
      </c>
      <c r="BH97" s="16" t="str">
        <f>IF($A97="","",IF(BG97="","I",LOOKUP(BG97/BI$2,{0,0.4,0.45,0.5,0.55,0.6,0.65,0.7,0.75,0.8,1},{"F","D","C","C+","B-","B","B+","A-","A","A+"})))</f>
        <v/>
      </c>
      <c r="BI97" s="12" t="str">
        <f>IF($A97="","",IF(BG97="","--",LOOKUP(BG97/BI$2,{0,0.4,0.45,0.5,0.55,0.6,0.65,0.7,0.75,0.8,1},{0,2,2.25,2.5,2.75,3,3.25,3.5,3.75,4})))</f>
        <v/>
      </c>
      <c r="BL97" s="16" t="str">
        <f t="shared" si="63"/>
        <v/>
      </c>
      <c r="BP97" s="16" t="str">
        <f t="shared" si="64"/>
        <v/>
      </c>
      <c r="BQ97" s="10" t="str">
        <f t="shared" si="65"/>
        <v/>
      </c>
      <c r="BT97" s="16" t="str">
        <f t="shared" si="66"/>
        <v/>
      </c>
      <c r="BX97" s="16" t="str">
        <f t="shared" si="67"/>
        <v/>
      </c>
      <c r="BY97" s="10" t="str">
        <f t="shared" si="68"/>
        <v/>
      </c>
      <c r="CA97" s="16" t="str">
        <f>IF($A97="","",IF(BZ97="","I",LOOKUP(BZ97/CB$2,{0,0.4,0.45,0.5,0.55,0.6,0.65,0.7,0.75,0.8,1},{"F","D","C","C+","B-","B","B+","A-","A","A+"})))</f>
        <v/>
      </c>
      <c r="CB97" s="12" t="str">
        <f>IF($A97="","",IF(BZ97="","--",LOOKUP(BZ97/CB$2,{0,0.4,0.45,0.5,0.55,0.6,0.65,0.7,0.75,0.8,1},{0,2,2.25,2.5,2.75,3,3.25,3.5,3.75,4})))</f>
        <v/>
      </c>
      <c r="CC97" s="16"/>
      <c r="CD97" s="31"/>
      <c r="CE97" s="31"/>
      <c r="CF97" s="32" t="str">
        <f t="shared" si="69"/>
        <v/>
      </c>
      <c r="CG97" s="16"/>
      <c r="CH97" s="16"/>
      <c r="CI97" s="16"/>
      <c r="CJ97" s="32" t="str">
        <f t="shared" si="70"/>
        <v/>
      </c>
      <c r="CK97" s="33" t="str">
        <f>IF(OR(B97="",A97="IM",COUNT(CG97:CI97)=0),"",ROUNDUP(N(CF97)+N(CJ97),0))</f>
        <v/>
      </c>
    </row>
    <row r="98" spans="2:89" ht="15.75" thickBot="1" x14ac:dyDescent="0.3">
      <c r="B98" s="35"/>
      <c r="C98" s="38"/>
      <c r="D98" s="38"/>
      <c r="E98" s="16" t="str">
        <f t="shared" si="42"/>
        <v/>
      </c>
      <c r="F98" s="29"/>
      <c r="G98" s="29"/>
      <c r="I98" s="16" t="str">
        <f t="shared" si="43"/>
        <v/>
      </c>
      <c r="J98" s="16" t="str">
        <f t="shared" si="44"/>
        <v/>
      </c>
      <c r="K98" s="38"/>
      <c r="L98" s="38"/>
      <c r="M98" s="16" t="str">
        <f t="shared" si="45"/>
        <v/>
      </c>
      <c r="N98" s="29"/>
      <c r="O98" s="29"/>
      <c r="Q98" s="16" t="str">
        <f t="shared" si="46"/>
        <v/>
      </c>
      <c r="R98" s="16" t="str">
        <f t="shared" si="47"/>
        <v/>
      </c>
      <c r="S98" s="38"/>
      <c r="T98" s="38"/>
      <c r="U98" s="16" t="str">
        <f t="shared" si="48"/>
        <v/>
      </c>
      <c r="V98" s="29"/>
      <c r="W98" s="29"/>
      <c r="Y98" s="16" t="str">
        <f t="shared" si="49"/>
        <v/>
      </c>
      <c r="Z98" s="16" t="str">
        <f t="shared" si="50"/>
        <v/>
      </c>
      <c r="AA98" s="38"/>
      <c r="AB98" s="38"/>
      <c r="AC98" s="16" t="str">
        <f t="shared" si="51"/>
        <v/>
      </c>
      <c r="AD98" s="29"/>
      <c r="AE98" s="29"/>
      <c r="AG98" s="16" t="str">
        <f t="shared" si="52"/>
        <v/>
      </c>
      <c r="AH98" s="12" t="str">
        <f t="shared" si="53"/>
        <v/>
      </c>
      <c r="AI98" s="38"/>
      <c r="AK98" s="16" t="str">
        <f t="shared" si="54"/>
        <v/>
      </c>
      <c r="AO98" s="16" t="str">
        <f t="shared" si="55"/>
        <v/>
      </c>
      <c r="AP98" s="16" t="str">
        <f t="shared" si="56"/>
        <v/>
      </c>
      <c r="AQ98" s="13"/>
      <c r="AR98" s="38"/>
      <c r="AS98" s="16" t="str">
        <f t="shared" si="57"/>
        <v/>
      </c>
      <c r="AW98" s="16" t="str">
        <f t="shared" si="58"/>
        <v/>
      </c>
      <c r="AX98" s="16" t="str">
        <f t="shared" si="59"/>
        <v/>
      </c>
      <c r="BA98" s="16" t="str">
        <f t="shared" si="60"/>
        <v/>
      </c>
      <c r="BE98" s="16" t="str">
        <f t="shared" si="61"/>
        <v/>
      </c>
      <c r="BF98" s="16" t="str">
        <f t="shared" si="62"/>
        <v/>
      </c>
      <c r="BH98" s="16" t="str">
        <f>IF($A98="","",IF(BG98="","I",LOOKUP(BG98/BI$2,{0,0.4,0.45,0.5,0.55,0.6,0.65,0.7,0.75,0.8,1},{"F","D","C","C+","B-","B","B+","A-","A","A+"})))</f>
        <v/>
      </c>
      <c r="BI98" s="12" t="str">
        <f>IF($A98="","",IF(BG98="","--",LOOKUP(BG98/BI$2,{0,0.4,0.45,0.5,0.55,0.6,0.65,0.7,0.75,0.8,1},{0,2,2.25,2.5,2.75,3,3.25,3.5,3.75,4})))</f>
        <v/>
      </c>
      <c r="BL98" s="16" t="str">
        <f t="shared" si="63"/>
        <v/>
      </c>
      <c r="BP98" s="16" t="str">
        <f t="shared" si="64"/>
        <v/>
      </c>
      <c r="BQ98" s="10" t="str">
        <f t="shared" si="65"/>
        <v/>
      </c>
      <c r="BT98" s="16" t="str">
        <f t="shared" si="66"/>
        <v/>
      </c>
      <c r="BX98" s="16" t="str">
        <f t="shared" si="67"/>
        <v/>
      </c>
      <c r="BY98" s="10" t="str">
        <f t="shared" si="68"/>
        <v/>
      </c>
      <c r="CA98" s="16" t="str">
        <f>IF($A98="","",IF(BZ98="","I",LOOKUP(BZ98/CB$2,{0,0.4,0.45,0.5,0.55,0.6,0.65,0.7,0.75,0.8,1},{"F","D","C","C+","B-","B","B+","A-","A","A+"})))</f>
        <v/>
      </c>
      <c r="CB98" s="12" t="str">
        <f>IF($A98="","",IF(BZ98="","--",LOOKUP(BZ98/CB$2,{0,0.4,0.45,0.5,0.55,0.6,0.65,0.7,0.75,0.8,1},{0,2,2.25,2.5,2.75,3,3.25,3.5,3.75,4})))</f>
        <v/>
      </c>
      <c r="CC98" s="38"/>
      <c r="CD98" s="39"/>
      <c r="CE98" s="39"/>
      <c r="CF98" s="32" t="str">
        <f t="shared" si="69"/>
        <v/>
      </c>
      <c r="CG98" s="16"/>
      <c r="CH98" s="16"/>
      <c r="CI98" s="16"/>
      <c r="CJ98" s="32" t="str">
        <f t="shared" si="70"/>
        <v/>
      </c>
      <c r="CK98" s="33" t="str">
        <f>IF(OR(B98="",A98="IM",COUNT(CG98:CI98)=0),"",ROUNDUP(N(CF98)+N(CJ98),0))</f>
        <v/>
      </c>
    </row>
    <row r="99" spans="2:89" ht="15.75" thickBot="1" x14ac:dyDescent="0.3">
      <c r="B99" s="35"/>
      <c r="C99" s="16"/>
      <c r="E99" s="16" t="str">
        <f t="shared" si="42"/>
        <v/>
      </c>
      <c r="F99" s="29"/>
      <c r="G99" s="29"/>
      <c r="I99" s="16" t="str">
        <f t="shared" si="43"/>
        <v/>
      </c>
      <c r="J99" s="16" t="str">
        <f t="shared" si="44"/>
        <v/>
      </c>
      <c r="K99" s="16"/>
      <c r="M99" s="16" t="str">
        <f t="shared" si="45"/>
        <v/>
      </c>
      <c r="N99" s="29"/>
      <c r="O99" s="29"/>
      <c r="Q99" s="16" t="str">
        <f t="shared" si="46"/>
        <v/>
      </c>
      <c r="R99" s="16" t="str">
        <f t="shared" si="47"/>
        <v/>
      </c>
      <c r="S99" s="16"/>
      <c r="U99" s="16" t="str">
        <f t="shared" si="48"/>
        <v/>
      </c>
      <c r="V99" s="29"/>
      <c r="W99" s="29"/>
      <c r="Y99" s="16" t="str">
        <f t="shared" si="49"/>
        <v/>
      </c>
      <c r="Z99" s="16" t="str">
        <f t="shared" si="50"/>
        <v/>
      </c>
      <c r="AA99" s="16"/>
      <c r="AC99" s="16" t="str">
        <f t="shared" si="51"/>
        <v/>
      </c>
      <c r="AD99" s="29"/>
      <c r="AE99" s="29"/>
      <c r="AG99" s="16" t="str">
        <f t="shared" si="52"/>
        <v/>
      </c>
      <c r="AH99" s="12" t="str">
        <f t="shared" si="53"/>
        <v/>
      </c>
      <c r="AI99" s="16"/>
      <c r="AK99" s="16" t="str">
        <f t="shared" si="54"/>
        <v/>
      </c>
      <c r="AO99" s="16" t="str">
        <f t="shared" si="55"/>
        <v/>
      </c>
      <c r="AP99" s="16" t="str">
        <f t="shared" si="56"/>
        <v/>
      </c>
      <c r="AQ99" s="16"/>
      <c r="AS99" s="16" t="str">
        <f t="shared" si="57"/>
        <v/>
      </c>
      <c r="AW99" s="16" t="str">
        <f t="shared" si="58"/>
        <v/>
      </c>
      <c r="AX99" s="16" t="str">
        <f t="shared" si="59"/>
        <v/>
      </c>
      <c r="BA99" s="16" t="str">
        <f t="shared" si="60"/>
        <v/>
      </c>
      <c r="BE99" s="16" t="str">
        <f t="shared" si="61"/>
        <v/>
      </c>
      <c r="BF99" s="16" t="str">
        <f t="shared" si="62"/>
        <v/>
      </c>
      <c r="BH99" s="16" t="str">
        <f>IF($A99="","",IF(BG99="","I",LOOKUP(BG99/BI$2,{0,0.4,0.45,0.5,0.55,0.6,0.65,0.7,0.75,0.8,1},{"F","D","C","C+","B-","B","B+","A-","A","A+"})))</f>
        <v/>
      </c>
      <c r="BI99" s="12" t="str">
        <f>IF($A99="","",IF(BG99="","--",LOOKUP(BG99/BI$2,{0,0.4,0.45,0.5,0.55,0.6,0.65,0.7,0.75,0.8,1},{0,2,2.25,2.5,2.75,3,3.25,3.5,3.75,4})))</f>
        <v/>
      </c>
      <c r="BL99" s="16" t="str">
        <f t="shared" si="63"/>
        <v/>
      </c>
      <c r="BP99" s="16" t="str">
        <f t="shared" si="64"/>
        <v/>
      </c>
      <c r="BQ99" s="10" t="str">
        <f t="shared" si="65"/>
        <v/>
      </c>
      <c r="BT99" s="16" t="str">
        <f t="shared" si="66"/>
        <v/>
      </c>
      <c r="BX99" s="16" t="str">
        <f t="shared" si="67"/>
        <v/>
      </c>
      <c r="BY99" s="10" t="str">
        <f t="shared" si="68"/>
        <v/>
      </c>
      <c r="CA99" s="16" t="str">
        <f>IF($A99="","",IF(BZ99="","I",LOOKUP(BZ99/CB$2,{0,0.4,0.45,0.5,0.55,0.6,0.65,0.7,0.75,0.8,1},{"F","D","C","C+","B-","B","B+","A-","A","A+"})))</f>
        <v/>
      </c>
      <c r="CB99" s="12" t="str">
        <f>IF($A99="","",IF(BZ99="","--",LOOKUP(BZ99/CB$2,{0,0.4,0.45,0.5,0.55,0.6,0.65,0.7,0.75,0.8,1},{0,2,2.25,2.5,2.75,3,3.25,3.5,3.75,4})))</f>
        <v/>
      </c>
      <c r="CC99" s="16"/>
      <c r="CD99" s="31"/>
      <c r="CE99" s="31"/>
      <c r="CF99" s="32" t="str">
        <f t="shared" si="69"/>
        <v/>
      </c>
      <c r="CG99" s="16"/>
      <c r="CH99" s="16"/>
      <c r="CI99" s="16"/>
      <c r="CJ99" s="32" t="str">
        <f t="shared" si="70"/>
        <v/>
      </c>
      <c r="CK99" s="33" t="str">
        <f>IF(OR(B99="",A99="IM",COUNT(CG99:CI99)=0),"",ROUNDUP(N(CF99)+N(CJ99),0))</f>
        <v/>
      </c>
    </row>
    <row r="100" spans="2:89" ht="15.75" thickBot="1" x14ac:dyDescent="0.3">
      <c r="B100" s="35"/>
      <c r="C100" s="16"/>
      <c r="E100" s="16" t="str">
        <f t="shared" si="42"/>
        <v/>
      </c>
      <c r="F100" s="29"/>
      <c r="G100" s="29"/>
      <c r="I100" s="16" t="str">
        <f t="shared" si="43"/>
        <v/>
      </c>
      <c r="J100" s="16" t="str">
        <f t="shared" si="44"/>
        <v/>
      </c>
      <c r="K100" s="16"/>
      <c r="M100" s="16" t="str">
        <f t="shared" si="45"/>
        <v/>
      </c>
      <c r="N100" s="29"/>
      <c r="O100" s="29"/>
      <c r="Q100" s="16" t="str">
        <f t="shared" si="46"/>
        <v/>
      </c>
      <c r="R100" s="16" t="str">
        <f t="shared" si="47"/>
        <v/>
      </c>
      <c r="S100" s="16"/>
      <c r="U100" s="16" t="str">
        <f t="shared" si="48"/>
        <v/>
      </c>
      <c r="V100" s="29"/>
      <c r="W100" s="29"/>
      <c r="Y100" s="16" t="str">
        <f t="shared" si="49"/>
        <v/>
      </c>
      <c r="Z100" s="16" t="str">
        <f t="shared" si="50"/>
        <v/>
      </c>
      <c r="AA100" s="16"/>
      <c r="AC100" s="16" t="str">
        <f t="shared" si="51"/>
        <v/>
      </c>
      <c r="AD100" s="29"/>
      <c r="AE100" s="29"/>
      <c r="AG100" s="16" t="str">
        <f t="shared" si="52"/>
        <v/>
      </c>
      <c r="AH100" s="12" t="str">
        <f t="shared" si="53"/>
        <v/>
      </c>
      <c r="AI100" s="16"/>
      <c r="AK100" s="16" t="str">
        <f t="shared" si="54"/>
        <v/>
      </c>
      <c r="AO100" s="16" t="str">
        <f t="shared" si="55"/>
        <v/>
      </c>
      <c r="AP100" s="16" t="str">
        <f t="shared" si="56"/>
        <v/>
      </c>
      <c r="AQ100" s="16"/>
      <c r="AS100" s="16" t="str">
        <f t="shared" si="57"/>
        <v/>
      </c>
      <c r="AW100" s="16" t="str">
        <f t="shared" si="58"/>
        <v/>
      </c>
      <c r="AX100" s="16" t="str">
        <f t="shared" si="59"/>
        <v/>
      </c>
      <c r="BA100" s="16" t="str">
        <f t="shared" si="60"/>
        <v/>
      </c>
      <c r="BE100" s="16" t="str">
        <f t="shared" si="61"/>
        <v/>
      </c>
      <c r="BF100" s="16" t="str">
        <f t="shared" si="62"/>
        <v/>
      </c>
      <c r="BH100" s="16" t="str">
        <f>IF($A100="","",IF(BG100="","I",LOOKUP(BG100/BI$2,{0,0.4,0.45,0.5,0.55,0.6,0.65,0.7,0.75,0.8,1},{"F","D","C","C+","B-","B","B+","A-","A","A+"})))</f>
        <v/>
      </c>
      <c r="BI100" s="12" t="str">
        <f>IF($A100="","",IF(BG100="","--",LOOKUP(BG100/BI$2,{0,0.4,0.45,0.5,0.55,0.6,0.65,0.7,0.75,0.8,1},{0,2,2.25,2.5,2.75,3,3.25,3.5,3.75,4})))</f>
        <v/>
      </c>
      <c r="BL100" s="16" t="str">
        <f t="shared" si="63"/>
        <v/>
      </c>
      <c r="BP100" s="16" t="str">
        <f t="shared" si="64"/>
        <v/>
      </c>
      <c r="BQ100" s="10" t="str">
        <f t="shared" si="65"/>
        <v/>
      </c>
      <c r="BT100" s="16" t="str">
        <f t="shared" si="66"/>
        <v/>
      </c>
      <c r="BX100" s="16" t="str">
        <f t="shared" si="67"/>
        <v/>
      </c>
      <c r="BY100" s="10" t="str">
        <f t="shared" si="68"/>
        <v/>
      </c>
      <c r="CA100" s="16" t="str">
        <f>IF($A100="","",IF(BZ100="","I",LOOKUP(BZ100/CB$2,{0,0.4,0.45,0.5,0.55,0.6,0.65,0.7,0.75,0.8,1},{"F","D","C","C+","B-","B","B+","A-","A","A+"})))</f>
        <v/>
      </c>
      <c r="CB100" s="12" t="str">
        <f>IF($A100="","",IF(BZ100="","--",LOOKUP(BZ100/CB$2,{0,0.4,0.45,0.5,0.55,0.6,0.65,0.7,0.75,0.8,1},{0,2,2.25,2.5,2.75,3,3.25,3.5,3.75,4})))</f>
        <v/>
      </c>
      <c r="CC100" s="16"/>
      <c r="CD100" s="31"/>
      <c r="CE100" s="31"/>
      <c r="CF100" s="32" t="str">
        <f t="shared" si="69"/>
        <v/>
      </c>
      <c r="CG100" s="16"/>
      <c r="CH100" s="16"/>
      <c r="CI100" s="16"/>
      <c r="CJ100" s="32" t="str">
        <f t="shared" si="70"/>
        <v/>
      </c>
      <c r="CK100" s="33" t="str">
        <f>IF(OR(B100="",A100="IM",COUNT(CG100:CI100)=0),"",ROUNDUP(N(CF100)+N(CJ100),0))</f>
        <v/>
      </c>
    </row>
    <row r="101" spans="2:89" ht="15.75" thickBot="1" x14ac:dyDescent="0.3">
      <c r="B101" s="35"/>
      <c r="C101" s="16"/>
      <c r="E101" s="16" t="str">
        <f t="shared" si="42"/>
        <v/>
      </c>
      <c r="F101" s="29"/>
      <c r="G101" s="29"/>
      <c r="I101" s="16" t="str">
        <f t="shared" si="43"/>
        <v/>
      </c>
      <c r="J101" s="16" t="str">
        <f t="shared" si="44"/>
        <v/>
      </c>
      <c r="K101" s="16"/>
      <c r="M101" s="16" t="str">
        <f t="shared" si="45"/>
        <v/>
      </c>
      <c r="N101" s="29"/>
      <c r="O101" s="29"/>
      <c r="Q101" s="16" t="str">
        <f t="shared" si="46"/>
        <v/>
      </c>
      <c r="R101" s="16" t="str">
        <f t="shared" si="47"/>
        <v/>
      </c>
      <c r="S101" s="16"/>
      <c r="U101" s="16" t="str">
        <f t="shared" si="48"/>
        <v/>
      </c>
      <c r="V101" s="29"/>
      <c r="W101" s="29"/>
      <c r="Y101" s="16" t="str">
        <f t="shared" si="49"/>
        <v/>
      </c>
      <c r="Z101" s="16" t="str">
        <f t="shared" si="50"/>
        <v/>
      </c>
      <c r="AA101" s="16"/>
      <c r="AC101" s="16" t="str">
        <f t="shared" si="51"/>
        <v/>
      </c>
      <c r="AD101" s="29"/>
      <c r="AE101" s="29"/>
      <c r="AG101" s="16" t="str">
        <f t="shared" si="52"/>
        <v/>
      </c>
      <c r="AH101" s="12" t="str">
        <f t="shared" si="53"/>
        <v/>
      </c>
      <c r="AI101" s="16"/>
      <c r="AK101" s="16" t="str">
        <f t="shared" si="54"/>
        <v/>
      </c>
      <c r="AO101" s="16" t="str">
        <f t="shared" si="55"/>
        <v/>
      </c>
      <c r="AP101" s="16" t="str">
        <f t="shared" si="56"/>
        <v/>
      </c>
      <c r="AQ101" s="16"/>
      <c r="AS101" s="16" t="str">
        <f t="shared" si="57"/>
        <v/>
      </c>
      <c r="AW101" s="16" t="str">
        <f t="shared" si="58"/>
        <v/>
      </c>
      <c r="AX101" s="16" t="str">
        <f t="shared" si="59"/>
        <v/>
      </c>
      <c r="BA101" s="16" t="str">
        <f t="shared" si="60"/>
        <v/>
      </c>
      <c r="BE101" s="16" t="str">
        <f t="shared" si="61"/>
        <v/>
      </c>
      <c r="BF101" s="16" t="str">
        <f t="shared" si="62"/>
        <v/>
      </c>
      <c r="BH101" s="16" t="str">
        <f>IF($A101="","",IF(BG101="","I",LOOKUP(BG101/BI$2,{0,0.4,0.45,0.5,0.55,0.6,0.65,0.7,0.75,0.8,1},{"F","D","C","C+","B-","B","B+","A-","A","A+"})))</f>
        <v/>
      </c>
      <c r="BI101" s="12" t="str">
        <f>IF($A101="","",IF(BG101="","--",LOOKUP(BG101/BI$2,{0,0.4,0.45,0.5,0.55,0.6,0.65,0.7,0.75,0.8,1},{0,2,2.25,2.5,2.75,3,3.25,3.5,3.75,4})))</f>
        <v/>
      </c>
      <c r="BL101" s="16" t="str">
        <f t="shared" si="63"/>
        <v/>
      </c>
      <c r="BP101" s="16" t="str">
        <f t="shared" si="64"/>
        <v/>
      </c>
      <c r="BQ101" s="10" t="str">
        <f t="shared" si="65"/>
        <v/>
      </c>
      <c r="BT101" s="16" t="str">
        <f t="shared" si="66"/>
        <v/>
      </c>
      <c r="BX101" s="16" t="str">
        <f t="shared" si="67"/>
        <v/>
      </c>
      <c r="BY101" s="10" t="str">
        <f t="shared" si="68"/>
        <v/>
      </c>
      <c r="CA101" s="16" t="str">
        <f>IF($A101="","",IF(BZ101="","I",LOOKUP(BZ101/CB$2,{0,0.4,0.45,0.5,0.55,0.6,0.65,0.7,0.75,0.8,1},{"F","D","C","C+","B-","B","B+","A-","A","A+"})))</f>
        <v/>
      </c>
      <c r="CB101" s="12" t="str">
        <f>IF($A101="","",IF(BZ101="","--",LOOKUP(BZ101/CB$2,{0,0.4,0.45,0.5,0.55,0.6,0.65,0.7,0.75,0.8,1},{0,2,2.25,2.5,2.75,3,3.25,3.5,3.75,4})))</f>
        <v/>
      </c>
      <c r="CC101" s="16"/>
      <c r="CD101" s="31"/>
      <c r="CE101" s="31"/>
      <c r="CF101" s="32" t="str">
        <f t="shared" si="69"/>
        <v/>
      </c>
      <c r="CG101" s="16"/>
      <c r="CH101" s="16"/>
      <c r="CI101" s="16"/>
      <c r="CJ101" s="32" t="str">
        <f t="shared" si="70"/>
        <v/>
      </c>
      <c r="CK101" s="33" t="str">
        <f>IF(OR(B101="",A101="IM",COUNT(CG101:CI101)=0),"",ROUNDUP(N(CF101)+N(CJ101),0))</f>
        <v/>
      </c>
    </row>
    <row r="102" spans="2:89" ht="15.75" thickBot="1" x14ac:dyDescent="0.3">
      <c r="B102" s="35"/>
      <c r="C102" s="16"/>
      <c r="E102" s="16" t="str">
        <f t="shared" si="42"/>
        <v/>
      </c>
      <c r="F102" s="29"/>
      <c r="G102" s="29"/>
      <c r="I102" s="16" t="str">
        <f t="shared" si="43"/>
        <v/>
      </c>
      <c r="J102" s="16" t="str">
        <f t="shared" si="44"/>
        <v/>
      </c>
      <c r="K102" s="16"/>
      <c r="M102" s="16" t="str">
        <f t="shared" si="45"/>
        <v/>
      </c>
      <c r="N102" s="29"/>
      <c r="O102" s="29"/>
      <c r="Q102" s="16" t="str">
        <f t="shared" si="46"/>
        <v/>
      </c>
      <c r="R102" s="16" t="str">
        <f t="shared" si="47"/>
        <v/>
      </c>
      <c r="S102" s="16"/>
      <c r="U102" s="16" t="str">
        <f t="shared" si="48"/>
        <v/>
      </c>
      <c r="V102" s="29"/>
      <c r="W102" s="29"/>
      <c r="Y102" s="16" t="str">
        <f t="shared" si="49"/>
        <v/>
      </c>
      <c r="Z102" s="16" t="str">
        <f t="shared" si="50"/>
        <v/>
      </c>
      <c r="AA102" s="16"/>
      <c r="AC102" s="16" t="str">
        <f t="shared" si="51"/>
        <v/>
      </c>
      <c r="AD102" s="29"/>
      <c r="AE102" s="29"/>
      <c r="AG102" s="16" t="str">
        <f t="shared" si="52"/>
        <v/>
      </c>
      <c r="AH102" s="12" t="str">
        <f t="shared" si="53"/>
        <v/>
      </c>
      <c r="AI102" s="16"/>
      <c r="AK102" s="16" t="str">
        <f t="shared" si="54"/>
        <v/>
      </c>
      <c r="AO102" s="16" t="str">
        <f t="shared" si="55"/>
        <v/>
      </c>
      <c r="AP102" s="16" t="str">
        <f t="shared" si="56"/>
        <v/>
      </c>
      <c r="AQ102" s="16"/>
      <c r="AS102" s="16" t="str">
        <f t="shared" si="57"/>
        <v/>
      </c>
      <c r="AW102" s="16" t="str">
        <f t="shared" si="58"/>
        <v/>
      </c>
      <c r="AX102" s="16" t="str">
        <f t="shared" si="59"/>
        <v/>
      </c>
      <c r="BA102" s="16" t="str">
        <f t="shared" si="60"/>
        <v/>
      </c>
      <c r="BE102" s="16" t="str">
        <f t="shared" si="61"/>
        <v/>
      </c>
      <c r="BF102" s="16" t="str">
        <f t="shared" si="62"/>
        <v/>
      </c>
      <c r="BH102" s="16" t="str">
        <f>IF($A102="","",IF(BG102="","I",LOOKUP(BG102/BI$2,{0,0.4,0.45,0.5,0.55,0.6,0.65,0.7,0.75,0.8,1},{"F","D","C","C+","B-","B","B+","A-","A","A+"})))</f>
        <v/>
      </c>
      <c r="BI102" s="12" t="str">
        <f>IF($A102="","",IF(BG102="","--",LOOKUP(BG102/BI$2,{0,0.4,0.45,0.5,0.55,0.6,0.65,0.7,0.75,0.8,1},{0,2,2.25,2.5,2.75,3,3.25,3.5,3.75,4})))</f>
        <v/>
      </c>
      <c r="BL102" s="16" t="str">
        <f t="shared" si="63"/>
        <v/>
      </c>
      <c r="BP102" s="16" t="str">
        <f t="shared" si="64"/>
        <v/>
      </c>
      <c r="BQ102" s="10" t="str">
        <f t="shared" si="65"/>
        <v/>
      </c>
      <c r="BT102" s="16" t="str">
        <f t="shared" si="66"/>
        <v/>
      </c>
      <c r="BX102" s="16" t="str">
        <f t="shared" si="67"/>
        <v/>
      </c>
      <c r="BY102" s="10" t="str">
        <f t="shared" si="68"/>
        <v/>
      </c>
      <c r="CA102" s="16" t="str">
        <f>IF($A102="","",IF(BZ102="","I",LOOKUP(BZ102/CB$2,{0,0.4,0.45,0.5,0.55,0.6,0.65,0.7,0.75,0.8,1},{"F","D","C","C+","B-","B","B+","A-","A","A+"})))</f>
        <v/>
      </c>
      <c r="CB102" s="12" t="str">
        <f>IF($A102="","",IF(BZ102="","--",LOOKUP(BZ102/CB$2,{0,0.4,0.45,0.5,0.55,0.6,0.65,0.7,0.75,0.8,1},{0,2,2.25,2.5,2.75,3,3.25,3.5,3.75,4})))</f>
        <v/>
      </c>
      <c r="CC102" s="16"/>
      <c r="CD102" s="31"/>
      <c r="CE102" s="31"/>
      <c r="CF102" s="32" t="str">
        <f t="shared" si="69"/>
        <v/>
      </c>
      <c r="CG102" s="16"/>
      <c r="CH102" s="16"/>
      <c r="CI102" s="16"/>
      <c r="CJ102" s="32" t="str">
        <f t="shared" si="70"/>
        <v/>
      </c>
      <c r="CK102" s="33" t="str">
        <f>IF(OR(B102="",A102="IM",COUNT(CG102:CI102)=0),"",ROUNDUP(N(CF102)+N(CJ102),0))</f>
        <v/>
      </c>
    </row>
    <row r="103" spans="2:89" ht="15.75" thickBot="1" x14ac:dyDescent="0.3">
      <c r="B103" s="35"/>
      <c r="E103" s="16" t="str">
        <f t="shared" si="42"/>
        <v/>
      </c>
      <c r="F103" s="29"/>
      <c r="G103" s="29"/>
      <c r="I103" s="16" t="str">
        <f t="shared" si="43"/>
        <v/>
      </c>
      <c r="J103" s="16" t="str">
        <f t="shared" si="44"/>
        <v/>
      </c>
      <c r="M103" s="16" t="str">
        <f t="shared" si="45"/>
        <v/>
      </c>
      <c r="N103" s="29"/>
      <c r="O103" s="29"/>
      <c r="Q103" s="16" t="str">
        <f t="shared" si="46"/>
        <v/>
      </c>
      <c r="R103" s="16" t="str">
        <f t="shared" si="47"/>
        <v/>
      </c>
      <c r="U103" s="16" t="str">
        <f t="shared" si="48"/>
        <v/>
      </c>
      <c r="V103" s="29"/>
      <c r="W103" s="29"/>
      <c r="Y103" s="16" t="str">
        <f t="shared" si="49"/>
        <v/>
      </c>
      <c r="Z103" s="16" t="str">
        <f t="shared" si="50"/>
        <v/>
      </c>
      <c r="AC103" s="16" t="str">
        <f t="shared" si="51"/>
        <v/>
      </c>
      <c r="AG103" s="16" t="str">
        <f t="shared" si="52"/>
        <v/>
      </c>
      <c r="AH103" s="12" t="str">
        <f t="shared" si="53"/>
        <v/>
      </c>
      <c r="AK103" s="16" t="str">
        <f t="shared" si="54"/>
        <v/>
      </c>
      <c r="AO103" s="16" t="str">
        <f t="shared" si="55"/>
        <v/>
      </c>
      <c r="AP103" s="16" t="str">
        <f t="shared" si="56"/>
        <v/>
      </c>
      <c r="AS103" s="16" t="str">
        <f t="shared" si="57"/>
        <v/>
      </c>
      <c r="AW103" s="16" t="str">
        <f t="shared" si="58"/>
        <v/>
      </c>
      <c r="AX103" s="16" t="str">
        <f t="shared" si="59"/>
        <v/>
      </c>
      <c r="BA103" s="16" t="str">
        <f t="shared" si="60"/>
        <v/>
      </c>
      <c r="BE103" s="16" t="str">
        <f t="shared" si="61"/>
        <v/>
      </c>
      <c r="BF103" s="16" t="str">
        <f t="shared" si="62"/>
        <v/>
      </c>
      <c r="BH103" s="16" t="str">
        <f>IF($A103="","",IF(BG103="","I",LOOKUP(BG103/BI$2,{0,0.4,0.45,0.5,0.55,0.6,0.65,0.7,0.75,0.8,1},{"F","D","C","C+","B-","B","B+","A-","A","A+"})))</f>
        <v/>
      </c>
      <c r="BI103" s="12" t="str">
        <f>IF($A103="","",IF(BG103="","--",LOOKUP(BG103/BI$2,{0,0.4,0.45,0.5,0.55,0.6,0.65,0.7,0.75,0.8,1},{0,2,2.25,2.5,2.75,3,3.25,3.5,3.75,4})))</f>
        <v/>
      </c>
      <c r="BL103" s="16" t="str">
        <f t="shared" si="63"/>
        <v/>
      </c>
      <c r="BP103" s="16" t="str">
        <f t="shared" si="64"/>
        <v/>
      </c>
      <c r="BQ103" s="10" t="str">
        <f t="shared" si="65"/>
        <v/>
      </c>
      <c r="BT103" s="16" t="str">
        <f t="shared" si="66"/>
        <v/>
      </c>
      <c r="BX103" s="16" t="str">
        <f t="shared" si="67"/>
        <v/>
      </c>
      <c r="BY103" s="10" t="str">
        <f t="shared" si="68"/>
        <v/>
      </c>
      <c r="CA103" s="16" t="str">
        <f>IF($A103="","",IF(BZ103="","I",LOOKUP(BZ103/CB$2,{0,0.4,0.45,0.5,0.55,0.6,0.65,0.7,0.75,0.8,1},{"F","D","C","C+","B-","B","B+","A-","A","A+"})))</f>
        <v/>
      </c>
      <c r="CB103" s="12" t="str">
        <f>IF($A103="","",IF(BZ103="","--",LOOKUP(BZ103/CB$2,{0,0.4,0.45,0.5,0.55,0.6,0.65,0.7,0.75,0.8,1},{0,2,2.25,2.5,2.75,3,3.25,3.5,3.75,4})))</f>
        <v/>
      </c>
      <c r="CF103" s="32" t="str">
        <f t="shared" si="69"/>
        <v/>
      </c>
      <c r="CJ103" s="32" t="str">
        <f t="shared" si="70"/>
        <v/>
      </c>
      <c r="CK103" s="33" t="str">
        <f>IF(OR(B103="",A103="IM",COUNT(CG103:CI103)=0),"",ROUNDUP(N(CF103)+N(CJ103),0))</f>
        <v/>
      </c>
    </row>
    <row r="104" spans="2:89" ht="15.75" thickBot="1" x14ac:dyDescent="0.3">
      <c r="B104" s="35"/>
      <c r="E104" s="16" t="str">
        <f t="shared" si="42"/>
        <v/>
      </c>
      <c r="F104" s="29"/>
      <c r="G104" s="29"/>
      <c r="I104" s="16" t="str">
        <f t="shared" si="43"/>
        <v/>
      </c>
      <c r="J104" s="16" t="str">
        <f t="shared" si="44"/>
        <v/>
      </c>
      <c r="M104" s="16" t="str">
        <f t="shared" si="45"/>
        <v/>
      </c>
      <c r="N104" s="29"/>
      <c r="O104" s="29"/>
      <c r="Q104" s="16" t="str">
        <f t="shared" si="46"/>
        <v/>
      </c>
      <c r="R104" s="16" t="str">
        <f t="shared" si="47"/>
        <v/>
      </c>
      <c r="U104" s="16" t="str">
        <f t="shared" si="48"/>
        <v/>
      </c>
      <c r="V104" s="29"/>
      <c r="W104" s="29"/>
      <c r="Y104" s="16" t="str">
        <f t="shared" si="49"/>
        <v/>
      </c>
      <c r="Z104" s="16" t="str">
        <f t="shared" si="50"/>
        <v/>
      </c>
      <c r="AC104" s="16" t="str">
        <f t="shared" si="51"/>
        <v/>
      </c>
      <c r="AG104" s="16" t="str">
        <f t="shared" si="52"/>
        <v/>
      </c>
      <c r="AH104" s="12" t="str">
        <f t="shared" si="53"/>
        <v/>
      </c>
      <c r="AK104" s="16" t="str">
        <f t="shared" si="54"/>
        <v/>
      </c>
      <c r="AO104" s="16" t="str">
        <f t="shared" si="55"/>
        <v/>
      </c>
      <c r="AP104" s="16" t="str">
        <f t="shared" si="56"/>
        <v/>
      </c>
      <c r="AS104" s="16" t="str">
        <f t="shared" si="57"/>
        <v/>
      </c>
      <c r="AW104" s="16" t="str">
        <f t="shared" si="58"/>
        <v/>
      </c>
      <c r="AX104" s="16" t="str">
        <f t="shared" si="59"/>
        <v/>
      </c>
      <c r="BA104" s="16" t="str">
        <f t="shared" si="60"/>
        <v/>
      </c>
      <c r="BE104" s="16" t="str">
        <f t="shared" si="61"/>
        <v/>
      </c>
      <c r="BF104" s="16" t="str">
        <f t="shared" si="62"/>
        <v/>
      </c>
      <c r="BH104" s="16" t="str">
        <f>IF($A104="","",IF(BG104="","I",LOOKUP(BG104/BI$2,{0,0.4,0.45,0.5,0.55,0.6,0.65,0.7,0.75,0.8,1},{"F","D","C","C+","B-","B","B+","A-","A","A+"})))</f>
        <v/>
      </c>
      <c r="BI104" s="12" t="str">
        <f>IF($A104="","",IF(BG104="","--",LOOKUP(BG104/BI$2,{0,0.4,0.45,0.5,0.55,0.6,0.65,0.7,0.75,0.8,1},{0,2,2.25,2.5,2.75,3,3.25,3.5,3.75,4})))</f>
        <v/>
      </c>
      <c r="BL104" s="16" t="str">
        <f t="shared" si="63"/>
        <v/>
      </c>
      <c r="BP104" s="16" t="str">
        <f t="shared" si="64"/>
        <v/>
      </c>
      <c r="BQ104" s="10" t="str">
        <f t="shared" si="65"/>
        <v/>
      </c>
      <c r="BT104" s="16" t="str">
        <f t="shared" si="66"/>
        <v/>
      </c>
      <c r="BX104" s="16" t="str">
        <f t="shared" si="67"/>
        <v/>
      </c>
      <c r="BY104" s="10" t="str">
        <f t="shared" si="68"/>
        <v/>
      </c>
      <c r="CA104" s="16" t="str">
        <f>IF($A104="","",IF(BZ104="","I",LOOKUP(BZ104/CB$2,{0,0.4,0.45,0.5,0.55,0.6,0.65,0.7,0.75,0.8,1},{"F","D","C","C+","B-","B","B+","A-","A","A+"})))</f>
        <v/>
      </c>
      <c r="CB104" s="12" t="str">
        <f>IF($A104="","",IF(BZ104="","--",LOOKUP(BZ104/CB$2,{0,0.4,0.45,0.5,0.55,0.6,0.65,0.7,0.75,0.8,1},{0,2,2.25,2.5,2.75,3,3.25,3.5,3.75,4})))</f>
        <v/>
      </c>
      <c r="CF104" s="32" t="str">
        <f t="shared" si="69"/>
        <v/>
      </c>
      <c r="CJ104" s="32" t="str">
        <f t="shared" si="70"/>
        <v/>
      </c>
      <c r="CK104" s="33" t="str">
        <f>IF(OR(B104="",A104="IM",COUNT(CG104:CI104)=0),"",ROUNDUP(N(CF104)+N(CJ104),0))</f>
        <v/>
      </c>
    </row>
    <row r="105" spans="2:89" ht="15.75" thickBot="1" x14ac:dyDescent="0.3">
      <c r="B105" s="35"/>
      <c r="E105" s="16" t="str">
        <f t="shared" si="42"/>
        <v/>
      </c>
      <c r="F105" s="29"/>
      <c r="G105" s="29"/>
      <c r="I105" s="16" t="str">
        <f t="shared" si="43"/>
        <v/>
      </c>
      <c r="J105" s="16" t="str">
        <f t="shared" si="44"/>
        <v/>
      </c>
      <c r="M105" s="16" t="str">
        <f t="shared" si="45"/>
        <v/>
      </c>
      <c r="N105" s="29"/>
      <c r="O105" s="29"/>
      <c r="Q105" s="16" t="str">
        <f t="shared" si="46"/>
        <v/>
      </c>
      <c r="R105" s="16" t="str">
        <f t="shared" si="47"/>
        <v/>
      </c>
      <c r="U105" s="16" t="str">
        <f t="shared" si="48"/>
        <v/>
      </c>
      <c r="V105" s="29"/>
      <c r="W105" s="29"/>
      <c r="Y105" s="16" t="str">
        <f t="shared" si="49"/>
        <v/>
      </c>
      <c r="Z105" s="16" t="str">
        <f t="shared" si="50"/>
        <v/>
      </c>
      <c r="AC105" s="16" t="str">
        <f t="shared" si="51"/>
        <v/>
      </c>
      <c r="AG105" s="16" t="str">
        <f t="shared" si="52"/>
        <v/>
      </c>
      <c r="AH105" s="12" t="str">
        <f t="shared" si="53"/>
        <v/>
      </c>
      <c r="AK105" s="16" t="str">
        <f t="shared" si="54"/>
        <v/>
      </c>
      <c r="AO105" s="16" t="str">
        <f t="shared" si="55"/>
        <v/>
      </c>
      <c r="AP105" s="16" t="str">
        <f t="shared" si="56"/>
        <v/>
      </c>
      <c r="AS105" s="16" t="str">
        <f t="shared" si="57"/>
        <v/>
      </c>
      <c r="AW105" s="16" t="str">
        <f t="shared" si="58"/>
        <v/>
      </c>
      <c r="AX105" s="16" t="str">
        <f t="shared" si="59"/>
        <v/>
      </c>
      <c r="BA105" s="16" t="str">
        <f t="shared" si="60"/>
        <v/>
      </c>
      <c r="BE105" s="16" t="str">
        <f t="shared" si="61"/>
        <v/>
      </c>
      <c r="BF105" s="16" t="str">
        <f t="shared" si="62"/>
        <v/>
      </c>
      <c r="BH105" s="16" t="str">
        <f>IF($A105="","",IF(BG105="","I",LOOKUP(BG105/BI$2,{0,0.4,0.45,0.5,0.55,0.6,0.65,0.7,0.75,0.8,1},{"F","D","C","C+","B-","B","B+","A-","A","A+"})))</f>
        <v/>
      </c>
      <c r="BI105" s="12" t="str">
        <f>IF($A105="","",IF(BG105="","--",LOOKUP(BG105/BI$2,{0,0.4,0.45,0.5,0.55,0.6,0.65,0.7,0.75,0.8,1},{0,2,2.25,2.5,2.75,3,3.25,3.5,3.75,4})))</f>
        <v/>
      </c>
      <c r="BL105" s="16" t="str">
        <f t="shared" si="63"/>
        <v/>
      </c>
      <c r="BP105" s="16" t="str">
        <f t="shared" si="64"/>
        <v/>
      </c>
      <c r="BQ105" s="10" t="str">
        <f t="shared" si="65"/>
        <v/>
      </c>
      <c r="BT105" s="16" t="str">
        <f t="shared" si="66"/>
        <v/>
      </c>
      <c r="BX105" s="16" t="str">
        <f t="shared" si="67"/>
        <v/>
      </c>
      <c r="BY105" s="10" t="str">
        <f t="shared" si="68"/>
        <v/>
      </c>
      <c r="CA105" s="16" t="str">
        <f>IF($A105="","",IF(BZ105="","I",LOOKUP(BZ105/CB$2,{0,0.4,0.45,0.5,0.55,0.6,0.65,0.7,0.75,0.8,1},{"F","D","C","C+","B-","B","B+","A-","A","A+"})))</f>
        <v/>
      </c>
      <c r="CB105" s="12" t="str">
        <f>IF($A105="","",IF(BZ105="","--",LOOKUP(BZ105/CB$2,{0,0.4,0.45,0.5,0.55,0.6,0.65,0.7,0.75,0.8,1},{0,2,2.25,2.5,2.75,3,3.25,3.5,3.75,4})))</f>
        <v/>
      </c>
      <c r="CF105" s="32" t="str">
        <f t="shared" si="69"/>
        <v/>
      </c>
      <c r="CJ105" s="32" t="str">
        <f t="shared" si="70"/>
        <v/>
      </c>
      <c r="CK105" s="33" t="str">
        <f>IF(OR(B105="",A105="IM",COUNT(CG105:CI105)=0),"",ROUNDUP(N(CF105)+N(CJ105),0))</f>
        <v/>
      </c>
    </row>
    <row r="106" spans="2:89" ht="15.75" thickBot="1" x14ac:dyDescent="0.3">
      <c r="B106" s="35"/>
      <c r="E106" s="16" t="str">
        <f t="shared" si="42"/>
        <v/>
      </c>
      <c r="F106" s="29"/>
      <c r="G106" s="29"/>
      <c r="I106" s="16" t="str">
        <f t="shared" si="43"/>
        <v/>
      </c>
      <c r="J106" s="16" t="str">
        <f t="shared" si="44"/>
        <v/>
      </c>
      <c r="M106" s="16" t="str">
        <f t="shared" si="45"/>
        <v/>
      </c>
      <c r="N106" s="29"/>
      <c r="O106" s="29"/>
      <c r="Q106" s="16" t="str">
        <f t="shared" si="46"/>
        <v/>
      </c>
      <c r="R106" s="16" t="str">
        <f t="shared" si="47"/>
        <v/>
      </c>
      <c r="U106" s="16" t="str">
        <f t="shared" si="48"/>
        <v/>
      </c>
      <c r="V106" s="29"/>
      <c r="W106" s="29"/>
      <c r="Y106" s="16" t="str">
        <f t="shared" si="49"/>
        <v/>
      </c>
      <c r="Z106" s="16" t="str">
        <f t="shared" si="50"/>
        <v/>
      </c>
      <c r="AC106" s="16" t="str">
        <f t="shared" si="51"/>
        <v/>
      </c>
      <c r="AG106" s="16" t="str">
        <f t="shared" si="52"/>
        <v/>
      </c>
      <c r="AH106" s="12" t="str">
        <f t="shared" si="53"/>
        <v/>
      </c>
      <c r="AK106" s="16" t="str">
        <f t="shared" si="54"/>
        <v/>
      </c>
      <c r="AO106" s="16" t="str">
        <f t="shared" si="55"/>
        <v/>
      </c>
      <c r="AP106" s="16" t="str">
        <f t="shared" si="56"/>
        <v/>
      </c>
      <c r="AS106" s="16" t="str">
        <f t="shared" si="57"/>
        <v/>
      </c>
      <c r="AW106" s="16" t="str">
        <f t="shared" si="58"/>
        <v/>
      </c>
      <c r="AX106" s="16" t="str">
        <f t="shared" si="59"/>
        <v/>
      </c>
      <c r="BA106" s="16" t="str">
        <f t="shared" si="60"/>
        <v/>
      </c>
      <c r="BE106" s="16" t="str">
        <f t="shared" si="61"/>
        <v/>
      </c>
      <c r="BF106" s="16" t="str">
        <f t="shared" si="62"/>
        <v/>
      </c>
      <c r="BH106" s="16" t="str">
        <f>IF($A106="","",IF(BG106="","I",LOOKUP(BG106/BI$2,{0,0.4,0.45,0.5,0.55,0.6,0.65,0.7,0.75,0.8,1},{"F","D","C","C+","B-","B","B+","A-","A","A+"})))</f>
        <v/>
      </c>
      <c r="BI106" s="12" t="str">
        <f>IF($A106="","",IF(BG106="","--",LOOKUP(BG106/BI$2,{0,0.4,0.45,0.5,0.55,0.6,0.65,0.7,0.75,0.8,1},{0,2,2.25,2.5,2.75,3,3.25,3.5,3.75,4})))</f>
        <v/>
      </c>
      <c r="BL106" s="16" t="str">
        <f t="shared" si="63"/>
        <v/>
      </c>
      <c r="BP106" s="16" t="str">
        <f t="shared" si="64"/>
        <v/>
      </c>
      <c r="BQ106" s="10" t="str">
        <f t="shared" si="65"/>
        <v/>
      </c>
      <c r="BT106" s="16" t="str">
        <f t="shared" si="66"/>
        <v/>
      </c>
      <c r="BX106" s="16" t="str">
        <f t="shared" si="67"/>
        <v/>
      </c>
      <c r="BY106" s="10" t="str">
        <f t="shared" si="68"/>
        <v/>
      </c>
      <c r="CA106" s="16" t="str">
        <f>IF($A106="","",IF(BZ106="","I",LOOKUP(BZ106/CB$2,{0,0.4,0.45,0.5,0.55,0.6,0.65,0.7,0.75,0.8,1},{"F","D","C","C+","B-","B","B+","A-","A","A+"})))</f>
        <v/>
      </c>
      <c r="CB106" s="12" t="str">
        <f>IF($A106="","",IF(BZ106="","--",LOOKUP(BZ106/CB$2,{0,0.4,0.45,0.5,0.55,0.6,0.65,0.7,0.75,0.8,1},{0,2,2.25,2.5,2.75,3,3.25,3.5,3.75,4})))</f>
        <v/>
      </c>
      <c r="CF106" s="32" t="str">
        <f t="shared" si="69"/>
        <v/>
      </c>
      <c r="CJ106" s="32" t="str">
        <f t="shared" si="70"/>
        <v/>
      </c>
      <c r="CK106" s="33" t="str">
        <f>IF(OR(B106="",A106="IM",COUNT(CG106:CI106)=0),"",ROUNDUP(N(CF106)+N(CJ106),0))</f>
        <v/>
      </c>
    </row>
    <row r="107" spans="2:89" ht="15.75" thickBot="1" x14ac:dyDescent="0.3">
      <c r="B107" s="35"/>
      <c r="E107" s="16" t="str">
        <f t="shared" si="42"/>
        <v/>
      </c>
      <c r="F107" s="29"/>
      <c r="G107" s="29"/>
      <c r="I107" s="16" t="str">
        <f t="shared" si="43"/>
        <v/>
      </c>
      <c r="J107" s="16" t="str">
        <f t="shared" si="44"/>
        <v/>
      </c>
      <c r="M107" s="16" t="str">
        <f t="shared" si="45"/>
        <v/>
      </c>
      <c r="N107" s="29"/>
      <c r="O107" s="29"/>
      <c r="Q107" s="16" t="str">
        <f t="shared" si="46"/>
        <v/>
      </c>
      <c r="R107" s="16" t="str">
        <f t="shared" si="47"/>
        <v/>
      </c>
      <c r="U107" s="16" t="str">
        <f t="shared" si="48"/>
        <v/>
      </c>
      <c r="V107" s="29"/>
      <c r="W107" s="29"/>
      <c r="Y107" s="16" t="str">
        <f t="shared" si="49"/>
        <v/>
      </c>
      <c r="Z107" s="16" t="str">
        <f t="shared" si="50"/>
        <v/>
      </c>
      <c r="AC107" s="16" t="str">
        <f t="shared" si="51"/>
        <v/>
      </c>
      <c r="AG107" s="16" t="str">
        <f t="shared" si="52"/>
        <v/>
      </c>
      <c r="AH107" s="12" t="str">
        <f t="shared" si="53"/>
        <v/>
      </c>
      <c r="AK107" s="16" t="str">
        <f t="shared" si="54"/>
        <v/>
      </c>
      <c r="AO107" s="16" t="str">
        <f t="shared" si="55"/>
        <v/>
      </c>
      <c r="AP107" s="16" t="str">
        <f t="shared" si="56"/>
        <v/>
      </c>
      <c r="AS107" s="16" t="str">
        <f t="shared" si="57"/>
        <v/>
      </c>
      <c r="AW107" s="16" t="str">
        <f t="shared" si="58"/>
        <v/>
      </c>
      <c r="AX107" s="16" t="str">
        <f t="shared" si="59"/>
        <v/>
      </c>
      <c r="BA107" s="16" t="str">
        <f t="shared" si="60"/>
        <v/>
      </c>
      <c r="BE107" s="16" t="str">
        <f t="shared" si="61"/>
        <v/>
      </c>
      <c r="BF107" s="16" t="str">
        <f t="shared" si="62"/>
        <v/>
      </c>
      <c r="BH107" s="16" t="str">
        <f>IF($A107="","",IF(BG107="","I",LOOKUP(BG107/BI$2,{0,0.4,0.45,0.5,0.55,0.6,0.65,0.7,0.75,0.8,1},{"F","D","C","C+","B-","B","B+","A-","A","A+"})))</f>
        <v/>
      </c>
      <c r="BI107" s="12" t="str">
        <f>IF($A107="","",IF(BG107="","--",LOOKUP(BG107/BI$2,{0,0.4,0.45,0.5,0.55,0.6,0.65,0.7,0.75,0.8,1},{0,2,2.25,2.5,2.75,3,3.25,3.5,3.75,4})))</f>
        <v/>
      </c>
      <c r="BL107" s="16" t="str">
        <f t="shared" si="63"/>
        <v/>
      </c>
      <c r="BP107" s="16" t="str">
        <f t="shared" si="64"/>
        <v/>
      </c>
      <c r="BQ107" s="10" t="str">
        <f t="shared" si="65"/>
        <v/>
      </c>
      <c r="BT107" s="16" t="str">
        <f t="shared" si="66"/>
        <v/>
      </c>
      <c r="BX107" s="16" t="str">
        <f t="shared" si="67"/>
        <v/>
      </c>
      <c r="BY107" s="10" t="str">
        <f t="shared" si="68"/>
        <v/>
      </c>
      <c r="CA107" s="16" t="str">
        <f>IF($A107="","",IF(BZ107="","I",LOOKUP(BZ107/CB$2,{0,0.4,0.45,0.5,0.55,0.6,0.65,0.7,0.75,0.8,1},{"F","D","C","C+","B-","B","B+","A-","A","A+"})))</f>
        <v/>
      </c>
      <c r="CB107" s="12" t="str">
        <f>IF($A107="","",IF(BZ107="","--",LOOKUP(BZ107/CB$2,{0,0.4,0.45,0.5,0.55,0.6,0.65,0.7,0.75,0.8,1},{0,2,2.25,2.5,2.75,3,3.25,3.5,3.75,4})))</f>
        <v/>
      </c>
      <c r="CF107" s="32" t="str">
        <f t="shared" si="69"/>
        <v/>
      </c>
      <c r="CJ107" s="32" t="str">
        <f t="shared" si="70"/>
        <v/>
      </c>
      <c r="CK107" s="33" t="str">
        <f>IF(OR(B107="",A107="IM",COUNT(CG107:CI107)=0),"",ROUNDUP(N(CF107)+N(CJ107),0))</f>
        <v/>
      </c>
    </row>
    <row r="108" spans="2:89" ht="15.75" thickBot="1" x14ac:dyDescent="0.3">
      <c r="B108" s="35"/>
      <c r="E108" s="16" t="str">
        <f t="shared" si="42"/>
        <v/>
      </c>
      <c r="F108" s="29"/>
      <c r="G108" s="29"/>
      <c r="I108" s="16" t="str">
        <f t="shared" si="43"/>
        <v/>
      </c>
      <c r="J108" s="16" t="str">
        <f t="shared" si="44"/>
        <v/>
      </c>
      <c r="M108" s="16" t="str">
        <f t="shared" si="45"/>
        <v/>
      </c>
      <c r="N108" s="29"/>
      <c r="O108" s="29"/>
      <c r="Q108" s="16" t="str">
        <f t="shared" si="46"/>
        <v/>
      </c>
      <c r="R108" s="16" t="str">
        <f t="shared" si="47"/>
        <v/>
      </c>
      <c r="U108" s="16" t="str">
        <f t="shared" si="48"/>
        <v/>
      </c>
      <c r="V108" s="29"/>
      <c r="W108" s="29"/>
      <c r="Y108" s="16" t="str">
        <f t="shared" si="49"/>
        <v/>
      </c>
      <c r="Z108" s="16" t="str">
        <f t="shared" si="50"/>
        <v/>
      </c>
      <c r="AC108" s="16" t="str">
        <f t="shared" si="51"/>
        <v/>
      </c>
      <c r="AG108" s="16" t="str">
        <f t="shared" si="52"/>
        <v/>
      </c>
      <c r="AH108" s="12" t="str">
        <f t="shared" si="53"/>
        <v/>
      </c>
      <c r="AK108" s="16" t="str">
        <f t="shared" si="54"/>
        <v/>
      </c>
      <c r="AO108" s="16" t="str">
        <f t="shared" si="55"/>
        <v/>
      </c>
      <c r="AP108" s="16" t="str">
        <f t="shared" si="56"/>
        <v/>
      </c>
      <c r="AS108" s="16" t="str">
        <f t="shared" si="57"/>
        <v/>
      </c>
      <c r="AW108" s="16" t="str">
        <f t="shared" si="58"/>
        <v/>
      </c>
      <c r="AX108" s="16" t="str">
        <f t="shared" si="59"/>
        <v/>
      </c>
      <c r="BA108" s="16" t="str">
        <f t="shared" si="60"/>
        <v/>
      </c>
      <c r="BE108" s="16" t="str">
        <f t="shared" si="61"/>
        <v/>
      </c>
      <c r="BF108" s="16" t="str">
        <f t="shared" si="62"/>
        <v/>
      </c>
      <c r="BH108" s="16" t="str">
        <f>IF($A108="","",IF(BG108="","I",LOOKUP(BG108/BI$2,{0,0.4,0.45,0.5,0.55,0.6,0.65,0.7,0.75,0.8,1},{"F","D","C","C+","B-","B","B+","A-","A","A+"})))</f>
        <v/>
      </c>
      <c r="BI108" s="12" t="str">
        <f>IF($A108="","",IF(BG108="","--",LOOKUP(BG108/BI$2,{0,0.4,0.45,0.5,0.55,0.6,0.65,0.7,0.75,0.8,1},{0,2,2.25,2.5,2.75,3,3.25,3.5,3.75,4})))</f>
        <v/>
      </c>
      <c r="BL108" s="16" t="str">
        <f t="shared" si="63"/>
        <v/>
      </c>
      <c r="BP108" s="16" t="str">
        <f t="shared" si="64"/>
        <v/>
      </c>
      <c r="BQ108" s="10" t="str">
        <f t="shared" si="65"/>
        <v/>
      </c>
      <c r="BT108" s="16" t="str">
        <f t="shared" si="66"/>
        <v/>
      </c>
      <c r="BX108" s="16" t="str">
        <f t="shared" si="67"/>
        <v/>
      </c>
      <c r="BY108" s="10" t="str">
        <f t="shared" si="68"/>
        <v/>
      </c>
      <c r="CA108" s="16" t="str">
        <f>IF($A108="","",IF(BZ108="","I",LOOKUP(BZ108/CB$2,{0,0.4,0.45,0.5,0.55,0.6,0.65,0.7,0.75,0.8,1},{"F","D","C","C+","B-","B","B+","A-","A","A+"})))</f>
        <v/>
      </c>
      <c r="CB108" s="12" t="str">
        <f>IF($A108="","",IF(BZ108="","--",LOOKUP(BZ108/CB$2,{0,0.4,0.45,0.5,0.55,0.6,0.65,0.7,0.75,0.8,1},{0,2,2.25,2.5,2.75,3,3.25,3.5,3.75,4})))</f>
        <v/>
      </c>
      <c r="CF108" s="32" t="str">
        <f t="shared" si="69"/>
        <v/>
      </c>
      <c r="CJ108" s="32" t="str">
        <f t="shared" si="70"/>
        <v/>
      </c>
      <c r="CK108" s="33" t="str">
        <f>IF(OR(B108="",A108="IM",COUNT(CG108:CI108)=0),"",ROUNDUP(N(CF108)+N(CJ108),0))</f>
        <v/>
      </c>
    </row>
    <row r="109" spans="2:89" ht="15.75" thickBot="1" x14ac:dyDescent="0.3">
      <c r="B109" s="35"/>
      <c r="E109" s="16" t="str">
        <f t="shared" si="42"/>
        <v/>
      </c>
      <c r="F109" s="29"/>
      <c r="G109" s="36"/>
      <c r="I109" s="16" t="str">
        <f t="shared" si="43"/>
        <v/>
      </c>
      <c r="J109" s="16" t="str">
        <f t="shared" si="44"/>
        <v/>
      </c>
      <c r="M109" s="16" t="str">
        <f t="shared" si="45"/>
        <v/>
      </c>
      <c r="N109" s="36"/>
      <c r="O109" s="36"/>
      <c r="Q109" s="16" t="str">
        <f t="shared" si="46"/>
        <v/>
      </c>
      <c r="R109" s="16" t="str">
        <f t="shared" si="47"/>
        <v/>
      </c>
      <c r="U109" s="16" t="str">
        <f t="shared" si="48"/>
        <v/>
      </c>
      <c r="V109" s="36"/>
      <c r="W109" s="36"/>
      <c r="Y109" s="16" t="str">
        <f t="shared" si="49"/>
        <v/>
      </c>
      <c r="Z109" s="16" t="str">
        <f t="shared" si="50"/>
        <v/>
      </c>
      <c r="AC109" s="16" t="str">
        <f t="shared" si="51"/>
        <v/>
      </c>
      <c r="AG109" s="16" t="str">
        <f t="shared" si="52"/>
        <v/>
      </c>
      <c r="AH109" s="12" t="str">
        <f t="shared" si="53"/>
        <v/>
      </c>
      <c r="AK109" s="16" t="str">
        <f t="shared" si="54"/>
        <v/>
      </c>
      <c r="AO109" s="16" t="str">
        <f t="shared" si="55"/>
        <v/>
      </c>
      <c r="AP109" s="16" t="str">
        <f t="shared" si="56"/>
        <v/>
      </c>
      <c r="AS109" s="16" t="str">
        <f t="shared" si="57"/>
        <v/>
      </c>
      <c r="AW109" s="16" t="str">
        <f t="shared" si="58"/>
        <v/>
      </c>
      <c r="AX109" s="16" t="str">
        <f t="shared" si="59"/>
        <v/>
      </c>
      <c r="BA109" s="16" t="str">
        <f t="shared" si="60"/>
        <v/>
      </c>
      <c r="BE109" s="16" t="str">
        <f t="shared" si="61"/>
        <v/>
      </c>
      <c r="BF109" s="16" t="str">
        <f t="shared" si="62"/>
        <v/>
      </c>
      <c r="BH109" s="16" t="str">
        <f>IF($A109="","",IF(BG109="","I",LOOKUP(BG109/BI$2,{0,0.4,0.45,0.5,0.55,0.6,0.65,0.7,0.75,0.8,1},{"F","D","C","C+","B-","B","B+","A-","A","A+"})))</f>
        <v/>
      </c>
      <c r="BI109" s="12" t="str">
        <f>IF($A109="","",IF(BG109="","--",LOOKUP(BG109/BI$2,{0,0.4,0.45,0.5,0.55,0.6,0.65,0.7,0.75,0.8,1},{0,2,2.25,2.5,2.75,3,3.25,3.5,3.75,4})))</f>
        <v/>
      </c>
      <c r="BL109" s="16" t="str">
        <f t="shared" si="63"/>
        <v/>
      </c>
      <c r="BP109" s="16" t="str">
        <f t="shared" si="64"/>
        <v/>
      </c>
      <c r="BQ109" s="10" t="str">
        <f t="shared" si="65"/>
        <v/>
      </c>
      <c r="BT109" s="16" t="str">
        <f t="shared" si="66"/>
        <v/>
      </c>
      <c r="BX109" s="16" t="str">
        <f t="shared" si="67"/>
        <v/>
      </c>
      <c r="BY109" s="10" t="str">
        <f t="shared" si="68"/>
        <v/>
      </c>
      <c r="CA109" s="16" t="str">
        <f>IF($A109="","",IF(BZ109="","I",LOOKUP(BZ109/CB$2,{0,0.4,0.45,0.5,0.55,0.6,0.65,0.7,0.75,0.8,1},{"F","D","C","C+","B-","B","B+","A-","A","A+"})))</f>
        <v/>
      </c>
      <c r="CB109" s="12" t="str">
        <f>IF($A109="","",IF(BZ109="","--",LOOKUP(BZ109/CB$2,{0,0.4,0.45,0.5,0.55,0.6,0.65,0.7,0.75,0.8,1},{0,2,2.25,2.5,2.75,3,3.25,3.5,3.75,4})))</f>
        <v/>
      </c>
      <c r="CF109" s="32" t="str">
        <f t="shared" si="69"/>
        <v/>
      </c>
      <c r="CJ109" s="32" t="str">
        <f t="shared" si="70"/>
        <v/>
      </c>
      <c r="CK109" s="33" t="str">
        <f>IF(OR(B109="",A109="IM",COUNT(CG109:CI109)=0),"",ROUNDUP(N(CF109)+N(CJ109),0))</f>
        <v/>
      </c>
    </row>
    <row r="110" spans="2:89" ht="15.75" thickBot="1" x14ac:dyDescent="0.3">
      <c r="B110" s="35"/>
      <c r="E110" s="16" t="str">
        <f t="shared" si="42"/>
        <v/>
      </c>
      <c r="F110" s="29"/>
      <c r="G110" s="29"/>
      <c r="I110" s="16" t="str">
        <f t="shared" si="43"/>
        <v/>
      </c>
      <c r="J110" s="16" t="str">
        <f t="shared" si="44"/>
        <v/>
      </c>
      <c r="M110" s="16" t="str">
        <f t="shared" si="45"/>
        <v/>
      </c>
      <c r="N110" s="29"/>
      <c r="O110" s="29"/>
      <c r="Q110" s="16" t="str">
        <f t="shared" si="46"/>
        <v/>
      </c>
      <c r="R110" s="16" t="str">
        <f t="shared" si="47"/>
        <v/>
      </c>
      <c r="U110" s="16" t="str">
        <f t="shared" si="48"/>
        <v/>
      </c>
      <c r="V110" s="29"/>
      <c r="W110" s="29"/>
      <c r="Y110" s="16" t="str">
        <f t="shared" si="49"/>
        <v/>
      </c>
      <c r="Z110" s="16" t="str">
        <f t="shared" si="50"/>
        <v/>
      </c>
      <c r="AC110" s="16" t="str">
        <f t="shared" si="51"/>
        <v/>
      </c>
      <c r="AG110" s="16" t="str">
        <f t="shared" si="52"/>
        <v/>
      </c>
      <c r="AH110" s="12" t="str">
        <f t="shared" si="53"/>
        <v/>
      </c>
      <c r="AK110" s="16" t="str">
        <f t="shared" si="54"/>
        <v/>
      </c>
      <c r="AO110" s="16" t="str">
        <f t="shared" si="55"/>
        <v/>
      </c>
      <c r="AP110" s="16" t="str">
        <f t="shared" si="56"/>
        <v/>
      </c>
      <c r="AS110" s="16" t="str">
        <f t="shared" si="57"/>
        <v/>
      </c>
      <c r="AW110" s="16" t="str">
        <f t="shared" si="58"/>
        <v/>
      </c>
      <c r="AX110" s="16" t="str">
        <f t="shared" si="59"/>
        <v/>
      </c>
      <c r="BA110" s="16" t="str">
        <f t="shared" si="60"/>
        <v/>
      </c>
      <c r="BE110" s="16" t="str">
        <f t="shared" si="61"/>
        <v/>
      </c>
      <c r="BF110" s="16" t="str">
        <f t="shared" si="62"/>
        <v/>
      </c>
      <c r="BH110" s="16" t="str">
        <f>IF($A110="","",IF(BG110="","I",LOOKUP(BG110/BI$2,{0,0.4,0.45,0.5,0.55,0.6,0.65,0.7,0.75,0.8,1},{"F","D","C","C+","B-","B","B+","A-","A","A+"})))</f>
        <v/>
      </c>
      <c r="BI110" s="12" t="str">
        <f>IF($A110="","",IF(BG110="","--",LOOKUP(BG110/BI$2,{0,0.4,0.45,0.5,0.55,0.6,0.65,0.7,0.75,0.8,1},{0,2,2.25,2.5,2.75,3,3.25,3.5,3.75,4})))</f>
        <v/>
      </c>
      <c r="BL110" s="16" t="str">
        <f t="shared" si="63"/>
        <v/>
      </c>
      <c r="BP110" s="16" t="str">
        <f t="shared" si="64"/>
        <v/>
      </c>
      <c r="BQ110" s="10" t="str">
        <f t="shared" si="65"/>
        <v/>
      </c>
      <c r="BT110" s="16" t="str">
        <f t="shared" si="66"/>
        <v/>
      </c>
      <c r="BX110" s="16" t="str">
        <f t="shared" si="67"/>
        <v/>
      </c>
      <c r="BY110" s="10" t="str">
        <f t="shared" si="68"/>
        <v/>
      </c>
      <c r="CA110" s="16" t="str">
        <f>IF($A110="","",IF(BZ110="","I",LOOKUP(BZ110/CB$2,{0,0.4,0.45,0.5,0.55,0.6,0.65,0.7,0.75,0.8,1},{"F","D","C","C+","B-","B","B+","A-","A","A+"})))</f>
        <v/>
      </c>
      <c r="CB110" s="12" t="str">
        <f>IF($A110="","",IF(BZ110="","--",LOOKUP(BZ110/CB$2,{0,0.4,0.45,0.5,0.55,0.6,0.65,0.7,0.75,0.8,1},{0,2,2.25,2.5,2.75,3,3.25,3.5,3.75,4})))</f>
        <v/>
      </c>
      <c r="CF110" s="32" t="str">
        <f t="shared" si="69"/>
        <v/>
      </c>
      <c r="CJ110" s="32" t="str">
        <f t="shared" si="70"/>
        <v/>
      </c>
      <c r="CK110" s="33" t="str">
        <f>IF(OR(B110="",A110="IM",COUNT(CG110:CI110)=0),"",ROUNDUP(N(CF110)+N(CJ110),0))</f>
        <v/>
      </c>
    </row>
    <row r="111" spans="2:89" x14ac:dyDescent="0.25">
      <c r="B111" s="40"/>
      <c r="E111" s="16" t="str">
        <f t="shared" si="42"/>
        <v/>
      </c>
      <c r="F111" s="29"/>
      <c r="G111" s="41"/>
      <c r="I111" s="16" t="str">
        <f t="shared" si="43"/>
        <v/>
      </c>
      <c r="J111" s="16" t="str">
        <f t="shared" si="44"/>
        <v/>
      </c>
      <c r="M111" s="16" t="str">
        <f t="shared" si="45"/>
        <v/>
      </c>
      <c r="N111" s="41"/>
      <c r="O111" s="41"/>
      <c r="Q111" s="16" t="str">
        <f t="shared" si="46"/>
        <v/>
      </c>
      <c r="R111" s="16" t="str">
        <f t="shared" si="47"/>
        <v/>
      </c>
      <c r="U111" s="16" t="str">
        <f t="shared" si="48"/>
        <v/>
      </c>
      <c r="V111" s="41"/>
      <c r="W111" s="41"/>
      <c r="Y111" s="16" t="str">
        <f t="shared" si="49"/>
        <v/>
      </c>
      <c r="Z111" s="16" t="str">
        <f t="shared" si="50"/>
        <v/>
      </c>
      <c r="AC111" s="16" t="str">
        <f t="shared" si="51"/>
        <v/>
      </c>
      <c r="AG111" s="16" t="str">
        <f t="shared" si="52"/>
        <v/>
      </c>
      <c r="AH111" s="12" t="str">
        <f t="shared" si="53"/>
        <v/>
      </c>
      <c r="AK111" s="16" t="str">
        <f t="shared" si="54"/>
        <v/>
      </c>
      <c r="AO111" s="16" t="str">
        <f t="shared" si="55"/>
        <v/>
      </c>
      <c r="AP111" s="16" t="str">
        <f t="shared" si="56"/>
        <v/>
      </c>
      <c r="AS111" s="16" t="str">
        <f t="shared" si="57"/>
        <v/>
      </c>
      <c r="AW111" s="16" t="str">
        <f t="shared" si="58"/>
        <v/>
      </c>
      <c r="AX111" s="16" t="str">
        <f t="shared" si="59"/>
        <v/>
      </c>
      <c r="BA111" s="16" t="str">
        <f t="shared" si="60"/>
        <v/>
      </c>
      <c r="BE111" s="16" t="str">
        <f t="shared" si="61"/>
        <v/>
      </c>
      <c r="BF111" s="16" t="str">
        <f t="shared" si="62"/>
        <v/>
      </c>
      <c r="BH111" s="16" t="str">
        <f>IF($A111="","",IF(BG111="","I",LOOKUP(BG111/BI$2,{0,0.4,0.45,0.5,0.55,0.6,0.65,0.7,0.75,0.8,1},{"F","D","C","C+","B-","B","B+","A-","A","A+"})))</f>
        <v/>
      </c>
      <c r="BI111" s="12" t="str">
        <f>IF($A111="","",IF(BG111="","--",LOOKUP(BG111/BI$2,{0,0.4,0.45,0.5,0.55,0.6,0.65,0.7,0.75,0.8,1},{0,2,2.25,2.5,2.75,3,3.25,3.5,3.75,4})))</f>
        <v/>
      </c>
      <c r="BL111" s="16" t="str">
        <f t="shared" si="63"/>
        <v/>
      </c>
      <c r="BP111" s="16" t="str">
        <f t="shared" si="64"/>
        <v/>
      </c>
      <c r="BQ111" s="10" t="str">
        <f t="shared" si="65"/>
        <v/>
      </c>
      <c r="BT111" s="16" t="str">
        <f t="shared" si="66"/>
        <v/>
      </c>
      <c r="BX111" s="16" t="str">
        <f t="shared" si="67"/>
        <v/>
      </c>
      <c r="BY111" s="10" t="str">
        <f t="shared" si="68"/>
        <v/>
      </c>
      <c r="CA111" s="16" t="str">
        <f>IF($A111="","",IF(BZ111="","I",LOOKUP(BZ111/CB$2,{0,0.4,0.45,0.5,0.55,0.6,0.65,0.7,0.75,0.8,1},{"F","D","C","C+","B-","B","B+","A-","A","A+"})))</f>
        <v/>
      </c>
      <c r="CB111" s="12" t="str">
        <f>IF($A111="","",IF(BZ111="","--",LOOKUP(BZ111/CB$2,{0,0.4,0.45,0.5,0.55,0.6,0.65,0.7,0.75,0.8,1},{0,2,2.25,2.5,2.75,3,3.25,3.5,3.75,4})))</f>
        <v/>
      </c>
      <c r="CF111" s="32" t="str">
        <f t="shared" si="69"/>
        <v/>
      </c>
      <c r="CJ111" s="32" t="str">
        <f t="shared" si="70"/>
        <v/>
      </c>
      <c r="CK111" s="33" t="str">
        <f>IF(OR(B111="",A111="IM",COUNT(CG111:CI111)=0),"",ROUNDUP(N(CF111)+N(CJ111),0))</f>
        <v/>
      </c>
    </row>
    <row r="112" spans="2:89" x14ac:dyDescent="0.25">
      <c r="B112" s="40"/>
      <c r="E112" s="16" t="str">
        <f t="shared" si="42"/>
        <v/>
      </c>
      <c r="F112" s="29"/>
      <c r="G112" s="41"/>
      <c r="I112" s="16" t="str">
        <f t="shared" si="43"/>
        <v/>
      </c>
      <c r="J112" s="16" t="str">
        <f t="shared" si="44"/>
        <v/>
      </c>
      <c r="M112" s="16" t="str">
        <f t="shared" si="45"/>
        <v/>
      </c>
      <c r="N112" s="41"/>
      <c r="O112" s="41"/>
      <c r="Q112" s="16" t="str">
        <f t="shared" si="46"/>
        <v/>
      </c>
      <c r="R112" s="16" t="str">
        <f t="shared" si="47"/>
        <v/>
      </c>
      <c r="U112" s="16" t="str">
        <f t="shared" si="48"/>
        <v/>
      </c>
      <c r="V112" s="41"/>
      <c r="W112" s="41"/>
      <c r="Y112" s="16" t="str">
        <f t="shared" si="49"/>
        <v/>
      </c>
      <c r="Z112" s="16" t="str">
        <f t="shared" si="50"/>
        <v/>
      </c>
      <c r="AC112" s="16" t="str">
        <f t="shared" si="51"/>
        <v/>
      </c>
      <c r="AG112" s="16" t="str">
        <f t="shared" si="52"/>
        <v/>
      </c>
      <c r="AH112" s="12" t="str">
        <f t="shared" si="53"/>
        <v/>
      </c>
      <c r="AK112" s="16" t="str">
        <f t="shared" si="54"/>
        <v/>
      </c>
      <c r="AO112" s="16" t="str">
        <f t="shared" si="55"/>
        <v/>
      </c>
      <c r="AP112" s="16" t="str">
        <f t="shared" si="56"/>
        <v/>
      </c>
      <c r="AS112" s="16" t="str">
        <f t="shared" si="57"/>
        <v/>
      </c>
      <c r="AW112" s="16" t="str">
        <f t="shared" si="58"/>
        <v/>
      </c>
      <c r="AX112" s="16" t="str">
        <f t="shared" si="59"/>
        <v/>
      </c>
      <c r="BA112" s="16" t="str">
        <f t="shared" si="60"/>
        <v/>
      </c>
      <c r="BE112" s="16" t="str">
        <f t="shared" si="61"/>
        <v/>
      </c>
      <c r="BF112" s="16" t="str">
        <f t="shared" si="62"/>
        <v/>
      </c>
      <c r="BH112" s="16" t="str">
        <f>IF($A112="","",IF(BG112="","I",LOOKUP(BG112/BI$2,{0,0.4,0.45,0.5,0.55,0.6,0.65,0.7,0.75,0.8,1},{"F","D","C","C+","B-","B","B+","A-","A","A+"})))</f>
        <v/>
      </c>
      <c r="BI112" s="12" t="str">
        <f>IF($A112="","",IF(BG112="","--",LOOKUP(BG112/BI$2,{0,0.4,0.45,0.5,0.55,0.6,0.65,0.7,0.75,0.8,1},{0,2,2.25,2.5,2.75,3,3.25,3.5,3.75,4})))</f>
        <v/>
      </c>
      <c r="BL112" s="16" t="str">
        <f t="shared" si="63"/>
        <v/>
      </c>
      <c r="BP112" s="16" t="str">
        <f t="shared" si="64"/>
        <v/>
      </c>
      <c r="BQ112" s="10" t="str">
        <f t="shared" si="65"/>
        <v/>
      </c>
      <c r="BT112" s="16" t="str">
        <f t="shared" si="66"/>
        <v/>
      </c>
      <c r="BX112" s="16" t="str">
        <f t="shared" si="67"/>
        <v/>
      </c>
      <c r="BY112" s="10" t="str">
        <f t="shared" si="68"/>
        <v/>
      </c>
      <c r="CA112" s="16" t="str">
        <f>IF($A112="","",IF(BZ112="","I",LOOKUP(BZ112/CB$2,{0,0.4,0.45,0.5,0.55,0.6,0.65,0.7,0.75,0.8,1},{"F","D","C","C+","B-","B","B+","A-","A","A+"})))</f>
        <v/>
      </c>
      <c r="CB112" s="12" t="str">
        <f>IF($A112="","",IF(BZ112="","--",LOOKUP(BZ112/CB$2,{0,0.4,0.45,0.5,0.55,0.6,0.65,0.7,0.75,0.8,1},{0,2,2.25,2.5,2.75,3,3.25,3.5,3.75,4})))</f>
        <v/>
      </c>
      <c r="CF112" s="32" t="str">
        <f t="shared" si="69"/>
        <v/>
      </c>
      <c r="CJ112" s="32" t="str">
        <f t="shared" si="70"/>
        <v/>
      </c>
      <c r="CK112" s="33" t="str">
        <f>IF(OR(B112="",A112="IM",COUNT(CG112:CI112)=0),"",ROUNDUP(N(CF112)+N(CJ112),0))</f>
        <v/>
      </c>
    </row>
    <row r="113" spans="2:89" x14ac:dyDescent="0.25">
      <c r="B113" s="40"/>
      <c r="E113" s="16" t="str">
        <f t="shared" si="42"/>
        <v/>
      </c>
      <c r="F113" s="29"/>
      <c r="G113" s="41"/>
      <c r="I113" s="16" t="str">
        <f t="shared" si="43"/>
        <v/>
      </c>
      <c r="J113" s="16" t="str">
        <f t="shared" si="44"/>
        <v/>
      </c>
      <c r="M113" s="16" t="str">
        <f t="shared" si="45"/>
        <v/>
      </c>
      <c r="N113" s="41"/>
      <c r="O113" s="41"/>
      <c r="Q113" s="16" t="str">
        <f t="shared" si="46"/>
        <v/>
      </c>
      <c r="R113" s="16" t="str">
        <f t="shared" si="47"/>
        <v/>
      </c>
      <c r="U113" s="16" t="str">
        <f t="shared" si="48"/>
        <v/>
      </c>
      <c r="V113" s="41"/>
      <c r="W113" s="41"/>
      <c r="Y113" s="16" t="str">
        <f t="shared" si="49"/>
        <v/>
      </c>
      <c r="Z113" s="16" t="str">
        <f t="shared" si="50"/>
        <v/>
      </c>
      <c r="AC113" s="16" t="str">
        <f t="shared" si="51"/>
        <v/>
      </c>
      <c r="AG113" s="16" t="str">
        <f t="shared" si="52"/>
        <v/>
      </c>
      <c r="AH113" s="12" t="str">
        <f t="shared" si="53"/>
        <v/>
      </c>
      <c r="AK113" s="16" t="str">
        <f t="shared" si="54"/>
        <v/>
      </c>
      <c r="AO113" s="16" t="str">
        <f t="shared" si="55"/>
        <v/>
      </c>
      <c r="AP113" s="16" t="str">
        <f t="shared" si="56"/>
        <v/>
      </c>
      <c r="AS113" s="16" t="str">
        <f t="shared" si="57"/>
        <v/>
      </c>
      <c r="AW113" s="16" t="str">
        <f t="shared" si="58"/>
        <v/>
      </c>
      <c r="AX113" s="16" t="str">
        <f t="shared" si="59"/>
        <v/>
      </c>
      <c r="BA113" s="16" t="str">
        <f t="shared" si="60"/>
        <v/>
      </c>
      <c r="BE113" s="16" t="str">
        <f t="shared" si="61"/>
        <v/>
      </c>
      <c r="BF113" s="16" t="str">
        <f t="shared" si="62"/>
        <v/>
      </c>
      <c r="BH113" s="16" t="str">
        <f>IF($A113="","",IF(BG113="","I",LOOKUP(BG113/BI$2,{0,0.4,0.45,0.5,0.55,0.6,0.65,0.7,0.75,0.8,1},{"F","D","C","C+","B-","B","B+","A-","A","A+"})))</f>
        <v/>
      </c>
      <c r="BI113" s="12" t="str">
        <f>IF($A113="","",IF(BG113="","--",LOOKUP(BG113/BI$2,{0,0.4,0.45,0.5,0.55,0.6,0.65,0.7,0.75,0.8,1},{0,2,2.25,2.5,2.75,3,3.25,3.5,3.75,4})))</f>
        <v/>
      </c>
      <c r="BL113" s="16" t="str">
        <f t="shared" si="63"/>
        <v/>
      </c>
      <c r="BP113" s="16" t="str">
        <f t="shared" si="64"/>
        <v/>
      </c>
      <c r="BQ113" s="10" t="str">
        <f t="shared" si="65"/>
        <v/>
      </c>
      <c r="BT113" s="16" t="str">
        <f t="shared" si="66"/>
        <v/>
      </c>
      <c r="BX113" s="16" t="str">
        <f t="shared" si="67"/>
        <v/>
      </c>
      <c r="BY113" s="10" t="str">
        <f t="shared" si="68"/>
        <v/>
      </c>
      <c r="CA113" s="16" t="str">
        <f>IF($A113="","",IF(BZ113="","I",LOOKUP(BZ113/CB$2,{0,0.4,0.45,0.5,0.55,0.6,0.65,0.7,0.75,0.8,1},{"F","D","C","C+","B-","B","B+","A-","A","A+"})))</f>
        <v/>
      </c>
      <c r="CB113" s="12" t="str">
        <f>IF($A113="","",IF(BZ113="","--",LOOKUP(BZ113/CB$2,{0,0.4,0.45,0.5,0.55,0.6,0.65,0.7,0.75,0.8,1},{0,2,2.25,2.5,2.75,3,3.25,3.5,3.75,4})))</f>
        <v/>
      </c>
      <c r="CF113" s="32" t="str">
        <f t="shared" si="69"/>
        <v/>
      </c>
      <c r="CJ113" s="32" t="str">
        <f t="shared" si="70"/>
        <v/>
      </c>
      <c r="CK113" s="33" t="str">
        <f>IF(OR(B113="",A113="IM",COUNT(CG113:CI113)=0),"",ROUNDUP(N(CF113)+N(CJ113),0))</f>
        <v/>
      </c>
    </row>
    <row r="114" spans="2:89" x14ac:dyDescent="0.25">
      <c r="B114" s="40"/>
      <c r="E114" s="16" t="str">
        <f t="shared" si="42"/>
        <v/>
      </c>
      <c r="F114" s="29"/>
      <c r="G114" s="41"/>
      <c r="I114" s="16" t="str">
        <f t="shared" si="43"/>
        <v/>
      </c>
      <c r="J114" s="16" t="str">
        <f t="shared" si="44"/>
        <v/>
      </c>
      <c r="M114" s="16" t="str">
        <f t="shared" si="45"/>
        <v/>
      </c>
      <c r="N114" s="41"/>
      <c r="O114" s="41"/>
      <c r="Q114" s="16" t="str">
        <f t="shared" si="46"/>
        <v/>
      </c>
      <c r="R114" s="16" t="str">
        <f t="shared" si="47"/>
        <v/>
      </c>
      <c r="U114" s="16" t="str">
        <f t="shared" si="48"/>
        <v/>
      </c>
      <c r="V114" s="41"/>
      <c r="W114" s="41"/>
      <c r="Y114" s="16" t="str">
        <f t="shared" si="49"/>
        <v/>
      </c>
      <c r="Z114" s="16" t="str">
        <f t="shared" si="50"/>
        <v/>
      </c>
      <c r="AC114" s="16" t="str">
        <f t="shared" si="51"/>
        <v/>
      </c>
      <c r="AG114" s="16" t="str">
        <f t="shared" si="52"/>
        <v/>
      </c>
      <c r="AH114" s="12" t="str">
        <f t="shared" si="53"/>
        <v/>
      </c>
      <c r="AK114" s="16" t="str">
        <f t="shared" si="54"/>
        <v/>
      </c>
      <c r="AO114" s="16" t="str">
        <f t="shared" si="55"/>
        <v/>
      </c>
      <c r="AP114" s="16" t="str">
        <f t="shared" si="56"/>
        <v/>
      </c>
      <c r="AS114" s="16" t="str">
        <f t="shared" si="57"/>
        <v/>
      </c>
      <c r="AW114" s="16" t="str">
        <f t="shared" si="58"/>
        <v/>
      </c>
      <c r="AX114" s="16" t="str">
        <f t="shared" si="59"/>
        <v/>
      </c>
      <c r="BA114" s="16" t="str">
        <f t="shared" si="60"/>
        <v/>
      </c>
      <c r="BE114" s="16" t="str">
        <f t="shared" si="61"/>
        <v/>
      </c>
      <c r="BF114" s="16" t="str">
        <f t="shared" si="62"/>
        <v/>
      </c>
      <c r="BH114" s="16" t="str">
        <f>IF($A114="","",IF(BG114="","I",LOOKUP(BG114/BI$2,{0,0.4,0.45,0.5,0.55,0.6,0.65,0.7,0.75,0.8,1},{"F","D","C","C+","B-","B","B+","A-","A","A+"})))</f>
        <v/>
      </c>
      <c r="BI114" s="12" t="str">
        <f>IF($A114="","",IF(BG114="","--",LOOKUP(BG114/BI$2,{0,0.4,0.45,0.5,0.55,0.6,0.65,0.7,0.75,0.8,1},{0,2,2.25,2.5,2.75,3,3.25,3.5,3.75,4})))</f>
        <v/>
      </c>
      <c r="BL114" s="16" t="str">
        <f t="shared" si="63"/>
        <v/>
      </c>
      <c r="BP114" s="16" t="str">
        <f t="shared" si="64"/>
        <v/>
      </c>
      <c r="BQ114" s="10" t="str">
        <f t="shared" si="65"/>
        <v/>
      </c>
      <c r="BT114" s="16" t="str">
        <f t="shared" si="66"/>
        <v/>
      </c>
      <c r="BX114" s="16" t="str">
        <f t="shared" si="67"/>
        <v/>
      </c>
      <c r="BY114" s="10" t="str">
        <f t="shared" si="68"/>
        <v/>
      </c>
      <c r="CA114" s="16" t="str">
        <f>IF($A114="","",IF(BZ114="","I",LOOKUP(BZ114/CB$2,{0,0.4,0.45,0.5,0.55,0.6,0.65,0.7,0.75,0.8,1},{"F","D","C","C+","B-","B","B+","A-","A","A+"})))</f>
        <v/>
      </c>
      <c r="CB114" s="12" t="str">
        <f>IF($A114="","",IF(BZ114="","--",LOOKUP(BZ114/CB$2,{0,0.4,0.45,0.5,0.55,0.6,0.65,0.7,0.75,0.8,1},{0,2,2.25,2.5,2.75,3,3.25,3.5,3.75,4})))</f>
        <v/>
      </c>
      <c r="CF114" s="32" t="str">
        <f t="shared" si="69"/>
        <v/>
      </c>
      <c r="CJ114" s="32" t="str">
        <f t="shared" si="70"/>
        <v/>
      </c>
      <c r="CK114" s="33" t="str">
        <f>IF(OR(B114="",A114="IM",COUNT(CG114:CI114)=0),"",ROUNDUP(N(CF114)+N(CJ114),0))</f>
        <v/>
      </c>
    </row>
    <row r="115" spans="2:89" x14ac:dyDescent="0.25">
      <c r="B115" s="40"/>
      <c r="E115" s="16" t="str">
        <f t="shared" si="42"/>
        <v/>
      </c>
      <c r="F115" s="29"/>
      <c r="G115" s="41"/>
      <c r="I115" s="16" t="str">
        <f t="shared" si="43"/>
        <v/>
      </c>
      <c r="J115" s="16" t="str">
        <f t="shared" si="44"/>
        <v/>
      </c>
      <c r="M115" s="16" t="str">
        <f t="shared" si="45"/>
        <v/>
      </c>
      <c r="N115" s="41"/>
      <c r="O115" s="41"/>
      <c r="Q115" s="16" t="str">
        <f t="shared" si="46"/>
        <v/>
      </c>
      <c r="R115" s="16" t="str">
        <f t="shared" si="47"/>
        <v/>
      </c>
      <c r="U115" s="16" t="str">
        <f t="shared" si="48"/>
        <v/>
      </c>
      <c r="V115" s="41"/>
      <c r="W115" s="41"/>
      <c r="Y115" s="16" t="str">
        <f t="shared" si="49"/>
        <v/>
      </c>
      <c r="Z115" s="16" t="str">
        <f t="shared" si="50"/>
        <v/>
      </c>
      <c r="AC115" s="16" t="str">
        <f t="shared" si="51"/>
        <v/>
      </c>
      <c r="AG115" s="16" t="str">
        <f t="shared" si="52"/>
        <v/>
      </c>
      <c r="AH115" s="12" t="str">
        <f t="shared" si="53"/>
        <v/>
      </c>
      <c r="AK115" s="16" t="str">
        <f t="shared" si="54"/>
        <v/>
      </c>
      <c r="AO115" s="16" t="str">
        <f t="shared" si="55"/>
        <v/>
      </c>
      <c r="AP115" s="16" t="str">
        <f t="shared" si="56"/>
        <v/>
      </c>
      <c r="AS115" s="16" t="str">
        <f t="shared" si="57"/>
        <v/>
      </c>
      <c r="AW115" s="16" t="str">
        <f t="shared" si="58"/>
        <v/>
      </c>
      <c r="AX115" s="16" t="str">
        <f t="shared" si="59"/>
        <v/>
      </c>
      <c r="BA115" s="16" t="str">
        <f t="shared" si="60"/>
        <v/>
      </c>
      <c r="BE115" s="16" t="str">
        <f t="shared" si="61"/>
        <v/>
      </c>
      <c r="BF115" s="16" t="str">
        <f t="shared" si="62"/>
        <v/>
      </c>
      <c r="BH115" s="16" t="str">
        <f>IF($A115="","",IF(BG115="","I",LOOKUP(BG115/BI$2,{0,0.4,0.45,0.5,0.55,0.6,0.65,0.7,0.75,0.8,1},{"F","D","C","C+","B-","B","B+","A-","A","A+"})))</f>
        <v/>
      </c>
      <c r="BI115" s="12" t="str">
        <f>IF($A115="","",IF(BG115="","--",LOOKUP(BG115/BI$2,{0,0.4,0.45,0.5,0.55,0.6,0.65,0.7,0.75,0.8,1},{0,2,2.25,2.5,2.75,3,3.25,3.5,3.75,4})))</f>
        <v/>
      </c>
      <c r="BL115" s="16" t="str">
        <f t="shared" si="63"/>
        <v/>
      </c>
      <c r="BP115" s="16" t="str">
        <f t="shared" si="64"/>
        <v/>
      </c>
      <c r="BQ115" s="10" t="str">
        <f t="shared" si="65"/>
        <v/>
      </c>
      <c r="BT115" s="16" t="str">
        <f t="shared" si="66"/>
        <v/>
      </c>
      <c r="BX115" s="16" t="str">
        <f t="shared" si="67"/>
        <v/>
      </c>
      <c r="BY115" s="10" t="str">
        <f t="shared" si="68"/>
        <v/>
      </c>
      <c r="CA115" s="16" t="str">
        <f>IF($A115="","",IF(BZ115="","I",LOOKUP(BZ115/CB$2,{0,0.4,0.45,0.5,0.55,0.6,0.65,0.7,0.75,0.8,1},{"F","D","C","C+","B-","B","B+","A-","A","A+"})))</f>
        <v/>
      </c>
      <c r="CB115" s="12" t="str">
        <f>IF($A115="","",IF(BZ115="","--",LOOKUP(BZ115/CB$2,{0,0.4,0.45,0.5,0.55,0.6,0.65,0.7,0.75,0.8,1},{0,2,2.25,2.5,2.75,3,3.25,3.5,3.75,4})))</f>
        <v/>
      </c>
      <c r="CF115" s="32" t="str">
        <f t="shared" si="69"/>
        <v/>
      </c>
      <c r="CJ115" s="32" t="str">
        <f t="shared" si="70"/>
        <v/>
      </c>
      <c r="CK115" s="33" t="str">
        <f>IF(OR(B115="",A115="IM",COUNT(CG115:CI115)=0),"",ROUNDUP(N(CF115)+N(CJ115),0))</f>
        <v/>
      </c>
    </row>
    <row r="116" spans="2:89" x14ac:dyDescent="0.25">
      <c r="B116" s="40"/>
      <c r="E116" s="16" t="str">
        <f t="shared" si="42"/>
        <v/>
      </c>
      <c r="F116" s="41"/>
      <c r="G116" s="41"/>
      <c r="I116" s="16" t="str">
        <f t="shared" si="43"/>
        <v/>
      </c>
      <c r="J116" s="16" t="str">
        <f t="shared" si="44"/>
        <v/>
      </c>
      <c r="M116" s="16" t="str">
        <f t="shared" si="45"/>
        <v/>
      </c>
      <c r="N116" s="41"/>
      <c r="O116" s="41"/>
      <c r="Q116" s="16" t="str">
        <f t="shared" si="46"/>
        <v/>
      </c>
      <c r="R116" s="16" t="str">
        <f t="shared" si="47"/>
        <v/>
      </c>
      <c r="U116" s="16" t="str">
        <f t="shared" si="48"/>
        <v/>
      </c>
      <c r="V116" s="41"/>
      <c r="W116" s="41"/>
      <c r="Y116" s="16" t="str">
        <f t="shared" si="49"/>
        <v/>
      </c>
      <c r="Z116" s="16" t="str">
        <f t="shared" si="50"/>
        <v/>
      </c>
      <c r="AC116" s="16" t="str">
        <f t="shared" si="51"/>
        <v/>
      </c>
      <c r="AG116" s="16" t="str">
        <f t="shared" si="52"/>
        <v/>
      </c>
      <c r="AH116" s="12" t="str">
        <f t="shared" si="53"/>
        <v/>
      </c>
      <c r="AK116" s="16" t="str">
        <f t="shared" si="54"/>
        <v/>
      </c>
      <c r="AO116" s="16" t="str">
        <f t="shared" si="55"/>
        <v/>
      </c>
      <c r="AP116" s="16" t="str">
        <f t="shared" si="56"/>
        <v/>
      </c>
      <c r="AS116" s="16" t="str">
        <f t="shared" si="57"/>
        <v/>
      </c>
      <c r="AW116" s="16" t="str">
        <f t="shared" si="58"/>
        <v/>
      </c>
      <c r="AX116" s="16" t="str">
        <f t="shared" si="59"/>
        <v/>
      </c>
      <c r="BA116" s="16" t="str">
        <f t="shared" si="60"/>
        <v/>
      </c>
      <c r="BE116" s="16" t="str">
        <f t="shared" si="61"/>
        <v/>
      </c>
      <c r="BF116" s="16" t="str">
        <f t="shared" si="62"/>
        <v/>
      </c>
      <c r="BH116" s="16" t="str">
        <f>IF($A116="","",IF(BG116="","I",LOOKUP(BG116/BI$2,{0,0.4,0.45,0.5,0.55,0.6,0.65,0.7,0.75,0.8,1},{"F","D","C","C+","B-","B","B+","A-","A","A+"})))</f>
        <v/>
      </c>
      <c r="BI116" s="12" t="str">
        <f>IF($A116="","",IF(BG116="","--",LOOKUP(BG116/BI$2,{0,0.4,0.45,0.5,0.55,0.6,0.65,0.7,0.75,0.8,1},{0,2,2.25,2.5,2.75,3,3.25,3.5,3.75,4})))</f>
        <v/>
      </c>
      <c r="BL116" s="16" t="str">
        <f t="shared" si="63"/>
        <v/>
      </c>
      <c r="BP116" s="16" t="str">
        <f t="shared" si="64"/>
        <v/>
      </c>
      <c r="BQ116" s="10" t="str">
        <f t="shared" si="65"/>
        <v/>
      </c>
      <c r="BT116" s="16" t="str">
        <f t="shared" si="66"/>
        <v/>
      </c>
      <c r="BX116" s="16" t="str">
        <f t="shared" si="67"/>
        <v/>
      </c>
      <c r="BY116" s="10" t="str">
        <f t="shared" si="68"/>
        <v/>
      </c>
      <c r="CA116" s="16" t="str">
        <f>IF($A116="","",IF(BZ116="","I",LOOKUP(BZ116/CB$2,{0,0.4,0.45,0.5,0.55,0.6,0.65,0.7,0.75,0.8,1},{"F","D","C","C+","B-","B","B+","A-","A","A+"})))</f>
        <v/>
      </c>
      <c r="CB116" s="12" t="str">
        <f>IF($A116="","",IF(BZ116="","--",LOOKUP(BZ116/CB$2,{0,0.4,0.45,0.5,0.55,0.6,0.65,0.7,0.75,0.8,1},{0,2,2.25,2.5,2.75,3,3.25,3.5,3.75,4})))</f>
        <v/>
      </c>
      <c r="CF116" s="32" t="str">
        <f t="shared" si="69"/>
        <v/>
      </c>
      <c r="CJ116" s="32" t="str">
        <f t="shared" si="70"/>
        <v/>
      </c>
      <c r="CK116" s="33" t="str">
        <f>IF(OR(B116="",A116="IM",COUNT(CG116:CI116)=0),"",ROUNDUP(N(CF116)+N(CJ116),0))</f>
        <v/>
      </c>
    </row>
    <row r="117" spans="2:89" x14ac:dyDescent="0.25">
      <c r="B117" s="40"/>
      <c r="E117" s="16" t="str">
        <f t="shared" si="42"/>
        <v/>
      </c>
      <c r="F117" s="41"/>
      <c r="G117" s="41"/>
      <c r="I117" s="16" t="str">
        <f t="shared" si="43"/>
        <v/>
      </c>
      <c r="J117" s="16" t="str">
        <f t="shared" si="44"/>
        <v/>
      </c>
      <c r="M117" s="16" t="str">
        <f t="shared" si="45"/>
        <v/>
      </c>
      <c r="N117" s="41"/>
      <c r="O117" s="41"/>
      <c r="Q117" s="16" t="str">
        <f t="shared" si="46"/>
        <v/>
      </c>
      <c r="R117" s="16" t="str">
        <f t="shared" si="47"/>
        <v/>
      </c>
      <c r="U117" s="16" t="str">
        <f t="shared" si="48"/>
        <v/>
      </c>
      <c r="V117" s="41"/>
      <c r="W117" s="41"/>
      <c r="Y117" s="16" t="str">
        <f t="shared" si="49"/>
        <v/>
      </c>
      <c r="Z117" s="16" t="str">
        <f t="shared" si="50"/>
        <v/>
      </c>
      <c r="AC117" s="16" t="str">
        <f t="shared" si="51"/>
        <v/>
      </c>
      <c r="AG117" s="16" t="str">
        <f t="shared" si="52"/>
        <v/>
      </c>
      <c r="AH117" s="12" t="str">
        <f t="shared" si="53"/>
        <v/>
      </c>
      <c r="AK117" s="16" t="str">
        <f t="shared" si="54"/>
        <v/>
      </c>
      <c r="AO117" s="16" t="str">
        <f t="shared" si="55"/>
        <v/>
      </c>
      <c r="AP117" s="16" t="str">
        <f t="shared" si="56"/>
        <v/>
      </c>
      <c r="AS117" s="16" t="str">
        <f t="shared" si="57"/>
        <v/>
      </c>
      <c r="AW117" s="16" t="str">
        <f t="shared" si="58"/>
        <v/>
      </c>
      <c r="AX117" s="16" t="str">
        <f t="shared" si="59"/>
        <v/>
      </c>
      <c r="BA117" s="16" t="str">
        <f t="shared" si="60"/>
        <v/>
      </c>
      <c r="BE117" s="16" t="str">
        <f t="shared" si="61"/>
        <v/>
      </c>
      <c r="BF117" s="16" t="str">
        <f t="shared" si="62"/>
        <v/>
      </c>
      <c r="BH117" s="16" t="str">
        <f>IF($A117="","",IF(BG117="","I",LOOKUP(BG117/BI$2,{0,0.4,0.45,0.5,0.55,0.6,0.65,0.7,0.75,0.8,1},{"F","D","C","C+","B-","B","B+","A-","A","A+"})))</f>
        <v/>
      </c>
      <c r="BI117" s="12" t="str">
        <f>IF($A117="","",IF(BG117="","--",LOOKUP(BG117/BI$2,{0,0.4,0.45,0.5,0.55,0.6,0.65,0.7,0.75,0.8,1},{0,2,2.25,2.5,2.75,3,3.25,3.5,3.75,4})))</f>
        <v/>
      </c>
      <c r="BL117" s="16" t="str">
        <f t="shared" si="63"/>
        <v/>
      </c>
      <c r="BP117" s="16" t="str">
        <f t="shared" si="64"/>
        <v/>
      </c>
      <c r="BQ117" s="10" t="str">
        <f t="shared" si="65"/>
        <v/>
      </c>
      <c r="BT117" s="16" t="str">
        <f t="shared" si="66"/>
        <v/>
      </c>
      <c r="BX117" s="16" t="str">
        <f t="shared" si="67"/>
        <v/>
      </c>
      <c r="BY117" s="10" t="str">
        <f t="shared" si="68"/>
        <v/>
      </c>
      <c r="CA117" s="16" t="str">
        <f>IF($A117="","",IF(BZ117="","I",LOOKUP(BZ117/CB$2,{0,0.4,0.45,0.5,0.55,0.6,0.65,0.7,0.75,0.8,1},{"F","D","C","C+","B-","B","B+","A-","A","A+"})))</f>
        <v/>
      </c>
      <c r="CB117" s="12" t="str">
        <f>IF($A117="","",IF(BZ117="","--",LOOKUP(BZ117/CB$2,{0,0.4,0.45,0.5,0.55,0.6,0.65,0.7,0.75,0.8,1},{0,2,2.25,2.5,2.75,3,3.25,3.5,3.75,4})))</f>
        <v/>
      </c>
      <c r="CF117" s="32" t="str">
        <f t="shared" si="69"/>
        <v/>
      </c>
      <c r="CJ117" s="32" t="str">
        <f t="shared" si="70"/>
        <v/>
      </c>
      <c r="CK117" s="33" t="str">
        <f>IF(OR(B117="",A117="IM",COUNT(CG117:CI117)=0),"",ROUNDUP(N(CF117)+N(CJ117),0))</f>
        <v/>
      </c>
    </row>
    <row r="118" spans="2:89" x14ac:dyDescent="0.25">
      <c r="B118" s="40"/>
      <c r="E118" s="16" t="str">
        <f t="shared" si="42"/>
        <v/>
      </c>
      <c r="F118" s="41"/>
      <c r="G118" s="41"/>
      <c r="I118" s="16" t="str">
        <f t="shared" si="43"/>
        <v/>
      </c>
      <c r="J118" s="16" t="str">
        <f t="shared" si="44"/>
        <v/>
      </c>
      <c r="M118" s="16" t="str">
        <f t="shared" si="45"/>
        <v/>
      </c>
      <c r="N118" s="41"/>
      <c r="O118" s="41"/>
      <c r="Q118" s="16" t="str">
        <f t="shared" si="46"/>
        <v/>
      </c>
      <c r="R118" s="16" t="str">
        <f t="shared" si="47"/>
        <v/>
      </c>
      <c r="U118" s="16" t="str">
        <f t="shared" si="48"/>
        <v/>
      </c>
      <c r="V118" s="41"/>
      <c r="W118" s="41"/>
      <c r="Y118" s="16" t="str">
        <f t="shared" si="49"/>
        <v/>
      </c>
      <c r="Z118" s="16" t="str">
        <f t="shared" si="50"/>
        <v/>
      </c>
      <c r="AC118" s="16" t="str">
        <f t="shared" si="51"/>
        <v/>
      </c>
      <c r="AG118" s="16" t="str">
        <f t="shared" si="52"/>
        <v/>
      </c>
      <c r="AH118" s="12" t="str">
        <f t="shared" si="53"/>
        <v/>
      </c>
      <c r="AK118" s="16" t="str">
        <f t="shared" si="54"/>
        <v/>
      </c>
      <c r="AO118" s="16" t="str">
        <f t="shared" si="55"/>
        <v/>
      </c>
      <c r="AP118" s="16" t="str">
        <f t="shared" si="56"/>
        <v/>
      </c>
      <c r="AS118" s="16" t="str">
        <f t="shared" si="57"/>
        <v/>
      </c>
      <c r="AW118" s="16" t="str">
        <f t="shared" si="58"/>
        <v/>
      </c>
      <c r="AX118" s="16" t="str">
        <f t="shared" si="59"/>
        <v/>
      </c>
      <c r="BA118" s="16" t="str">
        <f t="shared" si="60"/>
        <v/>
      </c>
      <c r="BE118" s="16" t="str">
        <f t="shared" si="61"/>
        <v/>
      </c>
      <c r="BF118" s="16" t="str">
        <f t="shared" si="62"/>
        <v/>
      </c>
      <c r="BH118" s="16" t="str">
        <f>IF($A118="","",IF(BG118="","I",LOOKUP(BG118/BI$2,{0,0.4,0.45,0.5,0.55,0.6,0.65,0.7,0.75,0.8,1},{"F","D","C","C+","B-","B","B+","A-","A","A+"})))</f>
        <v/>
      </c>
      <c r="BI118" s="12" t="str">
        <f>IF($A118="","",IF(BG118="","--",LOOKUP(BG118/BI$2,{0,0.4,0.45,0.5,0.55,0.6,0.65,0.7,0.75,0.8,1},{0,2,2.25,2.5,2.75,3,3.25,3.5,3.75,4})))</f>
        <v/>
      </c>
      <c r="BL118" s="16" t="str">
        <f t="shared" si="63"/>
        <v/>
      </c>
      <c r="BP118" s="16" t="str">
        <f t="shared" si="64"/>
        <v/>
      </c>
      <c r="BQ118" s="10" t="str">
        <f t="shared" si="65"/>
        <v/>
      </c>
      <c r="BT118" s="16" t="str">
        <f t="shared" si="66"/>
        <v/>
      </c>
      <c r="BX118" s="16" t="str">
        <f t="shared" si="67"/>
        <v/>
      </c>
      <c r="BY118" s="10" t="str">
        <f t="shared" si="68"/>
        <v/>
      </c>
      <c r="CA118" s="16" t="str">
        <f>IF($A118="","",IF(BZ118="","I",LOOKUP(BZ118/CB$2,{0,0.4,0.45,0.5,0.55,0.6,0.65,0.7,0.75,0.8,1},{"F","D","C","C+","B-","B","B+","A-","A","A+"})))</f>
        <v/>
      </c>
      <c r="CB118" s="12" t="str">
        <f>IF($A118="","",IF(BZ118="","--",LOOKUP(BZ118/CB$2,{0,0.4,0.45,0.5,0.55,0.6,0.65,0.7,0.75,0.8,1},{0,2,2.25,2.5,2.75,3,3.25,3.5,3.75,4})))</f>
        <v/>
      </c>
      <c r="CF118" s="32" t="str">
        <f t="shared" si="69"/>
        <v/>
      </c>
      <c r="CJ118" s="32" t="str">
        <f t="shared" si="70"/>
        <v/>
      </c>
      <c r="CK118" s="33" t="str">
        <f>IF(OR(B118="",A118="IM",COUNT(CG118:CI118)=0),"",ROUNDUP(N(CF118)+N(CJ118),0))</f>
        <v/>
      </c>
    </row>
    <row r="119" spans="2:89" x14ac:dyDescent="0.25">
      <c r="B119" s="42"/>
      <c r="E119" s="16" t="str">
        <f t="shared" si="42"/>
        <v/>
      </c>
      <c r="F119" s="29"/>
      <c r="G119" s="29"/>
      <c r="I119" s="16" t="str">
        <f t="shared" si="43"/>
        <v/>
      </c>
      <c r="J119" s="16" t="str">
        <f t="shared" si="44"/>
        <v/>
      </c>
      <c r="M119" s="16" t="str">
        <f t="shared" si="45"/>
        <v/>
      </c>
      <c r="N119" s="41"/>
      <c r="O119" s="41"/>
      <c r="Q119" s="16" t="str">
        <f t="shared" si="46"/>
        <v/>
      </c>
      <c r="R119" s="16" t="str">
        <f t="shared" si="47"/>
        <v/>
      </c>
      <c r="U119" s="16" t="str">
        <f t="shared" si="48"/>
        <v/>
      </c>
      <c r="V119" s="29"/>
      <c r="W119" s="29"/>
      <c r="Y119" s="16" t="str">
        <f t="shared" si="49"/>
        <v/>
      </c>
      <c r="Z119" s="16" t="str">
        <f t="shared" si="50"/>
        <v/>
      </c>
      <c r="AC119" s="16" t="str">
        <f t="shared" si="51"/>
        <v/>
      </c>
      <c r="AG119" s="16" t="str">
        <f t="shared" si="52"/>
        <v/>
      </c>
      <c r="AH119" s="12" t="str">
        <f t="shared" si="53"/>
        <v/>
      </c>
      <c r="AK119" s="16" t="str">
        <f t="shared" si="54"/>
        <v/>
      </c>
      <c r="AO119" s="16" t="str">
        <f t="shared" si="55"/>
        <v/>
      </c>
      <c r="AP119" s="16" t="str">
        <f t="shared" si="56"/>
        <v/>
      </c>
      <c r="AS119" s="16" t="str">
        <f t="shared" si="57"/>
        <v/>
      </c>
      <c r="AW119" s="16" t="str">
        <f t="shared" si="58"/>
        <v/>
      </c>
      <c r="AX119" s="16" t="str">
        <f t="shared" si="59"/>
        <v/>
      </c>
      <c r="BA119" s="16" t="str">
        <f t="shared" si="60"/>
        <v/>
      </c>
      <c r="BE119" s="16" t="str">
        <f t="shared" si="61"/>
        <v/>
      </c>
      <c r="BF119" s="16" t="str">
        <f t="shared" si="62"/>
        <v/>
      </c>
      <c r="BH119" s="16" t="str">
        <f>IF($A119="","",IF(BG119="","I",LOOKUP(BG119/BI$2,{0,0.4,0.45,0.5,0.55,0.6,0.65,0.7,0.75,0.8,1},{"F","D","C","C+","B-","B","B+","A-","A","A+"})))</f>
        <v/>
      </c>
      <c r="BI119" s="12" t="str">
        <f>IF($A119="","",IF(BG119="","--",LOOKUP(BG119/BI$2,{0,0.4,0.45,0.5,0.55,0.6,0.65,0.7,0.75,0.8,1},{0,2,2.25,2.5,2.75,3,3.25,3.5,3.75,4})))</f>
        <v/>
      </c>
      <c r="BL119" s="16" t="str">
        <f t="shared" si="63"/>
        <v/>
      </c>
      <c r="BP119" s="16" t="str">
        <f t="shared" si="64"/>
        <v/>
      </c>
      <c r="BQ119" s="10" t="str">
        <f t="shared" si="65"/>
        <v/>
      </c>
      <c r="BT119" s="16" t="str">
        <f t="shared" si="66"/>
        <v/>
      </c>
      <c r="BX119" s="16" t="str">
        <f t="shared" si="67"/>
        <v/>
      </c>
      <c r="BY119" s="10" t="str">
        <f t="shared" si="68"/>
        <v/>
      </c>
      <c r="CA119" s="16" t="str">
        <f>IF($A119="","",IF(BZ119="","I",LOOKUP(BZ119/CB$2,{0,0.4,0.45,0.5,0.55,0.6,0.65,0.7,0.75,0.8,1},{"F","D","C","C+","B-","B","B+","A-","A","A+"})))</f>
        <v/>
      </c>
      <c r="CB119" s="12" t="str">
        <f>IF($A119="","",IF(BZ119="","--",LOOKUP(BZ119/CB$2,{0,0.4,0.45,0.5,0.55,0.6,0.65,0.7,0.75,0.8,1},{0,2,2.25,2.5,2.75,3,3.25,3.5,3.75,4})))</f>
        <v/>
      </c>
      <c r="CF119" s="32" t="str">
        <f t="shared" si="69"/>
        <v/>
      </c>
      <c r="CJ119" s="32" t="str">
        <f t="shared" si="70"/>
        <v/>
      </c>
      <c r="CK119" s="33" t="str">
        <f>IF(OR(B119="",A119="IM",COUNT(CG119:CI119)=0),"",ROUNDUP(N(CF119)+N(CJ119),0))</f>
        <v/>
      </c>
    </row>
    <row r="120" spans="2:89" x14ac:dyDescent="0.25">
      <c r="B120" s="42"/>
      <c r="E120" s="16" t="str">
        <f t="shared" si="42"/>
        <v/>
      </c>
      <c r="F120" s="29"/>
      <c r="G120" s="29"/>
      <c r="I120" s="16" t="str">
        <f t="shared" si="43"/>
        <v/>
      </c>
      <c r="J120" s="16" t="str">
        <f t="shared" si="44"/>
        <v/>
      </c>
      <c r="M120" s="16" t="str">
        <f t="shared" si="45"/>
        <v/>
      </c>
      <c r="N120" s="41"/>
      <c r="O120" s="41"/>
      <c r="Q120" s="16" t="str">
        <f t="shared" si="46"/>
        <v/>
      </c>
      <c r="R120" s="16" t="str">
        <f t="shared" si="47"/>
        <v/>
      </c>
      <c r="U120" s="16" t="str">
        <f t="shared" si="48"/>
        <v/>
      </c>
      <c r="V120" s="29"/>
      <c r="W120" s="29"/>
      <c r="Y120" s="16" t="str">
        <f t="shared" si="49"/>
        <v/>
      </c>
      <c r="Z120" s="16" t="str">
        <f t="shared" si="50"/>
        <v/>
      </c>
      <c r="AC120" s="16" t="str">
        <f t="shared" si="51"/>
        <v/>
      </c>
      <c r="AG120" s="16" t="str">
        <f t="shared" si="52"/>
        <v/>
      </c>
      <c r="AH120" s="12" t="str">
        <f t="shared" si="53"/>
        <v/>
      </c>
      <c r="AK120" s="16" t="str">
        <f t="shared" si="54"/>
        <v/>
      </c>
      <c r="AO120" s="16" t="str">
        <f t="shared" si="55"/>
        <v/>
      </c>
      <c r="AP120" s="16" t="str">
        <f t="shared" si="56"/>
        <v/>
      </c>
      <c r="AS120" s="16" t="str">
        <f t="shared" si="57"/>
        <v/>
      </c>
      <c r="AW120" s="16" t="str">
        <f t="shared" si="58"/>
        <v/>
      </c>
      <c r="AX120" s="16" t="str">
        <f t="shared" si="59"/>
        <v/>
      </c>
      <c r="BA120" s="16" t="str">
        <f t="shared" si="60"/>
        <v/>
      </c>
      <c r="BE120" s="16" t="str">
        <f t="shared" si="61"/>
        <v/>
      </c>
      <c r="BF120" s="16" t="str">
        <f t="shared" si="62"/>
        <v/>
      </c>
      <c r="BH120" s="16" t="str">
        <f>IF($A120="","",IF(BG120="","I",LOOKUP(BG120/BI$2,{0,0.4,0.45,0.5,0.55,0.6,0.65,0.7,0.75,0.8,1},{"F","D","C","C+","B-","B","B+","A-","A","A+"})))</f>
        <v/>
      </c>
      <c r="BI120" s="12" t="str">
        <f>IF($A120="","",IF(BG120="","--",LOOKUP(BG120/BI$2,{0,0.4,0.45,0.5,0.55,0.6,0.65,0.7,0.75,0.8,1},{0,2,2.25,2.5,2.75,3,3.25,3.5,3.75,4})))</f>
        <v/>
      </c>
      <c r="BL120" s="16" t="str">
        <f t="shared" si="63"/>
        <v/>
      </c>
      <c r="BP120" s="16" t="str">
        <f t="shared" si="64"/>
        <v/>
      </c>
      <c r="BQ120" s="10" t="str">
        <f t="shared" si="65"/>
        <v/>
      </c>
      <c r="BT120" s="16" t="str">
        <f t="shared" si="66"/>
        <v/>
      </c>
      <c r="BX120" s="16" t="str">
        <f t="shared" si="67"/>
        <v/>
      </c>
      <c r="BY120" s="10" t="str">
        <f t="shared" si="68"/>
        <v/>
      </c>
      <c r="CA120" s="16" t="str">
        <f>IF($A120="","",IF(BZ120="","I",LOOKUP(BZ120/CB$2,{0,0.4,0.45,0.5,0.55,0.6,0.65,0.7,0.75,0.8,1},{"F","D","C","C+","B-","B","B+","A-","A","A+"})))</f>
        <v/>
      </c>
      <c r="CB120" s="12" t="str">
        <f>IF($A120="","",IF(BZ120="","--",LOOKUP(BZ120/CB$2,{0,0.4,0.45,0.5,0.55,0.6,0.65,0.7,0.75,0.8,1},{0,2,2.25,2.5,2.75,3,3.25,3.5,3.75,4})))</f>
        <v/>
      </c>
      <c r="CF120" s="32" t="str">
        <f t="shared" si="69"/>
        <v/>
      </c>
      <c r="CJ120" s="32" t="str">
        <f t="shared" si="70"/>
        <v/>
      </c>
      <c r="CK120" s="33" t="str">
        <f>IF(OR(B120="",A120="IM",COUNT(CG120:CI120)=0),"",ROUNDUP(N(CF120)+N(CJ120),0))</f>
        <v/>
      </c>
    </row>
    <row r="121" spans="2:89" x14ac:dyDescent="0.25">
      <c r="B121" s="42"/>
      <c r="E121" s="16" t="str">
        <f t="shared" si="42"/>
        <v/>
      </c>
      <c r="G121" s="29"/>
      <c r="I121" s="16" t="str">
        <f t="shared" si="43"/>
        <v/>
      </c>
      <c r="J121" s="16" t="str">
        <f t="shared" si="44"/>
        <v/>
      </c>
      <c r="M121" s="16" t="str">
        <f t="shared" si="45"/>
        <v/>
      </c>
      <c r="N121" s="41"/>
      <c r="O121" s="41"/>
      <c r="Q121" s="16" t="str">
        <f t="shared" si="46"/>
        <v/>
      </c>
      <c r="R121" s="16" t="str">
        <f t="shared" si="47"/>
        <v/>
      </c>
      <c r="U121" s="16" t="str">
        <f t="shared" si="48"/>
        <v/>
      </c>
      <c r="V121" s="29"/>
      <c r="W121" s="29"/>
      <c r="Y121" s="16" t="str">
        <f t="shared" si="49"/>
        <v/>
      </c>
      <c r="Z121" s="16" t="str">
        <f t="shared" si="50"/>
        <v/>
      </c>
      <c r="AC121" s="16" t="str">
        <f t="shared" si="51"/>
        <v/>
      </c>
      <c r="AG121" s="16" t="str">
        <f t="shared" si="52"/>
        <v/>
      </c>
      <c r="AH121" s="12" t="str">
        <f t="shared" si="53"/>
        <v/>
      </c>
      <c r="AK121" s="16" t="str">
        <f t="shared" si="54"/>
        <v/>
      </c>
      <c r="AO121" s="16" t="str">
        <f t="shared" si="55"/>
        <v/>
      </c>
      <c r="AP121" s="16" t="str">
        <f t="shared" si="56"/>
        <v/>
      </c>
      <c r="AS121" s="16" t="str">
        <f t="shared" si="57"/>
        <v/>
      </c>
      <c r="AW121" s="16" t="str">
        <f t="shared" si="58"/>
        <v/>
      </c>
      <c r="AX121" s="16" t="str">
        <f t="shared" si="59"/>
        <v/>
      </c>
      <c r="BA121" s="16" t="str">
        <f t="shared" si="60"/>
        <v/>
      </c>
      <c r="BE121" s="16" t="str">
        <f t="shared" si="61"/>
        <v/>
      </c>
      <c r="BF121" s="16" t="str">
        <f t="shared" si="62"/>
        <v/>
      </c>
      <c r="BH121" s="16" t="str">
        <f>IF($A121="","",IF(BG121="","I",LOOKUP(BG121/BI$2,{0,0.4,0.45,0.5,0.55,0.6,0.65,0.7,0.75,0.8,1},{"F","D","C","C+","B-","B","B+","A-","A","A+"})))</f>
        <v/>
      </c>
      <c r="BI121" s="12" t="str">
        <f>IF($A121="","",IF(BG121="","--",LOOKUP(BG121/BI$2,{0,0.4,0.45,0.5,0.55,0.6,0.65,0.7,0.75,0.8,1},{0,2,2.25,2.5,2.75,3,3.25,3.5,3.75,4})))</f>
        <v/>
      </c>
      <c r="BL121" s="16" t="str">
        <f t="shared" si="63"/>
        <v/>
      </c>
      <c r="BP121" s="16" t="str">
        <f t="shared" si="64"/>
        <v/>
      </c>
      <c r="BQ121" s="10" t="str">
        <f t="shared" si="65"/>
        <v/>
      </c>
      <c r="BT121" s="16" t="str">
        <f t="shared" si="66"/>
        <v/>
      </c>
      <c r="BX121" s="16" t="str">
        <f t="shared" si="67"/>
        <v/>
      </c>
      <c r="BY121" s="10" t="str">
        <f t="shared" si="68"/>
        <v/>
      </c>
      <c r="CA121" s="16" t="str">
        <f>IF($A121="","",IF(BZ121="","I",LOOKUP(BZ121/CB$2,{0,0.4,0.45,0.5,0.55,0.6,0.65,0.7,0.75,0.8,1},{"F","D","C","C+","B-","B","B+","A-","A","A+"})))</f>
        <v/>
      </c>
      <c r="CB121" s="12" t="str">
        <f>IF($A121="","",IF(BZ121="","--",LOOKUP(BZ121/CB$2,{0,0.4,0.45,0.5,0.55,0.6,0.65,0.7,0.75,0.8,1},{0,2,2.25,2.5,2.75,3,3.25,3.5,3.75,4})))</f>
        <v/>
      </c>
      <c r="CF121" s="32" t="str">
        <f t="shared" si="69"/>
        <v/>
      </c>
      <c r="CJ121" s="32" t="str">
        <f t="shared" si="70"/>
        <v/>
      </c>
      <c r="CK121" s="33" t="str">
        <f>IF(OR(B121="",A121="IM",COUNT(CG121:CI121)=0),"",ROUNDUP(N(CF121)+N(CJ121),0))</f>
        <v/>
      </c>
    </row>
    <row r="122" spans="2:89" x14ac:dyDescent="0.25">
      <c r="B122" s="42"/>
      <c r="E122" s="16" t="str">
        <f t="shared" si="42"/>
        <v/>
      </c>
      <c r="G122" s="29"/>
      <c r="I122" s="16" t="str">
        <f t="shared" si="43"/>
        <v/>
      </c>
      <c r="J122" s="16" t="str">
        <f t="shared" si="44"/>
        <v/>
      </c>
      <c r="M122" s="16" t="str">
        <f t="shared" si="45"/>
        <v/>
      </c>
      <c r="N122" s="41"/>
      <c r="O122" s="41"/>
      <c r="Q122" s="16" t="str">
        <f t="shared" si="46"/>
        <v/>
      </c>
      <c r="R122" s="16" t="str">
        <f t="shared" si="47"/>
        <v/>
      </c>
      <c r="U122" s="16" t="str">
        <f t="shared" si="48"/>
        <v/>
      </c>
      <c r="V122" s="29"/>
      <c r="W122" s="29"/>
      <c r="Y122" s="16" t="str">
        <f t="shared" si="49"/>
        <v/>
      </c>
      <c r="Z122" s="16" t="str">
        <f t="shared" si="50"/>
        <v/>
      </c>
      <c r="AC122" s="16" t="str">
        <f t="shared" si="51"/>
        <v/>
      </c>
      <c r="AG122" s="16" t="str">
        <f t="shared" si="52"/>
        <v/>
      </c>
      <c r="AH122" s="12" t="str">
        <f t="shared" si="53"/>
        <v/>
      </c>
      <c r="AK122" s="16" t="str">
        <f t="shared" si="54"/>
        <v/>
      </c>
      <c r="AO122" s="16" t="str">
        <f t="shared" si="55"/>
        <v/>
      </c>
      <c r="AP122" s="16" t="str">
        <f t="shared" si="56"/>
        <v/>
      </c>
      <c r="AS122" s="16" t="str">
        <f t="shared" si="57"/>
        <v/>
      </c>
      <c r="AW122" s="16" t="str">
        <f t="shared" si="58"/>
        <v/>
      </c>
      <c r="AX122" s="16" t="str">
        <f t="shared" si="59"/>
        <v/>
      </c>
      <c r="BA122" s="16" t="str">
        <f t="shared" si="60"/>
        <v/>
      </c>
      <c r="BE122" s="16" t="str">
        <f t="shared" si="61"/>
        <v/>
      </c>
      <c r="BF122" s="16" t="str">
        <f t="shared" si="62"/>
        <v/>
      </c>
      <c r="BH122" s="16" t="str">
        <f>IF($A122="","",IF(BG122="","I",LOOKUP(BG122/BI$2,{0,0.4,0.45,0.5,0.55,0.6,0.65,0.7,0.75,0.8,1},{"F","D","C","C+","B-","B","B+","A-","A","A+"})))</f>
        <v/>
      </c>
      <c r="BI122" s="12" t="str">
        <f>IF($A122="","",IF(BG122="","--",LOOKUP(BG122/BI$2,{0,0.4,0.45,0.5,0.55,0.6,0.65,0.7,0.75,0.8,1},{0,2,2.25,2.5,2.75,3,3.25,3.5,3.75,4})))</f>
        <v/>
      </c>
      <c r="BL122" s="16" t="str">
        <f t="shared" si="63"/>
        <v/>
      </c>
      <c r="BP122" s="16" t="str">
        <f t="shared" si="64"/>
        <v/>
      </c>
      <c r="BQ122" s="10" t="str">
        <f t="shared" si="65"/>
        <v/>
      </c>
      <c r="BT122" s="16" t="str">
        <f t="shared" si="66"/>
        <v/>
      </c>
      <c r="BX122" s="16" t="str">
        <f t="shared" si="67"/>
        <v/>
      </c>
      <c r="BY122" s="10" t="str">
        <f t="shared" si="68"/>
        <v/>
      </c>
      <c r="CA122" s="16" t="str">
        <f>IF($A122="","",IF(BZ122="","I",LOOKUP(BZ122/CB$2,{0,0.4,0.45,0.5,0.55,0.6,0.65,0.7,0.75,0.8,1},{"F","D","C","C+","B-","B","B+","A-","A","A+"})))</f>
        <v/>
      </c>
      <c r="CB122" s="12" t="str">
        <f>IF($A122="","",IF(BZ122="","--",LOOKUP(BZ122/CB$2,{0,0.4,0.45,0.5,0.55,0.6,0.65,0.7,0.75,0.8,1},{0,2,2.25,2.5,2.75,3,3.25,3.5,3.75,4})))</f>
        <v/>
      </c>
      <c r="CF122" s="32" t="str">
        <f t="shared" si="69"/>
        <v/>
      </c>
      <c r="CJ122" s="32" t="str">
        <f t="shared" si="70"/>
        <v/>
      </c>
      <c r="CK122" s="33" t="str">
        <f>IF(OR(B122="",A122="IM",COUNT(CG122:CI122)=0),"",ROUNDUP(N(CF122)+N(CJ122),0))</f>
        <v/>
      </c>
    </row>
    <row r="123" spans="2:89" x14ac:dyDescent="0.25">
      <c r="B123" s="42"/>
      <c r="E123" s="16" t="str">
        <f t="shared" si="42"/>
        <v/>
      </c>
      <c r="G123" s="29"/>
      <c r="I123" s="16" t="str">
        <f t="shared" si="43"/>
        <v/>
      </c>
      <c r="J123" s="16" t="str">
        <f t="shared" si="44"/>
        <v/>
      </c>
      <c r="M123" s="16" t="str">
        <f t="shared" si="45"/>
        <v/>
      </c>
      <c r="N123" s="41"/>
      <c r="O123" s="41"/>
      <c r="Q123" s="16" t="str">
        <f t="shared" si="46"/>
        <v/>
      </c>
      <c r="R123" s="16" t="str">
        <f t="shared" si="47"/>
        <v/>
      </c>
      <c r="U123" s="16" t="str">
        <f t="shared" si="48"/>
        <v/>
      </c>
      <c r="V123" s="29"/>
      <c r="W123" s="29"/>
      <c r="Y123" s="16" t="str">
        <f t="shared" si="49"/>
        <v/>
      </c>
      <c r="Z123" s="16" t="str">
        <f t="shared" si="50"/>
        <v/>
      </c>
      <c r="AC123" s="16" t="str">
        <f t="shared" si="51"/>
        <v/>
      </c>
      <c r="AG123" s="16" t="str">
        <f t="shared" si="52"/>
        <v/>
      </c>
      <c r="AH123" s="12" t="str">
        <f t="shared" si="53"/>
        <v/>
      </c>
      <c r="AK123" s="16" t="str">
        <f t="shared" si="54"/>
        <v/>
      </c>
      <c r="AO123" s="16" t="str">
        <f t="shared" si="55"/>
        <v/>
      </c>
      <c r="AP123" s="16" t="str">
        <f t="shared" si="56"/>
        <v/>
      </c>
      <c r="AS123" s="16" t="str">
        <f t="shared" si="57"/>
        <v/>
      </c>
      <c r="AW123" s="16" t="str">
        <f t="shared" si="58"/>
        <v/>
      </c>
      <c r="AX123" s="16" t="str">
        <f t="shared" si="59"/>
        <v/>
      </c>
      <c r="BA123" s="16" t="str">
        <f t="shared" si="60"/>
        <v/>
      </c>
      <c r="BE123" s="16" t="str">
        <f t="shared" si="61"/>
        <v/>
      </c>
      <c r="BF123" s="16" t="str">
        <f t="shared" si="62"/>
        <v/>
      </c>
      <c r="BH123" s="16" t="str">
        <f>IF($A123="","",IF(BG123="","I",LOOKUP(BG123/BI$2,{0,0.4,0.45,0.5,0.55,0.6,0.65,0.7,0.75,0.8,1},{"F","D","C","C+","B-","B","B+","A-","A","A+"})))</f>
        <v/>
      </c>
      <c r="BI123" s="12" t="str">
        <f>IF($A123="","",IF(BG123="","--",LOOKUP(BG123/BI$2,{0,0.4,0.45,0.5,0.55,0.6,0.65,0.7,0.75,0.8,1},{0,2,2.25,2.5,2.75,3,3.25,3.5,3.75,4})))</f>
        <v/>
      </c>
      <c r="BL123" s="16" t="str">
        <f t="shared" si="63"/>
        <v/>
      </c>
      <c r="BP123" s="16" t="str">
        <f t="shared" si="64"/>
        <v/>
      </c>
      <c r="BQ123" s="10" t="str">
        <f t="shared" si="65"/>
        <v/>
      </c>
      <c r="BT123" s="16" t="str">
        <f t="shared" si="66"/>
        <v/>
      </c>
      <c r="BX123" s="16" t="str">
        <f t="shared" si="67"/>
        <v/>
      </c>
      <c r="BY123" s="10" t="str">
        <f t="shared" si="68"/>
        <v/>
      </c>
      <c r="CA123" s="16" t="str">
        <f>IF($A123="","",IF(BZ123="","I",LOOKUP(BZ123/CB$2,{0,0.4,0.45,0.5,0.55,0.6,0.65,0.7,0.75,0.8,1},{"F","D","C","C+","B-","B","B+","A-","A","A+"})))</f>
        <v/>
      </c>
      <c r="CB123" s="12" t="str">
        <f>IF($A123="","",IF(BZ123="","--",LOOKUP(BZ123/CB$2,{0,0.4,0.45,0.5,0.55,0.6,0.65,0.7,0.75,0.8,1},{0,2,2.25,2.5,2.75,3,3.25,3.5,3.75,4})))</f>
        <v/>
      </c>
      <c r="CF123" s="32" t="str">
        <f t="shared" si="69"/>
        <v/>
      </c>
      <c r="CJ123" s="32" t="str">
        <f t="shared" si="70"/>
        <v/>
      </c>
      <c r="CK123" s="33" t="str">
        <f>IF(OR(B123="",A123="IM",COUNT(CG123:CI123)=0),"",ROUNDUP(N(CF123)+N(CJ123),0))</f>
        <v/>
      </c>
    </row>
    <row r="124" spans="2:89" x14ac:dyDescent="0.25">
      <c r="B124" s="42"/>
      <c r="E124" s="16" t="str">
        <f t="shared" si="42"/>
        <v/>
      </c>
      <c r="G124" s="29"/>
      <c r="I124" s="16" t="str">
        <f t="shared" si="43"/>
        <v/>
      </c>
      <c r="J124" s="16" t="str">
        <f t="shared" si="44"/>
        <v/>
      </c>
      <c r="M124" s="16" t="str">
        <f t="shared" si="45"/>
        <v/>
      </c>
      <c r="N124" s="41"/>
      <c r="O124" s="41"/>
      <c r="Q124" s="16" t="str">
        <f t="shared" si="46"/>
        <v/>
      </c>
      <c r="R124" s="16" t="str">
        <f t="shared" si="47"/>
        <v/>
      </c>
      <c r="U124" s="16" t="str">
        <f t="shared" si="48"/>
        <v/>
      </c>
      <c r="V124" s="29"/>
      <c r="W124" s="29"/>
      <c r="Y124" s="16" t="str">
        <f t="shared" si="49"/>
        <v/>
      </c>
      <c r="Z124" s="16" t="str">
        <f t="shared" si="50"/>
        <v/>
      </c>
      <c r="AC124" s="16" t="str">
        <f t="shared" si="51"/>
        <v/>
      </c>
      <c r="AG124" s="16" t="str">
        <f t="shared" si="52"/>
        <v/>
      </c>
      <c r="AH124" s="12" t="str">
        <f t="shared" si="53"/>
        <v/>
      </c>
      <c r="AK124" s="16" t="str">
        <f t="shared" si="54"/>
        <v/>
      </c>
      <c r="AO124" s="16" t="str">
        <f t="shared" si="55"/>
        <v/>
      </c>
      <c r="AP124" s="16" t="str">
        <f t="shared" si="56"/>
        <v/>
      </c>
      <c r="AS124" s="16" t="str">
        <f t="shared" si="57"/>
        <v/>
      </c>
      <c r="AW124" s="16" t="str">
        <f t="shared" si="58"/>
        <v/>
      </c>
      <c r="AX124" s="16" t="str">
        <f t="shared" si="59"/>
        <v/>
      </c>
      <c r="BA124" s="16" t="str">
        <f t="shared" si="60"/>
        <v/>
      </c>
      <c r="BE124" s="16" t="str">
        <f t="shared" si="61"/>
        <v/>
      </c>
      <c r="BF124" s="16" t="str">
        <f t="shared" si="62"/>
        <v/>
      </c>
      <c r="BH124" s="16" t="str">
        <f>IF($A124="","",IF(BG124="","I",LOOKUP(BG124/BI$2,{0,0.4,0.45,0.5,0.55,0.6,0.65,0.7,0.75,0.8,1},{"F","D","C","C+","B-","B","B+","A-","A","A+"})))</f>
        <v/>
      </c>
      <c r="BI124" s="12" t="str">
        <f>IF($A124="","",IF(BG124="","--",LOOKUP(BG124/BI$2,{0,0.4,0.45,0.5,0.55,0.6,0.65,0.7,0.75,0.8,1},{0,2,2.25,2.5,2.75,3,3.25,3.5,3.75,4})))</f>
        <v/>
      </c>
      <c r="BL124" s="16" t="str">
        <f t="shared" si="63"/>
        <v/>
      </c>
      <c r="BP124" s="16" t="str">
        <f t="shared" si="64"/>
        <v/>
      </c>
      <c r="BQ124" s="10" t="str">
        <f t="shared" si="65"/>
        <v/>
      </c>
      <c r="BT124" s="16" t="str">
        <f t="shared" si="66"/>
        <v/>
      </c>
      <c r="BX124" s="16" t="str">
        <f t="shared" si="67"/>
        <v/>
      </c>
      <c r="BY124" s="10" t="str">
        <f t="shared" si="68"/>
        <v/>
      </c>
      <c r="CA124" s="16" t="str">
        <f>IF($A124="","",IF(BZ124="","I",LOOKUP(BZ124/CB$2,{0,0.4,0.45,0.5,0.55,0.6,0.65,0.7,0.75,0.8,1},{"F","D","C","C+","B-","B","B+","A-","A","A+"})))</f>
        <v/>
      </c>
      <c r="CB124" s="12" t="str">
        <f>IF($A124="","",IF(BZ124="","--",LOOKUP(BZ124/CB$2,{0,0.4,0.45,0.5,0.55,0.6,0.65,0.7,0.75,0.8,1},{0,2,2.25,2.5,2.75,3,3.25,3.5,3.75,4})))</f>
        <v/>
      </c>
      <c r="CF124" s="32" t="str">
        <f t="shared" si="69"/>
        <v/>
      </c>
      <c r="CJ124" s="32" t="str">
        <f t="shared" si="70"/>
        <v/>
      </c>
      <c r="CK124" s="33" t="str">
        <f>IF(OR(B124="",A124="IM",COUNT(CG124:CI124)=0),"",ROUNDUP(N(CF124)+N(CJ124),0))</f>
        <v/>
      </c>
    </row>
    <row r="125" spans="2:89" x14ac:dyDescent="0.25">
      <c r="B125" s="42"/>
      <c r="E125" s="16" t="str">
        <f t="shared" si="42"/>
        <v/>
      </c>
      <c r="G125" s="29"/>
      <c r="I125" s="16" t="str">
        <f t="shared" si="43"/>
        <v/>
      </c>
      <c r="J125" s="16" t="str">
        <f t="shared" si="44"/>
        <v/>
      </c>
      <c r="M125" s="16" t="str">
        <f t="shared" si="45"/>
        <v/>
      </c>
      <c r="N125" s="41"/>
      <c r="O125" s="41"/>
      <c r="Q125" s="16" t="str">
        <f t="shared" si="46"/>
        <v/>
      </c>
      <c r="R125" s="16" t="str">
        <f t="shared" si="47"/>
        <v/>
      </c>
      <c r="U125" s="16" t="str">
        <f t="shared" si="48"/>
        <v/>
      </c>
      <c r="V125" s="29"/>
      <c r="W125" s="29"/>
      <c r="Y125" s="16" t="str">
        <f t="shared" si="49"/>
        <v/>
      </c>
      <c r="Z125" s="16" t="str">
        <f t="shared" si="50"/>
        <v/>
      </c>
      <c r="AC125" s="16" t="str">
        <f t="shared" si="51"/>
        <v/>
      </c>
      <c r="AG125" s="16" t="str">
        <f t="shared" si="52"/>
        <v/>
      </c>
      <c r="AH125" s="12" t="str">
        <f t="shared" si="53"/>
        <v/>
      </c>
      <c r="AK125" s="16" t="str">
        <f t="shared" si="54"/>
        <v/>
      </c>
      <c r="AO125" s="16" t="str">
        <f t="shared" si="55"/>
        <v/>
      </c>
      <c r="AP125" s="16" t="str">
        <f t="shared" si="56"/>
        <v/>
      </c>
      <c r="AS125" s="16" t="str">
        <f t="shared" si="57"/>
        <v/>
      </c>
      <c r="AW125" s="16" t="str">
        <f t="shared" si="58"/>
        <v/>
      </c>
      <c r="AX125" s="16" t="str">
        <f t="shared" si="59"/>
        <v/>
      </c>
      <c r="BA125" s="16" t="str">
        <f t="shared" si="60"/>
        <v/>
      </c>
      <c r="BE125" s="16" t="str">
        <f t="shared" si="61"/>
        <v/>
      </c>
      <c r="BF125" s="16" t="str">
        <f t="shared" si="62"/>
        <v/>
      </c>
      <c r="BH125" s="16" t="str">
        <f>IF($A125="","",IF(BG125="","I",LOOKUP(BG125/BI$2,{0,0.4,0.45,0.5,0.55,0.6,0.65,0.7,0.75,0.8,1},{"F","D","C","C+","B-","B","B+","A-","A","A+"})))</f>
        <v/>
      </c>
      <c r="BI125" s="12" t="str">
        <f>IF($A125="","",IF(BG125="","--",LOOKUP(BG125/BI$2,{0,0.4,0.45,0.5,0.55,0.6,0.65,0.7,0.75,0.8,1},{0,2,2.25,2.5,2.75,3,3.25,3.5,3.75,4})))</f>
        <v/>
      </c>
      <c r="BL125" s="16" t="str">
        <f t="shared" si="63"/>
        <v/>
      </c>
      <c r="BP125" s="16" t="str">
        <f t="shared" si="64"/>
        <v/>
      </c>
      <c r="BQ125" s="10" t="str">
        <f t="shared" si="65"/>
        <v/>
      </c>
      <c r="BT125" s="16" t="str">
        <f t="shared" si="66"/>
        <v/>
      </c>
      <c r="BX125" s="16" t="str">
        <f t="shared" si="67"/>
        <v/>
      </c>
      <c r="BY125" s="10" t="str">
        <f t="shared" si="68"/>
        <v/>
      </c>
      <c r="CA125" s="16" t="str">
        <f>IF($A125="","",IF(BZ125="","I",LOOKUP(BZ125/CB$2,{0,0.4,0.45,0.5,0.55,0.6,0.65,0.7,0.75,0.8,1},{"F","D","C","C+","B-","B","B+","A-","A","A+"})))</f>
        <v/>
      </c>
      <c r="CB125" s="12" t="str">
        <f>IF($A125="","",IF(BZ125="","--",LOOKUP(BZ125/CB$2,{0,0.4,0.45,0.5,0.55,0.6,0.65,0.7,0.75,0.8,1},{0,2,2.25,2.5,2.75,3,3.25,3.5,3.75,4})))</f>
        <v/>
      </c>
      <c r="CF125" s="32" t="str">
        <f t="shared" si="69"/>
        <v/>
      </c>
      <c r="CJ125" s="32" t="str">
        <f t="shared" si="70"/>
        <v/>
      </c>
      <c r="CK125" s="33" t="str">
        <f>IF(OR(B125="",A125="IM",COUNT(CG125:CI125)=0),"",ROUNDUP(N(CF125)+N(CJ125),0))</f>
        <v/>
      </c>
    </row>
    <row r="126" spans="2:89" x14ac:dyDescent="0.25">
      <c r="B126" s="42"/>
      <c r="E126" s="16" t="str">
        <f t="shared" si="42"/>
        <v/>
      </c>
      <c r="G126" s="29"/>
      <c r="I126" s="16" t="str">
        <f t="shared" si="43"/>
        <v/>
      </c>
      <c r="J126" s="16" t="str">
        <f t="shared" si="44"/>
        <v/>
      </c>
      <c r="M126" s="16" t="str">
        <f t="shared" si="45"/>
        <v/>
      </c>
      <c r="N126" s="41"/>
      <c r="O126" s="41"/>
      <c r="Q126" s="16" t="str">
        <f t="shared" si="46"/>
        <v/>
      </c>
      <c r="R126" s="16" t="str">
        <f t="shared" si="47"/>
        <v/>
      </c>
      <c r="U126" s="16" t="str">
        <f t="shared" si="48"/>
        <v/>
      </c>
      <c r="V126" s="29"/>
      <c r="W126" s="29"/>
      <c r="Y126" s="16" t="str">
        <f t="shared" si="49"/>
        <v/>
      </c>
      <c r="Z126" s="16" t="str">
        <f t="shared" si="50"/>
        <v/>
      </c>
      <c r="AC126" s="16" t="str">
        <f t="shared" si="51"/>
        <v/>
      </c>
      <c r="AG126" s="16" t="str">
        <f t="shared" si="52"/>
        <v/>
      </c>
      <c r="AH126" s="12" t="str">
        <f t="shared" si="53"/>
        <v/>
      </c>
      <c r="AK126" s="16" t="str">
        <f t="shared" si="54"/>
        <v/>
      </c>
      <c r="AO126" s="16" t="str">
        <f t="shared" si="55"/>
        <v/>
      </c>
      <c r="AP126" s="16" t="str">
        <f t="shared" si="56"/>
        <v/>
      </c>
      <c r="AS126" s="16" t="str">
        <f t="shared" si="57"/>
        <v/>
      </c>
      <c r="AW126" s="16" t="str">
        <f t="shared" si="58"/>
        <v/>
      </c>
      <c r="AX126" s="16" t="str">
        <f t="shared" si="59"/>
        <v/>
      </c>
      <c r="BA126" s="16" t="str">
        <f t="shared" si="60"/>
        <v/>
      </c>
      <c r="BE126" s="16" t="str">
        <f t="shared" si="61"/>
        <v/>
      </c>
      <c r="BF126" s="16" t="str">
        <f t="shared" si="62"/>
        <v/>
      </c>
      <c r="BH126" s="16" t="str">
        <f>IF($A126="","",IF(BG126="","I",LOOKUP(BG126/BI$2,{0,0.4,0.45,0.5,0.55,0.6,0.65,0.7,0.75,0.8,1},{"F","D","C","C+","B-","B","B+","A-","A","A+"})))</f>
        <v/>
      </c>
      <c r="BI126" s="12" t="str">
        <f>IF($A126="","",IF(BG126="","--",LOOKUP(BG126/BI$2,{0,0.4,0.45,0.5,0.55,0.6,0.65,0.7,0.75,0.8,1},{0,2,2.25,2.5,2.75,3,3.25,3.5,3.75,4})))</f>
        <v/>
      </c>
      <c r="BL126" s="16" t="str">
        <f t="shared" si="63"/>
        <v/>
      </c>
      <c r="BP126" s="16" t="str">
        <f t="shared" si="64"/>
        <v/>
      </c>
      <c r="BQ126" s="10" t="str">
        <f t="shared" si="65"/>
        <v/>
      </c>
      <c r="BT126" s="16" t="str">
        <f t="shared" si="66"/>
        <v/>
      </c>
      <c r="BX126" s="16" t="str">
        <f t="shared" si="67"/>
        <v/>
      </c>
      <c r="BY126" s="10" t="str">
        <f t="shared" si="68"/>
        <v/>
      </c>
      <c r="CA126" s="16" t="str">
        <f>IF($A126="","",IF(BZ126="","I",LOOKUP(BZ126/CB$2,{0,0.4,0.45,0.5,0.55,0.6,0.65,0.7,0.75,0.8,1},{"F","D","C","C+","B-","B","B+","A-","A","A+"})))</f>
        <v/>
      </c>
      <c r="CB126" s="12" t="str">
        <f>IF($A126="","",IF(BZ126="","--",LOOKUP(BZ126/CB$2,{0,0.4,0.45,0.5,0.55,0.6,0.65,0.7,0.75,0.8,1},{0,2,2.25,2.5,2.75,3,3.25,3.5,3.75,4})))</f>
        <v/>
      </c>
      <c r="CF126" s="32" t="str">
        <f t="shared" si="69"/>
        <v/>
      </c>
      <c r="CJ126" s="32" t="str">
        <f t="shared" si="70"/>
        <v/>
      </c>
      <c r="CK126" s="33" t="str">
        <f>IF(OR(B126="",A126="IM",COUNT(CG126:CI126)=0),"",ROUNDUP(N(CF126)+N(CJ126),0))</f>
        <v/>
      </c>
    </row>
    <row r="127" spans="2:89" x14ac:dyDescent="0.25">
      <c r="B127" s="42"/>
      <c r="E127" s="16" t="str">
        <f t="shared" si="42"/>
        <v/>
      </c>
      <c r="G127" s="29"/>
      <c r="I127" s="16" t="str">
        <f t="shared" si="43"/>
        <v/>
      </c>
      <c r="J127" s="16" t="str">
        <f t="shared" si="44"/>
        <v/>
      </c>
      <c r="M127" s="16" t="str">
        <f t="shared" si="45"/>
        <v/>
      </c>
      <c r="N127" s="41"/>
      <c r="O127" s="41"/>
      <c r="Q127" s="16" t="str">
        <f t="shared" si="46"/>
        <v/>
      </c>
      <c r="R127" s="16" t="str">
        <f t="shared" si="47"/>
        <v/>
      </c>
      <c r="U127" s="16" t="str">
        <f t="shared" si="48"/>
        <v/>
      </c>
      <c r="V127" s="29"/>
      <c r="W127" s="29"/>
      <c r="Y127" s="16" t="str">
        <f t="shared" si="49"/>
        <v/>
      </c>
      <c r="Z127" s="16" t="str">
        <f t="shared" si="50"/>
        <v/>
      </c>
      <c r="AC127" s="16" t="str">
        <f t="shared" si="51"/>
        <v/>
      </c>
      <c r="AG127" s="16" t="str">
        <f t="shared" si="52"/>
        <v/>
      </c>
      <c r="AH127" s="12" t="str">
        <f t="shared" si="53"/>
        <v/>
      </c>
      <c r="AK127" s="16" t="str">
        <f t="shared" si="54"/>
        <v/>
      </c>
      <c r="AO127" s="16" t="str">
        <f t="shared" si="55"/>
        <v/>
      </c>
      <c r="AP127" s="16" t="str">
        <f t="shared" si="56"/>
        <v/>
      </c>
      <c r="AS127" s="16" t="str">
        <f t="shared" si="57"/>
        <v/>
      </c>
      <c r="AW127" s="16" t="str">
        <f t="shared" si="58"/>
        <v/>
      </c>
      <c r="AX127" s="16" t="str">
        <f t="shared" si="59"/>
        <v/>
      </c>
      <c r="BA127" s="16" t="str">
        <f t="shared" si="60"/>
        <v/>
      </c>
      <c r="BE127" s="16" t="str">
        <f t="shared" si="61"/>
        <v/>
      </c>
      <c r="BF127" s="16" t="str">
        <f t="shared" si="62"/>
        <v/>
      </c>
      <c r="BH127" s="16" t="str">
        <f>IF($A127="","",IF(BG127="","I",LOOKUP(BG127/BI$2,{0,0.4,0.45,0.5,0.55,0.6,0.65,0.7,0.75,0.8,1},{"F","D","C","C+","B-","B","B+","A-","A","A+"})))</f>
        <v/>
      </c>
      <c r="BI127" s="12" t="str">
        <f>IF($A127="","",IF(BG127="","--",LOOKUP(BG127/BI$2,{0,0.4,0.45,0.5,0.55,0.6,0.65,0.7,0.75,0.8,1},{0,2,2.25,2.5,2.75,3,3.25,3.5,3.75,4})))</f>
        <v/>
      </c>
      <c r="BL127" s="16" t="str">
        <f t="shared" si="63"/>
        <v/>
      </c>
      <c r="BP127" s="16" t="str">
        <f t="shared" si="64"/>
        <v/>
      </c>
      <c r="BQ127" s="10" t="str">
        <f t="shared" si="65"/>
        <v/>
      </c>
      <c r="BT127" s="16" t="str">
        <f t="shared" si="66"/>
        <v/>
      </c>
      <c r="BX127" s="16" t="str">
        <f t="shared" si="67"/>
        <v/>
      </c>
      <c r="BY127" s="10" t="str">
        <f t="shared" si="68"/>
        <v/>
      </c>
      <c r="CA127" s="16" t="str">
        <f>IF($A127="","",IF(BZ127="","I",LOOKUP(BZ127/CB$2,{0,0.4,0.45,0.5,0.55,0.6,0.65,0.7,0.75,0.8,1},{"F","D","C","C+","B-","B","B+","A-","A","A+"})))</f>
        <v/>
      </c>
      <c r="CB127" s="12" t="str">
        <f>IF($A127="","",IF(BZ127="","--",LOOKUP(BZ127/CB$2,{0,0.4,0.45,0.5,0.55,0.6,0.65,0.7,0.75,0.8,1},{0,2,2.25,2.5,2.75,3,3.25,3.5,3.75,4})))</f>
        <v/>
      </c>
      <c r="CF127" s="32" t="str">
        <f t="shared" si="69"/>
        <v/>
      </c>
      <c r="CJ127" s="32" t="str">
        <f t="shared" si="70"/>
        <v/>
      </c>
      <c r="CK127" s="33" t="str">
        <f>IF(OR(B127="",A127="IM",COUNT(CG127:CI127)=0),"",ROUNDUP(N(CF127)+N(CJ127),0))</f>
        <v/>
      </c>
    </row>
    <row r="128" spans="2:89" x14ac:dyDescent="0.25">
      <c r="B128" s="42"/>
      <c r="E128" s="16" t="str">
        <f t="shared" si="42"/>
        <v/>
      </c>
      <c r="G128" s="29"/>
      <c r="I128" s="16" t="str">
        <f t="shared" si="43"/>
        <v/>
      </c>
      <c r="J128" s="16" t="str">
        <f t="shared" si="44"/>
        <v/>
      </c>
      <c r="M128" s="16" t="str">
        <f t="shared" si="45"/>
        <v/>
      </c>
      <c r="Q128" s="16" t="str">
        <f t="shared" si="46"/>
        <v/>
      </c>
      <c r="R128" s="16" t="str">
        <f t="shared" si="47"/>
        <v/>
      </c>
      <c r="U128" s="16" t="str">
        <f t="shared" si="48"/>
        <v/>
      </c>
      <c r="V128" s="29"/>
      <c r="W128" s="29"/>
      <c r="Y128" s="16" t="str">
        <f t="shared" si="49"/>
        <v/>
      </c>
      <c r="Z128" s="16" t="str">
        <f t="shared" si="50"/>
        <v/>
      </c>
      <c r="AC128" s="16" t="str">
        <f t="shared" si="51"/>
        <v/>
      </c>
      <c r="AG128" s="16" t="str">
        <f t="shared" si="52"/>
        <v/>
      </c>
      <c r="AH128" s="12" t="str">
        <f t="shared" si="53"/>
        <v/>
      </c>
      <c r="AK128" s="16" t="str">
        <f t="shared" si="54"/>
        <v/>
      </c>
      <c r="AO128" s="16" t="str">
        <f t="shared" si="55"/>
        <v/>
      </c>
      <c r="AP128" s="16" t="str">
        <f t="shared" si="56"/>
        <v/>
      </c>
      <c r="AS128" s="16" t="str">
        <f t="shared" si="57"/>
        <v/>
      </c>
      <c r="AW128" s="16" t="str">
        <f t="shared" si="58"/>
        <v/>
      </c>
      <c r="AX128" s="16" t="str">
        <f t="shared" si="59"/>
        <v/>
      </c>
      <c r="BA128" s="16" t="str">
        <f t="shared" si="60"/>
        <v/>
      </c>
      <c r="BE128" s="16" t="str">
        <f t="shared" si="61"/>
        <v/>
      </c>
      <c r="BF128" s="16" t="str">
        <f t="shared" si="62"/>
        <v/>
      </c>
      <c r="BH128" s="16" t="str">
        <f>IF($A128="","",IF(BG128="","I",LOOKUP(BG128/BI$2,{0,0.4,0.45,0.5,0.55,0.6,0.65,0.7,0.75,0.8,1},{"F","D","C","C+","B-","B","B+","A-","A","A+"})))</f>
        <v/>
      </c>
      <c r="BI128" s="12" t="str">
        <f>IF($A128="","",IF(BG128="","--",LOOKUP(BG128/BI$2,{0,0.4,0.45,0.5,0.55,0.6,0.65,0.7,0.75,0.8,1},{0,2,2.25,2.5,2.75,3,3.25,3.5,3.75,4})))</f>
        <v/>
      </c>
      <c r="BL128" s="16" t="str">
        <f t="shared" si="63"/>
        <v/>
      </c>
      <c r="BP128" s="16" t="str">
        <f t="shared" si="64"/>
        <v/>
      </c>
      <c r="BQ128" s="10" t="str">
        <f t="shared" si="65"/>
        <v/>
      </c>
      <c r="BT128" s="16" t="str">
        <f t="shared" si="66"/>
        <v/>
      </c>
      <c r="BX128" s="16" t="str">
        <f t="shared" si="67"/>
        <v/>
      </c>
      <c r="BY128" s="10" t="str">
        <f t="shared" si="68"/>
        <v/>
      </c>
      <c r="CA128" s="16" t="str">
        <f>IF($A128="","",IF(BZ128="","I",LOOKUP(BZ128/CB$2,{0,0.4,0.45,0.5,0.55,0.6,0.65,0.7,0.75,0.8,1},{"F","D","C","C+","B-","B","B+","A-","A","A+"})))</f>
        <v/>
      </c>
      <c r="CB128" s="12" t="str">
        <f>IF($A128="","",IF(BZ128="","--",LOOKUP(BZ128/CB$2,{0,0.4,0.45,0.5,0.55,0.6,0.65,0.7,0.75,0.8,1},{0,2,2.25,2.5,2.75,3,3.25,3.5,3.75,4})))</f>
        <v/>
      </c>
      <c r="CF128" s="32" t="str">
        <f t="shared" si="69"/>
        <v/>
      </c>
      <c r="CJ128" s="32" t="str">
        <f t="shared" si="70"/>
        <v/>
      </c>
      <c r="CK128" s="33" t="str">
        <f>IF(OR(B128="",A128="IM",COUNT(CG128:CI128)=0),"",ROUNDUP(N(CF128)+N(CJ128),0))</f>
        <v/>
      </c>
    </row>
    <row r="129" spans="2:89" x14ac:dyDescent="0.25">
      <c r="B129" s="43"/>
      <c r="E129" s="16" t="str">
        <f t="shared" si="42"/>
        <v/>
      </c>
      <c r="G129" s="29"/>
      <c r="I129" s="16" t="str">
        <f t="shared" si="43"/>
        <v/>
      </c>
      <c r="J129" s="16" t="str">
        <f t="shared" si="44"/>
        <v/>
      </c>
      <c r="M129" s="16" t="str">
        <f t="shared" si="45"/>
        <v/>
      </c>
      <c r="Q129" s="16" t="str">
        <f t="shared" si="46"/>
        <v/>
      </c>
      <c r="R129" s="16" t="str">
        <f t="shared" si="47"/>
        <v/>
      </c>
      <c r="U129" s="16" t="str">
        <f t="shared" si="48"/>
        <v/>
      </c>
      <c r="V129" s="29"/>
      <c r="W129" s="29"/>
      <c r="Y129" s="16" t="str">
        <f t="shared" si="49"/>
        <v/>
      </c>
      <c r="Z129" s="16" t="str">
        <f t="shared" si="50"/>
        <v/>
      </c>
      <c r="AC129" s="16" t="str">
        <f t="shared" si="51"/>
        <v/>
      </c>
      <c r="AG129" s="16" t="str">
        <f t="shared" si="52"/>
        <v/>
      </c>
      <c r="AH129" s="12" t="str">
        <f t="shared" si="53"/>
        <v/>
      </c>
      <c r="AK129" s="16" t="str">
        <f t="shared" si="54"/>
        <v/>
      </c>
      <c r="AO129" s="16" t="str">
        <f t="shared" si="55"/>
        <v/>
      </c>
      <c r="AP129" s="16" t="str">
        <f t="shared" si="56"/>
        <v/>
      </c>
      <c r="AS129" s="16" t="str">
        <f t="shared" si="57"/>
        <v/>
      </c>
      <c r="AW129" s="16" t="str">
        <f t="shared" si="58"/>
        <v/>
      </c>
      <c r="AX129" s="16" t="str">
        <f t="shared" si="59"/>
        <v/>
      </c>
      <c r="BA129" s="16" t="str">
        <f t="shared" si="60"/>
        <v/>
      </c>
      <c r="BE129" s="16" t="str">
        <f t="shared" si="61"/>
        <v/>
      </c>
      <c r="BF129" s="16" t="str">
        <f t="shared" si="62"/>
        <v/>
      </c>
      <c r="BH129" s="16" t="str">
        <f>IF($A129="","",IF(BG129="","I",LOOKUP(BG129/BI$2,{0,0.4,0.45,0.5,0.55,0.6,0.65,0.7,0.75,0.8,1},{"F","D","C","C+","B-","B","B+","A-","A","A+"})))</f>
        <v/>
      </c>
      <c r="BI129" s="12" t="str">
        <f>IF($A129="","",IF(BG129="","--",LOOKUP(BG129/BI$2,{0,0.4,0.45,0.5,0.55,0.6,0.65,0.7,0.75,0.8,1},{0,2,2.25,2.5,2.75,3,3.25,3.5,3.75,4})))</f>
        <v/>
      </c>
      <c r="BL129" s="16" t="str">
        <f t="shared" si="63"/>
        <v/>
      </c>
      <c r="BP129" s="16" t="str">
        <f t="shared" si="64"/>
        <v/>
      </c>
      <c r="BQ129" s="10" t="str">
        <f t="shared" si="65"/>
        <v/>
      </c>
      <c r="BT129" s="16" t="str">
        <f t="shared" si="66"/>
        <v/>
      </c>
      <c r="BX129" s="16" t="str">
        <f t="shared" si="67"/>
        <v/>
      </c>
      <c r="BY129" s="10" t="str">
        <f t="shared" si="68"/>
        <v/>
      </c>
      <c r="CA129" s="16" t="str">
        <f>IF($A129="","",IF(BZ129="","I",LOOKUP(BZ129/CB$2,{0,0.4,0.45,0.5,0.55,0.6,0.65,0.7,0.75,0.8,1},{"F","D","C","C+","B-","B","B+","A-","A","A+"})))</f>
        <v/>
      </c>
      <c r="CB129" s="12" t="str">
        <f>IF($A129="","",IF(BZ129="","--",LOOKUP(BZ129/CB$2,{0,0.4,0.45,0.5,0.55,0.6,0.65,0.7,0.75,0.8,1},{0,2,2.25,2.5,2.75,3,3.25,3.5,3.75,4})))</f>
        <v/>
      </c>
      <c r="CF129" s="32" t="str">
        <f t="shared" si="69"/>
        <v/>
      </c>
      <c r="CJ129" s="32" t="str">
        <f t="shared" si="70"/>
        <v/>
      </c>
      <c r="CK129" s="33" t="str">
        <f>IF(OR(B129="",A129="IM",COUNT(CG129:CI129)=0),"",ROUNDUP(N(CF129)+N(CJ129),0))</f>
        <v/>
      </c>
    </row>
    <row r="130" spans="2:89" x14ac:dyDescent="0.25">
      <c r="B130" s="43"/>
      <c r="E130" s="16" t="str">
        <f t="shared" si="42"/>
        <v/>
      </c>
      <c r="G130" s="29"/>
      <c r="I130" s="16" t="str">
        <f t="shared" si="43"/>
        <v/>
      </c>
      <c r="J130" s="16" t="str">
        <f t="shared" si="44"/>
        <v/>
      </c>
      <c r="M130" s="16" t="str">
        <f t="shared" si="45"/>
        <v/>
      </c>
      <c r="Q130" s="16" t="str">
        <f t="shared" si="46"/>
        <v/>
      </c>
      <c r="R130" s="16" t="str">
        <f t="shared" si="47"/>
        <v/>
      </c>
      <c r="U130" s="16" t="str">
        <f t="shared" si="48"/>
        <v/>
      </c>
      <c r="V130" s="29"/>
      <c r="W130" s="29"/>
      <c r="Y130" s="16" t="str">
        <f t="shared" si="49"/>
        <v/>
      </c>
      <c r="Z130" s="16" t="str">
        <f t="shared" si="50"/>
        <v/>
      </c>
      <c r="AC130" s="16" t="str">
        <f t="shared" si="51"/>
        <v/>
      </c>
      <c r="AG130" s="16" t="str">
        <f t="shared" si="52"/>
        <v/>
      </c>
      <c r="AH130" s="12" t="str">
        <f t="shared" si="53"/>
        <v/>
      </c>
      <c r="AK130" s="16" t="str">
        <f t="shared" si="54"/>
        <v/>
      </c>
      <c r="AO130" s="16" t="str">
        <f t="shared" si="55"/>
        <v/>
      </c>
      <c r="AP130" s="16" t="str">
        <f t="shared" si="56"/>
        <v/>
      </c>
      <c r="AS130" s="16" t="str">
        <f t="shared" si="57"/>
        <v/>
      </c>
      <c r="AW130" s="16" t="str">
        <f t="shared" si="58"/>
        <v/>
      </c>
      <c r="AX130" s="16" t="str">
        <f t="shared" si="59"/>
        <v/>
      </c>
      <c r="BA130" s="16" t="str">
        <f t="shared" si="60"/>
        <v/>
      </c>
      <c r="BE130" s="16" t="str">
        <f t="shared" si="61"/>
        <v/>
      </c>
      <c r="BF130" s="16" t="str">
        <f t="shared" si="62"/>
        <v/>
      </c>
      <c r="BH130" s="16" t="str">
        <f>IF($A130="","",IF(BG130="","I",LOOKUP(BG130/BI$2,{0,0.4,0.45,0.5,0.55,0.6,0.65,0.7,0.75,0.8,1},{"F","D","C","C+","B-","B","B+","A-","A","A+"})))</f>
        <v/>
      </c>
      <c r="BI130" s="12" t="str">
        <f>IF($A130="","",IF(BG130="","--",LOOKUP(BG130/BI$2,{0,0.4,0.45,0.5,0.55,0.6,0.65,0.7,0.75,0.8,1},{0,2,2.25,2.5,2.75,3,3.25,3.5,3.75,4})))</f>
        <v/>
      </c>
      <c r="BL130" s="16" t="str">
        <f t="shared" si="63"/>
        <v/>
      </c>
      <c r="BP130" s="16" t="str">
        <f t="shared" si="64"/>
        <v/>
      </c>
      <c r="BQ130" s="10" t="str">
        <f t="shared" si="65"/>
        <v/>
      </c>
      <c r="BT130" s="16" t="str">
        <f t="shared" si="66"/>
        <v/>
      </c>
      <c r="BX130" s="16" t="str">
        <f t="shared" si="67"/>
        <v/>
      </c>
      <c r="BY130" s="10" t="str">
        <f t="shared" si="68"/>
        <v/>
      </c>
      <c r="CA130" s="16" t="str">
        <f>IF($A130="","",IF(BZ130="","I",LOOKUP(BZ130/CB$2,{0,0.4,0.45,0.5,0.55,0.6,0.65,0.7,0.75,0.8,1},{"F","D","C","C+","B-","B","B+","A-","A","A+"})))</f>
        <v/>
      </c>
      <c r="CB130" s="12" t="str">
        <f>IF($A130="","",IF(BZ130="","--",LOOKUP(BZ130/CB$2,{0,0.4,0.45,0.5,0.55,0.6,0.65,0.7,0.75,0.8,1},{0,2,2.25,2.5,2.75,3,3.25,3.5,3.75,4})))</f>
        <v/>
      </c>
      <c r="CF130" s="32" t="str">
        <f t="shared" si="69"/>
        <v/>
      </c>
      <c r="CJ130" s="32" t="str">
        <f t="shared" si="70"/>
        <v/>
      </c>
      <c r="CK130" s="33" t="str">
        <f>IF(OR(B130="",A130="IM",COUNT(CG130:CI130)=0),"",ROUNDUP(N(CF130)+N(CJ130),0))</f>
        <v/>
      </c>
    </row>
    <row r="131" spans="2:89" x14ac:dyDescent="0.25">
      <c r="B131" s="43"/>
      <c r="E131" s="16" t="str">
        <f t="shared" si="42"/>
        <v/>
      </c>
      <c r="G131" s="29"/>
      <c r="I131" s="16" t="str">
        <f t="shared" si="43"/>
        <v/>
      </c>
      <c r="J131" s="16" t="str">
        <f t="shared" si="44"/>
        <v/>
      </c>
      <c r="M131" s="16" t="str">
        <f t="shared" si="45"/>
        <v/>
      </c>
      <c r="Q131" s="16" t="str">
        <f t="shared" si="46"/>
        <v/>
      </c>
      <c r="R131" s="16" t="str">
        <f t="shared" si="47"/>
        <v/>
      </c>
      <c r="U131" s="16" t="str">
        <f t="shared" si="48"/>
        <v/>
      </c>
      <c r="V131" s="29"/>
      <c r="W131" s="29"/>
      <c r="Y131" s="16" t="str">
        <f t="shared" si="49"/>
        <v/>
      </c>
      <c r="Z131" s="16" t="str">
        <f t="shared" si="50"/>
        <v/>
      </c>
      <c r="AC131" s="16" t="str">
        <f t="shared" si="51"/>
        <v/>
      </c>
      <c r="AG131" s="16" t="str">
        <f t="shared" si="52"/>
        <v/>
      </c>
      <c r="AH131" s="12" t="str">
        <f t="shared" si="53"/>
        <v/>
      </c>
      <c r="AK131" s="16" t="str">
        <f t="shared" si="54"/>
        <v/>
      </c>
      <c r="AO131" s="16" t="str">
        <f t="shared" si="55"/>
        <v/>
      </c>
      <c r="AP131" s="16" t="str">
        <f t="shared" si="56"/>
        <v/>
      </c>
      <c r="AS131" s="16" t="str">
        <f t="shared" si="57"/>
        <v/>
      </c>
      <c r="AW131" s="16" t="str">
        <f t="shared" si="58"/>
        <v/>
      </c>
      <c r="AX131" s="16" t="str">
        <f t="shared" si="59"/>
        <v/>
      </c>
      <c r="BA131" s="16" t="str">
        <f t="shared" si="60"/>
        <v/>
      </c>
      <c r="BE131" s="16" t="str">
        <f t="shared" si="61"/>
        <v/>
      </c>
      <c r="BF131" s="16" t="str">
        <f t="shared" si="62"/>
        <v/>
      </c>
      <c r="BH131" s="16" t="str">
        <f>IF($A131="","",IF(BG131="","I",LOOKUP(BG131/BI$2,{0,0.4,0.45,0.5,0.55,0.6,0.65,0.7,0.75,0.8,1},{"F","D","C","C+","B-","B","B+","A-","A","A+"})))</f>
        <v/>
      </c>
      <c r="BI131" s="12" t="str">
        <f>IF($A131="","",IF(BG131="","--",LOOKUP(BG131/BI$2,{0,0.4,0.45,0.5,0.55,0.6,0.65,0.7,0.75,0.8,1},{0,2,2.25,2.5,2.75,3,3.25,3.5,3.75,4})))</f>
        <v/>
      </c>
      <c r="BL131" s="16" t="str">
        <f t="shared" si="63"/>
        <v/>
      </c>
      <c r="BP131" s="16" t="str">
        <f t="shared" si="64"/>
        <v/>
      </c>
      <c r="BQ131" s="10" t="str">
        <f t="shared" si="65"/>
        <v/>
      </c>
      <c r="BT131" s="16" t="str">
        <f t="shared" si="66"/>
        <v/>
      </c>
      <c r="BX131" s="16" t="str">
        <f t="shared" si="67"/>
        <v/>
      </c>
      <c r="BY131" s="10" t="str">
        <f t="shared" si="68"/>
        <v/>
      </c>
      <c r="CA131" s="16" t="str">
        <f>IF($A131="","",IF(BZ131="","I",LOOKUP(BZ131/CB$2,{0,0.4,0.45,0.5,0.55,0.6,0.65,0.7,0.75,0.8,1},{"F","D","C","C+","B-","B","B+","A-","A","A+"})))</f>
        <v/>
      </c>
      <c r="CB131" s="12" t="str">
        <f>IF($A131="","",IF(BZ131="","--",LOOKUP(BZ131/CB$2,{0,0.4,0.45,0.5,0.55,0.6,0.65,0.7,0.75,0.8,1},{0,2,2.25,2.5,2.75,3,3.25,3.5,3.75,4})))</f>
        <v/>
      </c>
      <c r="CF131" s="32" t="str">
        <f t="shared" si="69"/>
        <v/>
      </c>
      <c r="CJ131" s="32" t="str">
        <f t="shared" si="70"/>
        <v/>
      </c>
      <c r="CK131" s="33" t="str">
        <f>IF(OR(B131="",A131="IM",COUNT(CG131:CI131)=0),"",ROUNDUP(N(CF131)+N(CJ131),0))</f>
        <v/>
      </c>
    </row>
    <row r="132" spans="2:89" x14ac:dyDescent="0.25">
      <c r="B132" s="43"/>
      <c r="E132" s="16" t="str">
        <f t="shared" si="42"/>
        <v/>
      </c>
      <c r="G132" s="29"/>
      <c r="I132" s="16" t="str">
        <f t="shared" si="43"/>
        <v/>
      </c>
      <c r="J132" s="16" t="str">
        <f t="shared" si="44"/>
        <v/>
      </c>
      <c r="M132" s="16" t="str">
        <f t="shared" si="45"/>
        <v/>
      </c>
      <c r="Q132" s="16" t="str">
        <f t="shared" si="46"/>
        <v/>
      </c>
      <c r="R132" s="16" t="str">
        <f t="shared" si="47"/>
        <v/>
      </c>
      <c r="U132" s="16" t="str">
        <f t="shared" si="48"/>
        <v/>
      </c>
      <c r="V132" s="29"/>
      <c r="W132" s="29"/>
      <c r="Y132" s="16" t="str">
        <f t="shared" si="49"/>
        <v/>
      </c>
      <c r="Z132" s="16" t="str">
        <f t="shared" si="50"/>
        <v/>
      </c>
      <c r="AC132" s="16" t="str">
        <f t="shared" si="51"/>
        <v/>
      </c>
      <c r="AG132" s="16" t="str">
        <f t="shared" si="52"/>
        <v/>
      </c>
      <c r="AH132" s="12" t="str">
        <f t="shared" si="53"/>
        <v/>
      </c>
      <c r="AK132" s="16" t="str">
        <f t="shared" si="54"/>
        <v/>
      </c>
      <c r="AO132" s="16" t="str">
        <f t="shared" si="55"/>
        <v/>
      </c>
      <c r="AP132" s="16" t="str">
        <f t="shared" si="56"/>
        <v/>
      </c>
      <c r="AS132" s="16" t="str">
        <f t="shared" si="57"/>
        <v/>
      </c>
      <c r="AW132" s="16" t="str">
        <f t="shared" si="58"/>
        <v/>
      </c>
      <c r="AX132" s="16" t="str">
        <f t="shared" si="59"/>
        <v/>
      </c>
      <c r="BA132" s="16" t="str">
        <f t="shared" si="60"/>
        <v/>
      </c>
      <c r="BE132" s="16" t="str">
        <f t="shared" si="61"/>
        <v/>
      </c>
      <c r="BF132" s="16" t="str">
        <f t="shared" si="62"/>
        <v/>
      </c>
      <c r="BH132" s="16" t="str">
        <f>IF($A132="","",IF(BG132="","I",LOOKUP(BG132/BI$2,{0,0.4,0.45,0.5,0.55,0.6,0.65,0.7,0.75,0.8,1},{"F","D","C","C+","B-","B","B+","A-","A","A+"})))</f>
        <v/>
      </c>
      <c r="BI132" s="12" t="str">
        <f>IF($A132="","",IF(BG132="","--",LOOKUP(BG132/BI$2,{0,0.4,0.45,0.5,0.55,0.6,0.65,0.7,0.75,0.8,1},{0,2,2.25,2.5,2.75,3,3.25,3.5,3.75,4})))</f>
        <v/>
      </c>
      <c r="BL132" s="16" t="str">
        <f t="shared" si="63"/>
        <v/>
      </c>
      <c r="BP132" s="16" t="str">
        <f t="shared" si="64"/>
        <v/>
      </c>
      <c r="BQ132" s="10" t="str">
        <f t="shared" si="65"/>
        <v/>
      </c>
      <c r="BT132" s="16" t="str">
        <f t="shared" si="66"/>
        <v/>
      </c>
      <c r="BX132" s="16" t="str">
        <f t="shared" si="67"/>
        <v/>
      </c>
      <c r="BY132" s="10" t="str">
        <f t="shared" si="68"/>
        <v/>
      </c>
      <c r="CA132" s="16" t="str">
        <f>IF($A132="","",IF(BZ132="","I",LOOKUP(BZ132/CB$2,{0,0.4,0.45,0.5,0.55,0.6,0.65,0.7,0.75,0.8,1},{"F","D","C","C+","B-","B","B+","A-","A","A+"})))</f>
        <v/>
      </c>
      <c r="CB132" s="12" t="str">
        <f>IF($A132="","",IF(BZ132="","--",LOOKUP(BZ132/CB$2,{0,0.4,0.45,0.5,0.55,0.6,0.65,0.7,0.75,0.8,1},{0,2,2.25,2.5,2.75,3,3.25,3.5,3.75,4})))</f>
        <v/>
      </c>
      <c r="CF132" s="32" t="str">
        <f t="shared" si="69"/>
        <v/>
      </c>
      <c r="CJ132" s="32" t="str">
        <f t="shared" si="70"/>
        <v/>
      </c>
      <c r="CK132" s="33" t="str">
        <f>IF(OR(B132="",A132="IM",COUNT(CG132:CI132)=0),"",ROUNDUP(N(CF132)+N(CJ132),0))</f>
        <v/>
      </c>
    </row>
    <row r="133" spans="2:89" x14ac:dyDescent="0.25">
      <c r="B133" s="43"/>
      <c r="E133" s="16" t="str">
        <f t="shared" si="42"/>
        <v/>
      </c>
      <c r="G133" s="29"/>
      <c r="I133" s="16" t="str">
        <f t="shared" si="43"/>
        <v/>
      </c>
      <c r="J133" s="16" t="str">
        <f t="shared" si="44"/>
        <v/>
      </c>
      <c r="M133" s="16" t="str">
        <f t="shared" si="45"/>
        <v/>
      </c>
      <c r="Q133" s="16" t="str">
        <f t="shared" si="46"/>
        <v/>
      </c>
      <c r="R133" s="16" t="str">
        <f t="shared" si="47"/>
        <v/>
      </c>
      <c r="U133" s="16" t="str">
        <f t="shared" si="48"/>
        <v/>
      </c>
      <c r="V133" s="29"/>
      <c r="W133" s="29"/>
      <c r="Y133" s="16" t="str">
        <f t="shared" si="49"/>
        <v/>
      </c>
      <c r="Z133" s="16" t="str">
        <f t="shared" si="50"/>
        <v/>
      </c>
      <c r="AC133" s="16" t="str">
        <f t="shared" si="51"/>
        <v/>
      </c>
      <c r="AG133" s="16" t="str">
        <f t="shared" si="52"/>
        <v/>
      </c>
      <c r="AH133" s="12" t="str">
        <f t="shared" si="53"/>
        <v/>
      </c>
      <c r="AK133" s="16" t="str">
        <f t="shared" si="54"/>
        <v/>
      </c>
      <c r="AO133" s="16" t="str">
        <f t="shared" si="55"/>
        <v/>
      </c>
      <c r="AP133" s="16" t="str">
        <f t="shared" si="56"/>
        <v/>
      </c>
      <c r="AS133" s="16" t="str">
        <f t="shared" si="57"/>
        <v/>
      </c>
      <c r="AW133" s="16" t="str">
        <f t="shared" si="58"/>
        <v/>
      </c>
      <c r="AX133" s="16" t="str">
        <f t="shared" si="59"/>
        <v/>
      </c>
      <c r="BA133" s="16" t="str">
        <f t="shared" si="60"/>
        <v/>
      </c>
      <c r="BE133" s="16" t="str">
        <f t="shared" si="61"/>
        <v/>
      </c>
      <c r="BF133" s="16" t="str">
        <f t="shared" si="62"/>
        <v/>
      </c>
      <c r="BH133" s="16" t="str">
        <f>IF($A133="","",IF(BG133="","I",LOOKUP(BG133/BI$2,{0,0.4,0.45,0.5,0.55,0.6,0.65,0.7,0.75,0.8,1},{"F","D","C","C+","B-","B","B+","A-","A","A+"})))</f>
        <v/>
      </c>
      <c r="BI133" s="12" t="str">
        <f>IF($A133="","",IF(BG133="","--",LOOKUP(BG133/BI$2,{0,0.4,0.45,0.5,0.55,0.6,0.65,0.7,0.75,0.8,1},{0,2,2.25,2.5,2.75,3,3.25,3.5,3.75,4})))</f>
        <v/>
      </c>
      <c r="BL133" s="16" t="str">
        <f t="shared" si="63"/>
        <v/>
      </c>
      <c r="BP133" s="16" t="str">
        <f t="shared" si="64"/>
        <v/>
      </c>
      <c r="BQ133" s="10" t="str">
        <f t="shared" si="65"/>
        <v/>
      </c>
      <c r="BT133" s="16" t="str">
        <f t="shared" si="66"/>
        <v/>
      </c>
      <c r="BX133" s="16" t="str">
        <f t="shared" si="67"/>
        <v/>
      </c>
      <c r="BY133" s="10" t="str">
        <f t="shared" si="68"/>
        <v/>
      </c>
      <c r="CA133" s="16" t="str">
        <f>IF($A133="","",IF(BZ133="","I",LOOKUP(BZ133/CB$2,{0,0.4,0.45,0.5,0.55,0.6,0.65,0.7,0.75,0.8,1},{"F","D","C","C+","B-","B","B+","A-","A","A+"})))</f>
        <v/>
      </c>
      <c r="CB133" s="12" t="str">
        <f>IF($A133="","",IF(BZ133="","--",LOOKUP(BZ133/CB$2,{0,0.4,0.45,0.5,0.55,0.6,0.65,0.7,0.75,0.8,1},{0,2,2.25,2.5,2.75,3,3.25,3.5,3.75,4})))</f>
        <v/>
      </c>
      <c r="CF133" s="32" t="str">
        <f t="shared" si="69"/>
        <v/>
      </c>
      <c r="CJ133" s="32" t="str">
        <f t="shared" si="70"/>
        <v/>
      </c>
      <c r="CK133" s="33" t="str">
        <f>IF(OR(B133="",A133="IM",COUNT(CG133:CI133)=0),"",ROUNDUP(N(CF133)+N(CJ133),0))</f>
        <v/>
      </c>
    </row>
    <row r="134" spans="2:89" x14ac:dyDescent="0.25">
      <c r="B134" s="43"/>
      <c r="E134" s="16" t="str">
        <f t="shared" si="42"/>
        <v/>
      </c>
      <c r="G134" s="29"/>
      <c r="I134" s="16" t="str">
        <f t="shared" si="43"/>
        <v/>
      </c>
      <c r="J134" s="16" t="str">
        <f t="shared" si="44"/>
        <v/>
      </c>
      <c r="M134" s="16" t="str">
        <f t="shared" si="45"/>
        <v/>
      </c>
      <c r="Q134" s="16" t="str">
        <f t="shared" si="46"/>
        <v/>
      </c>
      <c r="R134" s="16" t="str">
        <f t="shared" si="47"/>
        <v/>
      </c>
      <c r="U134" s="16" t="str">
        <f t="shared" si="48"/>
        <v/>
      </c>
      <c r="V134" s="29"/>
      <c r="W134" s="29"/>
      <c r="Y134" s="16" t="str">
        <f t="shared" si="49"/>
        <v/>
      </c>
      <c r="Z134" s="16" t="str">
        <f t="shared" si="50"/>
        <v/>
      </c>
      <c r="AC134" s="16" t="str">
        <f t="shared" si="51"/>
        <v/>
      </c>
      <c r="AG134" s="16" t="str">
        <f t="shared" si="52"/>
        <v/>
      </c>
      <c r="AH134" s="12" t="str">
        <f t="shared" si="53"/>
        <v/>
      </c>
      <c r="AK134" s="16" t="str">
        <f t="shared" si="54"/>
        <v/>
      </c>
      <c r="AO134" s="16" t="str">
        <f t="shared" si="55"/>
        <v/>
      </c>
      <c r="AP134" s="16" t="str">
        <f t="shared" si="56"/>
        <v/>
      </c>
      <c r="AS134" s="16" t="str">
        <f t="shared" si="57"/>
        <v/>
      </c>
      <c r="AW134" s="16" t="str">
        <f t="shared" si="58"/>
        <v/>
      </c>
      <c r="AX134" s="16" t="str">
        <f t="shared" si="59"/>
        <v/>
      </c>
      <c r="BA134" s="16" t="str">
        <f t="shared" si="60"/>
        <v/>
      </c>
      <c r="BE134" s="16" t="str">
        <f t="shared" si="61"/>
        <v/>
      </c>
      <c r="BF134" s="16" t="str">
        <f t="shared" si="62"/>
        <v/>
      </c>
      <c r="BH134" s="16" t="str">
        <f>IF($A134="","",IF(BG134="","I",LOOKUP(BG134/BI$2,{0,0.4,0.45,0.5,0.55,0.6,0.65,0.7,0.75,0.8,1},{"F","D","C","C+","B-","B","B+","A-","A","A+"})))</f>
        <v/>
      </c>
      <c r="BI134" s="12" t="str">
        <f>IF($A134="","",IF(BG134="","--",LOOKUP(BG134/BI$2,{0,0.4,0.45,0.5,0.55,0.6,0.65,0.7,0.75,0.8,1},{0,2,2.25,2.5,2.75,3,3.25,3.5,3.75,4})))</f>
        <v/>
      </c>
      <c r="BL134" s="16" t="str">
        <f t="shared" si="63"/>
        <v/>
      </c>
      <c r="BP134" s="16" t="str">
        <f t="shared" si="64"/>
        <v/>
      </c>
      <c r="BQ134" s="10" t="str">
        <f t="shared" si="65"/>
        <v/>
      </c>
      <c r="BT134" s="16" t="str">
        <f t="shared" si="66"/>
        <v/>
      </c>
      <c r="BX134" s="16" t="str">
        <f t="shared" si="67"/>
        <v/>
      </c>
      <c r="BY134" s="10" t="str">
        <f t="shared" si="68"/>
        <v/>
      </c>
      <c r="CA134" s="16" t="str">
        <f>IF($A134="","",IF(BZ134="","I",LOOKUP(BZ134/CB$2,{0,0.4,0.45,0.5,0.55,0.6,0.65,0.7,0.75,0.8,1},{"F","D","C","C+","B-","B","B+","A-","A","A+"})))</f>
        <v/>
      </c>
      <c r="CB134" s="12" t="str">
        <f>IF($A134="","",IF(BZ134="","--",LOOKUP(BZ134/CB$2,{0,0.4,0.45,0.5,0.55,0.6,0.65,0.7,0.75,0.8,1},{0,2,2.25,2.5,2.75,3,3.25,3.5,3.75,4})))</f>
        <v/>
      </c>
      <c r="CF134" s="32" t="str">
        <f t="shared" si="69"/>
        <v/>
      </c>
      <c r="CJ134" s="32" t="str">
        <f t="shared" si="70"/>
        <v/>
      </c>
      <c r="CK134" s="33" t="str">
        <f>IF(OR(B134="",A134="IM",COUNT(CG134:CI134)=0),"",ROUNDUP(N(CF134)+N(CJ134),0))</f>
        <v/>
      </c>
    </row>
    <row r="135" spans="2:89" x14ac:dyDescent="0.25">
      <c r="B135" s="43"/>
      <c r="E135" s="16" t="str">
        <f t="shared" si="42"/>
        <v/>
      </c>
      <c r="G135" s="29"/>
      <c r="I135" s="16" t="str">
        <f t="shared" si="43"/>
        <v/>
      </c>
      <c r="J135" s="16" t="str">
        <f t="shared" si="44"/>
        <v/>
      </c>
      <c r="M135" s="16" t="str">
        <f t="shared" si="45"/>
        <v/>
      </c>
      <c r="Q135" s="16" t="str">
        <f t="shared" si="46"/>
        <v/>
      </c>
      <c r="R135" s="16" t="str">
        <f t="shared" si="47"/>
        <v/>
      </c>
      <c r="U135" s="16" t="str">
        <f t="shared" si="48"/>
        <v/>
      </c>
      <c r="V135" s="29"/>
      <c r="W135" s="29"/>
      <c r="Y135" s="16" t="str">
        <f t="shared" si="49"/>
        <v/>
      </c>
      <c r="Z135" s="16" t="str">
        <f t="shared" si="50"/>
        <v/>
      </c>
      <c r="AC135" s="16" t="str">
        <f t="shared" si="51"/>
        <v/>
      </c>
      <c r="AG135" s="16" t="str">
        <f t="shared" si="52"/>
        <v/>
      </c>
      <c r="AH135" s="12" t="str">
        <f t="shared" si="53"/>
        <v/>
      </c>
      <c r="AK135" s="16" t="str">
        <f t="shared" si="54"/>
        <v/>
      </c>
      <c r="AO135" s="16" t="str">
        <f t="shared" si="55"/>
        <v/>
      </c>
      <c r="AP135" s="16" t="str">
        <f t="shared" si="56"/>
        <v/>
      </c>
      <c r="AS135" s="16" t="str">
        <f t="shared" si="57"/>
        <v/>
      </c>
      <c r="AW135" s="16" t="str">
        <f t="shared" si="58"/>
        <v/>
      </c>
      <c r="AX135" s="16" t="str">
        <f t="shared" si="59"/>
        <v/>
      </c>
      <c r="BA135" s="16" t="str">
        <f t="shared" si="60"/>
        <v/>
      </c>
      <c r="BE135" s="16" t="str">
        <f t="shared" si="61"/>
        <v/>
      </c>
      <c r="BF135" s="16" t="str">
        <f t="shared" si="62"/>
        <v/>
      </c>
      <c r="BH135" s="16" t="str">
        <f>IF($A135="","",IF(BG135="","I",LOOKUP(BG135/BI$2,{0,0.4,0.45,0.5,0.55,0.6,0.65,0.7,0.75,0.8,1},{"F","D","C","C+","B-","B","B+","A-","A","A+"})))</f>
        <v/>
      </c>
      <c r="BI135" s="12" t="str">
        <f>IF($A135="","",IF(BG135="","--",LOOKUP(BG135/BI$2,{0,0.4,0.45,0.5,0.55,0.6,0.65,0.7,0.75,0.8,1},{0,2,2.25,2.5,2.75,3,3.25,3.5,3.75,4})))</f>
        <v/>
      </c>
      <c r="BL135" s="16" t="str">
        <f t="shared" si="63"/>
        <v/>
      </c>
      <c r="BP135" s="16" t="str">
        <f t="shared" si="64"/>
        <v/>
      </c>
      <c r="BQ135" s="10" t="str">
        <f t="shared" si="65"/>
        <v/>
      </c>
      <c r="BT135" s="16" t="str">
        <f t="shared" si="66"/>
        <v/>
      </c>
      <c r="BX135" s="16" t="str">
        <f t="shared" si="67"/>
        <v/>
      </c>
      <c r="BY135" s="10" t="str">
        <f t="shared" si="68"/>
        <v/>
      </c>
      <c r="CA135" s="16" t="str">
        <f>IF($A135="","",IF(BZ135="","I",LOOKUP(BZ135/CB$2,{0,0.4,0.45,0.5,0.55,0.6,0.65,0.7,0.75,0.8,1},{"F","D","C","C+","B-","B","B+","A-","A","A+"})))</f>
        <v/>
      </c>
      <c r="CB135" s="12" t="str">
        <f>IF($A135="","",IF(BZ135="","--",LOOKUP(BZ135/CB$2,{0,0.4,0.45,0.5,0.55,0.6,0.65,0.7,0.75,0.8,1},{0,2,2.25,2.5,2.75,3,3.25,3.5,3.75,4})))</f>
        <v/>
      </c>
      <c r="CF135" s="32" t="str">
        <f t="shared" si="69"/>
        <v/>
      </c>
      <c r="CJ135" s="32" t="str">
        <f t="shared" si="70"/>
        <v/>
      </c>
      <c r="CK135" s="33" t="str">
        <f>IF(OR(B135="",A135="IM",COUNT(CG135:CI135)=0),"",ROUNDUP(N(CF135)+N(CJ135),0))</f>
        <v/>
      </c>
    </row>
    <row r="136" spans="2:89" x14ac:dyDescent="0.25">
      <c r="B136" s="43"/>
      <c r="E136" s="16" t="str">
        <f t="shared" ref="E136:E199" si="71">IF(ISBLANK($B136),"",IF(COUNT(C136:D136)=0,"",IF(AND($A136="IM",COUNT(C136:D136)=1),C136+D136,ROUNDUP((C136+D136)/2,2))))</f>
        <v/>
      </c>
      <c r="G136" s="29"/>
      <c r="I136" s="16" t="str">
        <f t="shared" ref="I136:I199" si="72">IF(ISBLANK($B136),"",IF(COUNT(F136:G136)=0,"",IF(AND($A136="IM",COUNT(F136:G136)=1),F136+G136,IF(AND(ABS(F136-G136)&lt;E$2*0.16,ISBLANK(H136)),CEILING(AVERAGE(F136,G136),0.01),IF(AND(ABS(F136-G136)&gt;=E$2*0.16,ISBLANK(H136)),"3E",IF(MAX(F136:H136)-MEDIAN(F136:H136)&lt;=MEDIAN(F136:H136)-MIN(F136:H136),CEILING(AVERAGE(MAX(F136:H136),MEDIAN(F136:H136)),0.01),ROUNDUP(AVERAGE(MIN(F136:H136),MEDIAN(F136:H136)),2)))))))</f>
        <v/>
      </c>
      <c r="J136" s="16" t="str">
        <f t="shared" ref="J136:J199" si="73">IF(I136="3E","3E",IF(OR($B136="",COUNT(I136)=0),"",ROUNDUP(N(E136)+N(I136),0)))</f>
        <v/>
      </c>
      <c r="M136" s="16" t="str">
        <f t="shared" ref="M136:M199" si="74">IF(ISBLANK($B136),"",IF(COUNT(K136:L136)=0,"",IF(AND($A136="IM",COUNT(K136:L136)=1),K136+L136,ROUNDUP((K136+L136)/2,2))))</f>
        <v/>
      </c>
      <c r="Q136" s="16" t="str">
        <f t="shared" ref="Q136:Q199" si="75">IF(ISBLANK($B136),"",IF(COUNT(N136:O136)=0,"",IF(AND($A136="IM",COUNT(N136:O136)=1),N136+O136,IF(AND(ABS(N136-O136)&lt;M$2*0.16,ISBLANK(P136)),CEILING(AVERAGE(N136,O136),0.01),IF(AND(ABS(N136-O136)&gt;=M$2*0.16,ISBLANK(P136)),"3E",IF(MAX(N136:P136)-MEDIAN(N136:P136)&lt;=MEDIAN(N136:P136)-MIN(N136:P136),CEILING(AVERAGE(MAX(N136:P136),MEDIAN(N136:P136)),0.01),ROUNDUP(AVERAGE(MIN(N136:P136),MEDIAN(N136:P136)),2)))))))</f>
        <v/>
      </c>
      <c r="R136" s="16" t="str">
        <f t="shared" ref="R136:R199" si="76">IF(Q136="3E","3E",IF(OR($B136="",COUNT(Q136)=0),"",ROUNDUP(N(M136)+N(Q136),0)))</f>
        <v/>
      </c>
      <c r="U136" s="16" t="str">
        <f t="shared" ref="U136:U199" si="77">IF(ISBLANK($B136),"",IF(COUNT(S136:T136)=0,"",IF(AND($A136="IM",COUNT(S136:T136)=1),S136+T136,ROUNDUP((S136+T136)/2,2))))</f>
        <v/>
      </c>
      <c r="Y136" s="16" t="str">
        <f t="shared" ref="Y136:Y199" si="78">IF(ISBLANK($B136),"",IF(COUNT(V136:W136)=0,"",IF(AND($A136="IM",COUNT(V136:W136)=1),V136+W136,IF(AND(ABS(V136-W136)&lt;U$2*0.16,ISBLANK(X136)),CEILING(AVERAGE(V136,W136),0.01),IF(AND(ABS(V136-W136)&gt;=U$2*0.16,ISBLANK(X136)),"3E",IF(MAX(V136:X136)-MEDIAN(V136:X136)&lt;=MEDIAN(V136:X136)-MIN(V136:X136),CEILING(AVERAGE(MAX(V136:X136),MEDIAN(V136:X136)),0.01),ROUNDUP(AVERAGE(MIN(V136:X136),MEDIAN(V136:X136)),2)))))))</f>
        <v/>
      </c>
      <c r="Z136" s="16" t="str">
        <f t="shared" ref="Z136:Z199" si="79">IF(Y136="3E","3E",IF(OR($B136="",COUNT(Y136)=0),"",ROUNDUP(N(U136)+N(Y136),0)))</f>
        <v/>
      </c>
      <c r="AC136" s="16" t="str">
        <f t="shared" ref="AC136:AC199" si="80">IF(ISBLANK($B136),"",IF(COUNT(AA136:AB136)=0,"",IF(AND($A136="IM",COUNT(AA136:AB136)=1),AA136+AB136,ROUNDUP((AA136+AB136)/2,2))))</f>
        <v/>
      </c>
      <c r="AD136" s="29"/>
      <c r="AE136" s="29"/>
      <c r="AG136" s="16" t="str">
        <f t="shared" ref="AG136:AG199" si="81">IF(ISBLANK($B136),"",IF(COUNT(AD136:AE136)=0,"",IF(AND($A136="IM",COUNT(AD136:AE136)=1),AD136+AE136,IF(AND(ABS(AD136-AE136)&lt;AC$2*0.16,ISBLANK(AF136)),CEILING(AVERAGE(AD136,AE136),0.01),IF(AND(ABS(AD136-AE136)&gt;=AC$2*0.16,ISBLANK(AF136)),"3E",IF(MAX(AD136:AF136)-MEDIAN(AD136:AF136)&lt;=MEDIAN(AD136:AF136)-MIN(AD136:AF136),CEILING(AVERAGE(MAX(AD136:AF136),MEDIAN(AD136:AF136)),0.01),ROUNDUP(AVERAGE(MIN(AD136:AF136),MEDIAN(AD136:AF136)),2)))))))</f>
        <v/>
      </c>
      <c r="AH136" s="12" t="str">
        <f t="shared" ref="AH136:AH199" si="82">IF(AG136="3E","3E",IF(OR($B136="",COUNT(AG136)=0),"",ROUNDUP(N(AC136)+N(AG136),0)))</f>
        <v/>
      </c>
      <c r="AK136" s="16" t="str">
        <f t="shared" ref="AK136:AK199" si="83">IF(ISBLANK($B136),"",IF(COUNT(AI136:AJ136)=0,"",IF(AND($A136="IM",COUNT(AI136:AJ136)=1),AI136+AJ136,ROUNDUP((AI136+AJ136)/2,2))))</f>
        <v/>
      </c>
      <c r="AO136" s="16" t="str">
        <f t="shared" ref="AO136:AO199" si="84">IF(ISBLANK($B136),"",IF(COUNT(AL136:AM136)=0,"",IF(AND($A136="IM",COUNT(AL136:AM136)=1),AL136+AM136,IF(AND(ABS(AL136-AM136)&lt;AK$2*0.16,ISBLANK(AN136)),CEILING(AVERAGE(AL136,AM136),0.01),IF(AND(ABS(AL136-AM136)&gt;=AK$2*0.16,ISBLANK(AN136)),"3E",IF(MAX(AL136:AN136)-MEDIAN(AL136:AN136)&lt;=MEDIAN(AL136:AN136)-MIN(AL136:AN136),CEILING(AVERAGE(MAX(AL136:AN136),MEDIAN(AL136:AN136)),0.01),ROUNDUP(AVERAGE(MIN(AL136:AN136),MEDIAN(AL136:AN136)),2)))))))</f>
        <v/>
      </c>
      <c r="AP136" s="16" t="str">
        <f t="shared" ref="AP136:AP199" si="85">IF(AO136="3E","3E",IF(OR($B136="",COUNT(AO136)=0),"",ROUNDUP(N(AK136)+N(AO136),0)))</f>
        <v/>
      </c>
      <c r="AS136" s="16" t="str">
        <f t="shared" ref="AS136:AS199" si="86">IF(ISBLANK($B136),"",IF(COUNT(AQ136:AR136)=0,"",IF(AND($A136="IM",COUNT(AQ136:AR136)=1),AQ136+AR136,ROUNDUP((AQ136+AR136)/2,2))))</f>
        <v/>
      </c>
      <c r="AW136" s="16" t="str">
        <f t="shared" ref="AW136:AW199" si="87">IF(ISBLANK($B136),"",IF(COUNT(AT136:AU136)=0,"",IF(AND($A136="IM",COUNT(AT136:AU136)=1),AT136+AU136,IF(AND(ABS(AT136-AU136)&lt;AS$2*0.16,ISBLANK(AV136)),CEILING(AVERAGE(AT136,AU136),0.01),IF(AND(ABS(AT136-AU136)&gt;=AS$2*0.16,ISBLANK(AV136)),"3E",IF(MAX(AT136:AV136)-MEDIAN(AT136:AV136)&lt;=MEDIAN(AT136:AV136)-MIN(AT136:AV136),CEILING(AVERAGE(MAX(AT136:AV136),MEDIAN(AT136:AV136)),0.01),ROUNDUP(AVERAGE(MIN(AT136:AV136),MEDIAN(AT136:AV136)),2)))))))</f>
        <v/>
      </c>
      <c r="AX136" s="16" t="str">
        <f t="shared" ref="AX136:AX199" si="88">IF(AW136="3E","3E",IF(OR($B136="",COUNT(AW136)=0),"",ROUNDUP(N(AS136)+N(AW136),0)))</f>
        <v/>
      </c>
      <c r="BA136" s="16" t="str">
        <f t="shared" ref="BA136:BA199" si="89">IF(ISBLANK($B136),"",IF(COUNT(AY136:AZ136)=0,"",IF(AND($A136="IM",COUNT(AY136:AZ136)=1),AY136+AZ136,ROUNDUP((AY136+AZ136)/2,2))))</f>
        <v/>
      </c>
      <c r="BE136" s="16" t="str">
        <f t="shared" ref="BE136:BE199" si="90">IF(ISBLANK($B136),"",IF(COUNT(BB136:BC136)=0,"",IF(AND($A136="IM",COUNT(BB136:BC136)=1),BB136+BC136,IF(AND(ABS(BB136-BC136)&lt;BA$2*0.16,ISBLANK(BD136)),CEILING(AVERAGE(BB136,BC136),0.01),IF(AND(ABS(BB136-BC136)&gt;=BA$2*0.16,ISBLANK(BD136)),"3E",IF(MAX(BB136:BD136)-MEDIAN(BB136:BD136)&lt;=MEDIAN(BB136:BD136)-MIN(BB136:BD136),CEILING(AVERAGE(MAX(BB136:BD136),MEDIAN(BB136:BD136)),0.01),ROUNDUP(AVERAGE(MIN(BB136:BD136),MEDIAN(BB136:BD136)),2)))))))</f>
        <v/>
      </c>
      <c r="BF136" s="16" t="str">
        <f t="shared" ref="BF136:BF199" si="91">IF(BE136="3E","3E",IF(OR($B136="",COUNT(BE136)=0),"",ROUNDUP(N(BA136)+N(BE136),0)))</f>
        <v/>
      </c>
      <c r="BH136" s="16" t="str">
        <f>IF($A136="","",IF(BG136="","I",LOOKUP(BG136/BI$2,{0,0.4,0.45,0.5,0.55,0.6,0.65,0.7,0.75,0.8,1},{"F","D","C","C+","B-","B","B+","A-","A","A+"})))</f>
        <v/>
      </c>
      <c r="BI136" s="12" t="str">
        <f>IF($A136="","",IF(BG136="","--",LOOKUP(BG136/BI$2,{0,0.4,0.45,0.5,0.55,0.6,0.65,0.7,0.75,0.8,1},{0,2,2.25,2.5,2.75,3,3.25,3.5,3.75,4})))</f>
        <v/>
      </c>
      <c r="BL136" s="16" t="str">
        <f t="shared" ref="BL136:BL199" si="92">IF(ISBLANK($B136),"",IF(COUNT(BJ136:BK136)=0,"",IF(AND($A136="IM",COUNT(BJ136:BK136)=1),BJ136+BK136,ROUNDUP((BJ136+BK136)/2,2))))</f>
        <v/>
      </c>
      <c r="BP136" s="16" t="str">
        <f t="shared" ref="BP136:BP199" si="93">IF(ISBLANK($B136),"",IF(COUNT(BM136:BN136)=0,"",IF(AND($A136="IM",COUNT(BM136:BN136)=1),BM136+BN136,IF(AND(ABS(BM136-BN136)&lt;BL$2*0.16,ISBLANK(BO136)),CEILING(AVERAGE(BM136,BN136),0.01),IF(AND(ABS(BM136-BN136)&gt;=BL$2*0.16,ISBLANK(BO136)),"3E",IF(MAX(BM136:BO136)-MEDIAN(BM136:BO136)&lt;=MEDIAN(BM136:BO136)-MIN(BM136:BO136),CEILING(AVERAGE(MAX(BM136:BO136),MEDIAN(BM136:BO136)),0.01),ROUNDUP(AVERAGE(MIN(BM136:BO136),MEDIAN(BM136:BO136)),2)))))))</f>
        <v/>
      </c>
      <c r="BQ136" s="10" t="str">
        <f t="shared" ref="BQ136:BQ199" si="94">IF(BP136="3E","3E",IF(OR($B136="",COUNT(BP136)=0),"",ROUNDUP(N(BL136)+N(BP136),0)))</f>
        <v/>
      </c>
      <c r="BT136" s="16" t="str">
        <f t="shared" ref="BT136:BT199" si="95">IF(ISBLANK($B136),"",IF(COUNT(BR136:BS136)=0,"",IF(AND($A136="IM",COUNT(BR136:BS136)=1),BR136+BS136,ROUNDUP((BR136+BS136)/2,2))))</f>
        <v/>
      </c>
      <c r="BX136" s="16" t="str">
        <f t="shared" ref="BX136:BX199" si="96">IF(ISBLANK($B136),"",IF(COUNT(BU136:BV136)=0,"",IF(AND($A136="IM",COUNT(BU136:BV136)=1),BU136+BV136,IF(AND(ABS(BU136-BV136)&lt;BT$2*0.16,ISBLANK(BW136)),CEILING(AVERAGE(BU136,BV136),0.01),IF(AND(ABS(BU136-BV136)&gt;=BT$2*0.16,ISBLANK(BW136)),"3E",IF(MAX(BU136:BW136)-MEDIAN(BU136:BW136)&lt;=MEDIAN(BU136:BW136)-MIN(BU136:BW136),CEILING(AVERAGE(MAX(BU136:BW136),MEDIAN(BU136:BW136)),0.01),ROUNDUP(AVERAGE(MIN(BU136:BW136),MEDIAN(BU136:BW136)),2)))))))</f>
        <v/>
      </c>
      <c r="BY136" s="10" t="str">
        <f t="shared" ref="BY136:BY199" si="97">IF(BX136="3E","3E",IF(OR($B136="",COUNT(BX136)=0),"",ROUNDUP(N(BT136)+N(BX136),0)))</f>
        <v/>
      </c>
      <c r="CA136" s="16" t="str">
        <f>IF($A136="","",IF(BZ136="","I",LOOKUP(BZ136/CB$2,{0,0.4,0.45,0.5,0.55,0.6,0.65,0.7,0.75,0.8,1},{"F","D","C","C+","B-","B","B+","A-","A","A+"})))</f>
        <v/>
      </c>
      <c r="CB136" s="12" t="str">
        <f>IF($A136="","",IF(BZ136="","--",LOOKUP(BZ136/CB$2,{0,0.4,0.45,0.5,0.55,0.6,0.65,0.7,0.75,0.8,1},{0,2,2.25,2.5,2.75,3,3.25,3.5,3.75,4})))</f>
        <v/>
      </c>
      <c r="CF136" s="32" t="str">
        <f t="shared" ref="CF136:CF199" si="98">IF(ISBLANK($B136),"",IF(COUNT(CC136:CE136)=0,"",ROUNDUP(CC136+CD136+CE136,2)))</f>
        <v/>
      </c>
      <c r="CJ136" s="32" t="str">
        <f t="shared" ref="CJ136:CJ199" si="99">IF(ISBLANK($B136),"",IF(COUNT(CG136:CI136)=0,"",ROUNDUP(CG136+CH136+CI136,2)))</f>
        <v/>
      </c>
      <c r="CK136" s="33" t="str">
        <f>IF(OR(B136="",A136="IM",COUNT(CG136:CI136)=0),"",ROUNDUP(N(CF136)+N(CJ136),0))</f>
        <v/>
      </c>
    </row>
    <row r="137" spans="2:89" x14ac:dyDescent="0.25">
      <c r="B137" s="43"/>
      <c r="E137" s="16" t="str">
        <f t="shared" si="71"/>
        <v/>
      </c>
      <c r="G137" s="29"/>
      <c r="I137" s="16" t="str">
        <f t="shared" si="72"/>
        <v/>
      </c>
      <c r="J137" s="16" t="str">
        <f t="shared" si="73"/>
        <v/>
      </c>
      <c r="M137" s="16" t="str">
        <f t="shared" si="74"/>
        <v/>
      </c>
      <c r="Q137" s="16" t="str">
        <f t="shared" si="75"/>
        <v/>
      </c>
      <c r="R137" s="16" t="str">
        <f t="shared" si="76"/>
        <v/>
      </c>
      <c r="U137" s="16" t="str">
        <f t="shared" si="77"/>
        <v/>
      </c>
      <c r="Y137" s="16" t="str">
        <f t="shared" si="78"/>
        <v/>
      </c>
      <c r="Z137" s="16" t="str">
        <f t="shared" si="79"/>
        <v/>
      </c>
      <c r="AC137" s="16" t="str">
        <f t="shared" si="80"/>
        <v/>
      </c>
      <c r="AD137" s="29"/>
      <c r="AE137" s="29"/>
      <c r="AG137" s="16" t="str">
        <f t="shared" si="81"/>
        <v/>
      </c>
      <c r="AH137" s="12" t="str">
        <f t="shared" si="82"/>
        <v/>
      </c>
      <c r="AK137" s="16" t="str">
        <f t="shared" si="83"/>
        <v/>
      </c>
      <c r="AO137" s="16" t="str">
        <f t="shared" si="84"/>
        <v/>
      </c>
      <c r="AP137" s="16" t="str">
        <f t="shared" si="85"/>
        <v/>
      </c>
      <c r="AS137" s="16" t="str">
        <f t="shared" si="86"/>
        <v/>
      </c>
      <c r="AW137" s="16" t="str">
        <f t="shared" si="87"/>
        <v/>
      </c>
      <c r="AX137" s="16" t="str">
        <f t="shared" si="88"/>
        <v/>
      </c>
      <c r="BA137" s="16" t="str">
        <f t="shared" si="89"/>
        <v/>
      </c>
      <c r="BE137" s="16" t="str">
        <f t="shared" si="90"/>
        <v/>
      </c>
      <c r="BF137" s="16" t="str">
        <f t="shared" si="91"/>
        <v/>
      </c>
      <c r="BH137" s="16" t="str">
        <f>IF($A137="","",IF(BG137="","I",LOOKUP(BG137/BI$2,{0,0.4,0.45,0.5,0.55,0.6,0.65,0.7,0.75,0.8,1},{"F","D","C","C+","B-","B","B+","A-","A","A+"})))</f>
        <v/>
      </c>
      <c r="BI137" s="12" t="str">
        <f>IF($A137="","",IF(BG137="","--",LOOKUP(BG137/BI$2,{0,0.4,0.45,0.5,0.55,0.6,0.65,0.7,0.75,0.8,1},{0,2,2.25,2.5,2.75,3,3.25,3.5,3.75,4})))</f>
        <v/>
      </c>
      <c r="BL137" s="16" t="str">
        <f t="shared" si="92"/>
        <v/>
      </c>
      <c r="BP137" s="16" t="str">
        <f t="shared" si="93"/>
        <v/>
      </c>
      <c r="BQ137" s="10" t="str">
        <f t="shared" si="94"/>
        <v/>
      </c>
      <c r="BT137" s="16" t="str">
        <f t="shared" si="95"/>
        <v/>
      </c>
      <c r="BX137" s="16" t="str">
        <f t="shared" si="96"/>
        <v/>
      </c>
      <c r="BY137" s="10" t="str">
        <f t="shared" si="97"/>
        <v/>
      </c>
      <c r="CA137" s="16" t="str">
        <f>IF($A137="","",IF(BZ137="","I",LOOKUP(BZ137/CB$2,{0,0.4,0.45,0.5,0.55,0.6,0.65,0.7,0.75,0.8,1},{"F","D","C","C+","B-","B","B+","A-","A","A+"})))</f>
        <v/>
      </c>
      <c r="CB137" s="12" t="str">
        <f>IF($A137="","",IF(BZ137="","--",LOOKUP(BZ137/CB$2,{0,0.4,0.45,0.5,0.55,0.6,0.65,0.7,0.75,0.8,1},{0,2,2.25,2.5,2.75,3,3.25,3.5,3.75,4})))</f>
        <v/>
      </c>
      <c r="CF137" s="32" t="str">
        <f t="shared" si="98"/>
        <v/>
      </c>
      <c r="CJ137" s="32" t="str">
        <f t="shared" si="99"/>
        <v/>
      </c>
      <c r="CK137" s="33" t="str">
        <f>IF(OR(B137="",A137="IM",COUNT(CG137:CI137)=0),"",ROUNDUP(N(CF137)+N(CJ137),0))</f>
        <v/>
      </c>
    </row>
    <row r="138" spans="2:89" x14ac:dyDescent="0.25">
      <c r="B138" s="43"/>
      <c r="E138" s="16" t="str">
        <f t="shared" si="71"/>
        <v/>
      </c>
      <c r="G138" s="29"/>
      <c r="I138" s="16" t="str">
        <f t="shared" si="72"/>
        <v/>
      </c>
      <c r="J138" s="16" t="str">
        <f t="shared" si="73"/>
        <v/>
      </c>
      <c r="M138" s="16" t="str">
        <f t="shared" si="74"/>
        <v/>
      </c>
      <c r="Q138" s="16" t="str">
        <f t="shared" si="75"/>
        <v/>
      </c>
      <c r="R138" s="16" t="str">
        <f t="shared" si="76"/>
        <v/>
      </c>
      <c r="U138" s="16" t="str">
        <f t="shared" si="77"/>
        <v/>
      </c>
      <c r="Y138" s="16" t="str">
        <f t="shared" si="78"/>
        <v/>
      </c>
      <c r="Z138" s="16" t="str">
        <f t="shared" si="79"/>
        <v/>
      </c>
      <c r="AC138" s="16" t="str">
        <f t="shared" si="80"/>
        <v/>
      </c>
      <c r="AD138" s="29"/>
      <c r="AE138" s="29"/>
      <c r="AG138" s="16" t="str">
        <f t="shared" si="81"/>
        <v/>
      </c>
      <c r="AH138" s="12" t="str">
        <f t="shared" si="82"/>
        <v/>
      </c>
      <c r="AK138" s="16" t="str">
        <f t="shared" si="83"/>
        <v/>
      </c>
      <c r="AO138" s="16" t="str">
        <f t="shared" si="84"/>
        <v/>
      </c>
      <c r="AP138" s="16" t="str">
        <f t="shared" si="85"/>
        <v/>
      </c>
      <c r="AS138" s="16" t="str">
        <f t="shared" si="86"/>
        <v/>
      </c>
      <c r="AW138" s="16" t="str">
        <f t="shared" si="87"/>
        <v/>
      </c>
      <c r="AX138" s="16" t="str">
        <f t="shared" si="88"/>
        <v/>
      </c>
      <c r="BA138" s="16" t="str">
        <f t="shared" si="89"/>
        <v/>
      </c>
      <c r="BE138" s="16" t="str">
        <f t="shared" si="90"/>
        <v/>
      </c>
      <c r="BF138" s="16" t="str">
        <f t="shared" si="91"/>
        <v/>
      </c>
      <c r="BH138" s="16" t="str">
        <f>IF($A138="","",IF(BG138="","I",LOOKUP(BG138/BI$2,{0,0.4,0.45,0.5,0.55,0.6,0.65,0.7,0.75,0.8,1},{"F","D","C","C+","B-","B","B+","A-","A","A+"})))</f>
        <v/>
      </c>
      <c r="BI138" s="12" t="str">
        <f>IF($A138="","",IF(BG138="","--",LOOKUP(BG138/BI$2,{0,0.4,0.45,0.5,0.55,0.6,0.65,0.7,0.75,0.8,1},{0,2,2.25,2.5,2.75,3,3.25,3.5,3.75,4})))</f>
        <v/>
      </c>
      <c r="BL138" s="16" t="str">
        <f t="shared" si="92"/>
        <v/>
      </c>
      <c r="BP138" s="16" t="str">
        <f t="shared" si="93"/>
        <v/>
      </c>
      <c r="BQ138" s="10" t="str">
        <f t="shared" si="94"/>
        <v/>
      </c>
      <c r="BT138" s="16" t="str">
        <f t="shared" si="95"/>
        <v/>
      </c>
      <c r="BX138" s="16" t="str">
        <f t="shared" si="96"/>
        <v/>
      </c>
      <c r="BY138" s="10" t="str">
        <f t="shared" si="97"/>
        <v/>
      </c>
      <c r="CA138" s="16" t="str">
        <f>IF($A138="","",IF(BZ138="","I",LOOKUP(BZ138/CB$2,{0,0.4,0.45,0.5,0.55,0.6,0.65,0.7,0.75,0.8,1},{"F","D","C","C+","B-","B","B+","A-","A","A+"})))</f>
        <v/>
      </c>
      <c r="CB138" s="12" t="str">
        <f>IF($A138="","",IF(BZ138="","--",LOOKUP(BZ138/CB$2,{0,0.4,0.45,0.5,0.55,0.6,0.65,0.7,0.75,0.8,1},{0,2,2.25,2.5,2.75,3,3.25,3.5,3.75,4})))</f>
        <v/>
      </c>
      <c r="CF138" s="32" t="str">
        <f t="shared" si="98"/>
        <v/>
      </c>
      <c r="CJ138" s="32" t="str">
        <f t="shared" si="99"/>
        <v/>
      </c>
      <c r="CK138" s="33" t="str">
        <f>IF(OR(B138="",A138="IM",COUNT(CG138:CI138)=0),"",ROUNDUP(N(CF138)+N(CJ138),0))</f>
        <v/>
      </c>
    </row>
    <row r="139" spans="2:89" x14ac:dyDescent="0.25">
      <c r="B139" s="43"/>
      <c r="E139" s="16" t="str">
        <f t="shared" si="71"/>
        <v/>
      </c>
      <c r="G139" s="29"/>
      <c r="I139" s="16" t="str">
        <f t="shared" si="72"/>
        <v/>
      </c>
      <c r="J139" s="16" t="str">
        <f t="shared" si="73"/>
        <v/>
      </c>
      <c r="M139" s="16" t="str">
        <f t="shared" si="74"/>
        <v/>
      </c>
      <c r="Q139" s="16" t="str">
        <f t="shared" si="75"/>
        <v/>
      </c>
      <c r="R139" s="16" t="str">
        <f t="shared" si="76"/>
        <v/>
      </c>
      <c r="U139" s="16" t="str">
        <f t="shared" si="77"/>
        <v/>
      </c>
      <c r="Y139" s="16" t="str">
        <f t="shared" si="78"/>
        <v/>
      </c>
      <c r="Z139" s="16" t="str">
        <f t="shared" si="79"/>
        <v/>
      </c>
      <c r="AC139" s="16" t="str">
        <f t="shared" si="80"/>
        <v/>
      </c>
      <c r="AD139" s="29"/>
      <c r="AE139" s="29"/>
      <c r="AG139" s="16" t="str">
        <f t="shared" si="81"/>
        <v/>
      </c>
      <c r="AH139" s="12" t="str">
        <f t="shared" si="82"/>
        <v/>
      </c>
      <c r="AK139" s="16" t="str">
        <f t="shared" si="83"/>
        <v/>
      </c>
      <c r="AO139" s="16" t="str">
        <f t="shared" si="84"/>
        <v/>
      </c>
      <c r="AP139" s="16" t="str">
        <f t="shared" si="85"/>
        <v/>
      </c>
      <c r="AS139" s="16" t="str">
        <f t="shared" si="86"/>
        <v/>
      </c>
      <c r="AW139" s="16" t="str">
        <f t="shared" si="87"/>
        <v/>
      </c>
      <c r="AX139" s="16" t="str">
        <f t="shared" si="88"/>
        <v/>
      </c>
      <c r="BA139" s="16" t="str">
        <f t="shared" si="89"/>
        <v/>
      </c>
      <c r="BE139" s="16" t="str">
        <f t="shared" si="90"/>
        <v/>
      </c>
      <c r="BF139" s="16" t="str">
        <f t="shared" si="91"/>
        <v/>
      </c>
      <c r="BH139" s="16" t="str">
        <f>IF($A139="","",IF(BG139="","I",LOOKUP(BG139/BI$2,{0,0.4,0.45,0.5,0.55,0.6,0.65,0.7,0.75,0.8,1},{"F","D","C","C+","B-","B","B+","A-","A","A+"})))</f>
        <v/>
      </c>
      <c r="BI139" s="12" t="str">
        <f>IF($A139="","",IF(BG139="","--",LOOKUP(BG139/BI$2,{0,0.4,0.45,0.5,0.55,0.6,0.65,0.7,0.75,0.8,1},{0,2,2.25,2.5,2.75,3,3.25,3.5,3.75,4})))</f>
        <v/>
      </c>
      <c r="BL139" s="16" t="str">
        <f t="shared" si="92"/>
        <v/>
      </c>
      <c r="BP139" s="16" t="str">
        <f t="shared" si="93"/>
        <v/>
      </c>
      <c r="BQ139" s="10" t="str">
        <f t="shared" si="94"/>
        <v/>
      </c>
      <c r="BT139" s="16" t="str">
        <f t="shared" si="95"/>
        <v/>
      </c>
      <c r="BX139" s="16" t="str">
        <f t="shared" si="96"/>
        <v/>
      </c>
      <c r="BY139" s="10" t="str">
        <f t="shared" si="97"/>
        <v/>
      </c>
      <c r="CA139" s="16" t="str">
        <f>IF($A139="","",IF(BZ139="","I",LOOKUP(BZ139/CB$2,{0,0.4,0.45,0.5,0.55,0.6,0.65,0.7,0.75,0.8,1},{"F","D","C","C+","B-","B","B+","A-","A","A+"})))</f>
        <v/>
      </c>
      <c r="CB139" s="12" t="str">
        <f>IF($A139="","",IF(BZ139="","--",LOOKUP(BZ139/CB$2,{0,0.4,0.45,0.5,0.55,0.6,0.65,0.7,0.75,0.8,1},{0,2,2.25,2.5,2.75,3,3.25,3.5,3.75,4})))</f>
        <v/>
      </c>
      <c r="CF139" s="32" t="str">
        <f t="shared" si="98"/>
        <v/>
      </c>
      <c r="CJ139" s="32" t="str">
        <f t="shared" si="99"/>
        <v/>
      </c>
      <c r="CK139" s="33" t="str">
        <f>IF(OR(B139="",A139="IM",COUNT(CG139:CI139)=0),"",ROUNDUP(N(CF139)+N(CJ139),0))</f>
        <v/>
      </c>
    </row>
    <row r="140" spans="2:89" x14ac:dyDescent="0.25">
      <c r="B140" s="43"/>
      <c r="E140" s="16" t="str">
        <f t="shared" si="71"/>
        <v/>
      </c>
      <c r="G140" s="29"/>
      <c r="I140" s="16" t="str">
        <f t="shared" si="72"/>
        <v/>
      </c>
      <c r="J140" s="16" t="str">
        <f t="shared" si="73"/>
        <v/>
      </c>
      <c r="M140" s="16" t="str">
        <f t="shared" si="74"/>
        <v/>
      </c>
      <c r="Q140" s="16" t="str">
        <f t="shared" si="75"/>
        <v/>
      </c>
      <c r="R140" s="16" t="str">
        <f t="shared" si="76"/>
        <v/>
      </c>
      <c r="U140" s="16" t="str">
        <f t="shared" si="77"/>
        <v/>
      </c>
      <c r="Y140" s="16" t="str">
        <f t="shared" si="78"/>
        <v/>
      </c>
      <c r="Z140" s="16" t="str">
        <f t="shared" si="79"/>
        <v/>
      </c>
      <c r="AC140" s="16" t="str">
        <f t="shared" si="80"/>
        <v/>
      </c>
      <c r="AD140" s="29"/>
      <c r="AE140" s="29"/>
      <c r="AG140" s="16" t="str">
        <f t="shared" si="81"/>
        <v/>
      </c>
      <c r="AH140" s="12" t="str">
        <f t="shared" si="82"/>
        <v/>
      </c>
      <c r="AK140" s="16" t="str">
        <f t="shared" si="83"/>
        <v/>
      </c>
      <c r="AO140" s="16" t="str">
        <f t="shared" si="84"/>
        <v/>
      </c>
      <c r="AP140" s="16" t="str">
        <f t="shared" si="85"/>
        <v/>
      </c>
      <c r="AS140" s="16" t="str">
        <f t="shared" si="86"/>
        <v/>
      </c>
      <c r="AW140" s="16" t="str">
        <f t="shared" si="87"/>
        <v/>
      </c>
      <c r="AX140" s="16" t="str">
        <f t="shared" si="88"/>
        <v/>
      </c>
      <c r="BA140" s="16" t="str">
        <f t="shared" si="89"/>
        <v/>
      </c>
      <c r="BE140" s="16" t="str">
        <f t="shared" si="90"/>
        <v/>
      </c>
      <c r="BF140" s="16" t="str">
        <f t="shared" si="91"/>
        <v/>
      </c>
      <c r="BH140" s="16" t="str">
        <f>IF($A140="","",IF(BG140="","I",LOOKUP(BG140/BI$2,{0,0.4,0.45,0.5,0.55,0.6,0.65,0.7,0.75,0.8,1},{"F","D","C","C+","B-","B","B+","A-","A","A+"})))</f>
        <v/>
      </c>
      <c r="BI140" s="12" t="str">
        <f>IF($A140="","",IF(BG140="","--",LOOKUP(BG140/BI$2,{0,0.4,0.45,0.5,0.55,0.6,0.65,0.7,0.75,0.8,1},{0,2,2.25,2.5,2.75,3,3.25,3.5,3.75,4})))</f>
        <v/>
      </c>
      <c r="BL140" s="16" t="str">
        <f t="shared" si="92"/>
        <v/>
      </c>
      <c r="BP140" s="16" t="str">
        <f t="shared" si="93"/>
        <v/>
      </c>
      <c r="BQ140" s="10" t="str">
        <f t="shared" si="94"/>
        <v/>
      </c>
      <c r="BT140" s="16" t="str">
        <f t="shared" si="95"/>
        <v/>
      </c>
      <c r="BX140" s="16" t="str">
        <f t="shared" si="96"/>
        <v/>
      </c>
      <c r="BY140" s="10" t="str">
        <f t="shared" si="97"/>
        <v/>
      </c>
      <c r="CA140" s="16" t="str">
        <f>IF($A140="","",IF(BZ140="","I",LOOKUP(BZ140/CB$2,{0,0.4,0.45,0.5,0.55,0.6,0.65,0.7,0.75,0.8,1},{"F","D","C","C+","B-","B","B+","A-","A","A+"})))</f>
        <v/>
      </c>
      <c r="CB140" s="12" t="str">
        <f>IF($A140="","",IF(BZ140="","--",LOOKUP(BZ140/CB$2,{0,0.4,0.45,0.5,0.55,0.6,0.65,0.7,0.75,0.8,1},{0,2,2.25,2.5,2.75,3,3.25,3.5,3.75,4})))</f>
        <v/>
      </c>
      <c r="CF140" s="32" t="str">
        <f t="shared" si="98"/>
        <v/>
      </c>
      <c r="CJ140" s="32" t="str">
        <f t="shared" si="99"/>
        <v/>
      </c>
      <c r="CK140" s="33" t="str">
        <f>IF(OR(B140="",A140="IM",COUNT(CG140:CI140)=0),"",ROUNDUP(N(CF140)+N(CJ140),0))</f>
        <v/>
      </c>
    </row>
    <row r="141" spans="2:89" x14ac:dyDescent="0.25">
      <c r="B141" s="43"/>
      <c r="E141" s="16" t="str">
        <f t="shared" si="71"/>
        <v/>
      </c>
      <c r="G141" s="29"/>
      <c r="I141" s="16" t="str">
        <f t="shared" si="72"/>
        <v/>
      </c>
      <c r="J141" s="16" t="str">
        <f t="shared" si="73"/>
        <v/>
      </c>
      <c r="M141" s="16" t="str">
        <f t="shared" si="74"/>
        <v/>
      </c>
      <c r="Q141" s="16" t="str">
        <f t="shared" si="75"/>
        <v/>
      </c>
      <c r="R141" s="16" t="str">
        <f t="shared" si="76"/>
        <v/>
      </c>
      <c r="U141" s="16" t="str">
        <f t="shared" si="77"/>
        <v/>
      </c>
      <c r="Y141" s="16" t="str">
        <f t="shared" si="78"/>
        <v/>
      </c>
      <c r="Z141" s="16" t="str">
        <f t="shared" si="79"/>
        <v/>
      </c>
      <c r="AC141" s="16" t="str">
        <f t="shared" si="80"/>
        <v/>
      </c>
      <c r="AD141" s="29"/>
      <c r="AE141" s="29"/>
      <c r="AG141" s="16" t="str">
        <f t="shared" si="81"/>
        <v/>
      </c>
      <c r="AH141" s="12" t="str">
        <f t="shared" si="82"/>
        <v/>
      </c>
      <c r="AK141" s="16" t="str">
        <f t="shared" si="83"/>
        <v/>
      </c>
      <c r="AO141" s="16" t="str">
        <f t="shared" si="84"/>
        <v/>
      </c>
      <c r="AP141" s="16" t="str">
        <f t="shared" si="85"/>
        <v/>
      </c>
      <c r="AS141" s="16" t="str">
        <f t="shared" si="86"/>
        <v/>
      </c>
      <c r="AW141" s="16" t="str">
        <f t="shared" si="87"/>
        <v/>
      </c>
      <c r="AX141" s="16" t="str">
        <f t="shared" si="88"/>
        <v/>
      </c>
      <c r="BA141" s="16" t="str">
        <f t="shared" si="89"/>
        <v/>
      </c>
      <c r="BE141" s="16" t="str">
        <f t="shared" si="90"/>
        <v/>
      </c>
      <c r="BF141" s="16" t="str">
        <f t="shared" si="91"/>
        <v/>
      </c>
      <c r="BH141" s="16" t="str">
        <f>IF($A141="","",IF(BG141="","I",LOOKUP(BG141/BI$2,{0,0.4,0.45,0.5,0.55,0.6,0.65,0.7,0.75,0.8,1},{"F","D","C","C+","B-","B","B+","A-","A","A+"})))</f>
        <v/>
      </c>
      <c r="BI141" s="12" t="str">
        <f>IF($A141="","",IF(BG141="","--",LOOKUP(BG141/BI$2,{0,0.4,0.45,0.5,0.55,0.6,0.65,0.7,0.75,0.8,1},{0,2,2.25,2.5,2.75,3,3.25,3.5,3.75,4})))</f>
        <v/>
      </c>
      <c r="BL141" s="16" t="str">
        <f t="shared" si="92"/>
        <v/>
      </c>
      <c r="BP141" s="16" t="str">
        <f t="shared" si="93"/>
        <v/>
      </c>
      <c r="BQ141" s="10" t="str">
        <f t="shared" si="94"/>
        <v/>
      </c>
      <c r="BT141" s="16" t="str">
        <f t="shared" si="95"/>
        <v/>
      </c>
      <c r="BX141" s="16" t="str">
        <f t="shared" si="96"/>
        <v/>
      </c>
      <c r="BY141" s="10" t="str">
        <f t="shared" si="97"/>
        <v/>
      </c>
      <c r="CA141" s="16" t="str">
        <f>IF($A141="","",IF(BZ141="","I",LOOKUP(BZ141/CB$2,{0,0.4,0.45,0.5,0.55,0.6,0.65,0.7,0.75,0.8,1},{"F","D","C","C+","B-","B","B+","A-","A","A+"})))</f>
        <v/>
      </c>
      <c r="CB141" s="12" t="str">
        <f>IF($A141="","",IF(BZ141="","--",LOOKUP(BZ141/CB$2,{0,0.4,0.45,0.5,0.55,0.6,0.65,0.7,0.75,0.8,1},{0,2,2.25,2.5,2.75,3,3.25,3.5,3.75,4})))</f>
        <v/>
      </c>
      <c r="CF141" s="32" t="str">
        <f t="shared" si="98"/>
        <v/>
      </c>
      <c r="CJ141" s="32" t="str">
        <f t="shared" si="99"/>
        <v/>
      </c>
      <c r="CK141" s="33" t="str">
        <f>IF(OR(B141="",A141="IM",COUNT(CG141:CI141)=0),"",ROUNDUP(N(CF141)+N(CJ141),0))</f>
        <v/>
      </c>
    </row>
    <row r="142" spans="2:89" x14ac:dyDescent="0.25">
      <c r="B142" s="43"/>
      <c r="E142" s="16" t="str">
        <f t="shared" si="71"/>
        <v/>
      </c>
      <c r="G142" s="29"/>
      <c r="I142" s="16" t="str">
        <f t="shared" si="72"/>
        <v/>
      </c>
      <c r="J142" s="16" t="str">
        <f t="shared" si="73"/>
        <v/>
      </c>
      <c r="M142" s="16" t="str">
        <f t="shared" si="74"/>
        <v/>
      </c>
      <c r="Q142" s="16" t="str">
        <f t="shared" si="75"/>
        <v/>
      </c>
      <c r="R142" s="16" t="str">
        <f t="shared" si="76"/>
        <v/>
      </c>
      <c r="U142" s="16" t="str">
        <f t="shared" si="77"/>
        <v/>
      </c>
      <c r="Y142" s="16" t="str">
        <f t="shared" si="78"/>
        <v/>
      </c>
      <c r="Z142" s="16" t="str">
        <f t="shared" si="79"/>
        <v/>
      </c>
      <c r="AC142" s="16" t="str">
        <f t="shared" si="80"/>
        <v/>
      </c>
      <c r="AD142" s="29"/>
      <c r="AE142" s="29"/>
      <c r="AG142" s="16" t="str">
        <f t="shared" si="81"/>
        <v/>
      </c>
      <c r="AH142" s="12" t="str">
        <f t="shared" si="82"/>
        <v/>
      </c>
      <c r="AK142" s="16" t="str">
        <f t="shared" si="83"/>
        <v/>
      </c>
      <c r="AO142" s="16" t="str">
        <f t="shared" si="84"/>
        <v/>
      </c>
      <c r="AP142" s="16" t="str">
        <f t="shared" si="85"/>
        <v/>
      </c>
      <c r="AS142" s="16" t="str">
        <f t="shared" si="86"/>
        <v/>
      </c>
      <c r="AW142" s="16" t="str">
        <f t="shared" si="87"/>
        <v/>
      </c>
      <c r="AX142" s="16" t="str">
        <f t="shared" si="88"/>
        <v/>
      </c>
      <c r="BA142" s="16" t="str">
        <f t="shared" si="89"/>
        <v/>
      </c>
      <c r="BE142" s="16" t="str">
        <f t="shared" si="90"/>
        <v/>
      </c>
      <c r="BF142" s="16" t="str">
        <f t="shared" si="91"/>
        <v/>
      </c>
      <c r="BH142" s="16" t="str">
        <f>IF($A142="","",IF(BG142="","I",LOOKUP(BG142/BI$2,{0,0.4,0.45,0.5,0.55,0.6,0.65,0.7,0.75,0.8,1},{"F","D","C","C+","B-","B","B+","A-","A","A+"})))</f>
        <v/>
      </c>
      <c r="BI142" s="12" t="str">
        <f>IF($A142="","",IF(BG142="","--",LOOKUP(BG142/BI$2,{0,0.4,0.45,0.5,0.55,0.6,0.65,0.7,0.75,0.8,1},{0,2,2.25,2.5,2.75,3,3.25,3.5,3.75,4})))</f>
        <v/>
      </c>
      <c r="BL142" s="16" t="str">
        <f t="shared" si="92"/>
        <v/>
      </c>
      <c r="BP142" s="16" t="str">
        <f t="shared" si="93"/>
        <v/>
      </c>
      <c r="BQ142" s="10" t="str">
        <f t="shared" si="94"/>
        <v/>
      </c>
      <c r="BT142" s="16" t="str">
        <f t="shared" si="95"/>
        <v/>
      </c>
      <c r="BX142" s="16" t="str">
        <f t="shared" si="96"/>
        <v/>
      </c>
      <c r="BY142" s="10" t="str">
        <f t="shared" si="97"/>
        <v/>
      </c>
      <c r="CA142" s="16" t="str">
        <f>IF($A142="","",IF(BZ142="","I",LOOKUP(BZ142/CB$2,{0,0.4,0.45,0.5,0.55,0.6,0.65,0.7,0.75,0.8,1},{"F","D","C","C+","B-","B","B+","A-","A","A+"})))</f>
        <v/>
      </c>
      <c r="CB142" s="12" t="str">
        <f>IF($A142="","",IF(BZ142="","--",LOOKUP(BZ142/CB$2,{0,0.4,0.45,0.5,0.55,0.6,0.65,0.7,0.75,0.8,1},{0,2,2.25,2.5,2.75,3,3.25,3.5,3.75,4})))</f>
        <v/>
      </c>
      <c r="CF142" s="32" t="str">
        <f t="shared" si="98"/>
        <v/>
      </c>
      <c r="CJ142" s="32" t="str">
        <f t="shared" si="99"/>
        <v/>
      </c>
      <c r="CK142" s="33" t="str">
        <f>IF(OR(B142="",A142="IM",COUNT(CG142:CI142)=0),"",ROUNDUP(N(CF142)+N(CJ142),0))</f>
        <v/>
      </c>
    </row>
    <row r="143" spans="2:89" x14ac:dyDescent="0.25">
      <c r="B143" s="43"/>
      <c r="E143" s="16" t="str">
        <f t="shared" si="71"/>
        <v/>
      </c>
      <c r="G143" s="29"/>
      <c r="I143" s="16" t="str">
        <f t="shared" si="72"/>
        <v/>
      </c>
      <c r="J143" s="16" t="str">
        <f t="shared" si="73"/>
        <v/>
      </c>
      <c r="M143" s="16" t="str">
        <f t="shared" si="74"/>
        <v/>
      </c>
      <c r="Q143" s="16" t="str">
        <f t="shared" si="75"/>
        <v/>
      </c>
      <c r="R143" s="16" t="str">
        <f t="shared" si="76"/>
        <v/>
      </c>
      <c r="U143" s="16" t="str">
        <f t="shared" si="77"/>
        <v/>
      </c>
      <c r="Y143" s="16" t="str">
        <f t="shared" si="78"/>
        <v/>
      </c>
      <c r="Z143" s="16" t="str">
        <f t="shared" si="79"/>
        <v/>
      </c>
      <c r="AC143" s="16" t="str">
        <f t="shared" si="80"/>
        <v/>
      </c>
      <c r="AD143" s="29"/>
      <c r="AE143" s="29"/>
      <c r="AG143" s="16" t="str">
        <f t="shared" si="81"/>
        <v/>
      </c>
      <c r="AH143" s="12" t="str">
        <f t="shared" si="82"/>
        <v/>
      </c>
      <c r="AK143" s="16" t="str">
        <f t="shared" si="83"/>
        <v/>
      </c>
      <c r="AO143" s="16" t="str">
        <f t="shared" si="84"/>
        <v/>
      </c>
      <c r="AP143" s="16" t="str">
        <f t="shared" si="85"/>
        <v/>
      </c>
      <c r="AS143" s="16" t="str">
        <f t="shared" si="86"/>
        <v/>
      </c>
      <c r="AW143" s="16" t="str">
        <f t="shared" si="87"/>
        <v/>
      </c>
      <c r="AX143" s="16" t="str">
        <f t="shared" si="88"/>
        <v/>
      </c>
      <c r="BA143" s="16" t="str">
        <f t="shared" si="89"/>
        <v/>
      </c>
      <c r="BE143" s="16" t="str">
        <f t="shared" si="90"/>
        <v/>
      </c>
      <c r="BF143" s="16" t="str">
        <f t="shared" si="91"/>
        <v/>
      </c>
      <c r="BH143" s="16" t="str">
        <f>IF($A143="","",IF(BG143="","I",LOOKUP(BG143/BI$2,{0,0.4,0.45,0.5,0.55,0.6,0.65,0.7,0.75,0.8,1},{"F","D","C","C+","B-","B","B+","A-","A","A+"})))</f>
        <v/>
      </c>
      <c r="BI143" s="12" t="str">
        <f>IF($A143="","",IF(BG143="","--",LOOKUP(BG143/BI$2,{0,0.4,0.45,0.5,0.55,0.6,0.65,0.7,0.75,0.8,1},{0,2,2.25,2.5,2.75,3,3.25,3.5,3.75,4})))</f>
        <v/>
      </c>
      <c r="BL143" s="16" t="str">
        <f t="shared" si="92"/>
        <v/>
      </c>
      <c r="BP143" s="16" t="str">
        <f t="shared" si="93"/>
        <v/>
      </c>
      <c r="BQ143" s="10" t="str">
        <f t="shared" si="94"/>
        <v/>
      </c>
      <c r="BT143" s="16" t="str">
        <f t="shared" si="95"/>
        <v/>
      </c>
      <c r="BX143" s="16" t="str">
        <f t="shared" si="96"/>
        <v/>
      </c>
      <c r="BY143" s="10" t="str">
        <f t="shared" si="97"/>
        <v/>
      </c>
      <c r="CA143" s="16" t="str">
        <f>IF($A143="","",IF(BZ143="","I",LOOKUP(BZ143/CB$2,{0,0.4,0.45,0.5,0.55,0.6,0.65,0.7,0.75,0.8,1},{"F","D","C","C+","B-","B","B+","A-","A","A+"})))</f>
        <v/>
      </c>
      <c r="CB143" s="12" t="str">
        <f>IF($A143="","",IF(BZ143="","--",LOOKUP(BZ143/CB$2,{0,0.4,0.45,0.5,0.55,0.6,0.65,0.7,0.75,0.8,1},{0,2,2.25,2.5,2.75,3,3.25,3.5,3.75,4})))</f>
        <v/>
      </c>
      <c r="CF143" s="32" t="str">
        <f t="shared" si="98"/>
        <v/>
      </c>
      <c r="CJ143" s="32" t="str">
        <f t="shared" si="99"/>
        <v/>
      </c>
      <c r="CK143" s="33" t="str">
        <f>IF(OR(B143="",A143="IM",COUNT(CG143:CI143)=0),"",ROUNDUP(N(CF143)+N(CJ143),0))</f>
        <v/>
      </c>
    </row>
    <row r="144" spans="2:89" x14ac:dyDescent="0.25">
      <c r="B144" s="43"/>
      <c r="E144" s="16" t="str">
        <f t="shared" si="71"/>
        <v/>
      </c>
      <c r="G144" s="29"/>
      <c r="I144" s="16" t="str">
        <f t="shared" si="72"/>
        <v/>
      </c>
      <c r="J144" s="16" t="str">
        <f t="shared" si="73"/>
        <v/>
      </c>
      <c r="M144" s="16" t="str">
        <f t="shared" si="74"/>
        <v/>
      </c>
      <c r="Q144" s="16" t="str">
        <f t="shared" si="75"/>
        <v/>
      </c>
      <c r="R144" s="16" t="str">
        <f t="shared" si="76"/>
        <v/>
      </c>
      <c r="U144" s="16" t="str">
        <f t="shared" si="77"/>
        <v/>
      </c>
      <c r="Y144" s="16" t="str">
        <f t="shared" si="78"/>
        <v/>
      </c>
      <c r="Z144" s="16" t="str">
        <f t="shared" si="79"/>
        <v/>
      </c>
      <c r="AC144" s="16" t="str">
        <f t="shared" si="80"/>
        <v/>
      </c>
      <c r="AD144" s="29"/>
      <c r="AE144" s="29"/>
      <c r="AG144" s="16" t="str">
        <f t="shared" si="81"/>
        <v/>
      </c>
      <c r="AH144" s="12" t="str">
        <f t="shared" si="82"/>
        <v/>
      </c>
      <c r="AK144" s="16" t="str">
        <f t="shared" si="83"/>
        <v/>
      </c>
      <c r="AO144" s="16" t="str">
        <f t="shared" si="84"/>
        <v/>
      </c>
      <c r="AP144" s="16" t="str">
        <f t="shared" si="85"/>
        <v/>
      </c>
      <c r="AS144" s="16" t="str">
        <f t="shared" si="86"/>
        <v/>
      </c>
      <c r="AW144" s="16" t="str">
        <f t="shared" si="87"/>
        <v/>
      </c>
      <c r="AX144" s="16" t="str">
        <f t="shared" si="88"/>
        <v/>
      </c>
      <c r="BA144" s="16" t="str">
        <f t="shared" si="89"/>
        <v/>
      </c>
      <c r="BE144" s="16" t="str">
        <f t="shared" si="90"/>
        <v/>
      </c>
      <c r="BF144" s="16" t="str">
        <f t="shared" si="91"/>
        <v/>
      </c>
      <c r="BH144" s="16" t="str">
        <f>IF($A144="","",IF(BG144="","I",LOOKUP(BG144/BI$2,{0,0.4,0.45,0.5,0.55,0.6,0.65,0.7,0.75,0.8,1},{"F","D","C","C+","B-","B","B+","A-","A","A+"})))</f>
        <v/>
      </c>
      <c r="BI144" s="12" t="str">
        <f>IF($A144="","",IF(BG144="","--",LOOKUP(BG144/BI$2,{0,0.4,0.45,0.5,0.55,0.6,0.65,0.7,0.75,0.8,1},{0,2,2.25,2.5,2.75,3,3.25,3.5,3.75,4})))</f>
        <v/>
      </c>
      <c r="BL144" s="16" t="str">
        <f t="shared" si="92"/>
        <v/>
      </c>
      <c r="BP144" s="16" t="str">
        <f t="shared" si="93"/>
        <v/>
      </c>
      <c r="BQ144" s="10" t="str">
        <f t="shared" si="94"/>
        <v/>
      </c>
      <c r="BT144" s="16" t="str">
        <f t="shared" si="95"/>
        <v/>
      </c>
      <c r="BX144" s="16" t="str">
        <f t="shared" si="96"/>
        <v/>
      </c>
      <c r="BY144" s="10" t="str">
        <f t="shared" si="97"/>
        <v/>
      </c>
      <c r="CA144" s="16" t="str">
        <f>IF($A144="","",IF(BZ144="","I",LOOKUP(BZ144/CB$2,{0,0.4,0.45,0.5,0.55,0.6,0.65,0.7,0.75,0.8,1},{"F","D","C","C+","B-","B","B+","A-","A","A+"})))</f>
        <v/>
      </c>
      <c r="CB144" s="12" t="str">
        <f>IF($A144="","",IF(BZ144="","--",LOOKUP(BZ144/CB$2,{0,0.4,0.45,0.5,0.55,0.6,0.65,0.7,0.75,0.8,1},{0,2,2.25,2.5,2.75,3,3.25,3.5,3.75,4})))</f>
        <v/>
      </c>
      <c r="CF144" s="32" t="str">
        <f t="shared" si="98"/>
        <v/>
      </c>
      <c r="CJ144" s="32" t="str">
        <f t="shared" si="99"/>
        <v/>
      </c>
      <c r="CK144" s="33" t="str">
        <f>IF(OR(B144="",A144="IM",COUNT(CG144:CI144)=0),"",ROUNDUP(N(CF144)+N(CJ144),0))</f>
        <v/>
      </c>
    </row>
    <row r="145" spans="2:89" x14ac:dyDescent="0.25">
      <c r="B145" s="43"/>
      <c r="E145" s="16" t="str">
        <f t="shared" si="71"/>
        <v/>
      </c>
      <c r="G145" s="29"/>
      <c r="I145" s="16" t="str">
        <f t="shared" si="72"/>
        <v/>
      </c>
      <c r="J145" s="16" t="str">
        <f t="shared" si="73"/>
        <v/>
      </c>
      <c r="M145" s="16" t="str">
        <f t="shared" si="74"/>
        <v/>
      </c>
      <c r="Q145" s="16" t="str">
        <f t="shared" si="75"/>
        <v/>
      </c>
      <c r="R145" s="16" t="str">
        <f t="shared" si="76"/>
        <v/>
      </c>
      <c r="U145" s="16" t="str">
        <f t="shared" si="77"/>
        <v/>
      </c>
      <c r="Y145" s="16" t="str">
        <f t="shared" si="78"/>
        <v/>
      </c>
      <c r="Z145" s="16" t="str">
        <f t="shared" si="79"/>
        <v/>
      </c>
      <c r="AC145" s="16" t="str">
        <f t="shared" si="80"/>
        <v/>
      </c>
      <c r="AD145" s="29"/>
      <c r="AE145" s="29"/>
      <c r="AG145" s="16" t="str">
        <f t="shared" si="81"/>
        <v/>
      </c>
      <c r="AH145" s="12" t="str">
        <f t="shared" si="82"/>
        <v/>
      </c>
      <c r="AK145" s="16" t="str">
        <f t="shared" si="83"/>
        <v/>
      </c>
      <c r="AO145" s="16" t="str">
        <f t="shared" si="84"/>
        <v/>
      </c>
      <c r="AP145" s="16" t="str">
        <f t="shared" si="85"/>
        <v/>
      </c>
      <c r="AS145" s="16" t="str">
        <f t="shared" si="86"/>
        <v/>
      </c>
      <c r="AW145" s="16" t="str">
        <f t="shared" si="87"/>
        <v/>
      </c>
      <c r="AX145" s="16" t="str">
        <f t="shared" si="88"/>
        <v/>
      </c>
      <c r="BA145" s="16" t="str">
        <f t="shared" si="89"/>
        <v/>
      </c>
      <c r="BE145" s="16" t="str">
        <f t="shared" si="90"/>
        <v/>
      </c>
      <c r="BF145" s="16" t="str">
        <f t="shared" si="91"/>
        <v/>
      </c>
      <c r="BH145" s="16" t="str">
        <f>IF($A145="","",IF(BG145="","I",LOOKUP(BG145/BI$2,{0,0.4,0.45,0.5,0.55,0.6,0.65,0.7,0.75,0.8,1},{"F","D","C","C+","B-","B","B+","A-","A","A+"})))</f>
        <v/>
      </c>
      <c r="BI145" s="12" t="str">
        <f>IF($A145="","",IF(BG145="","--",LOOKUP(BG145/BI$2,{0,0.4,0.45,0.5,0.55,0.6,0.65,0.7,0.75,0.8,1},{0,2,2.25,2.5,2.75,3,3.25,3.5,3.75,4})))</f>
        <v/>
      </c>
      <c r="BL145" s="16" t="str">
        <f t="shared" si="92"/>
        <v/>
      </c>
      <c r="BP145" s="16" t="str">
        <f t="shared" si="93"/>
        <v/>
      </c>
      <c r="BQ145" s="10" t="str">
        <f t="shared" si="94"/>
        <v/>
      </c>
      <c r="BT145" s="16" t="str">
        <f t="shared" si="95"/>
        <v/>
      </c>
      <c r="BX145" s="16" t="str">
        <f t="shared" si="96"/>
        <v/>
      </c>
      <c r="BY145" s="10" t="str">
        <f t="shared" si="97"/>
        <v/>
      </c>
      <c r="CA145" s="16" t="str">
        <f>IF($A145="","",IF(BZ145="","I",LOOKUP(BZ145/CB$2,{0,0.4,0.45,0.5,0.55,0.6,0.65,0.7,0.75,0.8,1},{"F","D","C","C+","B-","B","B+","A-","A","A+"})))</f>
        <v/>
      </c>
      <c r="CB145" s="12" t="str">
        <f>IF($A145="","",IF(BZ145="","--",LOOKUP(BZ145/CB$2,{0,0.4,0.45,0.5,0.55,0.6,0.65,0.7,0.75,0.8,1},{0,2,2.25,2.5,2.75,3,3.25,3.5,3.75,4})))</f>
        <v/>
      </c>
      <c r="CF145" s="32" t="str">
        <f t="shared" si="98"/>
        <v/>
      </c>
      <c r="CJ145" s="32" t="str">
        <f t="shared" si="99"/>
        <v/>
      </c>
      <c r="CK145" s="33" t="str">
        <f>IF(OR(B145="",A145="IM",COUNT(CG145:CI145)=0),"",ROUNDUP(N(CF145)+N(CJ145),0))</f>
        <v/>
      </c>
    </row>
    <row r="146" spans="2:89" x14ac:dyDescent="0.25">
      <c r="E146" s="16" t="str">
        <f t="shared" si="71"/>
        <v/>
      </c>
      <c r="G146" s="29"/>
      <c r="I146" s="16" t="str">
        <f t="shared" si="72"/>
        <v/>
      </c>
      <c r="J146" s="16" t="str">
        <f t="shared" si="73"/>
        <v/>
      </c>
      <c r="M146" s="16" t="str">
        <f t="shared" si="74"/>
        <v/>
      </c>
      <c r="Q146" s="16" t="str">
        <f t="shared" si="75"/>
        <v/>
      </c>
      <c r="R146" s="16" t="str">
        <f t="shared" si="76"/>
        <v/>
      </c>
      <c r="U146" s="16" t="str">
        <f t="shared" si="77"/>
        <v/>
      </c>
      <c r="Y146" s="16" t="str">
        <f t="shared" si="78"/>
        <v/>
      </c>
      <c r="Z146" s="16" t="str">
        <f t="shared" si="79"/>
        <v/>
      </c>
      <c r="AC146" s="16" t="str">
        <f t="shared" si="80"/>
        <v/>
      </c>
      <c r="AG146" s="16" t="str">
        <f t="shared" si="81"/>
        <v/>
      </c>
      <c r="AH146" s="12" t="str">
        <f t="shared" si="82"/>
        <v/>
      </c>
      <c r="AK146" s="16" t="str">
        <f t="shared" si="83"/>
        <v/>
      </c>
      <c r="AO146" s="16" t="str">
        <f t="shared" si="84"/>
        <v/>
      </c>
      <c r="AP146" s="16" t="str">
        <f t="shared" si="85"/>
        <v/>
      </c>
      <c r="AS146" s="16" t="str">
        <f t="shared" si="86"/>
        <v/>
      </c>
      <c r="AW146" s="16" t="str">
        <f t="shared" si="87"/>
        <v/>
      </c>
      <c r="AX146" s="16" t="str">
        <f t="shared" si="88"/>
        <v/>
      </c>
      <c r="BA146" s="16" t="str">
        <f t="shared" si="89"/>
        <v/>
      </c>
      <c r="BE146" s="16" t="str">
        <f t="shared" si="90"/>
        <v/>
      </c>
      <c r="BF146" s="16" t="str">
        <f t="shared" si="91"/>
        <v/>
      </c>
      <c r="BH146" s="16" t="str">
        <f>IF($A146="","",IF(BG146="","I",LOOKUP(BG146/BI$2,{0,0.4,0.45,0.5,0.55,0.6,0.65,0.7,0.75,0.8,1},{"F","D","C","C+","B-","B","B+","A-","A","A+"})))</f>
        <v/>
      </c>
      <c r="BI146" s="12" t="str">
        <f>IF($A146="","",IF(BG146="","--",LOOKUP(BG146/BI$2,{0,0.4,0.45,0.5,0.55,0.6,0.65,0.7,0.75,0.8,1},{0,2,2.25,2.5,2.75,3,3.25,3.5,3.75,4})))</f>
        <v/>
      </c>
      <c r="BL146" s="16" t="str">
        <f t="shared" si="92"/>
        <v/>
      </c>
      <c r="BP146" s="16" t="str">
        <f t="shared" si="93"/>
        <v/>
      </c>
      <c r="BQ146" s="10" t="str">
        <f t="shared" si="94"/>
        <v/>
      </c>
      <c r="BT146" s="16" t="str">
        <f t="shared" si="95"/>
        <v/>
      </c>
      <c r="BX146" s="16" t="str">
        <f t="shared" si="96"/>
        <v/>
      </c>
      <c r="BY146" s="10" t="str">
        <f t="shared" si="97"/>
        <v/>
      </c>
      <c r="CA146" s="16" t="str">
        <f>IF($A146="","",IF(BZ146="","I",LOOKUP(BZ146/CB$2,{0,0.4,0.45,0.5,0.55,0.6,0.65,0.7,0.75,0.8,1},{"F","D","C","C+","B-","B","B+","A-","A","A+"})))</f>
        <v/>
      </c>
      <c r="CB146" s="12" t="str">
        <f>IF($A146="","",IF(BZ146="","--",LOOKUP(BZ146/CB$2,{0,0.4,0.45,0.5,0.55,0.6,0.65,0.7,0.75,0.8,1},{0,2,2.25,2.5,2.75,3,3.25,3.5,3.75,4})))</f>
        <v/>
      </c>
      <c r="CF146" s="32" t="str">
        <f t="shared" si="98"/>
        <v/>
      </c>
      <c r="CJ146" s="32" t="str">
        <f t="shared" si="99"/>
        <v/>
      </c>
      <c r="CK146" s="33" t="str">
        <f>IF(OR(B146="",A146="IM",COUNT(CG146:CI146)=0),"",ROUNDUP(N(CF146)+N(CJ146),0))</f>
        <v/>
      </c>
    </row>
    <row r="147" spans="2:89" x14ac:dyDescent="0.25">
      <c r="E147" s="16" t="str">
        <f t="shared" si="71"/>
        <v/>
      </c>
      <c r="G147" s="29"/>
      <c r="I147" s="16" t="str">
        <f t="shared" si="72"/>
        <v/>
      </c>
      <c r="J147" s="16" t="str">
        <f t="shared" si="73"/>
        <v/>
      </c>
      <c r="M147" s="16" t="str">
        <f t="shared" si="74"/>
        <v/>
      </c>
      <c r="Q147" s="16" t="str">
        <f t="shared" si="75"/>
        <v/>
      </c>
      <c r="R147" s="16" t="str">
        <f t="shared" si="76"/>
        <v/>
      </c>
      <c r="U147" s="16" t="str">
        <f t="shared" si="77"/>
        <v/>
      </c>
      <c r="Y147" s="16" t="str">
        <f t="shared" si="78"/>
        <v/>
      </c>
      <c r="Z147" s="16" t="str">
        <f t="shared" si="79"/>
        <v/>
      </c>
      <c r="AC147" s="16" t="str">
        <f t="shared" si="80"/>
        <v/>
      </c>
      <c r="AG147" s="16" t="str">
        <f t="shared" si="81"/>
        <v/>
      </c>
      <c r="AH147" s="12" t="str">
        <f t="shared" si="82"/>
        <v/>
      </c>
      <c r="AK147" s="16" t="str">
        <f t="shared" si="83"/>
        <v/>
      </c>
      <c r="AO147" s="16" t="str">
        <f t="shared" si="84"/>
        <v/>
      </c>
      <c r="AP147" s="16" t="str">
        <f t="shared" si="85"/>
        <v/>
      </c>
      <c r="AS147" s="16" t="str">
        <f t="shared" si="86"/>
        <v/>
      </c>
      <c r="AW147" s="16" t="str">
        <f t="shared" si="87"/>
        <v/>
      </c>
      <c r="AX147" s="16" t="str">
        <f t="shared" si="88"/>
        <v/>
      </c>
      <c r="BA147" s="16" t="str">
        <f t="shared" si="89"/>
        <v/>
      </c>
      <c r="BE147" s="16" t="str">
        <f t="shared" si="90"/>
        <v/>
      </c>
      <c r="BF147" s="16" t="str">
        <f t="shared" si="91"/>
        <v/>
      </c>
      <c r="BH147" s="16" t="str">
        <f>IF($A147="","",IF(BG147="","I",LOOKUP(BG147/BI$2,{0,0.4,0.45,0.5,0.55,0.6,0.65,0.7,0.75,0.8,1},{"F","D","C","C+","B-","B","B+","A-","A","A+"})))</f>
        <v/>
      </c>
      <c r="BI147" s="12" t="str">
        <f>IF($A147="","",IF(BG147="","--",LOOKUP(BG147/BI$2,{0,0.4,0.45,0.5,0.55,0.6,0.65,0.7,0.75,0.8,1},{0,2,2.25,2.5,2.75,3,3.25,3.5,3.75,4})))</f>
        <v/>
      </c>
      <c r="BL147" s="16" t="str">
        <f t="shared" si="92"/>
        <v/>
      </c>
      <c r="BP147" s="16" t="str">
        <f t="shared" si="93"/>
        <v/>
      </c>
      <c r="BQ147" s="10" t="str">
        <f t="shared" si="94"/>
        <v/>
      </c>
      <c r="BT147" s="16" t="str">
        <f t="shared" si="95"/>
        <v/>
      </c>
      <c r="BX147" s="16" t="str">
        <f t="shared" si="96"/>
        <v/>
      </c>
      <c r="BY147" s="10" t="str">
        <f t="shared" si="97"/>
        <v/>
      </c>
      <c r="CA147" s="16" t="str">
        <f>IF($A147="","",IF(BZ147="","I",LOOKUP(BZ147/CB$2,{0,0.4,0.45,0.5,0.55,0.6,0.65,0.7,0.75,0.8,1},{"F","D","C","C+","B-","B","B+","A-","A","A+"})))</f>
        <v/>
      </c>
      <c r="CB147" s="12" t="str">
        <f>IF($A147="","",IF(BZ147="","--",LOOKUP(BZ147/CB$2,{0,0.4,0.45,0.5,0.55,0.6,0.65,0.7,0.75,0.8,1},{0,2,2.25,2.5,2.75,3,3.25,3.5,3.75,4})))</f>
        <v/>
      </c>
      <c r="CF147" s="32" t="str">
        <f t="shared" si="98"/>
        <v/>
      </c>
      <c r="CJ147" s="32" t="str">
        <f t="shared" si="99"/>
        <v/>
      </c>
      <c r="CK147" s="33" t="str">
        <f>IF(OR(B147="",A147="IM",COUNT(CG147:CI147)=0),"",ROUNDUP(N(CF147)+N(CJ147),0))</f>
        <v/>
      </c>
    </row>
    <row r="148" spans="2:89" x14ac:dyDescent="0.25">
      <c r="E148" s="16" t="str">
        <f t="shared" si="71"/>
        <v/>
      </c>
      <c r="G148" s="29"/>
      <c r="I148" s="16" t="str">
        <f t="shared" si="72"/>
        <v/>
      </c>
      <c r="J148" s="16" t="str">
        <f t="shared" si="73"/>
        <v/>
      </c>
      <c r="M148" s="16" t="str">
        <f t="shared" si="74"/>
        <v/>
      </c>
      <c r="Q148" s="16" t="str">
        <f t="shared" si="75"/>
        <v/>
      </c>
      <c r="R148" s="16" t="str">
        <f t="shared" si="76"/>
        <v/>
      </c>
      <c r="U148" s="16" t="str">
        <f t="shared" si="77"/>
        <v/>
      </c>
      <c r="Y148" s="16" t="str">
        <f t="shared" si="78"/>
        <v/>
      </c>
      <c r="Z148" s="16" t="str">
        <f t="shared" si="79"/>
        <v/>
      </c>
      <c r="AC148" s="16" t="str">
        <f t="shared" si="80"/>
        <v/>
      </c>
      <c r="AG148" s="16" t="str">
        <f t="shared" si="81"/>
        <v/>
      </c>
      <c r="AH148" s="12" t="str">
        <f t="shared" si="82"/>
        <v/>
      </c>
      <c r="AK148" s="16" t="str">
        <f t="shared" si="83"/>
        <v/>
      </c>
      <c r="AO148" s="16" t="str">
        <f t="shared" si="84"/>
        <v/>
      </c>
      <c r="AP148" s="16" t="str">
        <f t="shared" si="85"/>
        <v/>
      </c>
      <c r="AS148" s="16" t="str">
        <f t="shared" si="86"/>
        <v/>
      </c>
      <c r="AW148" s="16" t="str">
        <f t="shared" si="87"/>
        <v/>
      </c>
      <c r="AX148" s="16" t="str">
        <f t="shared" si="88"/>
        <v/>
      </c>
      <c r="BA148" s="16" t="str">
        <f t="shared" si="89"/>
        <v/>
      </c>
      <c r="BE148" s="16" t="str">
        <f t="shared" si="90"/>
        <v/>
      </c>
      <c r="BF148" s="16" t="str">
        <f t="shared" si="91"/>
        <v/>
      </c>
      <c r="BH148" s="16" t="str">
        <f>IF($A148="","",IF(BG148="","I",LOOKUP(BG148/BI$2,{0,0.4,0.45,0.5,0.55,0.6,0.65,0.7,0.75,0.8,1},{"F","D","C","C+","B-","B","B+","A-","A","A+"})))</f>
        <v/>
      </c>
      <c r="BI148" s="12" t="str">
        <f>IF($A148="","",IF(BG148="","--",LOOKUP(BG148/BI$2,{0,0.4,0.45,0.5,0.55,0.6,0.65,0.7,0.75,0.8,1},{0,2,2.25,2.5,2.75,3,3.25,3.5,3.75,4})))</f>
        <v/>
      </c>
      <c r="BL148" s="16" t="str">
        <f t="shared" si="92"/>
        <v/>
      </c>
      <c r="BP148" s="16" t="str">
        <f t="shared" si="93"/>
        <v/>
      </c>
      <c r="BQ148" s="10" t="str">
        <f t="shared" si="94"/>
        <v/>
      </c>
      <c r="BT148" s="16" t="str">
        <f t="shared" si="95"/>
        <v/>
      </c>
      <c r="BX148" s="16" t="str">
        <f t="shared" si="96"/>
        <v/>
      </c>
      <c r="BY148" s="10" t="str">
        <f t="shared" si="97"/>
        <v/>
      </c>
      <c r="CA148" s="16" t="str">
        <f>IF($A148="","",IF(BZ148="","I",LOOKUP(BZ148/CB$2,{0,0.4,0.45,0.5,0.55,0.6,0.65,0.7,0.75,0.8,1},{"F","D","C","C+","B-","B","B+","A-","A","A+"})))</f>
        <v/>
      </c>
      <c r="CB148" s="12" t="str">
        <f>IF($A148="","",IF(BZ148="","--",LOOKUP(BZ148/CB$2,{0,0.4,0.45,0.5,0.55,0.6,0.65,0.7,0.75,0.8,1},{0,2,2.25,2.5,2.75,3,3.25,3.5,3.75,4})))</f>
        <v/>
      </c>
      <c r="CF148" s="32" t="str">
        <f t="shared" si="98"/>
        <v/>
      </c>
      <c r="CJ148" s="32" t="str">
        <f t="shared" si="99"/>
        <v/>
      </c>
      <c r="CK148" s="33" t="str">
        <f>IF(OR(B148="",A148="IM",COUNT(CG148:CI148)=0),"",ROUNDUP(N(CF148)+N(CJ148),0))</f>
        <v/>
      </c>
    </row>
    <row r="149" spans="2:89" x14ac:dyDescent="0.25">
      <c r="E149" s="16" t="str">
        <f t="shared" si="71"/>
        <v/>
      </c>
      <c r="G149" s="29"/>
      <c r="I149" s="16" t="str">
        <f t="shared" si="72"/>
        <v/>
      </c>
      <c r="J149" s="16" t="str">
        <f t="shared" si="73"/>
        <v/>
      </c>
      <c r="M149" s="16" t="str">
        <f t="shared" si="74"/>
        <v/>
      </c>
      <c r="Q149" s="16" t="str">
        <f t="shared" si="75"/>
        <v/>
      </c>
      <c r="R149" s="16" t="str">
        <f t="shared" si="76"/>
        <v/>
      </c>
      <c r="U149" s="16" t="str">
        <f t="shared" si="77"/>
        <v/>
      </c>
      <c r="Y149" s="16" t="str">
        <f t="shared" si="78"/>
        <v/>
      </c>
      <c r="Z149" s="16" t="str">
        <f t="shared" si="79"/>
        <v/>
      </c>
      <c r="AC149" s="16" t="str">
        <f t="shared" si="80"/>
        <v/>
      </c>
      <c r="AG149" s="16" t="str">
        <f t="shared" si="81"/>
        <v/>
      </c>
      <c r="AH149" s="12" t="str">
        <f t="shared" si="82"/>
        <v/>
      </c>
      <c r="AK149" s="16" t="str">
        <f t="shared" si="83"/>
        <v/>
      </c>
      <c r="AO149" s="16" t="str">
        <f t="shared" si="84"/>
        <v/>
      </c>
      <c r="AP149" s="16" t="str">
        <f t="shared" si="85"/>
        <v/>
      </c>
      <c r="AS149" s="16" t="str">
        <f t="shared" si="86"/>
        <v/>
      </c>
      <c r="AW149" s="16" t="str">
        <f t="shared" si="87"/>
        <v/>
      </c>
      <c r="AX149" s="16" t="str">
        <f t="shared" si="88"/>
        <v/>
      </c>
      <c r="BA149" s="16" t="str">
        <f t="shared" si="89"/>
        <v/>
      </c>
      <c r="BE149" s="16" t="str">
        <f t="shared" si="90"/>
        <v/>
      </c>
      <c r="BF149" s="16" t="str">
        <f t="shared" si="91"/>
        <v/>
      </c>
      <c r="BH149" s="16" t="str">
        <f>IF($A149="","",IF(BG149="","I",LOOKUP(BG149/BI$2,{0,0.4,0.45,0.5,0.55,0.6,0.65,0.7,0.75,0.8,1},{"F","D","C","C+","B-","B","B+","A-","A","A+"})))</f>
        <v/>
      </c>
      <c r="BI149" s="12" t="str">
        <f>IF($A149="","",IF(BG149="","--",LOOKUP(BG149/BI$2,{0,0.4,0.45,0.5,0.55,0.6,0.65,0.7,0.75,0.8,1},{0,2,2.25,2.5,2.75,3,3.25,3.5,3.75,4})))</f>
        <v/>
      </c>
      <c r="BL149" s="16" t="str">
        <f t="shared" si="92"/>
        <v/>
      </c>
      <c r="BP149" s="16" t="str">
        <f t="shared" si="93"/>
        <v/>
      </c>
      <c r="BQ149" s="10" t="str">
        <f t="shared" si="94"/>
        <v/>
      </c>
      <c r="BT149" s="16" t="str">
        <f t="shared" si="95"/>
        <v/>
      </c>
      <c r="BX149" s="16" t="str">
        <f t="shared" si="96"/>
        <v/>
      </c>
      <c r="BY149" s="10" t="str">
        <f t="shared" si="97"/>
        <v/>
      </c>
      <c r="CA149" s="16" t="str">
        <f>IF($A149="","",IF(BZ149="","I",LOOKUP(BZ149/CB$2,{0,0.4,0.45,0.5,0.55,0.6,0.65,0.7,0.75,0.8,1},{"F","D","C","C+","B-","B","B+","A-","A","A+"})))</f>
        <v/>
      </c>
      <c r="CB149" s="12" t="str">
        <f>IF($A149="","",IF(BZ149="","--",LOOKUP(BZ149/CB$2,{0,0.4,0.45,0.5,0.55,0.6,0.65,0.7,0.75,0.8,1},{0,2,2.25,2.5,2.75,3,3.25,3.5,3.75,4})))</f>
        <v/>
      </c>
      <c r="CF149" s="32" t="str">
        <f t="shared" si="98"/>
        <v/>
      </c>
      <c r="CJ149" s="32" t="str">
        <f t="shared" si="99"/>
        <v/>
      </c>
      <c r="CK149" s="33" t="str">
        <f>IF(OR(B149="",A149="IM",COUNT(CG149:CI149)=0),"",ROUNDUP(N(CF149)+N(CJ149),0))</f>
        <v/>
      </c>
    </row>
    <row r="150" spans="2:89" x14ac:dyDescent="0.25">
      <c r="E150" s="16" t="str">
        <f t="shared" si="71"/>
        <v/>
      </c>
      <c r="G150" s="29"/>
      <c r="I150" s="16" t="str">
        <f t="shared" si="72"/>
        <v/>
      </c>
      <c r="J150" s="16" t="str">
        <f t="shared" si="73"/>
        <v/>
      </c>
      <c r="M150" s="16" t="str">
        <f t="shared" si="74"/>
        <v/>
      </c>
      <c r="Q150" s="16" t="str">
        <f t="shared" si="75"/>
        <v/>
      </c>
      <c r="R150" s="16" t="str">
        <f t="shared" si="76"/>
        <v/>
      </c>
      <c r="U150" s="16" t="str">
        <f t="shared" si="77"/>
        <v/>
      </c>
      <c r="Y150" s="16" t="str">
        <f t="shared" si="78"/>
        <v/>
      </c>
      <c r="Z150" s="16" t="str">
        <f t="shared" si="79"/>
        <v/>
      </c>
      <c r="AC150" s="16" t="str">
        <f t="shared" si="80"/>
        <v/>
      </c>
      <c r="AG150" s="16" t="str">
        <f t="shared" si="81"/>
        <v/>
      </c>
      <c r="AH150" s="12" t="str">
        <f t="shared" si="82"/>
        <v/>
      </c>
      <c r="AK150" s="16" t="str">
        <f t="shared" si="83"/>
        <v/>
      </c>
      <c r="AO150" s="16" t="str">
        <f t="shared" si="84"/>
        <v/>
      </c>
      <c r="AP150" s="16" t="str">
        <f t="shared" si="85"/>
        <v/>
      </c>
      <c r="AS150" s="16" t="str">
        <f t="shared" si="86"/>
        <v/>
      </c>
      <c r="AW150" s="16" t="str">
        <f t="shared" si="87"/>
        <v/>
      </c>
      <c r="AX150" s="16" t="str">
        <f t="shared" si="88"/>
        <v/>
      </c>
      <c r="BA150" s="16" t="str">
        <f t="shared" si="89"/>
        <v/>
      </c>
      <c r="BE150" s="16" t="str">
        <f t="shared" si="90"/>
        <v/>
      </c>
      <c r="BF150" s="16" t="str">
        <f t="shared" si="91"/>
        <v/>
      </c>
      <c r="BH150" s="16" t="str">
        <f>IF($A150="","",IF(BG150="","I",LOOKUP(BG150/BI$2,{0,0.4,0.45,0.5,0.55,0.6,0.65,0.7,0.75,0.8,1},{"F","D","C","C+","B-","B","B+","A-","A","A+"})))</f>
        <v/>
      </c>
      <c r="BI150" s="12" t="str">
        <f>IF($A150="","",IF(BG150="","--",LOOKUP(BG150/BI$2,{0,0.4,0.45,0.5,0.55,0.6,0.65,0.7,0.75,0.8,1},{0,2,2.25,2.5,2.75,3,3.25,3.5,3.75,4})))</f>
        <v/>
      </c>
      <c r="BL150" s="16" t="str">
        <f t="shared" si="92"/>
        <v/>
      </c>
      <c r="BP150" s="16" t="str">
        <f t="shared" si="93"/>
        <v/>
      </c>
      <c r="BQ150" s="10" t="str">
        <f t="shared" si="94"/>
        <v/>
      </c>
      <c r="BT150" s="16" t="str">
        <f t="shared" si="95"/>
        <v/>
      </c>
      <c r="BX150" s="16" t="str">
        <f t="shared" si="96"/>
        <v/>
      </c>
      <c r="BY150" s="10" t="str">
        <f t="shared" si="97"/>
        <v/>
      </c>
      <c r="CA150" s="16" t="str">
        <f>IF($A150="","",IF(BZ150="","I",LOOKUP(BZ150/CB$2,{0,0.4,0.45,0.5,0.55,0.6,0.65,0.7,0.75,0.8,1},{"F","D","C","C+","B-","B","B+","A-","A","A+"})))</f>
        <v/>
      </c>
      <c r="CB150" s="12" t="str">
        <f>IF($A150="","",IF(BZ150="","--",LOOKUP(BZ150/CB$2,{0,0.4,0.45,0.5,0.55,0.6,0.65,0.7,0.75,0.8,1},{0,2,2.25,2.5,2.75,3,3.25,3.5,3.75,4})))</f>
        <v/>
      </c>
      <c r="CF150" s="32" t="str">
        <f t="shared" si="98"/>
        <v/>
      </c>
      <c r="CJ150" s="32" t="str">
        <f t="shared" si="99"/>
        <v/>
      </c>
      <c r="CK150" s="33" t="str">
        <f>IF(OR(B150="",A150="IM",COUNT(CG150:CI150)=0),"",ROUNDUP(N(CF150)+N(CJ150),0))</f>
        <v/>
      </c>
    </row>
    <row r="151" spans="2:89" x14ac:dyDescent="0.25">
      <c r="E151" s="16" t="str">
        <f t="shared" si="71"/>
        <v/>
      </c>
      <c r="G151" s="29"/>
      <c r="I151" s="16" t="str">
        <f t="shared" si="72"/>
        <v/>
      </c>
      <c r="J151" s="16" t="str">
        <f t="shared" si="73"/>
        <v/>
      </c>
      <c r="M151" s="16" t="str">
        <f t="shared" si="74"/>
        <v/>
      </c>
      <c r="Q151" s="16" t="str">
        <f t="shared" si="75"/>
        <v/>
      </c>
      <c r="R151" s="16" t="str">
        <f t="shared" si="76"/>
        <v/>
      </c>
      <c r="U151" s="16" t="str">
        <f t="shared" si="77"/>
        <v/>
      </c>
      <c r="Y151" s="16" t="str">
        <f t="shared" si="78"/>
        <v/>
      </c>
      <c r="Z151" s="16" t="str">
        <f t="shared" si="79"/>
        <v/>
      </c>
      <c r="AC151" s="16" t="str">
        <f t="shared" si="80"/>
        <v/>
      </c>
      <c r="AG151" s="16" t="str">
        <f t="shared" si="81"/>
        <v/>
      </c>
      <c r="AH151" s="12" t="str">
        <f t="shared" si="82"/>
        <v/>
      </c>
      <c r="AK151" s="16" t="str">
        <f t="shared" si="83"/>
        <v/>
      </c>
      <c r="AO151" s="16" t="str">
        <f t="shared" si="84"/>
        <v/>
      </c>
      <c r="AP151" s="16" t="str">
        <f t="shared" si="85"/>
        <v/>
      </c>
      <c r="AS151" s="16" t="str">
        <f t="shared" si="86"/>
        <v/>
      </c>
      <c r="AW151" s="16" t="str">
        <f t="shared" si="87"/>
        <v/>
      </c>
      <c r="AX151" s="16" t="str">
        <f t="shared" si="88"/>
        <v/>
      </c>
      <c r="BA151" s="16" t="str">
        <f t="shared" si="89"/>
        <v/>
      </c>
      <c r="BE151" s="16" t="str">
        <f t="shared" si="90"/>
        <v/>
      </c>
      <c r="BF151" s="16" t="str">
        <f t="shared" si="91"/>
        <v/>
      </c>
      <c r="BH151" s="16" t="str">
        <f>IF($A151="","",IF(BG151="","I",LOOKUP(BG151/BI$2,{0,0.4,0.45,0.5,0.55,0.6,0.65,0.7,0.75,0.8,1},{"F","D","C","C+","B-","B","B+","A-","A","A+"})))</f>
        <v/>
      </c>
      <c r="BI151" s="12" t="str">
        <f>IF($A151="","",IF(BG151="","--",LOOKUP(BG151/BI$2,{0,0.4,0.45,0.5,0.55,0.6,0.65,0.7,0.75,0.8,1},{0,2,2.25,2.5,2.75,3,3.25,3.5,3.75,4})))</f>
        <v/>
      </c>
      <c r="BL151" s="16" t="str">
        <f t="shared" si="92"/>
        <v/>
      </c>
      <c r="BP151" s="16" t="str">
        <f t="shared" si="93"/>
        <v/>
      </c>
      <c r="BQ151" s="10" t="str">
        <f t="shared" si="94"/>
        <v/>
      </c>
      <c r="BT151" s="16" t="str">
        <f t="shared" si="95"/>
        <v/>
      </c>
      <c r="BX151" s="16" t="str">
        <f t="shared" si="96"/>
        <v/>
      </c>
      <c r="BY151" s="10" t="str">
        <f t="shared" si="97"/>
        <v/>
      </c>
      <c r="CA151" s="16" t="str">
        <f>IF($A151="","",IF(BZ151="","I",LOOKUP(BZ151/CB$2,{0,0.4,0.45,0.5,0.55,0.6,0.65,0.7,0.75,0.8,1},{"F","D","C","C+","B-","B","B+","A-","A","A+"})))</f>
        <v/>
      </c>
      <c r="CB151" s="12" t="str">
        <f>IF($A151="","",IF(BZ151="","--",LOOKUP(BZ151/CB$2,{0,0.4,0.45,0.5,0.55,0.6,0.65,0.7,0.75,0.8,1},{0,2,2.25,2.5,2.75,3,3.25,3.5,3.75,4})))</f>
        <v/>
      </c>
      <c r="CF151" s="32" t="str">
        <f t="shared" si="98"/>
        <v/>
      </c>
      <c r="CJ151" s="32" t="str">
        <f t="shared" si="99"/>
        <v/>
      </c>
      <c r="CK151" s="33" t="str">
        <f>IF(OR(B151="",A151="IM",COUNT(CG151:CI151)=0),"",ROUNDUP(N(CF151)+N(CJ151),0))</f>
        <v/>
      </c>
    </row>
    <row r="152" spans="2:89" x14ac:dyDescent="0.25">
      <c r="E152" s="16" t="str">
        <f t="shared" si="71"/>
        <v/>
      </c>
      <c r="G152" s="29"/>
      <c r="I152" s="16" t="str">
        <f t="shared" si="72"/>
        <v/>
      </c>
      <c r="J152" s="16" t="str">
        <f t="shared" si="73"/>
        <v/>
      </c>
      <c r="M152" s="16" t="str">
        <f t="shared" si="74"/>
        <v/>
      </c>
      <c r="Q152" s="16" t="str">
        <f t="shared" si="75"/>
        <v/>
      </c>
      <c r="R152" s="16" t="str">
        <f t="shared" si="76"/>
        <v/>
      </c>
      <c r="U152" s="16" t="str">
        <f t="shared" si="77"/>
        <v/>
      </c>
      <c r="Y152" s="16" t="str">
        <f t="shared" si="78"/>
        <v/>
      </c>
      <c r="Z152" s="16" t="str">
        <f t="shared" si="79"/>
        <v/>
      </c>
      <c r="AC152" s="16" t="str">
        <f t="shared" si="80"/>
        <v/>
      </c>
      <c r="AG152" s="16" t="str">
        <f t="shared" si="81"/>
        <v/>
      </c>
      <c r="AH152" s="12" t="str">
        <f t="shared" si="82"/>
        <v/>
      </c>
      <c r="AK152" s="16" t="str">
        <f t="shared" si="83"/>
        <v/>
      </c>
      <c r="AO152" s="16" t="str">
        <f t="shared" si="84"/>
        <v/>
      </c>
      <c r="AP152" s="16" t="str">
        <f t="shared" si="85"/>
        <v/>
      </c>
      <c r="AS152" s="16" t="str">
        <f t="shared" si="86"/>
        <v/>
      </c>
      <c r="AW152" s="16" t="str">
        <f t="shared" si="87"/>
        <v/>
      </c>
      <c r="AX152" s="16" t="str">
        <f t="shared" si="88"/>
        <v/>
      </c>
      <c r="BA152" s="16" t="str">
        <f t="shared" si="89"/>
        <v/>
      </c>
      <c r="BE152" s="16" t="str">
        <f t="shared" si="90"/>
        <v/>
      </c>
      <c r="BF152" s="16" t="str">
        <f t="shared" si="91"/>
        <v/>
      </c>
      <c r="BH152" s="16" t="str">
        <f>IF($A152="","",IF(BG152="","I",LOOKUP(BG152/BI$2,{0,0.4,0.45,0.5,0.55,0.6,0.65,0.7,0.75,0.8,1},{"F","D","C","C+","B-","B","B+","A-","A","A+"})))</f>
        <v/>
      </c>
      <c r="BI152" s="12" t="str">
        <f>IF($A152="","",IF(BG152="","--",LOOKUP(BG152/BI$2,{0,0.4,0.45,0.5,0.55,0.6,0.65,0.7,0.75,0.8,1},{0,2,2.25,2.5,2.75,3,3.25,3.5,3.75,4})))</f>
        <v/>
      </c>
      <c r="BL152" s="16" t="str">
        <f t="shared" si="92"/>
        <v/>
      </c>
      <c r="BP152" s="16" t="str">
        <f t="shared" si="93"/>
        <v/>
      </c>
      <c r="BQ152" s="10" t="str">
        <f t="shared" si="94"/>
        <v/>
      </c>
      <c r="BT152" s="16" t="str">
        <f t="shared" si="95"/>
        <v/>
      </c>
      <c r="BX152" s="16" t="str">
        <f t="shared" si="96"/>
        <v/>
      </c>
      <c r="BY152" s="10" t="str">
        <f t="shared" si="97"/>
        <v/>
      </c>
      <c r="CA152" s="16" t="str">
        <f>IF($A152="","",IF(BZ152="","I",LOOKUP(BZ152/CB$2,{0,0.4,0.45,0.5,0.55,0.6,0.65,0.7,0.75,0.8,1},{"F","D","C","C+","B-","B","B+","A-","A","A+"})))</f>
        <v/>
      </c>
      <c r="CB152" s="12" t="str">
        <f>IF($A152="","",IF(BZ152="","--",LOOKUP(BZ152/CB$2,{0,0.4,0.45,0.5,0.55,0.6,0.65,0.7,0.75,0.8,1},{0,2,2.25,2.5,2.75,3,3.25,3.5,3.75,4})))</f>
        <v/>
      </c>
      <c r="CF152" s="32" t="str">
        <f t="shared" si="98"/>
        <v/>
      </c>
      <c r="CJ152" s="32" t="str">
        <f t="shared" si="99"/>
        <v/>
      </c>
      <c r="CK152" s="33" t="str">
        <f>IF(OR(B152="",A152="IM",COUNT(CG152:CI152)=0),"",ROUNDUP(N(CF152)+N(CJ152),0))</f>
        <v/>
      </c>
    </row>
    <row r="153" spans="2:89" x14ac:dyDescent="0.25">
      <c r="E153" s="16" t="str">
        <f t="shared" si="71"/>
        <v/>
      </c>
      <c r="G153" s="29"/>
      <c r="I153" s="16" t="str">
        <f t="shared" si="72"/>
        <v/>
      </c>
      <c r="J153" s="16" t="str">
        <f t="shared" si="73"/>
        <v/>
      </c>
      <c r="M153" s="16" t="str">
        <f t="shared" si="74"/>
        <v/>
      </c>
      <c r="Q153" s="16" t="str">
        <f t="shared" si="75"/>
        <v/>
      </c>
      <c r="R153" s="16" t="str">
        <f t="shared" si="76"/>
        <v/>
      </c>
      <c r="U153" s="16" t="str">
        <f t="shared" si="77"/>
        <v/>
      </c>
      <c r="Y153" s="16" t="str">
        <f t="shared" si="78"/>
        <v/>
      </c>
      <c r="Z153" s="16" t="str">
        <f t="shared" si="79"/>
        <v/>
      </c>
      <c r="AC153" s="16" t="str">
        <f t="shared" si="80"/>
        <v/>
      </c>
      <c r="AG153" s="16" t="str">
        <f t="shared" si="81"/>
        <v/>
      </c>
      <c r="AH153" s="12" t="str">
        <f t="shared" si="82"/>
        <v/>
      </c>
      <c r="AK153" s="16" t="str">
        <f t="shared" si="83"/>
        <v/>
      </c>
      <c r="AO153" s="16" t="str">
        <f t="shared" si="84"/>
        <v/>
      </c>
      <c r="AP153" s="16" t="str">
        <f t="shared" si="85"/>
        <v/>
      </c>
      <c r="AS153" s="16" t="str">
        <f t="shared" si="86"/>
        <v/>
      </c>
      <c r="AW153" s="16" t="str">
        <f t="shared" si="87"/>
        <v/>
      </c>
      <c r="AX153" s="16" t="str">
        <f t="shared" si="88"/>
        <v/>
      </c>
      <c r="BA153" s="16" t="str">
        <f t="shared" si="89"/>
        <v/>
      </c>
      <c r="BE153" s="16" t="str">
        <f t="shared" si="90"/>
        <v/>
      </c>
      <c r="BF153" s="16" t="str">
        <f t="shared" si="91"/>
        <v/>
      </c>
      <c r="BH153" s="16" t="str">
        <f>IF($A153="","",IF(BG153="","I",LOOKUP(BG153/BI$2,{0,0.4,0.45,0.5,0.55,0.6,0.65,0.7,0.75,0.8,1},{"F","D","C","C+","B-","B","B+","A-","A","A+"})))</f>
        <v/>
      </c>
      <c r="BI153" s="12" t="str">
        <f>IF($A153="","",IF(BG153="","--",LOOKUP(BG153/BI$2,{0,0.4,0.45,0.5,0.55,0.6,0.65,0.7,0.75,0.8,1},{0,2,2.25,2.5,2.75,3,3.25,3.5,3.75,4})))</f>
        <v/>
      </c>
      <c r="BL153" s="16" t="str">
        <f t="shared" si="92"/>
        <v/>
      </c>
      <c r="BP153" s="16" t="str">
        <f t="shared" si="93"/>
        <v/>
      </c>
      <c r="BQ153" s="10" t="str">
        <f t="shared" si="94"/>
        <v/>
      </c>
      <c r="BT153" s="16" t="str">
        <f t="shared" si="95"/>
        <v/>
      </c>
      <c r="BX153" s="16" t="str">
        <f t="shared" si="96"/>
        <v/>
      </c>
      <c r="BY153" s="10" t="str">
        <f t="shared" si="97"/>
        <v/>
      </c>
      <c r="CA153" s="16" t="str">
        <f>IF($A153="","",IF(BZ153="","I",LOOKUP(BZ153/CB$2,{0,0.4,0.45,0.5,0.55,0.6,0.65,0.7,0.75,0.8,1},{"F","D","C","C+","B-","B","B+","A-","A","A+"})))</f>
        <v/>
      </c>
      <c r="CB153" s="12" t="str">
        <f>IF($A153="","",IF(BZ153="","--",LOOKUP(BZ153/CB$2,{0,0.4,0.45,0.5,0.55,0.6,0.65,0.7,0.75,0.8,1},{0,2,2.25,2.5,2.75,3,3.25,3.5,3.75,4})))</f>
        <v/>
      </c>
      <c r="CF153" s="32" t="str">
        <f t="shared" si="98"/>
        <v/>
      </c>
      <c r="CJ153" s="32" t="str">
        <f t="shared" si="99"/>
        <v/>
      </c>
      <c r="CK153" s="33" t="str">
        <f>IF(OR(B153="",A153="IM",COUNT(CG153:CI153)=0),"",ROUNDUP(N(CF153)+N(CJ153),0))</f>
        <v/>
      </c>
    </row>
    <row r="154" spans="2:89" x14ac:dyDescent="0.25">
      <c r="E154" s="16" t="str">
        <f t="shared" si="71"/>
        <v/>
      </c>
      <c r="G154" s="29"/>
      <c r="I154" s="16" t="str">
        <f t="shared" si="72"/>
        <v/>
      </c>
      <c r="J154" s="16" t="str">
        <f t="shared" si="73"/>
        <v/>
      </c>
      <c r="M154" s="16" t="str">
        <f t="shared" si="74"/>
        <v/>
      </c>
      <c r="Q154" s="16" t="str">
        <f t="shared" si="75"/>
        <v/>
      </c>
      <c r="R154" s="16" t="str">
        <f t="shared" si="76"/>
        <v/>
      </c>
      <c r="U154" s="16" t="str">
        <f t="shared" si="77"/>
        <v/>
      </c>
      <c r="Y154" s="16" t="str">
        <f t="shared" si="78"/>
        <v/>
      </c>
      <c r="Z154" s="16" t="str">
        <f t="shared" si="79"/>
        <v/>
      </c>
      <c r="AC154" s="16" t="str">
        <f t="shared" si="80"/>
        <v/>
      </c>
      <c r="AG154" s="16" t="str">
        <f t="shared" si="81"/>
        <v/>
      </c>
      <c r="AH154" s="12" t="str">
        <f t="shared" si="82"/>
        <v/>
      </c>
      <c r="AK154" s="16" t="str">
        <f t="shared" si="83"/>
        <v/>
      </c>
      <c r="AO154" s="16" t="str">
        <f t="shared" si="84"/>
        <v/>
      </c>
      <c r="AP154" s="16" t="str">
        <f t="shared" si="85"/>
        <v/>
      </c>
      <c r="AS154" s="16" t="str">
        <f t="shared" si="86"/>
        <v/>
      </c>
      <c r="AW154" s="16" t="str">
        <f t="shared" si="87"/>
        <v/>
      </c>
      <c r="AX154" s="16" t="str">
        <f t="shared" si="88"/>
        <v/>
      </c>
      <c r="BA154" s="16" t="str">
        <f t="shared" si="89"/>
        <v/>
      </c>
      <c r="BE154" s="16" t="str">
        <f t="shared" si="90"/>
        <v/>
      </c>
      <c r="BF154" s="16" t="str">
        <f t="shared" si="91"/>
        <v/>
      </c>
      <c r="BH154" s="16" t="str">
        <f>IF($A154="","",IF(BG154="","I",LOOKUP(BG154/BI$2,{0,0.4,0.45,0.5,0.55,0.6,0.65,0.7,0.75,0.8,1},{"F","D","C","C+","B-","B","B+","A-","A","A+"})))</f>
        <v/>
      </c>
      <c r="BI154" s="12" t="str">
        <f>IF($A154="","",IF(BG154="","--",LOOKUP(BG154/BI$2,{0,0.4,0.45,0.5,0.55,0.6,0.65,0.7,0.75,0.8,1},{0,2,2.25,2.5,2.75,3,3.25,3.5,3.75,4})))</f>
        <v/>
      </c>
      <c r="BL154" s="16" t="str">
        <f t="shared" si="92"/>
        <v/>
      </c>
      <c r="BP154" s="16" t="str">
        <f t="shared" si="93"/>
        <v/>
      </c>
      <c r="BQ154" s="10" t="str">
        <f t="shared" si="94"/>
        <v/>
      </c>
      <c r="BT154" s="16" t="str">
        <f t="shared" si="95"/>
        <v/>
      </c>
      <c r="BX154" s="16" t="str">
        <f t="shared" si="96"/>
        <v/>
      </c>
      <c r="BY154" s="10" t="str">
        <f t="shared" si="97"/>
        <v/>
      </c>
      <c r="CA154" s="16" t="str">
        <f>IF($A154="","",IF(BZ154="","I",LOOKUP(BZ154/CB$2,{0,0.4,0.45,0.5,0.55,0.6,0.65,0.7,0.75,0.8,1},{"F","D","C","C+","B-","B","B+","A-","A","A+"})))</f>
        <v/>
      </c>
      <c r="CB154" s="12" t="str">
        <f>IF($A154="","",IF(BZ154="","--",LOOKUP(BZ154/CB$2,{0,0.4,0.45,0.5,0.55,0.6,0.65,0.7,0.75,0.8,1},{0,2,2.25,2.5,2.75,3,3.25,3.5,3.75,4})))</f>
        <v/>
      </c>
      <c r="CF154" s="32" t="str">
        <f t="shared" si="98"/>
        <v/>
      </c>
      <c r="CJ154" s="32" t="str">
        <f t="shared" si="99"/>
        <v/>
      </c>
      <c r="CK154" s="33" t="str">
        <f>IF(OR(B154="",A154="IM",COUNT(CG154:CI154)=0),"",ROUNDUP(N(CF154)+N(CJ154),0))</f>
        <v/>
      </c>
    </row>
    <row r="155" spans="2:89" x14ac:dyDescent="0.25">
      <c r="E155" s="16" t="str">
        <f t="shared" si="71"/>
        <v/>
      </c>
      <c r="G155" s="29"/>
      <c r="I155" s="16" t="str">
        <f t="shared" si="72"/>
        <v/>
      </c>
      <c r="J155" s="16" t="str">
        <f t="shared" si="73"/>
        <v/>
      </c>
      <c r="M155" s="16" t="str">
        <f t="shared" si="74"/>
        <v/>
      </c>
      <c r="Q155" s="16" t="str">
        <f t="shared" si="75"/>
        <v/>
      </c>
      <c r="R155" s="16" t="str">
        <f t="shared" si="76"/>
        <v/>
      </c>
      <c r="U155" s="16" t="str">
        <f t="shared" si="77"/>
        <v/>
      </c>
      <c r="Y155" s="16" t="str">
        <f t="shared" si="78"/>
        <v/>
      </c>
      <c r="Z155" s="16" t="str">
        <f t="shared" si="79"/>
        <v/>
      </c>
      <c r="AC155" s="16" t="str">
        <f t="shared" si="80"/>
        <v/>
      </c>
      <c r="AG155" s="16" t="str">
        <f t="shared" si="81"/>
        <v/>
      </c>
      <c r="AH155" s="12" t="str">
        <f t="shared" si="82"/>
        <v/>
      </c>
      <c r="AK155" s="16" t="str">
        <f t="shared" si="83"/>
        <v/>
      </c>
      <c r="AO155" s="16" t="str">
        <f t="shared" si="84"/>
        <v/>
      </c>
      <c r="AP155" s="16" t="str">
        <f t="shared" si="85"/>
        <v/>
      </c>
      <c r="AS155" s="16" t="str">
        <f t="shared" si="86"/>
        <v/>
      </c>
      <c r="AW155" s="16" t="str">
        <f t="shared" si="87"/>
        <v/>
      </c>
      <c r="AX155" s="16" t="str">
        <f t="shared" si="88"/>
        <v/>
      </c>
      <c r="BA155" s="16" t="str">
        <f t="shared" si="89"/>
        <v/>
      </c>
      <c r="BE155" s="16" t="str">
        <f t="shared" si="90"/>
        <v/>
      </c>
      <c r="BF155" s="16" t="str">
        <f t="shared" si="91"/>
        <v/>
      </c>
      <c r="BH155" s="16" t="str">
        <f>IF($A155="","",IF(BG155="","I",LOOKUP(BG155/BI$2,{0,0.4,0.45,0.5,0.55,0.6,0.65,0.7,0.75,0.8,1},{"F","D","C","C+","B-","B","B+","A-","A","A+"})))</f>
        <v/>
      </c>
      <c r="BI155" s="12" t="str">
        <f>IF($A155="","",IF(BG155="","--",LOOKUP(BG155/BI$2,{0,0.4,0.45,0.5,0.55,0.6,0.65,0.7,0.75,0.8,1},{0,2,2.25,2.5,2.75,3,3.25,3.5,3.75,4})))</f>
        <v/>
      </c>
      <c r="BL155" s="16" t="str">
        <f t="shared" si="92"/>
        <v/>
      </c>
      <c r="BP155" s="16" t="str">
        <f t="shared" si="93"/>
        <v/>
      </c>
      <c r="BQ155" s="10" t="str">
        <f t="shared" si="94"/>
        <v/>
      </c>
      <c r="BT155" s="16" t="str">
        <f t="shared" si="95"/>
        <v/>
      </c>
      <c r="BX155" s="16" t="str">
        <f t="shared" si="96"/>
        <v/>
      </c>
      <c r="BY155" s="10" t="str">
        <f t="shared" si="97"/>
        <v/>
      </c>
      <c r="CA155" s="16" t="str">
        <f>IF($A155="","",IF(BZ155="","I",LOOKUP(BZ155/CB$2,{0,0.4,0.45,0.5,0.55,0.6,0.65,0.7,0.75,0.8,1},{"F","D","C","C+","B-","B","B+","A-","A","A+"})))</f>
        <v/>
      </c>
      <c r="CB155" s="12" t="str">
        <f>IF($A155="","",IF(BZ155="","--",LOOKUP(BZ155/CB$2,{0,0.4,0.45,0.5,0.55,0.6,0.65,0.7,0.75,0.8,1},{0,2,2.25,2.5,2.75,3,3.25,3.5,3.75,4})))</f>
        <v/>
      </c>
      <c r="CF155" s="32" t="str">
        <f t="shared" si="98"/>
        <v/>
      </c>
      <c r="CJ155" s="32" t="str">
        <f t="shared" si="99"/>
        <v/>
      </c>
      <c r="CK155" s="33" t="str">
        <f>IF(OR(B155="",A155="IM",COUNT(CG155:CI155)=0),"",ROUNDUP(N(CF155)+N(CJ155),0))</f>
        <v/>
      </c>
    </row>
    <row r="156" spans="2:89" x14ac:dyDescent="0.25">
      <c r="E156" s="16" t="str">
        <f t="shared" si="71"/>
        <v/>
      </c>
      <c r="G156" s="29"/>
      <c r="I156" s="16" t="str">
        <f t="shared" si="72"/>
        <v/>
      </c>
      <c r="J156" s="16" t="str">
        <f t="shared" si="73"/>
        <v/>
      </c>
      <c r="M156" s="16" t="str">
        <f t="shared" si="74"/>
        <v/>
      </c>
      <c r="Q156" s="16" t="str">
        <f t="shared" si="75"/>
        <v/>
      </c>
      <c r="R156" s="16" t="str">
        <f t="shared" si="76"/>
        <v/>
      </c>
      <c r="U156" s="16" t="str">
        <f t="shared" si="77"/>
        <v/>
      </c>
      <c r="Y156" s="16" t="str">
        <f t="shared" si="78"/>
        <v/>
      </c>
      <c r="Z156" s="16" t="str">
        <f t="shared" si="79"/>
        <v/>
      </c>
      <c r="AC156" s="16" t="str">
        <f t="shared" si="80"/>
        <v/>
      </c>
      <c r="AG156" s="16" t="str">
        <f t="shared" si="81"/>
        <v/>
      </c>
      <c r="AH156" s="12" t="str">
        <f t="shared" si="82"/>
        <v/>
      </c>
      <c r="AK156" s="16" t="str">
        <f t="shared" si="83"/>
        <v/>
      </c>
      <c r="AO156" s="16" t="str">
        <f t="shared" si="84"/>
        <v/>
      </c>
      <c r="AP156" s="16" t="str">
        <f t="shared" si="85"/>
        <v/>
      </c>
      <c r="AS156" s="16" t="str">
        <f t="shared" si="86"/>
        <v/>
      </c>
      <c r="AW156" s="16" t="str">
        <f t="shared" si="87"/>
        <v/>
      </c>
      <c r="AX156" s="16" t="str">
        <f t="shared" si="88"/>
        <v/>
      </c>
      <c r="BA156" s="16" t="str">
        <f t="shared" si="89"/>
        <v/>
      </c>
      <c r="BE156" s="16" t="str">
        <f t="shared" si="90"/>
        <v/>
      </c>
      <c r="BF156" s="16" t="str">
        <f t="shared" si="91"/>
        <v/>
      </c>
      <c r="BH156" s="16" t="str">
        <f>IF($A156="","",IF(BG156="","I",LOOKUP(BG156/BI$2,{0,0.4,0.45,0.5,0.55,0.6,0.65,0.7,0.75,0.8,1},{"F","D","C","C+","B-","B","B+","A-","A","A+"})))</f>
        <v/>
      </c>
      <c r="BI156" s="12" t="str">
        <f>IF($A156="","",IF(BG156="","--",LOOKUP(BG156/BI$2,{0,0.4,0.45,0.5,0.55,0.6,0.65,0.7,0.75,0.8,1},{0,2,2.25,2.5,2.75,3,3.25,3.5,3.75,4})))</f>
        <v/>
      </c>
      <c r="BL156" s="16" t="str">
        <f t="shared" si="92"/>
        <v/>
      </c>
      <c r="BP156" s="16" t="str">
        <f t="shared" si="93"/>
        <v/>
      </c>
      <c r="BQ156" s="10" t="str">
        <f t="shared" si="94"/>
        <v/>
      </c>
      <c r="BT156" s="16" t="str">
        <f t="shared" si="95"/>
        <v/>
      </c>
      <c r="BX156" s="16" t="str">
        <f t="shared" si="96"/>
        <v/>
      </c>
      <c r="BY156" s="10" t="str">
        <f t="shared" si="97"/>
        <v/>
      </c>
      <c r="CA156" s="16" t="str">
        <f>IF($A156="","",IF(BZ156="","I",LOOKUP(BZ156/CB$2,{0,0.4,0.45,0.5,0.55,0.6,0.65,0.7,0.75,0.8,1},{"F","D","C","C+","B-","B","B+","A-","A","A+"})))</f>
        <v/>
      </c>
      <c r="CB156" s="12" t="str">
        <f>IF($A156="","",IF(BZ156="","--",LOOKUP(BZ156/CB$2,{0,0.4,0.45,0.5,0.55,0.6,0.65,0.7,0.75,0.8,1},{0,2,2.25,2.5,2.75,3,3.25,3.5,3.75,4})))</f>
        <v/>
      </c>
      <c r="CF156" s="32" t="str">
        <f t="shared" si="98"/>
        <v/>
      </c>
      <c r="CJ156" s="32" t="str">
        <f t="shared" si="99"/>
        <v/>
      </c>
      <c r="CK156" s="33" t="str">
        <f>IF(OR(B156="",A156="IM",COUNT(CG156:CI156)=0),"",ROUNDUP(N(CF156)+N(CJ156),0))</f>
        <v/>
      </c>
    </row>
    <row r="157" spans="2:89" x14ac:dyDescent="0.25">
      <c r="E157" s="16" t="str">
        <f t="shared" si="71"/>
        <v/>
      </c>
      <c r="G157" s="29"/>
      <c r="I157" s="16" t="str">
        <f t="shared" si="72"/>
        <v/>
      </c>
      <c r="J157" s="16" t="str">
        <f t="shared" si="73"/>
        <v/>
      </c>
      <c r="M157" s="16" t="str">
        <f t="shared" si="74"/>
        <v/>
      </c>
      <c r="Q157" s="16" t="str">
        <f t="shared" si="75"/>
        <v/>
      </c>
      <c r="R157" s="16" t="str">
        <f t="shared" si="76"/>
        <v/>
      </c>
      <c r="U157" s="16" t="str">
        <f t="shared" si="77"/>
        <v/>
      </c>
      <c r="Y157" s="16" t="str">
        <f t="shared" si="78"/>
        <v/>
      </c>
      <c r="Z157" s="16" t="str">
        <f t="shared" si="79"/>
        <v/>
      </c>
      <c r="AC157" s="16" t="str">
        <f t="shared" si="80"/>
        <v/>
      </c>
      <c r="AG157" s="16" t="str">
        <f t="shared" si="81"/>
        <v/>
      </c>
      <c r="AH157" s="12" t="str">
        <f t="shared" si="82"/>
        <v/>
      </c>
      <c r="AK157" s="16" t="str">
        <f t="shared" si="83"/>
        <v/>
      </c>
      <c r="AO157" s="16" t="str">
        <f t="shared" si="84"/>
        <v/>
      </c>
      <c r="AP157" s="16" t="str">
        <f t="shared" si="85"/>
        <v/>
      </c>
      <c r="AS157" s="16" t="str">
        <f t="shared" si="86"/>
        <v/>
      </c>
      <c r="AW157" s="16" t="str">
        <f t="shared" si="87"/>
        <v/>
      </c>
      <c r="AX157" s="16" t="str">
        <f t="shared" si="88"/>
        <v/>
      </c>
      <c r="BA157" s="16" t="str">
        <f t="shared" si="89"/>
        <v/>
      </c>
      <c r="BE157" s="16" t="str">
        <f t="shared" si="90"/>
        <v/>
      </c>
      <c r="BF157" s="16" t="str">
        <f t="shared" si="91"/>
        <v/>
      </c>
      <c r="BH157" s="16" t="str">
        <f>IF($A157="","",IF(BG157="","I",LOOKUP(BG157/BI$2,{0,0.4,0.45,0.5,0.55,0.6,0.65,0.7,0.75,0.8,1},{"F","D","C","C+","B-","B","B+","A-","A","A+"})))</f>
        <v/>
      </c>
      <c r="BI157" s="12" t="str">
        <f>IF($A157="","",IF(BG157="","--",LOOKUP(BG157/BI$2,{0,0.4,0.45,0.5,0.55,0.6,0.65,0.7,0.75,0.8,1},{0,2,2.25,2.5,2.75,3,3.25,3.5,3.75,4})))</f>
        <v/>
      </c>
      <c r="BL157" s="16" t="str">
        <f t="shared" si="92"/>
        <v/>
      </c>
      <c r="BP157" s="16" t="str">
        <f t="shared" si="93"/>
        <v/>
      </c>
      <c r="BQ157" s="10" t="str">
        <f t="shared" si="94"/>
        <v/>
      </c>
      <c r="BT157" s="16" t="str">
        <f t="shared" si="95"/>
        <v/>
      </c>
      <c r="BX157" s="16" t="str">
        <f t="shared" si="96"/>
        <v/>
      </c>
      <c r="BY157" s="10" t="str">
        <f t="shared" si="97"/>
        <v/>
      </c>
      <c r="CA157" s="16" t="str">
        <f>IF($A157="","",IF(BZ157="","I",LOOKUP(BZ157/CB$2,{0,0.4,0.45,0.5,0.55,0.6,0.65,0.7,0.75,0.8,1},{"F","D","C","C+","B-","B","B+","A-","A","A+"})))</f>
        <v/>
      </c>
      <c r="CB157" s="12" t="str">
        <f>IF($A157="","",IF(BZ157="","--",LOOKUP(BZ157/CB$2,{0,0.4,0.45,0.5,0.55,0.6,0.65,0.7,0.75,0.8,1},{0,2,2.25,2.5,2.75,3,3.25,3.5,3.75,4})))</f>
        <v/>
      </c>
      <c r="CF157" s="32" t="str">
        <f t="shared" si="98"/>
        <v/>
      </c>
      <c r="CJ157" s="32" t="str">
        <f t="shared" si="99"/>
        <v/>
      </c>
      <c r="CK157" s="33" t="str">
        <f>IF(OR(B157="",A157="IM",COUNT(CG157:CI157)=0),"",ROUNDUP(N(CF157)+N(CJ157),0))</f>
        <v/>
      </c>
    </row>
    <row r="158" spans="2:89" x14ac:dyDescent="0.25">
      <c r="E158" s="16" t="str">
        <f t="shared" si="71"/>
        <v/>
      </c>
      <c r="G158" s="29"/>
      <c r="I158" s="16" t="str">
        <f t="shared" si="72"/>
        <v/>
      </c>
      <c r="J158" s="16" t="str">
        <f t="shared" si="73"/>
        <v/>
      </c>
      <c r="M158" s="16" t="str">
        <f t="shared" si="74"/>
        <v/>
      </c>
      <c r="Q158" s="16" t="str">
        <f t="shared" si="75"/>
        <v/>
      </c>
      <c r="R158" s="16" t="str">
        <f t="shared" si="76"/>
        <v/>
      </c>
      <c r="U158" s="16" t="str">
        <f t="shared" si="77"/>
        <v/>
      </c>
      <c r="Y158" s="16" t="str">
        <f t="shared" si="78"/>
        <v/>
      </c>
      <c r="Z158" s="16" t="str">
        <f t="shared" si="79"/>
        <v/>
      </c>
      <c r="AC158" s="16" t="str">
        <f t="shared" si="80"/>
        <v/>
      </c>
      <c r="AG158" s="16" t="str">
        <f t="shared" si="81"/>
        <v/>
      </c>
      <c r="AH158" s="12" t="str">
        <f t="shared" si="82"/>
        <v/>
      </c>
      <c r="AK158" s="16" t="str">
        <f t="shared" si="83"/>
        <v/>
      </c>
      <c r="AO158" s="16" t="str">
        <f t="shared" si="84"/>
        <v/>
      </c>
      <c r="AP158" s="16" t="str">
        <f t="shared" si="85"/>
        <v/>
      </c>
      <c r="AS158" s="16" t="str">
        <f t="shared" si="86"/>
        <v/>
      </c>
      <c r="AW158" s="16" t="str">
        <f t="shared" si="87"/>
        <v/>
      </c>
      <c r="AX158" s="16" t="str">
        <f t="shared" si="88"/>
        <v/>
      </c>
      <c r="BA158" s="16" t="str">
        <f t="shared" si="89"/>
        <v/>
      </c>
      <c r="BE158" s="16" t="str">
        <f t="shared" si="90"/>
        <v/>
      </c>
      <c r="BF158" s="16" t="str">
        <f t="shared" si="91"/>
        <v/>
      </c>
      <c r="BH158" s="16" t="str">
        <f>IF($A158="","",IF(BG158="","I",LOOKUP(BG158/BI$2,{0,0.4,0.45,0.5,0.55,0.6,0.65,0.7,0.75,0.8,1},{"F","D","C","C+","B-","B","B+","A-","A","A+"})))</f>
        <v/>
      </c>
      <c r="BI158" s="12" t="str">
        <f>IF($A158="","",IF(BG158="","--",LOOKUP(BG158/BI$2,{0,0.4,0.45,0.5,0.55,0.6,0.65,0.7,0.75,0.8,1},{0,2,2.25,2.5,2.75,3,3.25,3.5,3.75,4})))</f>
        <v/>
      </c>
      <c r="BL158" s="16" t="str">
        <f t="shared" si="92"/>
        <v/>
      </c>
      <c r="BP158" s="16" t="str">
        <f t="shared" si="93"/>
        <v/>
      </c>
      <c r="BQ158" s="10" t="str">
        <f t="shared" si="94"/>
        <v/>
      </c>
      <c r="BT158" s="16" t="str">
        <f t="shared" si="95"/>
        <v/>
      </c>
      <c r="BX158" s="16" t="str">
        <f t="shared" si="96"/>
        <v/>
      </c>
      <c r="BY158" s="10" t="str">
        <f t="shared" si="97"/>
        <v/>
      </c>
      <c r="CA158" s="16" t="str">
        <f>IF($A158="","",IF(BZ158="","I",LOOKUP(BZ158/CB$2,{0,0.4,0.45,0.5,0.55,0.6,0.65,0.7,0.75,0.8,1},{"F","D","C","C+","B-","B","B+","A-","A","A+"})))</f>
        <v/>
      </c>
      <c r="CB158" s="12" t="str">
        <f>IF($A158="","",IF(BZ158="","--",LOOKUP(BZ158/CB$2,{0,0.4,0.45,0.5,0.55,0.6,0.65,0.7,0.75,0.8,1},{0,2,2.25,2.5,2.75,3,3.25,3.5,3.75,4})))</f>
        <v/>
      </c>
      <c r="CF158" s="32" t="str">
        <f t="shared" si="98"/>
        <v/>
      </c>
      <c r="CJ158" s="32" t="str">
        <f t="shared" si="99"/>
        <v/>
      </c>
      <c r="CK158" s="33" t="str">
        <f>IF(OR(B158="",A158="IM",COUNT(CG158:CI158)=0),"",ROUNDUP(N(CF158)+N(CJ158),0))</f>
        <v/>
      </c>
    </row>
    <row r="159" spans="2:89" x14ac:dyDescent="0.25">
      <c r="E159" s="16" t="str">
        <f t="shared" si="71"/>
        <v/>
      </c>
      <c r="G159" s="29"/>
      <c r="I159" s="16" t="str">
        <f t="shared" si="72"/>
        <v/>
      </c>
      <c r="J159" s="16" t="str">
        <f t="shared" si="73"/>
        <v/>
      </c>
      <c r="M159" s="16" t="str">
        <f t="shared" si="74"/>
        <v/>
      </c>
      <c r="Q159" s="16" t="str">
        <f t="shared" si="75"/>
        <v/>
      </c>
      <c r="R159" s="16" t="str">
        <f t="shared" si="76"/>
        <v/>
      </c>
      <c r="U159" s="16" t="str">
        <f t="shared" si="77"/>
        <v/>
      </c>
      <c r="Y159" s="16" t="str">
        <f t="shared" si="78"/>
        <v/>
      </c>
      <c r="Z159" s="16" t="str">
        <f t="shared" si="79"/>
        <v/>
      </c>
      <c r="AC159" s="16" t="str">
        <f t="shared" si="80"/>
        <v/>
      </c>
      <c r="AG159" s="16" t="str">
        <f t="shared" si="81"/>
        <v/>
      </c>
      <c r="AH159" s="12" t="str">
        <f t="shared" si="82"/>
        <v/>
      </c>
      <c r="AK159" s="16" t="str">
        <f t="shared" si="83"/>
        <v/>
      </c>
      <c r="AO159" s="16" t="str">
        <f t="shared" si="84"/>
        <v/>
      </c>
      <c r="AP159" s="16" t="str">
        <f t="shared" si="85"/>
        <v/>
      </c>
      <c r="AS159" s="16" t="str">
        <f t="shared" si="86"/>
        <v/>
      </c>
      <c r="AW159" s="16" t="str">
        <f t="shared" si="87"/>
        <v/>
      </c>
      <c r="AX159" s="16" t="str">
        <f t="shared" si="88"/>
        <v/>
      </c>
      <c r="BA159" s="16" t="str">
        <f t="shared" si="89"/>
        <v/>
      </c>
      <c r="BE159" s="16" t="str">
        <f t="shared" si="90"/>
        <v/>
      </c>
      <c r="BF159" s="16" t="str">
        <f t="shared" si="91"/>
        <v/>
      </c>
      <c r="BH159" s="16" t="str">
        <f>IF($A159="","",IF(BG159="","I",LOOKUP(BG159/BI$2,{0,0.4,0.45,0.5,0.55,0.6,0.65,0.7,0.75,0.8,1},{"F","D","C","C+","B-","B","B+","A-","A","A+"})))</f>
        <v/>
      </c>
      <c r="BI159" s="12" t="str">
        <f>IF($A159="","",IF(BG159="","--",LOOKUP(BG159/BI$2,{0,0.4,0.45,0.5,0.55,0.6,0.65,0.7,0.75,0.8,1},{0,2,2.25,2.5,2.75,3,3.25,3.5,3.75,4})))</f>
        <v/>
      </c>
      <c r="BL159" s="16" t="str">
        <f t="shared" si="92"/>
        <v/>
      </c>
      <c r="BP159" s="16" t="str">
        <f t="shared" si="93"/>
        <v/>
      </c>
      <c r="BQ159" s="10" t="str">
        <f t="shared" si="94"/>
        <v/>
      </c>
      <c r="BT159" s="16" t="str">
        <f t="shared" si="95"/>
        <v/>
      </c>
      <c r="BX159" s="16" t="str">
        <f t="shared" si="96"/>
        <v/>
      </c>
      <c r="BY159" s="10" t="str">
        <f t="shared" si="97"/>
        <v/>
      </c>
      <c r="CA159" s="16" t="str">
        <f>IF($A159="","",IF(BZ159="","I",LOOKUP(BZ159/CB$2,{0,0.4,0.45,0.5,0.55,0.6,0.65,0.7,0.75,0.8,1},{"F","D","C","C+","B-","B","B+","A-","A","A+"})))</f>
        <v/>
      </c>
      <c r="CB159" s="12" t="str">
        <f>IF($A159="","",IF(BZ159="","--",LOOKUP(BZ159/CB$2,{0,0.4,0.45,0.5,0.55,0.6,0.65,0.7,0.75,0.8,1},{0,2,2.25,2.5,2.75,3,3.25,3.5,3.75,4})))</f>
        <v/>
      </c>
      <c r="CF159" s="32" t="str">
        <f t="shared" si="98"/>
        <v/>
      </c>
      <c r="CJ159" s="32" t="str">
        <f t="shared" si="99"/>
        <v/>
      </c>
      <c r="CK159" s="33" t="str">
        <f>IF(OR(B159="",A159="IM",COUNT(CG159:CI159)=0),"",ROUNDUP(N(CF159)+N(CJ159),0))</f>
        <v/>
      </c>
    </row>
    <row r="160" spans="2:89" x14ac:dyDescent="0.25">
      <c r="E160" s="16" t="str">
        <f t="shared" si="71"/>
        <v/>
      </c>
      <c r="G160" s="29"/>
      <c r="I160" s="16" t="str">
        <f t="shared" si="72"/>
        <v/>
      </c>
      <c r="J160" s="16" t="str">
        <f t="shared" si="73"/>
        <v/>
      </c>
      <c r="M160" s="16" t="str">
        <f t="shared" si="74"/>
        <v/>
      </c>
      <c r="Q160" s="16" t="str">
        <f t="shared" si="75"/>
        <v/>
      </c>
      <c r="R160" s="16" t="str">
        <f t="shared" si="76"/>
        <v/>
      </c>
      <c r="U160" s="16" t="str">
        <f t="shared" si="77"/>
        <v/>
      </c>
      <c r="Y160" s="16" t="str">
        <f t="shared" si="78"/>
        <v/>
      </c>
      <c r="Z160" s="16" t="str">
        <f t="shared" si="79"/>
        <v/>
      </c>
      <c r="AC160" s="16" t="str">
        <f t="shared" si="80"/>
        <v/>
      </c>
      <c r="AG160" s="16" t="str">
        <f t="shared" si="81"/>
        <v/>
      </c>
      <c r="AH160" s="12" t="str">
        <f t="shared" si="82"/>
        <v/>
      </c>
      <c r="AK160" s="16" t="str">
        <f t="shared" si="83"/>
        <v/>
      </c>
      <c r="AO160" s="16" t="str">
        <f t="shared" si="84"/>
        <v/>
      </c>
      <c r="AP160" s="16" t="str">
        <f t="shared" si="85"/>
        <v/>
      </c>
      <c r="AS160" s="16" t="str">
        <f t="shared" si="86"/>
        <v/>
      </c>
      <c r="AW160" s="16" t="str">
        <f t="shared" si="87"/>
        <v/>
      </c>
      <c r="AX160" s="16" t="str">
        <f t="shared" si="88"/>
        <v/>
      </c>
      <c r="BA160" s="16" t="str">
        <f t="shared" si="89"/>
        <v/>
      </c>
      <c r="BE160" s="16" t="str">
        <f t="shared" si="90"/>
        <v/>
      </c>
      <c r="BF160" s="16" t="str">
        <f t="shared" si="91"/>
        <v/>
      </c>
      <c r="BH160" s="16" t="str">
        <f>IF($A160="","",IF(BG160="","I",LOOKUP(BG160/BI$2,{0,0.4,0.45,0.5,0.55,0.6,0.65,0.7,0.75,0.8,1},{"F","D","C","C+","B-","B","B+","A-","A","A+"})))</f>
        <v/>
      </c>
      <c r="BI160" s="12" t="str">
        <f>IF($A160="","",IF(BG160="","--",LOOKUP(BG160/BI$2,{0,0.4,0.45,0.5,0.55,0.6,0.65,0.7,0.75,0.8,1},{0,2,2.25,2.5,2.75,3,3.25,3.5,3.75,4})))</f>
        <v/>
      </c>
      <c r="BL160" s="16" t="str">
        <f t="shared" si="92"/>
        <v/>
      </c>
      <c r="BP160" s="16" t="str">
        <f t="shared" si="93"/>
        <v/>
      </c>
      <c r="BQ160" s="10" t="str">
        <f t="shared" si="94"/>
        <v/>
      </c>
      <c r="BT160" s="16" t="str">
        <f t="shared" si="95"/>
        <v/>
      </c>
      <c r="BX160" s="16" t="str">
        <f t="shared" si="96"/>
        <v/>
      </c>
      <c r="BY160" s="10" t="str">
        <f t="shared" si="97"/>
        <v/>
      </c>
      <c r="CA160" s="16" t="str">
        <f>IF($A160="","",IF(BZ160="","I",LOOKUP(BZ160/CB$2,{0,0.4,0.45,0.5,0.55,0.6,0.65,0.7,0.75,0.8,1},{"F","D","C","C+","B-","B","B+","A-","A","A+"})))</f>
        <v/>
      </c>
      <c r="CB160" s="12" t="str">
        <f>IF($A160="","",IF(BZ160="","--",LOOKUP(BZ160/CB$2,{0,0.4,0.45,0.5,0.55,0.6,0.65,0.7,0.75,0.8,1},{0,2,2.25,2.5,2.75,3,3.25,3.5,3.75,4})))</f>
        <v/>
      </c>
      <c r="CF160" s="32" t="str">
        <f t="shared" si="98"/>
        <v/>
      </c>
      <c r="CJ160" s="32" t="str">
        <f t="shared" si="99"/>
        <v/>
      </c>
      <c r="CK160" s="33" t="str">
        <f>IF(OR(B160="",A160="IM",COUNT(CG160:CI160)=0),"",ROUNDUP(N(CF160)+N(CJ160),0))</f>
        <v/>
      </c>
    </row>
    <row r="161" spans="5:89" x14ac:dyDescent="0.25">
      <c r="E161" s="16" t="str">
        <f t="shared" si="71"/>
        <v/>
      </c>
      <c r="G161" s="29"/>
      <c r="I161" s="16" t="str">
        <f t="shared" si="72"/>
        <v/>
      </c>
      <c r="J161" s="16" t="str">
        <f t="shared" si="73"/>
        <v/>
      </c>
      <c r="M161" s="16" t="str">
        <f t="shared" si="74"/>
        <v/>
      </c>
      <c r="Q161" s="16" t="str">
        <f t="shared" si="75"/>
        <v/>
      </c>
      <c r="R161" s="16" t="str">
        <f t="shared" si="76"/>
        <v/>
      </c>
      <c r="U161" s="16" t="str">
        <f t="shared" si="77"/>
        <v/>
      </c>
      <c r="Y161" s="16" t="str">
        <f t="shared" si="78"/>
        <v/>
      </c>
      <c r="Z161" s="16" t="str">
        <f t="shared" si="79"/>
        <v/>
      </c>
      <c r="AC161" s="16" t="str">
        <f t="shared" si="80"/>
        <v/>
      </c>
      <c r="AG161" s="16" t="str">
        <f t="shared" si="81"/>
        <v/>
      </c>
      <c r="AH161" s="12" t="str">
        <f t="shared" si="82"/>
        <v/>
      </c>
      <c r="AK161" s="16" t="str">
        <f t="shared" si="83"/>
        <v/>
      </c>
      <c r="AO161" s="16" t="str">
        <f t="shared" si="84"/>
        <v/>
      </c>
      <c r="AP161" s="16" t="str">
        <f t="shared" si="85"/>
        <v/>
      </c>
      <c r="AS161" s="16" t="str">
        <f t="shared" si="86"/>
        <v/>
      </c>
      <c r="AW161" s="16" t="str">
        <f t="shared" si="87"/>
        <v/>
      </c>
      <c r="AX161" s="16" t="str">
        <f t="shared" si="88"/>
        <v/>
      </c>
      <c r="BA161" s="16" t="str">
        <f t="shared" si="89"/>
        <v/>
      </c>
      <c r="BE161" s="16" t="str">
        <f t="shared" si="90"/>
        <v/>
      </c>
      <c r="BF161" s="16" t="str">
        <f t="shared" si="91"/>
        <v/>
      </c>
      <c r="BH161" s="16" t="str">
        <f>IF($A161="","",IF(BG161="","I",LOOKUP(BG161/BI$2,{0,0.4,0.45,0.5,0.55,0.6,0.65,0.7,0.75,0.8,1},{"F","D","C","C+","B-","B","B+","A-","A","A+"})))</f>
        <v/>
      </c>
      <c r="BI161" s="12" t="str">
        <f>IF($A161="","",IF(BG161="","--",LOOKUP(BG161/BI$2,{0,0.4,0.45,0.5,0.55,0.6,0.65,0.7,0.75,0.8,1},{0,2,2.25,2.5,2.75,3,3.25,3.5,3.75,4})))</f>
        <v/>
      </c>
      <c r="BL161" s="16" t="str">
        <f t="shared" si="92"/>
        <v/>
      </c>
      <c r="BP161" s="16" t="str">
        <f t="shared" si="93"/>
        <v/>
      </c>
      <c r="BQ161" s="10" t="str">
        <f t="shared" si="94"/>
        <v/>
      </c>
      <c r="BT161" s="16" t="str">
        <f t="shared" si="95"/>
        <v/>
      </c>
      <c r="BX161" s="16" t="str">
        <f t="shared" si="96"/>
        <v/>
      </c>
      <c r="BY161" s="10" t="str">
        <f t="shared" si="97"/>
        <v/>
      </c>
      <c r="CA161" s="16" t="str">
        <f>IF($A161="","",IF(BZ161="","I",LOOKUP(BZ161/CB$2,{0,0.4,0.45,0.5,0.55,0.6,0.65,0.7,0.75,0.8,1},{"F","D","C","C+","B-","B","B+","A-","A","A+"})))</f>
        <v/>
      </c>
      <c r="CB161" s="12" t="str">
        <f>IF($A161="","",IF(BZ161="","--",LOOKUP(BZ161/CB$2,{0,0.4,0.45,0.5,0.55,0.6,0.65,0.7,0.75,0.8,1},{0,2,2.25,2.5,2.75,3,3.25,3.5,3.75,4})))</f>
        <v/>
      </c>
      <c r="CF161" s="32" t="str">
        <f t="shared" si="98"/>
        <v/>
      </c>
      <c r="CJ161" s="32" t="str">
        <f t="shared" si="99"/>
        <v/>
      </c>
      <c r="CK161" s="33" t="str">
        <f>IF(OR(B161="",A161="IM",COUNT(CG161:CI161)=0),"",ROUNDUP(N(CF161)+N(CJ161),0))</f>
        <v/>
      </c>
    </row>
    <row r="162" spans="5:89" x14ac:dyDescent="0.25">
      <c r="E162" s="16" t="str">
        <f t="shared" si="71"/>
        <v/>
      </c>
      <c r="G162" s="29"/>
      <c r="I162" s="16" t="str">
        <f t="shared" si="72"/>
        <v/>
      </c>
      <c r="J162" s="16" t="str">
        <f t="shared" si="73"/>
        <v/>
      </c>
      <c r="M162" s="16" t="str">
        <f t="shared" si="74"/>
        <v/>
      </c>
      <c r="Q162" s="16" t="str">
        <f t="shared" si="75"/>
        <v/>
      </c>
      <c r="R162" s="16" t="str">
        <f t="shared" si="76"/>
        <v/>
      </c>
      <c r="U162" s="16" t="str">
        <f t="shared" si="77"/>
        <v/>
      </c>
      <c r="Y162" s="16" t="str">
        <f t="shared" si="78"/>
        <v/>
      </c>
      <c r="Z162" s="16" t="str">
        <f t="shared" si="79"/>
        <v/>
      </c>
      <c r="AC162" s="16" t="str">
        <f t="shared" si="80"/>
        <v/>
      </c>
      <c r="AG162" s="16" t="str">
        <f t="shared" si="81"/>
        <v/>
      </c>
      <c r="AH162" s="12" t="str">
        <f t="shared" si="82"/>
        <v/>
      </c>
      <c r="AK162" s="16" t="str">
        <f t="shared" si="83"/>
        <v/>
      </c>
      <c r="AO162" s="16" t="str">
        <f t="shared" si="84"/>
        <v/>
      </c>
      <c r="AP162" s="16" t="str">
        <f t="shared" si="85"/>
        <v/>
      </c>
      <c r="AS162" s="16" t="str">
        <f t="shared" si="86"/>
        <v/>
      </c>
      <c r="AW162" s="16" t="str">
        <f t="shared" si="87"/>
        <v/>
      </c>
      <c r="AX162" s="16" t="str">
        <f t="shared" si="88"/>
        <v/>
      </c>
      <c r="BA162" s="16" t="str">
        <f t="shared" si="89"/>
        <v/>
      </c>
      <c r="BE162" s="16" t="str">
        <f t="shared" si="90"/>
        <v/>
      </c>
      <c r="BF162" s="16" t="str">
        <f t="shared" si="91"/>
        <v/>
      </c>
      <c r="BH162" s="16" t="str">
        <f>IF($A162="","",IF(BG162="","I",LOOKUP(BG162/BI$2,{0,0.4,0.45,0.5,0.55,0.6,0.65,0.7,0.75,0.8,1},{"F","D","C","C+","B-","B","B+","A-","A","A+"})))</f>
        <v/>
      </c>
      <c r="BI162" s="12" t="str">
        <f>IF($A162="","",IF(BG162="","--",LOOKUP(BG162/BI$2,{0,0.4,0.45,0.5,0.55,0.6,0.65,0.7,0.75,0.8,1},{0,2,2.25,2.5,2.75,3,3.25,3.5,3.75,4})))</f>
        <v/>
      </c>
      <c r="BL162" s="16" t="str">
        <f t="shared" si="92"/>
        <v/>
      </c>
      <c r="BP162" s="16" t="str">
        <f t="shared" si="93"/>
        <v/>
      </c>
      <c r="BQ162" s="10" t="str">
        <f t="shared" si="94"/>
        <v/>
      </c>
      <c r="BT162" s="16" t="str">
        <f t="shared" si="95"/>
        <v/>
      </c>
      <c r="BX162" s="16" t="str">
        <f t="shared" si="96"/>
        <v/>
      </c>
      <c r="BY162" s="10" t="str">
        <f t="shared" si="97"/>
        <v/>
      </c>
      <c r="CA162" s="16" t="str">
        <f>IF($A162="","",IF(BZ162="","I",LOOKUP(BZ162/CB$2,{0,0.4,0.45,0.5,0.55,0.6,0.65,0.7,0.75,0.8,1},{"F","D","C","C+","B-","B","B+","A-","A","A+"})))</f>
        <v/>
      </c>
      <c r="CB162" s="12" t="str">
        <f>IF($A162="","",IF(BZ162="","--",LOOKUP(BZ162/CB$2,{0,0.4,0.45,0.5,0.55,0.6,0.65,0.7,0.75,0.8,1},{0,2,2.25,2.5,2.75,3,3.25,3.5,3.75,4})))</f>
        <v/>
      </c>
      <c r="CF162" s="32" t="str">
        <f t="shared" si="98"/>
        <v/>
      </c>
      <c r="CJ162" s="32" t="str">
        <f t="shared" si="99"/>
        <v/>
      </c>
      <c r="CK162" s="33" t="str">
        <f>IF(OR(B162="",A162="IM",COUNT(CG162:CI162)=0),"",ROUNDUP(N(CF162)+N(CJ162),0))</f>
        <v/>
      </c>
    </row>
    <row r="163" spans="5:89" x14ac:dyDescent="0.25">
      <c r="E163" s="16" t="str">
        <f t="shared" si="71"/>
        <v/>
      </c>
      <c r="G163" s="29"/>
      <c r="I163" s="16" t="str">
        <f t="shared" si="72"/>
        <v/>
      </c>
      <c r="J163" s="16" t="str">
        <f t="shared" si="73"/>
        <v/>
      </c>
      <c r="M163" s="16" t="str">
        <f t="shared" si="74"/>
        <v/>
      </c>
      <c r="Q163" s="16" t="str">
        <f t="shared" si="75"/>
        <v/>
      </c>
      <c r="R163" s="16" t="str">
        <f t="shared" si="76"/>
        <v/>
      </c>
      <c r="U163" s="16" t="str">
        <f t="shared" si="77"/>
        <v/>
      </c>
      <c r="Y163" s="16" t="str">
        <f t="shared" si="78"/>
        <v/>
      </c>
      <c r="Z163" s="16" t="str">
        <f t="shared" si="79"/>
        <v/>
      </c>
      <c r="AC163" s="16" t="str">
        <f t="shared" si="80"/>
        <v/>
      </c>
      <c r="AG163" s="16" t="str">
        <f t="shared" si="81"/>
        <v/>
      </c>
      <c r="AH163" s="12" t="str">
        <f t="shared" si="82"/>
        <v/>
      </c>
      <c r="AK163" s="16" t="str">
        <f t="shared" si="83"/>
        <v/>
      </c>
      <c r="AO163" s="16" t="str">
        <f t="shared" si="84"/>
        <v/>
      </c>
      <c r="AP163" s="16" t="str">
        <f t="shared" si="85"/>
        <v/>
      </c>
      <c r="AS163" s="16" t="str">
        <f t="shared" si="86"/>
        <v/>
      </c>
      <c r="AW163" s="16" t="str">
        <f t="shared" si="87"/>
        <v/>
      </c>
      <c r="AX163" s="16" t="str">
        <f t="shared" si="88"/>
        <v/>
      </c>
      <c r="BA163" s="16" t="str">
        <f t="shared" si="89"/>
        <v/>
      </c>
      <c r="BE163" s="16" t="str">
        <f t="shared" si="90"/>
        <v/>
      </c>
      <c r="BF163" s="16" t="str">
        <f t="shared" si="91"/>
        <v/>
      </c>
      <c r="BH163" s="16" t="str">
        <f>IF($A163="","",IF(BG163="","I",LOOKUP(BG163/BI$2,{0,0.4,0.45,0.5,0.55,0.6,0.65,0.7,0.75,0.8,1},{"F","D","C","C+","B-","B","B+","A-","A","A+"})))</f>
        <v/>
      </c>
      <c r="BI163" s="12" t="str">
        <f>IF($A163="","",IF(BG163="","--",LOOKUP(BG163/BI$2,{0,0.4,0.45,0.5,0.55,0.6,0.65,0.7,0.75,0.8,1},{0,2,2.25,2.5,2.75,3,3.25,3.5,3.75,4})))</f>
        <v/>
      </c>
      <c r="BL163" s="16" t="str">
        <f t="shared" si="92"/>
        <v/>
      </c>
      <c r="BP163" s="16" t="str">
        <f t="shared" si="93"/>
        <v/>
      </c>
      <c r="BQ163" s="10" t="str">
        <f t="shared" si="94"/>
        <v/>
      </c>
      <c r="BT163" s="16" t="str">
        <f t="shared" si="95"/>
        <v/>
      </c>
      <c r="BX163" s="16" t="str">
        <f t="shared" si="96"/>
        <v/>
      </c>
      <c r="BY163" s="10" t="str">
        <f t="shared" si="97"/>
        <v/>
      </c>
      <c r="CA163" s="16" t="str">
        <f>IF($A163="","",IF(BZ163="","I",LOOKUP(BZ163/CB$2,{0,0.4,0.45,0.5,0.55,0.6,0.65,0.7,0.75,0.8,1},{"F","D","C","C+","B-","B","B+","A-","A","A+"})))</f>
        <v/>
      </c>
      <c r="CB163" s="12" t="str">
        <f>IF($A163="","",IF(BZ163="","--",LOOKUP(BZ163/CB$2,{0,0.4,0.45,0.5,0.55,0.6,0.65,0.7,0.75,0.8,1},{0,2,2.25,2.5,2.75,3,3.25,3.5,3.75,4})))</f>
        <v/>
      </c>
      <c r="CF163" s="32" t="str">
        <f t="shared" si="98"/>
        <v/>
      </c>
      <c r="CJ163" s="32" t="str">
        <f t="shared" si="99"/>
        <v/>
      </c>
      <c r="CK163" s="33" t="str">
        <f>IF(OR(B163="",A163="IM",COUNT(CG163:CI163)=0),"",ROUNDUP(N(CF163)+N(CJ163),0))</f>
        <v/>
      </c>
    </row>
    <row r="164" spans="5:89" x14ac:dyDescent="0.25">
      <c r="E164" s="16" t="str">
        <f t="shared" si="71"/>
        <v/>
      </c>
      <c r="G164" s="29"/>
      <c r="I164" s="16" t="str">
        <f t="shared" si="72"/>
        <v/>
      </c>
      <c r="J164" s="16" t="str">
        <f t="shared" si="73"/>
        <v/>
      </c>
      <c r="M164" s="16" t="str">
        <f t="shared" si="74"/>
        <v/>
      </c>
      <c r="Q164" s="16" t="str">
        <f t="shared" si="75"/>
        <v/>
      </c>
      <c r="R164" s="16" t="str">
        <f t="shared" si="76"/>
        <v/>
      </c>
      <c r="U164" s="16" t="str">
        <f t="shared" si="77"/>
        <v/>
      </c>
      <c r="Y164" s="16" t="str">
        <f t="shared" si="78"/>
        <v/>
      </c>
      <c r="Z164" s="16" t="str">
        <f t="shared" si="79"/>
        <v/>
      </c>
      <c r="AC164" s="16" t="str">
        <f t="shared" si="80"/>
        <v/>
      </c>
      <c r="AG164" s="16" t="str">
        <f t="shared" si="81"/>
        <v/>
      </c>
      <c r="AH164" s="12" t="str">
        <f t="shared" si="82"/>
        <v/>
      </c>
      <c r="AK164" s="16" t="str">
        <f t="shared" si="83"/>
        <v/>
      </c>
      <c r="AO164" s="16" t="str">
        <f t="shared" si="84"/>
        <v/>
      </c>
      <c r="AP164" s="16" t="str">
        <f t="shared" si="85"/>
        <v/>
      </c>
      <c r="AS164" s="16" t="str">
        <f t="shared" si="86"/>
        <v/>
      </c>
      <c r="AW164" s="16" t="str">
        <f t="shared" si="87"/>
        <v/>
      </c>
      <c r="AX164" s="16" t="str">
        <f t="shared" si="88"/>
        <v/>
      </c>
      <c r="BA164" s="16" t="str">
        <f t="shared" si="89"/>
        <v/>
      </c>
      <c r="BE164" s="16" t="str">
        <f t="shared" si="90"/>
        <v/>
      </c>
      <c r="BF164" s="16" t="str">
        <f t="shared" si="91"/>
        <v/>
      </c>
      <c r="BH164" s="16" t="str">
        <f>IF($A164="","",IF(BG164="","I",LOOKUP(BG164/BI$2,{0,0.4,0.45,0.5,0.55,0.6,0.65,0.7,0.75,0.8,1},{"F","D","C","C+","B-","B","B+","A-","A","A+"})))</f>
        <v/>
      </c>
      <c r="BI164" s="12" t="str">
        <f>IF($A164="","",IF(BG164="","--",LOOKUP(BG164/BI$2,{0,0.4,0.45,0.5,0.55,0.6,0.65,0.7,0.75,0.8,1},{0,2,2.25,2.5,2.75,3,3.25,3.5,3.75,4})))</f>
        <v/>
      </c>
      <c r="BL164" s="16" t="str">
        <f t="shared" si="92"/>
        <v/>
      </c>
      <c r="BP164" s="16" t="str">
        <f t="shared" si="93"/>
        <v/>
      </c>
      <c r="BQ164" s="10" t="str">
        <f t="shared" si="94"/>
        <v/>
      </c>
      <c r="BT164" s="16" t="str">
        <f t="shared" si="95"/>
        <v/>
      </c>
      <c r="BX164" s="16" t="str">
        <f t="shared" si="96"/>
        <v/>
      </c>
      <c r="BY164" s="10" t="str">
        <f t="shared" si="97"/>
        <v/>
      </c>
      <c r="CA164" s="16" t="str">
        <f>IF($A164="","",IF(BZ164="","I",LOOKUP(BZ164/CB$2,{0,0.4,0.45,0.5,0.55,0.6,0.65,0.7,0.75,0.8,1},{"F","D","C","C+","B-","B","B+","A-","A","A+"})))</f>
        <v/>
      </c>
      <c r="CB164" s="12" t="str">
        <f>IF($A164="","",IF(BZ164="","--",LOOKUP(BZ164/CB$2,{0,0.4,0.45,0.5,0.55,0.6,0.65,0.7,0.75,0.8,1},{0,2,2.25,2.5,2.75,3,3.25,3.5,3.75,4})))</f>
        <v/>
      </c>
      <c r="CF164" s="32" t="str">
        <f t="shared" si="98"/>
        <v/>
      </c>
      <c r="CJ164" s="32" t="str">
        <f t="shared" si="99"/>
        <v/>
      </c>
      <c r="CK164" s="33" t="str">
        <f>IF(OR(B164="",A164="IM",COUNT(CG164:CI164)=0),"",ROUNDUP(N(CF164)+N(CJ164),0))</f>
        <v/>
      </c>
    </row>
    <row r="165" spans="5:89" x14ac:dyDescent="0.25">
      <c r="E165" s="16" t="str">
        <f t="shared" si="71"/>
        <v/>
      </c>
      <c r="G165" s="29"/>
      <c r="I165" s="16" t="str">
        <f t="shared" si="72"/>
        <v/>
      </c>
      <c r="J165" s="16" t="str">
        <f t="shared" si="73"/>
        <v/>
      </c>
      <c r="M165" s="16" t="str">
        <f t="shared" si="74"/>
        <v/>
      </c>
      <c r="Q165" s="16" t="str">
        <f t="shared" si="75"/>
        <v/>
      </c>
      <c r="R165" s="16" t="str">
        <f t="shared" si="76"/>
        <v/>
      </c>
      <c r="U165" s="16" t="str">
        <f t="shared" si="77"/>
        <v/>
      </c>
      <c r="Y165" s="16" t="str">
        <f t="shared" si="78"/>
        <v/>
      </c>
      <c r="Z165" s="16" t="str">
        <f t="shared" si="79"/>
        <v/>
      </c>
      <c r="AC165" s="16" t="str">
        <f t="shared" si="80"/>
        <v/>
      </c>
      <c r="AG165" s="16" t="str">
        <f t="shared" si="81"/>
        <v/>
      </c>
      <c r="AH165" s="12" t="str">
        <f t="shared" si="82"/>
        <v/>
      </c>
      <c r="AK165" s="16" t="str">
        <f t="shared" si="83"/>
        <v/>
      </c>
      <c r="AO165" s="16" t="str">
        <f t="shared" si="84"/>
        <v/>
      </c>
      <c r="AP165" s="16" t="str">
        <f t="shared" si="85"/>
        <v/>
      </c>
      <c r="AS165" s="16" t="str">
        <f t="shared" si="86"/>
        <v/>
      </c>
      <c r="AW165" s="16" t="str">
        <f t="shared" si="87"/>
        <v/>
      </c>
      <c r="AX165" s="16" t="str">
        <f t="shared" si="88"/>
        <v/>
      </c>
      <c r="BA165" s="16" t="str">
        <f t="shared" si="89"/>
        <v/>
      </c>
      <c r="BE165" s="16" t="str">
        <f t="shared" si="90"/>
        <v/>
      </c>
      <c r="BF165" s="16" t="str">
        <f t="shared" si="91"/>
        <v/>
      </c>
      <c r="BH165" s="16" t="str">
        <f>IF($A165="","",IF(BG165="","I",LOOKUP(BG165/BI$2,{0,0.4,0.45,0.5,0.55,0.6,0.65,0.7,0.75,0.8,1},{"F","D","C","C+","B-","B","B+","A-","A","A+"})))</f>
        <v/>
      </c>
      <c r="BI165" s="12" t="str">
        <f>IF($A165="","",IF(BG165="","--",LOOKUP(BG165/BI$2,{0,0.4,0.45,0.5,0.55,0.6,0.65,0.7,0.75,0.8,1},{0,2,2.25,2.5,2.75,3,3.25,3.5,3.75,4})))</f>
        <v/>
      </c>
      <c r="BL165" s="16" t="str">
        <f t="shared" si="92"/>
        <v/>
      </c>
      <c r="BP165" s="16" t="str">
        <f t="shared" si="93"/>
        <v/>
      </c>
      <c r="BQ165" s="10" t="str">
        <f t="shared" si="94"/>
        <v/>
      </c>
      <c r="BT165" s="16" t="str">
        <f t="shared" si="95"/>
        <v/>
      </c>
      <c r="BX165" s="16" t="str">
        <f t="shared" si="96"/>
        <v/>
      </c>
      <c r="BY165" s="10" t="str">
        <f t="shared" si="97"/>
        <v/>
      </c>
      <c r="CA165" s="16" t="str">
        <f>IF($A165="","",IF(BZ165="","I",LOOKUP(BZ165/CB$2,{0,0.4,0.45,0.5,0.55,0.6,0.65,0.7,0.75,0.8,1},{"F","D","C","C+","B-","B","B+","A-","A","A+"})))</f>
        <v/>
      </c>
      <c r="CB165" s="12" t="str">
        <f>IF($A165="","",IF(BZ165="","--",LOOKUP(BZ165/CB$2,{0,0.4,0.45,0.5,0.55,0.6,0.65,0.7,0.75,0.8,1},{0,2,2.25,2.5,2.75,3,3.25,3.5,3.75,4})))</f>
        <v/>
      </c>
      <c r="CF165" s="32" t="str">
        <f t="shared" si="98"/>
        <v/>
      </c>
      <c r="CJ165" s="32" t="str">
        <f t="shared" si="99"/>
        <v/>
      </c>
      <c r="CK165" s="33" t="str">
        <f>IF(OR(B165="",A165="IM",COUNT(CG165:CI165)=0),"",ROUNDUP(N(CF165)+N(CJ165),0))</f>
        <v/>
      </c>
    </row>
    <row r="166" spans="5:89" x14ac:dyDescent="0.25">
      <c r="E166" s="16" t="str">
        <f t="shared" si="71"/>
        <v/>
      </c>
      <c r="G166" s="29"/>
      <c r="I166" s="16" t="str">
        <f t="shared" si="72"/>
        <v/>
      </c>
      <c r="J166" s="16" t="str">
        <f t="shared" si="73"/>
        <v/>
      </c>
      <c r="M166" s="16" t="str">
        <f t="shared" si="74"/>
        <v/>
      </c>
      <c r="Q166" s="16" t="str">
        <f t="shared" si="75"/>
        <v/>
      </c>
      <c r="R166" s="16" t="str">
        <f t="shared" si="76"/>
        <v/>
      </c>
      <c r="U166" s="16" t="str">
        <f t="shared" si="77"/>
        <v/>
      </c>
      <c r="Y166" s="16" t="str">
        <f t="shared" si="78"/>
        <v/>
      </c>
      <c r="Z166" s="16" t="str">
        <f t="shared" si="79"/>
        <v/>
      </c>
      <c r="AC166" s="16" t="str">
        <f t="shared" si="80"/>
        <v/>
      </c>
      <c r="AG166" s="16" t="str">
        <f t="shared" si="81"/>
        <v/>
      </c>
      <c r="AH166" s="12" t="str">
        <f t="shared" si="82"/>
        <v/>
      </c>
      <c r="AK166" s="16" t="str">
        <f t="shared" si="83"/>
        <v/>
      </c>
      <c r="AO166" s="16" t="str">
        <f t="shared" si="84"/>
        <v/>
      </c>
      <c r="AP166" s="16" t="str">
        <f t="shared" si="85"/>
        <v/>
      </c>
      <c r="AS166" s="16" t="str">
        <f t="shared" si="86"/>
        <v/>
      </c>
      <c r="AW166" s="16" t="str">
        <f t="shared" si="87"/>
        <v/>
      </c>
      <c r="AX166" s="16" t="str">
        <f t="shared" si="88"/>
        <v/>
      </c>
      <c r="BA166" s="16" t="str">
        <f t="shared" si="89"/>
        <v/>
      </c>
      <c r="BE166" s="16" t="str">
        <f t="shared" si="90"/>
        <v/>
      </c>
      <c r="BF166" s="16" t="str">
        <f t="shared" si="91"/>
        <v/>
      </c>
      <c r="BH166" s="16" t="str">
        <f>IF($A166="","",IF(BG166="","I",LOOKUP(BG166/BI$2,{0,0.4,0.45,0.5,0.55,0.6,0.65,0.7,0.75,0.8,1},{"F","D","C","C+","B-","B","B+","A-","A","A+"})))</f>
        <v/>
      </c>
      <c r="BI166" s="12" t="str">
        <f>IF($A166="","",IF(BG166="","--",LOOKUP(BG166/BI$2,{0,0.4,0.45,0.5,0.55,0.6,0.65,0.7,0.75,0.8,1},{0,2,2.25,2.5,2.75,3,3.25,3.5,3.75,4})))</f>
        <v/>
      </c>
      <c r="BL166" s="16" t="str">
        <f t="shared" si="92"/>
        <v/>
      </c>
      <c r="BP166" s="16" t="str">
        <f t="shared" si="93"/>
        <v/>
      </c>
      <c r="BQ166" s="10" t="str">
        <f t="shared" si="94"/>
        <v/>
      </c>
      <c r="BT166" s="16" t="str">
        <f t="shared" si="95"/>
        <v/>
      </c>
      <c r="BX166" s="16" t="str">
        <f t="shared" si="96"/>
        <v/>
      </c>
      <c r="BY166" s="10" t="str">
        <f t="shared" si="97"/>
        <v/>
      </c>
      <c r="CA166" s="16" t="str">
        <f>IF($A166="","",IF(BZ166="","I",LOOKUP(BZ166/CB$2,{0,0.4,0.45,0.5,0.55,0.6,0.65,0.7,0.75,0.8,1},{"F","D","C","C+","B-","B","B+","A-","A","A+"})))</f>
        <v/>
      </c>
      <c r="CB166" s="12" t="str">
        <f>IF($A166="","",IF(BZ166="","--",LOOKUP(BZ166/CB$2,{0,0.4,0.45,0.5,0.55,0.6,0.65,0.7,0.75,0.8,1},{0,2,2.25,2.5,2.75,3,3.25,3.5,3.75,4})))</f>
        <v/>
      </c>
      <c r="CF166" s="32" t="str">
        <f t="shared" si="98"/>
        <v/>
      </c>
      <c r="CJ166" s="32" t="str">
        <f t="shared" si="99"/>
        <v/>
      </c>
      <c r="CK166" s="33" t="str">
        <f>IF(OR(B166="",A166="IM",COUNT(CG166:CI166)=0),"",ROUNDUP(N(CF166)+N(CJ166),0))</f>
        <v/>
      </c>
    </row>
    <row r="167" spans="5:89" x14ac:dyDescent="0.25">
      <c r="E167" s="16" t="str">
        <f t="shared" si="71"/>
        <v/>
      </c>
      <c r="G167" s="29"/>
      <c r="I167" s="16" t="str">
        <f t="shared" si="72"/>
        <v/>
      </c>
      <c r="J167" s="16" t="str">
        <f t="shared" si="73"/>
        <v/>
      </c>
      <c r="M167" s="16" t="str">
        <f t="shared" si="74"/>
        <v/>
      </c>
      <c r="Q167" s="16" t="str">
        <f t="shared" si="75"/>
        <v/>
      </c>
      <c r="R167" s="16" t="str">
        <f t="shared" si="76"/>
        <v/>
      </c>
      <c r="U167" s="16" t="str">
        <f t="shared" si="77"/>
        <v/>
      </c>
      <c r="Y167" s="16" t="str">
        <f t="shared" si="78"/>
        <v/>
      </c>
      <c r="Z167" s="16" t="str">
        <f t="shared" si="79"/>
        <v/>
      </c>
      <c r="AC167" s="16" t="str">
        <f t="shared" si="80"/>
        <v/>
      </c>
      <c r="AG167" s="16" t="str">
        <f t="shared" si="81"/>
        <v/>
      </c>
      <c r="AH167" s="12" t="str">
        <f t="shared" si="82"/>
        <v/>
      </c>
      <c r="AK167" s="16" t="str">
        <f t="shared" si="83"/>
        <v/>
      </c>
      <c r="AO167" s="16" t="str">
        <f t="shared" si="84"/>
        <v/>
      </c>
      <c r="AP167" s="16" t="str">
        <f t="shared" si="85"/>
        <v/>
      </c>
      <c r="AS167" s="16" t="str">
        <f t="shared" si="86"/>
        <v/>
      </c>
      <c r="AW167" s="16" t="str">
        <f t="shared" si="87"/>
        <v/>
      </c>
      <c r="AX167" s="16" t="str">
        <f t="shared" si="88"/>
        <v/>
      </c>
      <c r="BA167" s="16" t="str">
        <f t="shared" si="89"/>
        <v/>
      </c>
      <c r="BE167" s="16" t="str">
        <f t="shared" si="90"/>
        <v/>
      </c>
      <c r="BF167" s="16" t="str">
        <f t="shared" si="91"/>
        <v/>
      </c>
      <c r="BH167" s="16" t="str">
        <f>IF($A167="","",IF(BG167="","I",LOOKUP(BG167/BI$2,{0,0.4,0.45,0.5,0.55,0.6,0.65,0.7,0.75,0.8,1},{"F","D","C","C+","B-","B","B+","A-","A","A+"})))</f>
        <v/>
      </c>
      <c r="BI167" s="12" t="str">
        <f>IF($A167="","",IF(BG167="","--",LOOKUP(BG167/BI$2,{0,0.4,0.45,0.5,0.55,0.6,0.65,0.7,0.75,0.8,1},{0,2,2.25,2.5,2.75,3,3.25,3.5,3.75,4})))</f>
        <v/>
      </c>
      <c r="BL167" s="16" t="str">
        <f t="shared" si="92"/>
        <v/>
      </c>
      <c r="BP167" s="16" t="str">
        <f t="shared" si="93"/>
        <v/>
      </c>
      <c r="BQ167" s="10" t="str">
        <f t="shared" si="94"/>
        <v/>
      </c>
      <c r="BT167" s="16" t="str">
        <f t="shared" si="95"/>
        <v/>
      </c>
      <c r="BX167" s="16" t="str">
        <f t="shared" si="96"/>
        <v/>
      </c>
      <c r="BY167" s="10" t="str">
        <f t="shared" si="97"/>
        <v/>
      </c>
      <c r="CA167" s="16" t="str">
        <f>IF($A167="","",IF(BZ167="","I",LOOKUP(BZ167/CB$2,{0,0.4,0.45,0.5,0.55,0.6,0.65,0.7,0.75,0.8,1},{"F","D","C","C+","B-","B","B+","A-","A","A+"})))</f>
        <v/>
      </c>
      <c r="CB167" s="12" t="str">
        <f>IF($A167="","",IF(BZ167="","--",LOOKUP(BZ167/CB$2,{0,0.4,0.45,0.5,0.55,0.6,0.65,0.7,0.75,0.8,1},{0,2,2.25,2.5,2.75,3,3.25,3.5,3.75,4})))</f>
        <v/>
      </c>
      <c r="CF167" s="32" t="str">
        <f t="shared" si="98"/>
        <v/>
      </c>
      <c r="CJ167" s="32" t="str">
        <f t="shared" si="99"/>
        <v/>
      </c>
      <c r="CK167" s="33" t="str">
        <f>IF(OR(B167="",A167="IM",COUNT(CG167:CI167)=0),"",ROUNDUP(N(CF167)+N(CJ167),0))</f>
        <v/>
      </c>
    </row>
    <row r="168" spans="5:89" x14ac:dyDescent="0.25">
      <c r="E168" s="16" t="str">
        <f t="shared" si="71"/>
        <v/>
      </c>
      <c r="G168" s="29"/>
      <c r="I168" s="16" t="str">
        <f t="shared" si="72"/>
        <v/>
      </c>
      <c r="J168" s="16" t="str">
        <f t="shared" si="73"/>
        <v/>
      </c>
      <c r="M168" s="16" t="str">
        <f t="shared" si="74"/>
        <v/>
      </c>
      <c r="Q168" s="16" t="str">
        <f t="shared" si="75"/>
        <v/>
      </c>
      <c r="R168" s="16" t="str">
        <f t="shared" si="76"/>
        <v/>
      </c>
      <c r="U168" s="16" t="str">
        <f t="shared" si="77"/>
        <v/>
      </c>
      <c r="Y168" s="16" t="str">
        <f t="shared" si="78"/>
        <v/>
      </c>
      <c r="Z168" s="16" t="str">
        <f t="shared" si="79"/>
        <v/>
      </c>
      <c r="AC168" s="16" t="str">
        <f t="shared" si="80"/>
        <v/>
      </c>
      <c r="AG168" s="16" t="str">
        <f t="shared" si="81"/>
        <v/>
      </c>
      <c r="AH168" s="12" t="str">
        <f t="shared" si="82"/>
        <v/>
      </c>
      <c r="AK168" s="16" t="str">
        <f t="shared" si="83"/>
        <v/>
      </c>
      <c r="AO168" s="16" t="str">
        <f t="shared" si="84"/>
        <v/>
      </c>
      <c r="AP168" s="16" t="str">
        <f t="shared" si="85"/>
        <v/>
      </c>
      <c r="AS168" s="16" t="str">
        <f t="shared" si="86"/>
        <v/>
      </c>
      <c r="AW168" s="16" t="str">
        <f t="shared" si="87"/>
        <v/>
      </c>
      <c r="AX168" s="16" t="str">
        <f t="shared" si="88"/>
        <v/>
      </c>
      <c r="BA168" s="16" t="str">
        <f t="shared" si="89"/>
        <v/>
      </c>
      <c r="BE168" s="16" t="str">
        <f t="shared" si="90"/>
        <v/>
      </c>
      <c r="BF168" s="16" t="str">
        <f t="shared" si="91"/>
        <v/>
      </c>
      <c r="BH168" s="16" t="str">
        <f>IF($A168="","",IF(BG168="","I",LOOKUP(BG168/BI$2,{0,0.4,0.45,0.5,0.55,0.6,0.65,0.7,0.75,0.8,1},{"F","D","C","C+","B-","B","B+","A-","A","A+"})))</f>
        <v/>
      </c>
      <c r="BI168" s="12" t="str">
        <f>IF($A168="","",IF(BG168="","--",LOOKUP(BG168/BI$2,{0,0.4,0.45,0.5,0.55,0.6,0.65,0.7,0.75,0.8,1},{0,2,2.25,2.5,2.75,3,3.25,3.5,3.75,4})))</f>
        <v/>
      </c>
      <c r="BL168" s="16" t="str">
        <f t="shared" si="92"/>
        <v/>
      </c>
      <c r="BP168" s="16" t="str">
        <f t="shared" si="93"/>
        <v/>
      </c>
      <c r="BQ168" s="10" t="str">
        <f t="shared" si="94"/>
        <v/>
      </c>
      <c r="BT168" s="16" t="str">
        <f t="shared" si="95"/>
        <v/>
      </c>
      <c r="BX168" s="16" t="str">
        <f t="shared" si="96"/>
        <v/>
      </c>
      <c r="BY168" s="10" t="str">
        <f t="shared" si="97"/>
        <v/>
      </c>
      <c r="CA168" s="16" t="str">
        <f>IF($A168="","",IF(BZ168="","I",LOOKUP(BZ168/CB$2,{0,0.4,0.45,0.5,0.55,0.6,0.65,0.7,0.75,0.8,1},{"F","D","C","C+","B-","B","B+","A-","A","A+"})))</f>
        <v/>
      </c>
      <c r="CB168" s="12" t="str">
        <f>IF($A168="","",IF(BZ168="","--",LOOKUP(BZ168/CB$2,{0,0.4,0.45,0.5,0.55,0.6,0.65,0.7,0.75,0.8,1},{0,2,2.25,2.5,2.75,3,3.25,3.5,3.75,4})))</f>
        <v/>
      </c>
      <c r="CF168" s="32" t="str">
        <f t="shared" si="98"/>
        <v/>
      </c>
      <c r="CJ168" s="32" t="str">
        <f t="shared" si="99"/>
        <v/>
      </c>
      <c r="CK168" s="33" t="str">
        <f>IF(OR(B168="",A168="IM",COUNT(CG168:CI168)=0),"",ROUNDUP(N(CF168)+N(CJ168),0))</f>
        <v/>
      </c>
    </row>
    <row r="169" spans="5:89" x14ac:dyDescent="0.25">
      <c r="E169" s="16" t="str">
        <f t="shared" si="71"/>
        <v/>
      </c>
      <c r="G169" s="29"/>
      <c r="I169" s="16" t="str">
        <f t="shared" si="72"/>
        <v/>
      </c>
      <c r="J169" s="16" t="str">
        <f t="shared" si="73"/>
        <v/>
      </c>
      <c r="M169" s="16" t="str">
        <f t="shared" si="74"/>
        <v/>
      </c>
      <c r="Q169" s="16" t="str">
        <f t="shared" si="75"/>
        <v/>
      </c>
      <c r="R169" s="16" t="str">
        <f t="shared" si="76"/>
        <v/>
      </c>
      <c r="U169" s="16" t="str">
        <f t="shared" si="77"/>
        <v/>
      </c>
      <c r="Y169" s="16" t="str">
        <f t="shared" si="78"/>
        <v/>
      </c>
      <c r="Z169" s="16" t="str">
        <f t="shared" si="79"/>
        <v/>
      </c>
      <c r="AC169" s="16" t="str">
        <f t="shared" si="80"/>
        <v/>
      </c>
      <c r="AG169" s="16" t="str">
        <f t="shared" si="81"/>
        <v/>
      </c>
      <c r="AH169" s="12" t="str">
        <f t="shared" si="82"/>
        <v/>
      </c>
      <c r="AK169" s="16" t="str">
        <f t="shared" si="83"/>
        <v/>
      </c>
      <c r="AO169" s="16" t="str">
        <f t="shared" si="84"/>
        <v/>
      </c>
      <c r="AP169" s="16" t="str">
        <f t="shared" si="85"/>
        <v/>
      </c>
      <c r="AS169" s="16" t="str">
        <f t="shared" si="86"/>
        <v/>
      </c>
      <c r="AW169" s="16" t="str">
        <f t="shared" si="87"/>
        <v/>
      </c>
      <c r="AX169" s="16" t="str">
        <f t="shared" si="88"/>
        <v/>
      </c>
      <c r="BA169" s="16" t="str">
        <f t="shared" si="89"/>
        <v/>
      </c>
      <c r="BE169" s="16" t="str">
        <f t="shared" si="90"/>
        <v/>
      </c>
      <c r="BF169" s="16" t="str">
        <f t="shared" si="91"/>
        <v/>
      </c>
      <c r="BH169" s="16" t="str">
        <f>IF($A169="","",IF(BG169="","I",LOOKUP(BG169/BI$2,{0,0.4,0.45,0.5,0.55,0.6,0.65,0.7,0.75,0.8,1},{"F","D","C","C+","B-","B","B+","A-","A","A+"})))</f>
        <v/>
      </c>
      <c r="BI169" s="12" t="str">
        <f>IF($A169="","",IF(BG169="","--",LOOKUP(BG169/BI$2,{0,0.4,0.45,0.5,0.55,0.6,0.65,0.7,0.75,0.8,1},{0,2,2.25,2.5,2.75,3,3.25,3.5,3.75,4})))</f>
        <v/>
      </c>
      <c r="BL169" s="16" t="str">
        <f t="shared" si="92"/>
        <v/>
      </c>
      <c r="BP169" s="16" t="str">
        <f t="shared" si="93"/>
        <v/>
      </c>
      <c r="BQ169" s="10" t="str">
        <f t="shared" si="94"/>
        <v/>
      </c>
      <c r="BT169" s="16" t="str">
        <f t="shared" si="95"/>
        <v/>
      </c>
      <c r="BX169" s="16" t="str">
        <f t="shared" si="96"/>
        <v/>
      </c>
      <c r="BY169" s="10" t="str">
        <f t="shared" si="97"/>
        <v/>
      </c>
      <c r="CA169" s="16" t="str">
        <f>IF($A169="","",IF(BZ169="","I",LOOKUP(BZ169/CB$2,{0,0.4,0.45,0.5,0.55,0.6,0.65,0.7,0.75,0.8,1},{"F","D","C","C+","B-","B","B+","A-","A","A+"})))</f>
        <v/>
      </c>
      <c r="CB169" s="12" t="str">
        <f>IF($A169="","",IF(BZ169="","--",LOOKUP(BZ169/CB$2,{0,0.4,0.45,0.5,0.55,0.6,0.65,0.7,0.75,0.8,1},{0,2,2.25,2.5,2.75,3,3.25,3.5,3.75,4})))</f>
        <v/>
      </c>
      <c r="CF169" s="32" t="str">
        <f t="shared" si="98"/>
        <v/>
      </c>
      <c r="CJ169" s="32" t="str">
        <f t="shared" si="99"/>
        <v/>
      </c>
      <c r="CK169" s="33" t="str">
        <f>IF(OR(B169="",A169="IM",COUNT(CG169:CI169)=0),"",ROUNDUP(N(CF169)+N(CJ169),0))</f>
        <v/>
      </c>
    </row>
    <row r="170" spans="5:89" x14ac:dyDescent="0.25">
      <c r="E170" s="16" t="str">
        <f t="shared" si="71"/>
        <v/>
      </c>
      <c r="G170" s="29"/>
      <c r="I170" s="16" t="str">
        <f t="shared" si="72"/>
        <v/>
      </c>
      <c r="J170" s="16" t="str">
        <f t="shared" si="73"/>
        <v/>
      </c>
      <c r="M170" s="16" t="str">
        <f t="shared" si="74"/>
        <v/>
      </c>
      <c r="Q170" s="16" t="str">
        <f t="shared" si="75"/>
        <v/>
      </c>
      <c r="R170" s="16" t="str">
        <f t="shared" si="76"/>
        <v/>
      </c>
      <c r="U170" s="16" t="str">
        <f t="shared" si="77"/>
        <v/>
      </c>
      <c r="Y170" s="16" t="str">
        <f t="shared" si="78"/>
        <v/>
      </c>
      <c r="Z170" s="16" t="str">
        <f t="shared" si="79"/>
        <v/>
      </c>
      <c r="AC170" s="16" t="str">
        <f t="shared" si="80"/>
        <v/>
      </c>
      <c r="AG170" s="16" t="str">
        <f t="shared" si="81"/>
        <v/>
      </c>
      <c r="AH170" s="12" t="str">
        <f t="shared" si="82"/>
        <v/>
      </c>
      <c r="AK170" s="16" t="str">
        <f t="shared" si="83"/>
        <v/>
      </c>
      <c r="AO170" s="16" t="str">
        <f t="shared" si="84"/>
        <v/>
      </c>
      <c r="AP170" s="16" t="str">
        <f t="shared" si="85"/>
        <v/>
      </c>
      <c r="AS170" s="16" t="str">
        <f t="shared" si="86"/>
        <v/>
      </c>
      <c r="AW170" s="16" t="str">
        <f t="shared" si="87"/>
        <v/>
      </c>
      <c r="AX170" s="16" t="str">
        <f t="shared" si="88"/>
        <v/>
      </c>
      <c r="BA170" s="16" t="str">
        <f t="shared" si="89"/>
        <v/>
      </c>
      <c r="BE170" s="16" t="str">
        <f t="shared" si="90"/>
        <v/>
      </c>
      <c r="BF170" s="16" t="str">
        <f t="shared" si="91"/>
        <v/>
      </c>
      <c r="BH170" s="16" t="str">
        <f>IF($A170="","",IF(BG170="","I",LOOKUP(BG170/BI$2,{0,0.4,0.45,0.5,0.55,0.6,0.65,0.7,0.75,0.8,1},{"F","D","C","C+","B-","B","B+","A-","A","A+"})))</f>
        <v/>
      </c>
      <c r="BI170" s="12" t="str">
        <f>IF($A170="","",IF(BG170="","--",LOOKUP(BG170/BI$2,{0,0.4,0.45,0.5,0.55,0.6,0.65,0.7,0.75,0.8,1},{0,2,2.25,2.5,2.75,3,3.25,3.5,3.75,4})))</f>
        <v/>
      </c>
      <c r="BL170" s="16" t="str">
        <f t="shared" si="92"/>
        <v/>
      </c>
      <c r="BP170" s="16" t="str">
        <f t="shared" si="93"/>
        <v/>
      </c>
      <c r="BQ170" s="10" t="str">
        <f t="shared" si="94"/>
        <v/>
      </c>
      <c r="BT170" s="16" t="str">
        <f t="shared" si="95"/>
        <v/>
      </c>
      <c r="BX170" s="16" t="str">
        <f t="shared" si="96"/>
        <v/>
      </c>
      <c r="BY170" s="10" t="str">
        <f t="shared" si="97"/>
        <v/>
      </c>
      <c r="CA170" s="16" t="str">
        <f>IF($A170="","",IF(BZ170="","I",LOOKUP(BZ170/CB$2,{0,0.4,0.45,0.5,0.55,0.6,0.65,0.7,0.75,0.8,1},{"F","D","C","C+","B-","B","B+","A-","A","A+"})))</f>
        <v/>
      </c>
      <c r="CB170" s="12" t="str">
        <f>IF($A170="","",IF(BZ170="","--",LOOKUP(BZ170/CB$2,{0,0.4,0.45,0.5,0.55,0.6,0.65,0.7,0.75,0.8,1},{0,2,2.25,2.5,2.75,3,3.25,3.5,3.75,4})))</f>
        <v/>
      </c>
      <c r="CF170" s="32" t="str">
        <f t="shared" si="98"/>
        <v/>
      </c>
      <c r="CJ170" s="32" t="str">
        <f t="shared" si="99"/>
        <v/>
      </c>
      <c r="CK170" s="33" t="str">
        <f>IF(OR(B170="",A170="IM",COUNT(CG170:CI170)=0),"",ROUNDUP(N(CF170)+N(CJ170),0))</f>
        <v/>
      </c>
    </row>
    <row r="171" spans="5:89" x14ac:dyDescent="0.25">
      <c r="E171" s="16" t="str">
        <f t="shared" si="71"/>
        <v/>
      </c>
      <c r="G171" s="29"/>
      <c r="I171" s="16" t="str">
        <f t="shared" si="72"/>
        <v/>
      </c>
      <c r="J171" s="16" t="str">
        <f t="shared" si="73"/>
        <v/>
      </c>
      <c r="M171" s="16" t="str">
        <f t="shared" si="74"/>
        <v/>
      </c>
      <c r="Q171" s="16" t="str">
        <f t="shared" si="75"/>
        <v/>
      </c>
      <c r="R171" s="16" t="str">
        <f t="shared" si="76"/>
        <v/>
      </c>
      <c r="U171" s="16" t="str">
        <f t="shared" si="77"/>
        <v/>
      </c>
      <c r="Y171" s="16" t="str">
        <f t="shared" si="78"/>
        <v/>
      </c>
      <c r="Z171" s="16" t="str">
        <f t="shared" si="79"/>
        <v/>
      </c>
      <c r="AC171" s="16" t="str">
        <f t="shared" si="80"/>
        <v/>
      </c>
      <c r="AG171" s="16" t="str">
        <f t="shared" si="81"/>
        <v/>
      </c>
      <c r="AH171" s="12" t="str">
        <f t="shared" si="82"/>
        <v/>
      </c>
      <c r="AK171" s="16" t="str">
        <f t="shared" si="83"/>
        <v/>
      </c>
      <c r="AO171" s="16" t="str">
        <f t="shared" si="84"/>
        <v/>
      </c>
      <c r="AP171" s="16" t="str">
        <f t="shared" si="85"/>
        <v/>
      </c>
      <c r="AS171" s="16" t="str">
        <f t="shared" si="86"/>
        <v/>
      </c>
      <c r="AW171" s="16" t="str">
        <f t="shared" si="87"/>
        <v/>
      </c>
      <c r="AX171" s="16" t="str">
        <f t="shared" si="88"/>
        <v/>
      </c>
      <c r="BA171" s="16" t="str">
        <f t="shared" si="89"/>
        <v/>
      </c>
      <c r="BE171" s="16" t="str">
        <f t="shared" si="90"/>
        <v/>
      </c>
      <c r="BF171" s="16" t="str">
        <f t="shared" si="91"/>
        <v/>
      </c>
      <c r="BH171" s="16" t="str">
        <f>IF($A171="","",IF(BG171="","I",LOOKUP(BG171/BI$2,{0,0.4,0.45,0.5,0.55,0.6,0.65,0.7,0.75,0.8,1},{"F","D","C","C+","B-","B","B+","A-","A","A+"})))</f>
        <v/>
      </c>
      <c r="BI171" s="12" t="str">
        <f>IF($A171="","",IF(BG171="","--",LOOKUP(BG171/BI$2,{0,0.4,0.45,0.5,0.55,0.6,0.65,0.7,0.75,0.8,1},{0,2,2.25,2.5,2.75,3,3.25,3.5,3.75,4})))</f>
        <v/>
      </c>
      <c r="BL171" s="16" t="str">
        <f t="shared" si="92"/>
        <v/>
      </c>
      <c r="BP171" s="16" t="str">
        <f t="shared" si="93"/>
        <v/>
      </c>
      <c r="BQ171" s="10" t="str">
        <f t="shared" si="94"/>
        <v/>
      </c>
      <c r="BT171" s="16" t="str">
        <f t="shared" si="95"/>
        <v/>
      </c>
      <c r="BX171" s="16" t="str">
        <f t="shared" si="96"/>
        <v/>
      </c>
      <c r="BY171" s="10" t="str">
        <f t="shared" si="97"/>
        <v/>
      </c>
      <c r="CA171" s="16" t="str">
        <f>IF($A171="","",IF(BZ171="","I",LOOKUP(BZ171/CB$2,{0,0.4,0.45,0.5,0.55,0.6,0.65,0.7,0.75,0.8,1},{"F","D","C","C+","B-","B","B+","A-","A","A+"})))</f>
        <v/>
      </c>
      <c r="CB171" s="12" t="str">
        <f>IF($A171="","",IF(BZ171="","--",LOOKUP(BZ171/CB$2,{0,0.4,0.45,0.5,0.55,0.6,0.65,0.7,0.75,0.8,1},{0,2,2.25,2.5,2.75,3,3.25,3.5,3.75,4})))</f>
        <v/>
      </c>
      <c r="CF171" s="32" t="str">
        <f t="shared" si="98"/>
        <v/>
      </c>
      <c r="CJ171" s="32" t="str">
        <f t="shared" si="99"/>
        <v/>
      </c>
      <c r="CK171" s="33" t="str">
        <f>IF(OR(B171="",A171="IM",COUNT(CG171:CI171)=0),"",ROUNDUP(N(CF171)+N(CJ171),0))</f>
        <v/>
      </c>
    </row>
    <row r="172" spans="5:89" x14ac:dyDescent="0.25">
      <c r="E172" s="16" t="str">
        <f t="shared" si="71"/>
        <v/>
      </c>
      <c r="G172" s="29"/>
      <c r="I172" s="16" t="str">
        <f t="shared" si="72"/>
        <v/>
      </c>
      <c r="J172" s="16" t="str">
        <f t="shared" si="73"/>
        <v/>
      </c>
      <c r="M172" s="16" t="str">
        <f t="shared" si="74"/>
        <v/>
      </c>
      <c r="Q172" s="16" t="str">
        <f t="shared" si="75"/>
        <v/>
      </c>
      <c r="R172" s="16" t="str">
        <f t="shared" si="76"/>
        <v/>
      </c>
      <c r="U172" s="16" t="str">
        <f t="shared" si="77"/>
        <v/>
      </c>
      <c r="Y172" s="16" t="str">
        <f t="shared" si="78"/>
        <v/>
      </c>
      <c r="Z172" s="16" t="str">
        <f t="shared" si="79"/>
        <v/>
      </c>
      <c r="AC172" s="16" t="str">
        <f t="shared" si="80"/>
        <v/>
      </c>
      <c r="AG172" s="16" t="str">
        <f t="shared" si="81"/>
        <v/>
      </c>
      <c r="AH172" s="12" t="str">
        <f t="shared" si="82"/>
        <v/>
      </c>
      <c r="AK172" s="16" t="str">
        <f t="shared" si="83"/>
        <v/>
      </c>
      <c r="AO172" s="16" t="str">
        <f t="shared" si="84"/>
        <v/>
      </c>
      <c r="AP172" s="16" t="str">
        <f t="shared" si="85"/>
        <v/>
      </c>
      <c r="AS172" s="16" t="str">
        <f t="shared" si="86"/>
        <v/>
      </c>
      <c r="AW172" s="16" t="str">
        <f t="shared" si="87"/>
        <v/>
      </c>
      <c r="AX172" s="16" t="str">
        <f t="shared" si="88"/>
        <v/>
      </c>
      <c r="BA172" s="16" t="str">
        <f t="shared" si="89"/>
        <v/>
      </c>
      <c r="BE172" s="16" t="str">
        <f t="shared" si="90"/>
        <v/>
      </c>
      <c r="BF172" s="16" t="str">
        <f t="shared" si="91"/>
        <v/>
      </c>
      <c r="BH172" s="16" t="str">
        <f>IF($A172="","",IF(BG172="","I",LOOKUP(BG172/BI$2,{0,0.4,0.45,0.5,0.55,0.6,0.65,0.7,0.75,0.8,1},{"F","D","C","C+","B-","B","B+","A-","A","A+"})))</f>
        <v/>
      </c>
      <c r="BI172" s="12" t="str">
        <f>IF($A172="","",IF(BG172="","--",LOOKUP(BG172/BI$2,{0,0.4,0.45,0.5,0.55,0.6,0.65,0.7,0.75,0.8,1},{0,2,2.25,2.5,2.75,3,3.25,3.5,3.75,4})))</f>
        <v/>
      </c>
      <c r="BL172" s="16" t="str">
        <f t="shared" si="92"/>
        <v/>
      </c>
      <c r="BP172" s="16" t="str">
        <f t="shared" si="93"/>
        <v/>
      </c>
      <c r="BQ172" s="10" t="str">
        <f t="shared" si="94"/>
        <v/>
      </c>
      <c r="BT172" s="16" t="str">
        <f t="shared" si="95"/>
        <v/>
      </c>
      <c r="BX172" s="16" t="str">
        <f t="shared" si="96"/>
        <v/>
      </c>
      <c r="BY172" s="10" t="str">
        <f t="shared" si="97"/>
        <v/>
      </c>
      <c r="CA172" s="16" t="str">
        <f>IF($A172="","",IF(BZ172="","I",LOOKUP(BZ172/CB$2,{0,0.4,0.45,0.5,0.55,0.6,0.65,0.7,0.75,0.8,1},{"F","D","C","C+","B-","B","B+","A-","A","A+"})))</f>
        <v/>
      </c>
      <c r="CB172" s="12" t="str">
        <f>IF($A172="","",IF(BZ172="","--",LOOKUP(BZ172/CB$2,{0,0.4,0.45,0.5,0.55,0.6,0.65,0.7,0.75,0.8,1},{0,2,2.25,2.5,2.75,3,3.25,3.5,3.75,4})))</f>
        <v/>
      </c>
      <c r="CF172" s="32" t="str">
        <f t="shared" si="98"/>
        <v/>
      </c>
      <c r="CJ172" s="32" t="str">
        <f t="shared" si="99"/>
        <v/>
      </c>
      <c r="CK172" s="33" t="str">
        <f>IF(OR(B172="",A172="IM",COUNT(CG172:CI172)=0),"",ROUNDUP(N(CF172)+N(CJ172),0))</f>
        <v/>
      </c>
    </row>
    <row r="173" spans="5:89" x14ac:dyDescent="0.25">
      <c r="E173" s="16" t="str">
        <f t="shared" si="71"/>
        <v/>
      </c>
      <c r="G173" s="29"/>
      <c r="I173" s="16" t="str">
        <f t="shared" si="72"/>
        <v/>
      </c>
      <c r="J173" s="16" t="str">
        <f t="shared" si="73"/>
        <v/>
      </c>
      <c r="M173" s="16" t="str">
        <f t="shared" si="74"/>
        <v/>
      </c>
      <c r="Q173" s="16" t="str">
        <f t="shared" si="75"/>
        <v/>
      </c>
      <c r="R173" s="16" t="str">
        <f t="shared" si="76"/>
        <v/>
      </c>
      <c r="U173" s="16" t="str">
        <f t="shared" si="77"/>
        <v/>
      </c>
      <c r="Y173" s="16" t="str">
        <f t="shared" si="78"/>
        <v/>
      </c>
      <c r="Z173" s="16" t="str">
        <f t="shared" si="79"/>
        <v/>
      </c>
      <c r="AC173" s="16" t="str">
        <f t="shared" si="80"/>
        <v/>
      </c>
      <c r="AG173" s="16" t="str">
        <f t="shared" si="81"/>
        <v/>
      </c>
      <c r="AH173" s="12" t="str">
        <f t="shared" si="82"/>
        <v/>
      </c>
      <c r="AK173" s="16" t="str">
        <f t="shared" si="83"/>
        <v/>
      </c>
      <c r="AO173" s="16" t="str">
        <f t="shared" si="84"/>
        <v/>
      </c>
      <c r="AP173" s="16" t="str">
        <f t="shared" si="85"/>
        <v/>
      </c>
      <c r="AS173" s="16" t="str">
        <f t="shared" si="86"/>
        <v/>
      </c>
      <c r="AW173" s="16" t="str">
        <f t="shared" si="87"/>
        <v/>
      </c>
      <c r="AX173" s="16" t="str">
        <f t="shared" si="88"/>
        <v/>
      </c>
      <c r="BA173" s="16" t="str">
        <f t="shared" si="89"/>
        <v/>
      </c>
      <c r="BE173" s="16" t="str">
        <f t="shared" si="90"/>
        <v/>
      </c>
      <c r="BF173" s="16" t="str">
        <f t="shared" si="91"/>
        <v/>
      </c>
      <c r="BH173" s="16" t="str">
        <f>IF($A173="","",IF(BG173="","I",LOOKUP(BG173/BI$2,{0,0.4,0.45,0.5,0.55,0.6,0.65,0.7,0.75,0.8,1},{"F","D","C","C+","B-","B","B+","A-","A","A+"})))</f>
        <v/>
      </c>
      <c r="BI173" s="12" t="str">
        <f>IF($A173="","",IF(BG173="","--",LOOKUP(BG173/BI$2,{0,0.4,0.45,0.5,0.55,0.6,0.65,0.7,0.75,0.8,1},{0,2,2.25,2.5,2.75,3,3.25,3.5,3.75,4})))</f>
        <v/>
      </c>
      <c r="BL173" s="16" t="str">
        <f t="shared" si="92"/>
        <v/>
      </c>
      <c r="BP173" s="16" t="str">
        <f t="shared" si="93"/>
        <v/>
      </c>
      <c r="BQ173" s="10" t="str">
        <f t="shared" si="94"/>
        <v/>
      </c>
      <c r="BT173" s="16" t="str">
        <f t="shared" si="95"/>
        <v/>
      </c>
      <c r="BX173" s="16" t="str">
        <f t="shared" si="96"/>
        <v/>
      </c>
      <c r="BY173" s="10" t="str">
        <f t="shared" si="97"/>
        <v/>
      </c>
      <c r="CA173" s="16" t="str">
        <f>IF($A173="","",IF(BZ173="","I",LOOKUP(BZ173/CB$2,{0,0.4,0.45,0.5,0.55,0.6,0.65,0.7,0.75,0.8,1},{"F","D","C","C+","B-","B","B+","A-","A","A+"})))</f>
        <v/>
      </c>
      <c r="CB173" s="12" t="str">
        <f>IF($A173="","",IF(BZ173="","--",LOOKUP(BZ173/CB$2,{0,0.4,0.45,0.5,0.55,0.6,0.65,0.7,0.75,0.8,1},{0,2,2.25,2.5,2.75,3,3.25,3.5,3.75,4})))</f>
        <v/>
      </c>
      <c r="CF173" s="32" t="str">
        <f t="shared" si="98"/>
        <v/>
      </c>
      <c r="CJ173" s="32" t="str">
        <f t="shared" si="99"/>
        <v/>
      </c>
      <c r="CK173" s="33" t="str">
        <f>IF(OR(B173="",A173="IM",COUNT(CG173:CI173)=0),"",ROUNDUP(N(CF173)+N(CJ173),0))</f>
        <v/>
      </c>
    </row>
    <row r="174" spans="5:89" x14ac:dyDescent="0.25">
      <c r="E174" s="16" t="str">
        <f t="shared" si="71"/>
        <v/>
      </c>
      <c r="G174" s="29"/>
      <c r="I174" s="16" t="str">
        <f t="shared" si="72"/>
        <v/>
      </c>
      <c r="J174" s="16" t="str">
        <f t="shared" si="73"/>
        <v/>
      </c>
      <c r="M174" s="16" t="str">
        <f t="shared" si="74"/>
        <v/>
      </c>
      <c r="Q174" s="16" t="str">
        <f t="shared" si="75"/>
        <v/>
      </c>
      <c r="R174" s="16" t="str">
        <f t="shared" si="76"/>
        <v/>
      </c>
      <c r="U174" s="16" t="str">
        <f t="shared" si="77"/>
        <v/>
      </c>
      <c r="Y174" s="16" t="str">
        <f t="shared" si="78"/>
        <v/>
      </c>
      <c r="Z174" s="16" t="str">
        <f t="shared" si="79"/>
        <v/>
      </c>
      <c r="AC174" s="16" t="str">
        <f t="shared" si="80"/>
        <v/>
      </c>
      <c r="AG174" s="16" t="str">
        <f t="shared" si="81"/>
        <v/>
      </c>
      <c r="AH174" s="12" t="str">
        <f t="shared" si="82"/>
        <v/>
      </c>
      <c r="AK174" s="16" t="str">
        <f t="shared" si="83"/>
        <v/>
      </c>
      <c r="AO174" s="16" t="str">
        <f t="shared" si="84"/>
        <v/>
      </c>
      <c r="AP174" s="16" t="str">
        <f t="shared" si="85"/>
        <v/>
      </c>
      <c r="AS174" s="16" t="str">
        <f t="shared" si="86"/>
        <v/>
      </c>
      <c r="AW174" s="16" t="str">
        <f t="shared" si="87"/>
        <v/>
      </c>
      <c r="AX174" s="16" t="str">
        <f t="shared" si="88"/>
        <v/>
      </c>
      <c r="BA174" s="16" t="str">
        <f t="shared" si="89"/>
        <v/>
      </c>
      <c r="BE174" s="16" t="str">
        <f t="shared" si="90"/>
        <v/>
      </c>
      <c r="BF174" s="16" t="str">
        <f t="shared" si="91"/>
        <v/>
      </c>
      <c r="BH174" s="16" t="str">
        <f>IF($A174="","",IF(BG174="","I",LOOKUP(BG174/BI$2,{0,0.4,0.45,0.5,0.55,0.6,0.65,0.7,0.75,0.8,1},{"F","D","C","C+","B-","B","B+","A-","A","A+"})))</f>
        <v/>
      </c>
      <c r="BI174" s="12" t="str">
        <f>IF($A174="","",IF(BG174="","--",LOOKUP(BG174/BI$2,{0,0.4,0.45,0.5,0.55,0.6,0.65,0.7,0.75,0.8,1},{0,2,2.25,2.5,2.75,3,3.25,3.5,3.75,4})))</f>
        <v/>
      </c>
      <c r="BL174" s="16" t="str">
        <f t="shared" si="92"/>
        <v/>
      </c>
      <c r="BP174" s="16" t="str">
        <f t="shared" si="93"/>
        <v/>
      </c>
      <c r="BQ174" s="10" t="str">
        <f t="shared" si="94"/>
        <v/>
      </c>
      <c r="BT174" s="16" t="str">
        <f t="shared" si="95"/>
        <v/>
      </c>
      <c r="BX174" s="16" t="str">
        <f t="shared" si="96"/>
        <v/>
      </c>
      <c r="BY174" s="10" t="str">
        <f t="shared" si="97"/>
        <v/>
      </c>
      <c r="CA174" s="16" t="str">
        <f>IF($A174="","",IF(BZ174="","I",LOOKUP(BZ174/CB$2,{0,0.4,0.45,0.5,0.55,0.6,0.65,0.7,0.75,0.8,1},{"F","D","C","C+","B-","B","B+","A-","A","A+"})))</f>
        <v/>
      </c>
      <c r="CB174" s="12" t="str">
        <f>IF($A174="","",IF(BZ174="","--",LOOKUP(BZ174/CB$2,{0,0.4,0.45,0.5,0.55,0.6,0.65,0.7,0.75,0.8,1},{0,2,2.25,2.5,2.75,3,3.25,3.5,3.75,4})))</f>
        <v/>
      </c>
      <c r="CF174" s="32" t="str">
        <f t="shared" si="98"/>
        <v/>
      </c>
      <c r="CJ174" s="32" t="str">
        <f t="shared" si="99"/>
        <v/>
      </c>
      <c r="CK174" s="33" t="str">
        <f>IF(OR(B174="",A174="IM",COUNT(CG174:CI174)=0),"",ROUNDUP(N(CF174)+N(CJ174),0))</f>
        <v/>
      </c>
    </row>
    <row r="175" spans="5:89" x14ac:dyDescent="0.25">
      <c r="E175" s="16" t="str">
        <f t="shared" si="71"/>
        <v/>
      </c>
      <c r="I175" s="16" t="str">
        <f t="shared" si="72"/>
        <v/>
      </c>
      <c r="J175" s="16" t="str">
        <f t="shared" si="73"/>
        <v/>
      </c>
      <c r="M175" s="16" t="str">
        <f t="shared" si="74"/>
        <v/>
      </c>
      <c r="Q175" s="16" t="str">
        <f t="shared" si="75"/>
        <v/>
      </c>
      <c r="R175" s="16" t="str">
        <f t="shared" si="76"/>
        <v/>
      </c>
      <c r="U175" s="16" t="str">
        <f t="shared" si="77"/>
        <v/>
      </c>
      <c r="Y175" s="16" t="str">
        <f t="shared" si="78"/>
        <v/>
      </c>
      <c r="Z175" s="16" t="str">
        <f t="shared" si="79"/>
        <v/>
      </c>
      <c r="AC175" s="16" t="str">
        <f t="shared" si="80"/>
        <v/>
      </c>
      <c r="AG175" s="16" t="str">
        <f t="shared" si="81"/>
        <v/>
      </c>
      <c r="AH175" s="12" t="str">
        <f t="shared" si="82"/>
        <v/>
      </c>
      <c r="AK175" s="16" t="str">
        <f t="shared" si="83"/>
        <v/>
      </c>
      <c r="AO175" s="16" t="str">
        <f t="shared" si="84"/>
        <v/>
      </c>
      <c r="AP175" s="16" t="str">
        <f t="shared" si="85"/>
        <v/>
      </c>
      <c r="AS175" s="16" t="str">
        <f t="shared" si="86"/>
        <v/>
      </c>
      <c r="AW175" s="16" t="str">
        <f t="shared" si="87"/>
        <v/>
      </c>
      <c r="AX175" s="16" t="str">
        <f t="shared" si="88"/>
        <v/>
      </c>
      <c r="BA175" s="16" t="str">
        <f t="shared" si="89"/>
        <v/>
      </c>
      <c r="BE175" s="16" t="str">
        <f t="shared" si="90"/>
        <v/>
      </c>
      <c r="BF175" s="16" t="str">
        <f t="shared" si="91"/>
        <v/>
      </c>
      <c r="BH175" s="16" t="str">
        <f>IF($A175="","",IF(BG175="","I",LOOKUP(BG175/BI$2,{0,0.4,0.45,0.5,0.55,0.6,0.65,0.7,0.75,0.8,1},{"F","D","C","C+","B-","B","B+","A-","A","A+"})))</f>
        <v/>
      </c>
      <c r="BI175" s="12" t="str">
        <f>IF($A175="","",IF(BG175="","--",LOOKUP(BG175/BI$2,{0,0.4,0.45,0.5,0.55,0.6,0.65,0.7,0.75,0.8,1},{0,2,2.25,2.5,2.75,3,3.25,3.5,3.75,4})))</f>
        <v/>
      </c>
      <c r="BL175" s="16" t="str">
        <f t="shared" si="92"/>
        <v/>
      </c>
      <c r="BP175" s="16" t="str">
        <f t="shared" si="93"/>
        <v/>
      </c>
      <c r="BQ175" s="10" t="str">
        <f t="shared" si="94"/>
        <v/>
      </c>
      <c r="BT175" s="16" t="str">
        <f t="shared" si="95"/>
        <v/>
      </c>
      <c r="BX175" s="16" t="str">
        <f t="shared" si="96"/>
        <v/>
      </c>
      <c r="BY175" s="10" t="str">
        <f t="shared" si="97"/>
        <v/>
      </c>
      <c r="CA175" s="16" t="str">
        <f>IF($A175="","",IF(BZ175="","I",LOOKUP(BZ175/CB$2,{0,0.4,0.45,0.5,0.55,0.6,0.65,0.7,0.75,0.8,1},{"F","D","C","C+","B-","B","B+","A-","A","A+"})))</f>
        <v/>
      </c>
      <c r="CB175" s="12" t="str">
        <f>IF($A175="","",IF(BZ175="","--",LOOKUP(BZ175/CB$2,{0,0.4,0.45,0.5,0.55,0.6,0.65,0.7,0.75,0.8,1},{0,2,2.25,2.5,2.75,3,3.25,3.5,3.75,4})))</f>
        <v/>
      </c>
      <c r="CF175" s="32" t="str">
        <f t="shared" si="98"/>
        <v/>
      </c>
      <c r="CJ175" s="32" t="str">
        <f t="shared" si="99"/>
        <v/>
      </c>
      <c r="CK175" s="33" t="str">
        <f>IF(OR(B175="",A175="IM",COUNT(CG175:CI175)=0),"",ROUNDUP(N(CF175)+N(CJ175),0))</f>
        <v/>
      </c>
    </row>
    <row r="176" spans="5:89" x14ac:dyDescent="0.25">
      <c r="E176" s="16" t="str">
        <f t="shared" si="71"/>
        <v/>
      </c>
      <c r="I176" s="16" t="str">
        <f t="shared" si="72"/>
        <v/>
      </c>
      <c r="J176" s="16" t="str">
        <f t="shared" si="73"/>
        <v/>
      </c>
      <c r="M176" s="16" t="str">
        <f t="shared" si="74"/>
        <v/>
      </c>
      <c r="Q176" s="16" t="str">
        <f t="shared" si="75"/>
        <v/>
      </c>
      <c r="R176" s="16" t="str">
        <f t="shared" si="76"/>
        <v/>
      </c>
      <c r="U176" s="16" t="str">
        <f t="shared" si="77"/>
        <v/>
      </c>
      <c r="Y176" s="16" t="str">
        <f t="shared" si="78"/>
        <v/>
      </c>
      <c r="Z176" s="16" t="str">
        <f t="shared" si="79"/>
        <v/>
      </c>
      <c r="AC176" s="16" t="str">
        <f t="shared" si="80"/>
        <v/>
      </c>
      <c r="AG176" s="16" t="str">
        <f t="shared" si="81"/>
        <v/>
      </c>
      <c r="AH176" s="12" t="str">
        <f t="shared" si="82"/>
        <v/>
      </c>
      <c r="AK176" s="16" t="str">
        <f t="shared" si="83"/>
        <v/>
      </c>
      <c r="AO176" s="16" t="str">
        <f t="shared" si="84"/>
        <v/>
      </c>
      <c r="AP176" s="16" t="str">
        <f t="shared" si="85"/>
        <v/>
      </c>
      <c r="AS176" s="16" t="str">
        <f t="shared" si="86"/>
        <v/>
      </c>
      <c r="AW176" s="16" t="str">
        <f t="shared" si="87"/>
        <v/>
      </c>
      <c r="AX176" s="16" t="str">
        <f t="shared" si="88"/>
        <v/>
      </c>
      <c r="BA176" s="16" t="str">
        <f t="shared" si="89"/>
        <v/>
      </c>
      <c r="BE176" s="16" t="str">
        <f t="shared" si="90"/>
        <v/>
      </c>
      <c r="BF176" s="16" t="str">
        <f t="shared" si="91"/>
        <v/>
      </c>
      <c r="BH176" s="16" t="str">
        <f>IF($A176="","",IF(BG176="","I",LOOKUP(BG176/BI$2,{0,0.4,0.45,0.5,0.55,0.6,0.65,0.7,0.75,0.8,1},{"F","D","C","C+","B-","B","B+","A-","A","A+"})))</f>
        <v/>
      </c>
      <c r="BI176" s="12" t="str">
        <f>IF($A176="","",IF(BG176="","--",LOOKUP(BG176/BI$2,{0,0.4,0.45,0.5,0.55,0.6,0.65,0.7,0.75,0.8,1},{0,2,2.25,2.5,2.75,3,3.25,3.5,3.75,4})))</f>
        <v/>
      </c>
      <c r="BL176" s="16" t="str">
        <f t="shared" si="92"/>
        <v/>
      </c>
      <c r="BP176" s="16" t="str">
        <f t="shared" si="93"/>
        <v/>
      </c>
      <c r="BQ176" s="10" t="str">
        <f t="shared" si="94"/>
        <v/>
      </c>
      <c r="BT176" s="16" t="str">
        <f t="shared" si="95"/>
        <v/>
      </c>
      <c r="BX176" s="16" t="str">
        <f t="shared" si="96"/>
        <v/>
      </c>
      <c r="BY176" s="10" t="str">
        <f t="shared" si="97"/>
        <v/>
      </c>
      <c r="CA176" s="16" t="str">
        <f>IF($A176="","",IF(BZ176="","I",LOOKUP(BZ176/CB$2,{0,0.4,0.45,0.5,0.55,0.6,0.65,0.7,0.75,0.8,1},{"F","D","C","C+","B-","B","B+","A-","A","A+"})))</f>
        <v/>
      </c>
      <c r="CB176" s="12" t="str">
        <f>IF($A176="","",IF(BZ176="","--",LOOKUP(BZ176/CB$2,{0,0.4,0.45,0.5,0.55,0.6,0.65,0.7,0.75,0.8,1},{0,2,2.25,2.5,2.75,3,3.25,3.5,3.75,4})))</f>
        <v/>
      </c>
      <c r="CF176" s="32" t="str">
        <f t="shared" si="98"/>
        <v/>
      </c>
      <c r="CJ176" s="32" t="str">
        <f t="shared" si="99"/>
        <v/>
      </c>
      <c r="CK176" s="33" t="str">
        <f>IF(OR(B176="",A176="IM",COUNT(CG176:CI176)=0),"",ROUNDUP(N(CF176)+N(CJ176),0))</f>
        <v/>
      </c>
    </row>
    <row r="177" spans="5:89" x14ac:dyDescent="0.25">
      <c r="E177" s="16" t="str">
        <f t="shared" si="71"/>
        <v/>
      </c>
      <c r="I177" s="16" t="str">
        <f t="shared" si="72"/>
        <v/>
      </c>
      <c r="J177" s="16" t="str">
        <f t="shared" si="73"/>
        <v/>
      </c>
      <c r="M177" s="16" t="str">
        <f t="shared" si="74"/>
        <v/>
      </c>
      <c r="Q177" s="16" t="str">
        <f t="shared" si="75"/>
        <v/>
      </c>
      <c r="R177" s="16" t="str">
        <f t="shared" si="76"/>
        <v/>
      </c>
      <c r="U177" s="16" t="str">
        <f t="shared" si="77"/>
        <v/>
      </c>
      <c r="Y177" s="16" t="str">
        <f t="shared" si="78"/>
        <v/>
      </c>
      <c r="Z177" s="16" t="str">
        <f t="shared" si="79"/>
        <v/>
      </c>
      <c r="AC177" s="16" t="str">
        <f t="shared" si="80"/>
        <v/>
      </c>
      <c r="AG177" s="16" t="str">
        <f t="shared" si="81"/>
        <v/>
      </c>
      <c r="AH177" s="12" t="str">
        <f t="shared" si="82"/>
        <v/>
      </c>
      <c r="AK177" s="16" t="str">
        <f t="shared" si="83"/>
        <v/>
      </c>
      <c r="AO177" s="16" t="str">
        <f t="shared" si="84"/>
        <v/>
      </c>
      <c r="AP177" s="16" t="str">
        <f t="shared" si="85"/>
        <v/>
      </c>
      <c r="AS177" s="16" t="str">
        <f t="shared" si="86"/>
        <v/>
      </c>
      <c r="AW177" s="16" t="str">
        <f t="shared" si="87"/>
        <v/>
      </c>
      <c r="AX177" s="16" t="str">
        <f t="shared" si="88"/>
        <v/>
      </c>
      <c r="BA177" s="16" t="str">
        <f t="shared" si="89"/>
        <v/>
      </c>
      <c r="BE177" s="16" t="str">
        <f t="shared" si="90"/>
        <v/>
      </c>
      <c r="BF177" s="16" t="str">
        <f t="shared" si="91"/>
        <v/>
      </c>
      <c r="BH177" s="16" t="str">
        <f>IF($A177="","",IF(BG177="","I",LOOKUP(BG177/BI$2,{0,0.4,0.45,0.5,0.55,0.6,0.65,0.7,0.75,0.8,1},{"F","D","C","C+","B-","B","B+","A-","A","A+"})))</f>
        <v/>
      </c>
      <c r="BI177" s="12" t="str">
        <f>IF($A177="","",IF(BG177="","--",LOOKUP(BG177/BI$2,{0,0.4,0.45,0.5,0.55,0.6,0.65,0.7,0.75,0.8,1},{0,2,2.25,2.5,2.75,3,3.25,3.5,3.75,4})))</f>
        <v/>
      </c>
      <c r="BL177" s="16" t="str">
        <f t="shared" si="92"/>
        <v/>
      </c>
      <c r="BP177" s="16" t="str">
        <f t="shared" si="93"/>
        <v/>
      </c>
      <c r="BQ177" s="10" t="str">
        <f t="shared" si="94"/>
        <v/>
      </c>
      <c r="BT177" s="16" t="str">
        <f t="shared" si="95"/>
        <v/>
      </c>
      <c r="BX177" s="16" t="str">
        <f t="shared" si="96"/>
        <v/>
      </c>
      <c r="BY177" s="10" t="str">
        <f t="shared" si="97"/>
        <v/>
      </c>
      <c r="CA177" s="16" t="str">
        <f>IF($A177="","",IF(BZ177="","I",LOOKUP(BZ177/CB$2,{0,0.4,0.45,0.5,0.55,0.6,0.65,0.7,0.75,0.8,1},{"F","D","C","C+","B-","B","B+","A-","A","A+"})))</f>
        <v/>
      </c>
      <c r="CB177" s="12" t="str">
        <f>IF($A177="","",IF(BZ177="","--",LOOKUP(BZ177/CB$2,{0,0.4,0.45,0.5,0.55,0.6,0.65,0.7,0.75,0.8,1},{0,2,2.25,2.5,2.75,3,3.25,3.5,3.75,4})))</f>
        <v/>
      </c>
      <c r="CF177" s="32" t="str">
        <f t="shared" si="98"/>
        <v/>
      </c>
      <c r="CJ177" s="32" t="str">
        <f t="shared" si="99"/>
        <v/>
      </c>
      <c r="CK177" s="33" t="str">
        <f>IF(OR(B177="",A177="IM",COUNT(CG177:CI177)=0),"",ROUNDUP(N(CF177)+N(CJ177),0))</f>
        <v/>
      </c>
    </row>
    <row r="178" spans="5:89" x14ac:dyDescent="0.25">
      <c r="E178" s="16" t="str">
        <f t="shared" si="71"/>
        <v/>
      </c>
      <c r="I178" s="16" t="str">
        <f t="shared" si="72"/>
        <v/>
      </c>
      <c r="J178" s="16" t="str">
        <f t="shared" si="73"/>
        <v/>
      </c>
      <c r="M178" s="16" t="str">
        <f t="shared" si="74"/>
        <v/>
      </c>
      <c r="Q178" s="16" t="str">
        <f t="shared" si="75"/>
        <v/>
      </c>
      <c r="R178" s="16" t="str">
        <f t="shared" si="76"/>
        <v/>
      </c>
      <c r="U178" s="16" t="str">
        <f t="shared" si="77"/>
        <v/>
      </c>
      <c r="Y178" s="16" t="str">
        <f t="shared" si="78"/>
        <v/>
      </c>
      <c r="Z178" s="16" t="str">
        <f t="shared" si="79"/>
        <v/>
      </c>
      <c r="AC178" s="16" t="str">
        <f t="shared" si="80"/>
        <v/>
      </c>
      <c r="AG178" s="16" t="str">
        <f t="shared" si="81"/>
        <v/>
      </c>
      <c r="AH178" s="12" t="str">
        <f t="shared" si="82"/>
        <v/>
      </c>
      <c r="AK178" s="16" t="str">
        <f t="shared" si="83"/>
        <v/>
      </c>
      <c r="AO178" s="16" t="str">
        <f t="shared" si="84"/>
        <v/>
      </c>
      <c r="AP178" s="16" t="str">
        <f t="shared" si="85"/>
        <v/>
      </c>
      <c r="AS178" s="16" t="str">
        <f t="shared" si="86"/>
        <v/>
      </c>
      <c r="AW178" s="16" t="str">
        <f t="shared" si="87"/>
        <v/>
      </c>
      <c r="AX178" s="16" t="str">
        <f t="shared" si="88"/>
        <v/>
      </c>
      <c r="BA178" s="16" t="str">
        <f t="shared" si="89"/>
        <v/>
      </c>
      <c r="BE178" s="16" t="str">
        <f t="shared" si="90"/>
        <v/>
      </c>
      <c r="BF178" s="16" t="str">
        <f t="shared" si="91"/>
        <v/>
      </c>
      <c r="BH178" s="16" t="str">
        <f>IF($A178="","",IF(BG178="","I",LOOKUP(BG178/BI$2,{0,0.4,0.45,0.5,0.55,0.6,0.65,0.7,0.75,0.8,1},{"F","D","C","C+","B-","B","B+","A-","A","A+"})))</f>
        <v/>
      </c>
      <c r="BI178" s="12" t="str">
        <f>IF($A178="","",IF(BG178="","--",LOOKUP(BG178/BI$2,{0,0.4,0.45,0.5,0.55,0.6,0.65,0.7,0.75,0.8,1},{0,2,2.25,2.5,2.75,3,3.25,3.5,3.75,4})))</f>
        <v/>
      </c>
      <c r="BL178" s="16" t="str">
        <f t="shared" si="92"/>
        <v/>
      </c>
      <c r="BP178" s="16" t="str">
        <f t="shared" si="93"/>
        <v/>
      </c>
      <c r="BQ178" s="10" t="str">
        <f t="shared" si="94"/>
        <v/>
      </c>
      <c r="BT178" s="16" t="str">
        <f t="shared" si="95"/>
        <v/>
      </c>
      <c r="BX178" s="16" t="str">
        <f t="shared" si="96"/>
        <v/>
      </c>
      <c r="BY178" s="10" t="str">
        <f t="shared" si="97"/>
        <v/>
      </c>
      <c r="CA178" s="16" t="str">
        <f>IF($A178="","",IF(BZ178="","I",LOOKUP(BZ178/CB$2,{0,0.4,0.45,0.5,0.55,0.6,0.65,0.7,0.75,0.8,1},{"F","D","C","C+","B-","B","B+","A-","A","A+"})))</f>
        <v/>
      </c>
      <c r="CB178" s="12" t="str">
        <f>IF($A178="","",IF(BZ178="","--",LOOKUP(BZ178/CB$2,{0,0.4,0.45,0.5,0.55,0.6,0.65,0.7,0.75,0.8,1},{0,2,2.25,2.5,2.75,3,3.25,3.5,3.75,4})))</f>
        <v/>
      </c>
      <c r="CF178" s="32" t="str">
        <f t="shared" si="98"/>
        <v/>
      </c>
      <c r="CJ178" s="32" t="str">
        <f t="shared" si="99"/>
        <v/>
      </c>
      <c r="CK178" s="33" t="str">
        <f>IF(OR(B178="",A178="IM",COUNT(CG178:CI178)=0),"",ROUNDUP(N(CF178)+N(CJ178),0))</f>
        <v/>
      </c>
    </row>
    <row r="179" spans="5:89" x14ac:dyDescent="0.25">
      <c r="E179" s="16" t="str">
        <f t="shared" si="71"/>
        <v/>
      </c>
      <c r="I179" s="16" t="str">
        <f t="shared" si="72"/>
        <v/>
      </c>
      <c r="J179" s="16" t="str">
        <f t="shared" si="73"/>
        <v/>
      </c>
      <c r="M179" s="16" t="str">
        <f t="shared" si="74"/>
        <v/>
      </c>
      <c r="Q179" s="16" t="str">
        <f t="shared" si="75"/>
        <v/>
      </c>
      <c r="R179" s="16" t="str">
        <f t="shared" si="76"/>
        <v/>
      </c>
      <c r="U179" s="16" t="str">
        <f t="shared" si="77"/>
        <v/>
      </c>
      <c r="Y179" s="16" t="str">
        <f t="shared" si="78"/>
        <v/>
      </c>
      <c r="Z179" s="16" t="str">
        <f t="shared" si="79"/>
        <v/>
      </c>
      <c r="AC179" s="16" t="str">
        <f t="shared" si="80"/>
        <v/>
      </c>
      <c r="AG179" s="16" t="str">
        <f t="shared" si="81"/>
        <v/>
      </c>
      <c r="AH179" s="12" t="str">
        <f t="shared" si="82"/>
        <v/>
      </c>
      <c r="AK179" s="16" t="str">
        <f t="shared" si="83"/>
        <v/>
      </c>
      <c r="AO179" s="16" t="str">
        <f t="shared" si="84"/>
        <v/>
      </c>
      <c r="AP179" s="16" t="str">
        <f t="shared" si="85"/>
        <v/>
      </c>
      <c r="AS179" s="16" t="str">
        <f t="shared" si="86"/>
        <v/>
      </c>
      <c r="AW179" s="16" t="str">
        <f t="shared" si="87"/>
        <v/>
      </c>
      <c r="AX179" s="16" t="str">
        <f t="shared" si="88"/>
        <v/>
      </c>
      <c r="BA179" s="16" t="str">
        <f t="shared" si="89"/>
        <v/>
      </c>
      <c r="BE179" s="16" t="str">
        <f t="shared" si="90"/>
        <v/>
      </c>
      <c r="BF179" s="16" t="str">
        <f t="shared" si="91"/>
        <v/>
      </c>
      <c r="BH179" s="16" t="str">
        <f>IF($A179="","",IF(BG179="","I",LOOKUP(BG179/BI$2,{0,0.4,0.45,0.5,0.55,0.6,0.65,0.7,0.75,0.8,1},{"F","D","C","C+","B-","B","B+","A-","A","A+"})))</f>
        <v/>
      </c>
      <c r="BI179" s="12" t="str">
        <f>IF($A179="","",IF(BG179="","--",LOOKUP(BG179/BI$2,{0,0.4,0.45,0.5,0.55,0.6,0.65,0.7,0.75,0.8,1},{0,2,2.25,2.5,2.75,3,3.25,3.5,3.75,4})))</f>
        <v/>
      </c>
      <c r="BL179" s="16" t="str">
        <f t="shared" si="92"/>
        <v/>
      </c>
      <c r="BP179" s="16" t="str">
        <f t="shared" si="93"/>
        <v/>
      </c>
      <c r="BQ179" s="10" t="str">
        <f t="shared" si="94"/>
        <v/>
      </c>
      <c r="BT179" s="16" t="str">
        <f t="shared" si="95"/>
        <v/>
      </c>
      <c r="BX179" s="16" t="str">
        <f t="shared" si="96"/>
        <v/>
      </c>
      <c r="BY179" s="10" t="str">
        <f t="shared" si="97"/>
        <v/>
      </c>
      <c r="CA179" s="16" t="str">
        <f>IF($A179="","",IF(BZ179="","I",LOOKUP(BZ179/CB$2,{0,0.4,0.45,0.5,0.55,0.6,0.65,0.7,0.75,0.8,1},{"F","D","C","C+","B-","B","B+","A-","A","A+"})))</f>
        <v/>
      </c>
      <c r="CB179" s="12" t="str">
        <f>IF($A179="","",IF(BZ179="","--",LOOKUP(BZ179/CB$2,{0,0.4,0.45,0.5,0.55,0.6,0.65,0.7,0.75,0.8,1},{0,2,2.25,2.5,2.75,3,3.25,3.5,3.75,4})))</f>
        <v/>
      </c>
      <c r="CF179" s="32" t="str">
        <f t="shared" si="98"/>
        <v/>
      </c>
      <c r="CJ179" s="32" t="str">
        <f t="shared" si="99"/>
        <v/>
      </c>
      <c r="CK179" s="33" t="str">
        <f>IF(OR(B179="",A179="IM",COUNT(CG179:CI179)=0),"",ROUNDUP(N(CF179)+N(CJ179),0))</f>
        <v/>
      </c>
    </row>
    <row r="180" spans="5:89" x14ac:dyDescent="0.25">
      <c r="E180" s="16" t="str">
        <f t="shared" si="71"/>
        <v/>
      </c>
      <c r="I180" s="16" t="str">
        <f t="shared" si="72"/>
        <v/>
      </c>
      <c r="J180" s="16" t="str">
        <f t="shared" si="73"/>
        <v/>
      </c>
      <c r="M180" s="16" t="str">
        <f t="shared" si="74"/>
        <v/>
      </c>
      <c r="Q180" s="16" t="str">
        <f t="shared" si="75"/>
        <v/>
      </c>
      <c r="R180" s="16" t="str">
        <f t="shared" si="76"/>
        <v/>
      </c>
      <c r="U180" s="16" t="str">
        <f t="shared" si="77"/>
        <v/>
      </c>
      <c r="Y180" s="16" t="str">
        <f t="shared" si="78"/>
        <v/>
      </c>
      <c r="Z180" s="16" t="str">
        <f t="shared" si="79"/>
        <v/>
      </c>
      <c r="AC180" s="16" t="str">
        <f t="shared" si="80"/>
        <v/>
      </c>
      <c r="AG180" s="16" t="str">
        <f t="shared" si="81"/>
        <v/>
      </c>
      <c r="AH180" s="12" t="str">
        <f t="shared" si="82"/>
        <v/>
      </c>
      <c r="AK180" s="16" t="str">
        <f t="shared" si="83"/>
        <v/>
      </c>
      <c r="AO180" s="16" t="str">
        <f t="shared" si="84"/>
        <v/>
      </c>
      <c r="AP180" s="16" t="str">
        <f t="shared" si="85"/>
        <v/>
      </c>
      <c r="AS180" s="16" t="str">
        <f t="shared" si="86"/>
        <v/>
      </c>
      <c r="AW180" s="16" t="str">
        <f t="shared" si="87"/>
        <v/>
      </c>
      <c r="AX180" s="16" t="str">
        <f t="shared" si="88"/>
        <v/>
      </c>
      <c r="BA180" s="16" t="str">
        <f t="shared" si="89"/>
        <v/>
      </c>
      <c r="BE180" s="16" t="str">
        <f t="shared" si="90"/>
        <v/>
      </c>
      <c r="BF180" s="16" t="str">
        <f t="shared" si="91"/>
        <v/>
      </c>
      <c r="BH180" s="16" t="str">
        <f>IF($A180="","",IF(BG180="","I",LOOKUP(BG180/BI$2,{0,0.4,0.45,0.5,0.55,0.6,0.65,0.7,0.75,0.8,1},{"F","D","C","C+","B-","B","B+","A-","A","A+"})))</f>
        <v/>
      </c>
      <c r="BI180" s="12" t="str">
        <f>IF($A180="","",IF(BG180="","--",LOOKUP(BG180/BI$2,{0,0.4,0.45,0.5,0.55,0.6,0.65,0.7,0.75,0.8,1},{0,2,2.25,2.5,2.75,3,3.25,3.5,3.75,4})))</f>
        <v/>
      </c>
      <c r="BL180" s="16" t="str">
        <f t="shared" si="92"/>
        <v/>
      </c>
      <c r="BP180" s="16" t="str">
        <f t="shared" si="93"/>
        <v/>
      </c>
      <c r="BQ180" s="10" t="str">
        <f t="shared" si="94"/>
        <v/>
      </c>
      <c r="BT180" s="16" t="str">
        <f t="shared" si="95"/>
        <v/>
      </c>
      <c r="BX180" s="16" t="str">
        <f t="shared" si="96"/>
        <v/>
      </c>
      <c r="BY180" s="10" t="str">
        <f t="shared" si="97"/>
        <v/>
      </c>
      <c r="CA180" s="16" t="str">
        <f>IF($A180="","",IF(BZ180="","I",LOOKUP(BZ180/CB$2,{0,0.4,0.45,0.5,0.55,0.6,0.65,0.7,0.75,0.8,1},{"F","D","C","C+","B-","B","B+","A-","A","A+"})))</f>
        <v/>
      </c>
      <c r="CB180" s="12" t="str">
        <f>IF($A180="","",IF(BZ180="","--",LOOKUP(BZ180/CB$2,{0,0.4,0.45,0.5,0.55,0.6,0.65,0.7,0.75,0.8,1},{0,2,2.25,2.5,2.75,3,3.25,3.5,3.75,4})))</f>
        <v/>
      </c>
      <c r="CF180" s="32" t="str">
        <f t="shared" si="98"/>
        <v/>
      </c>
      <c r="CJ180" s="32" t="str">
        <f t="shared" si="99"/>
        <v/>
      </c>
      <c r="CK180" s="33" t="str">
        <f>IF(OR(B180="",A180="IM",COUNT(CG180:CI180)=0),"",ROUNDUP(N(CF180)+N(CJ180),0))</f>
        <v/>
      </c>
    </row>
    <row r="181" spans="5:89" x14ac:dyDescent="0.25">
      <c r="E181" s="16" t="str">
        <f t="shared" si="71"/>
        <v/>
      </c>
      <c r="I181" s="16" t="str">
        <f t="shared" si="72"/>
        <v/>
      </c>
      <c r="J181" s="16" t="str">
        <f t="shared" si="73"/>
        <v/>
      </c>
      <c r="M181" s="16" t="str">
        <f t="shared" si="74"/>
        <v/>
      </c>
      <c r="Q181" s="16" t="str">
        <f t="shared" si="75"/>
        <v/>
      </c>
      <c r="R181" s="16" t="str">
        <f t="shared" si="76"/>
        <v/>
      </c>
      <c r="U181" s="16" t="str">
        <f t="shared" si="77"/>
        <v/>
      </c>
      <c r="Y181" s="16" t="str">
        <f t="shared" si="78"/>
        <v/>
      </c>
      <c r="Z181" s="16" t="str">
        <f t="shared" si="79"/>
        <v/>
      </c>
      <c r="AC181" s="16" t="str">
        <f t="shared" si="80"/>
        <v/>
      </c>
      <c r="AG181" s="16" t="str">
        <f t="shared" si="81"/>
        <v/>
      </c>
      <c r="AH181" s="12" t="str">
        <f t="shared" si="82"/>
        <v/>
      </c>
      <c r="AK181" s="16" t="str">
        <f t="shared" si="83"/>
        <v/>
      </c>
      <c r="AO181" s="16" t="str">
        <f t="shared" si="84"/>
        <v/>
      </c>
      <c r="AP181" s="16" t="str">
        <f t="shared" si="85"/>
        <v/>
      </c>
      <c r="AS181" s="16" t="str">
        <f t="shared" si="86"/>
        <v/>
      </c>
      <c r="AW181" s="16" t="str">
        <f t="shared" si="87"/>
        <v/>
      </c>
      <c r="AX181" s="16" t="str">
        <f t="shared" si="88"/>
        <v/>
      </c>
      <c r="BA181" s="16" t="str">
        <f t="shared" si="89"/>
        <v/>
      </c>
      <c r="BE181" s="16" t="str">
        <f t="shared" si="90"/>
        <v/>
      </c>
      <c r="BF181" s="16" t="str">
        <f t="shared" si="91"/>
        <v/>
      </c>
      <c r="BH181" s="16" t="str">
        <f>IF($A181="","",IF(BG181="","I",LOOKUP(BG181/BI$2,{0,0.4,0.45,0.5,0.55,0.6,0.65,0.7,0.75,0.8,1},{"F","D","C","C+","B-","B","B+","A-","A","A+"})))</f>
        <v/>
      </c>
      <c r="BI181" s="12" t="str">
        <f>IF($A181="","",IF(BG181="","--",LOOKUP(BG181/BI$2,{0,0.4,0.45,0.5,0.55,0.6,0.65,0.7,0.75,0.8,1},{0,2,2.25,2.5,2.75,3,3.25,3.5,3.75,4})))</f>
        <v/>
      </c>
      <c r="BL181" s="16" t="str">
        <f t="shared" si="92"/>
        <v/>
      </c>
      <c r="BP181" s="16" t="str">
        <f t="shared" si="93"/>
        <v/>
      </c>
      <c r="BQ181" s="10" t="str">
        <f t="shared" si="94"/>
        <v/>
      </c>
      <c r="BT181" s="16" t="str">
        <f t="shared" si="95"/>
        <v/>
      </c>
      <c r="BX181" s="16" t="str">
        <f t="shared" si="96"/>
        <v/>
      </c>
      <c r="BY181" s="10" t="str">
        <f t="shared" si="97"/>
        <v/>
      </c>
      <c r="CA181" s="16" t="str">
        <f>IF($A181="","",IF(BZ181="","I",LOOKUP(BZ181/CB$2,{0,0.4,0.45,0.5,0.55,0.6,0.65,0.7,0.75,0.8,1},{"F","D","C","C+","B-","B","B+","A-","A","A+"})))</f>
        <v/>
      </c>
      <c r="CB181" s="12" t="str">
        <f>IF($A181="","",IF(BZ181="","--",LOOKUP(BZ181/CB$2,{0,0.4,0.45,0.5,0.55,0.6,0.65,0.7,0.75,0.8,1},{0,2,2.25,2.5,2.75,3,3.25,3.5,3.75,4})))</f>
        <v/>
      </c>
      <c r="CF181" s="32" t="str">
        <f t="shared" si="98"/>
        <v/>
      </c>
      <c r="CJ181" s="32" t="str">
        <f t="shared" si="99"/>
        <v/>
      </c>
      <c r="CK181" s="33" t="str">
        <f>IF(OR(B181="",A181="IM",COUNT(CG181:CI181)=0),"",ROUNDUP(N(CF181)+N(CJ181),0))</f>
        <v/>
      </c>
    </row>
    <row r="182" spans="5:89" x14ac:dyDescent="0.25">
      <c r="E182" s="16" t="str">
        <f t="shared" si="71"/>
        <v/>
      </c>
      <c r="I182" s="16" t="str">
        <f t="shared" si="72"/>
        <v/>
      </c>
      <c r="J182" s="16" t="str">
        <f t="shared" si="73"/>
        <v/>
      </c>
      <c r="M182" s="16" t="str">
        <f t="shared" si="74"/>
        <v/>
      </c>
      <c r="Q182" s="16" t="str">
        <f t="shared" si="75"/>
        <v/>
      </c>
      <c r="R182" s="16" t="str">
        <f t="shared" si="76"/>
        <v/>
      </c>
      <c r="U182" s="16" t="str">
        <f t="shared" si="77"/>
        <v/>
      </c>
      <c r="Y182" s="16" t="str">
        <f t="shared" si="78"/>
        <v/>
      </c>
      <c r="Z182" s="16" t="str">
        <f t="shared" si="79"/>
        <v/>
      </c>
      <c r="AC182" s="16" t="str">
        <f t="shared" si="80"/>
        <v/>
      </c>
      <c r="AG182" s="16" t="str">
        <f t="shared" si="81"/>
        <v/>
      </c>
      <c r="AH182" s="12" t="str">
        <f t="shared" si="82"/>
        <v/>
      </c>
      <c r="AK182" s="16" t="str">
        <f t="shared" si="83"/>
        <v/>
      </c>
      <c r="AO182" s="16" t="str">
        <f t="shared" si="84"/>
        <v/>
      </c>
      <c r="AP182" s="16" t="str">
        <f t="shared" si="85"/>
        <v/>
      </c>
      <c r="AS182" s="16" t="str">
        <f t="shared" si="86"/>
        <v/>
      </c>
      <c r="AW182" s="16" t="str">
        <f t="shared" si="87"/>
        <v/>
      </c>
      <c r="AX182" s="16" t="str">
        <f t="shared" si="88"/>
        <v/>
      </c>
      <c r="BA182" s="16" t="str">
        <f t="shared" si="89"/>
        <v/>
      </c>
      <c r="BE182" s="16" t="str">
        <f t="shared" si="90"/>
        <v/>
      </c>
      <c r="BF182" s="16" t="str">
        <f t="shared" si="91"/>
        <v/>
      </c>
      <c r="BH182" s="16" t="str">
        <f>IF($A182="","",IF(BG182="","I",LOOKUP(BG182/BI$2,{0,0.4,0.45,0.5,0.55,0.6,0.65,0.7,0.75,0.8,1},{"F","D","C","C+","B-","B","B+","A-","A","A+"})))</f>
        <v/>
      </c>
      <c r="BI182" s="12" t="str">
        <f>IF($A182="","",IF(BG182="","--",LOOKUP(BG182/BI$2,{0,0.4,0.45,0.5,0.55,0.6,0.65,0.7,0.75,0.8,1},{0,2,2.25,2.5,2.75,3,3.25,3.5,3.75,4})))</f>
        <v/>
      </c>
      <c r="BL182" s="16" t="str">
        <f t="shared" si="92"/>
        <v/>
      </c>
      <c r="BP182" s="16" t="str">
        <f t="shared" si="93"/>
        <v/>
      </c>
      <c r="BQ182" s="10" t="str">
        <f t="shared" si="94"/>
        <v/>
      </c>
      <c r="BT182" s="16" t="str">
        <f t="shared" si="95"/>
        <v/>
      </c>
      <c r="BX182" s="16" t="str">
        <f t="shared" si="96"/>
        <v/>
      </c>
      <c r="BY182" s="10" t="str">
        <f t="shared" si="97"/>
        <v/>
      </c>
      <c r="CA182" s="16" t="str">
        <f>IF($A182="","",IF(BZ182="","I",LOOKUP(BZ182/CB$2,{0,0.4,0.45,0.5,0.55,0.6,0.65,0.7,0.75,0.8,1},{"F","D","C","C+","B-","B","B+","A-","A","A+"})))</f>
        <v/>
      </c>
      <c r="CB182" s="12" t="str">
        <f>IF($A182="","",IF(BZ182="","--",LOOKUP(BZ182/CB$2,{0,0.4,0.45,0.5,0.55,0.6,0.65,0.7,0.75,0.8,1},{0,2,2.25,2.5,2.75,3,3.25,3.5,3.75,4})))</f>
        <v/>
      </c>
      <c r="CF182" s="32" t="str">
        <f t="shared" si="98"/>
        <v/>
      </c>
      <c r="CJ182" s="32" t="str">
        <f t="shared" si="99"/>
        <v/>
      </c>
      <c r="CK182" s="33" t="str">
        <f>IF(OR(B182="",A182="IM",COUNT(CG182:CI182)=0),"",ROUNDUP(N(CF182)+N(CJ182),0))</f>
        <v/>
      </c>
    </row>
    <row r="183" spans="5:89" x14ac:dyDescent="0.25">
      <c r="E183" s="16" t="str">
        <f t="shared" si="71"/>
        <v/>
      </c>
      <c r="I183" s="16" t="str">
        <f t="shared" si="72"/>
        <v/>
      </c>
      <c r="J183" s="16" t="str">
        <f t="shared" si="73"/>
        <v/>
      </c>
      <c r="M183" s="16" t="str">
        <f t="shared" si="74"/>
        <v/>
      </c>
      <c r="Q183" s="16" t="str">
        <f t="shared" si="75"/>
        <v/>
      </c>
      <c r="R183" s="16" t="str">
        <f t="shared" si="76"/>
        <v/>
      </c>
      <c r="U183" s="16" t="str">
        <f t="shared" si="77"/>
        <v/>
      </c>
      <c r="Y183" s="16" t="str">
        <f t="shared" si="78"/>
        <v/>
      </c>
      <c r="Z183" s="16" t="str">
        <f t="shared" si="79"/>
        <v/>
      </c>
      <c r="AC183" s="16" t="str">
        <f t="shared" si="80"/>
        <v/>
      </c>
      <c r="AG183" s="16" t="str">
        <f t="shared" si="81"/>
        <v/>
      </c>
      <c r="AH183" s="12" t="str">
        <f t="shared" si="82"/>
        <v/>
      </c>
      <c r="AK183" s="16" t="str">
        <f t="shared" si="83"/>
        <v/>
      </c>
      <c r="AO183" s="16" t="str">
        <f t="shared" si="84"/>
        <v/>
      </c>
      <c r="AP183" s="16" t="str">
        <f t="shared" si="85"/>
        <v/>
      </c>
      <c r="AS183" s="16" t="str">
        <f t="shared" si="86"/>
        <v/>
      </c>
      <c r="AW183" s="16" t="str">
        <f t="shared" si="87"/>
        <v/>
      </c>
      <c r="AX183" s="16" t="str">
        <f t="shared" si="88"/>
        <v/>
      </c>
      <c r="BA183" s="16" t="str">
        <f t="shared" si="89"/>
        <v/>
      </c>
      <c r="BE183" s="16" t="str">
        <f t="shared" si="90"/>
        <v/>
      </c>
      <c r="BF183" s="16" t="str">
        <f t="shared" si="91"/>
        <v/>
      </c>
      <c r="BH183" s="16" t="str">
        <f>IF($A183="","",IF(BG183="","I",LOOKUP(BG183/BI$2,{0,0.4,0.45,0.5,0.55,0.6,0.65,0.7,0.75,0.8,1},{"F","D","C","C+","B-","B","B+","A-","A","A+"})))</f>
        <v/>
      </c>
      <c r="BI183" s="12" t="str">
        <f>IF($A183="","",IF(BG183="","--",LOOKUP(BG183/BI$2,{0,0.4,0.45,0.5,0.55,0.6,0.65,0.7,0.75,0.8,1},{0,2,2.25,2.5,2.75,3,3.25,3.5,3.75,4})))</f>
        <v/>
      </c>
      <c r="BL183" s="16" t="str">
        <f t="shared" si="92"/>
        <v/>
      </c>
      <c r="BP183" s="16" t="str">
        <f t="shared" si="93"/>
        <v/>
      </c>
      <c r="BQ183" s="10" t="str">
        <f t="shared" si="94"/>
        <v/>
      </c>
      <c r="BT183" s="16" t="str">
        <f t="shared" si="95"/>
        <v/>
      </c>
      <c r="BX183" s="16" t="str">
        <f t="shared" si="96"/>
        <v/>
      </c>
      <c r="BY183" s="10" t="str">
        <f t="shared" si="97"/>
        <v/>
      </c>
      <c r="CA183" s="16" t="str">
        <f>IF($A183="","",IF(BZ183="","I",LOOKUP(BZ183/CB$2,{0,0.4,0.45,0.5,0.55,0.6,0.65,0.7,0.75,0.8,1},{"F","D","C","C+","B-","B","B+","A-","A","A+"})))</f>
        <v/>
      </c>
      <c r="CB183" s="12" t="str">
        <f>IF($A183="","",IF(BZ183="","--",LOOKUP(BZ183/CB$2,{0,0.4,0.45,0.5,0.55,0.6,0.65,0.7,0.75,0.8,1},{0,2,2.25,2.5,2.75,3,3.25,3.5,3.75,4})))</f>
        <v/>
      </c>
      <c r="CF183" s="32" t="str">
        <f t="shared" si="98"/>
        <v/>
      </c>
      <c r="CJ183" s="32" t="str">
        <f t="shared" si="99"/>
        <v/>
      </c>
      <c r="CK183" s="33" t="str">
        <f>IF(OR(B183="",A183="IM",COUNT(CG183:CI183)=0),"",ROUNDUP(N(CF183)+N(CJ183),0))</f>
        <v/>
      </c>
    </row>
    <row r="184" spans="5:89" x14ac:dyDescent="0.25">
      <c r="E184" s="16" t="str">
        <f t="shared" si="71"/>
        <v/>
      </c>
      <c r="I184" s="16" t="str">
        <f t="shared" si="72"/>
        <v/>
      </c>
      <c r="J184" s="16" t="str">
        <f t="shared" si="73"/>
        <v/>
      </c>
      <c r="M184" s="16" t="str">
        <f t="shared" si="74"/>
        <v/>
      </c>
      <c r="Q184" s="16" t="str">
        <f t="shared" si="75"/>
        <v/>
      </c>
      <c r="R184" s="16" t="str">
        <f t="shared" si="76"/>
        <v/>
      </c>
      <c r="U184" s="16" t="str">
        <f t="shared" si="77"/>
        <v/>
      </c>
      <c r="Y184" s="16" t="str">
        <f t="shared" si="78"/>
        <v/>
      </c>
      <c r="Z184" s="16" t="str">
        <f t="shared" si="79"/>
        <v/>
      </c>
      <c r="AC184" s="16" t="str">
        <f t="shared" si="80"/>
        <v/>
      </c>
      <c r="AG184" s="16" t="str">
        <f t="shared" si="81"/>
        <v/>
      </c>
      <c r="AH184" s="12" t="str">
        <f t="shared" si="82"/>
        <v/>
      </c>
      <c r="AK184" s="16" t="str">
        <f t="shared" si="83"/>
        <v/>
      </c>
      <c r="AO184" s="16" t="str">
        <f t="shared" si="84"/>
        <v/>
      </c>
      <c r="AP184" s="16" t="str">
        <f t="shared" si="85"/>
        <v/>
      </c>
      <c r="AS184" s="16" t="str">
        <f t="shared" si="86"/>
        <v/>
      </c>
      <c r="AW184" s="16" t="str">
        <f t="shared" si="87"/>
        <v/>
      </c>
      <c r="AX184" s="16" t="str">
        <f t="shared" si="88"/>
        <v/>
      </c>
      <c r="BA184" s="16" t="str">
        <f t="shared" si="89"/>
        <v/>
      </c>
      <c r="BE184" s="16" t="str">
        <f t="shared" si="90"/>
        <v/>
      </c>
      <c r="BF184" s="16" t="str">
        <f t="shared" si="91"/>
        <v/>
      </c>
      <c r="BH184" s="16" t="str">
        <f>IF($A184="","",IF(BG184="","I",LOOKUP(BG184/BI$2,{0,0.4,0.45,0.5,0.55,0.6,0.65,0.7,0.75,0.8,1},{"F","D","C","C+","B-","B","B+","A-","A","A+"})))</f>
        <v/>
      </c>
      <c r="BI184" s="12" t="str">
        <f>IF($A184="","",IF(BG184="","--",LOOKUP(BG184/BI$2,{0,0.4,0.45,0.5,0.55,0.6,0.65,0.7,0.75,0.8,1},{0,2,2.25,2.5,2.75,3,3.25,3.5,3.75,4})))</f>
        <v/>
      </c>
      <c r="BL184" s="16" t="str">
        <f t="shared" si="92"/>
        <v/>
      </c>
      <c r="BP184" s="16" t="str">
        <f t="shared" si="93"/>
        <v/>
      </c>
      <c r="BQ184" s="10" t="str">
        <f t="shared" si="94"/>
        <v/>
      </c>
      <c r="BT184" s="16" t="str">
        <f t="shared" si="95"/>
        <v/>
      </c>
      <c r="BX184" s="16" t="str">
        <f t="shared" si="96"/>
        <v/>
      </c>
      <c r="BY184" s="10" t="str">
        <f t="shared" si="97"/>
        <v/>
      </c>
      <c r="CA184" s="16" t="str">
        <f>IF($A184="","",IF(BZ184="","I",LOOKUP(BZ184/CB$2,{0,0.4,0.45,0.5,0.55,0.6,0.65,0.7,0.75,0.8,1},{"F","D","C","C+","B-","B","B+","A-","A","A+"})))</f>
        <v/>
      </c>
      <c r="CB184" s="12" t="str">
        <f>IF($A184="","",IF(BZ184="","--",LOOKUP(BZ184/CB$2,{0,0.4,0.45,0.5,0.55,0.6,0.65,0.7,0.75,0.8,1},{0,2,2.25,2.5,2.75,3,3.25,3.5,3.75,4})))</f>
        <v/>
      </c>
      <c r="CF184" s="32" t="str">
        <f t="shared" si="98"/>
        <v/>
      </c>
      <c r="CJ184" s="32" t="str">
        <f t="shared" si="99"/>
        <v/>
      </c>
      <c r="CK184" s="33" t="str">
        <f>IF(OR(B184="",A184="IM",COUNT(CG184:CI184)=0),"",ROUNDUP(N(CF184)+N(CJ184),0))</f>
        <v/>
      </c>
    </row>
    <row r="185" spans="5:89" x14ac:dyDescent="0.25">
      <c r="E185" s="16" t="str">
        <f t="shared" si="71"/>
        <v/>
      </c>
      <c r="I185" s="16" t="str">
        <f t="shared" si="72"/>
        <v/>
      </c>
      <c r="J185" s="16" t="str">
        <f t="shared" si="73"/>
        <v/>
      </c>
      <c r="M185" s="16" t="str">
        <f t="shared" si="74"/>
        <v/>
      </c>
      <c r="Q185" s="16" t="str">
        <f t="shared" si="75"/>
        <v/>
      </c>
      <c r="R185" s="16" t="str">
        <f t="shared" si="76"/>
        <v/>
      </c>
      <c r="U185" s="16" t="str">
        <f t="shared" si="77"/>
        <v/>
      </c>
      <c r="Y185" s="16" t="str">
        <f t="shared" si="78"/>
        <v/>
      </c>
      <c r="Z185" s="16" t="str">
        <f t="shared" si="79"/>
        <v/>
      </c>
      <c r="AC185" s="16" t="str">
        <f t="shared" si="80"/>
        <v/>
      </c>
      <c r="AG185" s="16" t="str">
        <f t="shared" si="81"/>
        <v/>
      </c>
      <c r="AH185" s="12" t="str">
        <f t="shared" si="82"/>
        <v/>
      </c>
      <c r="AK185" s="16" t="str">
        <f t="shared" si="83"/>
        <v/>
      </c>
      <c r="AO185" s="16" t="str">
        <f t="shared" si="84"/>
        <v/>
      </c>
      <c r="AP185" s="16" t="str">
        <f t="shared" si="85"/>
        <v/>
      </c>
      <c r="AS185" s="16" t="str">
        <f t="shared" si="86"/>
        <v/>
      </c>
      <c r="AW185" s="16" t="str">
        <f t="shared" si="87"/>
        <v/>
      </c>
      <c r="AX185" s="16" t="str">
        <f t="shared" si="88"/>
        <v/>
      </c>
      <c r="BA185" s="16" t="str">
        <f t="shared" si="89"/>
        <v/>
      </c>
      <c r="BE185" s="16" t="str">
        <f t="shared" si="90"/>
        <v/>
      </c>
      <c r="BF185" s="16" t="str">
        <f t="shared" si="91"/>
        <v/>
      </c>
      <c r="BH185" s="16" t="str">
        <f>IF($A185="","",IF(BG185="","I",LOOKUP(BG185/BI$2,{0,0.4,0.45,0.5,0.55,0.6,0.65,0.7,0.75,0.8,1},{"F","D","C","C+","B-","B","B+","A-","A","A+"})))</f>
        <v/>
      </c>
      <c r="BI185" s="12" t="str">
        <f>IF($A185="","",IF(BG185="","--",LOOKUP(BG185/BI$2,{0,0.4,0.45,0.5,0.55,0.6,0.65,0.7,0.75,0.8,1},{0,2,2.25,2.5,2.75,3,3.25,3.5,3.75,4})))</f>
        <v/>
      </c>
      <c r="BL185" s="16" t="str">
        <f t="shared" si="92"/>
        <v/>
      </c>
      <c r="BP185" s="16" t="str">
        <f t="shared" si="93"/>
        <v/>
      </c>
      <c r="BQ185" s="10" t="str">
        <f t="shared" si="94"/>
        <v/>
      </c>
      <c r="BT185" s="16" t="str">
        <f t="shared" si="95"/>
        <v/>
      </c>
      <c r="BX185" s="16" t="str">
        <f t="shared" si="96"/>
        <v/>
      </c>
      <c r="BY185" s="10" t="str">
        <f t="shared" si="97"/>
        <v/>
      </c>
      <c r="CA185" s="16" t="str">
        <f>IF($A185="","",IF(BZ185="","I",LOOKUP(BZ185/CB$2,{0,0.4,0.45,0.5,0.55,0.6,0.65,0.7,0.75,0.8,1},{"F","D","C","C+","B-","B","B+","A-","A","A+"})))</f>
        <v/>
      </c>
      <c r="CB185" s="12" t="str">
        <f>IF($A185="","",IF(BZ185="","--",LOOKUP(BZ185/CB$2,{0,0.4,0.45,0.5,0.55,0.6,0.65,0.7,0.75,0.8,1},{0,2,2.25,2.5,2.75,3,3.25,3.5,3.75,4})))</f>
        <v/>
      </c>
      <c r="CF185" s="32" t="str">
        <f t="shared" si="98"/>
        <v/>
      </c>
      <c r="CJ185" s="32" t="str">
        <f t="shared" si="99"/>
        <v/>
      </c>
      <c r="CK185" s="33" t="str">
        <f>IF(OR(B185="",A185="IM",COUNT(CG185:CI185)=0),"",ROUNDUP(N(CF185)+N(CJ185),0))</f>
        <v/>
      </c>
    </row>
    <row r="186" spans="5:89" x14ac:dyDescent="0.25">
      <c r="E186" s="16" t="str">
        <f t="shared" si="71"/>
        <v/>
      </c>
      <c r="I186" s="16" t="str">
        <f t="shared" si="72"/>
        <v/>
      </c>
      <c r="J186" s="16" t="str">
        <f t="shared" si="73"/>
        <v/>
      </c>
      <c r="M186" s="16" t="str">
        <f t="shared" si="74"/>
        <v/>
      </c>
      <c r="Q186" s="16" t="str">
        <f t="shared" si="75"/>
        <v/>
      </c>
      <c r="R186" s="16" t="str">
        <f t="shared" si="76"/>
        <v/>
      </c>
      <c r="U186" s="16" t="str">
        <f t="shared" si="77"/>
        <v/>
      </c>
      <c r="Y186" s="16" t="str">
        <f t="shared" si="78"/>
        <v/>
      </c>
      <c r="Z186" s="16" t="str">
        <f t="shared" si="79"/>
        <v/>
      </c>
      <c r="AC186" s="16" t="str">
        <f t="shared" si="80"/>
        <v/>
      </c>
      <c r="AG186" s="16" t="str">
        <f t="shared" si="81"/>
        <v/>
      </c>
      <c r="AH186" s="12" t="str">
        <f t="shared" si="82"/>
        <v/>
      </c>
      <c r="AK186" s="16" t="str">
        <f t="shared" si="83"/>
        <v/>
      </c>
      <c r="AO186" s="16" t="str">
        <f t="shared" si="84"/>
        <v/>
      </c>
      <c r="AP186" s="16" t="str">
        <f t="shared" si="85"/>
        <v/>
      </c>
      <c r="AS186" s="16" t="str">
        <f t="shared" si="86"/>
        <v/>
      </c>
      <c r="AW186" s="16" t="str">
        <f t="shared" si="87"/>
        <v/>
      </c>
      <c r="AX186" s="16" t="str">
        <f t="shared" si="88"/>
        <v/>
      </c>
      <c r="BA186" s="16" t="str">
        <f t="shared" si="89"/>
        <v/>
      </c>
      <c r="BE186" s="16" t="str">
        <f t="shared" si="90"/>
        <v/>
      </c>
      <c r="BF186" s="16" t="str">
        <f t="shared" si="91"/>
        <v/>
      </c>
      <c r="BH186" s="16" t="str">
        <f>IF($A186="","",IF(BG186="","I",LOOKUP(BG186/BI$2,{0,0.4,0.45,0.5,0.55,0.6,0.65,0.7,0.75,0.8,1},{"F","D","C","C+","B-","B","B+","A-","A","A+"})))</f>
        <v/>
      </c>
      <c r="BI186" s="12" t="str">
        <f>IF($A186="","",IF(BG186="","--",LOOKUP(BG186/BI$2,{0,0.4,0.45,0.5,0.55,0.6,0.65,0.7,0.75,0.8,1},{0,2,2.25,2.5,2.75,3,3.25,3.5,3.75,4})))</f>
        <v/>
      </c>
      <c r="BL186" s="16" t="str">
        <f t="shared" si="92"/>
        <v/>
      </c>
      <c r="BP186" s="16" t="str">
        <f t="shared" si="93"/>
        <v/>
      </c>
      <c r="BQ186" s="10" t="str">
        <f t="shared" si="94"/>
        <v/>
      </c>
      <c r="BT186" s="16" t="str">
        <f t="shared" si="95"/>
        <v/>
      </c>
      <c r="BX186" s="16" t="str">
        <f t="shared" si="96"/>
        <v/>
      </c>
      <c r="BY186" s="10" t="str">
        <f t="shared" si="97"/>
        <v/>
      </c>
      <c r="CA186" s="16" t="str">
        <f>IF($A186="","",IF(BZ186="","I",LOOKUP(BZ186/CB$2,{0,0.4,0.45,0.5,0.55,0.6,0.65,0.7,0.75,0.8,1},{"F","D","C","C+","B-","B","B+","A-","A","A+"})))</f>
        <v/>
      </c>
      <c r="CB186" s="12" t="str">
        <f>IF($A186="","",IF(BZ186="","--",LOOKUP(BZ186/CB$2,{0,0.4,0.45,0.5,0.55,0.6,0.65,0.7,0.75,0.8,1},{0,2,2.25,2.5,2.75,3,3.25,3.5,3.75,4})))</f>
        <v/>
      </c>
      <c r="CF186" s="32" t="str">
        <f t="shared" si="98"/>
        <v/>
      </c>
      <c r="CJ186" s="32" t="str">
        <f t="shared" si="99"/>
        <v/>
      </c>
      <c r="CK186" s="33" t="str">
        <f>IF(OR(B186="",A186="IM",COUNT(CG186:CI186)=0),"",ROUNDUP(N(CF186)+N(CJ186),0))</f>
        <v/>
      </c>
    </row>
    <row r="187" spans="5:89" x14ac:dyDescent="0.25">
      <c r="E187" s="16" t="str">
        <f t="shared" si="71"/>
        <v/>
      </c>
      <c r="I187" s="16" t="str">
        <f t="shared" si="72"/>
        <v/>
      </c>
      <c r="J187" s="16" t="str">
        <f t="shared" si="73"/>
        <v/>
      </c>
      <c r="M187" s="16" t="str">
        <f t="shared" si="74"/>
        <v/>
      </c>
      <c r="Q187" s="16" t="str">
        <f t="shared" si="75"/>
        <v/>
      </c>
      <c r="R187" s="16" t="str">
        <f t="shared" si="76"/>
        <v/>
      </c>
      <c r="U187" s="16" t="str">
        <f t="shared" si="77"/>
        <v/>
      </c>
      <c r="Y187" s="16" t="str">
        <f t="shared" si="78"/>
        <v/>
      </c>
      <c r="Z187" s="16" t="str">
        <f t="shared" si="79"/>
        <v/>
      </c>
      <c r="AC187" s="16" t="str">
        <f t="shared" si="80"/>
        <v/>
      </c>
      <c r="AG187" s="16" t="str">
        <f t="shared" si="81"/>
        <v/>
      </c>
      <c r="AH187" s="12" t="str">
        <f t="shared" si="82"/>
        <v/>
      </c>
      <c r="AK187" s="16" t="str">
        <f t="shared" si="83"/>
        <v/>
      </c>
      <c r="AO187" s="16" t="str">
        <f t="shared" si="84"/>
        <v/>
      </c>
      <c r="AP187" s="16" t="str">
        <f t="shared" si="85"/>
        <v/>
      </c>
      <c r="AS187" s="16" t="str">
        <f t="shared" si="86"/>
        <v/>
      </c>
      <c r="AW187" s="16" t="str">
        <f t="shared" si="87"/>
        <v/>
      </c>
      <c r="AX187" s="16" t="str">
        <f t="shared" si="88"/>
        <v/>
      </c>
      <c r="BA187" s="16" t="str">
        <f t="shared" si="89"/>
        <v/>
      </c>
      <c r="BE187" s="16" t="str">
        <f t="shared" si="90"/>
        <v/>
      </c>
      <c r="BF187" s="16" t="str">
        <f t="shared" si="91"/>
        <v/>
      </c>
      <c r="BH187" s="16" t="str">
        <f>IF($A187="","",IF(BG187="","I",LOOKUP(BG187/BI$2,{0,0.4,0.45,0.5,0.55,0.6,0.65,0.7,0.75,0.8,1},{"F","D","C","C+","B-","B","B+","A-","A","A+"})))</f>
        <v/>
      </c>
      <c r="BI187" s="12" t="str">
        <f>IF($A187="","",IF(BG187="","--",LOOKUP(BG187/BI$2,{0,0.4,0.45,0.5,0.55,0.6,0.65,0.7,0.75,0.8,1},{0,2,2.25,2.5,2.75,3,3.25,3.5,3.75,4})))</f>
        <v/>
      </c>
      <c r="BL187" s="16" t="str">
        <f t="shared" si="92"/>
        <v/>
      </c>
      <c r="BP187" s="16" t="str">
        <f t="shared" si="93"/>
        <v/>
      </c>
      <c r="BQ187" s="10" t="str">
        <f t="shared" si="94"/>
        <v/>
      </c>
      <c r="BT187" s="16" t="str">
        <f t="shared" si="95"/>
        <v/>
      </c>
      <c r="BX187" s="16" t="str">
        <f t="shared" si="96"/>
        <v/>
      </c>
      <c r="BY187" s="10" t="str">
        <f t="shared" si="97"/>
        <v/>
      </c>
      <c r="CA187" s="16" t="str">
        <f>IF($A187="","",IF(BZ187="","I",LOOKUP(BZ187/CB$2,{0,0.4,0.45,0.5,0.55,0.6,0.65,0.7,0.75,0.8,1},{"F","D","C","C+","B-","B","B+","A-","A","A+"})))</f>
        <v/>
      </c>
      <c r="CB187" s="12" t="str">
        <f>IF($A187="","",IF(BZ187="","--",LOOKUP(BZ187/CB$2,{0,0.4,0.45,0.5,0.55,0.6,0.65,0.7,0.75,0.8,1},{0,2,2.25,2.5,2.75,3,3.25,3.5,3.75,4})))</f>
        <v/>
      </c>
      <c r="CF187" s="32" t="str">
        <f t="shared" si="98"/>
        <v/>
      </c>
      <c r="CJ187" s="32" t="str">
        <f t="shared" si="99"/>
        <v/>
      </c>
      <c r="CK187" s="33" t="str">
        <f>IF(OR(B187="",A187="IM",COUNT(CG187:CI187)=0),"",ROUNDUP(N(CF187)+N(CJ187),0))</f>
        <v/>
      </c>
    </row>
    <row r="188" spans="5:89" x14ac:dyDescent="0.25">
      <c r="E188" s="16" t="str">
        <f t="shared" si="71"/>
        <v/>
      </c>
      <c r="I188" s="16" t="str">
        <f t="shared" si="72"/>
        <v/>
      </c>
      <c r="J188" s="16" t="str">
        <f t="shared" si="73"/>
        <v/>
      </c>
      <c r="M188" s="16" t="str">
        <f t="shared" si="74"/>
        <v/>
      </c>
      <c r="Q188" s="16" t="str">
        <f t="shared" si="75"/>
        <v/>
      </c>
      <c r="R188" s="16" t="str">
        <f t="shared" si="76"/>
        <v/>
      </c>
      <c r="U188" s="16" t="str">
        <f t="shared" si="77"/>
        <v/>
      </c>
      <c r="Y188" s="16" t="str">
        <f t="shared" si="78"/>
        <v/>
      </c>
      <c r="Z188" s="16" t="str">
        <f t="shared" si="79"/>
        <v/>
      </c>
      <c r="AC188" s="16" t="str">
        <f t="shared" si="80"/>
        <v/>
      </c>
      <c r="AG188" s="16" t="str">
        <f t="shared" si="81"/>
        <v/>
      </c>
      <c r="AH188" s="12" t="str">
        <f t="shared" si="82"/>
        <v/>
      </c>
      <c r="AK188" s="16" t="str">
        <f t="shared" si="83"/>
        <v/>
      </c>
      <c r="AO188" s="16" t="str">
        <f t="shared" si="84"/>
        <v/>
      </c>
      <c r="AP188" s="16" t="str">
        <f t="shared" si="85"/>
        <v/>
      </c>
      <c r="AS188" s="16" t="str">
        <f t="shared" si="86"/>
        <v/>
      </c>
      <c r="AW188" s="16" t="str">
        <f t="shared" si="87"/>
        <v/>
      </c>
      <c r="AX188" s="16" t="str">
        <f t="shared" si="88"/>
        <v/>
      </c>
      <c r="BA188" s="16" t="str">
        <f t="shared" si="89"/>
        <v/>
      </c>
      <c r="BE188" s="16" t="str">
        <f t="shared" si="90"/>
        <v/>
      </c>
      <c r="BF188" s="16" t="str">
        <f t="shared" si="91"/>
        <v/>
      </c>
      <c r="BH188" s="16" t="str">
        <f>IF($A188="","",IF(BG188="","I",LOOKUP(BG188/BI$2,{0,0.4,0.45,0.5,0.55,0.6,0.65,0.7,0.75,0.8,1},{"F","D","C","C+","B-","B","B+","A-","A","A+"})))</f>
        <v/>
      </c>
      <c r="BI188" s="12" t="str">
        <f>IF($A188="","",IF(BG188="","--",LOOKUP(BG188/BI$2,{0,0.4,0.45,0.5,0.55,0.6,0.65,0.7,0.75,0.8,1},{0,2,2.25,2.5,2.75,3,3.25,3.5,3.75,4})))</f>
        <v/>
      </c>
      <c r="BL188" s="16" t="str">
        <f t="shared" si="92"/>
        <v/>
      </c>
      <c r="BP188" s="16" t="str">
        <f t="shared" si="93"/>
        <v/>
      </c>
      <c r="BQ188" s="10" t="str">
        <f t="shared" si="94"/>
        <v/>
      </c>
      <c r="BT188" s="16" t="str">
        <f t="shared" si="95"/>
        <v/>
      </c>
      <c r="BX188" s="16" t="str">
        <f t="shared" si="96"/>
        <v/>
      </c>
      <c r="BY188" s="10" t="str">
        <f t="shared" si="97"/>
        <v/>
      </c>
      <c r="CA188" s="16" t="str">
        <f>IF($A188="","",IF(BZ188="","I",LOOKUP(BZ188/CB$2,{0,0.4,0.45,0.5,0.55,0.6,0.65,0.7,0.75,0.8,1},{"F","D","C","C+","B-","B","B+","A-","A","A+"})))</f>
        <v/>
      </c>
      <c r="CB188" s="12" t="str">
        <f>IF($A188="","",IF(BZ188="","--",LOOKUP(BZ188/CB$2,{0,0.4,0.45,0.5,0.55,0.6,0.65,0.7,0.75,0.8,1},{0,2,2.25,2.5,2.75,3,3.25,3.5,3.75,4})))</f>
        <v/>
      </c>
      <c r="CF188" s="32" t="str">
        <f t="shared" si="98"/>
        <v/>
      </c>
      <c r="CJ188" s="32" t="str">
        <f t="shared" si="99"/>
        <v/>
      </c>
      <c r="CK188" s="33" t="str">
        <f>IF(OR(B188="",A188="IM",COUNT(CG188:CI188)=0),"",ROUNDUP(N(CF188)+N(CJ188),0))</f>
        <v/>
      </c>
    </row>
    <row r="189" spans="5:89" x14ac:dyDescent="0.25">
      <c r="E189" s="16" t="str">
        <f t="shared" si="71"/>
        <v/>
      </c>
      <c r="I189" s="16" t="str">
        <f t="shared" si="72"/>
        <v/>
      </c>
      <c r="J189" s="16" t="str">
        <f t="shared" si="73"/>
        <v/>
      </c>
      <c r="M189" s="16" t="str">
        <f t="shared" si="74"/>
        <v/>
      </c>
      <c r="Q189" s="16" t="str">
        <f t="shared" si="75"/>
        <v/>
      </c>
      <c r="R189" s="16" t="str">
        <f t="shared" si="76"/>
        <v/>
      </c>
      <c r="U189" s="16" t="str">
        <f t="shared" si="77"/>
        <v/>
      </c>
      <c r="Y189" s="16" t="str">
        <f t="shared" si="78"/>
        <v/>
      </c>
      <c r="Z189" s="16" t="str">
        <f t="shared" si="79"/>
        <v/>
      </c>
      <c r="AC189" s="16" t="str">
        <f t="shared" si="80"/>
        <v/>
      </c>
      <c r="AG189" s="16" t="str">
        <f t="shared" si="81"/>
        <v/>
      </c>
      <c r="AH189" s="12" t="str">
        <f t="shared" si="82"/>
        <v/>
      </c>
      <c r="AK189" s="16" t="str">
        <f t="shared" si="83"/>
        <v/>
      </c>
      <c r="AO189" s="16" t="str">
        <f t="shared" si="84"/>
        <v/>
      </c>
      <c r="AP189" s="16" t="str">
        <f t="shared" si="85"/>
        <v/>
      </c>
      <c r="AS189" s="16" t="str">
        <f t="shared" si="86"/>
        <v/>
      </c>
      <c r="AW189" s="16" t="str">
        <f t="shared" si="87"/>
        <v/>
      </c>
      <c r="AX189" s="16" t="str">
        <f t="shared" si="88"/>
        <v/>
      </c>
      <c r="BA189" s="16" t="str">
        <f t="shared" si="89"/>
        <v/>
      </c>
      <c r="BE189" s="16" t="str">
        <f t="shared" si="90"/>
        <v/>
      </c>
      <c r="BF189" s="16" t="str">
        <f t="shared" si="91"/>
        <v/>
      </c>
      <c r="BH189" s="16" t="str">
        <f>IF($A189="","",IF(BG189="","I",LOOKUP(BG189/BI$2,{0,0.4,0.45,0.5,0.55,0.6,0.65,0.7,0.75,0.8,1},{"F","D","C","C+","B-","B","B+","A-","A","A+"})))</f>
        <v/>
      </c>
      <c r="BI189" s="12" t="str">
        <f>IF($A189="","",IF(BG189="","--",LOOKUP(BG189/BI$2,{0,0.4,0.45,0.5,0.55,0.6,0.65,0.7,0.75,0.8,1},{0,2,2.25,2.5,2.75,3,3.25,3.5,3.75,4})))</f>
        <v/>
      </c>
      <c r="BL189" s="16" t="str">
        <f t="shared" si="92"/>
        <v/>
      </c>
      <c r="BP189" s="16" t="str">
        <f t="shared" si="93"/>
        <v/>
      </c>
      <c r="BQ189" s="10" t="str">
        <f t="shared" si="94"/>
        <v/>
      </c>
      <c r="BT189" s="16" t="str">
        <f t="shared" si="95"/>
        <v/>
      </c>
      <c r="BX189" s="16" t="str">
        <f t="shared" si="96"/>
        <v/>
      </c>
      <c r="BY189" s="10" t="str">
        <f t="shared" si="97"/>
        <v/>
      </c>
      <c r="CA189" s="16" t="str">
        <f>IF($A189="","",IF(BZ189="","I",LOOKUP(BZ189/CB$2,{0,0.4,0.45,0.5,0.55,0.6,0.65,0.7,0.75,0.8,1},{"F","D","C","C+","B-","B","B+","A-","A","A+"})))</f>
        <v/>
      </c>
      <c r="CB189" s="12" t="str">
        <f>IF($A189="","",IF(BZ189="","--",LOOKUP(BZ189/CB$2,{0,0.4,0.45,0.5,0.55,0.6,0.65,0.7,0.75,0.8,1},{0,2,2.25,2.5,2.75,3,3.25,3.5,3.75,4})))</f>
        <v/>
      </c>
      <c r="CF189" s="32" t="str">
        <f t="shared" si="98"/>
        <v/>
      </c>
      <c r="CJ189" s="32" t="str">
        <f t="shared" si="99"/>
        <v/>
      </c>
      <c r="CK189" s="33" t="str">
        <f>IF(OR(B189="",A189="IM",COUNT(CG189:CI189)=0),"",ROUNDUP(N(CF189)+N(CJ189),0))</f>
        <v/>
      </c>
    </row>
    <row r="190" spans="5:89" x14ac:dyDescent="0.25">
      <c r="E190" s="16" t="str">
        <f t="shared" si="71"/>
        <v/>
      </c>
      <c r="I190" s="16" t="str">
        <f t="shared" si="72"/>
        <v/>
      </c>
      <c r="J190" s="16" t="str">
        <f t="shared" si="73"/>
        <v/>
      </c>
      <c r="M190" s="16" t="str">
        <f t="shared" si="74"/>
        <v/>
      </c>
      <c r="Q190" s="16" t="str">
        <f t="shared" si="75"/>
        <v/>
      </c>
      <c r="R190" s="16" t="str">
        <f t="shared" si="76"/>
        <v/>
      </c>
      <c r="U190" s="16" t="str">
        <f t="shared" si="77"/>
        <v/>
      </c>
      <c r="Y190" s="16" t="str">
        <f t="shared" si="78"/>
        <v/>
      </c>
      <c r="Z190" s="16" t="str">
        <f t="shared" si="79"/>
        <v/>
      </c>
      <c r="AC190" s="16" t="str">
        <f t="shared" si="80"/>
        <v/>
      </c>
      <c r="AG190" s="16" t="str">
        <f t="shared" si="81"/>
        <v/>
      </c>
      <c r="AH190" s="12" t="str">
        <f t="shared" si="82"/>
        <v/>
      </c>
      <c r="AK190" s="16" t="str">
        <f t="shared" si="83"/>
        <v/>
      </c>
      <c r="AO190" s="16" t="str">
        <f t="shared" si="84"/>
        <v/>
      </c>
      <c r="AP190" s="16" t="str">
        <f t="shared" si="85"/>
        <v/>
      </c>
      <c r="AS190" s="16" t="str">
        <f t="shared" si="86"/>
        <v/>
      </c>
      <c r="AW190" s="16" t="str">
        <f t="shared" si="87"/>
        <v/>
      </c>
      <c r="AX190" s="16" t="str">
        <f t="shared" si="88"/>
        <v/>
      </c>
      <c r="BA190" s="16" t="str">
        <f t="shared" si="89"/>
        <v/>
      </c>
      <c r="BE190" s="16" t="str">
        <f t="shared" si="90"/>
        <v/>
      </c>
      <c r="BF190" s="16" t="str">
        <f t="shared" si="91"/>
        <v/>
      </c>
      <c r="BH190" s="16" t="str">
        <f>IF($A190="","",IF(BG190="","I",LOOKUP(BG190/BI$2,{0,0.4,0.45,0.5,0.55,0.6,0.65,0.7,0.75,0.8,1},{"F","D","C","C+","B-","B","B+","A-","A","A+"})))</f>
        <v/>
      </c>
      <c r="BI190" s="12" t="str">
        <f>IF($A190="","",IF(BG190="","--",LOOKUP(BG190/BI$2,{0,0.4,0.45,0.5,0.55,0.6,0.65,0.7,0.75,0.8,1},{0,2,2.25,2.5,2.75,3,3.25,3.5,3.75,4})))</f>
        <v/>
      </c>
      <c r="BL190" s="16" t="str">
        <f t="shared" si="92"/>
        <v/>
      </c>
      <c r="BP190" s="16" t="str">
        <f t="shared" si="93"/>
        <v/>
      </c>
      <c r="BQ190" s="10" t="str">
        <f t="shared" si="94"/>
        <v/>
      </c>
      <c r="BT190" s="16" t="str">
        <f t="shared" si="95"/>
        <v/>
      </c>
      <c r="BX190" s="16" t="str">
        <f t="shared" si="96"/>
        <v/>
      </c>
      <c r="BY190" s="10" t="str">
        <f t="shared" si="97"/>
        <v/>
      </c>
      <c r="CA190" s="16" t="str">
        <f>IF($A190="","",IF(BZ190="","I",LOOKUP(BZ190/CB$2,{0,0.4,0.45,0.5,0.55,0.6,0.65,0.7,0.75,0.8,1},{"F","D","C","C+","B-","B","B+","A-","A","A+"})))</f>
        <v/>
      </c>
      <c r="CB190" s="12" t="str">
        <f>IF($A190="","",IF(BZ190="","--",LOOKUP(BZ190/CB$2,{0,0.4,0.45,0.5,0.55,0.6,0.65,0.7,0.75,0.8,1},{0,2,2.25,2.5,2.75,3,3.25,3.5,3.75,4})))</f>
        <v/>
      </c>
      <c r="CF190" s="32" t="str">
        <f t="shared" si="98"/>
        <v/>
      </c>
      <c r="CJ190" s="32" t="str">
        <f t="shared" si="99"/>
        <v/>
      </c>
      <c r="CK190" s="33" t="str">
        <f>IF(OR(B190="",A190="IM",COUNT(CG190:CI190)=0),"",ROUNDUP(N(CF190)+N(CJ190),0))</f>
        <v/>
      </c>
    </row>
    <row r="191" spans="5:89" x14ac:dyDescent="0.25">
      <c r="E191" s="16" t="str">
        <f t="shared" si="71"/>
        <v/>
      </c>
      <c r="I191" s="16" t="str">
        <f t="shared" si="72"/>
        <v/>
      </c>
      <c r="J191" s="16" t="str">
        <f t="shared" si="73"/>
        <v/>
      </c>
      <c r="M191" s="16" t="str">
        <f t="shared" si="74"/>
        <v/>
      </c>
      <c r="Q191" s="16" t="str">
        <f t="shared" si="75"/>
        <v/>
      </c>
      <c r="R191" s="16" t="str">
        <f t="shared" si="76"/>
        <v/>
      </c>
      <c r="U191" s="16" t="str">
        <f t="shared" si="77"/>
        <v/>
      </c>
      <c r="Y191" s="16" t="str">
        <f t="shared" si="78"/>
        <v/>
      </c>
      <c r="Z191" s="16" t="str">
        <f t="shared" si="79"/>
        <v/>
      </c>
      <c r="AC191" s="16" t="str">
        <f t="shared" si="80"/>
        <v/>
      </c>
      <c r="AG191" s="16" t="str">
        <f t="shared" si="81"/>
        <v/>
      </c>
      <c r="AH191" s="12" t="str">
        <f t="shared" si="82"/>
        <v/>
      </c>
      <c r="AK191" s="16" t="str">
        <f t="shared" si="83"/>
        <v/>
      </c>
      <c r="AO191" s="16" t="str">
        <f t="shared" si="84"/>
        <v/>
      </c>
      <c r="AP191" s="16" t="str">
        <f t="shared" si="85"/>
        <v/>
      </c>
      <c r="AS191" s="16" t="str">
        <f t="shared" si="86"/>
        <v/>
      </c>
      <c r="AW191" s="16" t="str">
        <f t="shared" si="87"/>
        <v/>
      </c>
      <c r="AX191" s="16" t="str">
        <f t="shared" si="88"/>
        <v/>
      </c>
      <c r="BA191" s="16" t="str">
        <f t="shared" si="89"/>
        <v/>
      </c>
      <c r="BE191" s="16" t="str">
        <f t="shared" si="90"/>
        <v/>
      </c>
      <c r="BF191" s="16" t="str">
        <f t="shared" si="91"/>
        <v/>
      </c>
      <c r="BH191" s="16" t="str">
        <f>IF($A191="","",IF(BG191="","I",LOOKUP(BG191/BI$2,{0,0.4,0.45,0.5,0.55,0.6,0.65,0.7,0.75,0.8,1},{"F","D","C","C+","B-","B","B+","A-","A","A+"})))</f>
        <v/>
      </c>
      <c r="BI191" s="12" t="str">
        <f>IF($A191="","",IF(BG191="","--",LOOKUP(BG191/BI$2,{0,0.4,0.45,0.5,0.55,0.6,0.65,0.7,0.75,0.8,1},{0,2,2.25,2.5,2.75,3,3.25,3.5,3.75,4})))</f>
        <v/>
      </c>
      <c r="BL191" s="16" t="str">
        <f t="shared" si="92"/>
        <v/>
      </c>
      <c r="BP191" s="16" t="str">
        <f t="shared" si="93"/>
        <v/>
      </c>
      <c r="BQ191" s="10" t="str">
        <f t="shared" si="94"/>
        <v/>
      </c>
      <c r="BT191" s="16" t="str">
        <f t="shared" si="95"/>
        <v/>
      </c>
      <c r="BX191" s="16" t="str">
        <f t="shared" si="96"/>
        <v/>
      </c>
      <c r="BY191" s="10" t="str">
        <f t="shared" si="97"/>
        <v/>
      </c>
      <c r="CA191" s="16" t="str">
        <f>IF($A191="","",IF(BZ191="","I",LOOKUP(BZ191/CB$2,{0,0.4,0.45,0.5,0.55,0.6,0.65,0.7,0.75,0.8,1},{"F","D","C","C+","B-","B","B+","A-","A","A+"})))</f>
        <v/>
      </c>
      <c r="CB191" s="12" t="str">
        <f>IF($A191="","",IF(BZ191="","--",LOOKUP(BZ191/CB$2,{0,0.4,0.45,0.5,0.55,0.6,0.65,0.7,0.75,0.8,1},{0,2,2.25,2.5,2.75,3,3.25,3.5,3.75,4})))</f>
        <v/>
      </c>
      <c r="CF191" s="32" t="str">
        <f t="shared" si="98"/>
        <v/>
      </c>
      <c r="CJ191" s="32" t="str">
        <f t="shared" si="99"/>
        <v/>
      </c>
      <c r="CK191" s="33" t="str">
        <f>IF(OR(B191="",A191="IM",COUNT(CG191:CI191)=0),"",ROUNDUP(N(CF191)+N(CJ191),0))</f>
        <v/>
      </c>
    </row>
    <row r="192" spans="5:89" x14ac:dyDescent="0.25">
      <c r="E192" s="16" t="str">
        <f t="shared" si="71"/>
        <v/>
      </c>
      <c r="I192" s="16" t="str">
        <f t="shared" si="72"/>
        <v/>
      </c>
      <c r="J192" s="16" t="str">
        <f t="shared" si="73"/>
        <v/>
      </c>
      <c r="M192" s="16" t="str">
        <f t="shared" si="74"/>
        <v/>
      </c>
      <c r="Q192" s="16" t="str">
        <f t="shared" si="75"/>
        <v/>
      </c>
      <c r="R192" s="16" t="str">
        <f t="shared" si="76"/>
        <v/>
      </c>
      <c r="U192" s="16" t="str">
        <f t="shared" si="77"/>
        <v/>
      </c>
      <c r="Y192" s="16" t="str">
        <f t="shared" si="78"/>
        <v/>
      </c>
      <c r="Z192" s="16" t="str">
        <f t="shared" si="79"/>
        <v/>
      </c>
      <c r="AC192" s="16" t="str">
        <f t="shared" si="80"/>
        <v/>
      </c>
      <c r="AG192" s="16" t="str">
        <f t="shared" si="81"/>
        <v/>
      </c>
      <c r="AH192" s="12" t="str">
        <f t="shared" si="82"/>
        <v/>
      </c>
      <c r="AK192" s="16" t="str">
        <f t="shared" si="83"/>
        <v/>
      </c>
      <c r="AO192" s="16" t="str">
        <f t="shared" si="84"/>
        <v/>
      </c>
      <c r="AP192" s="16" t="str">
        <f t="shared" si="85"/>
        <v/>
      </c>
      <c r="AS192" s="16" t="str">
        <f t="shared" si="86"/>
        <v/>
      </c>
      <c r="AW192" s="16" t="str">
        <f t="shared" si="87"/>
        <v/>
      </c>
      <c r="AX192" s="16" t="str">
        <f t="shared" si="88"/>
        <v/>
      </c>
      <c r="BA192" s="16" t="str">
        <f t="shared" si="89"/>
        <v/>
      </c>
      <c r="BE192" s="16" t="str">
        <f t="shared" si="90"/>
        <v/>
      </c>
      <c r="BF192" s="16" t="str">
        <f t="shared" si="91"/>
        <v/>
      </c>
      <c r="BH192" s="16" t="str">
        <f>IF($A192="","",IF(BG192="","I",LOOKUP(BG192/BI$2,{0,0.4,0.45,0.5,0.55,0.6,0.65,0.7,0.75,0.8,1},{"F","D","C","C+","B-","B","B+","A-","A","A+"})))</f>
        <v/>
      </c>
      <c r="BI192" s="12" t="str">
        <f>IF($A192="","",IF(BG192="","--",LOOKUP(BG192/BI$2,{0,0.4,0.45,0.5,0.55,0.6,0.65,0.7,0.75,0.8,1},{0,2,2.25,2.5,2.75,3,3.25,3.5,3.75,4})))</f>
        <v/>
      </c>
      <c r="BL192" s="16" t="str">
        <f t="shared" si="92"/>
        <v/>
      </c>
      <c r="BP192" s="16" t="str">
        <f t="shared" si="93"/>
        <v/>
      </c>
      <c r="BQ192" s="10" t="str">
        <f t="shared" si="94"/>
        <v/>
      </c>
      <c r="BT192" s="16" t="str">
        <f t="shared" si="95"/>
        <v/>
      </c>
      <c r="BX192" s="16" t="str">
        <f t="shared" si="96"/>
        <v/>
      </c>
      <c r="BY192" s="10" t="str">
        <f t="shared" si="97"/>
        <v/>
      </c>
      <c r="CA192" s="16" t="str">
        <f>IF($A192="","",IF(BZ192="","I",LOOKUP(BZ192/CB$2,{0,0.4,0.45,0.5,0.55,0.6,0.65,0.7,0.75,0.8,1},{"F","D","C","C+","B-","B","B+","A-","A","A+"})))</f>
        <v/>
      </c>
      <c r="CB192" s="12" t="str">
        <f>IF($A192="","",IF(BZ192="","--",LOOKUP(BZ192/CB$2,{0,0.4,0.45,0.5,0.55,0.6,0.65,0.7,0.75,0.8,1},{0,2,2.25,2.5,2.75,3,3.25,3.5,3.75,4})))</f>
        <v/>
      </c>
      <c r="CF192" s="32" t="str">
        <f t="shared" si="98"/>
        <v/>
      </c>
      <c r="CJ192" s="32" t="str">
        <f t="shared" si="99"/>
        <v/>
      </c>
      <c r="CK192" s="33" t="str">
        <f>IF(OR(B192="",A192="IM",COUNT(CG192:CI192)=0),"",ROUNDUP(N(CF192)+N(CJ192),0))</f>
        <v/>
      </c>
    </row>
    <row r="193" spans="5:89" x14ac:dyDescent="0.25">
      <c r="E193" s="16" t="str">
        <f t="shared" si="71"/>
        <v/>
      </c>
      <c r="I193" s="16" t="str">
        <f t="shared" si="72"/>
        <v/>
      </c>
      <c r="J193" s="16" t="str">
        <f t="shared" si="73"/>
        <v/>
      </c>
      <c r="M193" s="16" t="str">
        <f t="shared" si="74"/>
        <v/>
      </c>
      <c r="Q193" s="16" t="str">
        <f t="shared" si="75"/>
        <v/>
      </c>
      <c r="R193" s="16" t="str">
        <f t="shared" si="76"/>
        <v/>
      </c>
      <c r="U193" s="16" t="str">
        <f t="shared" si="77"/>
        <v/>
      </c>
      <c r="Y193" s="16" t="str">
        <f t="shared" si="78"/>
        <v/>
      </c>
      <c r="Z193" s="16" t="str">
        <f t="shared" si="79"/>
        <v/>
      </c>
      <c r="AC193" s="16" t="str">
        <f t="shared" si="80"/>
        <v/>
      </c>
      <c r="AG193" s="16" t="str">
        <f t="shared" si="81"/>
        <v/>
      </c>
      <c r="AH193" s="12" t="str">
        <f t="shared" si="82"/>
        <v/>
      </c>
      <c r="AK193" s="16" t="str">
        <f t="shared" si="83"/>
        <v/>
      </c>
      <c r="AO193" s="16" t="str">
        <f t="shared" si="84"/>
        <v/>
      </c>
      <c r="AP193" s="16" t="str">
        <f t="shared" si="85"/>
        <v/>
      </c>
      <c r="AS193" s="16" t="str">
        <f t="shared" si="86"/>
        <v/>
      </c>
      <c r="AW193" s="16" t="str">
        <f t="shared" si="87"/>
        <v/>
      </c>
      <c r="AX193" s="16" t="str">
        <f t="shared" si="88"/>
        <v/>
      </c>
      <c r="BA193" s="16" t="str">
        <f t="shared" si="89"/>
        <v/>
      </c>
      <c r="BE193" s="16" t="str">
        <f t="shared" si="90"/>
        <v/>
      </c>
      <c r="BF193" s="16" t="str">
        <f t="shared" si="91"/>
        <v/>
      </c>
      <c r="BH193" s="16" t="str">
        <f>IF($A193="","",IF(BG193="","I",LOOKUP(BG193/BI$2,{0,0.4,0.45,0.5,0.55,0.6,0.65,0.7,0.75,0.8,1},{"F","D","C","C+","B-","B","B+","A-","A","A+"})))</f>
        <v/>
      </c>
      <c r="BI193" s="12" t="str">
        <f>IF($A193="","",IF(BG193="","--",LOOKUP(BG193/BI$2,{0,0.4,0.45,0.5,0.55,0.6,0.65,0.7,0.75,0.8,1},{0,2,2.25,2.5,2.75,3,3.25,3.5,3.75,4})))</f>
        <v/>
      </c>
      <c r="BL193" s="16" t="str">
        <f t="shared" si="92"/>
        <v/>
      </c>
      <c r="BP193" s="16" t="str">
        <f t="shared" si="93"/>
        <v/>
      </c>
      <c r="BQ193" s="10" t="str">
        <f t="shared" si="94"/>
        <v/>
      </c>
      <c r="BT193" s="16" t="str">
        <f t="shared" si="95"/>
        <v/>
      </c>
      <c r="BX193" s="16" t="str">
        <f t="shared" si="96"/>
        <v/>
      </c>
      <c r="BY193" s="10" t="str">
        <f t="shared" si="97"/>
        <v/>
      </c>
      <c r="CA193" s="16" t="str">
        <f>IF($A193="","",IF(BZ193="","I",LOOKUP(BZ193/CB$2,{0,0.4,0.45,0.5,0.55,0.6,0.65,0.7,0.75,0.8,1},{"F","D","C","C+","B-","B","B+","A-","A","A+"})))</f>
        <v/>
      </c>
      <c r="CB193" s="12" t="str">
        <f>IF($A193="","",IF(BZ193="","--",LOOKUP(BZ193/CB$2,{0,0.4,0.45,0.5,0.55,0.6,0.65,0.7,0.75,0.8,1},{0,2,2.25,2.5,2.75,3,3.25,3.5,3.75,4})))</f>
        <v/>
      </c>
      <c r="CF193" s="32" t="str">
        <f t="shared" si="98"/>
        <v/>
      </c>
      <c r="CJ193" s="32" t="str">
        <f t="shared" si="99"/>
        <v/>
      </c>
      <c r="CK193" s="33" t="str">
        <f>IF(OR(B193="",A193="IM",COUNT(CG193:CI193)=0),"",ROUNDUP(N(CF193)+N(CJ193),0))</f>
        <v/>
      </c>
    </row>
    <row r="194" spans="5:89" x14ac:dyDescent="0.25">
      <c r="E194" s="16" t="str">
        <f t="shared" si="71"/>
        <v/>
      </c>
      <c r="I194" s="16" t="str">
        <f t="shared" si="72"/>
        <v/>
      </c>
      <c r="J194" s="16" t="str">
        <f t="shared" si="73"/>
        <v/>
      </c>
      <c r="M194" s="16" t="str">
        <f t="shared" si="74"/>
        <v/>
      </c>
      <c r="Q194" s="16" t="str">
        <f t="shared" si="75"/>
        <v/>
      </c>
      <c r="R194" s="16" t="str">
        <f t="shared" si="76"/>
        <v/>
      </c>
      <c r="U194" s="16" t="str">
        <f t="shared" si="77"/>
        <v/>
      </c>
      <c r="Y194" s="16" t="str">
        <f t="shared" si="78"/>
        <v/>
      </c>
      <c r="Z194" s="16" t="str">
        <f t="shared" si="79"/>
        <v/>
      </c>
      <c r="AC194" s="16" t="str">
        <f t="shared" si="80"/>
        <v/>
      </c>
      <c r="AG194" s="16" t="str">
        <f t="shared" si="81"/>
        <v/>
      </c>
      <c r="AH194" s="12" t="str">
        <f t="shared" si="82"/>
        <v/>
      </c>
      <c r="AK194" s="16" t="str">
        <f t="shared" si="83"/>
        <v/>
      </c>
      <c r="AO194" s="16" t="str">
        <f t="shared" si="84"/>
        <v/>
      </c>
      <c r="AP194" s="16" t="str">
        <f t="shared" si="85"/>
        <v/>
      </c>
      <c r="AS194" s="16" t="str">
        <f t="shared" si="86"/>
        <v/>
      </c>
      <c r="AW194" s="16" t="str">
        <f t="shared" si="87"/>
        <v/>
      </c>
      <c r="AX194" s="16" t="str">
        <f t="shared" si="88"/>
        <v/>
      </c>
      <c r="BA194" s="16" t="str">
        <f t="shared" si="89"/>
        <v/>
      </c>
      <c r="BE194" s="16" t="str">
        <f t="shared" si="90"/>
        <v/>
      </c>
      <c r="BF194" s="16" t="str">
        <f t="shared" si="91"/>
        <v/>
      </c>
      <c r="BH194" s="16" t="str">
        <f>IF($A194="","",IF(BG194="","I",LOOKUP(BG194/BI$2,{0,0.4,0.45,0.5,0.55,0.6,0.65,0.7,0.75,0.8,1},{"F","D","C","C+","B-","B","B+","A-","A","A+"})))</f>
        <v/>
      </c>
      <c r="BI194" s="12" t="str">
        <f>IF($A194="","",IF(BG194="","--",LOOKUP(BG194/BI$2,{0,0.4,0.45,0.5,0.55,0.6,0.65,0.7,0.75,0.8,1},{0,2,2.25,2.5,2.75,3,3.25,3.5,3.75,4})))</f>
        <v/>
      </c>
      <c r="BL194" s="16" t="str">
        <f t="shared" si="92"/>
        <v/>
      </c>
      <c r="BP194" s="16" t="str">
        <f t="shared" si="93"/>
        <v/>
      </c>
      <c r="BQ194" s="10" t="str">
        <f t="shared" si="94"/>
        <v/>
      </c>
      <c r="BT194" s="16" t="str">
        <f t="shared" si="95"/>
        <v/>
      </c>
      <c r="BX194" s="16" t="str">
        <f t="shared" si="96"/>
        <v/>
      </c>
      <c r="BY194" s="10" t="str">
        <f t="shared" si="97"/>
        <v/>
      </c>
      <c r="CA194" s="16" t="str">
        <f>IF($A194="","",IF(BZ194="","I",LOOKUP(BZ194/CB$2,{0,0.4,0.45,0.5,0.55,0.6,0.65,0.7,0.75,0.8,1},{"F","D","C","C+","B-","B","B+","A-","A","A+"})))</f>
        <v/>
      </c>
      <c r="CB194" s="12" t="str">
        <f>IF($A194="","",IF(BZ194="","--",LOOKUP(BZ194/CB$2,{0,0.4,0.45,0.5,0.55,0.6,0.65,0.7,0.75,0.8,1},{0,2,2.25,2.5,2.75,3,3.25,3.5,3.75,4})))</f>
        <v/>
      </c>
      <c r="CF194" s="32" t="str">
        <f t="shared" si="98"/>
        <v/>
      </c>
      <c r="CJ194" s="32" t="str">
        <f t="shared" si="99"/>
        <v/>
      </c>
      <c r="CK194" s="33" t="str">
        <f>IF(OR(B194="",A194="IM",COUNT(CG194:CI194)=0),"",ROUNDUP(N(CF194)+N(CJ194),0))</f>
        <v/>
      </c>
    </row>
    <row r="195" spans="5:89" x14ac:dyDescent="0.25">
      <c r="E195" s="16" t="str">
        <f t="shared" si="71"/>
        <v/>
      </c>
      <c r="I195" s="16" t="str">
        <f t="shared" si="72"/>
        <v/>
      </c>
      <c r="J195" s="16" t="str">
        <f t="shared" si="73"/>
        <v/>
      </c>
      <c r="M195" s="16" t="str">
        <f t="shared" si="74"/>
        <v/>
      </c>
      <c r="Q195" s="16" t="str">
        <f t="shared" si="75"/>
        <v/>
      </c>
      <c r="R195" s="16" t="str">
        <f t="shared" si="76"/>
        <v/>
      </c>
      <c r="U195" s="16" t="str">
        <f t="shared" si="77"/>
        <v/>
      </c>
      <c r="Y195" s="16" t="str">
        <f t="shared" si="78"/>
        <v/>
      </c>
      <c r="Z195" s="16" t="str">
        <f t="shared" si="79"/>
        <v/>
      </c>
      <c r="AC195" s="16" t="str">
        <f t="shared" si="80"/>
        <v/>
      </c>
      <c r="AG195" s="16" t="str">
        <f t="shared" si="81"/>
        <v/>
      </c>
      <c r="AH195" s="12" t="str">
        <f t="shared" si="82"/>
        <v/>
      </c>
      <c r="AK195" s="16" t="str">
        <f t="shared" si="83"/>
        <v/>
      </c>
      <c r="AO195" s="16" t="str">
        <f t="shared" si="84"/>
        <v/>
      </c>
      <c r="AP195" s="16" t="str">
        <f t="shared" si="85"/>
        <v/>
      </c>
      <c r="AS195" s="16" t="str">
        <f t="shared" si="86"/>
        <v/>
      </c>
      <c r="AW195" s="16" t="str">
        <f t="shared" si="87"/>
        <v/>
      </c>
      <c r="AX195" s="16" t="str">
        <f t="shared" si="88"/>
        <v/>
      </c>
      <c r="BA195" s="16" t="str">
        <f t="shared" si="89"/>
        <v/>
      </c>
      <c r="BE195" s="16" t="str">
        <f t="shared" si="90"/>
        <v/>
      </c>
      <c r="BF195" s="16" t="str">
        <f t="shared" si="91"/>
        <v/>
      </c>
      <c r="BH195" s="16" t="str">
        <f>IF($A195="","",IF(BG195="","I",LOOKUP(BG195/BI$2,{0,0.4,0.45,0.5,0.55,0.6,0.65,0.7,0.75,0.8,1},{"F","D","C","C+","B-","B","B+","A-","A","A+"})))</f>
        <v/>
      </c>
      <c r="BI195" s="12" t="str">
        <f>IF($A195="","",IF(BG195="","--",LOOKUP(BG195/BI$2,{0,0.4,0.45,0.5,0.55,0.6,0.65,0.7,0.75,0.8,1},{0,2,2.25,2.5,2.75,3,3.25,3.5,3.75,4})))</f>
        <v/>
      </c>
      <c r="BL195" s="16" t="str">
        <f t="shared" si="92"/>
        <v/>
      </c>
      <c r="BP195" s="16" t="str">
        <f t="shared" si="93"/>
        <v/>
      </c>
      <c r="BQ195" s="10" t="str">
        <f t="shared" si="94"/>
        <v/>
      </c>
      <c r="BT195" s="16" t="str">
        <f t="shared" si="95"/>
        <v/>
      </c>
      <c r="BX195" s="16" t="str">
        <f t="shared" si="96"/>
        <v/>
      </c>
      <c r="BY195" s="10" t="str">
        <f t="shared" si="97"/>
        <v/>
      </c>
      <c r="CA195" s="16" t="str">
        <f>IF($A195="","",IF(BZ195="","I",LOOKUP(BZ195/CB$2,{0,0.4,0.45,0.5,0.55,0.6,0.65,0.7,0.75,0.8,1},{"F","D","C","C+","B-","B","B+","A-","A","A+"})))</f>
        <v/>
      </c>
      <c r="CB195" s="12" t="str">
        <f>IF($A195="","",IF(BZ195="","--",LOOKUP(BZ195/CB$2,{0,0.4,0.45,0.5,0.55,0.6,0.65,0.7,0.75,0.8,1},{0,2,2.25,2.5,2.75,3,3.25,3.5,3.75,4})))</f>
        <v/>
      </c>
      <c r="CF195" s="32" t="str">
        <f t="shared" si="98"/>
        <v/>
      </c>
      <c r="CJ195" s="32" t="str">
        <f t="shared" si="99"/>
        <v/>
      </c>
      <c r="CK195" s="33" t="str">
        <f>IF(OR(B195="",A195="IM",COUNT(CG195:CI195)=0),"",ROUNDUP(N(CF195)+N(CJ195),0))</f>
        <v/>
      </c>
    </row>
    <row r="196" spans="5:89" x14ac:dyDescent="0.25">
      <c r="E196" s="16" t="str">
        <f t="shared" si="71"/>
        <v/>
      </c>
      <c r="I196" s="16" t="str">
        <f t="shared" si="72"/>
        <v/>
      </c>
      <c r="J196" s="16" t="str">
        <f t="shared" si="73"/>
        <v/>
      </c>
      <c r="M196" s="16" t="str">
        <f t="shared" si="74"/>
        <v/>
      </c>
      <c r="Q196" s="16" t="str">
        <f t="shared" si="75"/>
        <v/>
      </c>
      <c r="R196" s="16" t="str">
        <f t="shared" si="76"/>
        <v/>
      </c>
      <c r="U196" s="16" t="str">
        <f t="shared" si="77"/>
        <v/>
      </c>
      <c r="Y196" s="16" t="str">
        <f t="shared" si="78"/>
        <v/>
      </c>
      <c r="Z196" s="16" t="str">
        <f t="shared" si="79"/>
        <v/>
      </c>
      <c r="AC196" s="16" t="str">
        <f t="shared" si="80"/>
        <v/>
      </c>
      <c r="AG196" s="16" t="str">
        <f t="shared" si="81"/>
        <v/>
      </c>
      <c r="AH196" s="12" t="str">
        <f t="shared" si="82"/>
        <v/>
      </c>
      <c r="AK196" s="16" t="str">
        <f t="shared" si="83"/>
        <v/>
      </c>
      <c r="AO196" s="16" t="str">
        <f t="shared" si="84"/>
        <v/>
      </c>
      <c r="AP196" s="16" t="str">
        <f t="shared" si="85"/>
        <v/>
      </c>
      <c r="AS196" s="16" t="str">
        <f t="shared" si="86"/>
        <v/>
      </c>
      <c r="AW196" s="16" t="str">
        <f t="shared" si="87"/>
        <v/>
      </c>
      <c r="AX196" s="16" t="str">
        <f t="shared" si="88"/>
        <v/>
      </c>
      <c r="BA196" s="16" t="str">
        <f t="shared" si="89"/>
        <v/>
      </c>
      <c r="BE196" s="16" t="str">
        <f t="shared" si="90"/>
        <v/>
      </c>
      <c r="BF196" s="16" t="str">
        <f t="shared" si="91"/>
        <v/>
      </c>
      <c r="BH196" s="16" t="str">
        <f>IF($A196="","",IF(BG196="","I",LOOKUP(BG196/BI$2,{0,0.4,0.45,0.5,0.55,0.6,0.65,0.7,0.75,0.8,1},{"F","D","C","C+","B-","B","B+","A-","A","A+"})))</f>
        <v/>
      </c>
      <c r="BI196" s="12" t="str">
        <f>IF($A196="","",IF(BG196="","--",LOOKUP(BG196/BI$2,{0,0.4,0.45,0.5,0.55,0.6,0.65,0.7,0.75,0.8,1},{0,2,2.25,2.5,2.75,3,3.25,3.5,3.75,4})))</f>
        <v/>
      </c>
      <c r="BL196" s="16" t="str">
        <f t="shared" si="92"/>
        <v/>
      </c>
      <c r="BP196" s="16" t="str">
        <f t="shared" si="93"/>
        <v/>
      </c>
      <c r="BQ196" s="10" t="str">
        <f t="shared" si="94"/>
        <v/>
      </c>
      <c r="BT196" s="16" t="str">
        <f t="shared" si="95"/>
        <v/>
      </c>
      <c r="BX196" s="16" t="str">
        <f t="shared" si="96"/>
        <v/>
      </c>
      <c r="BY196" s="10" t="str">
        <f t="shared" si="97"/>
        <v/>
      </c>
      <c r="CA196" s="16" t="str">
        <f>IF($A196="","",IF(BZ196="","I",LOOKUP(BZ196/CB$2,{0,0.4,0.45,0.5,0.55,0.6,0.65,0.7,0.75,0.8,1},{"F","D","C","C+","B-","B","B+","A-","A","A+"})))</f>
        <v/>
      </c>
      <c r="CB196" s="12" t="str">
        <f>IF($A196="","",IF(BZ196="","--",LOOKUP(BZ196/CB$2,{0,0.4,0.45,0.5,0.55,0.6,0.65,0.7,0.75,0.8,1},{0,2,2.25,2.5,2.75,3,3.25,3.5,3.75,4})))</f>
        <v/>
      </c>
      <c r="CF196" s="32" t="str">
        <f t="shared" si="98"/>
        <v/>
      </c>
      <c r="CJ196" s="32" t="str">
        <f t="shared" si="99"/>
        <v/>
      </c>
      <c r="CK196" s="33" t="str">
        <f>IF(OR(B196="",A196="IM",COUNT(CG196:CI196)=0),"",ROUNDUP(N(CF196)+N(CJ196),0))</f>
        <v/>
      </c>
    </row>
    <row r="197" spans="5:89" x14ac:dyDescent="0.25">
      <c r="E197" s="16" t="str">
        <f t="shared" si="71"/>
        <v/>
      </c>
      <c r="I197" s="16" t="str">
        <f t="shared" si="72"/>
        <v/>
      </c>
      <c r="J197" s="16" t="str">
        <f t="shared" si="73"/>
        <v/>
      </c>
      <c r="M197" s="16" t="str">
        <f t="shared" si="74"/>
        <v/>
      </c>
      <c r="Q197" s="16" t="str">
        <f t="shared" si="75"/>
        <v/>
      </c>
      <c r="R197" s="16" t="str">
        <f t="shared" si="76"/>
        <v/>
      </c>
      <c r="U197" s="16" t="str">
        <f t="shared" si="77"/>
        <v/>
      </c>
      <c r="Y197" s="16" t="str">
        <f t="shared" si="78"/>
        <v/>
      </c>
      <c r="Z197" s="16" t="str">
        <f t="shared" si="79"/>
        <v/>
      </c>
      <c r="AC197" s="16" t="str">
        <f t="shared" si="80"/>
        <v/>
      </c>
      <c r="AG197" s="16" t="str">
        <f t="shared" si="81"/>
        <v/>
      </c>
      <c r="AH197" s="12" t="str">
        <f t="shared" si="82"/>
        <v/>
      </c>
      <c r="AK197" s="16" t="str">
        <f t="shared" si="83"/>
        <v/>
      </c>
      <c r="AO197" s="16" t="str">
        <f t="shared" si="84"/>
        <v/>
      </c>
      <c r="AP197" s="16" t="str">
        <f t="shared" si="85"/>
        <v/>
      </c>
      <c r="AS197" s="16" t="str">
        <f t="shared" si="86"/>
        <v/>
      </c>
      <c r="AW197" s="16" t="str">
        <f t="shared" si="87"/>
        <v/>
      </c>
      <c r="AX197" s="16" t="str">
        <f t="shared" si="88"/>
        <v/>
      </c>
      <c r="BA197" s="16" t="str">
        <f t="shared" si="89"/>
        <v/>
      </c>
      <c r="BE197" s="16" t="str">
        <f t="shared" si="90"/>
        <v/>
      </c>
      <c r="BF197" s="16" t="str">
        <f t="shared" si="91"/>
        <v/>
      </c>
      <c r="BH197" s="16" t="str">
        <f>IF($A197="","",IF(BG197="","I",LOOKUP(BG197/BI$2,{0,0.4,0.45,0.5,0.55,0.6,0.65,0.7,0.75,0.8,1},{"F","D","C","C+","B-","B","B+","A-","A","A+"})))</f>
        <v/>
      </c>
      <c r="BI197" s="12" t="str">
        <f>IF($A197="","",IF(BG197="","--",LOOKUP(BG197/BI$2,{0,0.4,0.45,0.5,0.55,0.6,0.65,0.7,0.75,0.8,1},{0,2,2.25,2.5,2.75,3,3.25,3.5,3.75,4})))</f>
        <v/>
      </c>
      <c r="BL197" s="16" t="str">
        <f t="shared" si="92"/>
        <v/>
      </c>
      <c r="BP197" s="16" t="str">
        <f t="shared" si="93"/>
        <v/>
      </c>
      <c r="BQ197" s="10" t="str">
        <f t="shared" si="94"/>
        <v/>
      </c>
      <c r="BT197" s="16" t="str">
        <f t="shared" si="95"/>
        <v/>
      </c>
      <c r="BX197" s="16" t="str">
        <f t="shared" si="96"/>
        <v/>
      </c>
      <c r="BY197" s="10" t="str">
        <f t="shared" si="97"/>
        <v/>
      </c>
      <c r="CA197" s="16" t="str">
        <f>IF($A197="","",IF(BZ197="","I",LOOKUP(BZ197/CB$2,{0,0.4,0.45,0.5,0.55,0.6,0.65,0.7,0.75,0.8,1},{"F","D","C","C+","B-","B","B+","A-","A","A+"})))</f>
        <v/>
      </c>
      <c r="CB197" s="12" t="str">
        <f>IF($A197="","",IF(BZ197="","--",LOOKUP(BZ197/CB$2,{0,0.4,0.45,0.5,0.55,0.6,0.65,0.7,0.75,0.8,1},{0,2,2.25,2.5,2.75,3,3.25,3.5,3.75,4})))</f>
        <v/>
      </c>
      <c r="CF197" s="32" t="str">
        <f t="shared" si="98"/>
        <v/>
      </c>
      <c r="CJ197" s="32" t="str">
        <f t="shared" si="99"/>
        <v/>
      </c>
      <c r="CK197" s="33" t="str">
        <f>IF(OR(B197="",A197="IM",COUNT(CG197:CI197)=0),"",ROUNDUP(N(CF197)+N(CJ197),0))</f>
        <v/>
      </c>
    </row>
    <row r="198" spans="5:89" x14ac:dyDescent="0.25">
      <c r="E198" s="16" t="str">
        <f t="shared" si="71"/>
        <v/>
      </c>
      <c r="I198" s="16" t="str">
        <f t="shared" si="72"/>
        <v/>
      </c>
      <c r="J198" s="16" t="str">
        <f t="shared" si="73"/>
        <v/>
      </c>
      <c r="M198" s="16" t="str">
        <f t="shared" si="74"/>
        <v/>
      </c>
      <c r="Q198" s="16" t="str">
        <f t="shared" si="75"/>
        <v/>
      </c>
      <c r="R198" s="16" t="str">
        <f t="shared" si="76"/>
        <v/>
      </c>
      <c r="U198" s="16" t="str">
        <f t="shared" si="77"/>
        <v/>
      </c>
      <c r="Y198" s="16" t="str">
        <f t="shared" si="78"/>
        <v/>
      </c>
      <c r="Z198" s="16" t="str">
        <f t="shared" si="79"/>
        <v/>
      </c>
      <c r="AC198" s="16" t="str">
        <f t="shared" si="80"/>
        <v/>
      </c>
      <c r="AG198" s="16" t="str">
        <f t="shared" si="81"/>
        <v/>
      </c>
      <c r="AH198" s="12" t="str">
        <f t="shared" si="82"/>
        <v/>
      </c>
      <c r="AK198" s="16" t="str">
        <f t="shared" si="83"/>
        <v/>
      </c>
      <c r="AO198" s="16" t="str">
        <f t="shared" si="84"/>
        <v/>
      </c>
      <c r="AP198" s="16" t="str">
        <f t="shared" si="85"/>
        <v/>
      </c>
      <c r="AS198" s="16" t="str">
        <f t="shared" si="86"/>
        <v/>
      </c>
      <c r="AW198" s="16" t="str">
        <f t="shared" si="87"/>
        <v/>
      </c>
      <c r="AX198" s="16" t="str">
        <f t="shared" si="88"/>
        <v/>
      </c>
      <c r="BA198" s="16" t="str">
        <f t="shared" si="89"/>
        <v/>
      </c>
      <c r="BE198" s="16" t="str">
        <f t="shared" si="90"/>
        <v/>
      </c>
      <c r="BF198" s="16" t="str">
        <f t="shared" si="91"/>
        <v/>
      </c>
      <c r="BH198" s="16" t="str">
        <f>IF($A198="","",IF(BG198="","I",LOOKUP(BG198/BI$2,{0,0.4,0.45,0.5,0.55,0.6,0.65,0.7,0.75,0.8,1},{"F","D","C","C+","B-","B","B+","A-","A","A+"})))</f>
        <v/>
      </c>
      <c r="BI198" s="12" t="str">
        <f>IF($A198="","",IF(BG198="","--",LOOKUP(BG198/BI$2,{0,0.4,0.45,0.5,0.55,0.6,0.65,0.7,0.75,0.8,1},{0,2,2.25,2.5,2.75,3,3.25,3.5,3.75,4})))</f>
        <v/>
      </c>
      <c r="BL198" s="16" t="str">
        <f t="shared" si="92"/>
        <v/>
      </c>
      <c r="BP198" s="16" t="str">
        <f t="shared" si="93"/>
        <v/>
      </c>
      <c r="BQ198" s="10" t="str">
        <f t="shared" si="94"/>
        <v/>
      </c>
      <c r="BT198" s="16" t="str">
        <f t="shared" si="95"/>
        <v/>
      </c>
      <c r="BX198" s="16" t="str">
        <f t="shared" si="96"/>
        <v/>
      </c>
      <c r="BY198" s="10" t="str">
        <f t="shared" si="97"/>
        <v/>
      </c>
      <c r="CA198" s="16" t="str">
        <f>IF($A198="","",IF(BZ198="","I",LOOKUP(BZ198/CB$2,{0,0.4,0.45,0.5,0.55,0.6,0.65,0.7,0.75,0.8,1},{"F","D","C","C+","B-","B","B+","A-","A","A+"})))</f>
        <v/>
      </c>
      <c r="CB198" s="12" t="str">
        <f>IF($A198="","",IF(BZ198="","--",LOOKUP(BZ198/CB$2,{0,0.4,0.45,0.5,0.55,0.6,0.65,0.7,0.75,0.8,1},{0,2,2.25,2.5,2.75,3,3.25,3.5,3.75,4})))</f>
        <v/>
      </c>
      <c r="CF198" s="32" t="str">
        <f t="shared" si="98"/>
        <v/>
      </c>
      <c r="CJ198" s="32" t="str">
        <f t="shared" si="99"/>
        <v/>
      </c>
      <c r="CK198" s="33" t="str">
        <f>IF(OR(B198="",A198="IM",COUNT(CG198:CI198)=0),"",ROUNDUP(N(CF198)+N(CJ198),0))</f>
        <v/>
      </c>
    </row>
    <row r="199" spans="5:89" x14ac:dyDescent="0.25">
      <c r="E199" s="16" t="str">
        <f t="shared" si="71"/>
        <v/>
      </c>
      <c r="I199" s="16" t="str">
        <f t="shared" si="72"/>
        <v/>
      </c>
      <c r="J199" s="16" t="str">
        <f t="shared" si="73"/>
        <v/>
      </c>
      <c r="M199" s="16" t="str">
        <f t="shared" si="74"/>
        <v/>
      </c>
      <c r="Q199" s="16" t="str">
        <f t="shared" si="75"/>
        <v/>
      </c>
      <c r="R199" s="16" t="str">
        <f t="shared" si="76"/>
        <v/>
      </c>
      <c r="U199" s="16" t="str">
        <f t="shared" si="77"/>
        <v/>
      </c>
      <c r="Y199" s="16" t="str">
        <f t="shared" si="78"/>
        <v/>
      </c>
      <c r="Z199" s="16" t="str">
        <f t="shared" si="79"/>
        <v/>
      </c>
      <c r="AC199" s="16" t="str">
        <f t="shared" si="80"/>
        <v/>
      </c>
      <c r="AG199" s="16" t="str">
        <f t="shared" si="81"/>
        <v/>
      </c>
      <c r="AH199" s="12" t="str">
        <f t="shared" si="82"/>
        <v/>
      </c>
      <c r="AK199" s="16" t="str">
        <f t="shared" si="83"/>
        <v/>
      </c>
      <c r="AO199" s="16" t="str">
        <f t="shared" si="84"/>
        <v/>
      </c>
      <c r="AP199" s="16" t="str">
        <f t="shared" si="85"/>
        <v/>
      </c>
      <c r="AS199" s="16" t="str">
        <f t="shared" si="86"/>
        <v/>
      </c>
      <c r="AW199" s="16" t="str">
        <f t="shared" si="87"/>
        <v/>
      </c>
      <c r="AX199" s="16" t="str">
        <f t="shared" si="88"/>
        <v/>
      </c>
      <c r="BA199" s="16" t="str">
        <f t="shared" si="89"/>
        <v/>
      </c>
      <c r="BE199" s="16" t="str">
        <f t="shared" si="90"/>
        <v/>
      </c>
      <c r="BF199" s="16" t="str">
        <f t="shared" si="91"/>
        <v/>
      </c>
      <c r="BH199" s="16" t="str">
        <f>IF($A199="","",IF(BG199="","I",LOOKUP(BG199/BI$2,{0,0.4,0.45,0.5,0.55,0.6,0.65,0.7,0.75,0.8,1},{"F","D","C","C+","B-","B","B+","A-","A","A+"})))</f>
        <v/>
      </c>
      <c r="BI199" s="12" t="str">
        <f>IF($A199="","",IF(BG199="","--",LOOKUP(BG199/BI$2,{0,0.4,0.45,0.5,0.55,0.6,0.65,0.7,0.75,0.8,1},{0,2,2.25,2.5,2.75,3,3.25,3.5,3.75,4})))</f>
        <v/>
      </c>
      <c r="BL199" s="16" t="str">
        <f t="shared" si="92"/>
        <v/>
      </c>
      <c r="BP199" s="16" t="str">
        <f t="shared" si="93"/>
        <v/>
      </c>
      <c r="BQ199" s="10" t="str">
        <f t="shared" si="94"/>
        <v/>
      </c>
      <c r="BT199" s="16" t="str">
        <f t="shared" si="95"/>
        <v/>
      </c>
      <c r="BX199" s="16" t="str">
        <f t="shared" si="96"/>
        <v/>
      </c>
      <c r="BY199" s="10" t="str">
        <f t="shared" si="97"/>
        <v/>
      </c>
      <c r="CA199" s="16" t="str">
        <f>IF($A199="","",IF(BZ199="","I",LOOKUP(BZ199/CB$2,{0,0.4,0.45,0.5,0.55,0.6,0.65,0.7,0.75,0.8,1},{"F","D","C","C+","B-","B","B+","A-","A","A+"})))</f>
        <v/>
      </c>
      <c r="CB199" s="12" t="str">
        <f>IF($A199="","",IF(BZ199="","--",LOOKUP(BZ199/CB$2,{0,0.4,0.45,0.5,0.55,0.6,0.65,0.7,0.75,0.8,1},{0,2,2.25,2.5,2.75,3,3.25,3.5,3.75,4})))</f>
        <v/>
      </c>
      <c r="CF199" s="32" t="str">
        <f t="shared" si="98"/>
        <v/>
      </c>
      <c r="CJ199" s="32" t="str">
        <f t="shared" si="99"/>
        <v/>
      </c>
      <c r="CK199" s="33" t="str">
        <f>IF(OR(B199="",A199="IM",COUNT(CG199:CI199)=0),"",ROUNDUP(N(CF199)+N(CJ199),0))</f>
        <v/>
      </c>
    </row>
    <row r="200" spans="5:89" x14ac:dyDescent="0.25">
      <c r="E200" s="16" t="str">
        <f t="shared" ref="E200:E263" si="100">IF(ISBLANK($B200),"",IF(COUNT(C200:D200)=0,"",IF(AND($A200="IM",COUNT(C200:D200)=1),C200+D200,ROUNDUP((C200+D200)/2,2))))</f>
        <v/>
      </c>
      <c r="I200" s="16" t="str">
        <f t="shared" ref="I200:I263" si="101">IF(ISBLANK($B200),"",IF(COUNT(F200:G200)=0,"",IF(AND($A200="IM",COUNT(F200:G200)=1),F200+G200,IF(AND(ABS(F200-G200)&lt;E$2*0.16,ISBLANK(H200)),CEILING(AVERAGE(F200,G200),0.01),IF(AND(ABS(F200-G200)&gt;=E$2*0.16,ISBLANK(H200)),"3E",IF(MAX(F200:H200)-MEDIAN(F200:H200)&lt;=MEDIAN(F200:H200)-MIN(F200:H200),CEILING(AVERAGE(MAX(F200:H200),MEDIAN(F200:H200)),0.01),ROUNDUP(AVERAGE(MIN(F200:H200),MEDIAN(F200:H200)),2)))))))</f>
        <v/>
      </c>
      <c r="J200" s="16" t="str">
        <f t="shared" ref="J200:J263" si="102">IF(I200="3E","3E",IF(OR($B200="",COUNT(I200)=0),"",ROUNDUP(N(E200)+N(I200),0)))</f>
        <v/>
      </c>
      <c r="M200" s="16" t="str">
        <f t="shared" ref="M200:M263" si="103">IF(ISBLANK($B200),"",IF(COUNT(K200:L200)=0,"",IF(AND($A200="IM",COUNT(K200:L200)=1),K200+L200,ROUNDUP((K200+L200)/2,2))))</f>
        <v/>
      </c>
      <c r="Q200" s="16" t="str">
        <f t="shared" ref="Q200:Q263" si="104">IF(ISBLANK($B200),"",IF(COUNT(N200:O200)=0,"",IF(AND($A200="IM",COUNT(N200:O200)=1),N200+O200,IF(AND(ABS(N200-O200)&lt;M$2*0.16,ISBLANK(P200)),CEILING(AVERAGE(N200,O200),0.01),IF(AND(ABS(N200-O200)&gt;=M$2*0.16,ISBLANK(P200)),"3E",IF(MAX(N200:P200)-MEDIAN(N200:P200)&lt;=MEDIAN(N200:P200)-MIN(N200:P200),CEILING(AVERAGE(MAX(N200:P200),MEDIAN(N200:P200)),0.01),ROUNDUP(AVERAGE(MIN(N200:P200),MEDIAN(N200:P200)),2)))))))</f>
        <v/>
      </c>
      <c r="R200" s="16" t="str">
        <f t="shared" ref="R200:R263" si="105">IF(Q200="3E","3E",IF(OR($B200="",COUNT(Q200)=0),"",ROUNDUP(N(M200)+N(Q200),0)))</f>
        <v/>
      </c>
      <c r="U200" s="16" t="str">
        <f t="shared" ref="U200:U263" si="106">IF(ISBLANK($B200),"",IF(COUNT(S200:T200)=0,"",IF(AND($A200="IM",COUNT(S200:T200)=1),S200+T200,ROUNDUP((S200+T200)/2,2))))</f>
        <v/>
      </c>
      <c r="Y200" s="16" t="str">
        <f t="shared" ref="Y200:Y263" si="107">IF(ISBLANK($B200),"",IF(COUNT(V200:W200)=0,"",IF(AND($A200="IM",COUNT(V200:W200)=1),V200+W200,IF(AND(ABS(V200-W200)&lt;U$2*0.16,ISBLANK(X200)),CEILING(AVERAGE(V200,W200),0.01),IF(AND(ABS(V200-W200)&gt;=U$2*0.16,ISBLANK(X200)),"3E",IF(MAX(V200:X200)-MEDIAN(V200:X200)&lt;=MEDIAN(V200:X200)-MIN(V200:X200),CEILING(AVERAGE(MAX(V200:X200),MEDIAN(V200:X200)),0.01),ROUNDUP(AVERAGE(MIN(V200:X200),MEDIAN(V200:X200)),2)))))))</f>
        <v/>
      </c>
      <c r="Z200" s="16" t="str">
        <f t="shared" ref="Z200:Z263" si="108">IF(Y200="3E","3E",IF(OR($B200="",COUNT(Y200)=0),"",ROUNDUP(N(U200)+N(Y200),0)))</f>
        <v/>
      </c>
      <c r="AC200" s="16" t="str">
        <f t="shared" ref="AC200:AC263" si="109">IF(ISBLANK($B200),"",IF(COUNT(AA200:AB200)=0,"",IF(AND($A200="IM",COUNT(AA200:AB200)=1),AA200+AB200,ROUNDUP((AA200+AB200)/2,2))))</f>
        <v/>
      </c>
      <c r="AG200" s="16" t="str">
        <f t="shared" ref="AG200:AG263" si="110">IF(ISBLANK($B200),"",IF(COUNT(AD200:AE200)=0,"",IF(AND($A200="IM",COUNT(AD200:AE200)=1),AD200+AE200,IF(AND(ABS(AD200-AE200)&lt;AC$2*0.16,ISBLANK(AF200)),CEILING(AVERAGE(AD200,AE200),0.01),IF(AND(ABS(AD200-AE200)&gt;=AC$2*0.16,ISBLANK(AF200)),"3E",IF(MAX(AD200:AF200)-MEDIAN(AD200:AF200)&lt;=MEDIAN(AD200:AF200)-MIN(AD200:AF200),CEILING(AVERAGE(MAX(AD200:AF200),MEDIAN(AD200:AF200)),0.01),ROUNDUP(AVERAGE(MIN(AD200:AF200),MEDIAN(AD200:AF200)),2)))))))</f>
        <v/>
      </c>
      <c r="AH200" s="12" t="str">
        <f t="shared" ref="AH200:AH263" si="111">IF(AG200="3E","3E",IF(OR($B200="",COUNT(AG200)=0),"",ROUNDUP(N(AC200)+N(AG200),0)))</f>
        <v/>
      </c>
      <c r="AK200" s="16" t="str">
        <f t="shared" ref="AK200:AK263" si="112">IF(ISBLANK($B200),"",IF(COUNT(AI200:AJ200)=0,"",IF(AND($A200="IM",COUNT(AI200:AJ200)=1),AI200+AJ200,ROUNDUP((AI200+AJ200)/2,2))))</f>
        <v/>
      </c>
      <c r="AO200" s="16" t="str">
        <f t="shared" ref="AO200:AO263" si="113">IF(ISBLANK($B200),"",IF(COUNT(AL200:AM200)=0,"",IF(AND($A200="IM",COUNT(AL200:AM200)=1),AL200+AM200,IF(AND(ABS(AL200-AM200)&lt;AK$2*0.16,ISBLANK(AN200)),CEILING(AVERAGE(AL200,AM200),0.01),IF(AND(ABS(AL200-AM200)&gt;=AK$2*0.16,ISBLANK(AN200)),"3E",IF(MAX(AL200:AN200)-MEDIAN(AL200:AN200)&lt;=MEDIAN(AL200:AN200)-MIN(AL200:AN200),CEILING(AVERAGE(MAX(AL200:AN200),MEDIAN(AL200:AN200)),0.01),ROUNDUP(AVERAGE(MIN(AL200:AN200),MEDIAN(AL200:AN200)),2)))))))</f>
        <v/>
      </c>
      <c r="AP200" s="16" t="str">
        <f t="shared" ref="AP200:AP263" si="114">IF(AO200="3E","3E",IF(OR($B200="",COUNT(AO200)=0),"",ROUNDUP(N(AK200)+N(AO200),0)))</f>
        <v/>
      </c>
      <c r="AS200" s="16" t="str">
        <f t="shared" ref="AS200:AS263" si="115">IF(ISBLANK($B200),"",IF(COUNT(AQ200:AR200)=0,"",IF(AND($A200="IM",COUNT(AQ200:AR200)=1),AQ200+AR200,ROUNDUP((AQ200+AR200)/2,2))))</f>
        <v/>
      </c>
      <c r="AW200" s="16" t="str">
        <f t="shared" ref="AW200:AW263" si="116">IF(ISBLANK($B200),"",IF(COUNT(AT200:AU200)=0,"",IF(AND($A200="IM",COUNT(AT200:AU200)=1),AT200+AU200,IF(AND(ABS(AT200-AU200)&lt;AS$2*0.16,ISBLANK(AV200)),CEILING(AVERAGE(AT200,AU200),0.01),IF(AND(ABS(AT200-AU200)&gt;=AS$2*0.16,ISBLANK(AV200)),"3E",IF(MAX(AT200:AV200)-MEDIAN(AT200:AV200)&lt;=MEDIAN(AT200:AV200)-MIN(AT200:AV200),CEILING(AVERAGE(MAX(AT200:AV200),MEDIAN(AT200:AV200)),0.01),ROUNDUP(AVERAGE(MIN(AT200:AV200),MEDIAN(AT200:AV200)),2)))))))</f>
        <v/>
      </c>
      <c r="AX200" s="16" t="str">
        <f t="shared" ref="AX200:AX263" si="117">IF(AW200="3E","3E",IF(OR($B200="",COUNT(AW200)=0),"",ROUNDUP(N(AS200)+N(AW200),0)))</f>
        <v/>
      </c>
      <c r="BA200" s="16" t="str">
        <f t="shared" ref="BA200:BA263" si="118">IF(ISBLANK($B200),"",IF(COUNT(AY200:AZ200)=0,"",IF(AND($A200="IM",COUNT(AY200:AZ200)=1),AY200+AZ200,ROUNDUP((AY200+AZ200)/2,2))))</f>
        <v/>
      </c>
      <c r="BE200" s="16" t="str">
        <f t="shared" ref="BE200:BE263" si="119">IF(ISBLANK($B200),"",IF(COUNT(BB200:BC200)=0,"",IF(AND($A200="IM",COUNT(BB200:BC200)=1),BB200+BC200,IF(AND(ABS(BB200-BC200)&lt;BA$2*0.16,ISBLANK(BD200)),CEILING(AVERAGE(BB200,BC200),0.01),IF(AND(ABS(BB200-BC200)&gt;=BA$2*0.16,ISBLANK(BD200)),"3E",IF(MAX(BB200:BD200)-MEDIAN(BB200:BD200)&lt;=MEDIAN(BB200:BD200)-MIN(BB200:BD200),CEILING(AVERAGE(MAX(BB200:BD200),MEDIAN(BB200:BD200)),0.01),ROUNDUP(AVERAGE(MIN(BB200:BD200),MEDIAN(BB200:BD200)),2)))))))</f>
        <v/>
      </c>
      <c r="BF200" s="16" t="str">
        <f t="shared" ref="BF200:BF263" si="120">IF(BE200="3E","3E",IF(OR($B200="",COUNT(BE200)=0),"",ROUNDUP(N(BA200)+N(BE200),0)))</f>
        <v/>
      </c>
      <c r="BH200" s="16" t="str">
        <f>IF($A200="","",IF(BG200="","I",LOOKUP(BG200/BI$2,{0,0.4,0.45,0.5,0.55,0.6,0.65,0.7,0.75,0.8,1},{"F","D","C","C+","B-","B","B+","A-","A","A+"})))</f>
        <v/>
      </c>
      <c r="BI200" s="12" t="str">
        <f>IF($A200="","",IF(BG200="","--",LOOKUP(BG200/BI$2,{0,0.4,0.45,0.5,0.55,0.6,0.65,0.7,0.75,0.8,1},{0,2,2.25,2.5,2.75,3,3.25,3.5,3.75,4})))</f>
        <v/>
      </c>
      <c r="BL200" s="16" t="str">
        <f t="shared" ref="BL200:BL263" si="121">IF(ISBLANK($B200),"",IF(COUNT(BJ200:BK200)=0,"",IF(AND($A200="IM",COUNT(BJ200:BK200)=1),BJ200+BK200,ROUNDUP((BJ200+BK200)/2,2))))</f>
        <v/>
      </c>
      <c r="BP200" s="16" t="str">
        <f t="shared" ref="BP200:BP263" si="122">IF(ISBLANK($B200),"",IF(COUNT(BM200:BN200)=0,"",IF(AND($A200="IM",COUNT(BM200:BN200)=1),BM200+BN200,IF(AND(ABS(BM200-BN200)&lt;BL$2*0.16,ISBLANK(BO200)),CEILING(AVERAGE(BM200,BN200),0.01),IF(AND(ABS(BM200-BN200)&gt;=BL$2*0.16,ISBLANK(BO200)),"3E",IF(MAX(BM200:BO200)-MEDIAN(BM200:BO200)&lt;=MEDIAN(BM200:BO200)-MIN(BM200:BO200),CEILING(AVERAGE(MAX(BM200:BO200),MEDIAN(BM200:BO200)),0.01),ROUNDUP(AVERAGE(MIN(BM200:BO200),MEDIAN(BM200:BO200)),2)))))))</f>
        <v/>
      </c>
      <c r="BQ200" s="10" t="str">
        <f t="shared" ref="BQ200:BQ263" si="123">IF(BP200="3E","3E",IF(OR($B200="",COUNT(BP200)=0),"",ROUNDUP(N(BL200)+N(BP200),0)))</f>
        <v/>
      </c>
      <c r="BT200" s="16" t="str">
        <f t="shared" ref="BT200:BT263" si="124">IF(ISBLANK($B200),"",IF(COUNT(BR200:BS200)=0,"",IF(AND($A200="IM",COUNT(BR200:BS200)=1),BR200+BS200,ROUNDUP((BR200+BS200)/2,2))))</f>
        <v/>
      </c>
      <c r="BX200" s="16" t="str">
        <f t="shared" ref="BX200:BX263" si="125">IF(ISBLANK($B200),"",IF(COUNT(BU200:BV200)=0,"",IF(AND($A200="IM",COUNT(BU200:BV200)=1),BU200+BV200,IF(AND(ABS(BU200-BV200)&lt;BT$2*0.16,ISBLANK(BW200)),CEILING(AVERAGE(BU200,BV200),0.01),IF(AND(ABS(BU200-BV200)&gt;=BT$2*0.16,ISBLANK(BW200)),"3E",IF(MAX(BU200:BW200)-MEDIAN(BU200:BW200)&lt;=MEDIAN(BU200:BW200)-MIN(BU200:BW200),CEILING(AVERAGE(MAX(BU200:BW200),MEDIAN(BU200:BW200)),0.01),ROUNDUP(AVERAGE(MIN(BU200:BW200),MEDIAN(BU200:BW200)),2)))))))</f>
        <v/>
      </c>
      <c r="BY200" s="10" t="str">
        <f t="shared" ref="BY200:BY263" si="126">IF(BX200="3E","3E",IF(OR($B200="",COUNT(BX200)=0),"",ROUNDUP(N(BT200)+N(BX200),0)))</f>
        <v/>
      </c>
      <c r="CA200" s="16" t="str">
        <f>IF($A200="","",IF(BZ200="","I",LOOKUP(BZ200/CB$2,{0,0.4,0.45,0.5,0.55,0.6,0.65,0.7,0.75,0.8,1},{"F","D","C","C+","B-","B","B+","A-","A","A+"})))</f>
        <v/>
      </c>
      <c r="CB200" s="12" t="str">
        <f>IF($A200="","",IF(BZ200="","--",LOOKUP(BZ200/CB$2,{0,0.4,0.45,0.5,0.55,0.6,0.65,0.7,0.75,0.8,1},{0,2,2.25,2.5,2.75,3,3.25,3.5,3.75,4})))</f>
        <v/>
      </c>
      <c r="CF200" s="32" t="str">
        <f t="shared" ref="CF200:CF208" si="127">IF(ISBLANK($B200),"",IF(COUNT(CC200:CE200)=0,"",ROUNDUP(CC200+CD200+CE200,2)))</f>
        <v/>
      </c>
      <c r="CJ200" s="32" t="str">
        <f t="shared" ref="CJ200:CJ263" si="128">IF(ISBLANK($B200),"",IF(COUNT(CG200:CI200)=0,"",ROUNDUP(CG200+CH200+CI200,2)))</f>
        <v/>
      </c>
      <c r="CK200" s="33" t="str">
        <f>IF(OR(B200="",A200="IM",COUNT(CG200:CI200)=0),"",ROUNDUP(N(CF200)+N(CJ200),0))</f>
        <v/>
      </c>
    </row>
    <row r="201" spans="5:89" x14ac:dyDescent="0.25">
      <c r="E201" s="16" t="str">
        <f t="shared" si="100"/>
        <v/>
      </c>
      <c r="I201" s="16" t="str">
        <f t="shared" si="101"/>
        <v/>
      </c>
      <c r="J201" s="16" t="str">
        <f t="shared" si="102"/>
        <v/>
      </c>
      <c r="M201" s="16" t="str">
        <f t="shared" si="103"/>
        <v/>
      </c>
      <c r="Q201" s="16" t="str">
        <f t="shared" si="104"/>
        <v/>
      </c>
      <c r="R201" s="16" t="str">
        <f t="shared" si="105"/>
        <v/>
      </c>
      <c r="U201" s="16" t="str">
        <f t="shared" si="106"/>
        <v/>
      </c>
      <c r="Y201" s="16" t="str">
        <f t="shared" si="107"/>
        <v/>
      </c>
      <c r="Z201" s="16" t="str">
        <f t="shared" si="108"/>
        <v/>
      </c>
      <c r="AC201" s="16" t="str">
        <f t="shared" si="109"/>
        <v/>
      </c>
      <c r="AG201" s="16" t="str">
        <f t="shared" si="110"/>
        <v/>
      </c>
      <c r="AH201" s="12" t="str">
        <f t="shared" si="111"/>
        <v/>
      </c>
      <c r="AK201" s="16" t="str">
        <f t="shared" si="112"/>
        <v/>
      </c>
      <c r="AO201" s="16" t="str">
        <f t="shared" si="113"/>
        <v/>
      </c>
      <c r="AP201" s="16" t="str">
        <f t="shared" si="114"/>
        <v/>
      </c>
      <c r="AS201" s="16" t="str">
        <f t="shared" si="115"/>
        <v/>
      </c>
      <c r="AW201" s="16" t="str">
        <f t="shared" si="116"/>
        <v/>
      </c>
      <c r="AX201" s="16" t="str">
        <f t="shared" si="117"/>
        <v/>
      </c>
      <c r="BA201" s="16" t="str">
        <f t="shared" si="118"/>
        <v/>
      </c>
      <c r="BE201" s="16" t="str">
        <f t="shared" si="119"/>
        <v/>
      </c>
      <c r="BF201" s="16" t="str">
        <f t="shared" si="120"/>
        <v/>
      </c>
      <c r="BH201" s="16" t="str">
        <f>IF($A201="","",IF(BG201="","I",LOOKUP(BG201/BI$2,{0,0.4,0.45,0.5,0.55,0.6,0.65,0.7,0.75,0.8,1},{"F","D","C","C+","B-","B","B+","A-","A","A+"})))</f>
        <v/>
      </c>
      <c r="BI201" s="12" t="str">
        <f>IF($A201="","",IF(BG201="","--",LOOKUP(BG201/BI$2,{0,0.4,0.45,0.5,0.55,0.6,0.65,0.7,0.75,0.8,1},{0,2,2.25,2.5,2.75,3,3.25,3.5,3.75,4})))</f>
        <v/>
      </c>
      <c r="BL201" s="16" t="str">
        <f t="shared" si="121"/>
        <v/>
      </c>
      <c r="BP201" s="16" t="str">
        <f t="shared" si="122"/>
        <v/>
      </c>
      <c r="BQ201" s="10" t="str">
        <f t="shared" si="123"/>
        <v/>
      </c>
      <c r="BT201" s="16" t="str">
        <f t="shared" si="124"/>
        <v/>
      </c>
      <c r="BX201" s="16" t="str">
        <f t="shared" si="125"/>
        <v/>
      </c>
      <c r="BY201" s="10" t="str">
        <f t="shared" si="126"/>
        <v/>
      </c>
      <c r="CA201" s="16" t="str">
        <f>IF($A201="","",IF(BZ201="","I",LOOKUP(BZ201/CB$2,{0,0.4,0.45,0.5,0.55,0.6,0.65,0.7,0.75,0.8,1},{"F","D","C","C+","B-","B","B+","A-","A","A+"})))</f>
        <v/>
      </c>
      <c r="CB201" s="12" t="str">
        <f>IF($A201="","",IF(BZ201="","--",LOOKUP(BZ201/CB$2,{0,0.4,0.45,0.5,0.55,0.6,0.65,0.7,0.75,0.8,1},{0,2,2.25,2.5,2.75,3,3.25,3.5,3.75,4})))</f>
        <v/>
      </c>
      <c r="CF201" s="32" t="str">
        <f t="shared" si="127"/>
        <v/>
      </c>
      <c r="CJ201" s="32" t="str">
        <f t="shared" si="128"/>
        <v/>
      </c>
      <c r="CK201" s="33" t="str">
        <f>IF(OR(B201="",A201="IM",COUNT(CG201:CI201)=0),"",ROUNDUP(N(CF201)+N(CJ201),0))</f>
        <v/>
      </c>
    </row>
    <row r="202" spans="5:89" x14ac:dyDescent="0.25">
      <c r="E202" s="16" t="str">
        <f t="shared" si="100"/>
        <v/>
      </c>
      <c r="I202" s="16" t="str">
        <f t="shared" si="101"/>
        <v/>
      </c>
      <c r="J202" s="16" t="str">
        <f t="shared" si="102"/>
        <v/>
      </c>
      <c r="M202" s="16" t="str">
        <f t="shared" si="103"/>
        <v/>
      </c>
      <c r="Q202" s="16" t="str">
        <f t="shared" si="104"/>
        <v/>
      </c>
      <c r="R202" s="16" t="str">
        <f t="shared" si="105"/>
        <v/>
      </c>
      <c r="U202" s="16" t="str">
        <f t="shared" si="106"/>
        <v/>
      </c>
      <c r="Y202" s="16" t="str">
        <f t="shared" si="107"/>
        <v/>
      </c>
      <c r="Z202" s="16" t="str">
        <f t="shared" si="108"/>
        <v/>
      </c>
      <c r="AC202" s="16" t="str">
        <f t="shared" si="109"/>
        <v/>
      </c>
      <c r="AG202" s="16" t="str">
        <f t="shared" si="110"/>
        <v/>
      </c>
      <c r="AH202" s="12" t="str">
        <f t="shared" si="111"/>
        <v/>
      </c>
      <c r="AK202" s="16" t="str">
        <f t="shared" si="112"/>
        <v/>
      </c>
      <c r="AO202" s="16" t="str">
        <f t="shared" si="113"/>
        <v/>
      </c>
      <c r="AP202" s="16" t="str">
        <f t="shared" si="114"/>
        <v/>
      </c>
      <c r="AS202" s="16" t="str">
        <f t="shared" si="115"/>
        <v/>
      </c>
      <c r="AW202" s="16" t="str">
        <f t="shared" si="116"/>
        <v/>
      </c>
      <c r="AX202" s="16" t="str">
        <f t="shared" si="117"/>
        <v/>
      </c>
      <c r="BA202" s="16" t="str">
        <f t="shared" si="118"/>
        <v/>
      </c>
      <c r="BE202" s="16" t="str">
        <f t="shared" si="119"/>
        <v/>
      </c>
      <c r="BF202" s="16" t="str">
        <f t="shared" si="120"/>
        <v/>
      </c>
      <c r="BH202" s="16" t="str">
        <f>IF($A202="","",IF(BG202="","I",LOOKUP(BG202/BI$2,{0,0.4,0.45,0.5,0.55,0.6,0.65,0.7,0.75,0.8,1},{"F","D","C","C+","B-","B","B+","A-","A","A+"})))</f>
        <v/>
      </c>
      <c r="BI202" s="12" t="str">
        <f>IF($A202="","",IF(BG202="","--",LOOKUP(BG202/BI$2,{0,0.4,0.45,0.5,0.55,0.6,0.65,0.7,0.75,0.8,1},{0,2,2.25,2.5,2.75,3,3.25,3.5,3.75,4})))</f>
        <v/>
      </c>
      <c r="BL202" s="16" t="str">
        <f t="shared" si="121"/>
        <v/>
      </c>
      <c r="BP202" s="16" t="str">
        <f t="shared" si="122"/>
        <v/>
      </c>
      <c r="BQ202" s="10" t="str">
        <f t="shared" si="123"/>
        <v/>
      </c>
      <c r="BT202" s="16" t="str">
        <f t="shared" si="124"/>
        <v/>
      </c>
      <c r="BX202" s="16" t="str">
        <f t="shared" si="125"/>
        <v/>
      </c>
      <c r="BY202" s="10" t="str">
        <f t="shared" si="126"/>
        <v/>
      </c>
      <c r="CA202" s="16" t="str">
        <f>IF($A202="","",IF(BZ202="","I",LOOKUP(BZ202/CB$2,{0,0.4,0.45,0.5,0.55,0.6,0.65,0.7,0.75,0.8,1},{"F","D","C","C+","B-","B","B+","A-","A","A+"})))</f>
        <v/>
      </c>
      <c r="CB202" s="12" t="str">
        <f>IF($A202="","",IF(BZ202="","--",LOOKUP(BZ202/CB$2,{0,0.4,0.45,0.5,0.55,0.6,0.65,0.7,0.75,0.8,1},{0,2,2.25,2.5,2.75,3,3.25,3.5,3.75,4})))</f>
        <v/>
      </c>
      <c r="CF202" s="32" t="str">
        <f t="shared" si="127"/>
        <v/>
      </c>
      <c r="CJ202" s="32" t="str">
        <f t="shared" si="128"/>
        <v/>
      </c>
      <c r="CK202" s="33" t="str">
        <f>IF(OR(B202="",A202="IM",COUNT(CG202:CI202)=0),"",ROUNDUP(N(CF202)+N(CJ202),0))</f>
        <v/>
      </c>
    </row>
    <row r="203" spans="5:89" x14ac:dyDescent="0.25">
      <c r="E203" s="16" t="str">
        <f t="shared" si="100"/>
        <v/>
      </c>
      <c r="I203" s="16" t="str">
        <f t="shared" si="101"/>
        <v/>
      </c>
      <c r="J203" s="16" t="str">
        <f t="shared" si="102"/>
        <v/>
      </c>
      <c r="M203" s="16" t="str">
        <f t="shared" si="103"/>
        <v/>
      </c>
      <c r="Q203" s="16" t="str">
        <f t="shared" si="104"/>
        <v/>
      </c>
      <c r="R203" s="16" t="str">
        <f t="shared" si="105"/>
        <v/>
      </c>
      <c r="U203" s="16" t="str">
        <f t="shared" si="106"/>
        <v/>
      </c>
      <c r="Y203" s="16" t="str">
        <f t="shared" si="107"/>
        <v/>
      </c>
      <c r="Z203" s="16" t="str">
        <f t="shared" si="108"/>
        <v/>
      </c>
      <c r="AC203" s="16" t="str">
        <f t="shared" si="109"/>
        <v/>
      </c>
      <c r="AG203" s="16" t="str">
        <f t="shared" si="110"/>
        <v/>
      </c>
      <c r="AH203" s="12" t="str">
        <f t="shared" si="111"/>
        <v/>
      </c>
      <c r="AK203" s="16" t="str">
        <f t="shared" si="112"/>
        <v/>
      </c>
      <c r="AO203" s="16" t="str">
        <f t="shared" si="113"/>
        <v/>
      </c>
      <c r="AP203" s="16" t="str">
        <f t="shared" si="114"/>
        <v/>
      </c>
      <c r="AS203" s="16" t="str">
        <f t="shared" si="115"/>
        <v/>
      </c>
      <c r="AW203" s="16" t="str">
        <f t="shared" si="116"/>
        <v/>
      </c>
      <c r="AX203" s="16" t="str">
        <f t="shared" si="117"/>
        <v/>
      </c>
      <c r="BA203" s="16" t="str">
        <f t="shared" si="118"/>
        <v/>
      </c>
      <c r="BE203" s="16" t="str">
        <f t="shared" si="119"/>
        <v/>
      </c>
      <c r="BF203" s="16" t="str">
        <f t="shared" si="120"/>
        <v/>
      </c>
      <c r="BH203" s="16" t="str">
        <f>IF($A203="","",IF(BG203="","I",LOOKUP(BG203/BI$2,{0,0.4,0.45,0.5,0.55,0.6,0.65,0.7,0.75,0.8,1},{"F","D","C","C+","B-","B","B+","A-","A","A+"})))</f>
        <v/>
      </c>
      <c r="BI203" s="12" t="str">
        <f>IF($A203="","",IF(BG203="","--",LOOKUP(BG203/BI$2,{0,0.4,0.45,0.5,0.55,0.6,0.65,0.7,0.75,0.8,1},{0,2,2.25,2.5,2.75,3,3.25,3.5,3.75,4})))</f>
        <v/>
      </c>
      <c r="BL203" s="16" t="str">
        <f t="shared" si="121"/>
        <v/>
      </c>
      <c r="BP203" s="16" t="str">
        <f t="shared" si="122"/>
        <v/>
      </c>
      <c r="BQ203" s="10" t="str">
        <f t="shared" si="123"/>
        <v/>
      </c>
      <c r="BT203" s="16" t="str">
        <f t="shared" si="124"/>
        <v/>
      </c>
      <c r="BX203" s="16" t="str">
        <f t="shared" si="125"/>
        <v/>
      </c>
      <c r="BY203" s="10" t="str">
        <f t="shared" si="126"/>
        <v/>
      </c>
      <c r="CA203" s="16" t="str">
        <f>IF($A203="","",IF(BZ203="","I",LOOKUP(BZ203/CB$2,{0,0.4,0.45,0.5,0.55,0.6,0.65,0.7,0.75,0.8,1},{"F","D","C","C+","B-","B","B+","A-","A","A+"})))</f>
        <v/>
      </c>
      <c r="CB203" s="12" t="str">
        <f>IF($A203="","",IF(BZ203="","--",LOOKUP(BZ203/CB$2,{0,0.4,0.45,0.5,0.55,0.6,0.65,0.7,0.75,0.8,1},{0,2,2.25,2.5,2.75,3,3.25,3.5,3.75,4})))</f>
        <v/>
      </c>
      <c r="CF203" s="32" t="str">
        <f t="shared" si="127"/>
        <v/>
      </c>
      <c r="CJ203" s="32" t="str">
        <f t="shared" si="128"/>
        <v/>
      </c>
      <c r="CK203" s="33" t="str">
        <f>IF(OR(B203="",A203="IM",COUNT(CG203:CI203)=0),"",ROUNDUP(N(CF203)+N(CJ203),0))</f>
        <v/>
      </c>
    </row>
    <row r="204" spans="5:89" x14ac:dyDescent="0.25">
      <c r="E204" s="16" t="str">
        <f t="shared" si="100"/>
        <v/>
      </c>
      <c r="I204" s="16" t="str">
        <f t="shared" si="101"/>
        <v/>
      </c>
      <c r="J204" s="16" t="str">
        <f t="shared" si="102"/>
        <v/>
      </c>
      <c r="M204" s="16" t="str">
        <f t="shared" si="103"/>
        <v/>
      </c>
      <c r="Q204" s="16" t="str">
        <f t="shared" si="104"/>
        <v/>
      </c>
      <c r="R204" s="16" t="str">
        <f t="shared" si="105"/>
        <v/>
      </c>
      <c r="U204" s="16" t="str">
        <f t="shared" si="106"/>
        <v/>
      </c>
      <c r="Y204" s="16" t="str">
        <f t="shared" si="107"/>
        <v/>
      </c>
      <c r="Z204" s="16" t="str">
        <f t="shared" si="108"/>
        <v/>
      </c>
      <c r="AC204" s="16" t="str">
        <f t="shared" si="109"/>
        <v/>
      </c>
      <c r="AG204" s="16" t="str">
        <f t="shared" si="110"/>
        <v/>
      </c>
      <c r="AH204" s="12" t="str">
        <f t="shared" si="111"/>
        <v/>
      </c>
      <c r="AK204" s="16" t="str">
        <f t="shared" si="112"/>
        <v/>
      </c>
      <c r="AO204" s="16" t="str">
        <f t="shared" si="113"/>
        <v/>
      </c>
      <c r="AP204" s="16" t="str">
        <f t="shared" si="114"/>
        <v/>
      </c>
      <c r="AS204" s="16" t="str">
        <f t="shared" si="115"/>
        <v/>
      </c>
      <c r="AW204" s="16" t="str">
        <f t="shared" si="116"/>
        <v/>
      </c>
      <c r="AX204" s="16" t="str">
        <f t="shared" si="117"/>
        <v/>
      </c>
      <c r="BA204" s="16" t="str">
        <f t="shared" si="118"/>
        <v/>
      </c>
      <c r="BE204" s="16" t="str">
        <f t="shared" si="119"/>
        <v/>
      </c>
      <c r="BF204" s="16" t="str">
        <f t="shared" si="120"/>
        <v/>
      </c>
      <c r="BH204" s="16" t="str">
        <f>IF($A204="","",IF(BG204="","I",LOOKUP(BG204/BI$2,{0,0.4,0.45,0.5,0.55,0.6,0.65,0.7,0.75,0.8,1},{"F","D","C","C+","B-","B","B+","A-","A","A+"})))</f>
        <v/>
      </c>
      <c r="BI204" s="12" t="str">
        <f>IF($A204="","",IF(BG204="","--",LOOKUP(BG204/BI$2,{0,0.4,0.45,0.5,0.55,0.6,0.65,0.7,0.75,0.8,1},{0,2,2.25,2.5,2.75,3,3.25,3.5,3.75,4})))</f>
        <v/>
      </c>
      <c r="BL204" s="16" t="str">
        <f t="shared" si="121"/>
        <v/>
      </c>
      <c r="BP204" s="16" t="str">
        <f t="shared" si="122"/>
        <v/>
      </c>
      <c r="BQ204" s="10" t="str">
        <f t="shared" si="123"/>
        <v/>
      </c>
      <c r="BT204" s="16" t="str">
        <f t="shared" si="124"/>
        <v/>
      </c>
      <c r="BX204" s="16" t="str">
        <f t="shared" si="125"/>
        <v/>
      </c>
      <c r="BY204" s="10" t="str">
        <f t="shared" si="126"/>
        <v/>
      </c>
      <c r="CA204" s="16" t="str">
        <f>IF($A204="","",IF(BZ204="","I",LOOKUP(BZ204/CB$2,{0,0.4,0.45,0.5,0.55,0.6,0.65,0.7,0.75,0.8,1},{"F","D","C","C+","B-","B","B+","A-","A","A+"})))</f>
        <v/>
      </c>
      <c r="CB204" s="12" t="str">
        <f>IF($A204="","",IF(BZ204="","--",LOOKUP(BZ204/CB$2,{0,0.4,0.45,0.5,0.55,0.6,0.65,0.7,0.75,0.8,1},{0,2,2.25,2.5,2.75,3,3.25,3.5,3.75,4})))</f>
        <v/>
      </c>
      <c r="CF204" s="32" t="str">
        <f t="shared" si="127"/>
        <v/>
      </c>
      <c r="CJ204" s="32" t="str">
        <f t="shared" si="128"/>
        <v/>
      </c>
      <c r="CK204" s="33" t="str">
        <f>IF(OR(B204="",A204="IM",COUNT(CG204:CI204)=0),"",ROUNDUP(N(CF204)+N(CJ204),0))</f>
        <v/>
      </c>
    </row>
    <row r="205" spans="5:89" x14ac:dyDescent="0.25">
      <c r="E205" s="16" t="str">
        <f t="shared" si="100"/>
        <v/>
      </c>
      <c r="I205" s="16" t="str">
        <f t="shared" si="101"/>
        <v/>
      </c>
      <c r="J205" s="16" t="str">
        <f t="shared" si="102"/>
        <v/>
      </c>
      <c r="M205" s="16" t="str">
        <f t="shared" si="103"/>
        <v/>
      </c>
      <c r="Q205" s="16" t="str">
        <f t="shared" si="104"/>
        <v/>
      </c>
      <c r="R205" s="16" t="str">
        <f t="shared" si="105"/>
        <v/>
      </c>
      <c r="U205" s="16" t="str">
        <f t="shared" si="106"/>
        <v/>
      </c>
      <c r="Y205" s="16" t="str">
        <f t="shared" si="107"/>
        <v/>
      </c>
      <c r="Z205" s="16" t="str">
        <f t="shared" si="108"/>
        <v/>
      </c>
      <c r="AC205" s="16" t="str">
        <f t="shared" si="109"/>
        <v/>
      </c>
      <c r="AG205" s="16" t="str">
        <f t="shared" si="110"/>
        <v/>
      </c>
      <c r="AH205" s="12" t="str">
        <f t="shared" si="111"/>
        <v/>
      </c>
      <c r="AK205" s="16" t="str">
        <f t="shared" si="112"/>
        <v/>
      </c>
      <c r="AO205" s="16" t="str">
        <f t="shared" si="113"/>
        <v/>
      </c>
      <c r="AP205" s="16" t="str">
        <f t="shared" si="114"/>
        <v/>
      </c>
      <c r="AS205" s="16" t="str">
        <f t="shared" si="115"/>
        <v/>
      </c>
      <c r="AW205" s="16" t="str">
        <f t="shared" si="116"/>
        <v/>
      </c>
      <c r="AX205" s="16" t="str">
        <f t="shared" si="117"/>
        <v/>
      </c>
      <c r="BA205" s="16" t="str">
        <f t="shared" si="118"/>
        <v/>
      </c>
      <c r="BE205" s="16" t="str">
        <f t="shared" si="119"/>
        <v/>
      </c>
      <c r="BF205" s="16" t="str">
        <f t="shared" si="120"/>
        <v/>
      </c>
      <c r="BH205" s="16" t="str">
        <f>IF($A205="","",IF(BG205="","I",LOOKUP(BG205/BI$2,{0,0.4,0.45,0.5,0.55,0.6,0.65,0.7,0.75,0.8,1},{"F","D","C","C+","B-","B","B+","A-","A","A+"})))</f>
        <v/>
      </c>
      <c r="BI205" s="12" t="str">
        <f>IF($A205="","",IF(BG205="","--",LOOKUP(BG205/BI$2,{0,0.4,0.45,0.5,0.55,0.6,0.65,0.7,0.75,0.8,1},{0,2,2.25,2.5,2.75,3,3.25,3.5,3.75,4})))</f>
        <v/>
      </c>
      <c r="BL205" s="16" t="str">
        <f t="shared" si="121"/>
        <v/>
      </c>
      <c r="BP205" s="16" t="str">
        <f t="shared" si="122"/>
        <v/>
      </c>
      <c r="BQ205" s="10" t="str">
        <f t="shared" si="123"/>
        <v/>
      </c>
      <c r="BT205" s="16" t="str">
        <f t="shared" si="124"/>
        <v/>
      </c>
      <c r="BX205" s="16" t="str">
        <f t="shared" si="125"/>
        <v/>
      </c>
      <c r="BY205" s="10" t="str">
        <f t="shared" si="126"/>
        <v/>
      </c>
      <c r="CA205" s="16" t="str">
        <f>IF($A205="","",IF(BZ205="","I",LOOKUP(BZ205/CB$2,{0,0.4,0.45,0.5,0.55,0.6,0.65,0.7,0.75,0.8,1},{"F","D","C","C+","B-","B","B+","A-","A","A+"})))</f>
        <v/>
      </c>
      <c r="CB205" s="12" t="str">
        <f>IF($A205="","",IF(BZ205="","--",LOOKUP(BZ205/CB$2,{0,0.4,0.45,0.5,0.55,0.6,0.65,0.7,0.75,0.8,1},{0,2,2.25,2.5,2.75,3,3.25,3.5,3.75,4})))</f>
        <v/>
      </c>
      <c r="CF205" s="32" t="str">
        <f t="shared" si="127"/>
        <v/>
      </c>
      <c r="CJ205" s="32" t="str">
        <f t="shared" si="128"/>
        <v/>
      </c>
      <c r="CK205" s="33" t="str">
        <f>IF(OR(B205="",A205="IM",COUNT(CG205:CI205)=0),"",ROUNDUP(N(CF205)+N(CJ205),0))</f>
        <v/>
      </c>
    </row>
    <row r="206" spans="5:89" x14ac:dyDescent="0.25">
      <c r="E206" s="16" t="str">
        <f t="shared" si="100"/>
        <v/>
      </c>
      <c r="I206" s="16" t="str">
        <f t="shared" si="101"/>
        <v/>
      </c>
      <c r="J206" s="16" t="str">
        <f t="shared" si="102"/>
        <v/>
      </c>
      <c r="M206" s="16" t="str">
        <f t="shared" si="103"/>
        <v/>
      </c>
      <c r="Q206" s="16" t="str">
        <f t="shared" si="104"/>
        <v/>
      </c>
      <c r="R206" s="16" t="str">
        <f t="shared" si="105"/>
        <v/>
      </c>
      <c r="U206" s="16" t="str">
        <f t="shared" si="106"/>
        <v/>
      </c>
      <c r="Y206" s="16" t="str">
        <f t="shared" si="107"/>
        <v/>
      </c>
      <c r="Z206" s="16" t="str">
        <f t="shared" si="108"/>
        <v/>
      </c>
      <c r="AC206" s="16" t="str">
        <f t="shared" si="109"/>
        <v/>
      </c>
      <c r="AG206" s="16" t="str">
        <f t="shared" si="110"/>
        <v/>
      </c>
      <c r="AH206" s="12" t="str">
        <f t="shared" si="111"/>
        <v/>
      </c>
      <c r="AK206" s="16" t="str">
        <f t="shared" si="112"/>
        <v/>
      </c>
      <c r="AO206" s="16" t="str">
        <f t="shared" si="113"/>
        <v/>
      </c>
      <c r="AP206" s="16" t="str">
        <f t="shared" si="114"/>
        <v/>
      </c>
      <c r="AS206" s="16" t="str">
        <f t="shared" si="115"/>
        <v/>
      </c>
      <c r="AW206" s="16" t="str">
        <f t="shared" si="116"/>
        <v/>
      </c>
      <c r="AX206" s="16" t="str">
        <f t="shared" si="117"/>
        <v/>
      </c>
      <c r="BA206" s="16" t="str">
        <f t="shared" si="118"/>
        <v/>
      </c>
      <c r="BE206" s="16" t="str">
        <f t="shared" si="119"/>
        <v/>
      </c>
      <c r="BF206" s="16" t="str">
        <f t="shared" si="120"/>
        <v/>
      </c>
      <c r="BH206" s="16" t="str">
        <f>IF($A206="","",IF(BG206="","I",LOOKUP(BG206/BI$2,{0,0.4,0.45,0.5,0.55,0.6,0.65,0.7,0.75,0.8,1},{"F","D","C","C+","B-","B","B+","A-","A","A+"})))</f>
        <v/>
      </c>
      <c r="BI206" s="12" t="str">
        <f>IF($A206="","",IF(BG206="","--",LOOKUP(BG206/BI$2,{0,0.4,0.45,0.5,0.55,0.6,0.65,0.7,0.75,0.8,1},{0,2,2.25,2.5,2.75,3,3.25,3.5,3.75,4})))</f>
        <v/>
      </c>
      <c r="BL206" s="16" t="str">
        <f t="shared" si="121"/>
        <v/>
      </c>
      <c r="BP206" s="16" t="str">
        <f t="shared" si="122"/>
        <v/>
      </c>
      <c r="BQ206" s="10" t="str">
        <f t="shared" si="123"/>
        <v/>
      </c>
      <c r="BT206" s="16" t="str">
        <f t="shared" si="124"/>
        <v/>
      </c>
      <c r="BX206" s="16" t="str">
        <f t="shared" si="125"/>
        <v/>
      </c>
      <c r="BY206" s="10" t="str">
        <f t="shared" si="126"/>
        <v/>
      </c>
      <c r="CA206" s="16" t="str">
        <f>IF($A206="","",IF(BZ206="","I",LOOKUP(BZ206/CB$2,{0,0.4,0.45,0.5,0.55,0.6,0.65,0.7,0.75,0.8,1},{"F","D","C","C+","B-","B","B+","A-","A","A+"})))</f>
        <v/>
      </c>
      <c r="CB206" s="12" t="str">
        <f>IF($A206="","",IF(BZ206="","--",LOOKUP(BZ206/CB$2,{0,0.4,0.45,0.5,0.55,0.6,0.65,0.7,0.75,0.8,1},{0,2,2.25,2.5,2.75,3,3.25,3.5,3.75,4})))</f>
        <v/>
      </c>
      <c r="CF206" s="32" t="str">
        <f t="shared" si="127"/>
        <v/>
      </c>
      <c r="CJ206" s="32" t="str">
        <f t="shared" si="128"/>
        <v/>
      </c>
      <c r="CK206" s="33" t="str">
        <f>IF(OR(B206="",A206="IM",COUNT(CG206:CI206)=0),"",ROUNDUP(N(CF206)+N(CJ206),0))</f>
        <v/>
      </c>
    </row>
    <row r="207" spans="5:89" x14ac:dyDescent="0.25">
      <c r="E207" s="16" t="str">
        <f t="shared" si="100"/>
        <v/>
      </c>
      <c r="I207" s="16" t="str">
        <f t="shared" si="101"/>
        <v/>
      </c>
      <c r="J207" s="16" t="str">
        <f t="shared" si="102"/>
        <v/>
      </c>
      <c r="M207" s="16" t="str">
        <f t="shared" si="103"/>
        <v/>
      </c>
      <c r="Q207" s="16" t="str">
        <f t="shared" si="104"/>
        <v/>
      </c>
      <c r="R207" s="16" t="str">
        <f t="shared" si="105"/>
        <v/>
      </c>
      <c r="U207" s="16" t="str">
        <f t="shared" si="106"/>
        <v/>
      </c>
      <c r="Y207" s="16" t="str">
        <f t="shared" si="107"/>
        <v/>
      </c>
      <c r="Z207" s="16" t="str">
        <f t="shared" si="108"/>
        <v/>
      </c>
      <c r="AC207" s="16" t="str">
        <f t="shared" si="109"/>
        <v/>
      </c>
      <c r="AG207" s="16" t="str">
        <f t="shared" si="110"/>
        <v/>
      </c>
      <c r="AH207" s="12" t="str">
        <f t="shared" si="111"/>
        <v/>
      </c>
      <c r="AK207" s="16" t="str">
        <f t="shared" si="112"/>
        <v/>
      </c>
      <c r="AO207" s="16" t="str">
        <f t="shared" si="113"/>
        <v/>
      </c>
      <c r="AP207" s="16" t="str">
        <f t="shared" si="114"/>
        <v/>
      </c>
      <c r="AS207" s="16" t="str">
        <f t="shared" si="115"/>
        <v/>
      </c>
      <c r="AW207" s="16" t="str">
        <f t="shared" si="116"/>
        <v/>
      </c>
      <c r="AX207" s="16" t="str">
        <f t="shared" si="117"/>
        <v/>
      </c>
      <c r="BA207" s="16" t="str">
        <f t="shared" si="118"/>
        <v/>
      </c>
      <c r="BE207" s="16" t="str">
        <f t="shared" si="119"/>
        <v/>
      </c>
      <c r="BF207" s="16" t="str">
        <f t="shared" si="120"/>
        <v/>
      </c>
      <c r="BH207" s="16" t="str">
        <f>IF($A207="","",IF(BG207="","I",LOOKUP(BG207/BI$2,{0,0.4,0.45,0.5,0.55,0.6,0.65,0.7,0.75,0.8,1},{"F","D","C","C+","B-","B","B+","A-","A","A+"})))</f>
        <v/>
      </c>
      <c r="BI207" s="12" t="str">
        <f>IF($A207="","",IF(BG207="","--",LOOKUP(BG207/BI$2,{0,0.4,0.45,0.5,0.55,0.6,0.65,0.7,0.75,0.8,1},{0,2,2.25,2.5,2.75,3,3.25,3.5,3.75,4})))</f>
        <v/>
      </c>
      <c r="BL207" s="16" t="str">
        <f t="shared" si="121"/>
        <v/>
      </c>
      <c r="BP207" s="16" t="str">
        <f t="shared" si="122"/>
        <v/>
      </c>
      <c r="BQ207" s="10" t="str">
        <f t="shared" si="123"/>
        <v/>
      </c>
      <c r="BT207" s="16" t="str">
        <f t="shared" si="124"/>
        <v/>
      </c>
      <c r="BX207" s="16" t="str">
        <f t="shared" si="125"/>
        <v/>
      </c>
      <c r="BY207" s="10" t="str">
        <f t="shared" si="126"/>
        <v/>
      </c>
      <c r="CA207" s="16" t="str">
        <f>IF($A207="","",IF(BZ207="","I",LOOKUP(BZ207/CB$2,{0,0.4,0.45,0.5,0.55,0.6,0.65,0.7,0.75,0.8,1},{"F","D","C","C+","B-","B","B+","A-","A","A+"})))</f>
        <v/>
      </c>
      <c r="CB207" s="12" t="str">
        <f>IF($A207="","",IF(BZ207="","--",LOOKUP(BZ207/CB$2,{0,0.4,0.45,0.5,0.55,0.6,0.65,0.7,0.75,0.8,1},{0,2,2.25,2.5,2.75,3,3.25,3.5,3.75,4})))</f>
        <v/>
      </c>
      <c r="CF207" s="32" t="str">
        <f t="shared" si="127"/>
        <v/>
      </c>
      <c r="CJ207" s="32" t="str">
        <f t="shared" si="128"/>
        <v/>
      </c>
      <c r="CK207" s="33" t="str">
        <f>IF(OR(B207="",A207="IM",COUNT(CG207:CI207)=0),"",ROUNDUP(N(CF207)+N(CJ207),0))</f>
        <v/>
      </c>
    </row>
    <row r="208" spans="5:89" x14ac:dyDescent="0.25">
      <c r="E208" s="16" t="str">
        <f t="shared" si="100"/>
        <v/>
      </c>
      <c r="I208" s="16" t="str">
        <f t="shared" si="101"/>
        <v/>
      </c>
      <c r="J208" s="16" t="str">
        <f t="shared" si="102"/>
        <v/>
      </c>
      <c r="M208" s="16" t="str">
        <f t="shared" si="103"/>
        <v/>
      </c>
      <c r="Q208" s="16" t="str">
        <f t="shared" si="104"/>
        <v/>
      </c>
      <c r="R208" s="16" t="str">
        <f t="shared" si="105"/>
        <v/>
      </c>
      <c r="U208" s="16" t="str">
        <f t="shared" si="106"/>
        <v/>
      </c>
      <c r="Y208" s="16" t="str">
        <f t="shared" si="107"/>
        <v/>
      </c>
      <c r="Z208" s="16" t="str">
        <f t="shared" si="108"/>
        <v/>
      </c>
      <c r="AC208" s="16" t="str">
        <f t="shared" si="109"/>
        <v/>
      </c>
      <c r="AG208" s="16" t="str">
        <f t="shared" si="110"/>
        <v/>
      </c>
      <c r="AH208" s="12" t="str">
        <f t="shared" si="111"/>
        <v/>
      </c>
      <c r="AK208" s="16" t="str">
        <f t="shared" si="112"/>
        <v/>
      </c>
      <c r="AO208" s="16" t="str">
        <f t="shared" si="113"/>
        <v/>
      </c>
      <c r="AP208" s="16" t="str">
        <f t="shared" si="114"/>
        <v/>
      </c>
      <c r="AS208" s="16" t="str">
        <f t="shared" si="115"/>
        <v/>
      </c>
      <c r="AW208" s="16" t="str">
        <f t="shared" si="116"/>
        <v/>
      </c>
      <c r="AX208" s="16" t="str">
        <f t="shared" si="117"/>
        <v/>
      </c>
      <c r="BA208" s="16" t="str">
        <f t="shared" si="118"/>
        <v/>
      </c>
      <c r="BE208" s="16" t="str">
        <f t="shared" si="119"/>
        <v/>
      </c>
      <c r="BF208" s="16" t="str">
        <f t="shared" si="120"/>
        <v/>
      </c>
      <c r="BH208" s="16" t="str">
        <f>IF($A208="","",IF(BG208="","I",LOOKUP(BG208/BI$2,{0,0.4,0.45,0.5,0.55,0.6,0.65,0.7,0.75,0.8,1},{"F","D","C","C+","B-","B","B+","A-","A","A+"})))</f>
        <v/>
      </c>
      <c r="BI208" s="12" t="str">
        <f>IF($A208="","",IF(BG208="","--",LOOKUP(BG208/BI$2,{0,0.4,0.45,0.5,0.55,0.6,0.65,0.7,0.75,0.8,1},{0,2,2.25,2.5,2.75,3,3.25,3.5,3.75,4})))</f>
        <v/>
      </c>
      <c r="BL208" s="16" t="str">
        <f t="shared" si="121"/>
        <v/>
      </c>
      <c r="BP208" s="16" t="str">
        <f t="shared" si="122"/>
        <v/>
      </c>
      <c r="BQ208" s="10" t="str">
        <f t="shared" si="123"/>
        <v/>
      </c>
      <c r="BT208" s="16" t="str">
        <f t="shared" si="124"/>
        <v/>
      </c>
      <c r="BX208" s="16" t="str">
        <f t="shared" si="125"/>
        <v/>
      </c>
      <c r="BY208" s="10" t="str">
        <f t="shared" si="126"/>
        <v/>
      </c>
      <c r="CA208" s="16" t="str">
        <f>IF($A208="","",IF(BZ208="","I",LOOKUP(BZ208/CB$2,{0,0.4,0.45,0.5,0.55,0.6,0.65,0.7,0.75,0.8,1},{"F","D","C","C+","B-","B","B+","A-","A","A+"})))</f>
        <v/>
      </c>
      <c r="CB208" s="12" t="str">
        <f>IF($A208="","",IF(BZ208="","--",LOOKUP(BZ208/CB$2,{0,0.4,0.45,0.5,0.55,0.6,0.65,0.7,0.75,0.8,1},{0,2,2.25,2.5,2.75,3,3.25,3.5,3.75,4})))</f>
        <v/>
      </c>
      <c r="CF208" s="32" t="str">
        <f t="shared" si="127"/>
        <v/>
      </c>
      <c r="CJ208" s="32" t="str">
        <f t="shared" si="128"/>
        <v/>
      </c>
      <c r="CK208" s="33" t="str">
        <f>IF(OR(B208="",A208="IM",COUNT(CG208:CI208)=0),"",ROUNDUP(N(CF208)+N(CJ208),0))</f>
        <v/>
      </c>
    </row>
    <row r="209" spans="5:89" x14ac:dyDescent="0.25">
      <c r="E209" s="16" t="str">
        <f t="shared" si="100"/>
        <v/>
      </c>
      <c r="I209" s="16" t="str">
        <f t="shared" si="101"/>
        <v/>
      </c>
      <c r="J209" s="16" t="str">
        <f t="shared" si="102"/>
        <v/>
      </c>
      <c r="M209" s="16" t="str">
        <f t="shared" si="103"/>
        <v/>
      </c>
      <c r="Q209" s="16" t="str">
        <f t="shared" si="104"/>
        <v/>
      </c>
      <c r="R209" s="16" t="str">
        <f t="shared" si="105"/>
        <v/>
      </c>
      <c r="U209" s="16" t="str">
        <f t="shared" si="106"/>
        <v/>
      </c>
      <c r="Y209" s="16" t="str">
        <f t="shared" si="107"/>
        <v/>
      </c>
      <c r="Z209" s="16" t="str">
        <f t="shared" si="108"/>
        <v/>
      </c>
      <c r="AC209" s="16" t="str">
        <f t="shared" si="109"/>
        <v/>
      </c>
      <c r="AG209" s="16" t="str">
        <f t="shared" si="110"/>
        <v/>
      </c>
      <c r="AH209" s="12" t="str">
        <f t="shared" si="111"/>
        <v/>
      </c>
      <c r="AK209" s="16" t="str">
        <f t="shared" si="112"/>
        <v/>
      </c>
      <c r="AO209" s="16" t="str">
        <f t="shared" si="113"/>
        <v/>
      </c>
      <c r="AP209" s="16" t="str">
        <f t="shared" si="114"/>
        <v/>
      </c>
      <c r="AS209" s="16" t="str">
        <f t="shared" si="115"/>
        <v/>
      </c>
      <c r="AW209" s="16" t="str">
        <f t="shared" si="116"/>
        <v/>
      </c>
      <c r="AX209" s="16" t="str">
        <f t="shared" si="117"/>
        <v/>
      </c>
      <c r="BA209" s="16" t="str">
        <f t="shared" si="118"/>
        <v/>
      </c>
      <c r="BE209" s="16" t="str">
        <f t="shared" si="119"/>
        <v/>
      </c>
      <c r="BF209" s="16" t="str">
        <f t="shared" si="120"/>
        <v/>
      </c>
      <c r="BH209" s="16" t="str">
        <f>IF($A209="","",IF(BG209="","I",LOOKUP(BG209/BI$2,{0,0.4,0.45,0.5,0.55,0.6,0.65,0.7,0.75,0.8,1},{"F","D","C","C+","B-","B","B+","A-","A","A+"})))</f>
        <v/>
      </c>
      <c r="BI209" s="12" t="str">
        <f>IF($A209="","",IF(BG209="","--",LOOKUP(BG209/BI$2,{0,0.4,0.45,0.5,0.55,0.6,0.65,0.7,0.75,0.8,1},{0,2,2.25,2.5,2.75,3,3.25,3.5,3.75,4})))</f>
        <v/>
      </c>
      <c r="BL209" s="16" t="str">
        <f t="shared" si="121"/>
        <v/>
      </c>
      <c r="BP209" s="16" t="str">
        <f t="shared" si="122"/>
        <v/>
      </c>
      <c r="BQ209" s="10" t="str">
        <f t="shared" si="123"/>
        <v/>
      </c>
      <c r="BT209" s="16" t="str">
        <f t="shared" si="124"/>
        <v/>
      </c>
      <c r="BX209" s="16" t="str">
        <f t="shared" si="125"/>
        <v/>
      </c>
      <c r="BY209" s="10" t="str">
        <f t="shared" si="126"/>
        <v/>
      </c>
      <c r="CA209" s="16" t="str">
        <f>IF($A209="","",IF(BZ209="","I",LOOKUP(BZ209/CB$2,{0,0.4,0.45,0.5,0.55,0.6,0.65,0.7,0.75,0.8,1},{"F","D","C","C+","B-","B","B+","A-","A","A+"})))</f>
        <v/>
      </c>
      <c r="CB209" s="12" t="str">
        <f>IF($A209="","",IF(BZ209="","--",LOOKUP(BZ209/CB$2,{0,0.4,0.45,0.5,0.55,0.6,0.65,0.7,0.75,0.8,1},{0,2,2.25,2.5,2.75,3,3.25,3.5,3.75,4})))</f>
        <v/>
      </c>
      <c r="CJ209" s="32" t="str">
        <f t="shared" si="128"/>
        <v/>
      </c>
      <c r="CK209" s="33" t="str">
        <f>IF(OR(B209="",A209="IM",COUNT(CG209:CI209)=0),"",ROUNDUP(N(CF209)+N(CJ209),0))</f>
        <v/>
      </c>
    </row>
    <row r="210" spans="5:89" x14ac:dyDescent="0.25">
      <c r="E210" s="16" t="str">
        <f t="shared" si="100"/>
        <v/>
      </c>
      <c r="I210" s="16" t="str">
        <f t="shared" si="101"/>
        <v/>
      </c>
      <c r="J210" s="16" t="str">
        <f t="shared" si="102"/>
        <v/>
      </c>
      <c r="M210" s="16" t="str">
        <f t="shared" si="103"/>
        <v/>
      </c>
      <c r="Q210" s="16" t="str">
        <f t="shared" si="104"/>
        <v/>
      </c>
      <c r="R210" s="16" t="str">
        <f t="shared" si="105"/>
        <v/>
      </c>
      <c r="U210" s="16" t="str">
        <f t="shared" si="106"/>
        <v/>
      </c>
      <c r="Y210" s="16" t="str">
        <f t="shared" si="107"/>
        <v/>
      </c>
      <c r="Z210" s="16" t="str">
        <f t="shared" si="108"/>
        <v/>
      </c>
      <c r="AC210" s="16" t="str">
        <f t="shared" si="109"/>
        <v/>
      </c>
      <c r="AG210" s="16" t="str">
        <f t="shared" si="110"/>
        <v/>
      </c>
      <c r="AH210" s="12" t="str">
        <f t="shared" si="111"/>
        <v/>
      </c>
      <c r="AK210" s="16" t="str">
        <f t="shared" si="112"/>
        <v/>
      </c>
      <c r="AO210" s="16" t="str">
        <f t="shared" si="113"/>
        <v/>
      </c>
      <c r="AP210" s="16" t="str">
        <f t="shared" si="114"/>
        <v/>
      </c>
      <c r="AS210" s="16" t="str">
        <f t="shared" si="115"/>
        <v/>
      </c>
      <c r="AW210" s="16" t="str">
        <f t="shared" si="116"/>
        <v/>
      </c>
      <c r="AX210" s="16" t="str">
        <f t="shared" si="117"/>
        <v/>
      </c>
      <c r="BA210" s="16" t="str">
        <f t="shared" si="118"/>
        <v/>
      </c>
      <c r="BE210" s="16" t="str">
        <f t="shared" si="119"/>
        <v/>
      </c>
      <c r="BF210" s="16" t="str">
        <f t="shared" si="120"/>
        <v/>
      </c>
      <c r="BH210" s="16" t="str">
        <f>IF($A210="","",IF(BG210="","I",LOOKUP(BG210/BI$2,{0,0.4,0.45,0.5,0.55,0.6,0.65,0.7,0.75,0.8,1},{"F","D","C","C+","B-","B","B+","A-","A","A+"})))</f>
        <v/>
      </c>
      <c r="BI210" s="12" t="str">
        <f>IF($A210="","",IF(BG210="","--",LOOKUP(BG210/BI$2,{0,0.4,0.45,0.5,0.55,0.6,0.65,0.7,0.75,0.8,1},{0,2,2.25,2.5,2.75,3,3.25,3.5,3.75,4})))</f>
        <v/>
      </c>
      <c r="BL210" s="16" t="str">
        <f t="shared" si="121"/>
        <v/>
      </c>
      <c r="BP210" s="16" t="str">
        <f t="shared" si="122"/>
        <v/>
      </c>
      <c r="BQ210" s="10" t="str">
        <f t="shared" si="123"/>
        <v/>
      </c>
      <c r="BT210" s="16" t="str">
        <f t="shared" si="124"/>
        <v/>
      </c>
      <c r="BX210" s="16" t="str">
        <f t="shared" si="125"/>
        <v/>
      </c>
      <c r="BY210" s="10" t="str">
        <f t="shared" si="126"/>
        <v/>
      </c>
      <c r="CA210" s="16" t="str">
        <f>IF($A210="","",IF(BZ210="","I",LOOKUP(BZ210/CB$2,{0,0.4,0.45,0.5,0.55,0.6,0.65,0.7,0.75,0.8,1},{"F","D","C","C+","B-","B","B+","A-","A","A+"})))</f>
        <v/>
      </c>
      <c r="CB210" s="12" t="str">
        <f>IF($A210="","",IF(BZ210="","--",LOOKUP(BZ210/CB$2,{0,0.4,0.45,0.5,0.55,0.6,0.65,0.7,0.75,0.8,1},{0,2,2.25,2.5,2.75,3,3.25,3.5,3.75,4})))</f>
        <v/>
      </c>
      <c r="CJ210" s="32" t="str">
        <f t="shared" si="128"/>
        <v/>
      </c>
      <c r="CK210" s="33" t="str">
        <f>IF(OR(B210="",A210="IM",COUNT(CG210:CI210)=0),"",ROUNDUP(N(CF210)+N(CJ210),0))</f>
        <v/>
      </c>
    </row>
    <row r="211" spans="5:89" x14ac:dyDescent="0.25">
      <c r="E211" s="16" t="str">
        <f t="shared" si="100"/>
        <v/>
      </c>
      <c r="I211" s="16" t="str">
        <f t="shared" si="101"/>
        <v/>
      </c>
      <c r="J211" s="16" t="str">
        <f t="shared" si="102"/>
        <v/>
      </c>
      <c r="M211" s="16" t="str">
        <f t="shared" si="103"/>
        <v/>
      </c>
      <c r="Q211" s="16" t="str">
        <f t="shared" si="104"/>
        <v/>
      </c>
      <c r="R211" s="16" t="str">
        <f t="shared" si="105"/>
        <v/>
      </c>
      <c r="U211" s="16" t="str">
        <f t="shared" si="106"/>
        <v/>
      </c>
      <c r="Y211" s="16" t="str">
        <f t="shared" si="107"/>
        <v/>
      </c>
      <c r="Z211" s="16" t="str">
        <f t="shared" si="108"/>
        <v/>
      </c>
      <c r="AC211" s="16" t="str">
        <f t="shared" si="109"/>
        <v/>
      </c>
      <c r="AG211" s="16" t="str">
        <f t="shared" si="110"/>
        <v/>
      </c>
      <c r="AH211" s="12" t="str">
        <f t="shared" si="111"/>
        <v/>
      </c>
      <c r="AK211" s="16" t="str">
        <f t="shared" si="112"/>
        <v/>
      </c>
      <c r="AO211" s="16" t="str">
        <f t="shared" si="113"/>
        <v/>
      </c>
      <c r="AP211" s="16" t="str">
        <f t="shared" si="114"/>
        <v/>
      </c>
      <c r="AS211" s="16" t="str">
        <f t="shared" si="115"/>
        <v/>
      </c>
      <c r="AW211" s="16" t="str">
        <f t="shared" si="116"/>
        <v/>
      </c>
      <c r="AX211" s="16" t="str">
        <f t="shared" si="117"/>
        <v/>
      </c>
      <c r="BA211" s="16" t="str">
        <f t="shared" si="118"/>
        <v/>
      </c>
      <c r="BE211" s="16" t="str">
        <f t="shared" si="119"/>
        <v/>
      </c>
      <c r="BF211" s="16" t="str">
        <f t="shared" si="120"/>
        <v/>
      </c>
      <c r="BH211" s="16" t="str">
        <f>IF($A211="","",IF(BG211="","I",LOOKUP(BG211/BI$2,{0,0.4,0.45,0.5,0.55,0.6,0.65,0.7,0.75,0.8,1},{"F","D","C","C+","B-","B","B+","A-","A","A+"})))</f>
        <v/>
      </c>
      <c r="BI211" s="12" t="str">
        <f>IF($A211="","",IF(BG211="","--",LOOKUP(BG211/BI$2,{0,0.4,0.45,0.5,0.55,0.6,0.65,0.7,0.75,0.8,1},{0,2,2.25,2.5,2.75,3,3.25,3.5,3.75,4})))</f>
        <v/>
      </c>
      <c r="BL211" s="16" t="str">
        <f t="shared" si="121"/>
        <v/>
      </c>
      <c r="BP211" s="16" t="str">
        <f t="shared" si="122"/>
        <v/>
      </c>
      <c r="BQ211" s="10" t="str">
        <f t="shared" si="123"/>
        <v/>
      </c>
      <c r="BT211" s="16" t="str">
        <f t="shared" si="124"/>
        <v/>
      </c>
      <c r="BX211" s="16" t="str">
        <f t="shared" si="125"/>
        <v/>
      </c>
      <c r="BY211" s="10" t="str">
        <f t="shared" si="126"/>
        <v/>
      </c>
      <c r="CA211" s="16" t="str">
        <f>IF($A211="","",IF(BZ211="","I",LOOKUP(BZ211/CB$2,{0,0.4,0.45,0.5,0.55,0.6,0.65,0.7,0.75,0.8,1},{"F","D","C","C+","B-","B","B+","A-","A","A+"})))</f>
        <v/>
      </c>
      <c r="CB211" s="12" t="str">
        <f>IF($A211="","",IF(BZ211="","--",LOOKUP(BZ211/CB$2,{0,0.4,0.45,0.5,0.55,0.6,0.65,0.7,0.75,0.8,1},{0,2,2.25,2.5,2.75,3,3.25,3.5,3.75,4})))</f>
        <v/>
      </c>
      <c r="CJ211" s="32" t="str">
        <f t="shared" si="128"/>
        <v/>
      </c>
      <c r="CK211" s="33" t="str">
        <f>IF(OR(B211="",A211="IM",COUNT(CG211:CI211)=0),"",ROUNDUP(N(CF211)+N(CJ211),0))</f>
        <v/>
      </c>
    </row>
    <row r="212" spans="5:89" x14ac:dyDescent="0.25">
      <c r="E212" s="16" t="str">
        <f t="shared" si="100"/>
        <v/>
      </c>
      <c r="I212" s="16" t="str">
        <f t="shared" si="101"/>
        <v/>
      </c>
      <c r="J212" s="16" t="str">
        <f t="shared" si="102"/>
        <v/>
      </c>
      <c r="M212" s="16" t="str">
        <f t="shared" si="103"/>
        <v/>
      </c>
      <c r="Q212" s="16" t="str">
        <f t="shared" si="104"/>
        <v/>
      </c>
      <c r="R212" s="16" t="str">
        <f t="shared" si="105"/>
        <v/>
      </c>
      <c r="U212" s="16" t="str">
        <f t="shared" si="106"/>
        <v/>
      </c>
      <c r="Y212" s="16" t="str">
        <f t="shared" si="107"/>
        <v/>
      </c>
      <c r="Z212" s="16" t="str">
        <f t="shared" si="108"/>
        <v/>
      </c>
      <c r="AC212" s="16" t="str">
        <f t="shared" si="109"/>
        <v/>
      </c>
      <c r="AG212" s="16" t="str">
        <f t="shared" si="110"/>
        <v/>
      </c>
      <c r="AH212" s="12" t="str">
        <f t="shared" si="111"/>
        <v/>
      </c>
      <c r="AK212" s="16" t="str">
        <f t="shared" si="112"/>
        <v/>
      </c>
      <c r="AO212" s="16" t="str">
        <f t="shared" si="113"/>
        <v/>
      </c>
      <c r="AP212" s="16" t="str">
        <f t="shared" si="114"/>
        <v/>
      </c>
      <c r="AS212" s="16" t="str">
        <f t="shared" si="115"/>
        <v/>
      </c>
      <c r="AW212" s="16" t="str">
        <f t="shared" si="116"/>
        <v/>
      </c>
      <c r="AX212" s="16" t="str">
        <f t="shared" si="117"/>
        <v/>
      </c>
      <c r="BA212" s="16" t="str">
        <f t="shared" si="118"/>
        <v/>
      </c>
      <c r="BE212" s="16" t="str">
        <f t="shared" si="119"/>
        <v/>
      </c>
      <c r="BF212" s="16" t="str">
        <f t="shared" si="120"/>
        <v/>
      </c>
      <c r="BH212" s="16" t="str">
        <f>IF($A212="","",IF(BG212="","I",LOOKUP(BG212/BI$2,{0,0.4,0.45,0.5,0.55,0.6,0.65,0.7,0.75,0.8,1},{"F","D","C","C+","B-","B","B+","A-","A","A+"})))</f>
        <v/>
      </c>
      <c r="BI212" s="12" t="str">
        <f>IF($A212="","",IF(BG212="","--",LOOKUP(BG212/BI$2,{0,0.4,0.45,0.5,0.55,0.6,0.65,0.7,0.75,0.8,1},{0,2,2.25,2.5,2.75,3,3.25,3.5,3.75,4})))</f>
        <v/>
      </c>
      <c r="BL212" s="16" t="str">
        <f t="shared" si="121"/>
        <v/>
      </c>
      <c r="BP212" s="16" t="str">
        <f t="shared" si="122"/>
        <v/>
      </c>
      <c r="BQ212" s="10" t="str">
        <f t="shared" si="123"/>
        <v/>
      </c>
      <c r="BT212" s="16" t="str">
        <f t="shared" si="124"/>
        <v/>
      </c>
      <c r="BX212" s="16" t="str">
        <f t="shared" si="125"/>
        <v/>
      </c>
      <c r="BY212" s="10" t="str">
        <f t="shared" si="126"/>
        <v/>
      </c>
      <c r="CA212" s="16" t="str">
        <f>IF($A212="","",IF(BZ212="","I",LOOKUP(BZ212/CB$2,{0,0.4,0.45,0.5,0.55,0.6,0.65,0.7,0.75,0.8,1},{"F","D","C","C+","B-","B","B+","A-","A","A+"})))</f>
        <v/>
      </c>
      <c r="CB212" s="12" t="str">
        <f>IF($A212="","",IF(BZ212="","--",LOOKUP(BZ212/CB$2,{0,0.4,0.45,0.5,0.55,0.6,0.65,0.7,0.75,0.8,1},{0,2,2.25,2.5,2.75,3,3.25,3.5,3.75,4})))</f>
        <v/>
      </c>
      <c r="CJ212" s="32" t="str">
        <f t="shared" si="128"/>
        <v/>
      </c>
      <c r="CK212" s="33" t="str">
        <f>IF(OR(B212="",A212="IM",COUNT(CG212:CI212)=0),"",ROUNDUP(N(CF212)+N(CJ212),0))</f>
        <v/>
      </c>
    </row>
    <row r="213" spans="5:89" x14ac:dyDescent="0.25">
      <c r="E213" s="16" t="str">
        <f t="shared" si="100"/>
        <v/>
      </c>
      <c r="I213" s="16" t="str">
        <f t="shared" si="101"/>
        <v/>
      </c>
      <c r="J213" s="16" t="str">
        <f t="shared" si="102"/>
        <v/>
      </c>
      <c r="M213" s="16" t="str">
        <f t="shared" si="103"/>
        <v/>
      </c>
      <c r="Q213" s="16" t="str">
        <f t="shared" si="104"/>
        <v/>
      </c>
      <c r="R213" s="16" t="str">
        <f t="shared" si="105"/>
        <v/>
      </c>
      <c r="U213" s="16" t="str">
        <f t="shared" si="106"/>
        <v/>
      </c>
      <c r="Y213" s="16" t="str">
        <f t="shared" si="107"/>
        <v/>
      </c>
      <c r="Z213" s="16" t="str">
        <f t="shared" si="108"/>
        <v/>
      </c>
      <c r="AC213" s="16" t="str">
        <f t="shared" si="109"/>
        <v/>
      </c>
      <c r="AG213" s="16" t="str">
        <f t="shared" si="110"/>
        <v/>
      </c>
      <c r="AH213" s="12" t="str">
        <f t="shared" si="111"/>
        <v/>
      </c>
      <c r="AK213" s="16" t="str">
        <f t="shared" si="112"/>
        <v/>
      </c>
      <c r="AO213" s="16" t="str">
        <f t="shared" si="113"/>
        <v/>
      </c>
      <c r="AP213" s="16" t="str">
        <f t="shared" si="114"/>
        <v/>
      </c>
      <c r="AS213" s="16" t="str">
        <f t="shared" si="115"/>
        <v/>
      </c>
      <c r="AW213" s="16" t="str">
        <f t="shared" si="116"/>
        <v/>
      </c>
      <c r="AX213" s="16" t="str">
        <f t="shared" si="117"/>
        <v/>
      </c>
      <c r="BA213" s="16" t="str">
        <f t="shared" si="118"/>
        <v/>
      </c>
      <c r="BE213" s="16" t="str">
        <f t="shared" si="119"/>
        <v/>
      </c>
      <c r="BF213" s="16" t="str">
        <f t="shared" si="120"/>
        <v/>
      </c>
      <c r="BH213" s="16" t="str">
        <f>IF($A213="","",IF(BG213="","I",LOOKUP(BG213/BI$2,{0,0.4,0.45,0.5,0.55,0.6,0.65,0.7,0.75,0.8,1},{"F","D","C","C+","B-","B","B+","A-","A","A+"})))</f>
        <v/>
      </c>
      <c r="BI213" s="12" t="str">
        <f>IF($A213="","",IF(BG213="","--",LOOKUP(BG213/BI$2,{0,0.4,0.45,0.5,0.55,0.6,0.65,0.7,0.75,0.8,1},{0,2,2.25,2.5,2.75,3,3.25,3.5,3.75,4})))</f>
        <v/>
      </c>
      <c r="BL213" s="16" t="str">
        <f t="shared" si="121"/>
        <v/>
      </c>
      <c r="BP213" s="16" t="str">
        <f t="shared" si="122"/>
        <v/>
      </c>
      <c r="BQ213" s="10" t="str">
        <f t="shared" si="123"/>
        <v/>
      </c>
      <c r="BT213" s="16" t="str">
        <f t="shared" si="124"/>
        <v/>
      </c>
      <c r="BX213" s="16" t="str">
        <f t="shared" si="125"/>
        <v/>
      </c>
      <c r="BY213" s="10" t="str">
        <f t="shared" si="126"/>
        <v/>
      </c>
      <c r="CA213" s="16" t="str">
        <f>IF($A213="","",IF(BZ213="","I",LOOKUP(BZ213/CB$2,{0,0.4,0.45,0.5,0.55,0.6,0.65,0.7,0.75,0.8,1},{"F","D","C","C+","B-","B","B+","A-","A","A+"})))</f>
        <v/>
      </c>
      <c r="CB213" s="12" t="str">
        <f>IF($A213="","",IF(BZ213="","--",LOOKUP(BZ213/CB$2,{0,0.4,0.45,0.5,0.55,0.6,0.65,0.7,0.75,0.8,1},{0,2,2.25,2.5,2.75,3,3.25,3.5,3.75,4})))</f>
        <v/>
      </c>
      <c r="CJ213" s="32" t="str">
        <f t="shared" si="128"/>
        <v/>
      </c>
      <c r="CK213" s="33" t="str">
        <f>IF(OR(B213="",A213="IM",COUNT(CG213:CI213)=0),"",ROUNDUP(N(CF213)+N(CJ213),0))</f>
        <v/>
      </c>
    </row>
    <row r="214" spans="5:89" x14ac:dyDescent="0.25">
      <c r="E214" s="16" t="str">
        <f t="shared" si="100"/>
        <v/>
      </c>
      <c r="I214" s="16" t="str">
        <f t="shared" si="101"/>
        <v/>
      </c>
      <c r="J214" s="16" t="str">
        <f t="shared" si="102"/>
        <v/>
      </c>
      <c r="M214" s="16" t="str">
        <f t="shared" si="103"/>
        <v/>
      </c>
      <c r="Q214" s="16" t="str">
        <f t="shared" si="104"/>
        <v/>
      </c>
      <c r="R214" s="16" t="str">
        <f t="shared" si="105"/>
        <v/>
      </c>
      <c r="U214" s="16" t="str">
        <f t="shared" si="106"/>
        <v/>
      </c>
      <c r="Y214" s="16" t="str">
        <f t="shared" si="107"/>
        <v/>
      </c>
      <c r="Z214" s="16" t="str">
        <f t="shared" si="108"/>
        <v/>
      </c>
      <c r="AC214" s="16" t="str">
        <f t="shared" si="109"/>
        <v/>
      </c>
      <c r="AG214" s="16" t="str">
        <f t="shared" si="110"/>
        <v/>
      </c>
      <c r="AH214" s="12" t="str">
        <f t="shared" si="111"/>
        <v/>
      </c>
      <c r="AK214" s="16" t="str">
        <f t="shared" si="112"/>
        <v/>
      </c>
      <c r="AO214" s="16" t="str">
        <f t="shared" si="113"/>
        <v/>
      </c>
      <c r="AP214" s="16" t="str">
        <f t="shared" si="114"/>
        <v/>
      </c>
      <c r="AS214" s="16" t="str">
        <f t="shared" si="115"/>
        <v/>
      </c>
      <c r="AW214" s="16" t="str">
        <f t="shared" si="116"/>
        <v/>
      </c>
      <c r="AX214" s="16" t="str">
        <f t="shared" si="117"/>
        <v/>
      </c>
      <c r="BA214" s="16" t="str">
        <f t="shared" si="118"/>
        <v/>
      </c>
      <c r="BE214" s="16" t="str">
        <f t="shared" si="119"/>
        <v/>
      </c>
      <c r="BF214" s="16" t="str">
        <f t="shared" si="120"/>
        <v/>
      </c>
      <c r="BH214" s="16" t="str">
        <f>IF($A214="","",IF(BG214="","I",LOOKUP(BG214/BI$2,{0,0.4,0.45,0.5,0.55,0.6,0.65,0.7,0.75,0.8,1},{"F","D","C","C+","B-","B","B+","A-","A","A+"})))</f>
        <v/>
      </c>
      <c r="BI214" s="12" t="str">
        <f>IF($A214="","",IF(BG214="","--",LOOKUP(BG214/BI$2,{0,0.4,0.45,0.5,0.55,0.6,0.65,0.7,0.75,0.8,1},{0,2,2.25,2.5,2.75,3,3.25,3.5,3.75,4})))</f>
        <v/>
      </c>
      <c r="BL214" s="16" t="str">
        <f t="shared" si="121"/>
        <v/>
      </c>
      <c r="BP214" s="16" t="str">
        <f t="shared" si="122"/>
        <v/>
      </c>
      <c r="BQ214" s="10" t="str">
        <f t="shared" si="123"/>
        <v/>
      </c>
      <c r="BT214" s="16" t="str">
        <f t="shared" si="124"/>
        <v/>
      </c>
      <c r="BX214" s="16" t="str">
        <f t="shared" si="125"/>
        <v/>
      </c>
      <c r="BY214" s="10" t="str">
        <f t="shared" si="126"/>
        <v/>
      </c>
      <c r="CA214" s="16" t="str">
        <f>IF($A214="","",IF(BZ214="","I",LOOKUP(BZ214/CB$2,{0,0.4,0.45,0.5,0.55,0.6,0.65,0.7,0.75,0.8,1},{"F","D","C","C+","B-","B","B+","A-","A","A+"})))</f>
        <v/>
      </c>
      <c r="CB214" s="12" t="str">
        <f>IF($A214="","",IF(BZ214="","--",LOOKUP(BZ214/CB$2,{0,0.4,0.45,0.5,0.55,0.6,0.65,0.7,0.75,0.8,1},{0,2,2.25,2.5,2.75,3,3.25,3.5,3.75,4})))</f>
        <v/>
      </c>
      <c r="CJ214" s="32" t="str">
        <f t="shared" si="128"/>
        <v/>
      </c>
      <c r="CK214" s="33" t="str">
        <f>IF(OR(B214="",A214="IM",COUNT(CG214:CI214)=0),"",ROUNDUP(N(CF214)+N(CJ214),0))</f>
        <v/>
      </c>
    </row>
    <row r="215" spans="5:89" x14ac:dyDescent="0.25">
      <c r="E215" s="16" t="str">
        <f t="shared" si="100"/>
        <v/>
      </c>
      <c r="I215" s="16" t="str">
        <f t="shared" si="101"/>
        <v/>
      </c>
      <c r="J215" s="16" t="str">
        <f t="shared" si="102"/>
        <v/>
      </c>
      <c r="M215" s="16" t="str">
        <f t="shared" si="103"/>
        <v/>
      </c>
      <c r="Q215" s="16" t="str">
        <f t="shared" si="104"/>
        <v/>
      </c>
      <c r="R215" s="16" t="str">
        <f t="shared" si="105"/>
        <v/>
      </c>
      <c r="U215" s="16" t="str">
        <f t="shared" si="106"/>
        <v/>
      </c>
      <c r="Y215" s="16" t="str">
        <f t="shared" si="107"/>
        <v/>
      </c>
      <c r="Z215" s="16" t="str">
        <f t="shared" si="108"/>
        <v/>
      </c>
      <c r="AC215" s="16" t="str">
        <f t="shared" si="109"/>
        <v/>
      </c>
      <c r="AG215" s="16" t="str">
        <f t="shared" si="110"/>
        <v/>
      </c>
      <c r="AH215" s="12" t="str">
        <f t="shared" si="111"/>
        <v/>
      </c>
      <c r="AK215" s="16" t="str">
        <f t="shared" si="112"/>
        <v/>
      </c>
      <c r="AO215" s="16" t="str">
        <f t="shared" si="113"/>
        <v/>
      </c>
      <c r="AP215" s="16" t="str">
        <f t="shared" si="114"/>
        <v/>
      </c>
      <c r="AS215" s="16" t="str">
        <f t="shared" si="115"/>
        <v/>
      </c>
      <c r="AW215" s="16" t="str">
        <f t="shared" si="116"/>
        <v/>
      </c>
      <c r="AX215" s="16" t="str">
        <f t="shared" si="117"/>
        <v/>
      </c>
      <c r="BA215" s="16" t="str">
        <f t="shared" si="118"/>
        <v/>
      </c>
      <c r="BE215" s="16" t="str">
        <f t="shared" si="119"/>
        <v/>
      </c>
      <c r="BF215" s="16" t="str">
        <f t="shared" si="120"/>
        <v/>
      </c>
      <c r="BH215" s="16" t="str">
        <f>IF($A215="","",IF(BG215="","I",LOOKUP(BG215/BI$2,{0,0.4,0.45,0.5,0.55,0.6,0.65,0.7,0.75,0.8,1},{"F","D","C","C+","B-","B","B+","A-","A","A+"})))</f>
        <v/>
      </c>
      <c r="BI215" s="12" t="str">
        <f>IF($A215="","",IF(BG215="","--",LOOKUP(BG215/BI$2,{0,0.4,0.45,0.5,0.55,0.6,0.65,0.7,0.75,0.8,1},{0,2,2.25,2.5,2.75,3,3.25,3.5,3.75,4})))</f>
        <v/>
      </c>
      <c r="BL215" s="16" t="str">
        <f t="shared" si="121"/>
        <v/>
      </c>
      <c r="BP215" s="16" t="str">
        <f t="shared" si="122"/>
        <v/>
      </c>
      <c r="BQ215" s="10" t="str">
        <f t="shared" si="123"/>
        <v/>
      </c>
      <c r="BT215" s="16" t="str">
        <f t="shared" si="124"/>
        <v/>
      </c>
      <c r="BX215" s="16" t="str">
        <f t="shared" si="125"/>
        <v/>
      </c>
      <c r="BY215" s="10" t="str">
        <f t="shared" si="126"/>
        <v/>
      </c>
      <c r="CA215" s="16" t="str">
        <f>IF($A215="","",IF(BZ215="","I",LOOKUP(BZ215/CB$2,{0,0.4,0.45,0.5,0.55,0.6,0.65,0.7,0.75,0.8,1},{"F","D","C","C+","B-","B","B+","A-","A","A+"})))</f>
        <v/>
      </c>
      <c r="CB215" s="12" t="str">
        <f>IF($A215="","",IF(BZ215="","--",LOOKUP(BZ215/CB$2,{0,0.4,0.45,0.5,0.55,0.6,0.65,0.7,0.75,0.8,1},{0,2,2.25,2.5,2.75,3,3.25,3.5,3.75,4})))</f>
        <v/>
      </c>
      <c r="CJ215" s="32" t="str">
        <f t="shared" si="128"/>
        <v/>
      </c>
      <c r="CK215" s="33" t="str">
        <f>IF(OR(B215="",A215="IM",COUNT(CG215:CI215)=0),"",ROUNDUP(N(CF215)+N(CJ215),0))</f>
        <v/>
      </c>
    </row>
    <row r="216" spans="5:89" x14ac:dyDescent="0.25">
      <c r="E216" s="16" t="str">
        <f t="shared" si="100"/>
        <v/>
      </c>
      <c r="I216" s="16" t="str">
        <f t="shared" si="101"/>
        <v/>
      </c>
      <c r="J216" s="16" t="str">
        <f t="shared" si="102"/>
        <v/>
      </c>
      <c r="M216" s="16" t="str">
        <f t="shared" si="103"/>
        <v/>
      </c>
      <c r="Q216" s="16" t="str">
        <f t="shared" si="104"/>
        <v/>
      </c>
      <c r="R216" s="16" t="str">
        <f t="shared" si="105"/>
        <v/>
      </c>
      <c r="U216" s="16" t="str">
        <f t="shared" si="106"/>
        <v/>
      </c>
      <c r="Y216" s="16" t="str">
        <f t="shared" si="107"/>
        <v/>
      </c>
      <c r="Z216" s="16" t="str">
        <f t="shared" si="108"/>
        <v/>
      </c>
      <c r="AC216" s="16" t="str">
        <f t="shared" si="109"/>
        <v/>
      </c>
      <c r="AG216" s="16" t="str">
        <f t="shared" si="110"/>
        <v/>
      </c>
      <c r="AH216" s="12" t="str">
        <f t="shared" si="111"/>
        <v/>
      </c>
      <c r="AK216" s="16" t="str">
        <f t="shared" si="112"/>
        <v/>
      </c>
      <c r="AO216" s="16" t="str">
        <f t="shared" si="113"/>
        <v/>
      </c>
      <c r="AP216" s="16" t="str">
        <f t="shared" si="114"/>
        <v/>
      </c>
      <c r="AS216" s="16" t="str">
        <f t="shared" si="115"/>
        <v/>
      </c>
      <c r="AW216" s="16" t="str">
        <f t="shared" si="116"/>
        <v/>
      </c>
      <c r="AX216" s="16" t="str">
        <f t="shared" si="117"/>
        <v/>
      </c>
      <c r="BA216" s="16" t="str">
        <f t="shared" si="118"/>
        <v/>
      </c>
      <c r="BE216" s="16" t="str">
        <f t="shared" si="119"/>
        <v/>
      </c>
      <c r="BF216" s="16" t="str">
        <f t="shared" si="120"/>
        <v/>
      </c>
      <c r="BH216" s="16" t="str">
        <f>IF($A216="","",IF(BG216="","I",LOOKUP(BG216/BI$2,{0,0.4,0.45,0.5,0.55,0.6,0.65,0.7,0.75,0.8,1},{"F","D","C","C+","B-","B","B+","A-","A","A+"})))</f>
        <v/>
      </c>
      <c r="BI216" s="12" t="str">
        <f>IF($A216="","",IF(BG216="","--",LOOKUP(BG216/BI$2,{0,0.4,0.45,0.5,0.55,0.6,0.65,0.7,0.75,0.8,1},{0,2,2.25,2.5,2.75,3,3.25,3.5,3.75,4})))</f>
        <v/>
      </c>
      <c r="BL216" s="16" t="str">
        <f t="shared" si="121"/>
        <v/>
      </c>
      <c r="BP216" s="16" t="str">
        <f t="shared" si="122"/>
        <v/>
      </c>
      <c r="BQ216" s="10" t="str">
        <f t="shared" si="123"/>
        <v/>
      </c>
      <c r="BT216" s="16" t="str">
        <f t="shared" si="124"/>
        <v/>
      </c>
      <c r="BX216" s="16" t="str">
        <f t="shared" si="125"/>
        <v/>
      </c>
      <c r="BY216" s="10" t="str">
        <f t="shared" si="126"/>
        <v/>
      </c>
      <c r="CA216" s="16" t="str">
        <f>IF($A216="","",IF(BZ216="","I",LOOKUP(BZ216/CB$2,{0,0.4,0.45,0.5,0.55,0.6,0.65,0.7,0.75,0.8,1},{"F","D","C","C+","B-","B","B+","A-","A","A+"})))</f>
        <v/>
      </c>
      <c r="CB216" s="12" t="str">
        <f>IF($A216="","",IF(BZ216="","--",LOOKUP(BZ216/CB$2,{0,0.4,0.45,0.5,0.55,0.6,0.65,0.7,0.75,0.8,1},{0,2,2.25,2.5,2.75,3,3.25,3.5,3.75,4})))</f>
        <v/>
      </c>
      <c r="CJ216" s="32" t="str">
        <f t="shared" si="128"/>
        <v/>
      </c>
      <c r="CK216" s="33" t="str">
        <f>IF(OR(B216="",A216="IM",COUNT(CG216:CI216)=0),"",ROUNDUP(N(CF216)+N(CJ216),0))</f>
        <v/>
      </c>
    </row>
    <row r="217" spans="5:89" x14ac:dyDescent="0.25">
      <c r="E217" s="16" t="str">
        <f t="shared" si="100"/>
        <v/>
      </c>
      <c r="I217" s="16" t="str">
        <f t="shared" si="101"/>
        <v/>
      </c>
      <c r="J217" s="16" t="str">
        <f t="shared" si="102"/>
        <v/>
      </c>
      <c r="M217" s="16" t="str">
        <f t="shared" si="103"/>
        <v/>
      </c>
      <c r="Q217" s="16" t="str">
        <f t="shared" si="104"/>
        <v/>
      </c>
      <c r="R217" s="16" t="str">
        <f t="shared" si="105"/>
        <v/>
      </c>
      <c r="U217" s="16" t="str">
        <f t="shared" si="106"/>
        <v/>
      </c>
      <c r="Y217" s="16" t="str">
        <f t="shared" si="107"/>
        <v/>
      </c>
      <c r="Z217" s="16" t="str">
        <f t="shared" si="108"/>
        <v/>
      </c>
      <c r="AC217" s="16" t="str">
        <f t="shared" si="109"/>
        <v/>
      </c>
      <c r="AG217" s="16" t="str">
        <f t="shared" si="110"/>
        <v/>
      </c>
      <c r="AH217" s="12" t="str">
        <f t="shared" si="111"/>
        <v/>
      </c>
      <c r="AK217" s="16" t="str">
        <f t="shared" si="112"/>
        <v/>
      </c>
      <c r="AO217" s="16" t="str">
        <f t="shared" si="113"/>
        <v/>
      </c>
      <c r="AP217" s="16" t="str">
        <f t="shared" si="114"/>
        <v/>
      </c>
      <c r="AS217" s="16" t="str">
        <f t="shared" si="115"/>
        <v/>
      </c>
      <c r="AW217" s="16" t="str">
        <f t="shared" si="116"/>
        <v/>
      </c>
      <c r="AX217" s="16" t="str">
        <f t="shared" si="117"/>
        <v/>
      </c>
      <c r="BA217" s="16" t="str">
        <f t="shared" si="118"/>
        <v/>
      </c>
      <c r="BE217" s="16" t="str">
        <f t="shared" si="119"/>
        <v/>
      </c>
      <c r="BF217" s="16" t="str">
        <f t="shared" si="120"/>
        <v/>
      </c>
      <c r="BH217" s="16" t="str">
        <f>IF($A217="","",IF(BG217="","I",LOOKUP(BG217/BI$2,{0,0.4,0.45,0.5,0.55,0.6,0.65,0.7,0.75,0.8,1},{"F","D","C","C+","B-","B","B+","A-","A","A+"})))</f>
        <v/>
      </c>
      <c r="BI217" s="12" t="str">
        <f>IF($A217="","",IF(BG217="","--",LOOKUP(BG217/BI$2,{0,0.4,0.45,0.5,0.55,0.6,0.65,0.7,0.75,0.8,1},{0,2,2.25,2.5,2.75,3,3.25,3.5,3.75,4})))</f>
        <v/>
      </c>
      <c r="BL217" s="16" t="str">
        <f t="shared" si="121"/>
        <v/>
      </c>
      <c r="BP217" s="16" t="str">
        <f t="shared" si="122"/>
        <v/>
      </c>
      <c r="BQ217" s="10" t="str">
        <f t="shared" si="123"/>
        <v/>
      </c>
      <c r="BT217" s="16" t="str">
        <f t="shared" si="124"/>
        <v/>
      </c>
      <c r="BX217" s="16" t="str">
        <f t="shared" si="125"/>
        <v/>
      </c>
      <c r="BY217" s="10" t="str">
        <f t="shared" si="126"/>
        <v/>
      </c>
      <c r="CA217" s="16" t="str">
        <f>IF($A217="","",IF(BZ217="","I",LOOKUP(BZ217/CB$2,{0,0.4,0.45,0.5,0.55,0.6,0.65,0.7,0.75,0.8,1},{"F","D","C","C+","B-","B","B+","A-","A","A+"})))</f>
        <v/>
      </c>
      <c r="CB217" s="12" t="str">
        <f>IF($A217="","",IF(BZ217="","--",LOOKUP(BZ217/CB$2,{0,0.4,0.45,0.5,0.55,0.6,0.65,0.7,0.75,0.8,1},{0,2,2.25,2.5,2.75,3,3.25,3.5,3.75,4})))</f>
        <v/>
      </c>
      <c r="CJ217" s="32" t="str">
        <f t="shared" si="128"/>
        <v/>
      </c>
      <c r="CK217" s="33" t="str">
        <f>IF(OR(B217="",A217="IM",COUNT(CG217:CI217)=0),"",ROUNDUP(N(CF217)+N(CJ217),0))</f>
        <v/>
      </c>
    </row>
    <row r="218" spans="5:89" x14ac:dyDescent="0.25">
      <c r="E218" s="16" t="str">
        <f t="shared" si="100"/>
        <v/>
      </c>
      <c r="I218" s="16" t="str">
        <f t="shared" si="101"/>
        <v/>
      </c>
      <c r="J218" s="16" t="str">
        <f t="shared" si="102"/>
        <v/>
      </c>
      <c r="M218" s="16" t="str">
        <f t="shared" si="103"/>
        <v/>
      </c>
      <c r="Q218" s="16" t="str">
        <f t="shared" si="104"/>
        <v/>
      </c>
      <c r="R218" s="16" t="str">
        <f t="shared" si="105"/>
        <v/>
      </c>
      <c r="U218" s="16" t="str">
        <f t="shared" si="106"/>
        <v/>
      </c>
      <c r="Y218" s="16" t="str">
        <f t="shared" si="107"/>
        <v/>
      </c>
      <c r="Z218" s="16" t="str">
        <f t="shared" si="108"/>
        <v/>
      </c>
      <c r="AC218" s="16" t="str">
        <f t="shared" si="109"/>
        <v/>
      </c>
      <c r="AG218" s="16" t="str">
        <f t="shared" si="110"/>
        <v/>
      </c>
      <c r="AH218" s="12" t="str">
        <f t="shared" si="111"/>
        <v/>
      </c>
      <c r="AK218" s="16" t="str">
        <f t="shared" si="112"/>
        <v/>
      </c>
      <c r="AO218" s="16" t="str">
        <f t="shared" si="113"/>
        <v/>
      </c>
      <c r="AP218" s="16" t="str">
        <f t="shared" si="114"/>
        <v/>
      </c>
      <c r="AS218" s="16" t="str">
        <f t="shared" si="115"/>
        <v/>
      </c>
      <c r="AW218" s="16" t="str">
        <f t="shared" si="116"/>
        <v/>
      </c>
      <c r="AX218" s="16" t="str">
        <f t="shared" si="117"/>
        <v/>
      </c>
      <c r="BA218" s="16" t="str">
        <f t="shared" si="118"/>
        <v/>
      </c>
      <c r="BE218" s="16" t="str">
        <f t="shared" si="119"/>
        <v/>
      </c>
      <c r="BF218" s="16" t="str">
        <f t="shared" si="120"/>
        <v/>
      </c>
      <c r="BH218" s="16" t="str">
        <f>IF($A218="","",IF(BG218="","I",LOOKUP(BG218/BI$2,{0,0.4,0.45,0.5,0.55,0.6,0.65,0.7,0.75,0.8,1},{"F","D","C","C+","B-","B","B+","A-","A","A+"})))</f>
        <v/>
      </c>
      <c r="BI218" s="12" t="str">
        <f>IF($A218="","",IF(BG218="","--",LOOKUP(BG218/BI$2,{0,0.4,0.45,0.5,0.55,0.6,0.65,0.7,0.75,0.8,1},{0,2,2.25,2.5,2.75,3,3.25,3.5,3.75,4})))</f>
        <v/>
      </c>
      <c r="BL218" s="16" t="str">
        <f t="shared" si="121"/>
        <v/>
      </c>
      <c r="BP218" s="16" t="str">
        <f t="shared" si="122"/>
        <v/>
      </c>
      <c r="BQ218" s="10" t="str">
        <f t="shared" si="123"/>
        <v/>
      </c>
      <c r="BT218" s="16" t="str">
        <f t="shared" si="124"/>
        <v/>
      </c>
      <c r="BX218" s="16" t="str">
        <f t="shared" si="125"/>
        <v/>
      </c>
      <c r="BY218" s="10" t="str">
        <f t="shared" si="126"/>
        <v/>
      </c>
      <c r="CA218" s="16" t="str">
        <f>IF($A218="","",IF(BZ218="","I",LOOKUP(BZ218/CB$2,{0,0.4,0.45,0.5,0.55,0.6,0.65,0.7,0.75,0.8,1},{"F","D","C","C+","B-","B","B+","A-","A","A+"})))</f>
        <v/>
      </c>
      <c r="CB218" s="12" t="str">
        <f>IF($A218="","",IF(BZ218="","--",LOOKUP(BZ218/CB$2,{0,0.4,0.45,0.5,0.55,0.6,0.65,0.7,0.75,0.8,1},{0,2,2.25,2.5,2.75,3,3.25,3.5,3.75,4})))</f>
        <v/>
      </c>
      <c r="CJ218" s="32" t="str">
        <f t="shared" si="128"/>
        <v/>
      </c>
      <c r="CK218" s="33" t="str">
        <f>IF(OR(B218="",A218="IM",COUNT(CG218:CI218)=0),"",ROUNDUP(N(CF218)+N(CJ218),0))</f>
        <v/>
      </c>
    </row>
    <row r="219" spans="5:89" x14ac:dyDescent="0.25">
      <c r="E219" s="16" t="str">
        <f t="shared" si="100"/>
        <v/>
      </c>
      <c r="I219" s="16" t="str">
        <f t="shared" si="101"/>
        <v/>
      </c>
      <c r="J219" s="16" t="str">
        <f t="shared" si="102"/>
        <v/>
      </c>
      <c r="M219" s="16" t="str">
        <f t="shared" si="103"/>
        <v/>
      </c>
      <c r="Q219" s="16" t="str">
        <f t="shared" si="104"/>
        <v/>
      </c>
      <c r="R219" s="16" t="str">
        <f t="shared" si="105"/>
        <v/>
      </c>
      <c r="U219" s="16" t="str">
        <f t="shared" si="106"/>
        <v/>
      </c>
      <c r="Y219" s="16" t="str">
        <f t="shared" si="107"/>
        <v/>
      </c>
      <c r="Z219" s="16" t="str">
        <f t="shared" si="108"/>
        <v/>
      </c>
      <c r="AC219" s="16" t="str">
        <f t="shared" si="109"/>
        <v/>
      </c>
      <c r="AG219" s="16" t="str">
        <f t="shared" si="110"/>
        <v/>
      </c>
      <c r="AH219" s="12" t="str">
        <f t="shared" si="111"/>
        <v/>
      </c>
      <c r="AK219" s="16" t="str">
        <f t="shared" si="112"/>
        <v/>
      </c>
      <c r="AO219" s="16" t="str">
        <f t="shared" si="113"/>
        <v/>
      </c>
      <c r="AP219" s="16" t="str">
        <f t="shared" si="114"/>
        <v/>
      </c>
      <c r="AS219" s="16" t="str">
        <f t="shared" si="115"/>
        <v/>
      </c>
      <c r="AW219" s="16" t="str">
        <f t="shared" si="116"/>
        <v/>
      </c>
      <c r="AX219" s="16" t="str">
        <f t="shared" si="117"/>
        <v/>
      </c>
      <c r="BA219" s="16" t="str">
        <f t="shared" si="118"/>
        <v/>
      </c>
      <c r="BE219" s="16" t="str">
        <f t="shared" si="119"/>
        <v/>
      </c>
      <c r="BF219" s="16" t="str">
        <f t="shared" si="120"/>
        <v/>
      </c>
      <c r="BH219" s="16" t="str">
        <f>IF($A219="","",IF(BG219="","I",LOOKUP(BG219/BI$2,{0,0.4,0.45,0.5,0.55,0.6,0.65,0.7,0.75,0.8,1},{"F","D","C","C+","B-","B","B+","A-","A","A+"})))</f>
        <v/>
      </c>
      <c r="BI219" s="12" t="str">
        <f>IF($A219="","",IF(BG219="","--",LOOKUP(BG219/BI$2,{0,0.4,0.45,0.5,0.55,0.6,0.65,0.7,0.75,0.8,1},{0,2,2.25,2.5,2.75,3,3.25,3.5,3.75,4})))</f>
        <v/>
      </c>
      <c r="BL219" s="16" t="str">
        <f t="shared" si="121"/>
        <v/>
      </c>
      <c r="BP219" s="16" t="str">
        <f t="shared" si="122"/>
        <v/>
      </c>
      <c r="BQ219" s="10" t="str">
        <f t="shared" si="123"/>
        <v/>
      </c>
      <c r="BT219" s="16" t="str">
        <f t="shared" si="124"/>
        <v/>
      </c>
      <c r="BX219" s="16" t="str">
        <f t="shared" si="125"/>
        <v/>
      </c>
      <c r="BY219" s="10" t="str">
        <f t="shared" si="126"/>
        <v/>
      </c>
      <c r="CA219" s="16" t="str">
        <f>IF($A219="","",IF(BZ219="","I",LOOKUP(BZ219/CB$2,{0,0.4,0.45,0.5,0.55,0.6,0.65,0.7,0.75,0.8,1},{"F","D","C","C+","B-","B","B+","A-","A","A+"})))</f>
        <v/>
      </c>
      <c r="CB219" s="12" t="str">
        <f>IF($A219="","",IF(BZ219="","--",LOOKUP(BZ219/CB$2,{0,0.4,0.45,0.5,0.55,0.6,0.65,0.7,0.75,0.8,1},{0,2,2.25,2.5,2.75,3,3.25,3.5,3.75,4})))</f>
        <v/>
      </c>
      <c r="CJ219" s="32" t="str">
        <f t="shared" si="128"/>
        <v/>
      </c>
      <c r="CK219" s="33" t="str">
        <f>IF(OR(B219="",A219="IM",COUNT(CG219:CI219)=0),"",ROUNDUP(N(CF219)+N(CJ219),0))</f>
        <v/>
      </c>
    </row>
    <row r="220" spans="5:89" x14ac:dyDescent="0.25">
      <c r="E220" s="16" t="str">
        <f t="shared" si="100"/>
        <v/>
      </c>
      <c r="I220" s="16" t="str">
        <f t="shared" si="101"/>
        <v/>
      </c>
      <c r="J220" s="16" t="str">
        <f t="shared" si="102"/>
        <v/>
      </c>
      <c r="M220" s="16" t="str">
        <f t="shared" si="103"/>
        <v/>
      </c>
      <c r="Q220" s="16" t="str">
        <f t="shared" si="104"/>
        <v/>
      </c>
      <c r="R220" s="16" t="str">
        <f t="shared" si="105"/>
        <v/>
      </c>
      <c r="U220" s="16" t="str">
        <f t="shared" si="106"/>
        <v/>
      </c>
      <c r="Y220" s="16" t="str">
        <f t="shared" si="107"/>
        <v/>
      </c>
      <c r="Z220" s="16" t="str">
        <f t="shared" si="108"/>
        <v/>
      </c>
      <c r="AC220" s="16" t="str">
        <f t="shared" si="109"/>
        <v/>
      </c>
      <c r="AG220" s="16" t="str">
        <f t="shared" si="110"/>
        <v/>
      </c>
      <c r="AH220" s="12" t="str">
        <f t="shared" si="111"/>
        <v/>
      </c>
      <c r="AK220" s="16" t="str">
        <f t="shared" si="112"/>
        <v/>
      </c>
      <c r="AO220" s="16" t="str">
        <f t="shared" si="113"/>
        <v/>
      </c>
      <c r="AP220" s="16" t="str">
        <f t="shared" si="114"/>
        <v/>
      </c>
      <c r="AS220" s="16" t="str">
        <f t="shared" si="115"/>
        <v/>
      </c>
      <c r="AW220" s="16" t="str">
        <f t="shared" si="116"/>
        <v/>
      </c>
      <c r="AX220" s="16" t="str">
        <f t="shared" si="117"/>
        <v/>
      </c>
      <c r="BA220" s="16" t="str">
        <f t="shared" si="118"/>
        <v/>
      </c>
      <c r="BE220" s="16" t="str">
        <f t="shared" si="119"/>
        <v/>
      </c>
      <c r="BF220" s="16" t="str">
        <f t="shared" si="120"/>
        <v/>
      </c>
      <c r="BH220" s="16" t="str">
        <f>IF($A220="","",IF(BG220="","I",LOOKUP(BG220/BI$2,{0,0.4,0.45,0.5,0.55,0.6,0.65,0.7,0.75,0.8,1},{"F","D","C","C+","B-","B","B+","A-","A","A+"})))</f>
        <v/>
      </c>
      <c r="BI220" s="12" t="str">
        <f>IF($A220="","",IF(BG220="","--",LOOKUP(BG220/BI$2,{0,0.4,0.45,0.5,0.55,0.6,0.65,0.7,0.75,0.8,1},{0,2,2.25,2.5,2.75,3,3.25,3.5,3.75,4})))</f>
        <v/>
      </c>
      <c r="BL220" s="16" t="str">
        <f t="shared" si="121"/>
        <v/>
      </c>
      <c r="BP220" s="16" t="str">
        <f t="shared" si="122"/>
        <v/>
      </c>
      <c r="BQ220" s="10" t="str">
        <f t="shared" si="123"/>
        <v/>
      </c>
      <c r="BT220" s="16" t="str">
        <f t="shared" si="124"/>
        <v/>
      </c>
      <c r="BX220" s="16" t="str">
        <f t="shared" si="125"/>
        <v/>
      </c>
      <c r="BY220" s="10" t="str">
        <f t="shared" si="126"/>
        <v/>
      </c>
      <c r="CA220" s="16" t="str">
        <f>IF($A220="","",IF(BZ220="","I",LOOKUP(BZ220/CB$2,{0,0.4,0.45,0.5,0.55,0.6,0.65,0.7,0.75,0.8,1},{"F","D","C","C+","B-","B","B+","A-","A","A+"})))</f>
        <v/>
      </c>
      <c r="CB220" s="12" t="str">
        <f>IF($A220="","",IF(BZ220="","--",LOOKUP(BZ220/CB$2,{0,0.4,0.45,0.5,0.55,0.6,0.65,0.7,0.75,0.8,1},{0,2,2.25,2.5,2.75,3,3.25,3.5,3.75,4})))</f>
        <v/>
      </c>
      <c r="CJ220" s="32" t="str">
        <f t="shared" si="128"/>
        <v/>
      </c>
      <c r="CK220" s="33" t="str">
        <f>IF(OR(B220="",A220="IM",COUNT(CG220:CI220)=0),"",ROUNDUP(N(CF220)+N(CJ220),0))</f>
        <v/>
      </c>
    </row>
    <row r="221" spans="5:89" x14ac:dyDescent="0.25">
      <c r="E221" s="16" t="str">
        <f t="shared" si="100"/>
        <v/>
      </c>
      <c r="I221" s="16" t="str">
        <f t="shared" si="101"/>
        <v/>
      </c>
      <c r="J221" s="16" t="str">
        <f t="shared" si="102"/>
        <v/>
      </c>
      <c r="M221" s="16" t="str">
        <f t="shared" si="103"/>
        <v/>
      </c>
      <c r="Q221" s="16" t="str">
        <f t="shared" si="104"/>
        <v/>
      </c>
      <c r="R221" s="16" t="str">
        <f t="shared" si="105"/>
        <v/>
      </c>
      <c r="U221" s="16" t="str">
        <f t="shared" si="106"/>
        <v/>
      </c>
      <c r="Y221" s="16" t="str">
        <f t="shared" si="107"/>
        <v/>
      </c>
      <c r="Z221" s="16" t="str">
        <f t="shared" si="108"/>
        <v/>
      </c>
      <c r="AC221" s="16" t="str">
        <f t="shared" si="109"/>
        <v/>
      </c>
      <c r="AG221" s="16" t="str">
        <f t="shared" si="110"/>
        <v/>
      </c>
      <c r="AH221" s="12" t="str">
        <f t="shared" si="111"/>
        <v/>
      </c>
      <c r="AK221" s="16" t="str">
        <f t="shared" si="112"/>
        <v/>
      </c>
      <c r="AO221" s="16" t="str">
        <f t="shared" si="113"/>
        <v/>
      </c>
      <c r="AP221" s="16" t="str">
        <f t="shared" si="114"/>
        <v/>
      </c>
      <c r="AS221" s="16" t="str">
        <f t="shared" si="115"/>
        <v/>
      </c>
      <c r="AW221" s="16" t="str">
        <f t="shared" si="116"/>
        <v/>
      </c>
      <c r="AX221" s="16" t="str">
        <f t="shared" si="117"/>
        <v/>
      </c>
      <c r="BA221" s="16" t="str">
        <f t="shared" si="118"/>
        <v/>
      </c>
      <c r="BE221" s="16" t="str">
        <f t="shared" si="119"/>
        <v/>
      </c>
      <c r="BF221" s="16" t="str">
        <f t="shared" si="120"/>
        <v/>
      </c>
      <c r="BH221" s="16" t="str">
        <f>IF($A221="","",IF(BG221="","I",LOOKUP(BG221/BI$2,{0,0.4,0.45,0.5,0.55,0.6,0.65,0.7,0.75,0.8,1},{"F","D","C","C+","B-","B","B+","A-","A","A+"})))</f>
        <v/>
      </c>
      <c r="BI221" s="12" t="str">
        <f>IF($A221="","",IF(BG221="","--",LOOKUP(BG221/BI$2,{0,0.4,0.45,0.5,0.55,0.6,0.65,0.7,0.75,0.8,1},{0,2,2.25,2.5,2.75,3,3.25,3.5,3.75,4})))</f>
        <v/>
      </c>
      <c r="BL221" s="16" t="str">
        <f t="shared" si="121"/>
        <v/>
      </c>
      <c r="BP221" s="16" t="str">
        <f t="shared" si="122"/>
        <v/>
      </c>
      <c r="BQ221" s="10" t="str">
        <f t="shared" si="123"/>
        <v/>
      </c>
      <c r="BT221" s="16" t="str">
        <f t="shared" si="124"/>
        <v/>
      </c>
      <c r="BX221" s="16" t="str">
        <f t="shared" si="125"/>
        <v/>
      </c>
      <c r="BY221" s="10" t="str">
        <f t="shared" si="126"/>
        <v/>
      </c>
      <c r="CA221" s="16" t="str">
        <f>IF($A221="","",IF(BZ221="","I",LOOKUP(BZ221/CB$2,{0,0.4,0.45,0.5,0.55,0.6,0.65,0.7,0.75,0.8,1},{"F","D","C","C+","B-","B","B+","A-","A","A+"})))</f>
        <v/>
      </c>
      <c r="CB221" s="12" t="str">
        <f>IF($A221="","",IF(BZ221="","--",LOOKUP(BZ221/CB$2,{0,0.4,0.45,0.5,0.55,0.6,0.65,0.7,0.75,0.8,1},{0,2,2.25,2.5,2.75,3,3.25,3.5,3.75,4})))</f>
        <v/>
      </c>
      <c r="CJ221" s="32" t="str">
        <f t="shared" si="128"/>
        <v/>
      </c>
      <c r="CK221" s="33" t="str">
        <f>IF(OR(B221="",A221="IM",COUNT(CG221:CI221)=0),"",ROUNDUP(N(CF221)+N(CJ221),0))</f>
        <v/>
      </c>
    </row>
    <row r="222" spans="5:89" x14ac:dyDescent="0.25">
      <c r="E222" s="16" t="str">
        <f t="shared" si="100"/>
        <v/>
      </c>
      <c r="I222" s="16" t="str">
        <f t="shared" si="101"/>
        <v/>
      </c>
      <c r="J222" s="16" t="str">
        <f t="shared" si="102"/>
        <v/>
      </c>
      <c r="M222" s="16" t="str">
        <f t="shared" si="103"/>
        <v/>
      </c>
      <c r="Q222" s="16" t="str">
        <f t="shared" si="104"/>
        <v/>
      </c>
      <c r="R222" s="16" t="str">
        <f t="shared" si="105"/>
        <v/>
      </c>
      <c r="U222" s="16" t="str">
        <f t="shared" si="106"/>
        <v/>
      </c>
      <c r="Y222" s="16" t="str">
        <f t="shared" si="107"/>
        <v/>
      </c>
      <c r="Z222" s="16" t="str">
        <f t="shared" si="108"/>
        <v/>
      </c>
      <c r="AC222" s="16" t="str">
        <f t="shared" si="109"/>
        <v/>
      </c>
      <c r="AG222" s="16" t="str">
        <f t="shared" si="110"/>
        <v/>
      </c>
      <c r="AH222" s="12" t="str">
        <f t="shared" si="111"/>
        <v/>
      </c>
      <c r="AK222" s="16" t="str">
        <f t="shared" si="112"/>
        <v/>
      </c>
      <c r="AO222" s="16" t="str">
        <f t="shared" si="113"/>
        <v/>
      </c>
      <c r="AP222" s="16" t="str">
        <f t="shared" si="114"/>
        <v/>
      </c>
      <c r="AS222" s="16" t="str">
        <f t="shared" si="115"/>
        <v/>
      </c>
      <c r="AW222" s="16" t="str">
        <f t="shared" si="116"/>
        <v/>
      </c>
      <c r="AX222" s="16" t="str">
        <f t="shared" si="117"/>
        <v/>
      </c>
      <c r="BA222" s="16" t="str">
        <f t="shared" si="118"/>
        <v/>
      </c>
      <c r="BE222" s="16" t="str">
        <f t="shared" si="119"/>
        <v/>
      </c>
      <c r="BF222" s="16" t="str">
        <f t="shared" si="120"/>
        <v/>
      </c>
      <c r="BH222" s="16" t="str">
        <f>IF($A222="","",IF(BG222="","I",LOOKUP(BG222/BI$2,{0,0.4,0.45,0.5,0.55,0.6,0.65,0.7,0.75,0.8,1},{"F","D","C","C+","B-","B","B+","A-","A","A+"})))</f>
        <v/>
      </c>
      <c r="BI222" s="12" t="str">
        <f>IF($A222="","",IF(BG222="","--",LOOKUP(BG222/BI$2,{0,0.4,0.45,0.5,0.55,0.6,0.65,0.7,0.75,0.8,1},{0,2,2.25,2.5,2.75,3,3.25,3.5,3.75,4})))</f>
        <v/>
      </c>
      <c r="BL222" s="16" t="str">
        <f t="shared" si="121"/>
        <v/>
      </c>
      <c r="BP222" s="16" t="str">
        <f t="shared" si="122"/>
        <v/>
      </c>
      <c r="BQ222" s="10" t="str">
        <f t="shared" si="123"/>
        <v/>
      </c>
      <c r="BT222" s="16" t="str">
        <f t="shared" si="124"/>
        <v/>
      </c>
      <c r="BX222" s="16" t="str">
        <f t="shared" si="125"/>
        <v/>
      </c>
      <c r="BY222" s="10" t="str">
        <f t="shared" si="126"/>
        <v/>
      </c>
      <c r="CA222" s="16" t="str">
        <f>IF($A222="","",IF(BZ222="","I",LOOKUP(BZ222/CB$2,{0,0.4,0.45,0.5,0.55,0.6,0.65,0.7,0.75,0.8,1},{"F","D","C","C+","B-","B","B+","A-","A","A+"})))</f>
        <v/>
      </c>
      <c r="CB222" s="12" t="str">
        <f>IF($A222="","",IF(BZ222="","--",LOOKUP(BZ222/CB$2,{0,0.4,0.45,0.5,0.55,0.6,0.65,0.7,0.75,0.8,1},{0,2,2.25,2.5,2.75,3,3.25,3.5,3.75,4})))</f>
        <v/>
      </c>
      <c r="CJ222" s="32" t="str">
        <f t="shared" si="128"/>
        <v/>
      </c>
      <c r="CK222" s="33" t="str">
        <f>IF(OR(B222="",A222="IM",COUNT(CG222:CI222)=0),"",ROUNDUP(N(CF222)+N(CJ222),0))</f>
        <v/>
      </c>
    </row>
    <row r="223" spans="5:89" x14ac:dyDescent="0.25">
      <c r="E223" s="16" t="str">
        <f t="shared" si="100"/>
        <v/>
      </c>
      <c r="I223" s="16" t="str">
        <f t="shared" si="101"/>
        <v/>
      </c>
      <c r="J223" s="16" t="str">
        <f t="shared" si="102"/>
        <v/>
      </c>
      <c r="M223" s="16" t="str">
        <f t="shared" si="103"/>
        <v/>
      </c>
      <c r="Q223" s="16" t="str">
        <f t="shared" si="104"/>
        <v/>
      </c>
      <c r="R223" s="16" t="str">
        <f t="shared" si="105"/>
        <v/>
      </c>
      <c r="U223" s="16" t="str">
        <f t="shared" si="106"/>
        <v/>
      </c>
      <c r="Y223" s="16" t="str">
        <f t="shared" si="107"/>
        <v/>
      </c>
      <c r="Z223" s="16" t="str">
        <f t="shared" si="108"/>
        <v/>
      </c>
      <c r="AC223" s="16" t="str">
        <f t="shared" si="109"/>
        <v/>
      </c>
      <c r="AG223" s="16" t="str">
        <f t="shared" si="110"/>
        <v/>
      </c>
      <c r="AH223" s="12" t="str">
        <f t="shared" si="111"/>
        <v/>
      </c>
      <c r="AK223" s="16" t="str">
        <f t="shared" si="112"/>
        <v/>
      </c>
      <c r="AO223" s="16" t="str">
        <f t="shared" si="113"/>
        <v/>
      </c>
      <c r="AP223" s="16" t="str">
        <f t="shared" si="114"/>
        <v/>
      </c>
      <c r="AS223" s="16" t="str">
        <f t="shared" si="115"/>
        <v/>
      </c>
      <c r="AW223" s="16" t="str">
        <f t="shared" si="116"/>
        <v/>
      </c>
      <c r="AX223" s="16" t="str">
        <f t="shared" si="117"/>
        <v/>
      </c>
      <c r="BA223" s="16" t="str">
        <f t="shared" si="118"/>
        <v/>
      </c>
      <c r="BE223" s="16" t="str">
        <f t="shared" si="119"/>
        <v/>
      </c>
      <c r="BF223" s="16" t="str">
        <f t="shared" si="120"/>
        <v/>
      </c>
      <c r="BH223" s="16" t="str">
        <f>IF($A223="","",IF(BG223="","I",LOOKUP(BG223/BI$2,{0,0.4,0.45,0.5,0.55,0.6,0.65,0.7,0.75,0.8,1},{"F","D","C","C+","B-","B","B+","A-","A","A+"})))</f>
        <v/>
      </c>
      <c r="BI223" s="12" t="str">
        <f>IF($A223="","",IF(BG223="","--",LOOKUP(BG223/BI$2,{0,0.4,0.45,0.5,0.55,0.6,0.65,0.7,0.75,0.8,1},{0,2,2.25,2.5,2.75,3,3.25,3.5,3.75,4})))</f>
        <v/>
      </c>
      <c r="BL223" s="16" t="str">
        <f t="shared" si="121"/>
        <v/>
      </c>
      <c r="BP223" s="16" t="str">
        <f t="shared" si="122"/>
        <v/>
      </c>
      <c r="BQ223" s="10" t="str">
        <f t="shared" si="123"/>
        <v/>
      </c>
      <c r="BT223" s="16" t="str">
        <f t="shared" si="124"/>
        <v/>
      </c>
      <c r="BX223" s="16" t="str">
        <f t="shared" si="125"/>
        <v/>
      </c>
      <c r="BY223" s="10" t="str">
        <f t="shared" si="126"/>
        <v/>
      </c>
      <c r="CA223" s="16" t="str">
        <f>IF($A223="","",IF(BZ223="","I",LOOKUP(BZ223/CB$2,{0,0.4,0.45,0.5,0.55,0.6,0.65,0.7,0.75,0.8,1},{"F","D","C","C+","B-","B","B+","A-","A","A+"})))</f>
        <v/>
      </c>
      <c r="CB223" s="12" t="str">
        <f>IF($A223="","",IF(BZ223="","--",LOOKUP(BZ223/CB$2,{0,0.4,0.45,0.5,0.55,0.6,0.65,0.7,0.75,0.8,1},{0,2,2.25,2.5,2.75,3,3.25,3.5,3.75,4})))</f>
        <v/>
      </c>
      <c r="CJ223" s="32" t="str">
        <f t="shared" si="128"/>
        <v/>
      </c>
      <c r="CK223" s="33" t="str">
        <f>IF(OR(B223="",A223="IM",COUNT(CG223:CI223)=0),"",ROUNDUP(N(CF223)+N(CJ223),0))</f>
        <v/>
      </c>
    </row>
    <row r="224" spans="5:89" x14ac:dyDescent="0.25">
      <c r="E224" s="16" t="str">
        <f t="shared" si="100"/>
        <v/>
      </c>
      <c r="I224" s="16" t="str">
        <f t="shared" si="101"/>
        <v/>
      </c>
      <c r="J224" s="16" t="str">
        <f t="shared" si="102"/>
        <v/>
      </c>
      <c r="M224" s="16" t="str">
        <f t="shared" si="103"/>
        <v/>
      </c>
      <c r="Q224" s="16" t="str">
        <f t="shared" si="104"/>
        <v/>
      </c>
      <c r="R224" s="16" t="str">
        <f t="shared" si="105"/>
        <v/>
      </c>
      <c r="U224" s="16" t="str">
        <f t="shared" si="106"/>
        <v/>
      </c>
      <c r="Y224" s="16" t="str">
        <f t="shared" si="107"/>
        <v/>
      </c>
      <c r="Z224" s="16" t="str">
        <f t="shared" si="108"/>
        <v/>
      </c>
      <c r="AC224" s="16" t="str">
        <f t="shared" si="109"/>
        <v/>
      </c>
      <c r="AG224" s="16" t="str">
        <f t="shared" si="110"/>
        <v/>
      </c>
      <c r="AH224" s="12" t="str">
        <f t="shared" si="111"/>
        <v/>
      </c>
      <c r="AK224" s="16" t="str">
        <f t="shared" si="112"/>
        <v/>
      </c>
      <c r="AO224" s="16" t="str">
        <f t="shared" si="113"/>
        <v/>
      </c>
      <c r="AP224" s="16" t="str">
        <f t="shared" si="114"/>
        <v/>
      </c>
      <c r="AS224" s="16" t="str">
        <f t="shared" si="115"/>
        <v/>
      </c>
      <c r="AW224" s="16" t="str">
        <f t="shared" si="116"/>
        <v/>
      </c>
      <c r="AX224" s="16" t="str">
        <f t="shared" si="117"/>
        <v/>
      </c>
      <c r="BA224" s="16" t="str">
        <f t="shared" si="118"/>
        <v/>
      </c>
      <c r="BE224" s="16" t="str">
        <f t="shared" si="119"/>
        <v/>
      </c>
      <c r="BF224" s="16" t="str">
        <f t="shared" si="120"/>
        <v/>
      </c>
      <c r="BH224" s="16" t="str">
        <f>IF($A224="","",IF(BG224="","I",LOOKUP(BG224/BI$2,{0,0.4,0.45,0.5,0.55,0.6,0.65,0.7,0.75,0.8,1},{"F","D","C","C+","B-","B","B+","A-","A","A+"})))</f>
        <v/>
      </c>
      <c r="BI224" s="12" t="str">
        <f>IF($A224="","",IF(BG224="","--",LOOKUP(BG224/BI$2,{0,0.4,0.45,0.5,0.55,0.6,0.65,0.7,0.75,0.8,1},{0,2,2.25,2.5,2.75,3,3.25,3.5,3.75,4})))</f>
        <v/>
      </c>
      <c r="BL224" s="16" t="str">
        <f t="shared" si="121"/>
        <v/>
      </c>
      <c r="BP224" s="16" t="str">
        <f t="shared" si="122"/>
        <v/>
      </c>
      <c r="BQ224" s="10" t="str">
        <f t="shared" si="123"/>
        <v/>
      </c>
      <c r="BT224" s="16" t="str">
        <f t="shared" si="124"/>
        <v/>
      </c>
      <c r="BX224" s="16" t="str">
        <f t="shared" si="125"/>
        <v/>
      </c>
      <c r="BY224" s="10" t="str">
        <f t="shared" si="126"/>
        <v/>
      </c>
      <c r="CA224" s="16" t="str">
        <f>IF($A224="","",IF(BZ224="","I",LOOKUP(BZ224/CB$2,{0,0.4,0.45,0.5,0.55,0.6,0.65,0.7,0.75,0.8,1},{"F","D","C","C+","B-","B","B+","A-","A","A+"})))</f>
        <v/>
      </c>
      <c r="CB224" s="12" t="str">
        <f>IF($A224="","",IF(BZ224="","--",LOOKUP(BZ224/CB$2,{0,0.4,0.45,0.5,0.55,0.6,0.65,0.7,0.75,0.8,1},{0,2,2.25,2.5,2.75,3,3.25,3.5,3.75,4})))</f>
        <v/>
      </c>
      <c r="CJ224" s="32" t="str">
        <f t="shared" si="128"/>
        <v/>
      </c>
      <c r="CK224" s="33" t="str">
        <f>IF(OR(B224="",A224="IM",COUNT(CG224:CI224)=0),"",ROUNDUP(N(CF224)+N(CJ224),0))</f>
        <v/>
      </c>
    </row>
    <row r="225" spans="5:89" x14ac:dyDescent="0.25">
      <c r="E225" s="16" t="str">
        <f t="shared" si="100"/>
        <v/>
      </c>
      <c r="I225" s="16" t="str">
        <f t="shared" si="101"/>
        <v/>
      </c>
      <c r="J225" s="16" t="str">
        <f t="shared" si="102"/>
        <v/>
      </c>
      <c r="M225" s="16" t="str">
        <f t="shared" si="103"/>
        <v/>
      </c>
      <c r="Q225" s="16" t="str">
        <f t="shared" si="104"/>
        <v/>
      </c>
      <c r="R225" s="16" t="str">
        <f t="shared" si="105"/>
        <v/>
      </c>
      <c r="U225" s="16" t="str">
        <f t="shared" si="106"/>
        <v/>
      </c>
      <c r="Y225" s="16" t="str">
        <f t="shared" si="107"/>
        <v/>
      </c>
      <c r="Z225" s="16" t="str">
        <f t="shared" si="108"/>
        <v/>
      </c>
      <c r="AC225" s="16" t="str">
        <f t="shared" si="109"/>
        <v/>
      </c>
      <c r="AG225" s="16" t="str">
        <f t="shared" si="110"/>
        <v/>
      </c>
      <c r="AH225" s="12" t="str">
        <f t="shared" si="111"/>
        <v/>
      </c>
      <c r="AK225" s="16" t="str">
        <f t="shared" si="112"/>
        <v/>
      </c>
      <c r="AO225" s="16" t="str">
        <f t="shared" si="113"/>
        <v/>
      </c>
      <c r="AP225" s="16" t="str">
        <f t="shared" si="114"/>
        <v/>
      </c>
      <c r="AS225" s="16" t="str">
        <f t="shared" si="115"/>
        <v/>
      </c>
      <c r="AW225" s="16" t="str">
        <f t="shared" si="116"/>
        <v/>
      </c>
      <c r="AX225" s="16" t="str">
        <f t="shared" si="117"/>
        <v/>
      </c>
      <c r="BA225" s="16" t="str">
        <f t="shared" si="118"/>
        <v/>
      </c>
      <c r="BE225" s="16" t="str">
        <f t="shared" si="119"/>
        <v/>
      </c>
      <c r="BF225" s="16" t="str">
        <f t="shared" si="120"/>
        <v/>
      </c>
      <c r="BH225" s="16" t="str">
        <f>IF($A225="","",IF(BG225="","I",LOOKUP(BG225/BI$2,{0,0.4,0.45,0.5,0.55,0.6,0.65,0.7,0.75,0.8,1},{"F","D","C","C+","B-","B","B+","A-","A","A+"})))</f>
        <v/>
      </c>
      <c r="BI225" s="12" t="str">
        <f>IF($A225="","",IF(BG225="","--",LOOKUP(BG225/BI$2,{0,0.4,0.45,0.5,0.55,0.6,0.65,0.7,0.75,0.8,1},{0,2,2.25,2.5,2.75,3,3.25,3.5,3.75,4})))</f>
        <v/>
      </c>
      <c r="BL225" s="16" t="str">
        <f t="shared" si="121"/>
        <v/>
      </c>
      <c r="BP225" s="16" t="str">
        <f t="shared" si="122"/>
        <v/>
      </c>
      <c r="BQ225" s="10" t="str">
        <f t="shared" si="123"/>
        <v/>
      </c>
      <c r="BT225" s="16" t="str">
        <f t="shared" si="124"/>
        <v/>
      </c>
      <c r="BX225" s="16" t="str">
        <f t="shared" si="125"/>
        <v/>
      </c>
      <c r="BY225" s="10" t="str">
        <f t="shared" si="126"/>
        <v/>
      </c>
      <c r="CA225" s="16" t="str">
        <f>IF($A225="","",IF(BZ225="","I",LOOKUP(BZ225/CB$2,{0,0.4,0.45,0.5,0.55,0.6,0.65,0.7,0.75,0.8,1},{"F","D","C","C+","B-","B","B+","A-","A","A+"})))</f>
        <v/>
      </c>
      <c r="CB225" s="12" t="str">
        <f>IF($A225="","",IF(BZ225="","--",LOOKUP(BZ225/CB$2,{0,0.4,0.45,0.5,0.55,0.6,0.65,0.7,0.75,0.8,1},{0,2,2.25,2.5,2.75,3,3.25,3.5,3.75,4})))</f>
        <v/>
      </c>
      <c r="CJ225" s="32" t="str">
        <f t="shared" si="128"/>
        <v/>
      </c>
      <c r="CK225" s="33" t="str">
        <f>IF(OR(B225="",A225="IM",COUNT(CG225:CI225)=0),"",ROUNDUP(N(CF225)+N(CJ225),0))</f>
        <v/>
      </c>
    </row>
    <row r="226" spans="5:89" x14ac:dyDescent="0.25">
      <c r="E226" s="16" t="str">
        <f t="shared" si="100"/>
        <v/>
      </c>
      <c r="I226" s="16" t="str">
        <f t="shared" si="101"/>
        <v/>
      </c>
      <c r="J226" s="16" t="str">
        <f t="shared" si="102"/>
        <v/>
      </c>
      <c r="M226" s="16" t="str">
        <f t="shared" si="103"/>
        <v/>
      </c>
      <c r="Q226" s="16" t="str">
        <f t="shared" si="104"/>
        <v/>
      </c>
      <c r="R226" s="16" t="str">
        <f t="shared" si="105"/>
        <v/>
      </c>
      <c r="U226" s="16" t="str">
        <f t="shared" si="106"/>
        <v/>
      </c>
      <c r="Y226" s="16" t="str">
        <f t="shared" si="107"/>
        <v/>
      </c>
      <c r="Z226" s="16" t="str">
        <f t="shared" si="108"/>
        <v/>
      </c>
      <c r="AC226" s="16" t="str">
        <f t="shared" si="109"/>
        <v/>
      </c>
      <c r="AG226" s="16" t="str">
        <f t="shared" si="110"/>
        <v/>
      </c>
      <c r="AH226" s="12" t="str">
        <f t="shared" si="111"/>
        <v/>
      </c>
      <c r="AK226" s="16" t="str">
        <f t="shared" si="112"/>
        <v/>
      </c>
      <c r="AO226" s="16" t="str">
        <f t="shared" si="113"/>
        <v/>
      </c>
      <c r="AP226" s="16" t="str">
        <f t="shared" si="114"/>
        <v/>
      </c>
      <c r="AS226" s="16" t="str">
        <f t="shared" si="115"/>
        <v/>
      </c>
      <c r="AW226" s="16" t="str">
        <f t="shared" si="116"/>
        <v/>
      </c>
      <c r="AX226" s="16" t="str">
        <f t="shared" si="117"/>
        <v/>
      </c>
      <c r="BA226" s="16" t="str">
        <f t="shared" si="118"/>
        <v/>
      </c>
      <c r="BE226" s="16" t="str">
        <f t="shared" si="119"/>
        <v/>
      </c>
      <c r="BF226" s="16" t="str">
        <f t="shared" si="120"/>
        <v/>
      </c>
      <c r="BH226" s="16" t="str">
        <f>IF($A226="","",IF(BG226="","I",LOOKUP(BG226/BI$2,{0,0.4,0.45,0.5,0.55,0.6,0.65,0.7,0.75,0.8,1},{"F","D","C","C+","B-","B","B+","A-","A","A+"})))</f>
        <v/>
      </c>
      <c r="BI226" s="12" t="str">
        <f>IF($A226="","",IF(BG226="","--",LOOKUP(BG226/BI$2,{0,0.4,0.45,0.5,0.55,0.6,0.65,0.7,0.75,0.8,1},{0,2,2.25,2.5,2.75,3,3.25,3.5,3.75,4})))</f>
        <v/>
      </c>
      <c r="BL226" s="16" t="str">
        <f t="shared" si="121"/>
        <v/>
      </c>
      <c r="BP226" s="16" t="str">
        <f t="shared" si="122"/>
        <v/>
      </c>
      <c r="BQ226" s="10" t="str">
        <f t="shared" si="123"/>
        <v/>
      </c>
      <c r="BT226" s="16" t="str">
        <f t="shared" si="124"/>
        <v/>
      </c>
      <c r="BX226" s="16" t="str">
        <f t="shared" si="125"/>
        <v/>
      </c>
      <c r="BY226" s="10" t="str">
        <f t="shared" si="126"/>
        <v/>
      </c>
      <c r="CA226" s="16" t="str">
        <f>IF($A226="","",IF(BZ226="","I",LOOKUP(BZ226/CB$2,{0,0.4,0.45,0.5,0.55,0.6,0.65,0.7,0.75,0.8,1},{"F","D","C","C+","B-","B","B+","A-","A","A+"})))</f>
        <v/>
      </c>
      <c r="CB226" s="12" t="str">
        <f>IF($A226="","",IF(BZ226="","--",LOOKUP(BZ226/CB$2,{0,0.4,0.45,0.5,0.55,0.6,0.65,0.7,0.75,0.8,1},{0,2,2.25,2.5,2.75,3,3.25,3.5,3.75,4})))</f>
        <v/>
      </c>
      <c r="CJ226" s="32" t="str">
        <f t="shared" si="128"/>
        <v/>
      </c>
      <c r="CK226" s="33" t="str">
        <f>IF(OR(B226="",A226="IM",COUNT(CG226:CI226)=0),"",ROUNDUP(N(CF226)+N(CJ226),0))</f>
        <v/>
      </c>
    </row>
    <row r="227" spans="5:89" x14ac:dyDescent="0.25">
      <c r="E227" s="16" t="str">
        <f t="shared" si="100"/>
        <v/>
      </c>
      <c r="I227" s="16" t="str">
        <f t="shared" si="101"/>
        <v/>
      </c>
      <c r="J227" s="16" t="str">
        <f t="shared" si="102"/>
        <v/>
      </c>
      <c r="M227" s="16" t="str">
        <f t="shared" si="103"/>
        <v/>
      </c>
      <c r="Q227" s="16" t="str">
        <f t="shared" si="104"/>
        <v/>
      </c>
      <c r="R227" s="16" t="str">
        <f t="shared" si="105"/>
        <v/>
      </c>
      <c r="U227" s="16" t="str">
        <f t="shared" si="106"/>
        <v/>
      </c>
      <c r="Y227" s="16" t="str">
        <f t="shared" si="107"/>
        <v/>
      </c>
      <c r="Z227" s="16" t="str">
        <f t="shared" si="108"/>
        <v/>
      </c>
      <c r="AC227" s="16" t="str">
        <f t="shared" si="109"/>
        <v/>
      </c>
      <c r="AG227" s="16" t="str">
        <f t="shared" si="110"/>
        <v/>
      </c>
      <c r="AH227" s="12" t="str">
        <f t="shared" si="111"/>
        <v/>
      </c>
      <c r="AK227" s="16" t="str">
        <f t="shared" si="112"/>
        <v/>
      </c>
      <c r="AO227" s="16" t="str">
        <f t="shared" si="113"/>
        <v/>
      </c>
      <c r="AP227" s="16" t="str">
        <f t="shared" si="114"/>
        <v/>
      </c>
      <c r="AS227" s="16" t="str">
        <f t="shared" si="115"/>
        <v/>
      </c>
      <c r="AW227" s="16" t="str">
        <f t="shared" si="116"/>
        <v/>
      </c>
      <c r="AX227" s="16" t="str">
        <f t="shared" si="117"/>
        <v/>
      </c>
      <c r="BA227" s="16" t="str">
        <f t="shared" si="118"/>
        <v/>
      </c>
      <c r="BE227" s="16" t="str">
        <f t="shared" si="119"/>
        <v/>
      </c>
      <c r="BF227" s="16" t="str">
        <f t="shared" si="120"/>
        <v/>
      </c>
      <c r="BH227" s="16" t="str">
        <f>IF($A227="","",IF(BG227="","I",LOOKUP(BG227/BI$2,{0,0.4,0.45,0.5,0.55,0.6,0.65,0.7,0.75,0.8,1},{"F","D","C","C+","B-","B","B+","A-","A","A+"})))</f>
        <v/>
      </c>
      <c r="BI227" s="12" t="str">
        <f>IF($A227="","",IF(BG227="","--",LOOKUP(BG227/BI$2,{0,0.4,0.45,0.5,0.55,0.6,0.65,0.7,0.75,0.8,1},{0,2,2.25,2.5,2.75,3,3.25,3.5,3.75,4})))</f>
        <v/>
      </c>
      <c r="BL227" s="16" t="str">
        <f t="shared" si="121"/>
        <v/>
      </c>
      <c r="BP227" s="16" t="str">
        <f t="shared" si="122"/>
        <v/>
      </c>
      <c r="BQ227" s="10" t="str">
        <f t="shared" si="123"/>
        <v/>
      </c>
      <c r="BT227" s="16" t="str">
        <f t="shared" si="124"/>
        <v/>
      </c>
      <c r="BX227" s="16" t="str">
        <f t="shared" si="125"/>
        <v/>
      </c>
      <c r="BY227" s="10" t="str">
        <f t="shared" si="126"/>
        <v/>
      </c>
      <c r="CA227" s="16" t="str">
        <f>IF($A227="","",IF(BZ227="","I",LOOKUP(BZ227/CB$2,{0,0.4,0.45,0.5,0.55,0.6,0.65,0.7,0.75,0.8,1},{"F","D","C","C+","B-","B","B+","A-","A","A+"})))</f>
        <v/>
      </c>
      <c r="CB227" s="12" t="str">
        <f>IF($A227="","",IF(BZ227="","--",LOOKUP(BZ227/CB$2,{0,0.4,0.45,0.5,0.55,0.6,0.65,0.7,0.75,0.8,1},{0,2,2.25,2.5,2.75,3,3.25,3.5,3.75,4})))</f>
        <v/>
      </c>
      <c r="CJ227" s="32" t="str">
        <f t="shared" si="128"/>
        <v/>
      </c>
      <c r="CK227" s="33" t="str">
        <f>IF(OR(B227="",A227="IM",COUNT(CG227:CI227)=0),"",ROUNDUP(N(CF227)+N(CJ227),0))</f>
        <v/>
      </c>
    </row>
    <row r="228" spans="5:89" x14ac:dyDescent="0.25">
      <c r="E228" s="16" t="str">
        <f t="shared" si="100"/>
        <v/>
      </c>
      <c r="I228" s="16" t="str">
        <f t="shared" si="101"/>
        <v/>
      </c>
      <c r="J228" s="16" t="str">
        <f t="shared" si="102"/>
        <v/>
      </c>
      <c r="M228" s="16" t="str">
        <f t="shared" si="103"/>
        <v/>
      </c>
      <c r="Q228" s="16" t="str">
        <f t="shared" si="104"/>
        <v/>
      </c>
      <c r="R228" s="16" t="str">
        <f t="shared" si="105"/>
        <v/>
      </c>
      <c r="U228" s="16" t="str">
        <f t="shared" si="106"/>
        <v/>
      </c>
      <c r="Y228" s="16" t="str">
        <f t="shared" si="107"/>
        <v/>
      </c>
      <c r="Z228" s="16" t="str">
        <f t="shared" si="108"/>
        <v/>
      </c>
      <c r="AC228" s="16" t="str">
        <f t="shared" si="109"/>
        <v/>
      </c>
      <c r="AG228" s="16" t="str">
        <f t="shared" si="110"/>
        <v/>
      </c>
      <c r="AH228" s="12" t="str">
        <f t="shared" si="111"/>
        <v/>
      </c>
      <c r="AK228" s="16" t="str">
        <f t="shared" si="112"/>
        <v/>
      </c>
      <c r="AO228" s="16" t="str">
        <f t="shared" si="113"/>
        <v/>
      </c>
      <c r="AP228" s="16" t="str">
        <f t="shared" si="114"/>
        <v/>
      </c>
      <c r="AS228" s="16" t="str">
        <f t="shared" si="115"/>
        <v/>
      </c>
      <c r="AW228" s="16" t="str">
        <f t="shared" si="116"/>
        <v/>
      </c>
      <c r="AX228" s="16" t="str">
        <f t="shared" si="117"/>
        <v/>
      </c>
      <c r="BA228" s="16" t="str">
        <f t="shared" si="118"/>
        <v/>
      </c>
      <c r="BE228" s="16" t="str">
        <f t="shared" si="119"/>
        <v/>
      </c>
      <c r="BF228" s="16" t="str">
        <f t="shared" si="120"/>
        <v/>
      </c>
      <c r="BH228" s="16" t="str">
        <f>IF($A228="","",IF(BG228="","I",LOOKUP(BG228/BI$2,{0,0.4,0.45,0.5,0.55,0.6,0.65,0.7,0.75,0.8,1},{"F","D","C","C+","B-","B","B+","A-","A","A+"})))</f>
        <v/>
      </c>
      <c r="BI228" s="12" t="str">
        <f>IF($A228="","",IF(BG228="","--",LOOKUP(BG228/BI$2,{0,0.4,0.45,0.5,0.55,0.6,0.65,0.7,0.75,0.8,1},{0,2,2.25,2.5,2.75,3,3.25,3.5,3.75,4})))</f>
        <v/>
      </c>
      <c r="BL228" s="16" t="str">
        <f t="shared" si="121"/>
        <v/>
      </c>
      <c r="BP228" s="16" t="str">
        <f t="shared" si="122"/>
        <v/>
      </c>
      <c r="BQ228" s="10" t="str">
        <f t="shared" si="123"/>
        <v/>
      </c>
      <c r="BT228" s="16" t="str">
        <f t="shared" si="124"/>
        <v/>
      </c>
      <c r="BX228" s="16" t="str">
        <f t="shared" si="125"/>
        <v/>
      </c>
      <c r="BY228" s="10" t="str">
        <f t="shared" si="126"/>
        <v/>
      </c>
      <c r="CA228" s="16" t="str">
        <f>IF($A228="","",IF(BZ228="","I",LOOKUP(BZ228/CB$2,{0,0.4,0.45,0.5,0.55,0.6,0.65,0.7,0.75,0.8,1},{"F","D","C","C+","B-","B","B+","A-","A","A+"})))</f>
        <v/>
      </c>
      <c r="CB228" s="12" t="str">
        <f>IF($A228="","",IF(BZ228="","--",LOOKUP(BZ228/CB$2,{0,0.4,0.45,0.5,0.55,0.6,0.65,0.7,0.75,0.8,1},{0,2,2.25,2.5,2.75,3,3.25,3.5,3.75,4})))</f>
        <v/>
      </c>
      <c r="CJ228" s="32" t="str">
        <f t="shared" si="128"/>
        <v/>
      </c>
      <c r="CK228" s="33" t="str">
        <f>IF(OR(B228="",A228="IM",COUNT(CG228:CI228)=0),"",ROUNDUP(N(CF228)+N(CJ228),0))</f>
        <v/>
      </c>
    </row>
    <row r="229" spans="5:89" x14ac:dyDescent="0.25">
      <c r="E229" s="16" t="str">
        <f t="shared" si="100"/>
        <v/>
      </c>
      <c r="I229" s="16" t="str">
        <f t="shared" si="101"/>
        <v/>
      </c>
      <c r="J229" s="16" t="str">
        <f t="shared" si="102"/>
        <v/>
      </c>
      <c r="M229" s="16" t="str">
        <f t="shared" si="103"/>
        <v/>
      </c>
      <c r="Q229" s="16" t="str">
        <f t="shared" si="104"/>
        <v/>
      </c>
      <c r="R229" s="16" t="str">
        <f t="shared" si="105"/>
        <v/>
      </c>
      <c r="U229" s="16" t="str">
        <f t="shared" si="106"/>
        <v/>
      </c>
      <c r="Y229" s="16" t="str">
        <f t="shared" si="107"/>
        <v/>
      </c>
      <c r="Z229" s="16" t="str">
        <f t="shared" si="108"/>
        <v/>
      </c>
      <c r="AC229" s="16" t="str">
        <f t="shared" si="109"/>
        <v/>
      </c>
      <c r="AG229" s="16" t="str">
        <f t="shared" si="110"/>
        <v/>
      </c>
      <c r="AH229" s="12" t="str">
        <f t="shared" si="111"/>
        <v/>
      </c>
      <c r="AK229" s="16" t="str">
        <f t="shared" si="112"/>
        <v/>
      </c>
      <c r="AO229" s="16" t="str">
        <f t="shared" si="113"/>
        <v/>
      </c>
      <c r="AP229" s="16" t="str">
        <f t="shared" si="114"/>
        <v/>
      </c>
      <c r="AS229" s="16" t="str">
        <f t="shared" si="115"/>
        <v/>
      </c>
      <c r="AW229" s="16" t="str">
        <f t="shared" si="116"/>
        <v/>
      </c>
      <c r="AX229" s="16" t="str">
        <f t="shared" si="117"/>
        <v/>
      </c>
      <c r="BA229" s="16" t="str">
        <f t="shared" si="118"/>
        <v/>
      </c>
      <c r="BE229" s="16" t="str">
        <f t="shared" si="119"/>
        <v/>
      </c>
      <c r="BF229" s="16" t="str">
        <f t="shared" si="120"/>
        <v/>
      </c>
      <c r="BH229" s="16" t="str">
        <f>IF($A229="","",IF(BG229="","I",LOOKUP(BG229/BI$2,{0,0.4,0.45,0.5,0.55,0.6,0.65,0.7,0.75,0.8,1},{"F","D","C","C+","B-","B","B+","A-","A","A+"})))</f>
        <v/>
      </c>
      <c r="BI229" s="12" t="str">
        <f>IF($A229="","",IF(BG229="","--",LOOKUP(BG229/BI$2,{0,0.4,0.45,0.5,0.55,0.6,0.65,0.7,0.75,0.8,1},{0,2,2.25,2.5,2.75,3,3.25,3.5,3.75,4})))</f>
        <v/>
      </c>
      <c r="BL229" s="16" t="str">
        <f t="shared" si="121"/>
        <v/>
      </c>
      <c r="BP229" s="16" t="str">
        <f t="shared" si="122"/>
        <v/>
      </c>
      <c r="BQ229" s="10" t="str">
        <f t="shared" si="123"/>
        <v/>
      </c>
      <c r="BT229" s="16" t="str">
        <f t="shared" si="124"/>
        <v/>
      </c>
      <c r="BX229" s="16" t="str">
        <f t="shared" si="125"/>
        <v/>
      </c>
      <c r="BY229" s="10" t="str">
        <f t="shared" si="126"/>
        <v/>
      </c>
      <c r="CA229" s="16" t="str">
        <f>IF($A229="","",IF(BZ229="","I",LOOKUP(BZ229/CB$2,{0,0.4,0.45,0.5,0.55,0.6,0.65,0.7,0.75,0.8,1},{"F","D","C","C+","B-","B","B+","A-","A","A+"})))</f>
        <v/>
      </c>
      <c r="CB229" s="12" t="str">
        <f>IF($A229="","",IF(BZ229="","--",LOOKUP(BZ229/CB$2,{0,0.4,0.45,0.5,0.55,0.6,0.65,0.7,0.75,0.8,1},{0,2,2.25,2.5,2.75,3,3.25,3.5,3.75,4})))</f>
        <v/>
      </c>
      <c r="CJ229" s="32" t="str">
        <f t="shared" si="128"/>
        <v/>
      </c>
      <c r="CK229" s="33" t="str">
        <f>IF(OR(B229="",A229="IM",COUNT(CG229:CI229)=0),"",ROUNDUP(N(CF229)+N(CJ229),0))</f>
        <v/>
      </c>
    </row>
    <row r="230" spans="5:89" x14ac:dyDescent="0.25">
      <c r="E230" s="16" t="str">
        <f t="shared" si="100"/>
        <v/>
      </c>
      <c r="I230" s="16" t="str">
        <f t="shared" si="101"/>
        <v/>
      </c>
      <c r="J230" s="16" t="str">
        <f t="shared" si="102"/>
        <v/>
      </c>
      <c r="M230" s="16" t="str">
        <f t="shared" si="103"/>
        <v/>
      </c>
      <c r="Q230" s="16" t="str">
        <f t="shared" si="104"/>
        <v/>
      </c>
      <c r="R230" s="16" t="str">
        <f t="shared" si="105"/>
        <v/>
      </c>
      <c r="U230" s="16" t="str">
        <f t="shared" si="106"/>
        <v/>
      </c>
      <c r="Y230" s="16" t="str">
        <f t="shared" si="107"/>
        <v/>
      </c>
      <c r="Z230" s="16" t="str">
        <f t="shared" si="108"/>
        <v/>
      </c>
      <c r="AC230" s="16" t="str">
        <f t="shared" si="109"/>
        <v/>
      </c>
      <c r="AG230" s="16" t="str">
        <f t="shared" si="110"/>
        <v/>
      </c>
      <c r="AH230" s="12" t="str">
        <f t="shared" si="111"/>
        <v/>
      </c>
      <c r="AK230" s="16" t="str">
        <f t="shared" si="112"/>
        <v/>
      </c>
      <c r="AO230" s="16" t="str">
        <f t="shared" si="113"/>
        <v/>
      </c>
      <c r="AP230" s="16" t="str">
        <f t="shared" si="114"/>
        <v/>
      </c>
      <c r="AS230" s="16" t="str">
        <f t="shared" si="115"/>
        <v/>
      </c>
      <c r="AW230" s="16" t="str">
        <f t="shared" si="116"/>
        <v/>
      </c>
      <c r="AX230" s="16" t="str">
        <f t="shared" si="117"/>
        <v/>
      </c>
      <c r="BA230" s="16" t="str">
        <f t="shared" si="118"/>
        <v/>
      </c>
      <c r="BE230" s="16" t="str">
        <f t="shared" si="119"/>
        <v/>
      </c>
      <c r="BF230" s="16" t="str">
        <f t="shared" si="120"/>
        <v/>
      </c>
      <c r="BH230" s="16" t="str">
        <f>IF($A230="","",IF(BG230="","I",LOOKUP(BG230/BI$2,{0,0.4,0.45,0.5,0.55,0.6,0.65,0.7,0.75,0.8,1},{"F","D","C","C+","B-","B","B+","A-","A","A+"})))</f>
        <v/>
      </c>
      <c r="BI230" s="12" t="str">
        <f>IF($A230="","",IF(BG230="","--",LOOKUP(BG230/BI$2,{0,0.4,0.45,0.5,0.55,0.6,0.65,0.7,0.75,0.8,1},{0,2,2.25,2.5,2.75,3,3.25,3.5,3.75,4})))</f>
        <v/>
      </c>
      <c r="BL230" s="16" t="str">
        <f t="shared" si="121"/>
        <v/>
      </c>
      <c r="BP230" s="16" t="str">
        <f t="shared" si="122"/>
        <v/>
      </c>
      <c r="BQ230" s="10" t="str">
        <f t="shared" si="123"/>
        <v/>
      </c>
      <c r="BT230" s="16" t="str">
        <f t="shared" si="124"/>
        <v/>
      </c>
      <c r="BX230" s="16" t="str">
        <f t="shared" si="125"/>
        <v/>
      </c>
      <c r="BY230" s="10" t="str">
        <f t="shared" si="126"/>
        <v/>
      </c>
      <c r="CA230" s="16" t="str">
        <f>IF($A230="","",IF(BZ230="","I",LOOKUP(BZ230/CB$2,{0,0.4,0.45,0.5,0.55,0.6,0.65,0.7,0.75,0.8,1},{"F","D","C","C+","B-","B","B+","A-","A","A+"})))</f>
        <v/>
      </c>
      <c r="CB230" s="12" t="str">
        <f>IF($A230="","",IF(BZ230="","--",LOOKUP(BZ230/CB$2,{0,0.4,0.45,0.5,0.55,0.6,0.65,0.7,0.75,0.8,1},{0,2,2.25,2.5,2.75,3,3.25,3.5,3.75,4})))</f>
        <v/>
      </c>
      <c r="CJ230" s="32" t="str">
        <f t="shared" si="128"/>
        <v/>
      </c>
      <c r="CK230" s="33" t="str">
        <f>IF(OR(B230="",A230="IM",COUNT(CG230:CI230)=0),"",ROUNDUP(N(CF230)+N(CJ230),0))</f>
        <v/>
      </c>
    </row>
    <row r="231" spans="5:89" x14ac:dyDescent="0.25">
      <c r="E231" s="16" t="str">
        <f t="shared" si="100"/>
        <v/>
      </c>
      <c r="I231" s="16" t="str">
        <f t="shared" si="101"/>
        <v/>
      </c>
      <c r="J231" s="16" t="str">
        <f t="shared" si="102"/>
        <v/>
      </c>
      <c r="M231" s="16" t="str">
        <f t="shared" si="103"/>
        <v/>
      </c>
      <c r="Q231" s="16" t="str">
        <f t="shared" si="104"/>
        <v/>
      </c>
      <c r="R231" s="16" t="str">
        <f t="shared" si="105"/>
        <v/>
      </c>
      <c r="U231" s="16" t="str">
        <f t="shared" si="106"/>
        <v/>
      </c>
      <c r="Y231" s="16" t="str">
        <f t="shared" si="107"/>
        <v/>
      </c>
      <c r="Z231" s="16" t="str">
        <f t="shared" si="108"/>
        <v/>
      </c>
      <c r="AC231" s="16" t="str">
        <f t="shared" si="109"/>
        <v/>
      </c>
      <c r="AG231" s="16" t="str">
        <f t="shared" si="110"/>
        <v/>
      </c>
      <c r="AH231" s="12" t="str">
        <f t="shared" si="111"/>
        <v/>
      </c>
      <c r="AK231" s="16" t="str">
        <f t="shared" si="112"/>
        <v/>
      </c>
      <c r="AO231" s="16" t="str">
        <f t="shared" si="113"/>
        <v/>
      </c>
      <c r="AP231" s="16" t="str">
        <f t="shared" si="114"/>
        <v/>
      </c>
      <c r="AS231" s="16" t="str">
        <f t="shared" si="115"/>
        <v/>
      </c>
      <c r="AW231" s="16" t="str">
        <f t="shared" si="116"/>
        <v/>
      </c>
      <c r="AX231" s="16" t="str">
        <f t="shared" si="117"/>
        <v/>
      </c>
      <c r="BA231" s="16" t="str">
        <f t="shared" si="118"/>
        <v/>
      </c>
      <c r="BE231" s="16" t="str">
        <f t="shared" si="119"/>
        <v/>
      </c>
      <c r="BF231" s="16" t="str">
        <f t="shared" si="120"/>
        <v/>
      </c>
      <c r="BH231" s="16" t="str">
        <f>IF($A231="","",IF(BG231="","I",LOOKUP(BG231/BI$2,{0,0.4,0.45,0.5,0.55,0.6,0.65,0.7,0.75,0.8,1},{"F","D","C","C+","B-","B","B+","A-","A","A+"})))</f>
        <v/>
      </c>
      <c r="BI231" s="12" t="str">
        <f>IF($A231="","",IF(BG231="","--",LOOKUP(BG231/BI$2,{0,0.4,0.45,0.5,0.55,0.6,0.65,0.7,0.75,0.8,1},{0,2,2.25,2.5,2.75,3,3.25,3.5,3.75,4})))</f>
        <v/>
      </c>
      <c r="BL231" s="16" t="str">
        <f t="shared" si="121"/>
        <v/>
      </c>
      <c r="BP231" s="16" t="str">
        <f t="shared" si="122"/>
        <v/>
      </c>
      <c r="BQ231" s="10" t="str">
        <f t="shared" si="123"/>
        <v/>
      </c>
      <c r="BT231" s="16" t="str">
        <f t="shared" si="124"/>
        <v/>
      </c>
      <c r="BX231" s="16" t="str">
        <f t="shared" si="125"/>
        <v/>
      </c>
      <c r="BY231" s="10" t="str">
        <f t="shared" si="126"/>
        <v/>
      </c>
      <c r="CA231" s="16" t="str">
        <f>IF($A231="","",IF(BZ231="","I",LOOKUP(BZ231/CB$2,{0,0.4,0.45,0.5,0.55,0.6,0.65,0.7,0.75,0.8,1},{"F","D","C","C+","B-","B","B+","A-","A","A+"})))</f>
        <v/>
      </c>
      <c r="CB231" s="12" t="str">
        <f>IF($A231="","",IF(BZ231="","--",LOOKUP(BZ231/CB$2,{0,0.4,0.45,0.5,0.55,0.6,0.65,0.7,0.75,0.8,1},{0,2,2.25,2.5,2.75,3,3.25,3.5,3.75,4})))</f>
        <v/>
      </c>
      <c r="CJ231" s="32" t="str">
        <f t="shared" si="128"/>
        <v/>
      </c>
      <c r="CK231" s="33" t="str">
        <f>IF(OR(B231="",A231="IM",COUNT(CG231:CI231)=0),"",ROUNDUP(N(CF231)+N(CJ231),0))</f>
        <v/>
      </c>
    </row>
    <row r="232" spans="5:89" x14ac:dyDescent="0.25">
      <c r="E232" s="16" t="str">
        <f t="shared" si="100"/>
        <v/>
      </c>
      <c r="I232" s="16" t="str">
        <f t="shared" si="101"/>
        <v/>
      </c>
      <c r="J232" s="16" t="str">
        <f t="shared" si="102"/>
        <v/>
      </c>
      <c r="M232" s="16" t="str">
        <f t="shared" si="103"/>
        <v/>
      </c>
      <c r="Q232" s="16" t="str">
        <f t="shared" si="104"/>
        <v/>
      </c>
      <c r="R232" s="16" t="str">
        <f t="shared" si="105"/>
        <v/>
      </c>
      <c r="U232" s="16" t="str">
        <f t="shared" si="106"/>
        <v/>
      </c>
      <c r="Y232" s="16" t="str">
        <f t="shared" si="107"/>
        <v/>
      </c>
      <c r="Z232" s="16" t="str">
        <f t="shared" si="108"/>
        <v/>
      </c>
      <c r="AC232" s="16" t="str">
        <f t="shared" si="109"/>
        <v/>
      </c>
      <c r="AG232" s="16" t="str">
        <f t="shared" si="110"/>
        <v/>
      </c>
      <c r="AH232" s="12" t="str">
        <f t="shared" si="111"/>
        <v/>
      </c>
      <c r="AK232" s="16" t="str">
        <f t="shared" si="112"/>
        <v/>
      </c>
      <c r="AO232" s="16" t="str">
        <f t="shared" si="113"/>
        <v/>
      </c>
      <c r="AP232" s="16" t="str">
        <f t="shared" si="114"/>
        <v/>
      </c>
      <c r="AS232" s="16" t="str">
        <f t="shared" si="115"/>
        <v/>
      </c>
      <c r="AW232" s="16" t="str">
        <f t="shared" si="116"/>
        <v/>
      </c>
      <c r="AX232" s="16" t="str">
        <f t="shared" si="117"/>
        <v/>
      </c>
      <c r="BA232" s="16" t="str">
        <f t="shared" si="118"/>
        <v/>
      </c>
      <c r="BE232" s="16" t="str">
        <f t="shared" si="119"/>
        <v/>
      </c>
      <c r="BF232" s="16" t="str">
        <f t="shared" si="120"/>
        <v/>
      </c>
      <c r="BH232" s="16" t="str">
        <f>IF($A232="","",IF(BG232="","I",LOOKUP(BG232/BI$2,{0,0.4,0.45,0.5,0.55,0.6,0.65,0.7,0.75,0.8,1},{"F","D","C","C+","B-","B","B+","A-","A","A+"})))</f>
        <v/>
      </c>
      <c r="BI232" s="12" t="str">
        <f>IF($A232="","",IF(BG232="","--",LOOKUP(BG232/BI$2,{0,0.4,0.45,0.5,0.55,0.6,0.65,0.7,0.75,0.8,1},{0,2,2.25,2.5,2.75,3,3.25,3.5,3.75,4})))</f>
        <v/>
      </c>
      <c r="BL232" s="16" t="str">
        <f t="shared" si="121"/>
        <v/>
      </c>
      <c r="BP232" s="16" t="str">
        <f t="shared" si="122"/>
        <v/>
      </c>
      <c r="BQ232" s="10" t="str">
        <f t="shared" si="123"/>
        <v/>
      </c>
      <c r="BT232" s="16" t="str">
        <f t="shared" si="124"/>
        <v/>
      </c>
      <c r="BX232" s="16" t="str">
        <f t="shared" si="125"/>
        <v/>
      </c>
      <c r="BY232" s="10" t="str">
        <f t="shared" si="126"/>
        <v/>
      </c>
      <c r="CA232" s="16" t="str">
        <f>IF($A232="","",IF(BZ232="","I",LOOKUP(BZ232/CB$2,{0,0.4,0.45,0.5,0.55,0.6,0.65,0.7,0.75,0.8,1},{"F","D","C","C+","B-","B","B+","A-","A","A+"})))</f>
        <v/>
      </c>
      <c r="CB232" s="12" t="str">
        <f>IF($A232="","",IF(BZ232="","--",LOOKUP(BZ232/CB$2,{0,0.4,0.45,0.5,0.55,0.6,0.65,0.7,0.75,0.8,1},{0,2,2.25,2.5,2.75,3,3.25,3.5,3.75,4})))</f>
        <v/>
      </c>
      <c r="CJ232" s="32" t="str">
        <f t="shared" si="128"/>
        <v/>
      </c>
      <c r="CK232" s="33" t="str">
        <f>IF(OR(B232="",A232="IM",COUNT(CG232:CI232)=0),"",ROUNDUP(N(CF232)+N(CJ232),0))</f>
        <v/>
      </c>
    </row>
    <row r="233" spans="5:89" x14ac:dyDescent="0.25">
      <c r="E233" s="16" t="str">
        <f t="shared" si="100"/>
        <v/>
      </c>
      <c r="I233" s="16" t="str">
        <f t="shared" si="101"/>
        <v/>
      </c>
      <c r="J233" s="16" t="str">
        <f t="shared" si="102"/>
        <v/>
      </c>
      <c r="M233" s="16" t="str">
        <f t="shared" si="103"/>
        <v/>
      </c>
      <c r="Q233" s="16" t="str">
        <f t="shared" si="104"/>
        <v/>
      </c>
      <c r="R233" s="16" t="str">
        <f t="shared" si="105"/>
        <v/>
      </c>
      <c r="U233" s="16" t="str">
        <f t="shared" si="106"/>
        <v/>
      </c>
      <c r="Y233" s="16" t="str">
        <f t="shared" si="107"/>
        <v/>
      </c>
      <c r="Z233" s="16" t="str">
        <f t="shared" si="108"/>
        <v/>
      </c>
      <c r="AC233" s="16" t="str">
        <f t="shared" si="109"/>
        <v/>
      </c>
      <c r="AG233" s="16" t="str">
        <f t="shared" si="110"/>
        <v/>
      </c>
      <c r="AH233" s="12" t="str">
        <f t="shared" si="111"/>
        <v/>
      </c>
      <c r="AK233" s="16" t="str">
        <f t="shared" si="112"/>
        <v/>
      </c>
      <c r="AO233" s="16" t="str">
        <f t="shared" si="113"/>
        <v/>
      </c>
      <c r="AP233" s="16" t="str">
        <f t="shared" si="114"/>
        <v/>
      </c>
      <c r="AS233" s="16" t="str">
        <f t="shared" si="115"/>
        <v/>
      </c>
      <c r="AW233" s="16" t="str">
        <f t="shared" si="116"/>
        <v/>
      </c>
      <c r="AX233" s="16" t="str">
        <f t="shared" si="117"/>
        <v/>
      </c>
      <c r="BA233" s="16" t="str">
        <f t="shared" si="118"/>
        <v/>
      </c>
      <c r="BE233" s="16" t="str">
        <f t="shared" si="119"/>
        <v/>
      </c>
      <c r="BF233" s="16" t="str">
        <f t="shared" si="120"/>
        <v/>
      </c>
      <c r="BH233" s="16" t="str">
        <f>IF($A233="","",IF(BG233="","I",LOOKUP(BG233/BI$2,{0,0.4,0.45,0.5,0.55,0.6,0.65,0.7,0.75,0.8,1},{"F","D","C","C+","B-","B","B+","A-","A","A+"})))</f>
        <v/>
      </c>
      <c r="BI233" s="12" t="str">
        <f>IF($A233="","",IF(BG233="","--",LOOKUP(BG233/BI$2,{0,0.4,0.45,0.5,0.55,0.6,0.65,0.7,0.75,0.8,1},{0,2,2.25,2.5,2.75,3,3.25,3.5,3.75,4})))</f>
        <v/>
      </c>
      <c r="BL233" s="16" t="str">
        <f t="shared" si="121"/>
        <v/>
      </c>
      <c r="BP233" s="16" t="str">
        <f t="shared" si="122"/>
        <v/>
      </c>
      <c r="BQ233" s="10" t="str">
        <f t="shared" si="123"/>
        <v/>
      </c>
      <c r="BT233" s="16" t="str">
        <f t="shared" si="124"/>
        <v/>
      </c>
      <c r="BX233" s="16" t="str">
        <f t="shared" si="125"/>
        <v/>
      </c>
      <c r="BY233" s="10" t="str">
        <f t="shared" si="126"/>
        <v/>
      </c>
      <c r="CA233" s="16" t="str">
        <f>IF($A233="","",IF(BZ233="","I",LOOKUP(BZ233/CB$2,{0,0.4,0.45,0.5,0.55,0.6,0.65,0.7,0.75,0.8,1},{"F","D","C","C+","B-","B","B+","A-","A","A+"})))</f>
        <v/>
      </c>
      <c r="CB233" s="12" t="str">
        <f>IF($A233="","",IF(BZ233="","--",LOOKUP(BZ233/CB$2,{0,0.4,0.45,0.5,0.55,0.6,0.65,0.7,0.75,0.8,1},{0,2,2.25,2.5,2.75,3,3.25,3.5,3.75,4})))</f>
        <v/>
      </c>
      <c r="CJ233" s="32" t="str">
        <f t="shared" si="128"/>
        <v/>
      </c>
      <c r="CK233" s="33" t="str">
        <f>IF(OR(B233="",A233="IM",COUNT(CG233:CI233)=0),"",ROUNDUP(N(CF233)+N(CJ233),0))</f>
        <v/>
      </c>
    </row>
    <row r="234" spans="5:89" x14ac:dyDescent="0.25">
      <c r="E234" s="16" t="str">
        <f t="shared" si="100"/>
        <v/>
      </c>
      <c r="I234" s="16" t="str">
        <f t="shared" si="101"/>
        <v/>
      </c>
      <c r="J234" s="16" t="str">
        <f t="shared" si="102"/>
        <v/>
      </c>
      <c r="M234" s="16" t="str">
        <f t="shared" si="103"/>
        <v/>
      </c>
      <c r="Q234" s="16" t="str">
        <f t="shared" si="104"/>
        <v/>
      </c>
      <c r="R234" s="16" t="str">
        <f t="shared" si="105"/>
        <v/>
      </c>
      <c r="U234" s="16" t="str">
        <f t="shared" si="106"/>
        <v/>
      </c>
      <c r="Y234" s="16" t="str">
        <f t="shared" si="107"/>
        <v/>
      </c>
      <c r="Z234" s="16" t="str">
        <f t="shared" si="108"/>
        <v/>
      </c>
      <c r="AC234" s="16" t="str">
        <f t="shared" si="109"/>
        <v/>
      </c>
      <c r="AG234" s="16" t="str">
        <f t="shared" si="110"/>
        <v/>
      </c>
      <c r="AH234" s="12" t="str">
        <f t="shared" si="111"/>
        <v/>
      </c>
      <c r="AK234" s="16" t="str">
        <f t="shared" si="112"/>
        <v/>
      </c>
      <c r="AO234" s="16" t="str">
        <f t="shared" si="113"/>
        <v/>
      </c>
      <c r="AP234" s="16" t="str">
        <f t="shared" si="114"/>
        <v/>
      </c>
      <c r="AS234" s="16" t="str">
        <f t="shared" si="115"/>
        <v/>
      </c>
      <c r="AW234" s="16" t="str">
        <f t="shared" si="116"/>
        <v/>
      </c>
      <c r="AX234" s="16" t="str">
        <f t="shared" si="117"/>
        <v/>
      </c>
      <c r="BA234" s="16" t="str">
        <f t="shared" si="118"/>
        <v/>
      </c>
      <c r="BE234" s="16" t="str">
        <f t="shared" si="119"/>
        <v/>
      </c>
      <c r="BF234" s="16" t="str">
        <f t="shared" si="120"/>
        <v/>
      </c>
      <c r="BH234" s="16" t="str">
        <f>IF($A234="","",IF(BG234="","I",LOOKUP(BG234/BI$2,{0,0.4,0.45,0.5,0.55,0.6,0.65,0.7,0.75,0.8,1},{"F","D","C","C+","B-","B","B+","A-","A","A+"})))</f>
        <v/>
      </c>
      <c r="BI234" s="12" t="str">
        <f>IF($A234="","",IF(BG234="","--",LOOKUP(BG234/BI$2,{0,0.4,0.45,0.5,0.55,0.6,0.65,0.7,0.75,0.8,1},{0,2,2.25,2.5,2.75,3,3.25,3.5,3.75,4})))</f>
        <v/>
      </c>
      <c r="BL234" s="16" t="str">
        <f t="shared" si="121"/>
        <v/>
      </c>
      <c r="BP234" s="16" t="str">
        <f t="shared" si="122"/>
        <v/>
      </c>
      <c r="BQ234" s="10" t="str">
        <f t="shared" si="123"/>
        <v/>
      </c>
      <c r="BT234" s="16" t="str">
        <f t="shared" si="124"/>
        <v/>
      </c>
      <c r="BX234" s="16" t="str">
        <f t="shared" si="125"/>
        <v/>
      </c>
      <c r="BY234" s="10" t="str">
        <f t="shared" si="126"/>
        <v/>
      </c>
      <c r="CA234" s="16" t="str">
        <f>IF($A234="","",IF(BZ234="","I",LOOKUP(BZ234/CB$2,{0,0.4,0.45,0.5,0.55,0.6,0.65,0.7,0.75,0.8,1},{"F","D","C","C+","B-","B","B+","A-","A","A+"})))</f>
        <v/>
      </c>
      <c r="CB234" s="12" t="str">
        <f>IF($A234="","",IF(BZ234="","--",LOOKUP(BZ234/CB$2,{0,0.4,0.45,0.5,0.55,0.6,0.65,0.7,0.75,0.8,1},{0,2,2.25,2.5,2.75,3,3.25,3.5,3.75,4})))</f>
        <v/>
      </c>
      <c r="CJ234" s="32" t="str">
        <f t="shared" si="128"/>
        <v/>
      </c>
      <c r="CK234" s="33" t="str">
        <f>IF(OR(B234="",A234="IM",COUNT(CG234:CI234)=0),"",ROUNDUP(N(CF234)+N(CJ234),0))</f>
        <v/>
      </c>
    </row>
    <row r="235" spans="5:89" x14ac:dyDescent="0.25">
      <c r="E235" s="16" t="str">
        <f t="shared" si="100"/>
        <v/>
      </c>
      <c r="I235" s="16" t="str">
        <f t="shared" si="101"/>
        <v/>
      </c>
      <c r="J235" s="16" t="str">
        <f t="shared" si="102"/>
        <v/>
      </c>
      <c r="M235" s="16" t="str">
        <f t="shared" si="103"/>
        <v/>
      </c>
      <c r="Q235" s="16" t="str">
        <f t="shared" si="104"/>
        <v/>
      </c>
      <c r="R235" s="16" t="str">
        <f t="shared" si="105"/>
        <v/>
      </c>
      <c r="U235" s="16" t="str">
        <f t="shared" si="106"/>
        <v/>
      </c>
      <c r="Y235" s="16" t="str">
        <f t="shared" si="107"/>
        <v/>
      </c>
      <c r="Z235" s="16" t="str">
        <f t="shared" si="108"/>
        <v/>
      </c>
      <c r="AC235" s="16" t="str">
        <f t="shared" si="109"/>
        <v/>
      </c>
      <c r="AG235" s="16" t="str">
        <f t="shared" si="110"/>
        <v/>
      </c>
      <c r="AH235" s="12" t="str">
        <f t="shared" si="111"/>
        <v/>
      </c>
      <c r="AK235" s="16" t="str">
        <f t="shared" si="112"/>
        <v/>
      </c>
      <c r="AO235" s="16" t="str">
        <f t="shared" si="113"/>
        <v/>
      </c>
      <c r="AP235" s="16" t="str">
        <f t="shared" si="114"/>
        <v/>
      </c>
      <c r="AS235" s="16" t="str">
        <f t="shared" si="115"/>
        <v/>
      </c>
      <c r="AW235" s="16" t="str">
        <f t="shared" si="116"/>
        <v/>
      </c>
      <c r="AX235" s="16" t="str">
        <f t="shared" si="117"/>
        <v/>
      </c>
      <c r="BA235" s="16" t="str">
        <f t="shared" si="118"/>
        <v/>
      </c>
      <c r="BE235" s="16" t="str">
        <f t="shared" si="119"/>
        <v/>
      </c>
      <c r="BF235" s="16" t="str">
        <f t="shared" si="120"/>
        <v/>
      </c>
      <c r="BH235" s="16" t="str">
        <f>IF($A235="","",IF(BG235="","I",LOOKUP(BG235/BI$2,{0,0.4,0.45,0.5,0.55,0.6,0.65,0.7,0.75,0.8,1},{"F","D","C","C+","B-","B","B+","A-","A","A+"})))</f>
        <v/>
      </c>
      <c r="BI235" s="12" t="str">
        <f>IF($A235="","",IF(BG235="","--",LOOKUP(BG235/BI$2,{0,0.4,0.45,0.5,0.55,0.6,0.65,0.7,0.75,0.8,1},{0,2,2.25,2.5,2.75,3,3.25,3.5,3.75,4})))</f>
        <v/>
      </c>
      <c r="BL235" s="16" t="str">
        <f t="shared" si="121"/>
        <v/>
      </c>
      <c r="BP235" s="16" t="str">
        <f t="shared" si="122"/>
        <v/>
      </c>
      <c r="BQ235" s="10" t="str">
        <f t="shared" si="123"/>
        <v/>
      </c>
      <c r="BT235" s="16" t="str">
        <f t="shared" si="124"/>
        <v/>
      </c>
      <c r="BX235" s="16" t="str">
        <f t="shared" si="125"/>
        <v/>
      </c>
      <c r="BY235" s="10" t="str">
        <f t="shared" si="126"/>
        <v/>
      </c>
      <c r="CA235" s="16" t="str">
        <f>IF($A235="","",IF(BZ235="","I",LOOKUP(BZ235/CB$2,{0,0.4,0.45,0.5,0.55,0.6,0.65,0.7,0.75,0.8,1},{"F","D","C","C+","B-","B","B+","A-","A","A+"})))</f>
        <v/>
      </c>
      <c r="CB235" s="12" t="str">
        <f>IF($A235="","",IF(BZ235="","--",LOOKUP(BZ235/CB$2,{0,0.4,0.45,0.5,0.55,0.6,0.65,0.7,0.75,0.8,1},{0,2,2.25,2.5,2.75,3,3.25,3.5,3.75,4})))</f>
        <v/>
      </c>
      <c r="CJ235" s="32" t="str">
        <f t="shared" si="128"/>
        <v/>
      </c>
      <c r="CK235" s="33" t="str">
        <f>IF(OR(B235="",A235="IM",COUNT(CG235:CI235)=0),"",ROUNDUP(N(CF235)+N(CJ235),0))</f>
        <v/>
      </c>
    </row>
    <row r="236" spans="5:89" x14ac:dyDescent="0.25">
      <c r="E236" s="16" t="str">
        <f t="shared" si="100"/>
        <v/>
      </c>
      <c r="I236" s="16" t="str">
        <f t="shared" si="101"/>
        <v/>
      </c>
      <c r="J236" s="16" t="str">
        <f t="shared" si="102"/>
        <v/>
      </c>
      <c r="M236" s="16" t="str">
        <f t="shared" si="103"/>
        <v/>
      </c>
      <c r="Q236" s="16" t="str">
        <f t="shared" si="104"/>
        <v/>
      </c>
      <c r="R236" s="16" t="str">
        <f t="shared" si="105"/>
        <v/>
      </c>
      <c r="U236" s="16" t="str">
        <f t="shared" si="106"/>
        <v/>
      </c>
      <c r="Y236" s="16" t="str">
        <f t="shared" si="107"/>
        <v/>
      </c>
      <c r="Z236" s="16" t="str">
        <f t="shared" si="108"/>
        <v/>
      </c>
      <c r="AC236" s="16" t="str">
        <f t="shared" si="109"/>
        <v/>
      </c>
      <c r="AG236" s="16" t="str">
        <f t="shared" si="110"/>
        <v/>
      </c>
      <c r="AH236" s="12" t="str">
        <f t="shared" si="111"/>
        <v/>
      </c>
      <c r="AK236" s="16" t="str">
        <f t="shared" si="112"/>
        <v/>
      </c>
      <c r="AO236" s="16" t="str">
        <f t="shared" si="113"/>
        <v/>
      </c>
      <c r="AP236" s="16" t="str">
        <f t="shared" si="114"/>
        <v/>
      </c>
      <c r="AS236" s="16" t="str">
        <f t="shared" si="115"/>
        <v/>
      </c>
      <c r="AW236" s="16" t="str">
        <f t="shared" si="116"/>
        <v/>
      </c>
      <c r="AX236" s="16" t="str">
        <f t="shared" si="117"/>
        <v/>
      </c>
      <c r="BA236" s="16" t="str">
        <f t="shared" si="118"/>
        <v/>
      </c>
      <c r="BE236" s="16" t="str">
        <f t="shared" si="119"/>
        <v/>
      </c>
      <c r="BF236" s="16" t="str">
        <f t="shared" si="120"/>
        <v/>
      </c>
      <c r="BH236" s="16" t="str">
        <f>IF($A236="","",IF(BG236="","I",LOOKUP(BG236/BI$2,{0,0.4,0.45,0.5,0.55,0.6,0.65,0.7,0.75,0.8,1},{"F","D","C","C+","B-","B","B+","A-","A","A+"})))</f>
        <v/>
      </c>
      <c r="BI236" s="12" t="str">
        <f>IF($A236="","",IF(BG236="","--",LOOKUP(BG236/BI$2,{0,0.4,0.45,0.5,0.55,0.6,0.65,0.7,0.75,0.8,1},{0,2,2.25,2.5,2.75,3,3.25,3.5,3.75,4})))</f>
        <v/>
      </c>
      <c r="BL236" s="16" t="str">
        <f t="shared" si="121"/>
        <v/>
      </c>
      <c r="BP236" s="16" t="str">
        <f t="shared" si="122"/>
        <v/>
      </c>
      <c r="BQ236" s="10" t="str">
        <f t="shared" si="123"/>
        <v/>
      </c>
      <c r="BT236" s="16" t="str">
        <f t="shared" si="124"/>
        <v/>
      </c>
      <c r="BX236" s="16" t="str">
        <f t="shared" si="125"/>
        <v/>
      </c>
      <c r="BY236" s="10" t="str">
        <f t="shared" si="126"/>
        <v/>
      </c>
      <c r="CA236" s="16" t="str">
        <f>IF($A236="","",IF(BZ236="","I",LOOKUP(BZ236/CB$2,{0,0.4,0.45,0.5,0.55,0.6,0.65,0.7,0.75,0.8,1},{"F","D","C","C+","B-","B","B+","A-","A","A+"})))</f>
        <v/>
      </c>
      <c r="CB236" s="12" t="str">
        <f>IF($A236="","",IF(BZ236="","--",LOOKUP(BZ236/CB$2,{0,0.4,0.45,0.5,0.55,0.6,0.65,0.7,0.75,0.8,1},{0,2,2.25,2.5,2.75,3,3.25,3.5,3.75,4})))</f>
        <v/>
      </c>
      <c r="CJ236" s="32" t="str">
        <f t="shared" si="128"/>
        <v/>
      </c>
      <c r="CK236" s="33" t="str">
        <f>IF(OR(B236="",A236="IM",COUNT(CG236:CI236)=0),"",ROUNDUP(N(CF236)+N(CJ236),0))</f>
        <v/>
      </c>
    </row>
    <row r="237" spans="5:89" x14ac:dyDescent="0.25">
      <c r="E237" s="16" t="str">
        <f t="shared" si="100"/>
        <v/>
      </c>
      <c r="I237" s="16" t="str">
        <f t="shared" si="101"/>
        <v/>
      </c>
      <c r="J237" s="16" t="str">
        <f t="shared" si="102"/>
        <v/>
      </c>
      <c r="M237" s="16" t="str">
        <f t="shared" si="103"/>
        <v/>
      </c>
      <c r="Q237" s="16" t="str">
        <f t="shared" si="104"/>
        <v/>
      </c>
      <c r="R237" s="16" t="str">
        <f t="shared" si="105"/>
        <v/>
      </c>
      <c r="U237" s="16" t="str">
        <f t="shared" si="106"/>
        <v/>
      </c>
      <c r="Y237" s="16" t="str">
        <f t="shared" si="107"/>
        <v/>
      </c>
      <c r="Z237" s="16" t="str">
        <f t="shared" si="108"/>
        <v/>
      </c>
      <c r="AC237" s="16" t="str">
        <f t="shared" si="109"/>
        <v/>
      </c>
      <c r="AG237" s="16" t="str">
        <f t="shared" si="110"/>
        <v/>
      </c>
      <c r="AH237" s="12" t="str">
        <f t="shared" si="111"/>
        <v/>
      </c>
      <c r="AK237" s="16" t="str">
        <f t="shared" si="112"/>
        <v/>
      </c>
      <c r="AO237" s="16" t="str">
        <f t="shared" si="113"/>
        <v/>
      </c>
      <c r="AP237" s="16" t="str">
        <f t="shared" si="114"/>
        <v/>
      </c>
      <c r="AS237" s="16" t="str">
        <f t="shared" si="115"/>
        <v/>
      </c>
      <c r="AW237" s="16" t="str">
        <f t="shared" si="116"/>
        <v/>
      </c>
      <c r="AX237" s="16" t="str">
        <f t="shared" si="117"/>
        <v/>
      </c>
      <c r="BA237" s="16" t="str">
        <f t="shared" si="118"/>
        <v/>
      </c>
      <c r="BE237" s="16" t="str">
        <f t="shared" si="119"/>
        <v/>
      </c>
      <c r="BF237" s="16" t="str">
        <f t="shared" si="120"/>
        <v/>
      </c>
      <c r="BH237" s="16" t="str">
        <f>IF($A237="","",IF(BG237="","I",LOOKUP(BG237/BI$2,{0,0.4,0.45,0.5,0.55,0.6,0.65,0.7,0.75,0.8,1},{"F","D","C","C+","B-","B","B+","A-","A","A+"})))</f>
        <v/>
      </c>
      <c r="BI237" s="12" t="str">
        <f>IF($A237="","",IF(BG237="","--",LOOKUP(BG237/BI$2,{0,0.4,0.45,0.5,0.55,0.6,0.65,0.7,0.75,0.8,1},{0,2,2.25,2.5,2.75,3,3.25,3.5,3.75,4})))</f>
        <v/>
      </c>
      <c r="BL237" s="16" t="str">
        <f t="shared" si="121"/>
        <v/>
      </c>
      <c r="BP237" s="16" t="str">
        <f t="shared" si="122"/>
        <v/>
      </c>
      <c r="BQ237" s="10" t="str">
        <f t="shared" si="123"/>
        <v/>
      </c>
      <c r="BT237" s="16" t="str">
        <f t="shared" si="124"/>
        <v/>
      </c>
      <c r="BX237" s="16" t="str">
        <f t="shared" si="125"/>
        <v/>
      </c>
      <c r="BY237" s="10" t="str">
        <f t="shared" si="126"/>
        <v/>
      </c>
      <c r="CA237" s="16" t="str">
        <f>IF($A237="","",IF(BZ237="","I",LOOKUP(BZ237/CB$2,{0,0.4,0.45,0.5,0.55,0.6,0.65,0.7,0.75,0.8,1},{"F","D","C","C+","B-","B","B+","A-","A","A+"})))</f>
        <v/>
      </c>
      <c r="CB237" s="12" t="str">
        <f>IF($A237="","",IF(BZ237="","--",LOOKUP(BZ237/CB$2,{0,0.4,0.45,0.5,0.55,0.6,0.65,0.7,0.75,0.8,1},{0,2,2.25,2.5,2.75,3,3.25,3.5,3.75,4})))</f>
        <v/>
      </c>
      <c r="CJ237" s="32" t="str">
        <f t="shared" si="128"/>
        <v/>
      </c>
      <c r="CK237" s="33" t="str">
        <f>IF(OR(B237="",A237="IM",COUNT(CG237:CI237)=0),"",ROUNDUP(N(CF237)+N(CJ237),0))</f>
        <v/>
      </c>
    </row>
    <row r="238" spans="5:89" x14ac:dyDescent="0.25">
      <c r="E238" s="16" t="str">
        <f t="shared" si="100"/>
        <v/>
      </c>
      <c r="I238" s="16" t="str">
        <f t="shared" si="101"/>
        <v/>
      </c>
      <c r="J238" s="16" t="str">
        <f t="shared" si="102"/>
        <v/>
      </c>
      <c r="M238" s="16" t="str">
        <f t="shared" si="103"/>
        <v/>
      </c>
      <c r="Q238" s="16" t="str">
        <f t="shared" si="104"/>
        <v/>
      </c>
      <c r="R238" s="16" t="str">
        <f t="shared" si="105"/>
        <v/>
      </c>
      <c r="U238" s="16" t="str">
        <f t="shared" si="106"/>
        <v/>
      </c>
      <c r="Y238" s="16" t="str">
        <f t="shared" si="107"/>
        <v/>
      </c>
      <c r="Z238" s="16" t="str">
        <f t="shared" si="108"/>
        <v/>
      </c>
      <c r="AC238" s="16" t="str">
        <f t="shared" si="109"/>
        <v/>
      </c>
      <c r="AG238" s="16" t="str">
        <f t="shared" si="110"/>
        <v/>
      </c>
      <c r="AH238" s="12" t="str">
        <f t="shared" si="111"/>
        <v/>
      </c>
      <c r="AK238" s="16" t="str">
        <f t="shared" si="112"/>
        <v/>
      </c>
      <c r="AO238" s="16" t="str">
        <f t="shared" si="113"/>
        <v/>
      </c>
      <c r="AP238" s="16" t="str">
        <f t="shared" si="114"/>
        <v/>
      </c>
      <c r="AS238" s="16" t="str">
        <f t="shared" si="115"/>
        <v/>
      </c>
      <c r="AW238" s="16" t="str">
        <f t="shared" si="116"/>
        <v/>
      </c>
      <c r="AX238" s="16" t="str">
        <f t="shared" si="117"/>
        <v/>
      </c>
      <c r="BA238" s="16" t="str">
        <f t="shared" si="118"/>
        <v/>
      </c>
      <c r="BE238" s="16" t="str">
        <f t="shared" si="119"/>
        <v/>
      </c>
      <c r="BF238" s="16" t="str">
        <f t="shared" si="120"/>
        <v/>
      </c>
      <c r="BH238" s="16" t="str">
        <f>IF($A238="","",IF(BG238="","I",LOOKUP(BG238/BI$2,{0,0.4,0.45,0.5,0.55,0.6,0.65,0.7,0.75,0.8,1},{"F","D","C","C+","B-","B","B+","A-","A","A+"})))</f>
        <v/>
      </c>
      <c r="BI238" s="12" t="str">
        <f>IF($A238="","",IF(BG238="","--",LOOKUP(BG238/BI$2,{0,0.4,0.45,0.5,0.55,0.6,0.65,0.7,0.75,0.8,1},{0,2,2.25,2.5,2.75,3,3.25,3.5,3.75,4})))</f>
        <v/>
      </c>
      <c r="BL238" s="16" t="str">
        <f t="shared" si="121"/>
        <v/>
      </c>
      <c r="BP238" s="16" t="str">
        <f t="shared" si="122"/>
        <v/>
      </c>
      <c r="BQ238" s="10" t="str">
        <f t="shared" si="123"/>
        <v/>
      </c>
      <c r="BT238" s="16" t="str">
        <f t="shared" si="124"/>
        <v/>
      </c>
      <c r="BX238" s="16" t="str">
        <f t="shared" si="125"/>
        <v/>
      </c>
      <c r="BY238" s="10" t="str">
        <f t="shared" si="126"/>
        <v/>
      </c>
      <c r="CA238" s="16" t="str">
        <f>IF($A238="","",IF(BZ238="","I",LOOKUP(BZ238/CB$2,{0,0.4,0.45,0.5,0.55,0.6,0.65,0.7,0.75,0.8,1},{"F","D","C","C+","B-","B","B+","A-","A","A+"})))</f>
        <v/>
      </c>
      <c r="CB238" s="12" t="str">
        <f>IF($A238="","",IF(BZ238="","--",LOOKUP(BZ238/CB$2,{0,0.4,0.45,0.5,0.55,0.6,0.65,0.7,0.75,0.8,1},{0,2,2.25,2.5,2.75,3,3.25,3.5,3.75,4})))</f>
        <v/>
      </c>
      <c r="CJ238" s="32" t="str">
        <f t="shared" si="128"/>
        <v/>
      </c>
      <c r="CK238" s="33" t="str">
        <f>IF(OR(B238="",A238="IM",COUNT(CG238:CI238)=0),"",ROUNDUP(N(CF238)+N(CJ238),0))</f>
        <v/>
      </c>
    </row>
    <row r="239" spans="5:89" x14ac:dyDescent="0.25">
      <c r="E239" s="16" t="str">
        <f t="shared" si="100"/>
        <v/>
      </c>
      <c r="I239" s="16" t="str">
        <f t="shared" si="101"/>
        <v/>
      </c>
      <c r="J239" s="16" t="str">
        <f t="shared" si="102"/>
        <v/>
      </c>
      <c r="M239" s="16" t="str">
        <f t="shared" si="103"/>
        <v/>
      </c>
      <c r="Q239" s="16" t="str">
        <f t="shared" si="104"/>
        <v/>
      </c>
      <c r="R239" s="16" t="str">
        <f t="shared" si="105"/>
        <v/>
      </c>
      <c r="U239" s="16" t="str">
        <f t="shared" si="106"/>
        <v/>
      </c>
      <c r="Y239" s="16" t="str">
        <f t="shared" si="107"/>
        <v/>
      </c>
      <c r="Z239" s="16" t="str">
        <f t="shared" si="108"/>
        <v/>
      </c>
      <c r="AC239" s="16" t="str">
        <f t="shared" si="109"/>
        <v/>
      </c>
      <c r="AG239" s="16" t="str">
        <f t="shared" si="110"/>
        <v/>
      </c>
      <c r="AH239" s="12" t="str">
        <f t="shared" si="111"/>
        <v/>
      </c>
      <c r="AK239" s="16" t="str">
        <f t="shared" si="112"/>
        <v/>
      </c>
      <c r="AO239" s="16" t="str">
        <f t="shared" si="113"/>
        <v/>
      </c>
      <c r="AP239" s="16" t="str">
        <f t="shared" si="114"/>
        <v/>
      </c>
      <c r="AS239" s="16" t="str">
        <f t="shared" si="115"/>
        <v/>
      </c>
      <c r="AW239" s="16" t="str">
        <f t="shared" si="116"/>
        <v/>
      </c>
      <c r="AX239" s="16" t="str">
        <f t="shared" si="117"/>
        <v/>
      </c>
      <c r="BA239" s="16" t="str">
        <f t="shared" si="118"/>
        <v/>
      </c>
      <c r="BE239" s="16" t="str">
        <f t="shared" si="119"/>
        <v/>
      </c>
      <c r="BF239" s="16" t="str">
        <f t="shared" si="120"/>
        <v/>
      </c>
      <c r="BH239" s="16" t="str">
        <f>IF($A239="","",IF(BG239="","I",LOOKUP(BG239/BI$2,{0,0.4,0.45,0.5,0.55,0.6,0.65,0.7,0.75,0.8,1},{"F","D","C","C+","B-","B","B+","A-","A","A+"})))</f>
        <v/>
      </c>
      <c r="BI239" s="12" t="str">
        <f>IF($A239="","",IF(BG239="","--",LOOKUP(BG239/BI$2,{0,0.4,0.45,0.5,0.55,0.6,0.65,0.7,0.75,0.8,1},{0,2,2.25,2.5,2.75,3,3.25,3.5,3.75,4})))</f>
        <v/>
      </c>
      <c r="BL239" s="16" t="str">
        <f t="shared" si="121"/>
        <v/>
      </c>
      <c r="BP239" s="16" t="str">
        <f t="shared" si="122"/>
        <v/>
      </c>
      <c r="BQ239" s="10" t="str">
        <f t="shared" si="123"/>
        <v/>
      </c>
      <c r="BT239" s="16" t="str">
        <f t="shared" si="124"/>
        <v/>
      </c>
      <c r="BX239" s="16" t="str">
        <f t="shared" si="125"/>
        <v/>
      </c>
      <c r="BY239" s="10" t="str">
        <f t="shared" si="126"/>
        <v/>
      </c>
      <c r="CA239" s="16" t="str">
        <f>IF($A239="","",IF(BZ239="","I",LOOKUP(BZ239/CB$2,{0,0.4,0.45,0.5,0.55,0.6,0.65,0.7,0.75,0.8,1},{"F","D","C","C+","B-","B","B+","A-","A","A+"})))</f>
        <v/>
      </c>
      <c r="CB239" s="12" t="str">
        <f>IF($A239="","",IF(BZ239="","--",LOOKUP(BZ239/CB$2,{0,0.4,0.45,0.5,0.55,0.6,0.65,0.7,0.75,0.8,1},{0,2,2.25,2.5,2.75,3,3.25,3.5,3.75,4})))</f>
        <v/>
      </c>
      <c r="CJ239" s="32" t="str">
        <f t="shared" si="128"/>
        <v/>
      </c>
      <c r="CK239" s="33" t="str">
        <f>IF(OR(B239="",A239="IM",COUNT(CG239:CI239)=0),"",ROUNDUP(N(CF239)+N(CJ239),0))</f>
        <v/>
      </c>
    </row>
    <row r="240" spans="5:89" x14ac:dyDescent="0.25">
      <c r="E240" s="16" t="str">
        <f t="shared" si="100"/>
        <v/>
      </c>
      <c r="I240" s="16" t="str">
        <f t="shared" si="101"/>
        <v/>
      </c>
      <c r="J240" s="16" t="str">
        <f t="shared" si="102"/>
        <v/>
      </c>
      <c r="M240" s="16" t="str">
        <f t="shared" si="103"/>
        <v/>
      </c>
      <c r="Q240" s="16" t="str">
        <f t="shared" si="104"/>
        <v/>
      </c>
      <c r="R240" s="16" t="str">
        <f t="shared" si="105"/>
        <v/>
      </c>
      <c r="U240" s="16" t="str">
        <f t="shared" si="106"/>
        <v/>
      </c>
      <c r="Y240" s="16" t="str">
        <f t="shared" si="107"/>
        <v/>
      </c>
      <c r="Z240" s="16" t="str">
        <f t="shared" si="108"/>
        <v/>
      </c>
      <c r="AC240" s="16" t="str">
        <f t="shared" si="109"/>
        <v/>
      </c>
      <c r="AG240" s="16" t="str">
        <f t="shared" si="110"/>
        <v/>
      </c>
      <c r="AH240" s="12" t="str">
        <f t="shared" si="111"/>
        <v/>
      </c>
      <c r="AK240" s="16" t="str">
        <f t="shared" si="112"/>
        <v/>
      </c>
      <c r="AO240" s="16" t="str">
        <f t="shared" si="113"/>
        <v/>
      </c>
      <c r="AP240" s="16" t="str">
        <f t="shared" si="114"/>
        <v/>
      </c>
      <c r="AS240" s="16" t="str">
        <f t="shared" si="115"/>
        <v/>
      </c>
      <c r="AW240" s="16" t="str">
        <f t="shared" si="116"/>
        <v/>
      </c>
      <c r="AX240" s="16" t="str">
        <f t="shared" si="117"/>
        <v/>
      </c>
      <c r="BA240" s="16" t="str">
        <f t="shared" si="118"/>
        <v/>
      </c>
      <c r="BE240" s="16" t="str">
        <f t="shared" si="119"/>
        <v/>
      </c>
      <c r="BF240" s="16" t="str">
        <f t="shared" si="120"/>
        <v/>
      </c>
      <c r="BH240" s="16" t="str">
        <f>IF($A240="","",IF(BG240="","I",LOOKUP(BG240/BI$2,{0,0.4,0.45,0.5,0.55,0.6,0.65,0.7,0.75,0.8,1},{"F","D","C","C+","B-","B","B+","A-","A","A+"})))</f>
        <v/>
      </c>
      <c r="BI240" s="12" t="str">
        <f>IF($A240="","",IF(BG240="","--",LOOKUP(BG240/BI$2,{0,0.4,0.45,0.5,0.55,0.6,0.65,0.7,0.75,0.8,1},{0,2,2.25,2.5,2.75,3,3.25,3.5,3.75,4})))</f>
        <v/>
      </c>
      <c r="BL240" s="16" t="str">
        <f t="shared" si="121"/>
        <v/>
      </c>
      <c r="BP240" s="16" t="str">
        <f t="shared" si="122"/>
        <v/>
      </c>
      <c r="BQ240" s="10" t="str">
        <f t="shared" si="123"/>
        <v/>
      </c>
      <c r="BT240" s="16" t="str">
        <f t="shared" si="124"/>
        <v/>
      </c>
      <c r="BX240" s="16" t="str">
        <f t="shared" si="125"/>
        <v/>
      </c>
      <c r="BY240" s="10" t="str">
        <f t="shared" si="126"/>
        <v/>
      </c>
      <c r="CA240" s="16" t="str">
        <f>IF($A240="","",IF(BZ240="","I",LOOKUP(BZ240/CB$2,{0,0.4,0.45,0.5,0.55,0.6,0.65,0.7,0.75,0.8,1},{"F","D","C","C+","B-","B","B+","A-","A","A+"})))</f>
        <v/>
      </c>
      <c r="CB240" s="12" t="str">
        <f>IF($A240="","",IF(BZ240="","--",LOOKUP(BZ240/CB$2,{0,0.4,0.45,0.5,0.55,0.6,0.65,0.7,0.75,0.8,1},{0,2,2.25,2.5,2.75,3,3.25,3.5,3.75,4})))</f>
        <v/>
      </c>
      <c r="CJ240" s="32" t="str">
        <f t="shared" si="128"/>
        <v/>
      </c>
      <c r="CK240" s="33" t="str">
        <f>IF(OR(B240="",A240="IM",COUNT(CG240:CI240)=0),"",ROUNDUP(N(CF240)+N(CJ240),0))</f>
        <v/>
      </c>
    </row>
    <row r="241" spans="5:89" x14ac:dyDescent="0.25">
      <c r="E241" s="16" t="str">
        <f t="shared" si="100"/>
        <v/>
      </c>
      <c r="I241" s="16" t="str">
        <f t="shared" si="101"/>
        <v/>
      </c>
      <c r="J241" s="16" t="str">
        <f t="shared" si="102"/>
        <v/>
      </c>
      <c r="M241" s="16" t="str">
        <f t="shared" si="103"/>
        <v/>
      </c>
      <c r="Q241" s="16" t="str">
        <f t="shared" si="104"/>
        <v/>
      </c>
      <c r="R241" s="16" t="str">
        <f t="shared" si="105"/>
        <v/>
      </c>
      <c r="U241" s="16" t="str">
        <f t="shared" si="106"/>
        <v/>
      </c>
      <c r="Y241" s="16" t="str">
        <f t="shared" si="107"/>
        <v/>
      </c>
      <c r="Z241" s="16" t="str">
        <f t="shared" si="108"/>
        <v/>
      </c>
      <c r="AC241" s="16" t="str">
        <f t="shared" si="109"/>
        <v/>
      </c>
      <c r="AG241" s="16" t="str">
        <f t="shared" si="110"/>
        <v/>
      </c>
      <c r="AH241" s="12" t="str">
        <f t="shared" si="111"/>
        <v/>
      </c>
      <c r="AK241" s="16" t="str">
        <f t="shared" si="112"/>
        <v/>
      </c>
      <c r="AO241" s="16" t="str">
        <f t="shared" si="113"/>
        <v/>
      </c>
      <c r="AP241" s="16" t="str">
        <f t="shared" si="114"/>
        <v/>
      </c>
      <c r="AS241" s="16" t="str">
        <f t="shared" si="115"/>
        <v/>
      </c>
      <c r="AW241" s="16" t="str">
        <f t="shared" si="116"/>
        <v/>
      </c>
      <c r="AX241" s="16" t="str">
        <f t="shared" si="117"/>
        <v/>
      </c>
      <c r="BA241" s="16" t="str">
        <f t="shared" si="118"/>
        <v/>
      </c>
      <c r="BE241" s="16" t="str">
        <f t="shared" si="119"/>
        <v/>
      </c>
      <c r="BF241" s="16" t="str">
        <f t="shared" si="120"/>
        <v/>
      </c>
      <c r="BH241" s="16" t="str">
        <f>IF($A241="","",IF(BG241="","I",LOOKUP(BG241/BI$2,{0,0.4,0.45,0.5,0.55,0.6,0.65,0.7,0.75,0.8,1},{"F","D","C","C+","B-","B","B+","A-","A","A+"})))</f>
        <v/>
      </c>
      <c r="BI241" s="12" t="str">
        <f>IF($A241="","",IF(BG241="","--",LOOKUP(BG241/BI$2,{0,0.4,0.45,0.5,0.55,0.6,0.65,0.7,0.75,0.8,1},{0,2,2.25,2.5,2.75,3,3.25,3.5,3.75,4})))</f>
        <v/>
      </c>
      <c r="BL241" s="16" t="str">
        <f t="shared" si="121"/>
        <v/>
      </c>
      <c r="BP241" s="16" t="str">
        <f t="shared" si="122"/>
        <v/>
      </c>
      <c r="BQ241" s="10" t="str">
        <f t="shared" si="123"/>
        <v/>
      </c>
      <c r="BT241" s="16" t="str">
        <f t="shared" si="124"/>
        <v/>
      </c>
      <c r="BX241" s="16" t="str">
        <f t="shared" si="125"/>
        <v/>
      </c>
      <c r="BY241" s="10" t="str">
        <f t="shared" si="126"/>
        <v/>
      </c>
      <c r="CA241" s="16" t="str">
        <f>IF($A241="","",IF(BZ241="","I",LOOKUP(BZ241/CB$2,{0,0.4,0.45,0.5,0.55,0.6,0.65,0.7,0.75,0.8,1},{"F","D","C","C+","B-","B","B+","A-","A","A+"})))</f>
        <v/>
      </c>
      <c r="CB241" s="12" t="str">
        <f>IF($A241="","",IF(BZ241="","--",LOOKUP(BZ241/CB$2,{0,0.4,0.45,0.5,0.55,0.6,0.65,0.7,0.75,0.8,1},{0,2,2.25,2.5,2.75,3,3.25,3.5,3.75,4})))</f>
        <v/>
      </c>
      <c r="CJ241" s="32" t="str">
        <f t="shared" si="128"/>
        <v/>
      </c>
      <c r="CK241" s="33" t="str">
        <f>IF(OR(B241="",A241="IM",COUNT(CG241:CI241)=0),"",ROUNDUP(N(CF241)+N(CJ241),0))</f>
        <v/>
      </c>
    </row>
    <row r="242" spans="5:89" x14ac:dyDescent="0.25">
      <c r="E242" s="16" t="str">
        <f t="shared" si="100"/>
        <v/>
      </c>
      <c r="I242" s="16" t="str">
        <f t="shared" si="101"/>
        <v/>
      </c>
      <c r="J242" s="16" t="str">
        <f t="shared" si="102"/>
        <v/>
      </c>
      <c r="M242" s="16" t="str">
        <f t="shared" si="103"/>
        <v/>
      </c>
      <c r="Q242" s="16" t="str">
        <f t="shared" si="104"/>
        <v/>
      </c>
      <c r="R242" s="16" t="str">
        <f t="shared" si="105"/>
        <v/>
      </c>
      <c r="U242" s="16" t="str">
        <f t="shared" si="106"/>
        <v/>
      </c>
      <c r="Y242" s="16" t="str">
        <f t="shared" si="107"/>
        <v/>
      </c>
      <c r="Z242" s="16" t="str">
        <f t="shared" si="108"/>
        <v/>
      </c>
      <c r="AC242" s="16" t="str">
        <f t="shared" si="109"/>
        <v/>
      </c>
      <c r="AG242" s="16" t="str">
        <f t="shared" si="110"/>
        <v/>
      </c>
      <c r="AH242" s="12" t="str">
        <f t="shared" si="111"/>
        <v/>
      </c>
      <c r="AK242" s="16" t="str">
        <f t="shared" si="112"/>
        <v/>
      </c>
      <c r="AO242" s="16" t="str">
        <f t="shared" si="113"/>
        <v/>
      </c>
      <c r="AP242" s="16" t="str">
        <f t="shared" si="114"/>
        <v/>
      </c>
      <c r="AS242" s="16" t="str">
        <f t="shared" si="115"/>
        <v/>
      </c>
      <c r="AW242" s="16" t="str">
        <f t="shared" si="116"/>
        <v/>
      </c>
      <c r="AX242" s="16" t="str">
        <f t="shared" si="117"/>
        <v/>
      </c>
      <c r="BA242" s="16" t="str">
        <f t="shared" si="118"/>
        <v/>
      </c>
      <c r="BE242" s="16" t="str">
        <f t="shared" si="119"/>
        <v/>
      </c>
      <c r="BF242" s="16" t="str">
        <f t="shared" si="120"/>
        <v/>
      </c>
      <c r="BH242" s="16" t="str">
        <f>IF($A242="","",IF(BG242="","I",LOOKUP(BG242/BI$2,{0,0.4,0.45,0.5,0.55,0.6,0.65,0.7,0.75,0.8,1},{"F","D","C","C+","B-","B","B+","A-","A","A+"})))</f>
        <v/>
      </c>
      <c r="BI242" s="12" t="str">
        <f>IF($A242="","",IF(BG242="","--",LOOKUP(BG242/BI$2,{0,0.4,0.45,0.5,0.55,0.6,0.65,0.7,0.75,0.8,1},{0,2,2.25,2.5,2.75,3,3.25,3.5,3.75,4})))</f>
        <v/>
      </c>
      <c r="BL242" s="16" t="str">
        <f t="shared" si="121"/>
        <v/>
      </c>
      <c r="BP242" s="16" t="str">
        <f t="shared" si="122"/>
        <v/>
      </c>
      <c r="BQ242" s="10" t="str">
        <f t="shared" si="123"/>
        <v/>
      </c>
      <c r="BT242" s="16" t="str">
        <f t="shared" si="124"/>
        <v/>
      </c>
      <c r="BX242" s="16" t="str">
        <f t="shared" si="125"/>
        <v/>
      </c>
      <c r="BY242" s="10" t="str">
        <f t="shared" si="126"/>
        <v/>
      </c>
      <c r="CA242" s="16" t="str">
        <f>IF($A242="","",IF(BZ242="","I",LOOKUP(BZ242/CB$2,{0,0.4,0.45,0.5,0.55,0.6,0.65,0.7,0.75,0.8,1},{"F","D","C","C+","B-","B","B+","A-","A","A+"})))</f>
        <v/>
      </c>
      <c r="CB242" s="12" t="str">
        <f>IF($A242="","",IF(BZ242="","--",LOOKUP(BZ242/CB$2,{0,0.4,0.45,0.5,0.55,0.6,0.65,0.7,0.75,0.8,1},{0,2,2.25,2.5,2.75,3,3.25,3.5,3.75,4})))</f>
        <v/>
      </c>
      <c r="CJ242" s="32" t="str">
        <f t="shared" si="128"/>
        <v/>
      </c>
      <c r="CK242" s="33" t="str">
        <f>IF(OR(B242="",A242="IM",COUNT(CG242:CI242)=0),"",ROUNDUP(N(CF242)+N(CJ242),0))</f>
        <v/>
      </c>
    </row>
    <row r="243" spans="5:89" x14ac:dyDescent="0.25">
      <c r="E243" s="16" t="str">
        <f t="shared" si="100"/>
        <v/>
      </c>
      <c r="I243" s="16" t="str">
        <f t="shared" si="101"/>
        <v/>
      </c>
      <c r="J243" s="16" t="str">
        <f t="shared" si="102"/>
        <v/>
      </c>
      <c r="M243" s="16" t="str">
        <f t="shared" si="103"/>
        <v/>
      </c>
      <c r="Q243" s="16" t="str">
        <f t="shared" si="104"/>
        <v/>
      </c>
      <c r="R243" s="16" t="str">
        <f t="shared" si="105"/>
        <v/>
      </c>
      <c r="U243" s="16" t="str">
        <f t="shared" si="106"/>
        <v/>
      </c>
      <c r="Y243" s="16" t="str">
        <f t="shared" si="107"/>
        <v/>
      </c>
      <c r="Z243" s="16" t="str">
        <f t="shared" si="108"/>
        <v/>
      </c>
      <c r="AC243" s="16" t="str">
        <f t="shared" si="109"/>
        <v/>
      </c>
      <c r="AG243" s="16" t="str">
        <f t="shared" si="110"/>
        <v/>
      </c>
      <c r="AH243" s="12" t="str">
        <f t="shared" si="111"/>
        <v/>
      </c>
      <c r="AK243" s="16" t="str">
        <f t="shared" si="112"/>
        <v/>
      </c>
      <c r="AO243" s="16" t="str">
        <f t="shared" si="113"/>
        <v/>
      </c>
      <c r="AP243" s="16" t="str">
        <f t="shared" si="114"/>
        <v/>
      </c>
      <c r="AS243" s="16" t="str">
        <f t="shared" si="115"/>
        <v/>
      </c>
      <c r="AW243" s="16" t="str">
        <f t="shared" si="116"/>
        <v/>
      </c>
      <c r="AX243" s="16" t="str">
        <f t="shared" si="117"/>
        <v/>
      </c>
      <c r="BA243" s="16" t="str">
        <f t="shared" si="118"/>
        <v/>
      </c>
      <c r="BE243" s="16" t="str">
        <f t="shared" si="119"/>
        <v/>
      </c>
      <c r="BF243" s="16" t="str">
        <f t="shared" si="120"/>
        <v/>
      </c>
      <c r="BH243" s="16" t="str">
        <f>IF($A243="","",IF(BG243="","I",LOOKUP(BG243/BI$2,{0,0.4,0.45,0.5,0.55,0.6,0.65,0.7,0.75,0.8,1},{"F","D","C","C+","B-","B","B+","A-","A","A+"})))</f>
        <v/>
      </c>
      <c r="BI243" s="12" t="str">
        <f>IF($A243="","",IF(BG243="","--",LOOKUP(BG243/BI$2,{0,0.4,0.45,0.5,0.55,0.6,0.65,0.7,0.75,0.8,1},{0,2,2.25,2.5,2.75,3,3.25,3.5,3.75,4})))</f>
        <v/>
      </c>
      <c r="BL243" s="16" t="str">
        <f t="shared" si="121"/>
        <v/>
      </c>
      <c r="BP243" s="16" t="str">
        <f t="shared" si="122"/>
        <v/>
      </c>
      <c r="BQ243" s="10" t="str">
        <f t="shared" si="123"/>
        <v/>
      </c>
      <c r="BT243" s="16" t="str">
        <f t="shared" si="124"/>
        <v/>
      </c>
      <c r="BX243" s="16" t="str">
        <f t="shared" si="125"/>
        <v/>
      </c>
      <c r="BY243" s="10" t="str">
        <f t="shared" si="126"/>
        <v/>
      </c>
      <c r="CA243" s="16" t="str">
        <f>IF($A243="","",IF(BZ243="","I",LOOKUP(BZ243/CB$2,{0,0.4,0.45,0.5,0.55,0.6,0.65,0.7,0.75,0.8,1},{"F","D","C","C+","B-","B","B+","A-","A","A+"})))</f>
        <v/>
      </c>
      <c r="CB243" s="12" t="str">
        <f>IF($A243="","",IF(BZ243="","--",LOOKUP(BZ243/CB$2,{0,0.4,0.45,0.5,0.55,0.6,0.65,0.7,0.75,0.8,1},{0,2,2.25,2.5,2.75,3,3.25,3.5,3.75,4})))</f>
        <v/>
      </c>
      <c r="CJ243" s="32" t="str">
        <f t="shared" si="128"/>
        <v/>
      </c>
      <c r="CK243" s="33" t="str">
        <f>IF(OR(B243="",A243="IM",COUNT(CG243:CI243)=0),"",ROUNDUP(N(CF243)+N(CJ243),0))</f>
        <v/>
      </c>
    </row>
    <row r="244" spans="5:89" x14ac:dyDescent="0.25">
      <c r="E244" s="16" t="str">
        <f t="shared" si="100"/>
        <v/>
      </c>
      <c r="I244" s="16" t="str">
        <f t="shared" si="101"/>
        <v/>
      </c>
      <c r="J244" s="16" t="str">
        <f t="shared" si="102"/>
        <v/>
      </c>
      <c r="M244" s="16" t="str">
        <f t="shared" si="103"/>
        <v/>
      </c>
      <c r="Q244" s="16" t="str">
        <f t="shared" si="104"/>
        <v/>
      </c>
      <c r="R244" s="16" t="str">
        <f t="shared" si="105"/>
        <v/>
      </c>
      <c r="U244" s="16" t="str">
        <f t="shared" si="106"/>
        <v/>
      </c>
      <c r="Y244" s="16" t="str">
        <f t="shared" si="107"/>
        <v/>
      </c>
      <c r="Z244" s="16" t="str">
        <f t="shared" si="108"/>
        <v/>
      </c>
      <c r="AC244" s="16" t="str">
        <f t="shared" si="109"/>
        <v/>
      </c>
      <c r="AG244" s="16" t="str">
        <f t="shared" si="110"/>
        <v/>
      </c>
      <c r="AH244" s="12" t="str">
        <f t="shared" si="111"/>
        <v/>
      </c>
      <c r="AK244" s="16" t="str">
        <f t="shared" si="112"/>
        <v/>
      </c>
      <c r="AO244" s="16" t="str">
        <f t="shared" si="113"/>
        <v/>
      </c>
      <c r="AP244" s="16" t="str">
        <f t="shared" si="114"/>
        <v/>
      </c>
      <c r="AS244" s="16" t="str">
        <f t="shared" si="115"/>
        <v/>
      </c>
      <c r="AW244" s="16" t="str">
        <f t="shared" si="116"/>
        <v/>
      </c>
      <c r="AX244" s="16" t="str">
        <f t="shared" si="117"/>
        <v/>
      </c>
      <c r="BA244" s="16" t="str">
        <f t="shared" si="118"/>
        <v/>
      </c>
      <c r="BE244" s="16" t="str">
        <f t="shared" si="119"/>
        <v/>
      </c>
      <c r="BF244" s="16" t="str">
        <f t="shared" si="120"/>
        <v/>
      </c>
      <c r="BH244" s="16" t="str">
        <f>IF($A244="","",IF(BG244="","I",LOOKUP(BG244/BI$2,{0,0.4,0.45,0.5,0.55,0.6,0.65,0.7,0.75,0.8,1},{"F","D","C","C+","B-","B","B+","A-","A","A+"})))</f>
        <v/>
      </c>
      <c r="BI244" s="12" t="str">
        <f>IF($A244="","",IF(BG244="","--",LOOKUP(BG244/BI$2,{0,0.4,0.45,0.5,0.55,0.6,0.65,0.7,0.75,0.8,1},{0,2,2.25,2.5,2.75,3,3.25,3.5,3.75,4})))</f>
        <v/>
      </c>
      <c r="BL244" s="16" t="str">
        <f t="shared" si="121"/>
        <v/>
      </c>
      <c r="BP244" s="16" t="str">
        <f t="shared" si="122"/>
        <v/>
      </c>
      <c r="BQ244" s="10" t="str">
        <f t="shared" si="123"/>
        <v/>
      </c>
      <c r="BT244" s="16" t="str">
        <f t="shared" si="124"/>
        <v/>
      </c>
      <c r="BX244" s="16" t="str">
        <f t="shared" si="125"/>
        <v/>
      </c>
      <c r="BY244" s="10" t="str">
        <f t="shared" si="126"/>
        <v/>
      </c>
      <c r="CA244" s="16" t="str">
        <f>IF($A244="","",IF(BZ244="","I",LOOKUP(BZ244/CB$2,{0,0.4,0.45,0.5,0.55,0.6,0.65,0.7,0.75,0.8,1},{"F","D","C","C+","B-","B","B+","A-","A","A+"})))</f>
        <v/>
      </c>
      <c r="CB244" s="12" t="str">
        <f>IF($A244="","",IF(BZ244="","--",LOOKUP(BZ244/CB$2,{0,0.4,0.45,0.5,0.55,0.6,0.65,0.7,0.75,0.8,1},{0,2,2.25,2.5,2.75,3,3.25,3.5,3.75,4})))</f>
        <v/>
      </c>
      <c r="CJ244" s="32" t="str">
        <f t="shared" si="128"/>
        <v/>
      </c>
      <c r="CK244" s="33" t="str">
        <f>IF(OR(B244="",A244="IM",COUNT(CG244:CI244)=0),"",ROUNDUP(N(CF244)+N(CJ244),0))</f>
        <v/>
      </c>
    </row>
    <row r="245" spans="5:89" x14ac:dyDescent="0.25">
      <c r="E245" s="16" t="str">
        <f t="shared" si="100"/>
        <v/>
      </c>
      <c r="I245" s="16" t="str">
        <f t="shared" si="101"/>
        <v/>
      </c>
      <c r="J245" s="16" t="str">
        <f t="shared" si="102"/>
        <v/>
      </c>
      <c r="M245" s="16" t="str">
        <f t="shared" si="103"/>
        <v/>
      </c>
      <c r="Q245" s="16" t="str">
        <f t="shared" si="104"/>
        <v/>
      </c>
      <c r="R245" s="16" t="str">
        <f t="shared" si="105"/>
        <v/>
      </c>
      <c r="U245" s="16" t="str">
        <f t="shared" si="106"/>
        <v/>
      </c>
      <c r="Y245" s="16" t="str">
        <f t="shared" si="107"/>
        <v/>
      </c>
      <c r="Z245" s="16" t="str">
        <f t="shared" si="108"/>
        <v/>
      </c>
      <c r="AC245" s="16" t="str">
        <f t="shared" si="109"/>
        <v/>
      </c>
      <c r="AG245" s="16" t="str">
        <f t="shared" si="110"/>
        <v/>
      </c>
      <c r="AH245" s="12" t="str">
        <f t="shared" si="111"/>
        <v/>
      </c>
      <c r="AK245" s="16" t="str">
        <f t="shared" si="112"/>
        <v/>
      </c>
      <c r="AO245" s="16" t="str">
        <f t="shared" si="113"/>
        <v/>
      </c>
      <c r="AP245" s="16" t="str">
        <f t="shared" si="114"/>
        <v/>
      </c>
      <c r="AS245" s="16" t="str">
        <f t="shared" si="115"/>
        <v/>
      </c>
      <c r="AW245" s="16" t="str">
        <f t="shared" si="116"/>
        <v/>
      </c>
      <c r="AX245" s="16" t="str">
        <f t="shared" si="117"/>
        <v/>
      </c>
      <c r="BA245" s="16" t="str">
        <f t="shared" si="118"/>
        <v/>
      </c>
      <c r="BE245" s="16" t="str">
        <f t="shared" si="119"/>
        <v/>
      </c>
      <c r="BF245" s="16" t="str">
        <f t="shared" si="120"/>
        <v/>
      </c>
      <c r="BH245" s="16" t="str">
        <f>IF($A245="","",IF(BG245="","I",LOOKUP(BG245/BI$2,{0,0.4,0.45,0.5,0.55,0.6,0.65,0.7,0.75,0.8,1},{"F","D","C","C+","B-","B","B+","A-","A","A+"})))</f>
        <v/>
      </c>
      <c r="BI245" s="12" t="str">
        <f>IF($A245="","",IF(BG245="","--",LOOKUP(BG245/BI$2,{0,0.4,0.45,0.5,0.55,0.6,0.65,0.7,0.75,0.8,1},{0,2,2.25,2.5,2.75,3,3.25,3.5,3.75,4})))</f>
        <v/>
      </c>
      <c r="BL245" s="16" t="str">
        <f t="shared" si="121"/>
        <v/>
      </c>
      <c r="BP245" s="16" t="str">
        <f t="shared" si="122"/>
        <v/>
      </c>
      <c r="BQ245" s="10" t="str">
        <f t="shared" si="123"/>
        <v/>
      </c>
      <c r="BT245" s="16" t="str">
        <f t="shared" si="124"/>
        <v/>
      </c>
      <c r="BX245" s="16" t="str">
        <f t="shared" si="125"/>
        <v/>
      </c>
      <c r="BY245" s="10" t="str">
        <f t="shared" si="126"/>
        <v/>
      </c>
      <c r="CA245" s="16" t="str">
        <f>IF($A245="","",IF(BZ245="","I",LOOKUP(BZ245/CB$2,{0,0.4,0.45,0.5,0.55,0.6,0.65,0.7,0.75,0.8,1},{"F","D","C","C+","B-","B","B+","A-","A","A+"})))</f>
        <v/>
      </c>
      <c r="CB245" s="12" t="str">
        <f>IF($A245="","",IF(BZ245="","--",LOOKUP(BZ245/CB$2,{0,0.4,0.45,0.5,0.55,0.6,0.65,0.7,0.75,0.8,1},{0,2,2.25,2.5,2.75,3,3.25,3.5,3.75,4})))</f>
        <v/>
      </c>
      <c r="CJ245" s="32" t="str">
        <f t="shared" si="128"/>
        <v/>
      </c>
      <c r="CK245" s="33" t="str">
        <f>IF(OR(B245="",A245="IM",COUNT(CG245:CI245)=0),"",ROUNDUP(N(CF245)+N(CJ245),0))</f>
        <v/>
      </c>
    </row>
    <row r="246" spans="5:89" x14ac:dyDescent="0.25">
      <c r="E246" s="16" t="str">
        <f t="shared" si="100"/>
        <v/>
      </c>
      <c r="I246" s="16" t="str">
        <f t="shared" si="101"/>
        <v/>
      </c>
      <c r="J246" s="16" t="str">
        <f t="shared" si="102"/>
        <v/>
      </c>
      <c r="M246" s="16" t="str">
        <f t="shared" si="103"/>
        <v/>
      </c>
      <c r="Q246" s="16" t="str">
        <f t="shared" si="104"/>
        <v/>
      </c>
      <c r="R246" s="16" t="str">
        <f t="shared" si="105"/>
        <v/>
      </c>
      <c r="U246" s="16" t="str">
        <f t="shared" si="106"/>
        <v/>
      </c>
      <c r="Y246" s="16" t="str">
        <f t="shared" si="107"/>
        <v/>
      </c>
      <c r="Z246" s="16" t="str">
        <f t="shared" si="108"/>
        <v/>
      </c>
      <c r="AC246" s="16" t="str">
        <f t="shared" si="109"/>
        <v/>
      </c>
      <c r="AG246" s="16" t="str">
        <f t="shared" si="110"/>
        <v/>
      </c>
      <c r="AH246" s="12" t="str">
        <f t="shared" si="111"/>
        <v/>
      </c>
      <c r="AK246" s="16" t="str">
        <f t="shared" si="112"/>
        <v/>
      </c>
      <c r="AO246" s="16" t="str">
        <f t="shared" si="113"/>
        <v/>
      </c>
      <c r="AP246" s="16" t="str">
        <f t="shared" si="114"/>
        <v/>
      </c>
      <c r="AS246" s="16" t="str">
        <f t="shared" si="115"/>
        <v/>
      </c>
      <c r="AW246" s="16" t="str">
        <f t="shared" si="116"/>
        <v/>
      </c>
      <c r="AX246" s="16" t="str">
        <f t="shared" si="117"/>
        <v/>
      </c>
      <c r="BA246" s="16" t="str">
        <f t="shared" si="118"/>
        <v/>
      </c>
      <c r="BE246" s="16" t="str">
        <f t="shared" si="119"/>
        <v/>
      </c>
      <c r="BF246" s="16" t="str">
        <f t="shared" si="120"/>
        <v/>
      </c>
      <c r="BH246" s="16" t="str">
        <f>IF($A246="","",IF(BG246="","I",LOOKUP(BG246/BI$2,{0,0.4,0.45,0.5,0.55,0.6,0.65,0.7,0.75,0.8,1},{"F","D","C","C+","B-","B","B+","A-","A","A+"})))</f>
        <v/>
      </c>
      <c r="BI246" s="12" t="str">
        <f>IF($A246="","",IF(BG246="","--",LOOKUP(BG246/BI$2,{0,0.4,0.45,0.5,0.55,0.6,0.65,0.7,0.75,0.8,1},{0,2,2.25,2.5,2.75,3,3.25,3.5,3.75,4})))</f>
        <v/>
      </c>
      <c r="BL246" s="16" t="str">
        <f t="shared" si="121"/>
        <v/>
      </c>
      <c r="BP246" s="16" t="str">
        <f t="shared" si="122"/>
        <v/>
      </c>
      <c r="BQ246" s="10" t="str">
        <f t="shared" si="123"/>
        <v/>
      </c>
      <c r="BT246" s="16" t="str">
        <f t="shared" si="124"/>
        <v/>
      </c>
      <c r="BX246" s="16" t="str">
        <f t="shared" si="125"/>
        <v/>
      </c>
      <c r="BY246" s="10" t="str">
        <f t="shared" si="126"/>
        <v/>
      </c>
      <c r="CA246" s="16" t="str">
        <f>IF($A246="","",IF(BZ246="","I",LOOKUP(BZ246/CB$2,{0,0.4,0.45,0.5,0.55,0.6,0.65,0.7,0.75,0.8,1},{"F","D","C","C+","B-","B","B+","A-","A","A+"})))</f>
        <v/>
      </c>
      <c r="CB246" s="12" t="str">
        <f>IF($A246="","",IF(BZ246="","--",LOOKUP(BZ246/CB$2,{0,0.4,0.45,0.5,0.55,0.6,0.65,0.7,0.75,0.8,1},{0,2,2.25,2.5,2.75,3,3.25,3.5,3.75,4})))</f>
        <v/>
      </c>
      <c r="CJ246" s="32" t="str">
        <f t="shared" si="128"/>
        <v/>
      </c>
      <c r="CK246" s="33" t="str">
        <f>IF(OR(B246="",A246="IM",COUNT(CG246:CI246)=0),"",ROUNDUP(N(CF246)+N(CJ246),0))</f>
        <v/>
      </c>
    </row>
    <row r="247" spans="5:89" x14ac:dyDescent="0.25">
      <c r="E247" s="16" t="str">
        <f t="shared" si="100"/>
        <v/>
      </c>
      <c r="I247" s="16" t="str">
        <f t="shared" si="101"/>
        <v/>
      </c>
      <c r="J247" s="16" t="str">
        <f t="shared" si="102"/>
        <v/>
      </c>
      <c r="M247" s="16" t="str">
        <f t="shared" si="103"/>
        <v/>
      </c>
      <c r="Q247" s="16" t="str">
        <f t="shared" si="104"/>
        <v/>
      </c>
      <c r="R247" s="16" t="str">
        <f t="shared" si="105"/>
        <v/>
      </c>
      <c r="U247" s="16" t="str">
        <f t="shared" si="106"/>
        <v/>
      </c>
      <c r="Y247" s="16" t="str">
        <f t="shared" si="107"/>
        <v/>
      </c>
      <c r="Z247" s="16" t="str">
        <f t="shared" si="108"/>
        <v/>
      </c>
      <c r="AC247" s="16" t="str">
        <f t="shared" si="109"/>
        <v/>
      </c>
      <c r="AG247" s="16" t="str">
        <f t="shared" si="110"/>
        <v/>
      </c>
      <c r="AH247" s="12" t="str">
        <f t="shared" si="111"/>
        <v/>
      </c>
      <c r="AK247" s="16" t="str">
        <f t="shared" si="112"/>
        <v/>
      </c>
      <c r="AO247" s="16" t="str">
        <f t="shared" si="113"/>
        <v/>
      </c>
      <c r="AP247" s="16" t="str">
        <f t="shared" si="114"/>
        <v/>
      </c>
      <c r="AS247" s="16" t="str">
        <f t="shared" si="115"/>
        <v/>
      </c>
      <c r="AW247" s="16" t="str">
        <f t="shared" si="116"/>
        <v/>
      </c>
      <c r="AX247" s="16" t="str">
        <f t="shared" si="117"/>
        <v/>
      </c>
      <c r="BA247" s="16" t="str">
        <f t="shared" si="118"/>
        <v/>
      </c>
      <c r="BE247" s="16" t="str">
        <f t="shared" si="119"/>
        <v/>
      </c>
      <c r="BF247" s="16" t="str">
        <f t="shared" si="120"/>
        <v/>
      </c>
      <c r="BH247" s="16" t="str">
        <f>IF($A247="","",IF(BG247="","I",LOOKUP(BG247/BI$2,{0,0.4,0.45,0.5,0.55,0.6,0.65,0.7,0.75,0.8,1},{"F","D","C","C+","B-","B","B+","A-","A","A+"})))</f>
        <v/>
      </c>
      <c r="BI247" s="12" t="str">
        <f>IF($A247="","",IF(BG247="","--",LOOKUP(BG247/BI$2,{0,0.4,0.45,0.5,0.55,0.6,0.65,0.7,0.75,0.8,1},{0,2,2.25,2.5,2.75,3,3.25,3.5,3.75,4})))</f>
        <v/>
      </c>
      <c r="BL247" s="16" t="str">
        <f t="shared" si="121"/>
        <v/>
      </c>
      <c r="BP247" s="16" t="str">
        <f t="shared" si="122"/>
        <v/>
      </c>
      <c r="BQ247" s="10" t="str">
        <f t="shared" si="123"/>
        <v/>
      </c>
      <c r="BT247" s="16" t="str">
        <f t="shared" si="124"/>
        <v/>
      </c>
      <c r="BX247" s="16" t="str">
        <f t="shared" si="125"/>
        <v/>
      </c>
      <c r="BY247" s="10" t="str">
        <f t="shared" si="126"/>
        <v/>
      </c>
      <c r="CA247" s="16" t="str">
        <f>IF($A247="","",IF(BZ247="","I",LOOKUP(BZ247/CB$2,{0,0.4,0.45,0.5,0.55,0.6,0.65,0.7,0.75,0.8,1},{"F","D","C","C+","B-","B","B+","A-","A","A+"})))</f>
        <v/>
      </c>
      <c r="CB247" s="12" t="str">
        <f>IF($A247="","",IF(BZ247="","--",LOOKUP(BZ247/CB$2,{0,0.4,0.45,0.5,0.55,0.6,0.65,0.7,0.75,0.8,1},{0,2,2.25,2.5,2.75,3,3.25,3.5,3.75,4})))</f>
        <v/>
      </c>
      <c r="CJ247" s="32" t="str">
        <f t="shared" si="128"/>
        <v/>
      </c>
      <c r="CK247" s="33" t="str">
        <f>IF(OR(B247="",A247="IM",COUNT(CG247:CI247)=0),"",ROUNDUP(N(CF247)+N(CJ247),0))</f>
        <v/>
      </c>
    </row>
    <row r="248" spans="5:89" x14ac:dyDescent="0.25">
      <c r="E248" s="16" t="str">
        <f t="shared" si="100"/>
        <v/>
      </c>
      <c r="I248" s="16" t="str">
        <f t="shared" si="101"/>
        <v/>
      </c>
      <c r="J248" s="16" t="str">
        <f t="shared" si="102"/>
        <v/>
      </c>
      <c r="M248" s="16" t="str">
        <f t="shared" si="103"/>
        <v/>
      </c>
      <c r="Q248" s="16" t="str">
        <f t="shared" si="104"/>
        <v/>
      </c>
      <c r="R248" s="16" t="str">
        <f t="shared" si="105"/>
        <v/>
      </c>
      <c r="U248" s="16" t="str">
        <f t="shared" si="106"/>
        <v/>
      </c>
      <c r="Y248" s="16" t="str">
        <f t="shared" si="107"/>
        <v/>
      </c>
      <c r="Z248" s="16" t="str">
        <f t="shared" si="108"/>
        <v/>
      </c>
      <c r="AC248" s="16" t="str">
        <f t="shared" si="109"/>
        <v/>
      </c>
      <c r="AG248" s="16" t="str">
        <f t="shared" si="110"/>
        <v/>
      </c>
      <c r="AH248" s="12" t="str">
        <f t="shared" si="111"/>
        <v/>
      </c>
      <c r="AK248" s="16" t="str">
        <f t="shared" si="112"/>
        <v/>
      </c>
      <c r="AO248" s="16" t="str">
        <f t="shared" si="113"/>
        <v/>
      </c>
      <c r="AP248" s="16" t="str">
        <f t="shared" si="114"/>
        <v/>
      </c>
      <c r="AS248" s="16" t="str">
        <f t="shared" si="115"/>
        <v/>
      </c>
      <c r="AW248" s="16" t="str">
        <f t="shared" si="116"/>
        <v/>
      </c>
      <c r="AX248" s="16" t="str">
        <f t="shared" si="117"/>
        <v/>
      </c>
      <c r="BA248" s="16" t="str">
        <f t="shared" si="118"/>
        <v/>
      </c>
      <c r="BE248" s="16" t="str">
        <f t="shared" si="119"/>
        <v/>
      </c>
      <c r="BF248" s="16" t="str">
        <f t="shared" si="120"/>
        <v/>
      </c>
      <c r="BH248" s="16" t="str">
        <f>IF($A248="","",IF(BG248="","I",LOOKUP(BG248/BI$2,{0,0.4,0.45,0.5,0.55,0.6,0.65,0.7,0.75,0.8,1},{"F","D","C","C+","B-","B","B+","A-","A","A+"})))</f>
        <v/>
      </c>
      <c r="BI248" s="12" t="str">
        <f>IF($A248="","",IF(BG248="","--",LOOKUP(BG248/BI$2,{0,0.4,0.45,0.5,0.55,0.6,0.65,0.7,0.75,0.8,1},{0,2,2.25,2.5,2.75,3,3.25,3.5,3.75,4})))</f>
        <v/>
      </c>
      <c r="BL248" s="16" t="str">
        <f t="shared" si="121"/>
        <v/>
      </c>
      <c r="BP248" s="16" t="str">
        <f t="shared" si="122"/>
        <v/>
      </c>
      <c r="BQ248" s="10" t="str">
        <f t="shared" si="123"/>
        <v/>
      </c>
      <c r="BT248" s="16" t="str">
        <f t="shared" si="124"/>
        <v/>
      </c>
      <c r="BX248" s="16" t="str">
        <f t="shared" si="125"/>
        <v/>
      </c>
      <c r="BY248" s="10" t="str">
        <f t="shared" si="126"/>
        <v/>
      </c>
      <c r="CA248" s="16" t="str">
        <f>IF($A248="","",IF(BZ248="","I",LOOKUP(BZ248/CB$2,{0,0.4,0.45,0.5,0.55,0.6,0.65,0.7,0.75,0.8,1},{"F","D","C","C+","B-","B","B+","A-","A","A+"})))</f>
        <v/>
      </c>
      <c r="CB248" s="12" t="str">
        <f>IF($A248="","",IF(BZ248="","--",LOOKUP(BZ248/CB$2,{0,0.4,0.45,0.5,0.55,0.6,0.65,0.7,0.75,0.8,1},{0,2,2.25,2.5,2.75,3,3.25,3.5,3.75,4})))</f>
        <v/>
      </c>
      <c r="CJ248" s="32" t="str">
        <f t="shared" si="128"/>
        <v/>
      </c>
      <c r="CK248" s="33" t="str">
        <f>IF(OR(B248="",A248="IM",COUNT(CG248:CI248)=0),"",ROUNDUP(N(CF248)+N(CJ248),0))</f>
        <v/>
      </c>
    </row>
    <row r="249" spans="5:89" x14ac:dyDescent="0.25">
      <c r="E249" s="16" t="str">
        <f t="shared" si="100"/>
        <v/>
      </c>
      <c r="I249" s="16" t="str">
        <f t="shared" si="101"/>
        <v/>
      </c>
      <c r="J249" s="16" t="str">
        <f t="shared" si="102"/>
        <v/>
      </c>
      <c r="M249" s="16" t="str">
        <f t="shared" si="103"/>
        <v/>
      </c>
      <c r="Q249" s="16" t="str">
        <f t="shared" si="104"/>
        <v/>
      </c>
      <c r="R249" s="16" t="str">
        <f t="shared" si="105"/>
        <v/>
      </c>
      <c r="U249" s="16" t="str">
        <f t="shared" si="106"/>
        <v/>
      </c>
      <c r="Y249" s="16" t="str">
        <f t="shared" si="107"/>
        <v/>
      </c>
      <c r="Z249" s="16" t="str">
        <f t="shared" si="108"/>
        <v/>
      </c>
      <c r="AC249" s="16" t="str">
        <f t="shared" si="109"/>
        <v/>
      </c>
      <c r="AG249" s="16" t="str">
        <f t="shared" si="110"/>
        <v/>
      </c>
      <c r="AH249" s="12" t="str">
        <f t="shared" si="111"/>
        <v/>
      </c>
      <c r="AK249" s="16" t="str">
        <f t="shared" si="112"/>
        <v/>
      </c>
      <c r="AO249" s="16" t="str">
        <f t="shared" si="113"/>
        <v/>
      </c>
      <c r="AP249" s="16" t="str">
        <f t="shared" si="114"/>
        <v/>
      </c>
      <c r="AS249" s="16" t="str">
        <f t="shared" si="115"/>
        <v/>
      </c>
      <c r="AW249" s="16" t="str">
        <f t="shared" si="116"/>
        <v/>
      </c>
      <c r="AX249" s="16" t="str">
        <f t="shared" si="117"/>
        <v/>
      </c>
      <c r="BA249" s="16" t="str">
        <f t="shared" si="118"/>
        <v/>
      </c>
      <c r="BE249" s="16" t="str">
        <f t="shared" si="119"/>
        <v/>
      </c>
      <c r="BF249" s="16" t="str">
        <f t="shared" si="120"/>
        <v/>
      </c>
      <c r="BH249" s="16" t="str">
        <f>IF($A249="","",IF(BG249="","I",LOOKUP(BG249/BI$2,{0,0.4,0.45,0.5,0.55,0.6,0.65,0.7,0.75,0.8,1},{"F","D","C","C+","B-","B","B+","A-","A","A+"})))</f>
        <v/>
      </c>
      <c r="BI249" s="12" t="str">
        <f>IF($A249="","",IF(BG249="","--",LOOKUP(BG249/BI$2,{0,0.4,0.45,0.5,0.55,0.6,0.65,0.7,0.75,0.8,1},{0,2,2.25,2.5,2.75,3,3.25,3.5,3.75,4})))</f>
        <v/>
      </c>
      <c r="BL249" s="16" t="str">
        <f t="shared" si="121"/>
        <v/>
      </c>
      <c r="BP249" s="16" t="str">
        <f t="shared" si="122"/>
        <v/>
      </c>
      <c r="BQ249" s="10" t="str">
        <f t="shared" si="123"/>
        <v/>
      </c>
      <c r="BT249" s="16" t="str">
        <f t="shared" si="124"/>
        <v/>
      </c>
      <c r="BX249" s="16" t="str">
        <f t="shared" si="125"/>
        <v/>
      </c>
      <c r="BY249" s="10" t="str">
        <f t="shared" si="126"/>
        <v/>
      </c>
      <c r="CA249" s="16" t="str">
        <f>IF($A249="","",IF(BZ249="","I",LOOKUP(BZ249/CB$2,{0,0.4,0.45,0.5,0.55,0.6,0.65,0.7,0.75,0.8,1},{"F","D","C","C+","B-","B","B+","A-","A","A+"})))</f>
        <v/>
      </c>
      <c r="CB249" s="12" t="str">
        <f>IF($A249="","",IF(BZ249="","--",LOOKUP(BZ249/CB$2,{0,0.4,0.45,0.5,0.55,0.6,0.65,0.7,0.75,0.8,1},{0,2,2.25,2.5,2.75,3,3.25,3.5,3.75,4})))</f>
        <v/>
      </c>
      <c r="CJ249" s="32" t="str">
        <f t="shared" si="128"/>
        <v/>
      </c>
      <c r="CK249" s="33" t="str">
        <f>IF(OR(B249="",A249="IM",COUNT(CG249:CI249)=0),"",ROUNDUP(N(CF249)+N(CJ249),0))</f>
        <v/>
      </c>
    </row>
    <row r="250" spans="5:89" x14ac:dyDescent="0.25">
      <c r="E250" s="16" t="str">
        <f t="shared" si="100"/>
        <v/>
      </c>
      <c r="I250" s="16" t="str">
        <f t="shared" si="101"/>
        <v/>
      </c>
      <c r="J250" s="16" t="str">
        <f t="shared" si="102"/>
        <v/>
      </c>
      <c r="M250" s="16" t="str">
        <f t="shared" si="103"/>
        <v/>
      </c>
      <c r="Q250" s="16" t="str">
        <f t="shared" si="104"/>
        <v/>
      </c>
      <c r="R250" s="16" t="str">
        <f t="shared" si="105"/>
        <v/>
      </c>
      <c r="U250" s="16" t="str">
        <f t="shared" si="106"/>
        <v/>
      </c>
      <c r="Y250" s="16" t="str">
        <f t="shared" si="107"/>
        <v/>
      </c>
      <c r="Z250" s="16" t="str">
        <f t="shared" si="108"/>
        <v/>
      </c>
      <c r="AC250" s="16" t="str">
        <f t="shared" si="109"/>
        <v/>
      </c>
      <c r="AG250" s="16" t="str">
        <f t="shared" si="110"/>
        <v/>
      </c>
      <c r="AH250" s="12" t="str">
        <f t="shared" si="111"/>
        <v/>
      </c>
      <c r="AK250" s="16" t="str">
        <f t="shared" si="112"/>
        <v/>
      </c>
      <c r="AO250" s="16" t="str">
        <f t="shared" si="113"/>
        <v/>
      </c>
      <c r="AP250" s="16" t="str">
        <f t="shared" si="114"/>
        <v/>
      </c>
      <c r="AS250" s="16" t="str">
        <f t="shared" si="115"/>
        <v/>
      </c>
      <c r="AW250" s="16" t="str">
        <f t="shared" si="116"/>
        <v/>
      </c>
      <c r="AX250" s="16" t="str">
        <f t="shared" si="117"/>
        <v/>
      </c>
      <c r="BA250" s="16" t="str">
        <f t="shared" si="118"/>
        <v/>
      </c>
      <c r="BE250" s="16" t="str">
        <f t="shared" si="119"/>
        <v/>
      </c>
      <c r="BF250" s="16" t="str">
        <f t="shared" si="120"/>
        <v/>
      </c>
      <c r="BH250" s="16" t="str">
        <f>IF($A250="","",IF(BG250="","I",LOOKUP(BG250/BI$2,{0,0.4,0.45,0.5,0.55,0.6,0.65,0.7,0.75,0.8,1},{"F","D","C","C+","B-","B","B+","A-","A","A+"})))</f>
        <v/>
      </c>
      <c r="BI250" s="12" t="str">
        <f>IF($A250="","",IF(BG250="","--",LOOKUP(BG250/BI$2,{0,0.4,0.45,0.5,0.55,0.6,0.65,0.7,0.75,0.8,1},{0,2,2.25,2.5,2.75,3,3.25,3.5,3.75,4})))</f>
        <v/>
      </c>
      <c r="BL250" s="16" t="str">
        <f t="shared" si="121"/>
        <v/>
      </c>
      <c r="BP250" s="16" t="str">
        <f t="shared" si="122"/>
        <v/>
      </c>
      <c r="BQ250" s="10" t="str">
        <f t="shared" si="123"/>
        <v/>
      </c>
      <c r="BT250" s="16" t="str">
        <f t="shared" si="124"/>
        <v/>
      </c>
      <c r="BX250" s="16" t="str">
        <f t="shared" si="125"/>
        <v/>
      </c>
      <c r="BY250" s="10" t="str">
        <f t="shared" si="126"/>
        <v/>
      </c>
      <c r="CA250" s="16" t="str">
        <f>IF($A250="","",IF(BZ250="","I",LOOKUP(BZ250/CB$2,{0,0.4,0.45,0.5,0.55,0.6,0.65,0.7,0.75,0.8,1},{"F","D","C","C+","B-","B","B+","A-","A","A+"})))</f>
        <v/>
      </c>
      <c r="CB250" s="12" t="str">
        <f>IF($A250="","",IF(BZ250="","--",LOOKUP(BZ250/CB$2,{0,0.4,0.45,0.5,0.55,0.6,0.65,0.7,0.75,0.8,1},{0,2,2.25,2.5,2.75,3,3.25,3.5,3.75,4})))</f>
        <v/>
      </c>
      <c r="CJ250" s="32" t="str">
        <f t="shared" si="128"/>
        <v/>
      </c>
      <c r="CK250" s="33" t="str">
        <f>IF(OR(B250="",A250="IM",COUNT(CG250:CI250)=0),"",ROUNDUP(N(CF250)+N(CJ250),0))</f>
        <v/>
      </c>
    </row>
    <row r="251" spans="5:89" x14ac:dyDescent="0.25">
      <c r="E251" s="16" t="str">
        <f t="shared" si="100"/>
        <v/>
      </c>
      <c r="I251" s="16" t="str">
        <f t="shared" si="101"/>
        <v/>
      </c>
      <c r="J251" s="16" t="str">
        <f t="shared" si="102"/>
        <v/>
      </c>
      <c r="M251" s="16" t="str">
        <f t="shared" si="103"/>
        <v/>
      </c>
      <c r="Q251" s="16" t="str">
        <f t="shared" si="104"/>
        <v/>
      </c>
      <c r="R251" s="16" t="str">
        <f t="shared" si="105"/>
        <v/>
      </c>
      <c r="U251" s="16" t="str">
        <f t="shared" si="106"/>
        <v/>
      </c>
      <c r="Y251" s="16" t="str">
        <f t="shared" si="107"/>
        <v/>
      </c>
      <c r="Z251" s="16" t="str">
        <f t="shared" si="108"/>
        <v/>
      </c>
      <c r="AC251" s="16" t="str">
        <f t="shared" si="109"/>
        <v/>
      </c>
      <c r="AG251" s="16" t="str">
        <f t="shared" si="110"/>
        <v/>
      </c>
      <c r="AH251" s="12" t="str">
        <f t="shared" si="111"/>
        <v/>
      </c>
      <c r="AK251" s="16" t="str">
        <f t="shared" si="112"/>
        <v/>
      </c>
      <c r="AO251" s="16" t="str">
        <f t="shared" si="113"/>
        <v/>
      </c>
      <c r="AP251" s="16" t="str">
        <f t="shared" si="114"/>
        <v/>
      </c>
      <c r="AS251" s="16" t="str">
        <f t="shared" si="115"/>
        <v/>
      </c>
      <c r="AW251" s="16" t="str">
        <f t="shared" si="116"/>
        <v/>
      </c>
      <c r="AX251" s="16" t="str">
        <f t="shared" si="117"/>
        <v/>
      </c>
      <c r="BA251" s="16" t="str">
        <f t="shared" si="118"/>
        <v/>
      </c>
      <c r="BE251" s="16" t="str">
        <f t="shared" si="119"/>
        <v/>
      </c>
      <c r="BF251" s="16" t="str">
        <f t="shared" si="120"/>
        <v/>
      </c>
      <c r="BH251" s="16" t="str">
        <f>IF($A251="","",IF(BG251="","I",LOOKUP(BG251/BI$2,{0,0.4,0.45,0.5,0.55,0.6,0.65,0.7,0.75,0.8,1},{"F","D","C","C+","B-","B","B+","A-","A","A+"})))</f>
        <v/>
      </c>
      <c r="BI251" s="12" t="str">
        <f>IF($A251="","",IF(BG251="","--",LOOKUP(BG251/BI$2,{0,0.4,0.45,0.5,0.55,0.6,0.65,0.7,0.75,0.8,1},{0,2,2.25,2.5,2.75,3,3.25,3.5,3.75,4})))</f>
        <v/>
      </c>
      <c r="BL251" s="16" t="str">
        <f t="shared" si="121"/>
        <v/>
      </c>
      <c r="BP251" s="16" t="str">
        <f t="shared" si="122"/>
        <v/>
      </c>
      <c r="BQ251" s="10" t="str">
        <f t="shared" si="123"/>
        <v/>
      </c>
      <c r="BT251" s="16" t="str">
        <f t="shared" si="124"/>
        <v/>
      </c>
      <c r="BX251" s="16" t="str">
        <f t="shared" si="125"/>
        <v/>
      </c>
      <c r="BY251" s="10" t="str">
        <f t="shared" si="126"/>
        <v/>
      </c>
      <c r="CA251" s="16" t="str">
        <f>IF($A251="","",IF(BZ251="","I",LOOKUP(BZ251/CB$2,{0,0.4,0.45,0.5,0.55,0.6,0.65,0.7,0.75,0.8,1},{"F","D","C","C+","B-","B","B+","A-","A","A+"})))</f>
        <v/>
      </c>
      <c r="CB251" s="12" t="str">
        <f>IF($A251="","",IF(BZ251="","--",LOOKUP(BZ251/CB$2,{0,0.4,0.45,0.5,0.55,0.6,0.65,0.7,0.75,0.8,1},{0,2,2.25,2.5,2.75,3,3.25,3.5,3.75,4})))</f>
        <v/>
      </c>
      <c r="CJ251" s="32" t="str">
        <f t="shared" si="128"/>
        <v/>
      </c>
      <c r="CK251" s="33" t="str">
        <f>IF(OR(B251="",A251="IM",COUNT(CG251:CI251)=0),"",ROUNDUP(N(CF251)+N(CJ251),0))</f>
        <v/>
      </c>
    </row>
    <row r="252" spans="5:89" x14ac:dyDescent="0.25">
      <c r="E252" s="16" t="str">
        <f t="shared" si="100"/>
        <v/>
      </c>
      <c r="I252" s="16" t="str">
        <f t="shared" si="101"/>
        <v/>
      </c>
      <c r="J252" s="16" t="str">
        <f t="shared" si="102"/>
        <v/>
      </c>
      <c r="M252" s="16" t="str">
        <f t="shared" si="103"/>
        <v/>
      </c>
      <c r="Q252" s="16" t="str">
        <f t="shared" si="104"/>
        <v/>
      </c>
      <c r="R252" s="16" t="str">
        <f t="shared" si="105"/>
        <v/>
      </c>
      <c r="U252" s="16" t="str">
        <f t="shared" si="106"/>
        <v/>
      </c>
      <c r="Y252" s="16" t="str">
        <f t="shared" si="107"/>
        <v/>
      </c>
      <c r="Z252" s="16" t="str">
        <f t="shared" si="108"/>
        <v/>
      </c>
      <c r="AC252" s="16" t="str">
        <f t="shared" si="109"/>
        <v/>
      </c>
      <c r="AG252" s="16" t="str">
        <f t="shared" si="110"/>
        <v/>
      </c>
      <c r="AH252" s="12" t="str">
        <f t="shared" si="111"/>
        <v/>
      </c>
      <c r="AK252" s="16" t="str">
        <f t="shared" si="112"/>
        <v/>
      </c>
      <c r="AO252" s="16" t="str">
        <f t="shared" si="113"/>
        <v/>
      </c>
      <c r="AP252" s="16" t="str">
        <f t="shared" si="114"/>
        <v/>
      </c>
      <c r="AS252" s="16" t="str">
        <f t="shared" si="115"/>
        <v/>
      </c>
      <c r="AW252" s="16" t="str">
        <f t="shared" si="116"/>
        <v/>
      </c>
      <c r="AX252" s="16" t="str">
        <f t="shared" si="117"/>
        <v/>
      </c>
      <c r="BA252" s="16" t="str">
        <f t="shared" si="118"/>
        <v/>
      </c>
      <c r="BE252" s="16" t="str">
        <f t="shared" si="119"/>
        <v/>
      </c>
      <c r="BF252" s="16" t="str">
        <f t="shared" si="120"/>
        <v/>
      </c>
      <c r="BH252" s="16" t="str">
        <f>IF($A252="","",IF(BG252="","I",LOOKUP(BG252/BI$2,{0,0.4,0.45,0.5,0.55,0.6,0.65,0.7,0.75,0.8,1},{"F","D","C","C+","B-","B","B+","A-","A","A+"})))</f>
        <v/>
      </c>
      <c r="BI252" s="12" t="str">
        <f>IF($A252="","",IF(BG252="","--",LOOKUP(BG252/BI$2,{0,0.4,0.45,0.5,0.55,0.6,0.65,0.7,0.75,0.8,1},{0,2,2.25,2.5,2.75,3,3.25,3.5,3.75,4})))</f>
        <v/>
      </c>
      <c r="BL252" s="16" t="str">
        <f t="shared" si="121"/>
        <v/>
      </c>
      <c r="BP252" s="16" t="str">
        <f t="shared" si="122"/>
        <v/>
      </c>
      <c r="BQ252" s="10" t="str">
        <f t="shared" si="123"/>
        <v/>
      </c>
      <c r="BT252" s="16" t="str">
        <f t="shared" si="124"/>
        <v/>
      </c>
      <c r="BX252" s="16" t="str">
        <f t="shared" si="125"/>
        <v/>
      </c>
      <c r="BY252" s="10" t="str">
        <f t="shared" si="126"/>
        <v/>
      </c>
      <c r="CA252" s="16" t="str">
        <f>IF($A252="","",IF(BZ252="","I",LOOKUP(BZ252/CB$2,{0,0.4,0.45,0.5,0.55,0.6,0.65,0.7,0.75,0.8,1},{"F","D","C","C+","B-","B","B+","A-","A","A+"})))</f>
        <v/>
      </c>
      <c r="CB252" s="12" t="str">
        <f>IF($A252="","",IF(BZ252="","--",LOOKUP(BZ252/CB$2,{0,0.4,0.45,0.5,0.55,0.6,0.65,0.7,0.75,0.8,1},{0,2,2.25,2.5,2.75,3,3.25,3.5,3.75,4})))</f>
        <v/>
      </c>
      <c r="CJ252" s="32" t="str">
        <f t="shared" si="128"/>
        <v/>
      </c>
      <c r="CK252" s="33" t="str">
        <f>IF(OR(B252="",A252="IM",COUNT(CG252:CI252)=0),"",ROUNDUP(N(CF252)+N(CJ252),0))</f>
        <v/>
      </c>
    </row>
    <row r="253" spans="5:89" x14ac:dyDescent="0.25">
      <c r="E253" s="16" t="str">
        <f t="shared" si="100"/>
        <v/>
      </c>
      <c r="I253" s="16" t="str">
        <f t="shared" si="101"/>
        <v/>
      </c>
      <c r="J253" s="16" t="str">
        <f t="shared" si="102"/>
        <v/>
      </c>
      <c r="M253" s="16" t="str">
        <f t="shared" si="103"/>
        <v/>
      </c>
      <c r="Q253" s="16" t="str">
        <f t="shared" si="104"/>
        <v/>
      </c>
      <c r="R253" s="16" t="str">
        <f t="shared" si="105"/>
        <v/>
      </c>
      <c r="U253" s="16" t="str">
        <f t="shared" si="106"/>
        <v/>
      </c>
      <c r="Y253" s="16" t="str">
        <f t="shared" si="107"/>
        <v/>
      </c>
      <c r="Z253" s="16" t="str">
        <f t="shared" si="108"/>
        <v/>
      </c>
      <c r="AC253" s="16" t="str">
        <f t="shared" si="109"/>
        <v/>
      </c>
      <c r="AG253" s="16" t="str">
        <f t="shared" si="110"/>
        <v/>
      </c>
      <c r="AH253" s="12" t="str">
        <f t="shared" si="111"/>
        <v/>
      </c>
      <c r="AK253" s="16" t="str">
        <f t="shared" si="112"/>
        <v/>
      </c>
      <c r="AO253" s="16" t="str">
        <f t="shared" si="113"/>
        <v/>
      </c>
      <c r="AP253" s="16" t="str">
        <f t="shared" si="114"/>
        <v/>
      </c>
      <c r="AS253" s="16" t="str">
        <f t="shared" si="115"/>
        <v/>
      </c>
      <c r="AW253" s="16" t="str">
        <f t="shared" si="116"/>
        <v/>
      </c>
      <c r="AX253" s="16" t="str">
        <f t="shared" si="117"/>
        <v/>
      </c>
      <c r="BA253" s="16" t="str">
        <f t="shared" si="118"/>
        <v/>
      </c>
      <c r="BE253" s="16" t="str">
        <f t="shared" si="119"/>
        <v/>
      </c>
      <c r="BF253" s="16" t="str">
        <f t="shared" si="120"/>
        <v/>
      </c>
      <c r="BH253" s="16" t="str">
        <f>IF($A253="","",IF(BG253="","I",LOOKUP(BG253/BI$2,{0,0.4,0.45,0.5,0.55,0.6,0.65,0.7,0.75,0.8,1},{"F","D","C","C+","B-","B","B+","A-","A","A+"})))</f>
        <v/>
      </c>
      <c r="BI253" s="12" t="str">
        <f>IF($A253="","",IF(BG253="","--",LOOKUP(BG253/BI$2,{0,0.4,0.45,0.5,0.55,0.6,0.65,0.7,0.75,0.8,1},{0,2,2.25,2.5,2.75,3,3.25,3.5,3.75,4})))</f>
        <v/>
      </c>
      <c r="BL253" s="16" t="str">
        <f t="shared" si="121"/>
        <v/>
      </c>
      <c r="BP253" s="16" t="str">
        <f t="shared" si="122"/>
        <v/>
      </c>
      <c r="BQ253" s="10" t="str">
        <f t="shared" si="123"/>
        <v/>
      </c>
      <c r="BT253" s="16" t="str">
        <f t="shared" si="124"/>
        <v/>
      </c>
      <c r="BX253" s="16" t="str">
        <f t="shared" si="125"/>
        <v/>
      </c>
      <c r="BY253" s="10" t="str">
        <f t="shared" si="126"/>
        <v/>
      </c>
      <c r="CA253" s="16" t="str">
        <f>IF($A253="","",IF(BZ253="","I",LOOKUP(BZ253/CB$2,{0,0.4,0.45,0.5,0.55,0.6,0.65,0.7,0.75,0.8,1},{"F","D","C","C+","B-","B","B+","A-","A","A+"})))</f>
        <v/>
      </c>
      <c r="CB253" s="12" t="str">
        <f>IF($A253="","",IF(BZ253="","--",LOOKUP(BZ253/CB$2,{0,0.4,0.45,0.5,0.55,0.6,0.65,0.7,0.75,0.8,1},{0,2,2.25,2.5,2.75,3,3.25,3.5,3.75,4})))</f>
        <v/>
      </c>
      <c r="CJ253" s="32" t="str">
        <f t="shared" si="128"/>
        <v/>
      </c>
      <c r="CK253" s="33" t="str">
        <f>IF(OR(B253="",A253="IM",COUNT(CG253:CI253)=0),"",ROUNDUP(N(CF253)+N(CJ253),0))</f>
        <v/>
      </c>
    </row>
    <row r="254" spans="5:89" x14ac:dyDescent="0.25">
      <c r="E254" s="16" t="str">
        <f t="shared" si="100"/>
        <v/>
      </c>
      <c r="I254" s="16" t="str">
        <f t="shared" si="101"/>
        <v/>
      </c>
      <c r="J254" s="16" t="str">
        <f t="shared" si="102"/>
        <v/>
      </c>
      <c r="M254" s="16" t="str">
        <f t="shared" si="103"/>
        <v/>
      </c>
      <c r="Q254" s="16" t="str">
        <f t="shared" si="104"/>
        <v/>
      </c>
      <c r="R254" s="16" t="str">
        <f t="shared" si="105"/>
        <v/>
      </c>
      <c r="U254" s="16" t="str">
        <f t="shared" si="106"/>
        <v/>
      </c>
      <c r="Y254" s="16" t="str">
        <f t="shared" si="107"/>
        <v/>
      </c>
      <c r="Z254" s="16" t="str">
        <f t="shared" si="108"/>
        <v/>
      </c>
      <c r="AC254" s="16" t="str">
        <f t="shared" si="109"/>
        <v/>
      </c>
      <c r="AG254" s="16" t="str">
        <f t="shared" si="110"/>
        <v/>
      </c>
      <c r="AH254" s="12" t="str">
        <f t="shared" si="111"/>
        <v/>
      </c>
      <c r="AK254" s="16" t="str">
        <f t="shared" si="112"/>
        <v/>
      </c>
      <c r="AO254" s="16" t="str">
        <f t="shared" si="113"/>
        <v/>
      </c>
      <c r="AP254" s="16" t="str">
        <f t="shared" si="114"/>
        <v/>
      </c>
      <c r="AS254" s="16" t="str">
        <f t="shared" si="115"/>
        <v/>
      </c>
      <c r="AW254" s="16" t="str">
        <f t="shared" si="116"/>
        <v/>
      </c>
      <c r="AX254" s="16" t="str">
        <f t="shared" si="117"/>
        <v/>
      </c>
      <c r="BA254" s="16" t="str">
        <f t="shared" si="118"/>
        <v/>
      </c>
      <c r="BE254" s="16" t="str">
        <f t="shared" si="119"/>
        <v/>
      </c>
      <c r="BF254" s="16" t="str">
        <f t="shared" si="120"/>
        <v/>
      </c>
      <c r="BH254" s="16" t="str">
        <f>IF($A254="","",IF(BG254="","I",LOOKUP(BG254/BI$2,{0,0.4,0.45,0.5,0.55,0.6,0.65,0.7,0.75,0.8,1},{"F","D","C","C+","B-","B","B+","A-","A","A+"})))</f>
        <v/>
      </c>
      <c r="BI254" s="12" t="str">
        <f>IF($A254="","",IF(BG254="","--",LOOKUP(BG254/BI$2,{0,0.4,0.45,0.5,0.55,0.6,0.65,0.7,0.75,0.8,1},{0,2,2.25,2.5,2.75,3,3.25,3.5,3.75,4})))</f>
        <v/>
      </c>
      <c r="BL254" s="16" t="str">
        <f t="shared" si="121"/>
        <v/>
      </c>
      <c r="BP254" s="16" t="str">
        <f t="shared" si="122"/>
        <v/>
      </c>
      <c r="BQ254" s="10" t="str">
        <f t="shared" si="123"/>
        <v/>
      </c>
      <c r="BT254" s="16" t="str">
        <f t="shared" si="124"/>
        <v/>
      </c>
      <c r="BX254" s="16" t="str">
        <f t="shared" si="125"/>
        <v/>
      </c>
      <c r="BY254" s="10" t="str">
        <f t="shared" si="126"/>
        <v/>
      </c>
      <c r="CA254" s="16" t="str">
        <f>IF($A254="","",IF(BZ254="","I",LOOKUP(BZ254/CB$2,{0,0.4,0.45,0.5,0.55,0.6,0.65,0.7,0.75,0.8,1},{"F","D","C","C+","B-","B","B+","A-","A","A+"})))</f>
        <v/>
      </c>
      <c r="CB254" s="12" t="str">
        <f>IF($A254="","",IF(BZ254="","--",LOOKUP(BZ254/CB$2,{0,0.4,0.45,0.5,0.55,0.6,0.65,0.7,0.75,0.8,1},{0,2,2.25,2.5,2.75,3,3.25,3.5,3.75,4})))</f>
        <v/>
      </c>
      <c r="CJ254" s="32" t="str">
        <f t="shared" si="128"/>
        <v/>
      </c>
      <c r="CK254" s="33" t="str">
        <f>IF(OR(B254="",A254="IM",COUNT(CG254:CI254)=0),"",ROUNDUP(N(CF254)+N(CJ254),0))</f>
        <v/>
      </c>
    </row>
    <row r="255" spans="5:89" x14ac:dyDescent="0.25">
      <c r="E255" s="16" t="str">
        <f t="shared" si="100"/>
        <v/>
      </c>
      <c r="I255" s="16" t="str">
        <f t="shared" si="101"/>
        <v/>
      </c>
      <c r="J255" s="16" t="str">
        <f t="shared" si="102"/>
        <v/>
      </c>
      <c r="M255" s="16" t="str">
        <f t="shared" si="103"/>
        <v/>
      </c>
      <c r="Q255" s="16" t="str">
        <f t="shared" si="104"/>
        <v/>
      </c>
      <c r="R255" s="16" t="str">
        <f t="shared" si="105"/>
        <v/>
      </c>
      <c r="U255" s="16" t="str">
        <f t="shared" si="106"/>
        <v/>
      </c>
      <c r="Y255" s="16" t="str">
        <f t="shared" si="107"/>
        <v/>
      </c>
      <c r="Z255" s="16" t="str">
        <f t="shared" si="108"/>
        <v/>
      </c>
      <c r="AC255" s="16" t="str">
        <f t="shared" si="109"/>
        <v/>
      </c>
      <c r="AG255" s="16" t="str">
        <f t="shared" si="110"/>
        <v/>
      </c>
      <c r="AH255" s="12" t="str">
        <f t="shared" si="111"/>
        <v/>
      </c>
      <c r="AK255" s="16" t="str">
        <f t="shared" si="112"/>
        <v/>
      </c>
      <c r="AO255" s="16" t="str">
        <f t="shared" si="113"/>
        <v/>
      </c>
      <c r="AP255" s="16" t="str">
        <f t="shared" si="114"/>
        <v/>
      </c>
      <c r="AS255" s="16" t="str">
        <f t="shared" si="115"/>
        <v/>
      </c>
      <c r="AW255" s="16" t="str">
        <f t="shared" si="116"/>
        <v/>
      </c>
      <c r="AX255" s="16" t="str">
        <f t="shared" si="117"/>
        <v/>
      </c>
      <c r="BA255" s="16" t="str">
        <f t="shared" si="118"/>
        <v/>
      </c>
      <c r="BE255" s="16" t="str">
        <f t="shared" si="119"/>
        <v/>
      </c>
      <c r="BF255" s="16" t="str">
        <f t="shared" si="120"/>
        <v/>
      </c>
      <c r="BH255" s="16" t="str">
        <f>IF($A255="","",IF(BG255="","I",LOOKUP(BG255/BI$2,{0,0.4,0.45,0.5,0.55,0.6,0.65,0.7,0.75,0.8,1},{"F","D","C","C+","B-","B","B+","A-","A","A+"})))</f>
        <v/>
      </c>
      <c r="BI255" s="12" t="str">
        <f>IF($A255="","",IF(BG255="","--",LOOKUP(BG255/BI$2,{0,0.4,0.45,0.5,0.55,0.6,0.65,0.7,0.75,0.8,1},{0,2,2.25,2.5,2.75,3,3.25,3.5,3.75,4})))</f>
        <v/>
      </c>
      <c r="BL255" s="16" t="str">
        <f t="shared" si="121"/>
        <v/>
      </c>
      <c r="BP255" s="16" t="str">
        <f t="shared" si="122"/>
        <v/>
      </c>
      <c r="BQ255" s="10" t="str">
        <f t="shared" si="123"/>
        <v/>
      </c>
      <c r="BT255" s="16" t="str">
        <f t="shared" si="124"/>
        <v/>
      </c>
      <c r="BX255" s="16" t="str">
        <f t="shared" si="125"/>
        <v/>
      </c>
      <c r="BY255" s="10" t="str">
        <f t="shared" si="126"/>
        <v/>
      </c>
      <c r="CA255" s="16" t="str">
        <f>IF($A255="","",IF(BZ255="","I",LOOKUP(BZ255/CB$2,{0,0.4,0.45,0.5,0.55,0.6,0.65,0.7,0.75,0.8,1},{"F","D","C","C+","B-","B","B+","A-","A","A+"})))</f>
        <v/>
      </c>
      <c r="CB255" s="12" t="str">
        <f>IF($A255="","",IF(BZ255="","--",LOOKUP(BZ255/CB$2,{0,0.4,0.45,0.5,0.55,0.6,0.65,0.7,0.75,0.8,1},{0,2,2.25,2.5,2.75,3,3.25,3.5,3.75,4})))</f>
        <v/>
      </c>
      <c r="CJ255" s="32" t="str">
        <f t="shared" si="128"/>
        <v/>
      </c>
      <c r="CK255" s="33" t="str">
        <f>IF(OR(B255="",A255="IM",COUNT(CG255:CI255)=0),"",ROUNDUP(N(CF255)+N(CJ255),0))</f>
        <v/>
      </c>
    </row>
    <row r="256" spans="5:89" x14ac:dyDescent="0.25">
      <c r="E256" s="16" t="str">
        <f t="shared" si="100"/>
        <v/>
      </c>
      <c r="I256" s="16" t="str">
        <f t="shared" si="101"/>
        <v/>
      </c>
      <c r="J256" s="16" t="str">
        <f t="shared" si="102"/>
        <v/>
      </c>
      <c r="M256" s="16" t="str">
        <f t="shared" si="103"/>
        <v/>
      </c>
      <c r="Q256" s="16" t="str">
        <f t="shared" si="104"/>
        <v/>
      </c>
      <c r="R256" s="16" t="str">
        <f t="shared" si="105"/>
        <v/>
      </c>
      <c r="U256" s="16" t="str">
        <f t="shared" si="106"/>
        <v/>
      </c>
      <c r="Y256" s="16" t="str">
        <f t="shared" si="107"/>
        <v/>
      </c>
      <c r="Z256" s="16" t="str">
        <f t="shared" si="108"/>
        <v/>
      </c>
      <c r="AC256" s="16" t="str">
        <f t="shared" si="109"/>
        <v/>
      </c>
      <c r="AG256" s="16" t="str">
        <f t="shared" si="110"/>
        <v/>
      </c>
      <c r="AH256" s="12" t="str">
        <f t="shared" si="111"/>
        <v/>
      </c>
      <c r="AK256" s="16" t="str">
        <f t="shared" si="112"/>
        <v/>
      </c>
      <c r="AO256" s="16" t="str">
        <f t="shared" si="113"/>
        <v/>
      </c>
      <c r="AP256" s="16" t="str">
        <f t="shared" si="114"/>
        <v/>
      </c>
      <c r="AS256" s="16" t="str">
        <f t="shared" si="115"/>
        <v/>
      </c>
      <c r="AW256" s="16" t="str">
        <f t="shared" si="116"/>
        <v/>
      </c>
      <c r="AX256" s="16" t="str">
        <f t="shared" si="117"/>
        <v/>
      </c>
      <c r="BA256" s="16" t="str">
        <f t="shared" si="118"/>
        <v/>
      </c>
      <c r="BE256" s="16" t="str">
        <f t="shared" si="119"/>
        <v/>
      </c>
      <c r="BF256" s="16" t="str">
        <f t="shared" si="120"/>
        <v/>
      </c>
      <c r="BH256" s="16" t="str">
        <f>IF($A256="","",IF(BG256="","I",LOOKUP(BG256/BI$2,{0,0.4,0.45,0.5,0.55,0.6,0.65,0.7,0.75,0.8,1},{"F","D","C","C+","B-","B","B+","A-","A","A+"})))</f>
        <v/>
      </c>
      <c r="BI256" s="12" t="str">
        <f>IF($A256="","",IF(BG256="","--",LOOKUP(BG256/BI$2,{0,0.4,0.45,0.5,0.55,0.6,0.65,0.7,0.75,0.8,1},{0,2,2.25,2.5,2.75,3,3.25,3.5,3.75,4})))</f>
        <v/>
      </c>
      <c r="BL256" s="16" t="str">
        <f t="shared" si="121"/>
        <v/>
      </c>
      <c r="BP256" s="16" t="str">
        <f t="shared" si="122"/>
        <v/>
      </c>
      <c r="BQ256" s="10" t="str">
        <f t="shared" si="123"/>
        <v/>
      </c>
      <c r="BT256" s="16" t="str">
        <f t="shared" si="124"/>
        <v/>
      </c>
      <c r="BX256" s="16" t="str">
        <f t="shared" si="125"/>
        <v/>
      </c>
      <c r="BY256" s="10" t="str">
        <f t="shared" si="126"/>
        <v/>
      </c>
      <c r="CA256" s="16" t="str">
        <f>IF($A256="","",IF(BZ256="","I",LOOKUP(BZ256/CB$2,{0,0.4,0.45,0.5,0.55,0.6,0.65,0.7,0.75,0.8,1},{"F","D","C","C+","B-","B","B+","A-","A","A+"})))</f>
        <v/>
      </c>
      <c r="CB256" s="12" t="str">
        <f>IF($A256="","",IF(BZ256="","--",LOOKUP(BZ256/CB$2,{0,0.4,0.45,0.5,0.55,0.6,0.65,0.7,0.75,0.8,1},{0,2,2.25,2.5,2.75,3,3.25,3.5,3.75,4})))</f>
        <v/>
      </c>
      <c r="CJ256" s="32" t="str">
        <f t="shared" si="128"/>
        <v/>
      </c>
      <c r="CK256" s="33" t="str">
        <f>IF(OR(B256="",A256="IM",COUNT(CG256:CI256)=0),"",ROUNDUP(N(CF256)+N(CJ256),0))</f>
        <v/>
      </c>
    </row>
    <row r="257" spans="5:89" x14ac:dyDescent="0.25">
      <c r="E257" s="16" t="str">
        <f t="shared" si="100"/>
        <v/>
      </c>
      <c r="I257" s="16" t="str">
        <f t="shared" si="101"/>
        <v/>
      </c>
      <c r="J257" s="16" t="str">
        <f t="shared" si="102"/>
        <v/>
      </c>
      <c r="M257" s="16" t="str">
        <f t="shared" si="103"/>
        <v/>
      </c>
      <c r="Q257" s="16" t="str">
        <f t="shared" si="104"/>
        <v/>
      </c>
      <c r="R257" s="16" t="str">
        <f t="shared" si="105"/>
        <v/>
      </c>
      <c r="U257" s="16" t="str">
        <f t="shared" si="106"/>
        <v/>
      </c>
      <c r="Y257" s="16" t="str">
        <f t="shared" si="107"/>
        <v/>
      </c>
      <c r="Z257" s="16" t="str">
        <f t="shared" si="108"/>
        <v/>
      </c>
      <c r="AC257" s="16" t="str">
        <f t="shared" si="109"/>
        <v/>
      </c>
      <c r="AG257" s="16" t="str">
        <f t="shared" si="110"/>
        <v/>
      </c>
      <c r="AH257" s="12" t="str">
        <f t="shared" si="111"/>
        <v/>
      </c>
      <c r="AK257" s="16" t="str">
        <f t="shared" si="112"/>
        <v/>
      </c>
      <c r="AO257" s="16" t="str">
        <f t="shared" si="113"/>
        <v/>
      </c>
      <c r="AP257" s="16" t="str">
        <f t="shared" si="114"/>
        <v/>
      </c>
      <c r="AS257" s="16" t="str">
        <f t="shared" si="115"/>
        <v/>
      </c>
      <c r="AW257" s="16" t="str">
        <f t="shared" si="116"/>
        <v/>
      </c>
      <c r="AX257" s="16" t="str">
        <f t="shared" si="117"/>
        <v/>
      </c>
      <c r="BA257" s="16" t="str">
        <f t="shared" si="118"/>
        <v/>
      </c>
      <c r="BE257" s="16" t="str">
        <f t="shared" si="119"/>
        <v/>
      </c>
      <c r="BF257" s="16" t="str">
        <f t="shared" si="120"/>
        <v/>
      </c>
      <c r="BH257" s="16" t="str">
        <f>IF($A257="","",IF(BG257="","I",LOOKUP(BG257/BI$2,{0,0.4,0.45,0.5,0.55,0.6,0.65,0.7,0.75,0.8,1},{"F","D","C","C+","B-","B","B+","A-","A","A+"})))</f>
        <v/>
      </c>
      <c r="BI257" s="12" t="str">
        <f>IF($A257="","",IF(BG257="","--",LOOKUP(BG257/BI$2,{0,0.4,0.45,0.5,0.55,0.6,0.65,0.7,0.75,0.8,1},{0,2,2.25,2.5,2.75,3,3.25,3.5,3.75,4})))</f>
        <v/>
      </c>
      <c r="BL257" s="16" t="str">
        <f t="shared" si="121"/>
        <v/>
      </c>
      <c r="BP257" s="16" t="str">
        <f t="shared" si="122"/>
        <v/>
      </c>
      <c r="BQ257" s="10" t="str">
        <f t="shared" si="123"/>
        <v/>
      </c>
      <c r="BT257" s="16" t="str">
        <f t="shared" si="124"/>
        <v/>
      </c>
      <c r="BX257" s="16" t="str">
        <f t="shared" si="125"/>
        <v/>
      </c>
      <c r="BY257" s="10" t="str">
        <f t="shared" si="126"/>
        <v/>
      </c>
      <c r="CA257" s="16" t="str">
        <f>IF($A257="","",IF(BZ257="","I",LOOKUP(BZ257/CB$2,{0,0.4,0.45,0.5,0.55,0.6,0.65,0.7,0.75,0.8,1},{"F","D","C","C+","B-","B","B+","A-","A","A+"})))</f>
        <v/>
      </c>
      <c r="CB257" s="12" t="str">
        <f>IF($A257="","",IF(BZ257="","--",LOOKUP(BZ257/CB$2,{0,0.4,0.45,0.5,0.55,0.6,0.65,0.7,0.75,0.8,1},{0,2,2.25,2.5,2.75,3,3.25,3.5,3.75,4})))</f>
        <v/>
      </c>
      <c r="CJ257" s="32" t="str">
        <f t="shared" si="128"/>
        <v/>
      </c>
      <c r="CK257" s="33" t="str">
        <f>IF(OR(B257="",A257="IM",COUNT(CG257:CI257)=0),"",ROUNDUP(N(CF257)+N(CJ257),0))</f>
        <v/>
      </c>
    </row>
    <row r="258" spans="5:89" x14ac:dyDescent="0.25">
      <c r="E258" s="16" t="str">
        <f t="shared" si="100"/>
        <v/>
      </c>
      <c r="I258" s="16" t="str">
        <f t="shared" si="101"/>
        <v/>
      </c>
      <c r="J258" s="16" t="str">
        <f t="shared" si="102"/>
        <v/>
      </c>
      <c r="M258" s="16" t="str">
        <f t="shared" si="103"/>
        <v/>
      </c>
      <c r="Q258" s="16" t="str">
        <f t="shared" si="104"/>
        <v/>
      </c>
      <c r="R258" s="16" t="str">
        <f t="shared" si="105"/>
        <v/>
      </c>
      <c r="U258" s="16" t="str">
        <f t="shared" si="106"/>
        <v/>
      </c>
      <c r="Y258" s="16" t="str">
        <f t="shared" si="107"/>
        <v/>
      </c>
      <c r="Z258" s="16" t="str">
        <f t="shared" si="108"/>
        <v/>
      </c>
      <c r="AC258" s="16" t="str">
        <f t="shared" si="109"/>
        <v/>
      </c>
      <c r="AG258" s="16" t="str">
        <f t="shared" si="110"/>
        <v/>
      </c>
      <c r="AH258" s="12" t="str">
        <f t="shared" si="111"/>
        <v/>
      </c>
      <c r="AK258" s="16" t="str">
        <f t="shared" si="112"/>
        <v/>
      </c>
      <c r="AO258" s="16" t="str">
        <f t="shared" si="113"/>
        <v/>
      </c>
      <c r="AP258" s="16" t="str">
        <f t="shared" si="114"/>
        <v/>
      </c>
      <c r="AS258" s="16" t="str">
        <f t="shared" si="115"/>
        <v/>
      </c>
      <c r="AW258" s="16" t="str">
        <f t="shared" si="116"/>
        <v/>
      </c>
      <c r="AX258" s="16" t="str">
        <f t="shared" si="117"/>
        <v/>
      </c>
      <c r="BA258" s="16" t="str">
        <f t="shared" si="118"/>
        <v/>
      </c>
      <c r="BE258" s="16" t="str">
        <f t="shared" si="119"/>
        <v/>
      </c>
      <c r="BF258" s="16" t="str">
        <f t="shared" si="120"/>
        <v/>
      </c>
      <c r="BH258" s="16" t="str">
        <f>IF($A258="","",IF(BG258="","I",LOOKUP(BG258/BI$2,{0,0.4,0.45,0.5,0.55,0.6,0.65,0.7,0.75,0.8,1},{"F","D","C","C+","B-","B","B+","A-","A","A+"})))</f>
        <v/>
      </c>
      <c r="BI258" s="12" t="str">
        <f>IF($A258="","",IF(BG258="","--",LOOKUP(BG258/BI$2,{0,0.4,0.45,0.5,0.55,0.6,0.65,0.7,0.75,0.8,1},{0,2,2.25,2.5,2.75,3,3.25,3.5,3.75,4})))</f>
        <v/>
      </c>
      <c r="BL258" s="16" t="str">
        <f t="shared" si="121"/>
        <v/>
      </c>
      <c r="BP258" s="16" t="str">
        <f t="shared" si="122"/>
        <v/>
      </c>
      <c r="BQ258" s="10" t="str">
        <f t="shared" si="123"/>
        <v/>
      </c>
      <c r="BT258" s="16" t="str">
        <f t="shared" si="124"/>
        <v/>
      </c>
      <c r="BX258" s="16" t="str">
        <f t="shared" si="125"/>
        <v/>
      </c>
      <c r="BY258" s="10" t="str">
        <f t="shared" si="126"/>
        <v/>
      </c>
      <c r="CA258" s="16" t="str">
        <f>IF($A258="","",IF(BZ258="","I",LOOKUP(BZ258/CB$2,{0,0.4,0.45,0.5,0.55,0.6,0.65,0.7,0.75,0.8,1},{"F","D","C","C+","B-","B","B+","A-","A","A+"})))</f>
        <v/>
      </c>
      <c r="CB258" s="12" t="str">
        <f>IF($A258="","",IF(BZ258="","--",LOOKUP(BZ258/CB$2,{0,0.4,0.45,0.5,0.55,0.6,0.65,0.7,0.75,0.8,1},{0,2,2.25,2.5,2.75,3,3.25,3.5,3.75,4})))</f>
        <v/>
      </c>
      <c r="CJ258" s="32" t="str">
        <f t="shared" si="128"/>
        <v/>
      </c>
      <c r="CK258" s="33" t="str">
        <f>IF(OR(B258="",A258="IM",COUNT(CG258:CI258)=0),"",ROUNDUP(N(CF258)+N(CJ258),0))</f>
        <v/>
      </c>
    </row>
    <row r="259" spans="5:89" x14ac:dyDescent="0.25">
      <c r="E259" s="16" t="str">
        <f t="shared" si="100"/>
        <v/>
      </c>
      <c r="I259" s="16" t="str">
        <f t="shared" si="101"/>
        <v/>
      </c>
      <c r="J259" s="16" t="str">
        <f t="shared" si="102"/>
        <v/>
      </c>
      <c r="M259" s="16" t="str">
        <f t="shared" si="103"/>
        <v/>
      </c>
      <c r="Q259" s="16" t="str">
        <f t="shared" si="104"/>
        <v/>
      </c>
      <c r="R259" s="16" t="str">
        <f t="shared" si="105"/>
        <v/>
      </c>
      <c r="U259" s="16" t="str">
        <f t="shared" si="106"/>
        <v/>
      </c>
      <c r="Y259" s="16" t="str">
        <f t="shared" si="107"/>
        <v/>
      </c>
      <c r="Z259" s="16" t="str">
        <f t="shared" si="108"/>
        <v/>
      </c>
      <c r="AC259" s="16" t="str">
        <f t="shared" si="109"/>
        <v/>
      </c>
      <c r="AG259" s="16" t="str">
        <f t="shared" si="110"/>
        <v/>
      </c>
      <c r="AH259" s="12" t="str">
        <f t="shared" si="111"/>
        <v/>
      </c>
      <c r="AK259" s="16" t="str">
        <f t="shared" si="112"/>
        <v/>
      </c>
      <c r="AO259" s="16" t="str">
        <f t="shared" si="113"/>
        <v/>
      </c>
      <c r="AP259" s="16" t="str">
        <f t="shared" si="114"/>
        <v/>
      </c>
      <c r="AS259" s="16" t="str">
        <f t="shared" si="115"/>
        <v/>
      </c>
      <c r="AW259" s="16" t="str">
        <f t="shared" si="116"/>
        <v/>
      </c>
      <c r="AX259" s="16" t="str">
        <f t="shared" si="117"/>
        <v/>
      </c>
      <c r="BA259" s="16" t="str">
        <f t="shared" si="118"/>
        <v/>
      </c>
      <c r="BE259" s="16" t="str">
        <f t="shared" si="119"/>
        <v/>
      </c>
      <c r="BF259" s="16" t="str">
        <f t="shared" si="120"/>
        <v/>
      </c>
      <c r="BH259" s="16" t="str">
        <f>IF($A259="","",IF(BG259="","I",LOOKUP(BG259/BI$2,{0,0.4,0.45,0.5,0.55,0.6,0.65,0.7,0.75,0.8,1},{"F","D","C","C+","B-","B","B+","A-","A","A+"})))</f>
        <v/>
      </c>
      <c r="BI259" s="12" t="str">
        <f>IF($A259="","",IF(BG259="","--",LOOKUP(BG259/BI$2,{0,0.4,0.45,0.5,0.55,0.6,0.65,0.7,0.75,0.8,1},{0,2,2.25,2.5,2.75,3,3.25,3.5,3.75,4})))</f>
        <v/>
      </c>
      <c r="BL259" s="16" t="str">
        <f t="shared" si="121"/>
        <v/>
      </c>
      <c r="BP259" s="16" t="str">
        <f t="shared" si="122"/>
        <v/>
      </c>
      <c r="BQ259" s="10" t="str">
        <f t="shared" si="123"/>
        <v/>
      </c>
      <c r="BT259" s="16" t="str">
        <f t="shared" si="124"/>
        <v/>
      </c>
      <c r="BX259" s="16" t="str">
        <f t="shared" si="125"/>
        <v/>
      </c>
      <c r="BY259" s="10" t="str">
        <f t="shared" si="126"/>
        <v/>
      </c>
      <c r="CA259" s="16" t="str">
        <f>IF($A259="","",IF(BZ259="","I",LOOKUP(BZ259/CB$2,{0,0.4,0.45,0.5,0.55,0.6,0.65,0.7,0.75,0.8,1},{"F","D","C","C+","B-","B","B+","A-","A","A+"})))</f>
        <v/>
      </c>
      <c r="CB259" s="12" t="str">
        <f>IF($A259="","",IF(BZ259="","--",LOOKUP(BZ259/CB$2,{0,0.4,0.45,0.5,0.55,0.6,0.65,0.7,0.75,0.8,1},{0,2,2.25,2.5,2.75,3,3.25,3.5,3.75,4})))</f>
        <v/>
      </c>
      <c r="CJ259" s="32" t="str">
        <f t="shared" si="128"/>
        <v/>
      </c>
      <c r="CK259" s="33" t="str">
        <f>IF(OR(B259="",A259="IM",COUNT(CG259:CI259)=0),"",ROUNDUP(N(CF259)+N(CJ259),0))</f>
        <v/>
      </c>
    </row>
    <row r="260" spans="5:89" x14ac:dyDescent="0.25">
      <c r="E260" s="16" t="str">
        <f t="shared" si="100"/>
        <v/>
      </c>
      <c r="I260" s="16" t="str">
        <f t="shared" si="101"/>
        <v/>
      </c>
      <c r="J260" s="16" t="str">
        <f t="shared" si="102"/>
        <v/>
      </c>
      <c r="M260" s="16" t="str">
        <f t="shared" si="103"/>
        <v/>
      </c>
      <c r="Q260" s="16" t="str">
        <f t="shared" si="104"/>
        <v/>
      </c>
      <c r="R260" s="16" t="str">
        <f t="shared" si="105"/>
        <v/>
      </c>
      <c r="U260" s="16" t="str">
        <f t="shared" si="106"/>
        <v/>
      </c>
      <c r="Y260" s="16" t="str">
        <f t="shared" si="107"/>
        <v/>
      </c>
      <c r="Z260" s="16" t="str">
        <f t="shared" si="108"/>
        <v/>
      </c>
      <c r="AC260" s="16" t="str">
        <f t="shared" si="109"/>
        <v/>
      </c>
      <c r="AG260" s="16" t="str">
        <f t="shared" si="110"/>
        <v/>
      </c>
      <c r="AH260" s="12" t="str">
        <f t="shared" si="111"/>
        <v/>
      </c>
      <c r="AK260" s="16" t="str">
        <f t="shared" si="112"/>
        <v/>
      </c>
      <c r="AO260" s="16" t="str">
        <f t="shared" si="113"/>
        <v/>
      </c>
      <c r="AP260" s="16" t="str">
        <f t="shared" si="114"/>
        <v/>
      </c>
      <c r="AS260" s="16" t="str">
        <f t="shared" si="115"/>
        <v/>
      </c>
      <c r="AW260" s="16" t="str">
        <f t="shared" si="116"/>
        <v/>
      </c>
      <c r="AX260" s="16" t="str">
        <f t="shared" si="117"/>
        <v/>
      </c>
      <c r="BA260" s="16" t="str">
        <f t="shared" si="118"/>
        <v/>
      </c>
      <c r="BE260" s="16" t="str">
        <f t="shared" si="119"/>
        <v/>
      </c>
      <c r="BF260" s="16" t="str">
        <f t="shared" si="120"/>
        <v/>
      </c>
      <c r="BH260" s="16" t="str">
        <f>IF($A260="","",IF(BG260="","I",LOOKUP(BG260/BI$2,{0,0.4,0.45,0.5,0.55,0.6,0.65,0.7,0.75,0.8,1},{"F","D","C","C+","B-","B","B+","A-","A","A+"})))</f>
        <v/>
      </c>
      <c r="BI260" s="12" t="str">
        <f>IF($A260="","",IF(BG260="","--",LOOKUP(BG260/BI$2,{0,0.4,0.45,0.5,0.55,0.6,0.65,0.7,0.75,0.8,1},{0,2,2.25,2.5,2.75,3,3.25,3.5,3.75,4})))</f>
        <v/>
      </c>
      <c r="BL260" s="16" t="str">
        <f t="shared" si="121"/>
        <v/>
      </c>
      <c r="BP260" s="16" t="str">
        <f t="shared" si="122"/>
        <v/>
      </c>
      <c r="BQ260" s="10" t="str">
        <f t="shared" si="123"/>
        <v/>
      </c>
      <c r="BT260" s="16" t="str">
        <f t="shared" si="124"/>
        <v/>
      </c>
      <c r="BX260" s="16" t="str">
        <f t="shared" si="125"/>
        <v/>
      </c>
      <c r="BY260" s="10" t="str">
        <f t="shared" si="126"/>
        <v/>
      </c>
      <c r="CA260" s="16" t="str">
        <f>IF($A260="","",IF(BZ260="","I",LOOKUP(BZ260/CB$2,{0,0.4,0.45,0.5,0.55,0.6,0.65,0.7,0.75,0.8,1},{"F","D","C","C+","B-","B","B+","A-","A","A+"})))</f>
        <v/>
      </c>
      <c r="CB260" s="12" t="str">
        <f>IF($A260="","",IF(BZ260="","--",LOOKUP(BZ260/CB$2,{0,0.4,0.45,0.5,0.55,0.6,0.65,0.7,0.75,0.8,1},{0,2,2.25,2.5,2.75,3,3.25,3.5,3.75,4})))</f>
        <v/>
      </c>
      <c r="CJ260" s="32" t="str">
        <f t="shared" si="128"/>
        <v/>
      </c>
      <c r="CK260" s="33" t="str">
        <f>IF(OR(B260="",A260="IM",COUNT(CG260:CI260)=0),"",ROUNDUP(N(CF260)+N(CJ260),0))</f>
        <v/>
      </c>
    </row>
    <row r="261" spans="5:89" x14ac:dyDescent="0.25">
      <c r="E261" s="16" t="str">
        <f t="shared" si="100"/>
        <v/>
      </c>
      <c r="I261" s="16" t="str">
        <f t="shared" si="101"/>
        <v/>
      </c>
      <c r="J261" s="16" t="str">
        <f t="shared" si="102"/>
        <v/>
      </c>
      <c r="M261" s="16" t="str">
        <f t="shared" si="103"/>
        <v/>
      </c>
      <c r="Q261" s="16" t="str">
        <f t="shared" si="104"/>
        <v/>
      </c>
      <c r="R261" s="16" t="str">
        <f t="shared" si="105"/>
        <v/>
      </c>
      <c r="U261" s="16" t="str">
        <f t="shared" si="106"/>
        <v/>
      </c>
      <c r="Y261" s="16" t="str">
        <f t="shared" si="107"/>
        <v/>
      </c>
      <c r="Z261" s="16" t="str">
        <f t="shared" si="108"/>
        <v/>
      </c>
      <c r="AC261" s="16" t="str">
        <f t="shared" si="109"/>
        <v/>
      </c>
      <c r="AG261" s="16" t="str">
        <f t="shared" si="110"/>
        <v/>
      </c>
      <c r="AH261" s="12" t="str">
        <f t="shared" si="111"/>
        <v/>
      </c>
      <c r="AK261" s="16" t="str">
        <f t="shared" si="112"/>
        <v/>
      </c>
      <c r="AO261" s="16" t="str">
        <f t="shared" si="113"/>
        <v/>
      </c>
      <c r="AP261" s="16" t="str">
        <f t="shared" si="114"/>
        <v/>
      </c>
      <c r="AS261" s="16" t="str">
        <f t="shared" si="115"/>
        <v/>
      </c>
      <c r="AW261" s="16" t="str">
        <f t="shared" si="116"/>
        <v/>
      </c>
      <c r="AX261" s="16" t="str">
        <f t="shared" si="117"/>
        <v/>
      </c>
      <c r="BA261" s="16" t="str">
        <f t="shared" si="118"/>
        <v/>
      </c>
      <c r="BE261" s="16" t="str">
        <f t="shared" si="119"/>
        <v/>
      </c>
      <c r="BF261" s="16" t="str">
        <f t="shared" si="120"/>
        <v/>
      </c>
      <c r="BH261" s="16" t="str">
        <f>IF($A261="","",IF(BG261="","I",LOOKUP(BG261/BI$2,{0,0.4,0.45,0.5,0.55,0.6,0.65,0.7,0.75,0.8,1},{"F","D","C","C+","B-","B","B+","A-","A","A+"})))</f>
        <v/>
      </c>
      <c r="BI261" s="12" t="str">
        <f>IF($A261="","",IF(BG261="","--",LOOKUP(BG261/BI$2,{0,0.4,0.45,0.5,0.55,0.6,0.65,0.7,0.75,0.8,1},{0,2,2.25,2.5,2.75,3,3.25,3.5,3.75,4})))</f>
        <v/>
      </c>
      <c r="BL261" s="16" t="str">
        <f t="shared" si="121"/>
        <v/>
      </c>
      <c r="BP261" s="16" t="str">
        <f t="shared" si="122"/>
        <v/>
      </c>
      <c r="BQ261" s="10" t="str">
        <f t="shared" si="123"/>
        <v/>
      </c>
      <c r="BT261" s="16" t="str">
        <f t="shared" si="124"/>
        <v/>
      </c>
      <c r="BX261" s="16" t="str">
        <f t="shared" si="125"/>
        <v/>
      </c>
      <c r="BY261" s="10" t="str">
        <f t="shared" si="126"/>
        <v/>
      </c>
      <c r="CA261" s="16" t="str">
        <f>IF($A261="","",IF(BZ261="","I",LOOKUP(BZ261/CB$2,{0,0.4,0.45,0.5,0.55,0.6,0.65,0.7,0.75,0.8,1},{"F","D","C","C+","B-","B","B+","A-","A","A+"})))</f>
        <v/>
      </c>
      <c r="CB261" s="12" t="str">
        <f>IF($A261="","",IF(BZ261="","--",LOOKUP(BZ261/CB$2,{0,0.4,0.45,0.5,0.55,0.6,0.65,0.7,0.75,0.8,1},{0,2,2.25,2.5,2.75,3,3.25,3.5,3.75,4})))</f>
        <v/>
      </c>
      <c r="CJ261" s="32" t="str">
        <f t="shared" si="128"/>
        <v/>
      </c>
      <c r="CK261" s="33" t="str">
        <f>IF(OR(B261="",A261="IM",COUNT(CG261:CI261)=0),"",ROUNDUP(N(CF261)+N(CJ261),0))</f>
        <v/>
      </c>
    </row>
    <row r="262" spans="5:89" x14ac:dyDescent="0.25">
      <c r="E262" s="16" t="str">
        <f t="shared" si="100"/>
        <v/>
      </c>
      <c r="I262" s="16" t="str">
        <f t="shared" si="101"/>
        <v/>
      </c>
      <c r="J262" s="16" t="str">
        <f t="shared" si="102"/>
        <v/>
      </c>
      <c r="M262" s="16" t="str">
        <f t="shared" si="103"/>
        <v/>
      </c>
      <c r="Q262" s="16" t="str">
        <f t="shared" si="104"/>
        <v/>
      </c>
      <c r="R262" s="16" t="str">
        <f t="shared" si="105"/>
        <v/>
      </c>
      <c r="U262" s="16" t="str">
        <f t="shared" si="106"/>
        <v/>
      </c>
      <c r="Y262" s="16" t="str">
        <f t="shared" si="107"/>
        <v/>
      </c>
      <c r="Z262" s="16" t="str">
        <f t="shared" si="108"/>
        <v/>
      </c>
      <c r="AC262" s="16" t="str">
        <f t="shared" si="109"/>
        <v/>
      </c>
      <c r="AG262" s="16" t="str">
        <f t="shared" si="110"/>
        <v/>
      </c>
      <c r="AH262" s="12" t="str">
        <f t="shared" si="111"/>
        <v/>
      </c>
      <c r="AK262" s="16" t="str">
        <f t="shared" si="112"/>
        <v/>
      </c>
      <c r="AO262" s="16" t="str">
        <f t="shared" si="113"/>
        <v/>
      </c>
      <c r="AP262" s="16" t="str">
        <f t="shared" si="114"/>
        <v/>
      </c>
      <c r="AS262" s="16" t="str">
        <f t="shared" si="115"/>
        <v/>
      </c>
      <c r="AW262" s="16" t="str">
        <f t="shared" si="116"/>
        <v/>
      </c>
      <c r="AX262" s="16" t="str">
        <f t="shared" si="117"/>
        <v/>
      </c>
      <c r="BA262" s="16" t="str">
        <f t="shared" si="118"/>
        <v/>
      </c>
      <c r="BE262" s="16" t="str">
        <f t="shared" si="119"/>
        <v/>
      </c>
      <c r="BF262" s="16" t="str">
        <f t="shared" si="120"/>
        <v/>
      </c>
      <c r="BH262" s="16" t="str">
        <f>IF($A262="","",IF(BG262="","I",LOOKUP(BG262/BI$2,{0,0.4,0.45,0.5,0.55,0.6,0.65,0.7,0.75,0.8,1},{"F","D","C","C+","B-","B","B+","A-","A","A+"})))</f>
        <v/>
      </c>
      <c r="BI262" s="12" t="str">
        <f>IF($A262="","",IF(BG262="","--",LOOKUP(BG262/BI$2,{0,0.4,0.45,0.5,0.55,0.6,0.65,0.7,0.75,0.8,1},{0,2,2.25,2.5,2.75,3,3.25,3.5,3.75,4})))</f>
        <v/>
      </c>
      <c r="BL262" s="16" t="str">
        <f t="shared" si="121"/>
        <v/>
      </c>
      <c r="BP262" s="16" t="str">
        <f t="shared" si="122"/>
        <v/>
      </c>
      <c r="BQ262" s="10" t="str">
        <f t="shared" si="123"/>
        <v/>
      </c>
      <c r="BT262" s="16" t="str">
        <f t="shared" si="124"/>
        <v/>
      </c>
      <c r="BX262" s="16" t="str">
        <f t="shared" si="125"/>
        <v/>
      </c>
      <c r="BY262" s="10" t="str">
        <f t="shared" si="126"/>
        <v/>
      </c>
      <c r="CA262" s="16" t="str">
        <f>IF($A262="","",IF(BZ262="","I",LOOKUP(BZ262/CB$2,{0,0.4,0.45,0.5,0.55,0.6,0.65,0.7,0.75,0.8,1},{"F","D","C","C+","B-","B","B+","A-","A","A+"})))</f>
        <v/>
      </c>
      <c r="CB262" s="12" t="str">
        <f>IF($A262="","",IF(BZ262="","--",LOOKUP(BZ262/CB$2,{0,0.4,0.45,0.5,0.55,0.6,0.65,0.7,0.75,0.8,1},{0,2,2.25,2.5,2.75,3,3.25,3.5,3.75,4})))</f>
        <v/>
      </c>
      <c r="CJ262" s="32" t="str">
        <f t="shared" si="128"/>
        <v/>
      </c>
      <c r="CK262" s="33" t="str">
        <f>IF(OR(B262="",A262="IM",COUNT(CG262:CI262)=0),"",ROUNDUP(N(CF262)+N(CJ262),0))</f>
        <v/>
      </c>
    </row>
    <row r="263" spans="5:89" x14ac:dyDescent="0.25">
      <c r="E263" s="16" t="str">
        <f t="shared" si="100"/>
        <v/>
      </c>
      <c r="I263" s="16" t="str">
        <f t="shared" si="101"/>
        <v/>
      </c>
      <c r="J263" s="16" t="str">
        <f t="shared" si="102"/>
        <v/>
      </c>
      <c r="M263" s="16" t="str">
        <f t="shared" si="103"/>
        <v/>
      </c>
      <c r="Q263" s="16" t="str">
        <f t="shared" si="104"/>
        <v/>
      </c>
      <c r="R263" s="16" t="str">
        <f t="shared" si="105"/>
        <v/>
      </c>
      <c r="U263" s="16" t="str">
        <f t="shared" si="106"/>
        <v/>
      </c>
      <c r="Y263" s="16" t="str">
        <f t="shared" si="107"/>
        <v/>
      </c>
      <c r="Z263" s="16" t="str">
        <f t="shared" si="108"/>
        <v/>
      </c>
      <c r="AC263" s="16" t="str">
        <f t="shared" si="109"/>
        <v/>
      </c>
      <c r="AG263" s="16" t="str">
        <f t="shared" si="110"/>
        <v/>
      </c>
      <c r="AH263" s="12" t="str">
        <f t="shared" si="111"/>
        <v/>
      </c>
      <c r="AK263" s="16" t="str">
        <f t="shared" si="112"/>
        <v/>
      </c>
      <c r="AO263" s="16" t="str">
        <f t="shared" si="113"/>
        <v/>
      </c>
      <c r="AP263" s="16" t="str">
        <f t="shared" si="114"/>
        <v/>
      </c>
      <c r="AS263" s="16" t="str">
        <f t="shared" si="115"/>
        <v/>
      </c>
      <c r="AW263" s="16" t="str">
        <f t="shared" si="116"/>
        <v/>
      </c>
      <c r="AX263" s="16" t="str">
        <f t="shared" si="117"/>
        <v/>
      </c>
      <c r="BA263" s="16" t="str">
        <f t="shared" si="118"/>
        <v/>
      </c>
      <c r="BE263" s="16" t="str">
        <f t="shared" si="119"/>
        <v/>
      </c>
      <c r="BF263" s="16" t="str">
        <f t="shared" si="120"/>
        <v/>
      </c>
      <c r="BH263" s="16" t="str">
        <f>IF($A263="","",IF(BG263="","I",LOOKUP(BG263/BI$2,{0,0.4,0.45,0.5,0.55,0.6,0.65,0.7,0.75,0.8,1},{"F","D","C","C+","B-","B","B+","A-","A","A+"})))</f>
        <v/>
      </c>
      <c r="BI263" s="12" t="str">
        <f>IF($A263="","",IF(BG263="","--",LOOKUP(BG263/BI$2,{0,0.4,0.45,0.5,0.55,0.6,0.65,0.7,0.75,0.8,1},{0,2,2.25,2.5,2.75,3,3.25,3.5,3.75,4})))</f>
        <v/>
      </c>
      <c r="BL263" s="16" t="str">
        <f t="shared" si="121"/>
        <v/>
      </c>
      <c r="BP263" s="16" t="str">
        <f t="shared" si="122"/>
        <v/>
      </c>
      <c r="BQ263" s="10" t="str">
        <f t="shared" si="123"/>
        <v/>
      </c>
      <c r="BT263" s="16" t="str">
        <f t="shared" si="124"/>
        <v/>
      </c>
      <c r="BX263" s="16" t="str">
        <f t="shared" si="125"/>
        <v/>
      </c>
      <c r="BY263" s="10" t="str">
        <f t="shared" si="126"/>
        <v/>
      </c>
      <c r="CA263" s="16" t="str">
        <f>IF($A263="","",IF(BZ263="","I",LOOKUP(BZ263/CB$2,{0,0.4,0.45,0.5,0.55,0.6,0.65,0.7,0.75,0.8,1},{"F","D","C","C+","B-","B","B+","A-","A","A+"})))</f>
        <v/>
      </c>
      <c r="CB263" s="12" t="str">
        <f>IF($A263="","",IF(BZ263="","--",LOOKUP(BZ263/CB$2,{0,0.4,0.45,0.5,0.55,0.6,0.65,0.7,0.75,0.8,1},{0,2,2.25,2.5,2.75,3,3.25,3.5,3.75,4})))</f>
        <v/>
      </c>
      <c r="CJ263" s="32" t="str">
        <f t="shared" si="128"/>
        <v/>
      </c>
      <c r="CK263" s="33" t="str">
        <f>IF(OR(B263="",A263="IM",COUNT(CG263:CI263)=0),"",ROUNDUP(N(CF263)+N(CJ263),0))</f>
        <v/>
      </c>
    </row>
    <row r="264" spans="5:89" x14ac:dyDescent="0.25">
      <c r="E264" s="16" t="str">
        <f t="shared" ref="E264:E300" si="129">IF(ISBLANK($B264),"",IF(COUNT(C264:D264)=0,"",IF(AND($A264="IM",COUNT(C264:D264)=1),C264+D264,ROUNDUP((C264+D264)/2,2))))</f>
        <v/>
      </c>
      <c r="I264" s="16" t="str">
        <f t="shared" ref="I264:I300" si="130">IF(ISBLANK($B264),"",IF(COUNT(F264:G264)=0,"",IF(AND($A264="IM",COUNT(F264:G264)=1),F264+G264,IF(AND(ABS(F264-G264)&lt;E$2*0.16,ISBLANK(H264)),CEILING(AVERAGE(F264,G264),0.01),IF(AND(ABS(F264-G264)&gt;=E$2*0.16,ISBLANK(H264)),"3E",IF(MAX(F264:H264)-MEDIAN(F264:H264)&lt;=MEDIAN(F264:H264)-MIN(F264:H264),CEILING(AVERAGE(MAX(F264:H264),MEDIAN(F264:H264)),0.01),ROUNDUP(AVERAGE(MIN(F264:H264),MEDIAN(F264:H264)),2)))))))</f>
        <v/>
      </c>
      <c r="J264" s="16" t="str">
        <f t="shared" ref="J264:J300" si="131">IF(I264="3E","3E",IF(OR($B264="",COUNT(I264)=0),"",ROUNDUP(N(E264)+N(I264),0)))</f>
        <v/>
      </c>
      <c r="M264" s="16" t="str">
        <f t="shared" ref="M264:M300" si="132">IF(ISBLANK($B264),"",IF(COUNT(K264:L264)=0,"",IF(AND($A264="IM",COUNT(K264:L264)=1),K264+L264,ROUNDUP((K264+L264)/2,2))))</f>
        <v/>
      </c>
      <c r="Q264" s="16" t="str">
        <f t="shared" ref="Q264:Q300" si="133">IF(ISBLANK($B264),"",IF(COUNT(N264:O264)=0,"",IF(AND($A264="IM",COUNT(N264:O264)=1),N264+O264,IF(AND(ABS(N264-O264)&lt;M$2*0.16,ISBLANK(P264)),CEILING(AVERAGE(N264,O264),0.01),IF(AND(ABS(N264-O264)&gt;=M$2*0.16,ISBLANK(P264)),"3E",IF(MAX(N264:P264)-MEDIAN(N264:P264)&lt;=MEDIAN(N264:P264)-MIN(N264:P264),CEILING(AVERAGE(MAX(N264:P264),MEDIAN(N264:P264)),0.01),ROUNDUP(AVERAGE(MIN(N264:P264),MEDIAN(N264:P264)),2)))))))</f>
        <v/>
      </c>
      <c r="R264" s="16" t="str">
        <f t="shared" ref="R264:R300" si="134">IF(Q264="3E","3E",IF(OR($B264="",COUNT(Q264)=0),"",ROUNDUP(N(M264)+N(Q264),0)))</f>
        <v/>
      </c>
      <c r="U264" s="16" t="str">
        <f t="shared" ref="U264:U300" si="135">IF(ISBLANK($B264),"",IF(COUNT(S264:T264)=0,"",IF(AND($A264="IM",COUNT(S264:T264)=1),S264+T264,ROUNDUP((S264+T264)/2,2))))</f>
        <v/>
      </c>
      <c r="Y264" s="16" t="str">
        <f t="shared" ref="Y264:Y300" si="136">IF(ISBLANK($B264),"",IF(COUNT(V264:W264)=0,"",IF(AND($A264="IM",COUNT(V264:W264)=1),V264+W264,IF(AND(ABS(V264-W264)&lt;U$2*0.16,ISBLANK(X264)),CEILING(AVERAGE(V264,W264),0.01),IF(AND(ABS(V264-W264)&gt;=U$2*0.16,ISBLANK(X264)),"3E",IF(MAX(V264:X264)-MEDIAN(V264:X264)&lt;=MEDIAN(V264:X264)-MIN(V264:X264),CEILING(AVERAGE(MAX(V264:X264),MEDIAN(V264:X264)),0.01),ROUNDUP(AVERAGE(MIN(V264:X264),MEDIAN(V264:X264)),2)))))))</f>
        <v/>
      </c>
      <c r="Z264" s="16" t="str">
        <f t="shared" ref="Z264:Z300" si="137">IF(Y264="3E","3E",IF(OR($B264="",COUNT(Y264)=0),"",ROUNDUP(N(U264)+N(Y264),0)))</f>
        <v/>
      </c>
      <c r="AC264" s="16" t="str">
        <f t="shared" ref="AC264:AC300" si="138">IF(ISBLANK($B264),"",IF(COUNT(AA264:AB264)=0,"",IF(AND($A264="IM",COUNT(AA264:AB264)=1),AA264+AB264,ROUNDUP((AA264+AB264)/2,2))))</f>
        <v/>
      </c>
      <c r="AG264" s="16" t="str">
        <f t="shared" ref="AG264:AG300" si="139">IF(ISBLANK($B264),"",IF(COUNT(AD264:AE264)=0,"",IF(AND($A264="IM",COUNT(AD264:AE264)=1),AD264+AE264,IF(AND(ABS(AD264-AE264)&lt;AC$2*0.16,ISBLANK(AF264)),CEILING(AVERAGE(AD264,AE264),0.01),IF(AND(ABS(AD264-AE264)&gt;=AC$2*0.16,ISBLANK(AF264)),"3E",IF(MAX(AD264:AF264)-MEDIAN(AD264:AF264)&lt;=MEDIAN(AD264:AF264)-MIN(AD264:AF264),CEILING(AVERAGE(MAX(AD264:AF264),MEDIAN(AD264:AF264)),0.01),ROUNDUP(AVERAGE(MIN(AD264:AF264),MEDIAN(AD264:AF264)),2)))))))</f>
        <v/>
      </c>
      <c r="AH264" s="12" t="str">
        <f t="shared" ref="AH264:AH300" si="140">IF(AG264="3E","3E",IF(OR($B264="",COUNT(AG264)=0),"",ROUNDUP(N(AC264)+N(AG264),0)))</f>
        <v/>
      </c>
      <c r="AK264" s="16" t="str">
        <f t="shared" ref="AK264:AK300" si="141">IF(ISBLANK($B264),"",IF(COUNT(AI264:AJ264)=0,"",IF(AND($A264="IM",COUNT(AI264:AJ264)=1),AI264+AJ264,ROUNDUP((AI264+AJ264)/2,2))))</f>
        <v/>
      </c>
      <c r="AO264" s="16" t="str">
        <f t="shared" ref="AO264:AO300" si="142">IF(ISBLANK($B264),"",IF(COUNT(AL264:AM264)=0,"",IF(AND($A264="IM",COUNT(AL264:AM264)=1),AL264+AM264,IF(AND(ABS(AL264-AM264)&lt;AK$2*0.16,ISBLANK(AN264)),CEILING(AVERAGE(AL264,AM264),0.01),IF(AND(ABS(AL264-AM264)&gt;=AK$2*0.16,ISBLANK(AN264)),"3E",IF(MAX(AL264:AN264)-MEDIAN(AL264:AN264)&lt;=MEDIAN(AL264:AN264)-MIN(AL264:AN264),CEILING(AVERAGE(MAX(AL264:AN264),MEDIAN(AL264:AN264)),0.01),ROUNDUP(AVERAGE(MIN(AL264:AN264),MEDIAN(AL264:AN264)),2)))))))</f>
        <v/>
      </c>
      <c r="AP264" s="16" t="str">
        <f t="shared" ref="AP264:AP300" si="143">IF(AO264="3E","3E",IF(OR($B264="",COUNT(AO264)=0),"",ROUNDUP(N(AK264)+N(AO264),0)))</f>
        <v/>
      </c>
      <c r="AS264" s="16" t="str">
        <f t="shared" ref="AS264:AS300" si="144">IF(ISBLANK($B264),"",IF(COUNT(AQ264:AR264)=0,"",IF(AND($A264="IM",COUNT(AQ264:AR264)=1),AQ264+AR264,ROUNDUP((AQ264+AR264)/2,2))))</f>
        <v/>
      </c>
      <c r="AW264" s="16" t="str">
        <f t="shared" ref="AW264:AW300" si="145">IF(ISBLANK($B264),"",IF(COUNT(AT264:AU264)=0,"",IF(AND($A264="IM",COUNT(AT264:AU264)=1),AT264+AU264,IF(AND(ABS(AT264-AU264)&lt;AS$2*0.16,ISBLANK(AV264)),CEILING(AVERAGE(AT264,AU264),0.01),IF(AND(ABS(AT264-AU264)&gt;=AS$2*0.16,ISBLANK(AV264)),"3E",IF(MAX(AT264:AV264)-MEDIAN(AT264:AV264)&lt;=MEDIAN(AT264:AV264)-MIN(AT264:AV264),CEILING(AVERAGE(MAX(AT264:AV264),MEDIAN(AT264:AV264)),0.01),ROUNDUP(AVERAGE(MIN(AT264:AV264),MEDIAN(AT264:AV264)),2)))))))</f>
        <v/>
      </c>
      <c r="AX264" s="16" t="str">
        <f t="shared" ref="AX264:AX300" si="146">IF(AW264="3E","3E",IF(OR($B264="",COUNT(AW264)=0),"",ROUNDUP(N(AS264)+N(AW264),0)))</f>
        <v/>
      </c>
      <c r="BA264" s="16" t="str">
        <f t="shared" ref="BA264:BA300" si="147">IF(ISBLANK($B264),"",IF(COUNT(AY264:AZ264)=0,"",IF(AND($A264="IM",COUNT(AY264:AZ264)=1),AY264+AZ264,ROUNDUP((AY264+AZ264)/2,2))))</f>
        <v/>
      </c>
      <c r="BE264" s="16" t="str">
        <f t="shared" ref="BE264:BE300" si="148">IF(ISBLANK($B264),"",IF(COUNT(BB264:BC264)=0,"",IF(AND($A264="IM",COUNT(BB264:BC264)=1),BB264+BC264,IF(AND(ABS(BB264-BC264)&lt;BA$2*0.16,ISBLANK(BD264)),CEILING(AVERAGE(BB264,BC264),0.01),IF(AND(ABS(BB264-BC264)&gt;=BA$2*0.16,ISBLANK(BD264)),"3E",IF(MAX(BB264:BD264)-MEDIAN(BB264:BD264)&lt;=MEDIAN(BB264:BD264)-MIN(BB264:BD264),CEILING(AVERAGE(MAX(BB264:BD264),MEDIAN(BB264:BD264)),0.01),ROUNDUP(AVERAGE(MIN(BB264:BD264),MEDIAN(BB264:BD264)),2)))))))</f>
        <v/>
      </c>
      <c r="BF264" s="16" t="str">
        <f t="shared" ref="BF264:BF300" si="149">IF(BE264="3E","3E",IF(OR($B264="",COUNT(BE264)=0),"",ROUNDUP(N(BA264)+N(BE264),0)))</f>
        <v/>
      </c>
      <c r="BH264" s="16" t="str">
        <f>IF($A264="","",IF(BG264="","I",LOOKUP(BG264/BI$2,{0,0.4,0.45,0.5,0.55,0.6,0.65,0.7,0.75,0.8,1},{"F","D","C","C+","B-","B","B+","A-","A","A+"})))</f>
        <v/>
      </c>
      <c r="BI264" s="12" t="str">
        <f>IF($A264="","",IF(BG264="","--",LOOKUP(BG264/BI$2,{0,0.4,0.45,0.5,0.55,0.6,0.65,0.7,0.75,0.8,1},{0,2,2.25,2.5,2.75,3,3.25,3.5,3.75,4})))</f>
        <v/>
      </c>
      <c r="BL264" s="16" t="str">
        <f t="shared" ref="BL264:BL300" si="150">IF(ISBLANK($B264),"",IF(COUNT(BJ264:BK264)=0,"",IF(AND($A264="IM",COUNT(BJ264:BK264)=1),BJ264+BK264,ROUNDUP((BJ264+BK264)/2,2))))</f>
        <v/>
      </c>
      <c r="BP264" s="16" t="str">
        <f t="shared" ref="BP264:BP300" si="151">IF(ISBLANK($B264),"",IF(COUNT(BM264:BN264)=0,"",IF(AND($A264="IM",COUNT(BM264:BN264)=1),BM264+BN264,IF(AND(ABS(BM264-BN264)&lt;BL$2*0.16,ISBLANK(BO264)),CEILING(AVERAGE(BM264,BN264),0.01),IF(AND(ABS(BM264-BN264)&gt;=BL$2*0.16,ISBLANK(BO264)),"3E",IF(MAX(BM264:BO264)-MEDIAN(BM264:BO264)&lt;=MEDIAN(BM264:BO264)-MIN(BM264:BO264),CEILING(AVERAGE(MAX(BM264:BO264),MEDIAN(BM264:BO264)),0.01),ROUNDUP(AVERAGE(MIN(BM264:BO264),MEDIAN(BM264:BO264)),2)))))))</f>
        <v/>
      </c>
      <c r="BQ264" s="10" t="str">
        <f t="shared" ref="BQ264:BQ300" si="152">IF(BP264="3E","3E",IF(OR($B264="",COUNT(BP264)=0),"",ROUNDUP(N(BL264)+N(BP264),0)))</f>
        <v/>
      </c>
      <c r="BT264" s="16" t="str">
        <f t="shared" ref="BT264:BT300" si="153">IF(ISBLANK($B264),"",IF(COUNT(BR264:BS264)=0,"",IF(AND($A264="IM",COUNT(BR264:BS264)=1),BR264+BS264,ROUNDUP((BR264+BS264)/2,2))))</f>
        <v/>
      </c>
      <c r="BX264" s="16" t="str">
        <f t="shared" ref="BX264:BX300" si="154">IF(ISBLANK($B264),"",IF(COUNT(BU264:BV264)=0,"",IF(AND($A264="IM",COUNT(BU264:BV264)=1),BU264+BV264,IF(AND(ABS(BU264-BV264)&lt;BT$2*0.16,ISBLANK(BW264)),CEILING(AVERAGE(BU264,BV264),0.01),IF(AND(ABS(BU264-BV264)&gt;=BT$2*0.16,ISBLANK(BW264)),"3E",IF(MAX(BU264:BW264)-MEDIAN(BU264:BW264)&lt;=MEDIAN(BU264:BW264)-MIN(BU264:BW264),CEILING(AVERAGE(MAX(BU264:BW264),MEDIAN(BU264:BW264)),0.01),ROUNDUP(AVERAGE(MIN(BU264:BW264),MEDIAN(BU264:BW264)),2)))))))</f>
        <v/>
      </c>
      <c r="BY264" s="10" t="str">
        <f t="shared" ref="BY264:BY300" si="155">IF(BX264="3E","3E",IF(OR($B264="",COUNT(BX264)=0),"",ROUNDUP(N(BT264)+N(BX264),0)))</f>
        <v/>
      </c>
      <c r="CA264" s="16" t="str">
        <f>IF($A264="","",IF(BZ264="","I",LOOKUP(BZ264/CB$2,{0,0.4,0.45,0.5,0.55,0.6,0.65,0.7,0.75,0.8,1},{"F","D","C","C+","B-","B","B+","A-","A","A+"})))</f>
        <v/>
      </c>
      <c r="CB264" s="12" t="str">
        <f>IF($A264="","",IF(BZ264="","--",LOOKUP(BZ264/CB$2,{0,0.4,0.45,0.5,0.55,0.6,0.65,0.7,0.75,0.8,1},{0,2,2.25,2.5,2.75,3,3.25,3.5,3.75,4})))</f>
        <v/>
      </c>
      <c r="CJ264" s="32" t="str">
        <f t="shared" ref="CJ264:CJ300" si="156">IF(ISBLANK($B264),"",IF(COUNT(CG264:CI264)=0,"",ROUNDUP(CG264+CH264+CI264,2)))</f>
        <v/>
      </c>
      <c r="CK264" s="33" t="str">
        <f>IF(OR(B264="",A264="IM",COUNT(CG264:CI264)=0),"",ROUNDUP(N(CF264)+N(CJ264),0))</f>
        <v/>
      </c>
    </row>
    <row r="265" spans="5:89" x14ac:dyDescent="0.25">
      <c r="E265" s="16" t="str">
        <f t="shared" si="129"/>
        <v/>
      </c>
      <c r="I265" s="16" t="str">
        <f t="shared" si="130"/>
        <v/>
      </c>
      <c r="J265" s="16" t="str">
        <f t="shared" si="131"/>
        <v/>
      </c>
      <c r="M265" s="16" t="str">
        <f t="shared" si="132"/>
        <v/>
      </c>
      <c r="Q265" s="16" t="str">
        <f t="shared" si="133"/>
        <v/>
      </c>
      <c r="R265" s="16" t="str">
        <f t="shared" si="134"/>
        <v/>
      </c>
      <c r="U265" s="16" t="str">
        <f t="shared" si="135"/>
        <v/>
      </c>
      <c r="Y265" s="16" t="str">
        <f t="shared" si="136"/>
        <v/>
      </c>
      <c r="Z265" s="16" t="str">
        <f t="shared" si="137"/>
        <v/>
      </c>
      <c r="AC265" s="16" t="str">
        <f t="shared" si="138"/>
        <v/>
      </c>
      <c r="AG265" s="16" t="str">
        <f t="shared" si="139"/>
        <v/>
      </c>
      <c r="AH265" s="12" t="str">
        <f t="shared" si="140"/>
        <v/>
      </c>
      <c r="AK265" s="16" t="str">
        <f t="shared" si="141"/>
        <v/>
      </c>
      <c r="AO265" s="16" t="str">
        <f t="shared" si="142"/>
        <v/>
      </c>
      <c r="AP265" s="16" t="str">
        <f t="shared" si="143"/>
        <v/>
      </c>
      <c r="AS265" s="16" t="str">
        <f t="shared" si="144"/>
        <v/>
      </c>
      <c r="AW265" s="16" t="str">
        <f t="shared" si="145"/>
        <v/>
      </c>
      <c r="AX265" s="16" t="str">
        <f t="shared" si="146"/>
        <v/>
      </c>
      <c r="BA265" s="16" t="str">
        <f t="shared" si="147"/>
        <v/>
      </c>
      <c r="BE265" s="16" t="str">
        <f t="shared" si="148"/>
        <v/>
      </c>
      <c r="BF265" s="16" t="str">
        <f t="shared" si="149"/>
        <v/>
      </c>
      <c r="BH265" s="16" t="str">
        <f>IF($A265="","",IF(BG265="","I",LOOKUP(BG265/BI$2,{0,0.4,0.45,0.5,0.55,0.6,0.65,0.7,0.75,0.8,1},{"F","D","C","C+","B-","B","B+","A-","A","A+"})))</f>
        <v/>
      </c>
      <c r="BI265" s="12" t="str">
        <f>IF($A265="","",IF(BG265="","--",LOOKUP(BG265/BI$2,{0,0.4,0.45,0.5,0.55,0.6,0.65,0.7,0.75,0.8,1},{0,2,2.25,2.5,2.75,3,3.25,3.5,3.75,4})))</f>
        <v/>
      </c>
      <c r="BL265" s="16" t="str">
        <f t="shared" si="150"/>
        <v/>
      </c>
      <c r="BP265" s="16" t="str">
        <f t="shared" si="151"/>
        <v/>
      </c>
      <c r="BQ265" s="10" t="str">
        <f t="shared" si="152"/>
        <v/>
      </c>
      <c r="BT265" s="16" t="str">
        <f t="shared" si="153"/>
        <v/>
      </c>
      <c r="BX265" s="16" t="str">
        <f t="shared" si="154"/>
        <v/>
      </c>
      <c r="BY265" s="10" t="str">
        <f t="shared" si="155"/>
        <v/>
      </c>
      <c r="CA265" s="16" t="str">
        <f>IF($A265="","",IF(BZ265="","I",LOOKUP(BZ265/CB$2,{0,0.4,0.45,0.5,0.55,0.6,0.65,0.7,0.75,0.8,1},{"F","D","C","C+","B-","B","B+","A-","A","A+"})))</f>
        <v/>
      </c>
      <c r="CB265" s="12" t="str">
        <f>IF($A265="","",IF(BZ265="","--",LOOKUP(BZ265/CB$2,{0,0.4,0.45,0.5,0.55,0.6,0.65,0.7,0.75,0.8,1},{0,2,2.25,2.5,2.75,3,3.25,3.5,3.75,4})))</f>
        <v/>
      </c>
      <c r="CJ265" s="32" t="str">
        <f t="shared" si="156"/>
        <v/>
      </c>
      <c r="CK265" s="33" t="str">
        <f>IF(OR(B265="",A265="IM",COUNT(CG265:CI265)=0),"",ROUNDUP(N(CF265)+N(CJ265),0))</f>
        <v/>
      </c>
    </row>
    <row r="266" spans="5:89" x14ac:dyDescent="0.25">
      <c r="E266" s="16" t="str">
        <f t="shared" si="129"/>
        <v/>
      </c>
      <c r="I266" s="16" t="str">
        <f t="shared" si="130"/>
        <v/>
      </c>
      <c r="J266" s="16" t="str">
        <f t="shared" si="131"/>
        <v/>
      </c>
      <c r="M266" s="16" t="str">
        <f t="shared" si="132"/>
        <v/>
      </c>
      <c r="Q266" s="16" t="str">
        <f t="shared" si="133"/>
        <v/>
      </c>
      <c r="R266" s="16" t="str">
        <f t="shared" si="134"/>
        <v/>
      </c>
      <c r="U266" s="16" t="str">
        <f t="shared" si="135"/>
        <v/>
      </c>
      <c r="Y266" s="16" t="str">
        <f t="shared" si="136"/>
        <v/>
      </c>
      <c r="Z266" s="16" t="str">
        <f t="shared" si="137"/>
        <v/>
      </c>
      <c r="AC266" s="16" t="str">
        <f t="shared" si="138"/>
        <v/>
      </c>
      <c r="AG266" s="16" t="str">
        <f t="shared" si="139"/>
        <v/>
      </c>
      <c r="AH266" s="12" t="str">
        <f t="shared" si="140"/>
        <v/>
      </c>
      <c r="AK266" s="16" t="str">
        <f t="shared" si="141"/>
        <v/>
      </c>
      <c r="AO266" s="16" t="str">
        <f t="shared" si="142"/>
        <v/>
      </c>
      <c r="AP266" s="16" t="str">
        <f t="shared" si="143"/>
        <v/>
      </c>
      <c r="AS266" s="16" t="str">
        <f t="shared" si="144"/>
        <v/>
      </c>
      <c r="AW266" s="16" t="str">
        <f t="shared" si="145"/>
        <v/>
      </c>
      <c r="AX266" s="16" t="str">
        <f t="shared" si="146"/>
        <v/>
      </c>
      <c r="BA266" s="16" t="str">
        <f t="shared" si="147"/>
        <v/>
      </c>
      <c r="BE266" s="16" t="str">
        <f t="shared" si="148"/>
        <v/>
      </c>
      <c r="BF266" s="16" t="str">
        <f t="shared" si="149"/>
        <v/>
      </c>
      <c r="BH266" s="16" t="str">
        <f>IF($A266="","",IF(BG266="","I",LOOKUP(BG266/BI$2,{0,0.4,0.45,0.5,0.55,0.6,0.65,0.7,0.75,0.8,1},{"F","D","C","C+","B-","B","B+","A-","A","A+"})))</f>
        <v/>
      </c>
      <c r="BI266" s="12" t="str">
        <f>IF($A266="","",IF(BG266="","--",LOOKUP(BG266/BI$2,{0,0.4,0.45,0.5,0.55,0.6,0.65,0.7,0.75,0.8,1},{0,2,2.25,2.5,2.75,3,3.25,3.5,3.75,4})))</f>
        <v/>
      </c>
      <c r="BL266" s="16" t="str">
        <f t="shared" si="150"/>
        <v/>
      </c>
      <c r="BP266" s="16" t="str">
        <f t="shared" si="151"/>
        <v/>
      </c>
      <c r="BQ266" s="10" t="str">
        <f t="shared" si="152"/>
        <v/>
      </c>
      <c r="BT266" s="16" t="str">
        <f t="shared" si="153"/>
        <v/>
      </c>
      <c r="BX266" s="16" t="str">
        <f t="shared" si="154"/>
        <v/>
      </c>
      <c r="BY266" s="10" t="str">
        <f t="shared" si="155"/>
        <v/>
      </c>
      <c r="CA266" s="16" t="str">
        <f>IF($A266="","",IF(BZ266="","I",LOOKUP(BZ266/CB$2,{0,0.4,0.45,0.5,0.55,0.6,0.65,0.7,0.75,0.8,1},{"F","D","C","C+","B-","B","B+","A-","A","A+"})))</f>
        <v/>
      </c>
      <c r="CB266" s="12" t="str">
        <f>IF($A266="","",IF(BZ266="","--",LOOKUP(BZ266/CB$2,{0,0.4,0.45,0.5,0.55,0.6,0.65,0.7,0.75,0.8,1},{0,2,2.25,2.5,2.75,3,3.25,3.5,3.75,4})))</f>
        <v/>
      </c>
      <c r="CJ266" s="32" t="str">
        <f t="shared" si="156"/>
        <v/>
      </c>
      <c r="CK266" s="33" t="str">
        <f>IF(OR(B266="",A266="IM",COUNT(CG266:CI266)=0),"",ROUNDUP(N(CF266)+N(CJ266),0))</f>
        <v/>
      </c>
    </row>
    <row r="267" spans="5:89" x14ac:dyDescent="0.25">
      <c r="E267" s="16" t="str">
        <f t="shared" si="129"/>
        <v/>
      </c>
      <c r="I267" s="16" t="str">
        <f t="shared" si="130"/>
        <v/>
      </c>
      <c r="J267" s="16" t="str">
        <f t="shared" si="131"/>
        <v/>
      </c>
      <c r="M267" s="16" t="str">
        <f t="shared" si="132"/>
        <v/>
      </c>
      <c r="Q267" s="16" t="str">
        <f t="shared" si="133"/>
        <v/>
      </c>
      <c r="R267" s="16" t="str">
        <f t="shared" si="134"/>
        <v/>
      </c>
      <c r="U267" s="16" t="str">
        <f t="shared" si="135"/>
        <v/>
      </c>
      <c r="Y267" s="16" t="str">
        <f t="shared" si="136"/>
        <v/>
      </c>
      <c r="Z267" s="16" t="str">
        <f t="shared" si="137"/>
        <v/>
      </c>
      <c r="AC267" s="16" t="str">
        <f t="shared" si="138"/>
        <v/>
      </c>
      <c r="AG267" s="16" t="str">
        <f t="shared" si="139"/>
        <v/>
      </c>
      <c r="AH267" s="12" t="str">
        <f t="shared" si="140"/>
        <v/>
      </c>
      <c r="AK267" s="16" t="str">
        <f t="shared" si="141"/>
        <v/>
      </c>
      <c r="AO267" s="16" t="str">
        <f t="shared" si="142"/>
        <v/>
      </c>
      <c r="AP267" s="16" t="str">
        <f t="shared" si="143"/>
        <v/>
      </c>
      <c r="AS267" s="16" t="str">
        <f t="shared" si="144"/>
        <v/>
      </c>
      <c r="AW267" s="16" t="str">
        <f t="shared" si="145"/>
        <v/>
      </c>
      <c r="AX267" s="16" t="str">
        <f t="shared" si="146"/>
        <v/>
      </c>
      <c r="BA267" s="16" t="str">
        <f t="shared" si="147"/>
        <v/>
      </c>
      <c r="BE267" s="16" t="str">
        <f t="shared" si="148"/>
        <v/>
      </c>
      <c r="BF267" s="16" t="str">
        <f t="shared" si="149"/>
        <v/>
      </c>
      <c r="BH267" s="16" t="str">
        <f>IF($A267="","",IF(BG267="","I",LOOKUP(BG267/BI$2,{0,0.4,0.45,0.5,0.55,0.6,0.65,0.7,0.75,0.8,1},{"F","D","C","C+","B-","B","B+","A-","A","A+"})))</f>
        <v/>
      </c>
      <c r="BI267" s="12" t="str">
        <f>IF($A267="","",IF(BG267="","--",LOOKUP(BG267/BI$2,{0,0.4,0.45,0.5,0.55,0.6,0.65,0.7,0.75,0.8,1},{0,2,2.25,2.5,2.75,3,3.25,3.5,3.75,4})))</f>
        <v/>
      </c>
      <c r="BL267" s="16" t="str">
        <f t="shared" si="150"/>
        <v/>
      </c>
      <c r="BP267" s="16" t="str">
        <f t="shared" si="151"/>
        <v/>
      </c>
      <c r="BQ267" s="10" t="str">
        <f t="shared" si="152"/>
        <v/>
      </c>
      <c r="BT267" s="16" t="str">
        <f t="shared" si="153"/>
        <v/>
      </c>
      <c r="BX267" s="16" t="str">
        <f t="shared" si="154"/>
        <v/>
      </c>
      <c r="BY267" s="10" t="str">
        <f t="shared" si="155"/>
        <v/>
      </c>
      <c r="CA267" s="16" t="str">
        <f>IF($A267="","",IF(BZ267="","I",LOOKUP(BZ267/CB$2,{0,0.4,0.45,0.5,0.55,0.6,0.65,0.7,0.75,0.8,1},{"F","D","C","C+","B-","B","B+","A-","A","A+"})))</f>
        <v/>
      </c>
      <c r="CB267" s="12" t="str">
        <f>IF($A267="","",IF(BZ267="","--",LOOKUP(BZ267/CB$2,{0,0.4,0.45,0.5,0.55,0.6,0.65,0.7,0.75,0.8,1},{0,2,2.25,2.5,2.75,3,3.25,3.5,3.75,4})))</f>
        <v/>
      </c>
      <c r="CJ267" s="32" t="str">
        <f t="shared" si="156"/>
        <v/>
      </c>
      <c r="CK267" s="33" t="str">
        <f>IF(OR(B267="",A267="IM",COUNT(CG267:CI267)=0),"",ROUNDUP(N(CF267)+N(CJ267),0))</f>
        <v/>
      </c>
    </row>
    <row r="268" spans="5:89" x14ac:dyDescent="0.25">
      <c r="E268" s="16" t="str">
        <f t="shared" si="129"/>
        <v/>
      </c>
      <c r="I268" s="16" t="str">
        <f t="shared" si="130"/>
        <v/>
      </c>
      <c r="J268" s="16" t="str">
        <f t="shared" si="131"/>
        <v/>
      </c>
      <c r="M268" s="16" t="str">
        <f t="shared" si="132"/>
        <v/>
      </c>
      <c r="Q268" s="16" t="str">
        <f t="shared" si="133"/>
        <v/>
      </c>
      <c r="R268" s="16" t="str">
        <f t="shared" si="134"/>
        <v/>
      </c>
      <c r="U268" s="16" t="str">
        <f t="shared" si="135"/>
        <v/>
      </c>
      <c r="Y268" s="16" t="str">
        <f t="shared" si="136"/>
        <v/>
      </c>
      <c r="Z268" s="16" t="str">
        <f t="shared" si="137"/>
        <v/>
      </c>
      <c r="AC268" s="16" t="str">
        <f t="shared" si="138"/>
        <v/>
      </c>
      <c r="AG268" s="16" t="str">
        <f t="shared" si="139"/>
        <v/>
      </c>
      <c r="AH268" s="12" t="str">
        <f t="shared" si="140"/>
        <v/>
      </c>
      <c r="AK268" s="16" t="str">
        <f t="shared" si="141"/>
        <v/>
      </c>
      <c r="AO268" s="16" t="str">
        <f t="shared" si="142"/>
        <v/>
      </c>
      <c r="AP268" s="16" t="str">
        <f t="shared" si="143"/>
        <v/>
      </c>
      <c r="AS268" s="16" t="str">
        <f t="shared" si="144"/>
        <v/>
      </c>
      <c r="AW268" s="16" t="str">
        <f t="shared" si="145"/>
        <v/>
      </c>
      <c r="AX268" s="16" t="str">
        <f t="shared" si="146"/>
        <v/>
      </c>
      <c r="BA268" s="16" t="str">
        <f t="shared" si="147"/>
        <v/>
      </c>
      <c r="BE268" s="16" t="str">
        <f t="shared" si="148"/>
        <v/>
      </c>
      <c r="BF268" s="16" t="str">
        <f t="shared" si="149"/>
        <v/>
      </c>
      <c r="BH268" s="16" t="str">
        <f>IF($A268="","",IF(BG268="","I",LOOKUP(BG268/BI$2,{0,0.4,0.45,0.5,0.55,0.6,0.65,0.7,0.75,0.8,1},{"F","D","C","C+","B-","B","B+","A-","A","A+"})))</f>
        <v/>
      </c>
      <c r="BI268" s="12" t="str">
        <f>IF($A268="","",IF(BG268="","--",LOOKUP(BG268/BI$2,{0,0.4,0.45,0.5,0.55,0.6,0.65,0.7,0.75,0.8,1},{0,2,2.25,2.5,2.75,3,3.25,3.5,3.75,4})))</f>
        <v/>
      </c>
      <c r="BL268" s="16" t="str">
        <f t="shared" si="150"/>
        <v/>
      </c>
      <c r="BP268" s="16" t="str">
        <f t="shared" si="151"/>
        <v/>
      </c>
      <c r="BQ268" s="10" t="str">
        <f t="shared" si="152"/>
        <v/>
      </c>
      <c r="BT268" s="16" t="str">
        <f t="shared" si="153"/>
        <v/>
      </c>
      <c r="BX268" s="16" t="str">
        <f t="shared" si="154"/>
        <v/>
      </c>
      <c r="BY268" s="10" t="str">
        <f t="shared" si="155"/>
        <v/>
      </c>
      <c r="CA268" s="16" t="str">
        <f>IF($A268="","",IF(BZ268="","I",LOOKUP(BZ268/CB$2,{0,0.4,0.45,0.5,0.55,0.6,0.65,0.7,0.75,0.8,1},{"F","D","C","C+","B-","B","B+","A-","A","A+"})))</f>
        <v/>
      </c>
      <c r="CB268" s="12" t="str">
        <f>IF($A268="","",IF(BZ268="","--",LOOKUP(BZ268/CB$2,{0,0.4,0.45,0.5,0.55,0.6,0.65,0.7,0.75,0.8,1},{0,2,2.25,2.5,2.75,3,3.25,3.5,3.75,4})))</f>
        <v/>
      </c>
      <c r="CJ268" s="32" t="str">
        <f t="shared" si="156"/>
        <v/>
      </c>
      <c r="CK268" s="33" t="str">
        <f>IF(OR(B268="",A268="IM",COUNT(CG268:CI268)=0),"",ROUNDUP(N(CF268)+N(CJ268),0))</f>
        <v/>
      </c>
    </row>
    <row r="269" spans="5:89" x14ac:dyDescent="0.25">
      <c r="E269" s="16" t="str">
        <f t="shared" si="129"/>
        <v/>
      </c>
      <c r="I269" s="16" t="str">
        <f t="shared" si="130"/>
        <v/>
      </c>
      <c r="J269" s="16" t="str">
        <f t="shared" si="131"/>
        <v/>
      </c>
      <c r="M269" s="16" t="str">
        <f t="shared" si="132"/>
        <v/>
      </c>
      <c r="Q269" s="16" t="str">
        <f t="shared" si="133"/>
        <v/>
      </c>
      <c r="R269" s="16" t="str">
        <f t="shared" si="134"/>
        <v/>
      </c>
      <c r="U269" s="16" t="str">
        <f t="shared" si="135"/>
        <v/>
      </c>
      <c r="Y269" s="16" t="str">
        <f t="shared" si="136"/>
        <v/>
      </c>
      <c r="Z269" s="16" t="str">
        <f t="shared" si="137"/>
        <v/>
      </c>
      <c r="AC269" s="16" t="str">
        <f t="shared" si="138"/>
        <v/>
      </c>
      <c r="AG269" s="16" t="str">
        <f t="shared" si="139"/>
        <v/>
      </c>
      <c r="AH269" s="12" t="str">
        <f t="shared" si="140"/>
        <v/>
      </c>
      <c r="AK269" s="16" t="str">
        <f t="shared" si="141"/>
        <v/>
      </c>
      <c r="AO269" s="16" t="str">
        <f t="shared" si="142"/>
        <v/>
      </c>
      <c r="AP269" s="16" t="str">
        <f t="shared" si="143"/>
        <v/>
      </c>
      <c r="AS269" s="16" t="str">
        <f t="shared" si="144"/>
        <v/>
      </c>
      <c r="AW269" s="16" t="str">
        <f t="shared" si="145"/>
        <v/>
      </c>
      <c r="AX269" s="16" t="str">
        <f t="shared" si="146"/>
        <v/>
      </c>
      <c r="BA269" s="16" t="str">
        <f t="shared" si="147"/>
        <v/>
      </c>
      <c r="BE269" s="16" t="str">
        <f t="shared" si="148"/>
        <v/>
      </c>
      <c r="BF269" s="16" t="str">
        <f t="shared" si="149"/>
        <v/>
      </c>
      <c r="BH269" s="16" t="str">
        <f>IF($A269="","",IF(BG269="","I",LOOKUP(BG269/BI$2,{0,0.4,0.45,0.5,0.55,0.6,0.65,0.7,0.75,0.8,1},{"F","D","C","C+","B-","B","B+","A-","A","A+"})))</f>
        <v/>
      </c>
      <c r="BI269" s="12" t="str">
        <f>IF($A269="","",IF(BG269="","--",LOOKUP(BG269/BI$2,{0,0.4,0.45,0.5,0.55,0.6,0.65,0.7,0.75,0.8,1},{0,2,2.25,2.5,2.75,3,3.25,3.5,3.75,4})))</f>
        <v/>
      </c>
      <c r="BL269" s="16" t="str">
        <f t="shared" si="150"/>
        <v/>
      </c>
      <c r="BP269" s="16" t="str">
        <f t="shared" si="151"/>
        <v/>
      </c>
      <c r="BQ269" s="10" t="str">
        <f t="shared" si="152"/>
        <v/>
      </c>
      <c r="BT269" s="16" t="str">
        <f t="shared" si="153"/>
        <v/>
      </c>
      <c r="BX269" s="16" t="str">
        <f t="shared" si="154"/>
        <v/>
      </c>
      <c r="BY269" s="10" t="str">
        <f t="shared" si="155"/>
        <v/>
      </c>
      <c r="CA269" s="16" t="str">
        <f>IF($A269="","",IF(BZ269="","I",LOOKUP(BZ269/CB$2,{0,0.4,0.45,0.5,0.55,0.6,0.65,0.7,0.75,0.8,1},{"F","D","C","C+","B-","B","B+","A-","A","A+"})))</f>
        <v/>
      </c>
      <c r="CB269" s="12" t="str">
        <f>IF($A269="","",IF(BZ269="","--",LOOKUP(BZ269/CB$2,{0,0.4,0.45,0.5,0.55,0.6,0.65,0.7,0.75,0.8,1},{0,2,2.25,2.5,2.75,3,3.25,3.5,3.75,4})))</f>
        <v/>
      </c>
      <c r="CJ269" s="32" t="str">
        <f t="shared" si="156"/>
        <v/>
      </c>
      <c r="CK269" s="33" t="str">
        <f>IF(OR(B269="",A269="IM",COUNT(CG269:CI269)=0),"",ROUNDUP(N(CF269)+N(CJ269),0))</f>
        <v/>
      </c>
    </row>
    <row r="270" spans="5:89" x14ac:dyDescent="0.25">
      <c r="E270" s="16" t="str">
        <f t="shared" si="129"/>
        <v/>
      </c>
      <c r="I270" s="16" t="str">
        <f t="shared" si="130"/>
        <v/>
      </c>
      <c r="J270" s="16" t="str">
        <f t="shared" si="131"/>
        <v/>
      </c>
      <c r="M270" s="16" t="str">
        <f t="shared" si="132"/>
        <v/>
      </c>
      <c r="Q270" s="16" t="str">
        <f t="shared" si="133"/>
        <v/>
      </c>
      <c r="R270" s="16" t="str">
        <f t="shared" si="134"/>
        <v/>
      </c>
      <c r="U270" s="16" t="str">
        <f t="shared" si="135"/>
        <v/>
      </c>
      <c r="Y270" s="16" t="str">
        <f t="shared" si="136"/>
        <v/>
      </c>
      <c r="Z270" s="16" t="str">
        <f t="shared" si="137"/>
        <v/>
      </c>
      <c r="AC270" s="16" t="str">
        <f t="shared" si="138"/>
        <v/>
      </c>
      <c r="AG270" s="16" t="str">
        <f t="shared" si="139"/>
        <v/>
      </c>
      <c r="AH270" s="12" t="str">
        <f t="shared" si="140"/>
        <v/>
      </c>
      <c r="AK270" s="16" t="str">
        <f t="shared" si="141"/>
        <v/>
      </c>
      <c r="AO270" s="16" t="str">
        <f t="shared" si="142"/>
        <v/>
      </c>
      <c r="AP270" s="16" t="str">
        <f t="shared" si="143"/>
        <v/>
      </c>
      <c r="AS270" s="16" t="str">
        <f t="shared" si="144"/>
        <v/>
      </c>
      <c r="AW270" s="16" t="str">
        <f t="shared" si="145"/>
        <v/>
      </c>
      <c r="AX270" s="16" t="str">
        <f t="shared" si="146"/>
        <v/>
      </c>
      <c r="BA270" s="16" t="str">
        <f t="shared" si="147"/>
        <v/>
      </c>
      <c r="BE270" s="16" t="str">
        <f t="shared" si="148"/>
        <v/>
      </c>
      <c r="BF270" s="16" t="str">
        <f t="shared" si="149"/>
        <v/>
      </c>
      <c r="BH270" s="16" t="str">
        <f>IF($A270="","",IF(BG270="","I",LOOKUP(BG270/BI$2,{0,0.4,0.45,0.5,0.55,0.6,0.65,0.7,0.75,0.8,1},{"F","D","C","C+","B-","B","B+","A-","A","A+"})))</f>
        <v/>
      </c>
      <c r="BI270" s="12" t="str">
        <f>IF($A270="","",IF(BG270="","--",LOOKUP(BG270/BI$2,{0,0.4,0.45,0.5,0.55,0.6,0.65,0.7,0.75,0.8,1},{0,2,2.25,2.5,2.75,3,3.25,3.5,3.75,4})))</f>
        <v/>
      </c>
      <c r="BL270" s="16" t="str">
        <f t="shared" si="150"/>
        <v/>
      </c>
      <c r="BP270" s="16" t="str">
        <f t="shared" si="151"/>
        <v/>
      </c>
      <c r="BQ270" s="10" t="str">
        <f t="shared" si="152"/>
        <v/>
      </c>
      <c r="BT270" s="16" t="str">
        <f t="shared" si="153"/>
        <v/>
      </c>
      <c r="BX270" s="16" t="str">
        <f t="shared" si="154"/>
        <v/>
      </c>
      <c r="BY270" s="10" t="str">
        <f t="shared" si="155"/>
        <v/>
      </c>
      <c r="CA270" s="16" t="str">
        <f>IF($A270="","",IF(BZ270="","I",LOOKUP(BZ270/CB$2,{0,0.4,0.45,0.5,0.55,0.6,0.65,0.7,0.75,0.8,1},{"F","D","C","C+","B-","B","B+","A-","A","A+"})))</f>
        <v/>
      </c>
      <c r="CB270" s="12" t="str">
        <f>IF($A270="","",IF(BZ270="","--",LOOKUP(BZ270/CB$2,{0,0.4,0.45,0.5,0.55,0.6,0.65,0.7,0.75,0.8,1},{0,2,2.25,2.5,2.75,3,3.25,3.5,3.75,4})))</f>
        <v/>
      </c>
      <c r="CJ270" s="32" t="str">
        <f t="shared" si="156"/>
        <v/>
      </c>
      <c r="CK270" s="33" t="str">
        <f>IF(OR(B270="",A270="IM",COUNT(CG270:CI270)=0),"",ROUNDUP(N(CF270)+N(CJ270),0))</f>
        <v/>
      </c>
    </row>
    <row r="271" spans="5:89" x14ac:dyDescent="0.25">
      <c r="E271" s="16" t="str">
        <f t="shared" si="129"/>
        <v/>
      </c>
      <c r="I271" s="16" t="str">
        <f t="shared" si="130"/>
        <v/>
      </c>
      <c r="J271" s="16" t="str">
        <f t="shared" si="131"/>
        <v/>
      </c>
      <c r="M271" s="16" t="str">
        <f t="shared" si="132"/>
        <v/>
      </c>
      <c r="Q271" s="16" t="str">
        <f t="shared" si="133"/>
        <v/>
      </c>
      <c r="R271" s="16" t="str">
        <f t="shared" si="134"/>
        <v/>
      </c>
      <c r="U271" s="16" t="str">
        <f t="shared" si="135"/>
        <v/>
      </c>
      <c r="Y271" s="16" t="str">
        <f t="shared" si="136"/>
        <v/>
      </c>
      <c r="Z271" s="16" t="str">
        <f t="shared" si="137"/>
        <v/>
      </c>
      <c r="AC271" s="16" t="str">
        <f t="shared" si="138"/>
        <v/>
      </c>
      <c r="AG271" s="16" t="str">
        <f t="shared" si="139"/>
        <v/>
      </c>
      <c r="AH271" s="12" t="str">
        <f t="shared" si="140"/>
        <v/>
      </c>
      <c r="AK271" s="16" t="str">
        <f t="shared" si="141"/>
        <v/>
      </c>
      <c r="AO271" s="16" t="str">
        <f t="shared" si="142"/>
        <v/>
      </c>
      <c r="AP271" s="16" t="str">
        <f t="shared" si="143"/>
        <v/>
      </c>
      <c r="AS271" s="16" t="str">
        <f t="shared" si="144"/>
        <v/>
      </c>
      <c r="AW271" s="16" t="str">
        <f t="shared" si="145"/>
        <v/>
      </c>
      <c r="AX271" s="16" t="str">
        <f t="shared" si="146"/>
        <v/>
      </c>
      <c r="BA271" s="16" t="str">
        <f t="shared" si="147"/>
        <v/>
      </c>
      <c r="BE271" s="16" t="str">
        <f t="shared" si="148"/>
        <v/>
      </c>
      <c r="BF271" s="16" t="str">
        <f t="shared" si="149"/>
        <v/>
      </c>
      <c r="BH271" s="16" t="str">
        <f>IF($A271="","",IF(BG271="","I",LOOKUP(BG271/BI$2,{0,0.4,0.45,0.5,0.55,0.6,0.65,0.7,0.75,0.8,1},{"F","D","C","C+","B-","B","B+","A-","A","A+"})))</f>
        <v/>
      </c>
      <c r="BI271" s="12" t="str">
        <f>IF($A271="","",IF(BG271="","--",LOOKUP(BG271/BI$2,{0,0.4,0.45,0.5,0.55,0.6,0.65,0.7,0.75,0.8,1},{0,2,2.25,2.5,2.75,3,3.25,3.5,3.75,4})))</f>
        <v/>
      </c>
      <c r="BL271" s="16" t="str">
        <f t="shared" si="150"/>
        <v/>
      </c>
      <c r="BP271" s="16" t="str">
        <f t="shared" si="151"/>
        <v/>
      </c>
      <c r="BQ271" s="10" t="str">
        <f t="shared" si="152"/>
        <v/>
      </c>
      <c r="BT271" s="16" t="str">
        <f t="shared" si="153"/>
        <v/>
      </c>
      <c r="BX271" s="16" t="str">
        <f t="shared" si="154"/>
        <v/>
      </c>
      <c r="BY271" s="10" t="str">
        <f t="shared" si="155"/>
        <v/>
      </c>
      <c r="CA271" s="16" t="str">
        <f>IF($A271="","",IF(BZ271="","I",LOOKUP(BZ271/CB$2,{0,0.4,0.45,0.5,0.55,0.6,0.65,0.7,0.75,0.8,1},{"F","D","C","C+","B-","B","B+","A-","A","A+"})))</f>
        <v/>
      </c>
      <c r="CB271" s="12" t="str">
        <f>IF($A271="","",IF(BZ271="","--",LOOKUP(BZ271/CB$2,{0,0.4,0.45,0.5,0.55,0.6,0.65,0.7,0.75,0.8,1},{0,2,2.25,2.5,2.75,3,3.25,3.5,3.75,4})))</f>
        <v/>
      </c>
      <c r="CJ271" s="32" t="str">
        <f t="shared" si="156"/>
        <v/>
      </c>
      <c r="CK271" s="33" t="str">
        <f>IF(OR(B271="",A271="IM",COUNT(CG271:CI271)=0),"",ROUNDUP(N(CF271)+N(CJ271),0))</f>
        <v/>
      </c>
    </row>
    <row r="272" spans="5:89" x14ac:dyDescent="0.25">
      <c r="E272" s="16" t="str">
        <f t="shared" si="129"/>
        <v/>
      </c>
      <c r="I272" s="16" t="str">
        <f t="shared" si="130"/>
        <v/>
      </c>
      <c r="J272" s="16" t="str">
        <f t="shared" si="131"/>
        <v/>
      </c>
      <c r="M272" s="16" t="str">
        <f t="shared" si="132"/>
        <v/>
      </c>
      <c r="Q272" s="16" t="str">
        <f t="shared" si="133"/>
        <v/>
      </c>
      <c r="R272" s="16" t="str">
        <f t="shared" si="134"/>
        <v/>
      </c>
      <c r="U272" s="16" t="str">
        <f t="shared" si="135"/>
        <v/>
      </c>
      <c r="Y272" s="16" t="str">
        <f t="shared" si="136"/>
        <v/>
      </c>
      <c r="Z272" s="16" t="str">
        <f t="shared" si="137"/>
        <v/>
      </c>
      <c r="AC272" s="16" t="str">
        <f t="shared" si="138"/>
        <v/>
      </c>
      <c r="AG272" s="16" t="str">
        <f t="shared" si="139"/>
        <v/>
      </c>
      <c r="AH272" s="12" t="str">
        <f t="shared" si="140"/>
        <v/>
      </c>
      <c r="AK272" s="16" t="str">
        <f t="shared" si="141"/>
        <v/>
      </c>
      <c r="AO272" s="16" t="str">
        <f t="shared" si="142"/>
        <v/>
      </c>
      <c r="AP272" s="16" t="str">
        <f t="shared" si="143"/>
        <v/>
      </c>
      <c r="AS272" s="16" t="str">
        <f t="shared" si="144"/>
        <v/>
      </c>
      <c r="AW272" s="16" t="str">
        <f t="shared" si="145"/>
        <v/>
      </c>
      <c r="AX272" s="16" t="str">
        <f t="shared" si="146"/>
        <v/>
      </c>
      <c r="BA272" s="16" t="str">
        <f t="shared" si="147"/>
        <v/>
      </c>
      <c r="BE272" s="16" t="str">
        <f t="shared" si="148"/>
        <v/>
      </c>
      <c r="BF272" s="16" t="str">
        <f t="shared" si="149"/>
        <v/>
      </c>
      <c r="BH272" s="16" t="str">
        <f>IF($A272="","",IF(BG272="","I",LOOKUP(BG272/BI$2,{0,0.4,0.45,0.5,0.55,0.6,0.65,0.7,0.75,0.8,1},{"F","D","C","C+","B-","B","B+","A-","A","A+"})))</f>
        <v/>
      </c>
      <c r="BI272" s="12" t="str">
        <f>IF($A272="","",IF(BG272="","--",LOOKUP(BG272/BI$2,{0,0.4,0.45,0.5,0.55,0.6,0.65,0.7,0.75,0.8,1},{0,2,2.25,2.5,2.75,3,3.25,3.5,3.75,4})))</f>
        <v/>
      </c>
      <c r="BL272" s="16" t="str">
        <f t="shared" si="150"/>
        <v/>
      </c>
      <c r="BP272" s="16" t="str">
        <f t="shared" si="151"/>
        <v/>
      </c>
      <c r="BQ272" s="10" t="str">
        <f t="shared" si="152"/>
        <v/>
      </c>
      <c r="BT272" s="16" t="str">
        <f t="shared" si="153"/>
        <v/>
      </c>
      <c r="BX272" s="16" t="str">
        <f t="shared" si="154"/>
        <v/>
      </c>
      <c r="BY272" s="10" t="str">
        <f t="shared" si="155"/>
        <v/>
      </c>
      <c r="CA272" s="16" t="str">
        <f>IF($A272="","",IF(BZ272="","I",LOOKUP(BZ272/CB$2,{0,0.4,0.45,0.5,0.55,0.6,0.65,0.7,0.75,0.8,1},{"F","D","C","C+","B-","B","B+","A-","A","A+"})))</f>
        <v/>
      </c>
      <c r="CB272" s="12" t="str">
        <f>IF($A272="","",IF(BZ272="","--",LOOKUP(BZ272/CB$2,{0,0.4,0.45,0.5,0.55,0.6,0.65,0.7,0.75,0.8,1},{0,2,2.25,2.5,2.75,3,3.25,3.5,3.75,4})))</f>
        <v/>
      </c>
      <c r="CJ272" s="32" t="str">
        <f t="shared" si="156"/>
        <v/>
      </c>
      <c r="CK272" s="33" t="str">
        <f>IF(OR(B272="",A272="IM",COUNT(CG272:CI272)=0),"",ROUNDUP(N(CF272)+N(CJ272),0))</f>
        <v/>
      </c>
    </row>
    <row r="273" spans="5:89" x14ac:dyDescent="0.25">
      <c r="E273" s="16" t="str">
        <f t="shared" si="129"/>
        <v/>
      </c>
      <c r="I273" s="16" t="str">
        <f t="shared" si="130"/>
        <v/>
      </c>
      <c r="J273" s="16" t="str">
        <f t="shared" si="131"/>
        <v/>
      </c>
      <c r="M273" s="16" t="str">
        <f t="shared" si="132"/>
        <v/>
      </c>
      <c r="Q273" s="16" t="str">
        <f t="shared" si="133"/>
        <v/>
      </c>
      <c r="R273" s="16" t="str">
        <f t="shared" si="134"/>
        <v/>
      </c>
      <c r="U273" s="16" t="str">
        <f t="shared" si="135"/>
        <v/>
      </c>
      <c r="Y273" s="16" t="str">
        <f t="shared" si="136"/>
        <v/>
      </c>
      <c r="Z273" s="16" t="str">
        <f t="shared" si="137"/>
        <v/>
      </c>
      <c r="AC273" s="16" t="str">
        <f t="shared" si="138"/>
        <v/>
      </c>
      <c r="AG273" s="16" t="str">
        <f t="shared" si="139"/>
        <v/>
      </c>
      <c r="AH273" s="12" t="str">
        <f t="shared" si="140"/>
        <v/>
      </c>
      <c r="AK273" s="16" t="str">
        <f t="shared" si="141"/>
        <v/>
      </c>
      <c r="AO273" s="16" t="str">
        <f t="shared" si="142"/>
        <v/>
      </c>
      <c r="AP273" s="16" t="str">
        <f t="shared" si="143"/>
        <v/>
      </c>
      <c r="AS273" s="16" t="str">
        <f t="shared" si="144"/>
        <v/>
      </c>
      <c r="AW273" s="16" t="str">
        <f t="shared" si="145"/>
        <v/>
      </c>
      <c r="AX273" s="16" t="str">
        <f t="shared" si="146"/>
        <v/>
      </c>
      <c r="BA273" s="16" t="str">
        <f t="shared" si="147"/>
        <v/>
      </c>
      <c r="BE273" s="16" t="str">
        <f t="shared" si="148"/>
        <v/>
      </c>
      <c r="BF273" s="16" t="str">
        <f t="shared" si="149"/>
        <v/>
      </c>
      <c r="BH273" s="16" t="str">
        <f>IF($A273="","",IF(BG273="","I",LOOKUP(BG273/BI$2,{0,0.4,0.45,0.5,0.55,0.6,0.65,0.7,0.75,0.8,1},{"F","D","C","C+","B-","B","B+","A-","A","A+"})))</f>
        <v/>
      </c>
      <c r="BI273" s="12" t="str">
        <f>IF($A273="","",IF(BG273="","--",LOOKUP(BG273/BI$2,{0,0.4,0.45,0.5,0.55,0.6,0.65,0.7,0.75,0.8,1},{0,2,2.25,2.5,2.75,3,3.25,3.5,3.75,4})))</f>
        <v/>
      </c>
      <c r="BL273" s="16" t="str">
        <f t="shared" si="150"/>
        <v/>
      </c>
      <c r="BP273" s="16" t="str">
        <f t="shared" si="151"/>
        <v/>
      </c>
      <c r="BQ273" s="10" t="str">
        <f t="shared" si="152"/>
        <v/>
      </c>
      <c r="BT273" s="16" t="str">
        <f t="shared" si="153"/>
        <v/>
      </c>
      <c r="BX273" s="16" t="str">
        <f t="shared" si="154"/>
        <v/>
      </c>
      <c r="BY273" s="10" t="str">
        <f t="shared" si="155"/>
        <v/>
      </c>
      <c r="CA273" s="16" t="str">
        <f>IF($A273="","",IF(BZ273="","I",LOOKUP(BZ273/CB$2,{0,0.4,0.45,0.5,0.55,0.6,0.65,0.7,0.75,0.8,1},{"F","D","C","C+","B-","B","B+","A-","A","A+"})))</f>
        <v/>
      </c>
      <c r="CB273" s="12" t="str">
        <f>IF($A273="","",IF(BZ273="","--",LOOKUP(BZ273/CB$2,{0,0.4,0.45,0.5,0.55,0.6,0.65,0.7,0.75,0.8,1},{0,2,2.25,2.5,2.75,3,3.25,3.5,3.75,4})))</f>
        <v/>
      </c>
      <c r="CJ273" s="32" t="str">
        <f t="shared" si="156"/>
        <v/>
      </c>
      <c r="CK273" s="33" t="str">
        <f>IF(OR(B273="",A273="IM",COUNT(CG273:CI273)=0),"",ROUNDUP(N(CF273)+N(CJ273),0))</f>
        <v/>
      </c>
    </row>
    <row r="274" spans="5:89" x14ac:dyDescent="0.25">
      <c r="E274" s="16" t="str">
        <f t="shared" si="129"/>
        <v/>
      </c>
      <c r="I274" s="16" t="str">
        <f t="shared" si="130"/>
        <v/>
      </c>
      <c r="J274" s="16" t="str">
        <f t="shared" si="131"/>
        <v/>
      </c>
      <c r="M274" s="16" t="str">
        <f t="shared" si="132"/>
        <v/>
      </c>
      <c r="Q274" s="16" t="str">
        <f t="shared" si="133"/>
        <v/>
      </c>
      <c r="R274" s="16" t="str">
        <f t="shared" si="134"/>
        <v/>
      </c>
      <c r="U274" s="16" t="str">
        <f t="shared" si="135"/>
        <v/>
      </c>
      <c r="Y274" s="16" t="str">
        <f t="shared" si="136"/>
        <v/>
      </c>
      <c r="Z274" s="16" t="str">
        <f t="shared" si="137"/>
        <v/>
      </c>
      <c r="AC274" s="16" t="str">
        <f t="shared" si="138"/>
        <v/>
      </c>
      <c r="AG274" s="16" t="str">
        <f t="shared" si="139"/>
        <v/>
      </c>
      <c r="AH274" s="12" t="str">
        <f t="shared" si="140"/>
        <v/>
      </c>
      <c r="AK274" s="16" t="str">
        <f t="shared" si="141"/>
        <v/>
      </c>
      <c r="AO274" s="16" t="str">
        <f t="shared" si="142"/>
        <v/>
      </c>
      <c r="AP274" s="16" t="str">
        <f t="shared" si="143"/>
        <v/>
      </c>
      <c r="AS274" s="16" t="str">
        <f t="shared" si="144"/>
        <v/>
      </c>
      <c r="AW274" s="16" t="str">
        <f t="shared" si="145"/>
        <v/>
      </c>
      <c r="AX274" s="16" t="str">
        <f t="shared" si="146"/>
        <v/>
      </c>
      <c r="BA274" s="16" t="str">
        <f t="shared" si="147"/>
        <v/>
      </c>
      <c r="BE274" s="16" t="str">
        <f t="shared" si="148"/>
        <v/>
      </c>
      <c r="BF274" s="16" t="str">
        <f t="shared" si="149"/>
        <v/>
      </c>
      <c r="BH274" s="16" t="str">
        <f>IF($A274="","",IF(BG274="","I",LOOKUP(BG274/BI$2,{0,0.4,0.45,0.5,0.55,0.6,0.65,0.7,0.75,0.8,1},{"F","D","C","C+","B-","B","B+","A-","A","A+"})))</f>
        <v/>
      </c>
      <c r="BI274" s="12" t="str">
        <f>IF($A274="","",IF(BG274="","--",LOOKUP(BG274/BI$2,{0,0.4,0.45,0.5,0.55,0.6,0.65,0.7,0.75,0.8,1},{0,2,2.25,2.5,2.75,3,3.25,3.5,3.75,4})))</f>
        <v/>
      </c>
      <c r="BL274" s="16" t="str">
        <f t="shared" si="150"/>
        <v/>
      </c>
      <c r="BP274" s="16" t="str">
        <f t="shared" si="151"/>
        <v/>
      </c>
      <c r="BQ274" s="10" t="str">
        <f t="shared" si="152"/>
        <v/>
      </c>
      <c r="BT274" s="16" t="str">
        <f t="shared" si="153"/>
        <v/>
      </c>
      <c r="BX274" s="16" t="str">
        <f t="shared" si="154"/>
        <v/>
      </c>
      <c r="BY274" s="10" t="str">
        <f t="shared" si="155"/>
        <v/>
      </c>
      <c r="CA274" s="16" t="str">
        <f>IF($A274="","",IF(BZ274="","I",LOOKUP(BZ274/CB$2,{0,0.4,0.45,0.5,0.55,0.6,0.65,0.7,0.75,0.8,1},{"F","D","C","C+","B-","B","B+","A-","A","A+"})))</f>
        <v/>
      </c>
      <c r="CB274" s="12" t="str">
        <f>IF($A274="","",IF(BZ274="","--",LOOKUP(BZ274/CB$2,{0,0.4,0.45,0.5,0.55,0.6,0.65,0.7,0.75,0.8,1},{0,2,2.25,2.5,2.75,3,3.25,3.5,3.75,4})))</f>
        <v/>
      </c>
      <c r="CJ274" s="32" t="str">
        <f t="shared" si="156"/>
        <v/>
      </c>
      <c r="CK274" s="33" t="str">
        <f>IF(OR(B274="",A274="IM",COUNT(CG274:CI274)=0),"",ROUNDUP(N(CF274)+N(CJ274),0))</f>
        <v/>
      </c>
    </row>
    <row r="275" spans="5:89" x14ac:dyDescent="0.25">
      <c r="E275" s="16" t="str">
        <f t="shared" si="129"/>
        <v/>
      </c>
      <c r="I275" s="16" t="str">
        <f t="shared" si="130"/>
        <v/>
      </c>
      <c r="J275" s="16" t="str">
        <f t="shared" si="131"/>
        <v/>
      </c>
      <c r="M275" s="16" t="str">
        <f t="shared" si="132"/>
        <v/>
      </c>
      <c r="Q275" s="16" t="str">
        <f t="shared" si="133"/>
        <v/>
      </c>
      <c r="R275" s="16" t="str">
        <f t="shared" si="134"/>
        <v/>
      </c>
      <c r="U275" s="16" t="str">
        <f t="shared" si="135"/>
        <v/>
      </c>
      <c r="Y275" s="16" t="str">
        <f t="shared" si="136"/>
        <v/>
      </c>
      <c r="Z275" s="16" t="str">
        <f t="shared" si="137"/>
        <v/>
      </c>
      <c r="AC275" s="16" t="str">
        <f t="shared" si="138"/>
        <v/>
      </c>
      <c r="AG275" s="16" t="str">
        <f t="shared" si="139"/>
        <v/>
      </c>
      <c r="AH275" s="12" t="str">
        <f t="shared" si="140"/>
        <v/>
      </c>
      <c r="AK275" s="16" t="str">
        <f t="shared" si="141"/>
        <v/>
      </c>
      <c r="AO275" s="16" t="str">
        <f t="shared" si="142"/>
        <v/>
      </c>
      <c r="AP275" s="16" t="str">
        <f t="shared" si="143"/>
        <v/>
      </c>
      <c r="AS275" s="16" t="str">
        <f t="shared" si="144"/>
        <v/>
      </c>
      <c r="AW275" s="16" t="str">
        <f t="shared" si="145"/>
        <v/>
      </c>
      <c r="AX275" s="16" t="str">
        <f t="shared" si="146"/>
        <v/>
      </c>
      <c r="BA275" s="16" t="str">
        <f t="shared" si="147"/>
        <v/>
      </c>
      <c r="BE275" s="16" t="str">
        <f t="shared" si="148"/>
        <v/>
      </c>
      <c r="BF275" s="16" t="str">
        <f t="shared" si="149"/>
        <v/>
      </c>
      <c r="BH275" s="16" t="str">
        <f>IF($A275="","",IF(BG275="","I",LOOKUP(BG275/BI$2,{0,0.4,0.45,0.5,0.55,0.6,0.65,0.7,0.75,0.8,1},{"F","D","C","C+","B-","B","B+","A-","A","A+"})))</f>
        <v/>
      </c>
      <c r="BI275" s="12" t="str">
        <f>IF($A275="","",IF(BG275="","--",LOOKUP(BG275/BI$2,{0,0.4,0.45,0.5,0.55,0.6,0.65,0.7,0.75,0.8,1},{0,2,2.25,2.5,2.75,3,3.25,3.5,3.75,4})))</f>
        <v/>
      </c>
      <c r="BL275" s="16" t="str">
        <f t="shared" si="150"/>
        <v/>
      </c>
      <c r="BP275" s="16" t="str">
        <f t="shared" si="151"/>
        <v/>
      </c>
      <c r="BQ275" s="10" t="str">
        <f t="shared" si="152"/>
        <v/>
      </c>
      <c r="BT275" s="16" t="str">
        <f t="shared" si="153"/>
        <v/>
      </c>
      <c r="BX275" s="16" t="str">
        <f t="shared" si="154"/>
        <v/>
      </c>
      <c r="BY275" s="10" t="str">
        <f t="shared" si="155"/>
        <v/>
      </c>
      <c r="CA275" s="16" t="str">
        <f>IF($A275="","",IF(BZ275="","I",LOOKUP(BZ275/CB$2,{0,0.4,0.45,0.5,0.55,0.6,0.65,0.7,0.75,0.8,1},{"F","D","C","C+","B-","B","B+","A-","A","A+"})))</f>
        <v/>
      </c>
      <c r="CB275" s="12" t="str">
        <f>IF($A275="","",IF(BZ275="","--",LOOKUP(BZ275/CB$2,{0,0.4,0.45,0.5,0.55,0.6,0.65,0.7,0.75,0.8,1},{0,2,2.25,2.5,2.75,3,3.25,3.5,3.75,4})))</f>
        <v/>
      </c>
      <c r="CJ275" s="32" t="str">
        <f t="shared" si="156"/>
        <v/>
      </c>
      <c r="CK275" s="33" t="str">
        <f>IF(OR(B275="",A275="IM",COUNT(CG275:CI275)=0),"",ROUNDUP(N(CF275)+N(CJ275),0))</f>
        <v/>
      </c>
    </row>
    <row r="276" spans="5:89" x14ac:dyDescent="0.25">
      <c r="E276" s="16" t="str">
        <f t="shared" si="129"/>
        <v/>
      </c>
      <c r="I276" s="16" t="str">
        <f t="shared" si="130"/>
        <v/>
      </c>
      <c r="J276" s="16" t="str">
        <f t="shared" si="131"/>
        <v/>
      </c>
      <c r="M276" s="16" t="str">
        <f t="shared" si="132"/>
        <v/>
      </c>
      <c r="Q276" s="16" t="str">
        <f t="shared" si="133"/>
        <v/>
      </c>
      <c r="R276" s="16" t="str">
        <f t="shared" si="134"/>
        <v/>
      </c>
      <c r="U276" s="16" t="str">
        <f t="shared" si="135"/>
        <v/>
      </c>
      <c r="Y276" s="16" t="str">
        <f t="shared" si="136"/>
        <v/>
      </c>
      <c r="Z276" s="16" t="str">
        <f t="shared" si="137"/>
        <v/>
      </c>
      <c r="AC276" s="16" t="str">
        <f t="shared" si="138"/>
        <v/>
      </c>
      <c r="AG276" s="16" t="str">
        <f t="shared" si="139"/>
        <v/>
      </c>
      <c r="AH276" s="12" t="str">
        <f t="shared" si="140"/>
        <v/>
      </c>
      <c r="AK276" s="16" t="str">
        <f t="shared" si="141"/>
        <v/>
      </c>
      <c r="AO276" s="16" t="str">
        <f t="shared" si="142"/>
        <v/>
      </c>
      <c r="AP276" s="16" t="str">
        <f t="shared" si="143"/>
        <v/>
      </c>
      <c r="AS276" s="16" t="str">
        <f t="shared" si="144"/>
        <v/>
      </c>
      <c r="AW276" s="16" t="str">
        <f t="shared" si="145"/>
        <v/>
      </c>
      <c r="AX276" s="16" t="str">
        <f t="shared" si="146"/>
        <v/>
      </c>
      <c r="BA276" s="16" t="str">
        <f t="shared" si="147"/>
        <v/>
      </c>
      <c r="BE276" s="16" t="str">
        <f t="shared" si="148"/>
        <v/>
      </c>
      <c r="BF276" s="16" t="str">
        <f t="shared" si="149"/>
        <v/>
      </c>
      <c r="BH276" s="16" t="str">
        <f>IF($A276="","",IF(BG276="","I",LOOKUP(BG276/BI$2,{0,0.4,0.45,0.5,0.55,0.6,0.65,0.7,0.75,0.8,1},{"F","D","C","C+","B-","B","B+","A-","A","A+"})))</f>
        <v/>
      </c>
      <c r="BI276" s="12" t="str">
        <f>IF($A276="","",IF(BG276="","--",LOOKUP(BG276/BI$2,{0,0.4,0.45,0.5,0.55,0.6,0.65,0.7,0.75,0.8,1},{0,2,2.25,2.5,2.75,3,3.25,3.5,3.75,4})))</f>
        <v/>
      </c>
      <c r="BL276" s="16" t="str">
        <f t="shared" si="150"/>
        <v/>
      </c>
      <c r="BP276" s="16" t="str">
        <f t="shared" si="151"/>
        <v/>
      </c>
      <c r="BQ276" s="10" t="str">
        <f t="shared" si="152"/>
        <v/>
      </c>
      <c r="BT276" s="16" t="str">
        <f t="shared" si="153"/>
        <v/>
      </c>
      <c r="BX276" s="16" t="str">
        <f t="shared" si="154"/>
        <v/>
      </c>
      <c r="BY276" s="10" t="str">
        <f t="shared" si="155"/>
        <v/>
      </c>
      <c r="CA276" s="16" t="str">
        <f>IF($A276="","",IF(BZ276="","I",LOOKUP(BZ276/CB$2,{0,0.4,0.45,0.5,0.55,0.6,0.65,0.7,0.75,0.8,1},{"F","D","C","C+","B-","B","B+","A-","A","A+"})))</f>
        <v/>
      </c>
      <c r="CB276" s="12" t="str">
        <f>IF($A276="","",IF(BZ276="","--",LOOKUP(BZ276/CB$2,{0,0.4,0.45,0.5,0.55,0.6,0.65,0.7,0.75,0.8,1},{0,2,2.25,2.5,2.75,3,3.25,3.5,3.75,4})))</f>
        <v/>
      </c>
      <c r="CJ276" s="32" t="str">
        <f t="shared" si="156"/>
        <v/>
      </c>
      <c r="CK276" s="33" t="str">
        <f>IF(OR(B276="",A276="IM",COUNT(CG276:CI276)=0),"",ROUNDUP(N(CF276)+N(CJ276),0))</f>
        <v/>
      </c>
    </row>
    <row r="277" spans="5:89" x14ac:dyDescent="0.25">
      <c r="E277" s="16" t="str">
        <f t="shared" si="129"/>
        <v/>
      </c>
      <c r="I277" s="16" t="str">
        <f t="shared" si="130"/>
        <v/>
      </c>
      <c r="J277" s="16" t="str">
        <f t="shared" si="131"/>
        <v/>
      </c>
      <c r="M277" s="16" t="str">
        <f t="shared" si="132"/>
        <v/>
      </c>
      <c r="Q277" s="16" t="str">
        <f t="shared" si="133"/>
        <v/>
      </c>
      <c r="R277" s="16" t="str">
        <f t="shared" si="134"/>
        <v/>
      </c>
      <c r="U277" s="16" t="str">
        <f t="shared" si="135"/>
        <v/>
      </c>
      <c r="Y277" s="16" t="str">
        <f t="shared" si="136"/>
        <v/>
      </c>
      <c r="Z277" s="16" t="str">
        <f t="shared" si="137"/>
        <v/>
      </c>
      <c r="AC277" s="16" t="str">
        <f t="shared" si="138"/>
        <v/>
      </c>
      <c r="AG277" s="16" t="str">
        <f t="shared" si="139"/>
        <v/>
      </c>
      <c r="AH277" s="12" t="str">
        <f t="shared" si="140"/>
        <v/>
      </c>
      <c r="AK277" s="16" t="str">
        <f t="shared" si="141"/>
        <v/>
      </c>
      <c r="AO277" s="16" t="str">
        <f t="shared" si="142"/>
        <v/>
      </c>
      <c r="AP277" s="16" t="str">
        <f t="shared" si="143"/>
        <v/>
      </c>
      <c r="AS277" s="16" t="str">
        <f t="shared" si="144"/>
        <v/>
      </c>
      <c r="AW277" s="16" t="str">
        <f t="shared" si="145"/>
        <v/>
      </c>
      <c r="AX277" s="16" t="str">
        <f t="shared" si="146"/>
        <v/>
      </c>
      <c r="BA277" s="16" t="str">
        <f t="shared" si="147"/>
        <v/>
      </c>
      <c r="BE277" s="16" t="str">
        <f t="shared" si="148"/>
        <v/>
      </c>
      <c r="BF277" s="16" t="str">
        <f t="shared" si="149"/>
        <v/>
      </c>
      <c r="BH277" s="16" t="str">
        <f>IF($A277="","",IF(BG277="","I",LOOKUP(BG277/BI$2,{0,0.4,0.45,0.5,0.55,0.6,0.65,0.7,0.75,0.8,1},{"F","D","C","C+","B-","B","B+","A-","A","A+"})))</f>
        <v/>
      </c>
      <c r="BI277" s="12" t="str">
        <f>IF($A277="","",IF(BG277="","--",LOOKUP(BG277/BI$2,{0,0.4,0.45,0.5,0.55,0.6,0.65,0.7,0.75,0.8,1},{0,2,2.25,2.5,2.75,3,3.25,3.5,3.75,4})))</f>
        <v/>
      </c>
      <c r="BL277" s="16" t="str">
        <f t="shared" si="150"/>
        <v/>
      </c>
      <c r="BP277" s="16" t="str">
        <f t="shared" si="151"/>
        <v/>
      </c>
      <c r="BQ277" s="10" t="str">
        <f t="shared" si="152"/>
        <v/>
      </c>
      <c r="BT277" s="16" t="str">
        <f t="shared" si="153"/>
        <v/>
      </c>
      <c r="BX277" s="16" t="str">
        <f t="shared" si="154"/>
        <v/>
      </c>
      <c r="BY277" s="10" t="str">
        <f t="shared" si="155"/>
        <v/>
      </c>
      <c r="CA277" s="16" t="str">
        <f>IF($A277="","",IF(BZ277="","I",LOOKUP(BZ277/CB$2,{0,0.4,0.45,0.5,0.55,0.6,0.65,0.7,0.75,0.8,1},{"F","D","C","C+","B-","B","B+","A-","A","A+"})))</f>
        <v/>
      </c>
      <c r="CB277" s="12" t="str">
        <f>IF($A277="","",IF(BZ277="","--",LOOKUP(BZ277/CB$2,{0,0.4,0.45,0.5,0.55,0.6,0.65,0.7,0.75,0.8,1},{0,2,2.25,2.5,2.75,3,3.25,3.5,3.75,4})))</f>
        <v/>
      </c>
      <c r="CJ277" s="32" t="str">
        <f t="shared" si="156"/>
        <v/>
      </c>
      <c r="CK277" s="33" t="str">
        <f>IF(OR(B277="",A277="IM",COUNT(CG277:CI277)=0),"",ROUNDUP(N(CF277)+N(CJ277),0))</f>
        <v/>
      </c>
    </row>
    <row r="278" spans="5:89" x14ac:dyDescent="0.25">
      <c r="E278" s="16" t="str">
        <f t="shared" si="129"/>
        <v/>
      </c>
      <c r="I278" s="16" t="str">
        <f t="shared" si="130"/>
        <v/>
      </c>
      <c r="J278" s="16" t="str">
        <f t="shared" si="131"/>
        <v/>
      </c>
      <c r="M278" s="16" t="str">
        <f t="shared" si="132"/>
        <v/>
      </c>
      <c r="Q278" s="16" t="str">
        <f t="shared" si="133"/>
        <v/>
      </c>
      <c r="R278" s="16" t="str">
        <f t="shared" si="134"/>
        <v/>
      </c>
      <c r="U278" s="16" t="str">
        <f t="shared" si="135"/>
        <v/>
      </c>
      <c r="Y278" s="16" t="str">
        <f t="shared" si="136"/>
        <v/>
      </c>
      <c r="Z278" s="16" t="str">
        <f t="shared" si="137"/>
        <v/>
      </c>
      <c r="AC278" s="16" t="str">
        <f t="shared" si="138"/>
        <v/>
      </c>
      <c r="AG278" s="16" t="str">
        <f t="shared" si="139"/>
        <v/>
      </c>
      <c r="AH278" s="12" t="str">
        <f t="shared" si="140"/>
        <v/>
      </c>
      <c r="AK278" s="16" t="str">
        <f t="shared" si="141"/>
        <v/>
      </c>
      <c r="AO278" s="16" t="str">
        <f t="shared" si="142"/>
        <v/>
      </c>
      <c r="AP278" s="16" t="str">
        <f t="shared" si="143"/>
        <v/>
      </c>
      <c r="AS278" s="16" t="str">
        <f t="shared" si="144"/>
        <v/>
      </c>
      <c r="AW278" s="16" t="str">
        <f t="shared" si="145"/>
        <v/>
      </c>
      <c r="AX278" s="16" t="str">
        <f t="shared" si="146"/>
        <v/>
      </c>
      <c r="BA278" s="16" t="str">
        <f t="shared" si="147"/>
        <v/>
      </c>
      <c r="BE278" s="16" t="str">
        <f t="shared" si="148"/>
        <v/>
      </c>
      <c r="BF278" s="16" t="str">
        <f t="shared" si="149"/>
        <v/>
      </c>
      <c r="BH278" s="16" t="str">
        <f>IF($A278="","",IF(BG278="","I",LOOKUP(BG278/BI$2,{0,0.4,0.45,0.5,0.55,0.6,0.65,0.7,0.75,0.8,1},{"F","D","C","C+","B-","B","B+","A-","A","A+"})))</f>
        <v/>
      </c>
      <c r="BI278" s="12" t="str">
        <f>IF($A278="","",IF(BG278="","--",LOOKUP(BG278/BI$2,{0,0.4,0.45,0.5,0.55,0.6,0.65,0.7,0.75,0.8,1},{0,2,2.25,2.5,2.75,3,3.25,3.5,3.75,4})))</f>
        <v/>
      </c>
      <c r="BL278" s="16" t="str">
        <f t="shared" si="150"/>
        <v/>
      </c>
      <c r="BP278" s="16" t="str">
        <f t="shared" si="151"/>
        <v/>
      </c>
      <c r="BQ278" s="10" t="str">
        <f t="shared" si="152"/>
        <v/>
      </c>
      <c r="BT278" s="16" t="str">
        <f t="shared" si="153"/>
        <v/>
      </c>
      <c r="BX278" s="16" t="str">
        <f t="shared" si="154"/>
        <v/>
      </c>
      <c r="BY278" s="10" t="str">
        <f t="shared" si="155"/>
        <v/>
      </c>
      <c r="CA278" s="16" t="str">
        <f>IF($A278="","",IF(BZ278="","I",LOOKUP(BZ278/CB$2,{0,0.4,0.45,0.5,0.55,0.6,0.65,0.7,0.75,0.8,1},{"F","D","C","C+","B-","B","B+","A-","A","A+"})))</f>
        <v/>
      </c>
      <c r="CB278" s="12" t="str">
        <f>IF($A278="","",IF(BZ278="","--",LOOKUP(BZ278/CB$2,{0,0.4,0.45,0.5,0.55,0.6,0.65,0.7,0.75,0.8,1},{0,2,2.25,2.5,2.75,3,3.25,3.5,3.75,4})))</f>
        <v/>
      </c>
      <c r="CJ278" s="32" t="str">
        <f t="shared" si="156"/>
        <v/>
      </c>
      <c r="CK278" s="33" t="str">
        <f>IF(OR(B278="",A278="IM",COUNT(CG278:CI278)=0),"",ROUNDUP(N(CF278)+N(CJ278),0))</f>
        <v/>
      </c>
    </row>
    <row r="279" spans="5:89" x14ac:dyDescent="0.25">
      <c r="E279" s="16" t="str">
        <f t="shared" si="129"/>
        <v/>
      </c>
      <c r="I279" s="16" t="str">
        <f t="shared" si="130"/>
        <v/>
      </c>
      <c r="J279" s="16" t="str">
        <f t="shared" si="131"/>
        <v/>
      </c>
      <c r="M279" s="16" t="str">
        <f t="shared" si="132"/>
        <v/>
      </c>
      <c r="Q279" s="16" t="str">
        <f t="shared" si="133"/>
        <v/>
      </c>
      <c r="R279" s="16" t="str">
        <f t="shared" si="134"/>
        <v/>
      </c>
      <c r="U279" s="16" t="str">
        <f t="shared" si="135"/>
        <v/>
      </c>
      <c r="Y279" s="16" t="str">
        <f t="shared" si="136"/>
        <v/>
      </c>
      <c r="Z279" s="16" t="str">
        <f t="shared" si="137"/>
        <v/>
      </c>
      <c r="AC279" s="16" t="str">
        <f t="shared" si="138"/>
        <v/>
      </c>
      <c r="AG279" s="16" t="str">
        <f t="shared" si="139"/>
        <v/>
      </c>
      <c r="AH279" s="12" t="str">
        <f t="shared" si="140"/>
        <v/>
      </c>
      <c r="AK279" s="16" t="str">
        <f t="shared" si="141"/>
        <v/>
      </c>
      <c r="AO279" s="16" t="str">
        <f t="shared" si="142"/>
        <v/>
      </c>
      <c r="AP279" s="16" t="str">
        <f t="shared" si="143"/>
        <v/>
      </c>
      <c r="AS279" s="16" t="str">
        <f t="shared" si="144"/>
        <v/>
      </c>
      <c r="AW279" s="16" t="str">
        <f t="shared" si="145"/>
        <v/>
      </c>
      <c r="AX279" s="16" t="str">
        <f t="shared" si="146"/>
        <v/>
      </c>
      <c r="BA279" s="16" t="str">
        <f t="shared" si="147"/>
        <v/>
      </c>
      <c r="BE279" s="16" t="str">
        <f t="shared" si="148"/>
        <v/>
      </c>
      <c r="BF279" s="16" t="str">
        <f t="shared" si="149"/>
        <v/>
      </c>
      <c r="BH279" s="16" t="str">
        <f>IF($A279="","",IF(BG279="","I",LOOKUP(BG279/BI$2,{0,0.4,0.45,0.5,0.55,0.6,0.65,0.7,0.75,0.8,1},{"F","D","C","C+","B-","B","B+","A-","A","A+"})))</f>
        <v/>
      </c>
      <c r="BI279" s="12" t="str">
        <f>IF($A279="","",IF(BG279="","--",LOOKUP(BG279/BI$2,{0,0.4,0.45,0.5,0.55,0.6,0.65,0.7,0.75,0.8,1},{0,2,2.25,2.5,2.75,3,3.25,3.5,3.75,4})))</f>
        <v/>
      </c>
      <c r="BL279" s="16" t="str">
        <f t="shared" si="150"/>
        <v/>
      </c>
      <c r="BP279" s="16" t="str">
        <f t="shared" si="151"/>
        <v/>
      </c>
      <c r="BQ279" s="10" t="str">
        <f t="shared" si="152"/>
        <v/>
      </c>
      <c r="BT279" s="16" t="str">
        <f t="shared" si="153"/>
        <v/>
      </c>
      <c r="BX279" s="16" t="str">
        <f t="shared" si="154"/>
        <v/>
      </c>
      <c r="BY279" s="10" t="str">
        <f t="shared" si="155"/>
        <v/>
      </c>
      <c r="CA279" s="16" t="str">
        <f>IF($A279="","",IF(BZ279="","I",LOOKUP(BZ279/CB$2,{0,0.4,0.45,0.5,0.55,0.6,0.65,0.7,0.75,0.8,1},{"F","D","C","C+","B-","B","B+","A-","A","A+"})))</f>
        <v/>
      </c>
      <c r="CB279" s="12" t="str">
        <f>IF($A279="","",IF(BZ279="","--",LOOKUP(BZ279/CB$2,{0,0.4,0.45,0.5,0.55,0.6,0.65,0.7,0.75,0.8,1},{0,2,2.25,2.5,2.75,3,3.25,3.5,3.75,4})))</f>
        <v/>
      </c>
      <c r="CJ279" s="32" t="str">
        <f t="shared" si="156"/>
        <v/>
      </c>
      <c r="CK279" s="33" t="str">
        <f>IF(OR(B279="",A279="IM",COUNT(CG279:CI279)=0),"",ROUNDUP(N(CF279)+N(CJ279),0))</f>
        <v/>
      </c>
    </row>
    <row r="280" spans="5:89" x14ac:dyDescent="0.25">
      <c r="E280" s="16" t="str">
        <f t="shared" si="129"/>
        <v/>
      </c>
      <c r="I280" s="16" t="str">
        <f t="shared" si="130"/>
        <v/>
      </c>
      <c r="J280" s="16" t="str">
        <f t="shared" si="131"/>
        <v/>
      </c>
      <c r="M280" s="16" t="str">
        <f t="shared" si="132"/>
        <v/>
      </c>
      <c r="Q280" s="16" t="str">
        <f t="shared" si="133"/>
        <v/>
      </c>
      <c r="R280" s="16" t="str">
        <f t="shared" si="134"/>
        <v/>
      </c>
      <c r="U280" s="16" t="str">
        <f t="shared" si="135"/>
        <v/>
      </c>
      <c r="Y280" s="16" t="str">
        <f t="shared" si="136"/>
        <v/>
      </c>
      <c r="Z280" s="16" t="str">
        <f t="shared" si="137"/>
        <v/>
      </c>
      <c r="AC280" s="16" t="str">
        <f t="shared" si="138"/>
        <v/>
      </c>
      <c r="AG280" s="16" t="str">
        <f t="shared" si="139"/>
        <v/>
      </c>
      <c r="AH280" s="12" t="str">
        <f t="shared" si="140"/>
        <v/>
      </c>
      <c r="AK280" s="16" t="str">
        <f t="shared" si="141"/>
        <v/>
      </c>
      <c r="AO280" s="16" t="str">
        <f t="shared" si="142"/>
        <v/>
      </c>
      <c r="AP280" s="16" t="str">
        <f t="shared" si="143"/>
        <v/>
      </c>
      <c r="AS280" s="16" t="str">
        <f t="shared" si="144"/>
        <v/>
      </c>
      <c r="AW280" s="16" t="str">
        <f t="shared" si="145"/>
        <v/>
      </c>
      <c r="AX280" s="16" t="str">
        <f t="shared" si="146"/>
        <v/>
      </c>
      <c r="BA280" s="16" t="str">
        <f t="shared" si="147"/>
        <v/>
      </c>
      <c r="BE280" s="16" t="str">
        <f t="shared" si="148"/>
        <v/>
      </c>
      <c r="BF280" s="16" t="str">
        <f t="shared" si="149"/>
        <v/>
      </c>
      <c r="BH280" s="16" t="str">
        <f>IF($A280="","",IF(BG280="","I",LOOKUP(BG280/BI$2,{0,0.4,0.45,0.5,0.55,0.6,0.65,0.7,0.75,0.8,1},{"F","D","C","C+","B-","B","B+","A-","A","A+"})))</f>
        <v/>
      </c>
      <c r="BI280" s="12" t="str">
        <f>IF($A280="","",IF(BG280="","--",LOOKUP(BG280/BI$2,{0,0.4,0.45,0.5,0.55,0.6,0.65,0.7,0.75,0.8,1},{0,2,2.25,2.5,2.75,3,3.25,3.5,3.75,4})))</f>
        <v/>
      </c>
      <c r="BL280" s="16" t="str">
        <f t="shared" si="150"/>
        <v/>
      </c>
      <c r="BP280" s="16" t="str">
        <f t="shared" si="151"/>
        <v/>
      </c>
      <c r="BQ280" s="10" t="str">
        <f t="shared" si="152"/>
        <v/>
      </c>
      <c r="BT280" s="16" t="str">
        <f t="shared" si="153"/>
        <v/>
      </c>
      <c r="BX280" s="16" t="str">
        <f t="shared" si="154"/>
        <v/>
      </c>
      <c r="BY280" s="10" t="str">
        <f t="shared" si="155"/>
        <v/>
      </c>
      <c r="CA280" s="16" t="str">
        <f>IF($A280="","",IF(BZ280="","I",LOOKUP(BZ280/CB$2,{0,0.4,0.45,0.5,0.55,0.6,0.65,0.7,0.75,0.8,1},{"F","D","C","C+","B-","B","B+","A-","A","A+"})))</f>
        <v/>
      </c>
      <c r="CB280" s="12" t="str">
        <f>IF($A280="","",IF(BZ280="","--",LOOKUP(BZ280/CB$2,{0,0.4,0.45,0.5,0.55,0.6,0.65,0.7,0.75,0.8,1},{0,2,2.25,2.5,2.75,3,3.25,3.5,3.75,4})))</f>
        <v/>
      </c>
      <c r="CJ280" s="32" t="str">
        <f t="shared" si="156"/>
        <v/>
      </c>
      <c r="CK280" s="33" t="str">
        <f>IF(OR(B280="",A280="IM",COUNT(CG280:CI280)=0),"",ROUNDUP(N(CF280)+N(CJ280),0))</f>
        <v/>
      </c>
    </row>
    <row r="281" spans="5:89" x14ac:dyDescent="0.25">
      <c r="E281" s="16" t="str">
        <f t="shared" si="129"/>
        <v/>
      </c>
      <c r="I281" s="16" t="str">
        <f t="shared" si="130"/>
        <v/>
      </c>
      <c r="J281" s="16" t="str">
        <f t="shared" si="131"/>
        <v/>
      </c>
      <c r="M281" s="16" t="str">
        <f t="shared" si="132"/>
        <v/>
      </c>
      <c r="Q281" s="16" t="str">
        <f t="shared" si="133"/>
        <v/>
      </c>
      <c r="R281" s="16" t="str">
        <f t="shared" si="134"/>
        <v/>
      </c>
      <c r="U281" s="16" t="str">
        <f t="shared" si="135"/>
        <v/>
      </c>
      <c r="Y281" s="16" t="str">
        <f t="shared" si="136"/>
        <v/>
      </c>
      <c r="Z281" s="16" t="str">
        <f t="shared" si="137"/>
        <v/>
      </c>
      <c r="AC281" s="16" t="str">
        <f t="shared" si="138"/>
        <v/>
      </c>
      <c r="AG281" s="16" t="str">
        <f t="shared" si="139"/>
        <v/>
      </c>
      <c r="AH281" s="12" t="str">
        <f t="shared" si="140"/>
        <v/>
      </c>
      <c r="AK281" s="16" t="str">
        <f t="shared" si="141"/>
        <v/>
      </c>
      <c r="AO281" s="16" t="str">
        <f t="shared" si="142"/>
        <v/>
      </c>
      <c r="AP281" s="16" t="str">
        <f t="shared" si="143"/>
        <v/>
      </c>
      <c r="AS281" s="16" t="str">
        <f t="shared" si="144"/>
        <v/>
      </c>
      <c r="AW281" s="16" t="str">
        <f t="shared" si="145"/>
        <v/>
      </c>
      <c r="AX281" s="16" t="str">
        <f t="shared" si="146"/>
        <v/>
      </c>
      <c r="BA281" s="16" t="str">
        <f t="shared" si="147"/>
        <v/>
      </c>
      <c r="BE281" s="16" t="str">
        <f t="shared" si="148"/>
        <v/>
      </c>
      <c r="BF281" s="16" t="str">
        <f t="shared" si="149"/>
        <v/>
      </c>
      <c r="BH281" s="16" t="str">
        <f>IF($A281="","",IF(BG281="","I",LOOKUP(BG281/BI$2,{0,0.4,0.45,0.5,0.55,0.6,0.65,0.7,0.75,0.8,1},{"F","D","C","C+","B-","B","B+","A-","A","A+"})))</f>
        <v/>
      </c>
      <c r="BI281" s="12" t="str">
        <f>IF($A281="","",IF(BG281="","--",LOOKUP(BG281/BI$2,{0,0.4,0.45,0.5,0.55,0.6,0.65,0.7,0.75,0.8,1},{0,2,2.25,2.5,2.75,3,3.25,3.5,3.75,4})))</f>
        <v/>
      </c>
      <c r="BL281" s="16" t="str">
        <f t="shared" si="150"/>
        <v/>
      </c>
      <c r="BP281" s="16" t="str">
        <f t="shared" si="151"/>
        <v/>
      </c>
      <c r="BQ281" s="10" t="str">
        <f t="shared" si="152"/>
        <v/>
      </c>
      <c r="BT281" s="16" t="str">
        <f t="shared" si="153"/>
        <v/>
      </c>
      <c r="BX281" s="16" t="str">
        <f t="shared" si="154"/>
        <v/>
      </c>
      <c r="BY281" s="10" t="str">
        <f t="shared" si="155"/>
        <v/>
      </c>
      <c r="CA281" s="16" t="str">
        <f>IF($A281="","",IF(BZ281="","I",LOOKUP(BZ281/CB$2,{0,0.4,0.45,0.5,0.55,0.6,0.65,0.7,0.75,0.8,1},{"F","D","C","C+","B-","B","B+","A-","A","A+"})))</f>
        <v/>
      </c>
      <c r="CB281" s="12" t="str">
        <f>IF($A281="","",IF(BZ281="","--",LOOKUP(BZ281/CB$2,{0,0.4,0.45,0.5,0.55,0.6,0.65,0.7,0.75,0.8,1},{0,2,2.25,2.5,2.75,3,3.25,3.5,3.75,4})))</f>
        <v/>
      </c>
      <c r="CJ281" s="32" t="str">
        <f t="shared" si="156"/>
        <v/>
      </c>
      <c r="CK281" s="33" t="str">
        <f>IF(OR(B281="",A281="IM",COUNT(CG281:CI281)=0),"",ROUNDUP(N(CF281)+N(CJ281),0))</f>
        <v/>
      </c>
    </row>
    <row r="282" spans="5:89" x14ac:dyDescent="0.25">
      <c r="E282" s="16" t="str">
        <f t="shared" si="129"/>
        <v/>
      </c>
      <c r="I282" s="16" t="str">
        <f t="shared" si="130"/>
        <v/>
      </c>
      <c r="J282" s="16" t="str">
        <f t="shared" si="131"/>
        <v/>
      </c>
      <c r="M282" s="16" t="str">
        <f t="shared" si="132"/>
        <v/>
      </c>
      <c r="Q282" s="16" t="str">
        <f t="shared" si="133"/>
        <v/>
      </c>
      <c r="R282" s="16" t="str">
        <f t="shared" si="134"/>
        <v/>
      </c>
      <c r="U282" s="16" t="str">
        <f t="shared" si="135"/>
        <v/>
      </c>
      <c r="Y282" s="16" t="str">
        <f t="shared" si="136"/>
        <v/>
      </c>
      <c r="Z282" s="16" t="str">
        <f t="shared" si="137"/>
        <v/>
      </c>
      <c r="AC282" s="16" t="str">
        <f t="shared" si="138"/>
        <v/>
      </c>
      <c r="AG282" s="16" t="str">
        <f t="shared" si="139"/>
        <v/>
      </c>
      <c r="AH282" s="12" t="str">
        <f t="shared" si="140"/>
        <v/>
      </c>
      <c r="AK282" s="16" t="str">
        <f t="shared" si="141"/>
        <v/>
      </c>
      <c r="AO282" s="16" t="str">
        <f t="shared" si="142"/>
        <v/>
      </c>
      <c r="AP282" s="16" t="str">
        <f t="shared" si="143"/>
        <v/>
      </c>
      <c r="AS282" s="16" t="str">
        <f t="shared" si="144"/>
        <v/>
      </c>
      <c r="AW282" s="16" t="str">
        <f t="shared" si="145"/>
        <v/>
      </c>
      <c r="AX282" s="16" t="str">
        <f t="shared" si="146"/>
        <v/>
      </c>
      <c r="BA282" s="16" t="str">
        <f t="shared" si="147"/>
        <v/>
      </c>
      <c r="BE282" s="16" t="str">
        <f t="shared" si="148"/>
        <v/>
      </c>
      <c r="BF282" s="16" t="str">
        <f t="shared" si="149"/>
        <v/>
      </c>
      <c r="BH282" s="16" t="str">
        <f>IF($A282="","",IF(BG282="","I",LOOKUP(BG282/BI$2,{0,0.4,0.45,0.5,0.55,0.6,0.65,0.7,0.75,0.8,1},{"F","D","C","C+","B-","B","B+","A-","A","A+"})))</f>
        <v/>
      </c>
      <c r="BI282" s="12" t="str">
        <f>IF($A282="","",IF(BG282="","--",LOOKUP(BG282/BI$2,{0,0.4,0.45,0.5,0.55,0.6,0.65,0.7,0.75,0.8,1},{0,2,2.25,2.5,2.75,3,3.25,3.5,3.75,4})))</f>
        <v/>
      </c>
      <c r="BL282" s="16" t="str">
        <f t="shared" si="150"/>
        <v/>
      </c>
      <c r="BP282" s="16" t="str">
        <f t="shared" si="151"/>
        <v/>
      </c>
      <c r="BQ282" s="10" t="str">
        <f t="shared" si="152"/>
        <v/>
      </c>
      <c r="BT282" s="16" t="str">
        <f t="shared" si="153"/>
        <v/>
      </c>
      <c r="BX282" s="16" t="str">
        <f t="shared" si="154"/>
        <v/>
      </c>
      <c r="BY282" s="10" t="str">
        <f t="shared" si="155"/>
        <v/>
      </c>
      <c r="CA282" s="16" t="str">
        <f>IF($A282="","",IF(BZ282="","I",LOOKUP(BZ282/CB$2,{0,0.4,0.45,0.5,0.55,0.6,0.65,0.7,0.75,0.8,1},{"F","D","C","C+","B-","B","B+","A-","A","A+"})))</f>
        <v/>
      </c>
      <c r="CB282" s="12" t="str">
        <f>IF($A282="","",IF(BZ282="","--",LOOKUP(BZ282/CB$2,{0,0.4,0.45,0.5,0.55,0.6,0.65,0.7,0.75,0.8,1},{0,2,2.25,2.5,2.75,3,3.25,3.5,3.75,4})))</f>
        <v/>
      </c>
      <c r="CJ282" s="32" t="str">
        <f t="shared" si="156"/>
        <v/>
      </c>
      <c r="CK282" s="33" t="str">
        <f>IF(OR(B282="",A282="IM",COUNT(CG282:CI282)=0),"",ROUNDUP(N(CF282)+N(CJ282),0))</f>
        <v/>
      </c>
    </row>
    <row r="283" spans="5:89" x14ac:dyDescent="0.25">
      <c r="E283" s="16" t="str">
        <f t="shared" si="129"/>
        <v/>
      </c>
      <c r="I283" s="16" t="str">
        <f t="shared" si="130"/>
        <v/>
      </c>
      <c r="J283" s="16" t="str">
        <f t="shared" si="131"/>
        <v/>
      </c>
      <c r="M283" s="16" t="str">
        <f t="shared" si="132"/>
        <v/>
      </c>
      <c r="Q283" s="16" t="str">
        <f t="shared" si="133"/>
        <v/>
      </c>
      <c r="R283" s="16" t="str">
        <f t="shared" si="134"/>
        <v/>
      </c>
      <c r="U283" s="16" t="str">
        <f t="shared" si="135"/>
        <v/>
      </c>
      <c r="Y283" s="16" t="str">
        <f t="shared" si="136"/>
        <v/>
      </c>
      <c r="Z283" s="16" t="str">
        <f t="shared" si="137"/>
        <v/>
      </c>
      <c r="AC283" s="16" t="str">
        <f t="shared" si="138"/>
        <v/>
      </c>
      <c r="AG283" s="16" t="str">
        <f t="shared" si="139"/>
        <v/>
      </c>
      <c r="AH283" s="12" t="str">
        <f t="shared" si="140"/>
        <v/>
      </c>
      <c r="AK283" s="16" t="str">
        <f t="shared" si="141"/>
        <v/>
      </c>
      <c r="AO283" s="16" t="str">
        <f t="shared" si="142"/>
        <v/>
      </c>
      <c r="AP283" s="16" t="str">
        <f t="shared" si="143"/>
        <v/>
      </c>
      <c r="AS283" s="16" t="str">
        <f t="shared" si="144"/>
        <v/>
      </c>
      <c r="AW283" s="16" t="str">
        <f t="shared" si="145"/>
        <v/>
      </c>
      <c r="AX283" s="16" t="str">
        <f t="shared" si="146"/>
        <v/>
      </c>
      <c r="BA283" s="16" t="str">
        <f t="shared" si="147"/>
        <v/>
      </c>
      <c r="BE283" s="16" t="str">
        <f t="shared" si="148"/>
        <v/>
      </c>
      <c r="BF283" s="16" t="str">
        <f t="shared" si="149"/>
        <v/>
      </c>
      <c r="BH283" s="16" t="str">
        <f>IF($A283="","",IF(BG283="","I",LOOKUP(BG283/BI$2,{0,0.4,0.45,0.5,0.55,0.6,0.65,0.7,0.75,0.8,1},{"F","D","C","C+","B-","B","B+","A-","A","A+"})))</f>
        <v/>
      </c>
      <c r="BI283" s="12" t="str">
        <f>IF($A283="","",IF(BG283="","--",LOOKUP(BG283/BI$2,{0,0.4,0.45,0.5,0.55,0.6,0.65,0.7,0.75,0.8,1},{0,2,2.25,2.5,2.75,3,3.25,3.5,3.75,4})))</f>
        <v/>
      </c>
      <c r="BL283" s="16" t="str">
        <f t="shared" si="150"/>
        <v/>
      </c>
      <c r="BP283" s="16" t="str">
        <f t="shared" si="151"/>
        <v/>
      </c>
      <c r="BQ283" s="10" t="str">
        <f t="shared" si="152"/>
        <v/>
      </c>
      <c r="BT283" s="16" t="str">
        <f t="shared" si="153"/>
        <v/>
      </c>
      <c r="BX283" s="16" t="str">
        <f t="shared" si="154"/>
        <v/>
      </c>
      <c r="BY283" s="10" t="str">
        <f t="shared" si="155"/>
        <v/>
      </c>
      <c r="CA283" s="16" t="str">
        <f>IF($A283="","",IF(BZ283="","I",LOOKUP(BZ283/CB$2,{0,0.4,0.45,0.5,0.55,0.6,0.65,0.7,0.75,0.8,1},{"F","D","C","C+","B-","B","B+","A-","A","A+"})))</f>
        <v/>
      </c>
      <c r="CB283" s="12" t="str">
        <f>IF($A283="","",IF(BZ283="","--",LOOKUP(BZ283/CB$2,{0,0.4,0.45,0.5,0.55,0.6,0.65,0.7,0.75,0.8,1},{0,2,2.25,2.5,2.75,3,3.25,3.5,3.75,4})))</f>
        <v/>
      </c>
      <c r="CJ283" s="32" t="str">
        <f t="shared" si="156"/>
        <v/>
      </c>
      <c r="CK283" s="33" t="str">
        <f>IF(OR(B283="",A283="IM",COUNT(CG283:CI283)=0),"",ROUNDUP(N(CF283)+N(CJ283),0))</f>
        <v/>
      </c>
    </row>
    <row r="284" spans="5:89" x14ac:dyDescent="0.25">
      <c r="E284" s="16" t="str">
        <f t="shared" si="129"/>
        <v/>
      </c>
      <c r="I284" s="16" t="str">
        <f t="shared" si="130"/>
        <v/>
      </c>
      <c r="J284" s="16" t="str">
        <f t="shared" si="131"/>
        <v/>
      </c>
      <c r="M284" s="16" t="str">
        <f t="shared" si="132"/>
        <v/>
      </c>
      <c r="Q284" s="16" t="str">
        <f t="shared" si="133"/>
        <v/>
      </c>
      <c r="R284" s="16" t="str">
        <f t="shared" si="134"/>
        <v/>
      </c>
      <c r="U284" s="16" t="str">
        <f t="shared" si="135"/>
        <v/>
      </c>
      <c r="Y284" s="16" t="str">
        <f t="shared" si="136"/>
        <v/>
      </c>
      <c r="Z284" s="16" t="str">
        <f t="shared" si="137"/>
        <v/>
      </c>
      <c r="AC284" s="16" t="str">
        <f t="shared" si="138"/>
        <v/>
      </c>
      <c r="AG284" s="16" t="str">
        <f t="shared" si="139"/>
        <v/>
      </c>
      <c r="AH284" s="12" t="str">
        <f t="shared" si="140"/>
        <v/>
      </c>
      <c r="AK284" s="16" t="str">
        <f t="shared" si="141"/>
        <v/>
      </c>
      <c r="AO284" s="16" t="str">
        <f t="shared" si="142"/>
        <v/>
      </c>
      <c r="AP284" s="16" t="str">
        <f t="shared" si="143"/>
        <v/>
      </c>
      <c r="AS284" s="16" t="str">
        <f t="shared" si="144"/>
        <v/>
      </c>
      <c r="AW284" s="16" t="str">
        <f t="shared" si="145"/>
        <v/>
      </c>
      <c r="AX284" s="16" t="str">
        <f t="shared" si="146"/>
        <v/>
      </c>
      <c r="BA284" s="16" t="str">
        <f t="shared" si="147"/>
        <v/>
      </c>
      <c r="BE284" s="16" t="str">
        <f t="shared" si="148"/>
        <v/>
      </c>
      <c r="BF284" s="16" t="str">
        <f t="shared" si="149"/>
        <v/>
      </c>
      <c r="BH284" s="16" t="str">
        <f>IF($A284="","",IF(BG284="","I",LOOKUP(BG284/BI$2,{0,0.4,0.45,0.5,0.55,0.6,0.65,0.7,0.75,0.8,1},{"F","D","C","C+","B-","B","B+","A-","A","A+"})))</f>
        <v/>
      </c>
      <c r="BI284" s="12" t="str">
        <f>IF($A284="","",IF(BG284="","--",LOOKUP(BG284/BI$2,{0,0.4,0.45,0.5,0.55,0.6,0.65,0.7,0.75,0.8,1},{0,2,2.25,2.5,2.75,3,3.25,3.5,3.75,4})))</f>
        <v/>
      </c>
      <c r="BL284" s="16" t="str">
        <f t="shared" si="150"/>
        <v/>
      </c>
      <c r="BP284" s="16" t="str">
        <f t="shared" si="151"/>
        <v/>
      </c>
      <c r="BQ284" s="10" t="str">
        <f t="shared" si="152"/>
        <v/>
      </c>
      <c r="BT284" s="16" t="str">
        <f t="shared" si="153"/>
        <v/>
      </c>
      <c r="BX284" s="16" t="str">
        <f t="shared" si="154"/>
        <v/>
      </c>
      <c r="BY284" s="10" t="str">
        <f t="shared" si="155"/>
        <v/>
      </c>
      <c r="CA284" s="16" t="str">
        <f>IF($A284="","",IF(BZ284="","I",LOOKUP(BZ284/CB$2,{0,0.4,0.45,0.5,0.55,0.6,0.65,0.7,0.75,0.8,1},{"F","D","C","C+","B-","B","B+","A-","A","A+"})))</f>
        <v/>
      </c>
      <c r="CB284" s="12" t="str">
        <f>IF($A284="","",IF(BZ284="","--",LOOKUP(BZ284/CB$2,{0,0.4,0.45,0.5,0.55,0.6,0.65,0.7,0.75,0.8,1},{0,2,2.25,2.5,2.75,3,3.25,3.5,3.75,4})))</f>
        <v/>
      </c>
      <c r="CJ284" s="32" t="str">
        <f t="shared" si="156"/>
        <v/>
      </c>
      <c r="CK284" s="33" t="str">
        <f>IF(OR(B284="",A284="IM",COUNT(CG284:CI284)=0),"",ROUNDUP(N(CF284)+N(CJ284),0))</f>
        <v/>
      </c>
    </row>
    <row r="285" spans="5:89" x14ac:dyDescent="0.25">
      <c r="E285" s="16" t="str">
        <f t="shared" si="129"/>
        <v/>
      </c>
      <c r="I285" s="16" t="str">
        <f t="shared" si="130"/>
        <v/>
      </c>
      <c r="J285" s="16" t="str">
        <f t="shared" si="131"/>
        <v/>
      </c>
      <c r="M285" s="16" t="str">
        <f t="shared" si="132"/>
        <v/>
      </c>
      <c r="Q285" s="16" t="str">
        <f t="shared" si="133"/>
        <v/>
      </c>
      <c r="R285" s="16" t="str">
        <f t="shared" si="134"/>
        <v/>
      </c>
      <c r="U285" s="16" t="str">
        <f t="shared" si="135"/>
        <v/>
      </c>
      <c r="Y285" s="16" t="str">
        <f t="shared" si="136"/>
        <v/>
      </c>
      <c r="Z285" s="16" t="str">
        <f t="shared" si="137"/>
        <v/>
      </c>
      <c r="AC285" s="16" t="str">
        <f t="shared" si="138"/>
        <v/>
      </c>
      <c r="AG285" s="16" t="str">
        <f t="shared" si="139"/>
        <v/>
      </c>
      <c r="AH285" s="12" t="str">
        <f t="shared" si="140"/>
        <v/>
      </c>
      <c r="AK285" s="16" t="str">
        <f t="shared" si="141"/>
        <v/>
      </c>
      <c r="AO285" s="16" t="str">
        <f t="shared" si="142"/>
        <v/>
      </c>
      <c r="AP285" s="16" t="str">
        <f t="shared" si="143"/>
        <v/>
      </c>
      <c r="AS285" s="16" t="str">
        <f t="shared" si="144"/>
        <v/>
      </c>
      <c r="AW285" s="16" t="str">
        <f t="shared" si="145"/>
        <v/>
      </c>
      <c r="AX285" s="16" t="str">
        <f t="shared" si="146"/>
        <v/>
      </c>
      <c r="BA285" s="16" t="str">
        <f t="shared" si="147"/>
        <v/>
      </c>
      <c r="BE285" s="16" t="str">
        <f t="shared" si="148"/>
        <v/>
      </c>
      <c r="BF285" s="16" t="str">
        <f t="shared" si="149"/>
        <v/>
      </c>
      <c r="BH285" s="16" t="str">
        <f>IF($A285="","",IF(BG285="","I",LOOKUP(BG285/BI$2,{0,0.4,0.45,0.5,0.55,0.6,0.65,0.7,0.75,0.8,1},{"F","D","C","C+","B-","B","B+","A-","A","A+"})))</f>
        <v/>
      </c>
      <c r="BI285" s="12" t="str">
        <f>IF($A285="","",IF(BG285="","--",LOOKUP(BG285/BI$2,{0,0.4,0.45,0.5,0.55,0.6,0.65,0.7,0.75,0.8,1},{0,2,2.25,2.5,2.75,3,3.25,3.5,3.75,4})))</f>
        <v/>
      </c>
      <c r="BL285" s="16" t="str">
        <f t="shared" si="150"/>
        <v/>
      </c>
      <c r="BP285" s="16" t="str">
        <f t="shared" si="151"/>
        <v/>
      </c>
      <c r="BQ285" s="10" t="str">
        <f t="shared" si="152"/>
        <v/>
      </c>
      <c r="BT285" s="16" t="str">
        <f t="shared" si="153"/>
        <v/>
      </c>
      <c r="BX285" s="16" t="str">
        <f t="shared" si="154"/>
        <v/>
      </c>
      <c r="BY285" s="10" t="str">
        <f t="shared" si="155"/>
        <v/>
      </c>
      <c r="CA285" s="16" t="str">
        <f>IF($A285="","",IF(BZ285="","I",LOOKUP(BZ285/CB$2,{0,0.4,0.45,0.5,0.55,0.6,0.65,0.7,0.75,0.8,1},{"F","D","C","C+","B-","B","B+","A-","A","A+"})))</f>
        <v/>
      </c>
      <c r="CB285" s="12" t="str">
        <f>IF($A285="","",IF(BZ285="","--",LOOKUP(BZ285/CB$2,{0,0.4,0.45,0.5,0.55,0.6,0.65,0.7,0.75,0.8,1},{0,2,2.25,2.5,2.75,3,3.25,3.5,3.75,4})))</f>
        <v/>
      </c>
      <c r="CJ285" s="32" t="str">
        <f t="shared" si="156"/>
        <v/>
      </c>
      <c r="CK285" s="33" t="str">
        <f>IF(OR(B285="",A285="IM",COUNT(CG285:CI285)=0),"",ROUNDUP(N(CF285)+N(CJ285),0))</f>
        <v/>
      </c>
    </row>
    <row r="286" spans="5:89" x14ac:dyDescent="0.25">
      <c r="E286" s="16" t="str">
        <f t="shared" si="129"/>
        <v/>
      </c>
      <c r="I286" s="16" t="str">
        <f t="shared" si="130"/>
        <v/>
      </c>
      <c r="J286" s="16" t="str">
        <f t="shared" si="131"/>
        <v/>
      </c>
      <c r="M286" s="16" t="str">
        <f t="shared" si="132"/>
        <v/>
      </c>
      <c r="Q286" s="16" t="str">
        <f t="shared" si="133"/>
        <v/>
      </c>
      <c r="R286" s="16" t="str">
        <f t="shared" si="134"/>
        <v/>
      </c>
      <c r="U286" s="16" t="str">
        <f t="shared" si="135"/>
        <v/>
      </c>
      <c r="Y286" s="16" t="str">
        <f t="shared" si="136"/>
        <v/>
      </c>
      <c r="Z286" s="16" t="str">
        <f t="shared" si="137"/>
        <v/>
      </c>
      <c r="AC286" s="16" t="str">
        <f t="shared" si="138"/>
        <v/>
      </c>
      <c r="AG286" s="16" t="str">
        <f t="shared" si="139"/>
        <v/>
      </c>
      <c r="AH286" s="12" t="str">
        <f t="shared" si="140"/>
        <v/>
      </c>
      <c r="AK286" s="16" t="str">
        <f t="shared" si="141"/>
        <v/>
      </c>
      <c r="AO286" s="16" t="str">
        <f t="shared" si="142"/>
        <v/>
      </c>
      <c r="AP286" s="16" t="str">
        <f t="shared" si="143"/>
        <v/>
      </c>
      <c r="AS286" s="16" t="str">
        <f t="shared" si="144"/>
        <v/>
      </c>
      <c r="AW286" s="16" t="str">
        <f t="shared" si="145"/>
        <v/>
      </c>
      <c r="AX286" s="16" t="str">
        <f t="shared" si="146"/>
        <v/>
      </c>
      <c r="BA286" s="16" t="str">
        <f t="shared" si="147"/>
        <v/>
      </c>
      <c r="BE286" s="16" t="str">
        <f t="shared" si="148"/>
        <v/>
      </c>
      <c r="BF286" s="16" t="str">
        <f t="shared" si="149"/>
        <v/>
      </c>
      <c r="BH286" s="16" t="str">
        <f>IF($A286="","",IF(BG286="","I",LOOKUP(BG286/BI$2,{0,0.4,0.45,0.5,0.55,0.6,0.65,0.7,0.75,0.8,1},{"F","D","C","C+","B-","B","B+","A-","A","A+"})))</f>
        <v/>
      </c>
      <c r="BI286" s="12" t="str">
        <f>IF($A286="","",IF(BG286="","--",LOOKUP(BG286/BI$2,{0,0.4,0.45,0.5,0.55,0.6,0.65,0.7,0.75,0.8,1},{0,2,2.25,2.5,2.75,3,3.25,3.5,3.75,4})))</f>
        <v/>
      </c>
      <c r="BL286" s="16" t="str">
        <f t="shared" si="150"/>
        <v/>
      </c>
      <c r="BP286" s="16" t="str">
        <f t="shared" si="151"/>
        <v/>
      </c>
      <c r="BQ286" s="10" t="str">
        <f t="shared" si="152"/>
        <v/>
      </c>
      <c r="BT286" s="16" t="str">
        <f t="shared" si="153"/>
        <v/>
      </c>
      <c r="BX286" s="16" t="str">
        <f t="shared" si="154"/>
        <v/>
      </c>
      <c r="BY286" s="10" t="str">
        <f t="shared" si="155"/>
        <v/>
      </c>
      <c r="CA286" s="16" t="str">
        <f>IF($A286="","",IF(BZ286="","I",LOOKUP(BZ286/CB$2,{0,0.4,0.45,0.5,0.55,0.6,0.65,0.7,0.75,0.8,1},{"F","D","C","C+","B-","B","B+","A-","A","A+"})))</f>
        <v/>
      </c>
      <c r="CB286" s="12" t="str">
        <f>IF($A286="","",IF(BZ286="","--",LOOKUP(BZ286/CB$2,{0,0.4,0.45,0.5,0.55,0.6,0.65,0.7,0.75,0.8,1},{0,2,2.25,2.5,2.75,3,3.25,3.5,3.75,4})))</f>
        <v/>
      </c>
      <c r="CJ286" s="32" t="str">
        <f t="shared" si="156"/>
        <v/>
      </c>
      <c r="CK286" s="33" t="str">
        <f>IF(OR(B286="",A286="IM",COUNT(CG286:CI286)=0),"",ROUNDUP(N(CF286)+N(CJ286),0))</f>
        <v/>
      </c>
    </row>
    <row r="287" spans="5:89" x14ac:dyDescent="0.25">
      <c r="E287" s="16" t="str">
        <f t="shared" si="129"/>
        <v/>
      </c>
      <c r="I287" s="16" t="str">
        <f t="shared" si="130"/>
        <v/>
      </c>
      <c r="J287" s="16" t="str">
        <f t="shared" si="131"/>
        <v/>
      </c>
      <c r="M287" s="16" t="str">
        <f t="shared" si="132"/>
        <v/>
      </c>
      <c r="Q287" s="16" t="str">
        <f t="shared" si="133"/>
        <v/>
      </c>
      <c r="R287" s="16" t="str">
        <f t="shared" si="134"/>
        <v/>
      </c>
      <c r="U287" s="16" t="str">
        <f t="shared" si="135"/>
        <v/>
      </c>
      <c r="Y287" s="16" t="str">
        <f t="shared" si="136"/>
        <v/>
      </c>
      <c r="Z287" s="16" t="str">
        <f t="shared" si="137"/>
        <v/>
      </c>
      <c r="AC287" s="16" t="str">
        <f t="shared" si="138"/>
        <v/>
      </c>
      <c r="AG287" s="16" t="str">
        <f t="shared" si="139"/>
        <v/>
      </c>
      <c r="AH287" s="12" t="str">
        <f t="shared" si="140"/>
        <v/>
      </c>
      <c r="AK287" s="16" t="str">
        <f t="shared" si="141"/>
        <v/>
      </c>
      <c r="AO287" s="16" t="str">
        <f t="shared" si="142"/>
        <v/>
      </c>
      <c r="AP287" s="16" t="str">
        <f t="shared" si="143"/>
        <v/>
      </c>
      <c r="AS287" s="16" t="str">
        <f t="shared" si="144"/>
        <v/>
      </c>
      <c r="AW287" s="16" t="str">
        <f t="shared" si="145"/>
        <v/>
      </c>
      <c r="AX287" s="16" t="str">
        <f t="shared" si="146"/>
        <v/>
      </c>
      <c r="BA287" s="16" t="str">
        <f t="shared" si="147"/>
        <v/>
      </c>
      <c r="BE287" s="16" t="str">
        <f t="shared" si="148"/>
        <v/>
      </c>
      <c r="BF287" s="16" t="str">
        <f t="shared" si="149"/>
        <v/>
      </c>
      <c r="BH287" s="16" t="str">
        <f>IF($A287="","",IF(BG287="","I",LOOKUP(BG287/BI$2,{0,0.4,0.45,0.5,0.55,0.6,0.65,0.7,0.75,0.8,1},{"F","D","C","C+","B-","B","B+","A-","A","A+"})))</f>
        <v/>
      </c>
      <c r="BI287" s="12" t="str">
        <f>IF($A287="","",IF(BG287="","--",LOOKUP(BG287/BI$2,{0,0.4,0.45,0.5,0.55,0.6,0.65,0.7,0.75,0.8,1},{0,2,2.25,2.5,2.75,3,3.25,3.5,3.75,4})))</f>
        <v/>
      </c>
      <c r="BL287" s="16" t="str">
        <f t="shared" si="150"/>
        <v/>
      </c>
      <c r="BP287" s="16" t="str">
        <f t="shared" si="151"/>
        <v/>
      </c>
      <c r="BQ287" s="10" t="str">
        <f t="shared" si="152"/>
        <v/>
      </c>
      <c r="BT287" s="16" t="str">
        <f t="shared" si="153"/>
        <v/>
      </c>
      <c r="BX287" s="16" t="str">
        <f t="shared" si="154"/>
        <v/>
      </c>
      <c r="BY287" s="10" t="str">
        <f t="shared" si="155"/>
        <v/>
      </c>
      <c r="CA287" s="16" t="str">
        <f>IF($A287="","",IF(BZ287="","I",LOOKUP(BZ287/CB$2,{0,0.4,0.45,0.5,0.55,0.6,0.65,0.7,0.75,0.8,1},{"F","D","C","C+","B-","B","B+","A-","A","A+"})))</f>
        <v/>
      </c>
      <c r="CB287" s="12" t="str">
        <f>IF($A287="","",IF(BZ287="","--",LOOKUP(BZ287/CB$2,{0,0.4,0.45,0.5,0.55,0.6,0.65,0.7,0.75,0.8,1},{0,2,2.25,2.5,2.75,3,3.25,3.5,3.75,4})))</f>
        <v/>
      </c>
      <c r="CJ287" s="32" t="str">
        <f t="shared" si="156"/>
        <v/>
      </c>
      <c r="CK287" s="33" t="str">
        <f>IF(OR(B287="",A287="IM",COUNT(CG287:CI287)=0),"",ROUNDUP(N(CF287)+N(CJ287),0))</f>
        <v/>
      </c>
    </row>
    <row r="288" spans="5:89" x14ac:dyDescent="0.25">
      <c r="E288" s="16" t="str">
        <f t="shared" si="129"/>
        <v/>
      </c>
      <c r="I288" s="16" t="str">
        <f t="shared" si="130"/>
        <v/>
      </c>
      <c r="J288" s="16" t="str">
        <f t="shared" si="131"/>
        <v/>
      </c>
      <c r="M288" s="16" t="str">
        <f t="shared" si="132"/>
        <v/>
      </c>
      <c r="Q288" s="16" t="str">
        <f t="shared" si="133"/>
        <v/>
      </c>
      <c r="R288" s="16" t="str">
        <f t="shared" si="134"/>
        <v/>
      </c>
      <c r="U288" s="16" t="str">
        <f t="shared" si="135"/>
        <v/>
      </c>
      <c r="Y288" s="16" t="str">
        <f t="shared" si="136"/>
        <v/>
      </c>
      <c r="Z288" s="16" t="str">
        <f t="shared" si="137"/>
        <v/>
      </c>
      <c r="AC288" s="16" t="str">
        <f t="shared" si="138"/>
        <v/>
      </c>
      <c r="AG288" s="16" t="str">
        <f t="shared" si="139"/>
        <v/>
      </c>
      <c r="AH288" s="12" t="str">
        <f t="shared" si="140"/>
        <v/>
      </c>
      <c r="AK288" s="16" t="str">
        <f t="shared" si="141"/>
        <v/>
      </c>
      <c r="AO288" s="16" t="str">
        <f t="shared" si="142"/>
        <v/>
      </c>
      <c r="AP288" s="16" t="str">
        <f t="shared" si="143"/>
        <v/>
      </c>
      <c r="AS288" s="16" t="str">
        <f t="shared" si="144"/>
        <v/>
      </c>
      <c r="AW288" s="16" t="str">
        <f t="shared" si="145"/>
        <v/>
      </c>
      <c r="AX288" s="16" t="str">
        <f t="shared" si="146"/>
        <v/>
      </c>
      <c r="BA288" s="16" t="str">
        <f t="shared" si="147"/>
        <v/>
      </c>
      <c r="BE288" s="16" t="str">
        <f t="shared" si="148"/>
        <v/>
      </c>
      <c r="BF288" s="16" t="str">
        <f t="shared" si="149"/>
        <v/>
      </c>
      <c r="BH288" s="16" t="str">
        <f>IF($A288="","",IF(BG288="","I",LOOKUP(BG288/BI$2,{0,0.4,0.45,0.5,0.55,0.6,0.65,0.7,0.75,0.8,1},{"F","D","C","C+","B-","B","B+","A-","A","A+"})))</f>
        <v/>
      </c>
      <c r="BI288" s="12" t="str">
        <f>IF($A288="","",IF(BG288="","--",LOOKUP(BG288/BI$2,{0,0.4,0.45,0.5,0.55,0.6,0.65,0.7,0.75,0.8,1},{0,2,2.25,2.5,2.75,3,3.25,3.5,3.75,4})))</f>
        <v/>
      </c>
      <c r="BL288" s="16" t="str">
        <f t="shared" si="150"/>
        <v/>
      </c>
      <c r="BP288" s="16" t="str">
        <f t="shared" si="151"/>
        <v/>
      </c>
      <c r="BQ288" s="10" t="str">
        <f t="shared" si="152"/>
        <v/>
      </c>
      <c r="BT288" s="16" t="str">
        <f t="shared" si="153"/>
        <v/>
      </c>
      <c r="BX288" s="16" t="str">
        <f t="shared" si="154"/>
        <v/>
      </c>
      <c r="BY288" s="10" t="str">
        <f t="shared" si="155"/>
        <v/>
      </c>
      <c r="CA288" s="16" t="str">
        <f>IF($A288="","",IF(BZ288="","I",LOOKUP(BZ288/CB$2,{0,0.4,0.45,0.5,0.55,0.6,0.65,0.7,0.75,0.8,1},{"F","D","C","C+","B-","B","B+","A-","A","A+"})))</f>
        <v/>
      </c>
      <c r="CB288" s="12" t="str">
        <f>IF($A288="","",IF(BZ288="","--",LOOKUP(BZ288/CB$2,{0,0.4,0.45,0.5,0.55,0.6,0.65,0.7,0.75,0.8,1},{0,2,2.25,2.5,2.75,3,3.25,3.5,3.75,4})))</f>
        <v/>
      </c>
      <c r="CJ288" s="32" t="str">
        <f t="shared" si="156"/>
        <v/>
      </c>
      <c r="CK288" s="33" t="str">
        <f>IF(OR(B288="",A288="IM",COUNT(CG288:CI288)=0),"",ROUNDUP(N(CF288)+N(CJ288),0))</f>
        <v/>
      </c>
    </row>
    <row r="289" spans="5:89" x14ac:dyDescent="0.25">
      <c r="E289" s="16" t="str">
        <f t="shared" si="129"/>
        <v/>
      </c>
      <c r="I289" s="16" t="str">
        <f t="shared" si="130"/>
        <v/>
      </c>
      <c r="J289" s="16" t="str">
        <f t="shared" si="131"/>
        <v/>
      </c>
      <c r="M289" s="16" t="str">
        <f t="shared" si="132"/>
        <v/>
      </c>
      <c r="Q289" s="16" t="str">
        <f t="shared" si="133"/>
        <v/>
      </c>
      <c r="R289" s="16" t="str">
        <f t="shared" si="134"/>
        <v/>
      </c>
      <c r="U289" s="16" t="str">
        <f t="shared" si="135"/>
        <v/>
      </c>
      <c r="Y289" s="16" t="str">
        <f t="shared" si="136"/>
        <v/>
      </c>
      <c r="Z289" s="16" t="str">
        <f t="shared" si="137"/>
        <v/>
      </c>
      <c r="AC289" s="16" t="str">
        <f t="shared" si="138"/>
        <v/>
      </c>
      <c r="AG289" s="16" t="str">
        <f t="shared" si="139"/>
        <v/>
      </c>
      <c r="AH289" s="12" t="str">
        <f t="shared" si="140"/>
        <v/>
      </c>
      <c r="AK289" s="16" t="str">
        <f t="shared" si="141"/>
        <v/>
      </c>
      <c r="AO289" s="16" t="str">
        <f t="shared" si="142"/>
        <v/>
      </c>
      <c r="AP289" s="16" t="str">
        <f t="shared" si="143"/>
        <v/>
      </c>
      <c r="AS289" s="16" t="str">
        <f t="shared" si="144"/>
        <v/>
      </c>
      <c r="AW289" s="16" t="str">
        <f t="shared" si="145"/>
        <v/>
      </c>
      <c r="AX289" s="16" t="str">
        <f t="shared" si="146"/>
        <v/>
      </c>
      <c r="BA289" s="16" t="str">
        <f t="shared" si="147"/>
        <v/>
      </c>
      <c r="BE289" s="16" t="str">
        <f t="shared" si="148"/>
        <v/>
      </c>
      <c r="BF289" s="16" t="str">
        <f t="shared" si="149"/>
        <v/>
      </c>
      <c r="BH289" s="16" t="str">
        <f>IF($A289="","",IF(BG289="","I",LOOKUP(BG289/BI$2,{0,0.4,0.45,0.5,0.55,0.6,0.65,0.7,0.75,0.8,1},{"F","D","C","C+","B-","B","B+","A-","A","A+"})))</f>
        <v/>
      </c>
      <c r="BI289" s="12" t="str">
        <f>IF($A289="","",IF(BG289="","--",LOOKUP(BG289/BI$2,{0,0.4,0.45,0.5,0.55,0.6,0.65,0.7,0.75,0.8,1},{0,2,2.25,2.5,2.75,3,3.25,3.5,3.75,4})))</f>
        <v/>
      </c>
      <c r="BL289" s="16" t="str">
        <f t="shared" si="150"/>
        <v/>
      </c>
      <c r="BP289" s="16" t="str">
        <f t="shared" si="151"/>
        <v/>
      </c>
      <c r="BQ289" s="10" t="str">
        <f t="shared" si="152"/>
        <v/>
      </c>
      <c r="BT289" s="16" t="str">
        <f t="shared" si="153"/>
        <v/>
      </c>
      <c r="BX289" s="16" t="str">
        <f t="shared" si="154"/>
        <v/>
      </c>
      <c r="BY289" s="10" t="str">
        <f t="shared" si="155"/>
        <v/>
      </c>
      <c r="CA289" s="16" t="str">
        <f>IF($A289="","",IF(BZ289="","I",LOOKUP(BZ289/CB$2,{0,0.4,0.45,0.5,0.55,0.6,0.65,0.7,0.75,0.8,1},{"F","D","C","C+","B-","B","B+","A-","A","A+"})))</f>
        <v/>
      </c>
      <c r="CB289" s="12" t="str">
        <f>IF($A289="","",IF(BZ289="","--",LOOKUP(BZ289/CB$2,{0,0.4,0.45,0.5,0.55,0.6,0.65,0.7,0.75,0.8,1},{0,2,2.25,2.5,2.75,3,3.25,3.5,3.75,4})))</f>
        <v/>
      </c>
      <c r="CJ289" s="32" t="str">
        <f t="shared" si="156"/>
        <v/>
      </c>
      <c r="CK289" s="33" t="str">
        <f>IF(OR(B289="",A289="IM",COUNT(CG289:CI289)=0),"",ROUNDUP(N(CF289)+N(CJ289),0))</f>
        <v/>
      </c>
    </row>
    <row r="290" spans="5:89" x14ac:dyDescent="0.25">
      <c r="E290" s="16" t="str">
        <f t="shared" si="129"/>
        <v/>
      </c>
      <c r="I290" s="16" t="str">
        <f t="shared" si="130"/>
        <v/>
      </c>
      <c r="J290" s="16" t="str">
        <f t="shared" si="131"/>
        <v/>
      </c>
      <c r="M290" s="16" t="str">
        <f t="shared" si="132"/>
        <v/>
      </c>
      <c r="Q290" s="16" t="str">
        <f t="shared" si="133"/>
        <v/>
      </c>
      <c r="R290" s="16" t="str">
        <f t="shared" si="134"/>
        <v/>
      </c>
      <c r="U290" s="16" t="str">
        <f t="shared" si="135"/>
        <v/>
      </c>
      <c r="Y290" s="16" t="str">
        <f t="shared" si="136"/>
        <v/>
      </c>
      <c r="Z290" s="16" t="str">
        <f t="shared" si="137"/>
        <v/>
      </c>
      <c r="AC290" s="16" t="str">
        <f t="shared" si="138"/>
        <v/>
      </c>
      <c r="AG290" s="16" t="str">
        <f t="shared" si="139"/>
        <v/>
      </c>
      <c r="AH290" s="12" t="str">
        <f t="shared" si="140"/>
        <v/>
      </c>
      <c r="AK290" s="16" t="str">
        <f t="shared" si="141"/>
        <v/>
      </c>
      <c r="AO290" s="16" t="str">
        <f t="shared" si="142"/>
        <v/>
      </c>
      <c r="AP290" s="16" t="str">
        <f t="shared" si="143"/>
        <v/>
      </c>
      <c r="AS290" s="16" t="str">
        <f t="shared" si="144"/>
        <v/>
      </c>
      <c r="AW290" s="16" t="str">
        <f t="shared" si="145"/>
        <v/>
      </c>
      <c r="AX290" s="16" t="str">
        <f t="shared" si="146"/>
        <v/>
      </c>
      <c r="BA290" s="16" t="str">
        <f t="shared" si="147"/>
        <v/>
      </c>
      <c r="BE290" s="16" t="str">
        <f t="shared" si="148"/>
        <v/>
      </c>
      <c r="BF290" s="16" t="str">
        <f t="shared" si="149"/>
        <v/>
      </c>
      <c r="BH290" s="16" t="str">
        <f>IF($A290="","",IF(BG290="","I",LOOKUP(BG290/BI$2,{0,0.4,0.45,0.5,0.55,0.6,0.65,0.7,0.75,0.8,1},{"F","D","C","C+","B-","B","B+","A-","A","A+"})))</f>
        <v/>
      </c>
      <c r="BI290" s="12" t="str">
        <f>IF($A290="","",IF(BG290="","--",LOOKUP(BG290/BI$2,{0,0.4,0.45,0.5,0.55,0.6,0.65,0.7,0.75,0.8,1},{0,2,2.25,2.5,2.75,3,3.25,3.5,3.75,4})))</f>
        <v/>
      </c>
      <c r="BL290" s="16" t="str">
        <f t="shared" si="150"/>
        <v/>
      </c>
      <c r="BP290" s="16" t="str">
        <f t="shared" si="151"/>
        <v/>
      </c>
      <c r="BQ290" s="10" t="str">
        <f t="shared" si="152"/>
        <v/>
      </c>
      <c r="BT290" s="16" t="str">
        <f t="shared" si="153"/>
        <v/>
      </c>
      <c r="BX290" s="16" t="str">
        <f t="shared" si="154"/>
        <v/>
      </c>
      <c r="BY290" s="10" t="str">
        <f t="shared" si="155"/>
        <v/>
      </c>
      <c r="CA290" s="16" t="str">
        <f>IF($A290="","",IF(BZ290="","I",LOOKUP(BZ290/CB$2,{0,0.4,0.45,0.5,0.55,0.6,0.65,0.7,0.75,0.8,1},{"F","D","C","C+","B-","B","B+","A-","A","A+"})))</f>
        <v/>
      </c>
      <c r="CB290" s="12" t="str">
        <f>IF($A290="","",IF(BZ290="","--",LOOKUP(BZ290/CB$2,{0,0.4,0.45,0.5,0.55,0.6,0.65,0.7,0.75,0.8,1},{0,2,2.25,2.5,2.75,3,3.25,3.5,3.75,4})))</f>
        <v/>
      </c>
      <c r="CJ290" s="32" t="str">
        <f t="shared" si="156"/>
        <v/>
      </c>
      <c r="CK290" s="33" t="str">
        <f>IF(OR(B290="",A290="IM",COUNT(CG290:CI290)=0),"",ROUNDUP(N(CF290)+N(CJ290),0))</f>
        <v/>
      </c>
    </row>
    <row r="291" spans="5:89" x14ac:dyDescent="0.25">
      <c r="E291" s="16" t="str">
        <f t="shared" si="129"/>
        <v/>
      </c>
      <c r="I291" s="16" t="str">
        <f t="shared" si="130"/>
        <v/>
      </c>
      <c r="J291" s="16" t="str">
        <f t="shared" si="131"/>
        <v/>
      </c>
      <c r="M291" s="16" t="str">
        <f t="shared" si="132"/>
        <v/>
      </c>
      <c r="Q291" s="16" t="str">
        <f t="shared" si="133"/>
        <v/>
      </c>
      <c r="R291" s="16" t="str">
        <f t="shared" si="134"/>
        <v/>
      </c>
      <c r="U291" s="16" t="str">
        <f t="shared" si="135"/>
        <v/>
      </c>
      <c r="Y291" s="16" t="str">
        <f t="shared" si="136"/>
        <v/>
      </c>
      <c r="Z291" s="16" t="str">
        <f t="shared" si="137"/>
        <v/>
      </c>
      <c r="AC291" s="16" t="str">
        <f t="shared" si="138"/>
        <v/>
      </c>
      <c r="AG291" s="16" t="str">
        <f t="shared" si="139"/>
        <v/>
      </c>
      <c r="AH291" s="12" t="str">
        <f t="shared" si="140"/>
        <v/>
      </c>
      <c r="AK291" s="16" t="str">
        <f t="shared" si="141"/>
        <v/>
      </c>
      <c r="AO291" s="16" t="str">
        <f t="shared" si="142"/>
        <v/>
      </c>
      <c r="AP291" s="16" t="str">
        <f t="shared" si="143"/>
        <v/>
      </c>
      <c r="AS291" s="16" t="str">
        <f t="shared" si="144"/>
        <v/>
      </c>
      <c r="AW291" s="16" t="str">
        <f t="shared" si="145"/>
        <v/>
      </c>
      <c r="AX291" s="16" t="str">
        <f t="shared" si="146"/>
        <v/>
      </c>
      <c r="BA291" s="16" t="str">
        <f t="shared" si="147"/>
        <v/>
      </c>
      <c r="BE291" s="16" t="str">
        <f t="shared" si="148"/>
        <v/>
      </c>
      <c r="BF291" s="16" t="str">
        <f t="shared" si="149"/>
        <v/>
      </c>
      <c r="BH291" s="16" t="str">
        <f>IF($A291="","",IF(BG291="","I",LOOKUP(BG291/BI$2,{0,0.4,0.45,0.5,0.55,0.6,0.65,0.7,0.75,0.8,1},{"F","D","C","C+","B-","B","B+","A-","A","A+"})))</f>
        <v/>
      </c>
      <c r="BI291" s="12" t="str">
        <f>IF($A291="","",IF(BG291="","--",LOOKUP(BG291/BI$2,{0,0.4,0.45,0.5,0.55,0.6,0.65,0.7,0.75,0.8,1},{0,2,2.25,2.5,2.75,3,3.25,3.5,3.75,4})))</f>
        <v/>
      </c>
      <c r="BL291" s="16" t="str">
        <f t="shared" si="150"/>
        <v/>
      </c>
      <c r="BP291" s="16" t="str">
        <f t="shared" si="151"/>
        <v/>
      </c>
      <c r="BQ291" s="10" t="str">
        <f t="shared" si="152"/>
        <v/>
      </c>
      <c r="BT291" s="16" t="str">
        <f t="shared" si="153"/>
        <v/>
      </c>
      <c r="BX291" s="16" t="str">
        <f t="shared" si="154"/>
        <v/>
      </c>
      <c r="BY291" s="10" t="str">
        <f t="shared" si="155"/>
        <v/>
      </c>
      <c r="CA291" s="16" t="str">
        <f>IF($A291="","",IF(BZ291="","I",LOOKUP(BZ291/CB$2,{0,0.4,0.45,0.5,0.55,0.6,0.65,0.7,0.75,0.8,1},{"F","D","C","C+","B-","B","B+","A-","A","A+"})))</f>
        <v/>
      </c>
      <c r="CB291" s="12" t="str">
        <f>IF($A291="","",IF(BZ291="","--",LOOKUP(BZ291/CB$2,{0,0.4,0.45,0.5,0.55,0.6,0.65,0.7,0.75,0.8,1},{0,2,2.25,2.5,2.75,3,3.25,3.5,3.75,4})))</f>
        <v/>
      </c>
      <c r="CJ291" s="32" t="str">
        <f t="shared" si="156"/>
        <v/>
      </c>
      <c r="CK291" s="33" t="str">
        <f>IF(OR(B291="",A291="IM",COUNT(CG291:CI291)=0),"",ROUNDUP(N(CF291)+N(CJ291),0))</f>
        <v/>
      </c>
    </row>
    <row r="292" spans="5:89" x14ac:dyDescent="0.25">
      <c r="E292" s="16" t="str">
        <f t="shared" si="129"/>
        <v/>
      </c>
      <c r="I292" s="16" t="str">
        <f t="shared" si="130"/>
        <v/>
      </c>
      <c r="J292" s="16" t="str">
        <f t="shared" si="131"/>
        <v/>
      </c>
      <c r="M292" s="16" t="str">
        <f t="shared" si="132"/>
        <v/>
      </c>
      <c r="Q292" s="16" t="str">
        <f t="shared" si="133"/>
        <v/>
      </c>
      <c r="R292" s="16" t="str">
        <f t="shared" si="134"/>
        <v/>
      </c>
      <c r="U292" s="16" t="str">
        <f t="shared" si="135"/>
        <v/>
      </c>
      <c r="Y292" s="16" t="str">
        <f t="shared" si="136"/>
        <v/>
      </c>
      <c r="Z292" s="16" t="str">
        <f t="shared" si="137"/>
        <v/>
      </c>
      <c r="AC292" s="16" t="str">
        <f t="shared" si="138"/>
        <v/>
      </c>
      <c r="AG292" s="16" t="str">
        <f t="shared" si="139"/>
        <v/>
      </c>
      <c r="AH292" s="12" t="str">
        <f t="shared" si="140"/>
        <v/>
      </c>
      <c r="AK292" s="16" t="str">
        <f t="shared" si="141"/>
        <v/>
      </c>
      <c r="AO292" s="16" t="str">
        <f t="shared" si="142"/>
        <v/>
      </c>
      <c r="AP292" s="16" t="str">
        <f t="shared" si="143"/>
        <v/>
      </c>
      <c r="AS292" s="16" t="str">
        <f t="shared" si="144"/>
        <v/>
      </c>
      <c r="AW292" s="16" t="str">
        <f t="shared" si="145"/>
        <v/>
      </c>
      <c r="AX292" s="16" t="str">
        <f t="shared" si="146"/>
        <v/>
      </c>
      <c r="BA292" s="16" t="str">
        <f t="shared" si="147"/>
        <v/>
      </c>
      <c r="BE292" s="16" t="str">
        <f t="shared" si="148"/>
        <v/>
      </c>
      <c r="BF292" s="16" t="str">
        <f t="shared" si="149"/>
        <v/>
      </c>
      <c r="BH292" s="16" t="str">
        <f>IF($A292="","",IF(BG292="","I",LOOKUP(BG292/BI$2,{0,0.4,0.45,0.5,0.55,0.6,0.65,0.7,0.75,0.8,1},{"F","D","C","C+","B-","B","B+","A-","A","A+"})))</f>
        <v/>
      </c>
      <c r="BI292" s="12" t="str">
        <f>IF($A292="","",IF(BG292="","--",LOOKUP(BG292/BI$2,{0,0.4,0.45,0.5,0.55,0.6,0.65,0.7,0.75,0.8,1},{0,2,2.25,2.5,2.75,3,3.25,3.5,3.75,4})))</f>
        <v/>
      </c>
      <c r="BL292" s="16" t="str">
        <f t="shared" si="150"/>
        <v/>
      </c>
      <c r="BP292" s="16" t="str">
        <f t="shared" si="151"/>
        <v/>
      </c>
      <c r="BQ292" s="10" t="str">
        <f t="shared" si="152"/>
        <v/>
      </c>
      <c r="BT292" s="16" t="str">
        <f t="shared" si="153"/>
        <v/>
      </c>
      <c r="BX292" s="16" t="str">
        <f t="shared" si="154"/>
        <v/>
      </c>
      <c r="BY292" s="10" t="str">
        <f t="shared" si="155"/>
        <v/>
      </c>
      <c r="CA292" s="16" t="str">
        <f>IF($A292="","",IF(BZ292="","I",LOOKUP(BZ292/CB$2,{0,0.4,0.45,0.5,0.55,0.6,0.65,0.7,0.75,0.8,1},{"F","D","C","C+","B-","B","B+","A-","A","A+"})))</f>
        <v/>
      </c>
      <c r="CB292" s="12" t="str">
        <f>IF($A292="","",IF(BZ292="","--",LOOKUP(BZ292/CB$2,{0,0.4,0.45,0.5,0.55,0.6,0.65,0.7,0.75,0.8,1},{0,2,2.25,2.5,2.75,3,3.25,3.5,3.75,4})))</f>
        <v/>
      </c>
      <c r="CJ292" s="32" t="str">
        <f t="shared" si="156"/>
        <v/>
      </c>
      <c r="CK292" s="33" t="str">
        <f>IF(OR(B292="",A292="IM",COUNT(CG292:CI292)=0),"",ROUNDUP(N(CF292)+N(CJ292),0))</f>
        <v/>
      </c>
    </row>
    <row r="293" spans="5:89" x14ac:dyDescent="0.25">
      <c r="E293" s="16" t="str">
        <f t="shared" si="129"/>
        <v/>
      </c>
      <c r="I293" s="16" t="str">
        <f t="shared" si="130"/>
        <v/>
      </c>
      <c r="J293" s="16" t="str">
        <f t="shared" si="131"/>
        <v/>
      </c>
      <c r="M293" s="16" t="str">
        <f t="shared" si="132"/>
        <v/>
      </c>
      <c r="Q293" s="16" t="str">
        <f t="shared" si="133"/>
        <v/>
      </c>
      <c r="R293" s="16" t="str">
        <f t="shared" si="134"/>
        <v/>
      </c>
      <c r="U293" s="16" t="str">
        <f t="shared" si="135"/>
        <v/>
      </c>
      <c r="Y293" s="16" t="str">
        <f t="shared" si="136"/>
        <v/>
      </c>
      <c r="Z293" s="16" t="str">
        <f t="shared" si="137"/>
        <v/>
      </c>
      <c r="AC293" s="16" t="str">
        <f t="shared" si="138"/>
        <v/>
      </c>
      <c r="AG293" s="16" t="str">
        <f t="shared" si="139"/>
        <v/>
      </c>
      <c r="AH293" s="12" t="str">
        <f t="shared" si="140"/>
        <v/>
      </c>
      <c r="AK293" s="16" t="str">
        <f t="shared" si="141"/>
        <v/>
      </c>
      <c r="AO293" s="16" t="str">
        <f t="shared" si="142"/>
        <v/>
      </c>
      <c r="AP293" s="16" t="str">
        <f t="shared" si="143"/>
        <v/>
      </c>
      <c r="AS293" s="16" t="str">
        <f t="shared" si="144"/>
        <v/>
      </c>
      <c r="AW293" s="16" t="str">
        <f t="shared" si="145"/>
        <v/>
      </c>
      <c r="AX293" s="16" t="str">
        <f t="shared" si="146"/>
        <v/>
      </c>
      <c r="BA293" s="16" t="str">
        <f t="shared" si="147"/>
        <v/>
      </c>
      <c r="BE293" s="16" t="str">
        <f t="shared" si="148"/>
        <v/>
      </c>
      <c r="BF293" s="16" t="str">
        <f t="shared" si="149"/>
        <v/>
      </c>
      <c r="BH293" s="16" t="str">
        <f>IF($A293="","",IF(BG293="","I",LOOKUP(BG293/BI$2,{0,0.4,0.45,0.5,0.55,0.6,0.65,0.7,0.75,0.8,1},{"F","D","C","C+","B-","B","B+","A-","A","A+"})))</f>
        <v/>
      </c>
      <c r="BI293" s="12" t="str">
        <f>IF($A293="","",IF(BG293="","--",LOOKUP(BG293/BI$2,{0,0.4,0.45,0.5,0.55,0.6,0.65,0.7,0.75,0.8,1},{0,2,2.25,2.5,2.75,3,3.25,3.5,3.75,4})))</f>
        <v/>
      </c>
      <c r="BL293" s="16" t="str">
        <f t="shared" si="150"/>
        <v/>
      </c>
      <c r="BP293" s="16" t="str">
        <f t="shared" si="151"/>
        <v/>
      </c>
      <c r="BQ293" s="10" t="str">
        <f t="shared" si="152"/>
        <v/>
      </c>
      <c r="BT293" s="16" t="str">
        <f t="shared" si="153"/>
        <v/>
      </c>
      <c r="BX293" s="16" t="str">
        <f t="shared" si="154"/>
        <v/>
      </c>
      <c r="BY293" s="10" t="str">
        <f t="shared" si="155"/>
        <v/>
      </c>
      <c r="CA293" s="16" t="str">
        <f>IF($A293="","",IF(BZ293="","I",LOOKUP(BZ293/CB$2,{0,0.4,0.45,0.5,0.55,0.6,0.65,0.7,0.75,0.8,1},{"F","D","C","C+","B-","B","B+","A-","A","A+"})))</f>
        <v/>
      </c>
      <c r="CB293" s="12" t="str">
        <f>IF($A293="","",IF(BZ293="","--",LOOKUP(BZ293/CB$2,{0,0.4,0.45,0.5,0.55,0.6,0.65,0.7,0.75,0.8,1},{0,2,2.25,2.5,2.75,3,3.25,3.5,3.75,4})))</f>
        <v/>
      </c>
      <c r="CJ293" s="32" t="str">
        <f t="shared" si="156"/>
        <v/>
      </c>
      <c r="CK293" s="33" t="str">
        <f>IF(OR(B293="",A293="IM",COUNT(CG293:CI293)=0),"",ROUNDUP(N(CF293)+N(CJ293),0))</f>
        <v/>
      </c>
    </row>
    <row r="294" spans="5:89" x14ac:dyDescent="0.25">
      <c r="E294" s="16" t="str">
        <f t="shared" si="129"/>
        <v/>
      </c>
      <c r="I294" s="16" t="str">
        <f t="shared" si="130"/>
        <v/>
      </c>
      <c r="J294" s="16" t="str">
        <f t="shared" si="131"/>
        <v/>
      </c>
      <c r="M294" s="16" t="str">
        <f t="shared" si="132"/>
        <v/>
      </c>
      <c r="Q294" s="16" t="str">
        <f t="shared" si="133"/>
        <v/>
      </c>
      <c r="R294" s="16" t="str">
        <f t="shared" si="134"/>
        <v/>
      </c>
      <c r="U294" s="16" t="str">
        <f t="shared" si="135"/>
        <v/>
      </c>
      <c r="Y294" s="16" t="str">
        <f t="shared" si="136"/>
        <v/>
      </c>
      <c r="Z294" s="16" t="str">
        <f t="shared" si="137"/>
        <v/>
      </c>
      <c r="AC294" s="16" t="str">
        <f t="shared" si="138"/>
        <v/>
      </c>
      <c r="AG294" s="16" t="str">
        <f t="shared" si="139"/>
        <v/>
      </c>
      <c r="AH294" s="12" t="str">
        <f t="shared" si="140"/>
        <v/>
      </c>
      <c r="AK294" s="16" t="str">
        <f t="shared" si="141"/>
        <v/>
      </c>
      <c r="AO294" s="16" t="str">
        <f t="shared" si="142"/>
        <v/>
      </c>
      <c r="AP294" s="16" t="str">
        <f t="shared" si="143"/>
        <v/>
      </c>
      <c r="AS294" s="16" t="str">
        <f t="shared" si="144"/>
        <v/>
      </c>
      <c r="AW294" s="16" t="str">
        <f t="shared" si="145"/>
        <v/>
      </c>
      <c r="AX294" s="16" t="str">
        <f t="shared" si="146"/>
        <v/>
      </c>
      <c r="BA294" s="16" t="str">
        <f t="shared" si="147"/>
        <v/>
      </c>
      <c r="BE294" s="16" t="str">
        <f t="shared" si="148"/>
        <v/>
      </c>
      <c r="BF294" s="16" t="str">
        <f t="shared" si="149"/>
        <v/>
      </c>
      <c r="BH294" s="16" t="str">
        <f>IF($A294="","",IF(BG294="","I",LOOKUP(BG294/BI$2,{0,0.4,0.45,0.5,0.55,0.6,0.65,0.7,0.75,0.8,1},{"F","D","C","C+","B-","B","B+","A-","A","A+"})))</f>
        <v/>
      </c>
      <c r="BI294" s="12" t="str">
        <f>IF($A294="","",IF(BG294="","--",LOOKUP(BG294/BI$2,{0,0.4,0.45,0.5,0.55,0.6,0.65,0.7,0.75,0.8,1},{0,2,2.25,2.5,2.75,3,3.25,3.5,3.75,4})))</f>
        <v/>
      </c>
      <c r="BL294" s="16" t="str">
        <f t="shared" si="150"/>
        <v/>
      </c>
      <c r="BP294" s="16" t="str">
        <f t="shared" si="151"/>
        <v/>
      </c>
      <c r="BQ294" s="10" t="str">
        <f t="shared" si="152"/>
        <v/>
      </c>
      <c r="BT294" s="16" t="str">
        <f t="shared" si="153"/>
        <v/>
      </c>
      <c r="BX294" s="16" t="str">
        <f t="shared" si="154"/>
        <v/>
      </c>
      <c r="BY294" s="10" t="str">
        <f t="shared" si="155"/>
        <v/>
      </c>
      <c r="CA294" s="16" t="str">
        <f>IF($A294="","",IF(BZ294="","I",LOOKUP(BZ294/CB$2,{0,0.4,0.45,0.5,0.55,0.6,0.65,0.7,0.75,0.8,1},{"F","D","C","C+","B-","B","B+","A-","A","A+"})))</f>
        <v/>
      </c>
      <c r="CB294" s="12" t="str">
        <f>IF($A294="","",IF(BZ294="","--",LOOKUP(BZ294/CB$2,{0,0.4,0.45,0.5,0.55,0.6,0.65,0.7,0.75,0.8,1},{0,2,2.25,2.5,2.75,3,3.25,3.5,3.75,4})))</f>
        <v/>
      </c>
      <c r="CJ294" s="32" t="str">
        <f t="shared" si="156"/>
        <v/>
      </c>
      <c r="CK294" s="33" t="str">
        <f>IF(OR(B294="",A294="IM",COUNT(CG294:CI294)=0),"",ROUNDUP(N(CF294)+N(CJ294),0))</f>
        <v/>
      </c>
    </row>
    <row r="295" spans="5:89" x14ac:dyDescent="0.25">
      <c r="E295" s="16" t="str">
        <f t="shared" si="129"/>
        <v/>
      </c>
      <c r="I295" s="16" t="str">
        <f t="shared" si="130"/>
        <v/>
      </c>
      <c r="J295" s="16" t="str">
        <f t="shared" si="131"/>
        <v/>
      </c>
      <c r="M295" s="16" t="str">
        <f t="shared" si="132"/>
        <v/>
      </c>
      <c r="Q295" s="16" t="str">
        <f t="shared" si="133"/>
        <v/>
      </c>
      <c r="R295" s="16" t="str">
        <f t="shared" si="134"/>
        <v/>
      </c>
      <c r="U295" s="16" t="str">
        <f t="shared" si="135"/>
        <v/>
      </c>
      <c r="Y295" s="16" t="str">
        <f t="shared" si="136"/>
        <v/>
      </c>
      <c r="Z295" s="16" t="str">
        <f t="shared" si="137"/>
        <v/>
      </c>
      <c r="AC295" s="16" t="str">
        <f t="shared" si="138"/>
        <v/>
      </c>
      <c r="AG295" s="16" t="str">
        <f t="shared" si="139"/>
        <v/>
      </c>
      <c r="AH295" s="12" t="str">
        <f t="shared" si="140"/>
        <v/>
      </c>
      <c r="AK295" s="16" t="str">
        <f t="shared" si="141"/>
        <v/>
      </c>
      <c r="AO295" s="16" t="str">
        <f t="shared" si="142"/>
        <v/>
      </c>
      <c r="AP295" s="16" t="str">
        <f t="shared" si="143"/>
        <v/>
      </c>
      <c r="AS295" s="16" t="str">
        <f t="shared" si="144"/>
        <v/>
      </c>
      <c r="AW295" s="16" t="str">
        <f t="shared" si="145"/>
        <v/>
      </c>
      <c r="AX295" s="16" t="str">
        <f t="shared" si="146"/>
        <v/>
      </c>
      <c r="BA295" s="16" t="str">
        <f t="shared" si="147"/>
        <v/>
      </c>
      <c r="BE295" s="16" t="str">
        <f t="shared" si="148"/>
        <v/>
      </c>
      <c r="BF295" s="16" t="str">
        <f t="shared" si="149"/>
        <v/>
      </c>
      <c r="BH295" s="16" t="str">
        <f>IF($A295="","",IF(BG295="","I",LOOKUP(BG295/BI$2,{0,0.4,0.45,0.5,0.55,0.6,0.65,0.7,0.75,0.8,1},{"F","D","C","C+","B-","B","B+","A-","A","A+"})))</f>
        <v/>
      </c>
      <c r="BI295" s="12" t="str">
        <f>IF($A295="","",IF(BG295="","--",LOOKUP(BG295/BI$2,{0,0.4,0.45,0.5,0.55,0.6,0.65,0.7,0.75,0.8,1},{0,2,2.25,2.5,2.75,3,3.25,3.5,3.75,4})))</f>
        <v/>
      </c>
      <c r="BL295" s="16" t="str">
        <f t="shared" si="150"/>
        <v/>
      </c>
      <c r="BP295" s="16" t="str">
        <f t="shared" si="151"/>
        <v/>
      </c>
      <c r="BQ295" s="10" t="str">
        <f t="shared" si="152"/>
        <v/>
      </c>
      <c r="BT295" s="16" t="str">
        <f t="shared" si="153"/>
        <v/>
      </c>
      <c r="BX295" s="16" t="str">
        <f t="shared" si="154"/>
        <v/>
      </c>
      <c r="BY295" s="10" t="str">
        <f t="shared" si="155"/>
        <v/>
      </c>
      <c r="CA295" s="16" t="str">
        <f>IF($A295="","",IF(BZ295="","I",LOOKUP(BZ295/CB$2,{0,0.4,0.45,0.5,0.55,0.6,0.65,0.7,0.75,0.8,1},{"F","D","C","C+","B-","B","B+","A-","A","A+"})))</f>
        <v/>
      </c>
      <c r="CB295" s="12" t="str">
        <f>IF($A295="","",IF(BZ295="","--",LOOKUP(BZ295/CB$2,{0,0.4,0.45,0.5,0.55,0.6,0.65,0.7,0.75,0.8,1},{0,2,2.25,2.5,2.75,3,3.25,3.5,3.75,4})))</f>
        <v/>
      </c>
      <c r="CJ295" s="32" t="str">
        <f t="shared" si="156"/>
        <v/>
      </c>
      <c r="CK295" s="33" t="str">
        <f>IF(OR(B295="",A295="IM",COUNT(CG295:CI295)=0),"",ROUNDUP(N(CF295)+N(CJ295),0))</f>
        <v/>
      </c>
    </row>
    <row r="296" spans="5:89" x14ac:dyDescent="0.25">
      <c r="E296" s="16" t="str">
        <f t="shared" si="129"/>
        <v/>
      </c>
      <c r="I296" s="16" t="str">
        <f t="shared" si="130"/>
        <v/>
      </c>
      <c r="J296" s="16" t="str">
        <f t="shared" si="131"/>
        <v/>
      </c>
      <c r="M296" s="16" t="str">
        <f t="shared" si="132"/>
        <v/>
      </c>
      <c r="Q296" s="16" t="str">
        <f t="shared" si="133"/>
        <v/>
      </c>
      <c r="R296" s="16" t="str">
        <f t="shared" si="134"/>
        <v/>
      </c>
      <c r="U296" s="16" t="str">
        <f t="shared" si="135"/>
        <v/>
      </c>
      <c r="Y296" s="16" t="str">
        <f t="shared" si="136"/>
        <v/>
      </c>
      <c r="Z296" s="16" t="str">
        <f t="shared" si="137"/>
        <v/>
      </c>
      <c r="AC296" s="16" t="str">
        <f t="shared" si="138"/>
        <v/>
      </c>
      <c r="AG296" s="16" t="str">
        <f t="shared" si="139"/>
        <v/>
      </c>
      <c r="AH296" s="12" t="str">
        <f t="shared" si="140"/>
        <v/>
      </c>
      <c r="AK296" s="16" t="str">
        <f t="shared" si="141"/>
        <v/>
      </c>
      <c r="AO296" s="16" t="str">
        <f t="shared" si="142"/>
        <v/>
      </c>
      <c r="AP296" s="16" t="str">
        <f t="shared" si="143"/>
        <v/>
      </c>
      <c r="AS296" s="16" t="str">
        <f t="shared" si="144"/>
        <v/>
      </c>
      <c r="AW296" s="16" t="str">
        <f t="shared" si="145"/>
        <v/>
      </c>
      <c r="AX296" s="16" t="str">
        <f t="shared" si="146"/>
        <v/>
      </c>
      <c r="BA296" s="16" t="str">
        <f t="shared" si="147"/>
        <v/>
      </c>
      <c r="BE296" s="16" t="str">
        <f t="shared" si="148"/>
        <v/>
      </c>
      <c r="BF296" s="16" t="str">
        <f t="shared" si="149"/>
        <v/>
      </c>
      <c r="BH296" s="16" t="str">
        <f>IF($A296="","",IF(BG296="","I",LOOKUP(BG296/BI$2,{0,0.4,0.45,0.5,0.55,0.6,0.65,0.7,0.75,0.8,1},{"F","D","C","C+","B-","B","B+","A-","A","A+"})))</f>
        <v/>
      </c>
      <c r="BI296" s="12" t="str">
        <f>IF($A296="","",IF(BG296="","--",LOOKUP(BG296/BI$2,{0,0.4,0.45,0.5,0.55,0.6,0.65,0.7,0.75,0.8,1},{0,2,2.25,2.5,2.75,3,3.25,3.5,3.75,4})))</f>
        <v/>
      </c>
      <c r="BL296" s="16" t="str">
        <f t="shared" si="150"/>
        <v/>
      </c>
      <c r="BP296" s="16" t="str">
        <f t="shared" si="151"/>
        <v/>
      </c>
      <c r="BQ296" s="10" t="str">
        <f t="shared" si="152"/>
        <v/>
      </c>
      <c r="BT296" s="16" t="str">
        <f t="shared" si="153"/>
        <v/>
      </c>
      <c r="BX296" s="16" t="str">
        <f t="shared" si="154"/>
        <v/>
      </c>
      <c r="BY296" s="10" t="str">
        <f t="shared" si="155"/>
        <v/>
      </c>
      <c r="CA296" s="16" t="str">
        <f>IF($A296="","",IF(BZ296="","I",LOOKUP(BZ296/CB$2,{0,0.4,0.45,0.5,0.55,0.6,0.65,0.7,0.75,0.8,1},{"F","D","C","C+","B-","B","B+","A-","A","A+"})))</f>
        <v/>
      </c>
      <c r="CB296" s="12" t="str">
        <f>IF($A296="","",IF(BZ296="","--",LOOKUP(BZ296/CB$2,{0,0.4,0.45,0.5,0.55,0.6,0.65,0.7,0.75,0.8,1},{0,2,2.25,2.5,2.75,3,3.25,3.5,3.75,4})))</f>
        <v/>
      </c>
      <c r="CJ296" s="32" t="str">
        <f t="shared" si="156"/>
        <v/>
      </c>
      <c r="CK296" s="33" t="str">
        <f>IF(OR(B296="",A296="IM",COUNT(CG296:CI296)=0),"",ROUNDUP(N(CF296)+N(CJ296),0))</f>
        <v/>
      </c>
    </row>
    <row r="297" spans="5:89" x14ac:dyDescent="0.25">
      <c r="E297" s="16" t="str">
        <f t="shared" si="129"/>
        <v/>
      </c>
      <c r="I297" s="16" t="str">
        <f t="shared" si="130"/>
        <v/>
      </c>
      <c r="J297" s="16" t="str">
        <f t="shared" si="131"/>
        <v/>
      </c>
      <c r="M297" s="16" t="str">
        <f t="shared" si="132"/>
        <v/>
      </c>
      <c r="Q297" s="16" t="str">
        <f t="shared" si="133"/>
        <v/>
      </c>
      <c r="R297" s="16" t="str">
        <f t="shared" si="134"/>
        <v/>
      </c>
      <c r="U297" s="16" t="str">
        <f t="shared" si="135"/>
        <v/>
      </c>
      <c r="Y297" s="16" t="str">
        <f t="shared" si="136"/>
        <v/>
      </c>
      <c r="Z297" s="16" t="str">
        <f t="shared" si="137"/>
        <v/>
      </c>
      <c r="AC297" s="16" t="str">
        <f t="shared" si="138"/>
        <v/>
      </c>
      <c r="AG297" s="16" t="str">
        <f t="shared" si="139"/>
        <v/>
      </c>
      <c r="AH297" s="12" t="str">
        <f t="shared" si="140"/>
        <v/>
      </c>
      <c r="AK297" s="16" t="str">
        <f t="shared" si="141"/>
        <v/>
      </c>
      <c r="AO297" s="16" t="str">
        <f t="shared" si="142"/>
        <v/>
      </c>
      <c r="AP297" s="16" t="str">
        <f t="shared" si="143"/>
        <v/>
      </c>
      <c r="AS297" s="16" t="str">
        <f t="shared" si="144"/>
        <v/>
      </c>
      <c r="AW297" s="16" t="str">
        <f t="shared" si="145"/>
        <v/>
      </c>
      <c r="AX297" s="16" t="str">
        <f t="shared" si="146"/>
        <v/>
      </c>
      <c r="BA297" s="16" t="str">
        <f t="shared" si="147"/>
        <v/>
      </c>
      <c r="BE297" s="16" t="str">
        <f t="shared" si="148"/>
        <v/>
      </c>
      <c r="BF297" s="16" t="str">
        <f t="shared" si="149"/>
        <v/>
      </c>
      <c r="BH297" s="16" t="str">
        <f>IF($A297="","",IF(BG297="","I",LOOKUP(BG297/BI$2,{0,0.4,0.45,0.5,0.55,0.6,0.65,0.7,0.75,0.8,1},{"F","D","C","C+","B-","B","B+","A-","A","A+"})))</f>
        <v/>
      </c>
      <c r="BI297" s="12" t="str">
        <f>IF($A297="","",IF(BG297="","--",LOOKUP(BG297/BI$2,{0,0.4,0.45,0.5,0.55,0.6,0.65,0.7,0.75,0.8,1},{0,2,2.25,2.5,2.75,3,3.25,3.5,3.75,4})))</f>
        <v/>
      </c>
      <c r="BL297" s="16" t="str">
        <f t="shared" si="150"/>
        <v/>
      </c>
      <c r="BP297" s="16" t="str">
        <f t="shared" si="151"/>
        <v/>
      </c>
      <c r="BQ297" s="10" t="str">
        <f t="shared" si="152"/>
        <v/>
      </c>
      <c r="BT297" s="16" t="str">
        <f t="shared" si="153"/>
        <v/>
      </c>
      <c r="BX297" s="16" t="str">
        <f t="shared" si="154"/>
        <v/>
      </c>
      <c r="BY297" s="10" t="str">
        <f t="shared" si="155"/>
        <v/>
      </c>
      <c r="CA297" s="16" t="str">
        <f>IF($A297="","",IF(BZ297="","I",LOOKUP(BZ297/CB$2,{0,0.4,0.45,0.5,0.55,0.6,0.65,0.7,0.75,0.8,1},{"F","D","C","C+","B-","B","B+","A-","A","A+"})))</f>
        <v/>
      </c>
      <c r="CB297" s="12" t="str">
        <f>IF($A297="","",IF(BZ297="","--",LOOKUP(BZ297/CB$2,{0,0.4,0.45,0.5,0.55,0.6,0.65,0.7,0.75,0.8,1},{0,2,2.25,2.5,2.75,3,3.25,3.5,3.75,4})))</f>
        <v/>
      </c>
      <c r="CJ297" s="32" t="str">
        <f t="shared" si="156"/>
        <v/>
      </c>
      <c r="CK297" s="33" t="str">
        <f>IF(OR(B297="",A297="IM",COUNT(CG297:CI297)=0),"",ROUNDUP(N(CF297)+N(CJ297),0))</f>
        <v/>
      </c>
    </row>
    <row r="298" spans="5:89" x14ac:dyDescent="0.25">
      <c r="E298" s="16" t="str">
        <f t="shared" si="129"/>
        <v/>
      </c>
      <c r="I298" s="16" t="str">
        <f t="shared" si="130"/>
        <v/>
      </c>
      <c r="J298" s="16" t="str">
        <f t="shared" si="131"/>
        <v/>
      </c>
      <c r="M298" s="16" t="str">
        <f t="shared" si="132"/>
        <v/>
      </c>
      <c r="Q298" s="16" t="str">
        <f t="shared" si="133"/>
        <v/>
      </c>
      <c r="R298" s="16" t="str">
        <f t="shared" si="134"/>
        <v/>
      </c>
      <c r="U298" s="16" t="str">
        <f t="shared" si="135"/>
        <v/>
      </c>
      <c r="Y298" s="16" t="str">
        <f t="shared" si="136"/>
        <v/>
      </c>
      <c r="Z298" s="16" t="str">
        <f t="shared" si="137"/>
        <v/>
      </c>
      <c r="AC298" s="16" t="str">
        <f t="shared" si="138"/>
        <v/>
      </c>
      <c r="AG298" s="16" t="str">
        <f t="shared" si="139"/>
        <v/>
      </c>
      <c r="AH298" s="12" t="str">
        <f t="shared" si="140"/>
        <v/>
      </c>
      <c r="AK298" s="16" t="str">
        <f t="shared" si="141"/>
        <v/>
      </c>
      <c r="AO298" s="16" t="str">
        <f t="shared" si="142"/>
        <v/>
      </c>
      <c r="AP298" s="16" t="str">
        <f t="shared" si="143"/>
        <v/>
      </c>
      <c r="AS298" s="16" t="str">
        <f t="shared" si="144"/>
        <v/>
      </c>
      <c r="AW298" s="16" t="str">
        <f t="shared" si="145"/>
        <v/>
      </c>
      <c r="AX298" s="16" t="str">
        <f t="shared" si="146"/>
        <v/>
      </c>
      <c r="BA298" s="16" t="str">
        <f t="shared" si="147"/>
        <v/>
      </c>
      <c r="BE298" s="16" t="str">
        <f t="shared" si="148"/>
        <v/>
      </c>
      <c r="BF298" s="16" t="str">
        <f t="shared" si="149"/>
        <v/>
      </c>
      <c r="BH298" s="16" t="str">
        <f>IF($A298="","",IF(BG298="","I",LOOKUP(BG298/BI$2,{0,0.4,0.45,0.5,0.55,0.6,0.65,0.7,0.75,0.8,1},{"F","D","C","C+","B-","B","B+","A-","A","A+"})))</f>
        <v/>
      </c>
      <c r="BI298" s="12" t="str">
        <f>IF($A298="","",IF(BG298="","--",LOOKUP(BG298/BI$2,{0,0.4,0.45,0.5,0.55,0.6,0.65,0.7,0.75,0.8,1},{0,2,2.25,2.5,2.75,3,3.25,3.5,3.75,4})))</f>
        <v/>
      </c>
      <c r="BL298" s="16" t="str">
        <f t="shared" si="150"/>
        <v/>
      </c>
      <c r="BP298" s="16" t="str">
        <f t="shared" si="151"/>
        <v/>
      </c>
      <c r="BQ298" s="10" t="str">
        <f t="shared" si="152"/>
        <v/>
      </c>
      <c r="BT298" s="16" t="str">
        <f t="shared" si="153"/>
        <v/>
      </c>
      <c r="BX298" s="16" t="str">
        <f t="shared" si="154"/>
        <v/>
      </c>
      <c r="BY298" s="10" t="str">
        <f t="shared" si="155"/>
        <v/>
      </c>
      <c r="CA298" s="16" t="str">
        <f>IF($A298="","",IF(BZ298="","I",LOOKUP(BZ298/CB$2,{0,0.4,0.45,0.5,0.55,0.6,0.65,0.7,0.75,0.8,1},{"F","D","C","C+","B-","B","B+","A-","A","A+"})))</f>
        <v/>
      </c>
      <c r="CB298" s="12" t="str">
        <f>IF($A298="","",IF(BZ298="","--",LOOKUP(BZ298/CB$2,{0,0.4,0.45,0.5,0.55,0.6,0.65,0.7,0.75,0.8,1},{0,2,2.25,2.5,2.75,3,3.25,3.5,3.75,4})))</f>
        <v/>
      </c>
      <c r="CJ298" s="32" t="str">
        <f t="shared" si="156"/>
        <v/>
      </c>
      <c r="CK298" s="33" t="str">
        <f>IF(OR(B298="",A298="IM",COUNT(CG298:CI298)=0),"",ROUNDUP(N(CF298)+N(CJ298),0))</f>
        <v/>
      </c>
    </row>
    <row r="299" spans="5:89" x14ac:dyDescent="0.25">
      <c r="E299" s="16" t="str">
        <f t="shared" si="129"/>
        <v/>
      </c>
      <c r="I299" s="16" t="str">
        <f t="shared" si="130"/>
        <v/>
      </c>
      <c r="J299" s="16" t="str">
        <f t="shared" si="131"/>
        <v/>
      </c>
      <c r="M299" s="16" t="str">
        <f t="shared" si="132"/>
        <v/>
      </c>
      <c r="Q299" s="16" t="str">
        <f t="shared" si="133"/>
        <v/>
      </c>
      <c r="R299" s="16" t="str">
        <f t="shared" si="134"/>
        <v/>
      </c>
      <c r="U299" s="16" t="str">
        <f t="shared" si="135"/>
        <v/>
      </c>
      <c r="Y299" s="16" t="str">
        <f t="shared" si="136"/>
        <v/>
      </c>
      <c r="Z299" s="16" t="str">
        <f t="shared" si="137"/>
        <v/>
      </c>
      <c r="AC299" s="16" t="str">
        <f t="shared" si="138"/>
        <v/>
      </c>
      <c r="AG299" s="16" t="str">
        <f t="shared" si="139"/>
        <v/>
      </c>
      <c r="AH299" s="12" t="str">
        <f t="shared" si="140"/>
        <v/>
      </c>
      <c r="AK299" s="16" t="str">
        <f t="shared" si="141"/>
        <v/>
      </c>
      <c r="AO299" s="16" t="str">
        <f t="shared" si="142"/>
        <v/>
      </c>
      <c r="AP299" s="16" t="str">
        <f t="shared" si="143"/>
        <v/>
      </c>
      <c r="AS299" s="16" t="str">
        <f t="shared" si="144"/>
        <v/>
      </c>
      <c r="AW299" s="16" t="str">
        <f t="shared" si="145"/>
        <v/>
      </c>
      <c r="AX299" s="16" t="str">
        <f t="shared" si="146"/>
        <v/>
      </c>
      <c r="BA299" s="16" t="str">
        <f t="shared" si="147"/>
        <v/>
      </c>
      <c r="BE299" s="16" t="str">
        <f t="shared" si="148"/>
        <v/>
      </c>
      <c r="BF299" s="16" t="str">
        <f t="shared" si="149"/>
        <v/>
      </c>
      <c r="BH299" s="16" t="str">
        <f>IF($A299="","",IF(BG299="","I",LOOKUP(BG299/BI$2,{0,0.4,0.45,0.5,0.55,0.6,0.65,0.7,0.75,0.8,1},{"F","D","C","C+","B-","B","B+","A-","A","A+"})))</f>
        <v/>
      </c>
      <c r="BI299" s="12" t="str">
        <f>IF($A299="","",IF(BG299="","--",LOOKUP(BG299/BI$2,{0,0.4,0.45,0.5,0.55,0.6,0.65,0.7,0.75,0.8,1},{0,2,2.25,2.5,2.75,3,3.25,3.5,3.75,4})))</f>
        <v/>
      </c>
      <c r="BL299" s="16" t="str">
        <f t="shared" si="150"/>
        <v/>
      </c>
      <c r="BP299" s="16" t="str">
        <f t="shared" si="151"/>
        <v/>
      </c>
      <c r="BQ299" s="10" t="str">
        <f t="shared" si="152"/>
        <v/>
      </c>
      <c r="BT299" s="16" t="str">
        <f t="shared" si="153"/>
        <v/>
      </c>
      <c r="BX299" s="16" t="str">
        <f t="shared" si="154"/>
        <v/>
      </c>
      <c r="BY299" s="10" t="str">
        <f t="shared" si="155"/>
        <v/>
      </c>
      <c r="CA299" s="16" t="str">
        <f>IF($A299="","",IF(BZ299="","I",LOOKUP(BZ299/CB$2,{0,0.4,0.45,0.5,0.55,0.6,0.65,0.7,0.75,0.8,1},{"F","D","C","C+","B-","B","B+","A-","A","A+"})))</f>
        <v/>
      </c>
      <c r="CB299" s="12" t="str">
        <f>IF($A299="","",IF(BZ299="","--",LOOKUP(BZ299/CB$2,{0,0.4,0.45,0.5,0.55,0.6,0.65,0.7,0.75,0.8,1},{0,2,2.25,2.5,2.75,3,3.25,3.5,3.75,4})))</f>
        <v/>
      </c>
      <c r="CJ299" s="32" t="str">
        <f t="shared" si="156"/>
        <v/>
      </c>
      <c r="CK299" s="33" t="str">
        <f>IF(OR(B299="",A299="IM",COUNT(CG299:CI299)=0),"",ROUNDUP(N(CF299)+N(CJ299),0))</f>
        <v/>
      </c>
    </row>
    <row r="300" spans="5:89" x14ac:dyDescent="0.25">
      <c r="E300" s="16" t="str">
        <f t="shared" si="129"/>
        <v/>
      </c>
      <c r="I300" s="16" t="str">
        <f t="shared" si="130"/>
        <v/>
      </c>
      <c r="J300" s="16" t="str">
        <f t="shared" si="131"/>
        <v/>
      </c>
      <c r="M300" s="16" t="str">
        <f t="shared" si="132"/>
        <v/>
      </c>
      <c r="Q300" s="16" t="str">
        <f t="shared" si="133"/>
        <v/>
      </c>
      <c r="R300" s="16" t="str">
        <f t="shared" si="134"/>
        <v/>
      </c>
      <c r="U300" s="16" t="str">
        <f t="shared" si="135"/>
        <v/>
      </c>
      <c r="Y300" s="16" t="str">
        <f t="shared" si="136"/>
        <v/>
      </c>
      <c r="Z300" s="16" t="str">
        <f t="shared" si="137"/>
        <v/>
      </c>
      <c r="AC300" s="16" t="str">
        <f t="shared" si="138"/>
        <v/>
      </c>
      <c r="AG300" s="16" t="str">
        <f t="shared" si="139"/>
        <v/>
      </c>
      <c r="AH300" s="12" t="str">
        <f t="shared" si="140"/>
        <v/>
      </c>
      <c r="AK300" s="16" t="str">
        <f t="shared" si="141"/>
        <v/>
      </c>
      <c r="AO300" s="16" t="str">
        <f t="shared" si="142"/>
        <v/>
      </c>
      <c r="AP300" s="16" t="str">
        <f t="shared" si="143"/>
        <v/>
      </c>
      <c r="AS300" s="16" t="str">
        <f t="shared" si="144"/>
        <v/>
      </c>
      <c r="AW300" s="16" t="str">
        <f t="shared" si="145"/>
        <v/>
      </c>
      <c r="AX300" s="16" t="str">
        <f t="shared" si="146"/>
        <v/>
      </c>
      <c r="BA300" s="16" t="str">
        <f t="shared" si="147"/>
        <v/>
      </c>
      <c r="BE300" s="16" t="str">
        <f t="shared" si="148"/>
        <v/>
      </c>
      <c r="BF300" s="16" t="str">
        <f t="shared" si="149"/>
        <v/>
      </c>
      <c r="BH300" s="16" t="str">
        <f>IF($A300="","",IF(BG300="","I",LOOKUP(BG300/BI$2,{0,0.4,0.45,0.5,0.55,0.6,0.65,0.7,0.75,0.8,1},{"F","D","C","C+","B-","B","B+","A-","A","A+"})))</f>
        <v/>
      </c>
      <c r="BI300" s="12" t="str">
        <f>IF($A300="","",IF(BG300="","--",LOOKUP(BG300/BI$2,{0,0.4,0.45,0.5,0.55,0.6,0.65,0.7,0.75,0.8,1},{0,2,2.25,2.5,2.75,3,3.25,3.5,3.75,4})))</f>
        <v/>
      </c>
      <c r="BL300" s="16" t="str">
        <f t="shared" si="150"/>
        <v/>
      </c>
      <c r="BP300" s="16" t="str">
        <f t="shared" si="151"/>
        <v/>
      </c>
      <c r="BQ300" s="10" t="str">
        <f t="shared" si="152"/>
        <v/>
      </c>
      <c r="BT300" s="16" t="str">
        <f t="shared" si="153"/>
        <v/>
      </c>
      <c r="BX300" s="16" t="str">
        <f t="shared" si="154"/>
        <v/>
      </c>
      <c r="BY300" s="10" t="str">
        <f t="shared" si="155"/>
        <v/>
      </c>
      <c r="CA300" s="16" t="str">
        <f>IF($A300="","",IF(BZ300="","I",LOOKUP(BZ300/CB$2,{0,0.4,0.45,0.5,0.55,0.6,0.65,0.7,0.75,0.8,1},{"F","D","C","C+","B-","B","B+","A-","A","A+"})))</f>
        <v/>
      </c>
      <c r="CB300" s="12" t="str">
        <f>IF($A300="","",IF(BZ300="","--",LOOKUP(BZ300/CB$2,{0,0.4,0.45,0.5,0.55,0.6,0.65,0.7,0.75,0.8,1},{0,2,2.25,2.5,2.75,3,3.25,3.5,3.75,4})))</f>
        <v/>
      </c>
      <c r="CJ300" s="32" t="str">
        <f t="shared" si="156"/>
        <v/>
      </c>
      <c r="CK300" s="33" t="str">
        <f>IF(OR(B300="",A300="IM",COUNT(CG300:CI300)=0),"",ROUNDUP(N(CF300)+N(CJ300),0))</f>
        <v/>
      </c>
    </row>
  </sheetData>
  <mergeCells count="116">
    <mergeCell ref="BG1:BI1"/>
    <mergeCell ref="BG2:BH2"/>
    <mergeCell ref="BG3:BH3"/>
    <mergeCell ref="CK4:CK6"/>
    <mergeCell ref="CC2:CD2"/>
    <mergeCell ref="CE2:CF2"/>
    <mergeCell ref="CC4:CF4"/>
    <mergeCell ref="CG4:CJ4"/>
    <mergeCell ref="CC5:CC6"/>
    <mergeCell ref="CD5:CD6"/>
    <mergeCell ref="CE5:CE6"/>
    <mergeCell ref="CF5:CF6"/>
    <mergeCell ref="CG5:CG6"/>
    <mergeCell ref="CH5:CH6"/>
    <mergeCell ref="CI5:CI6"/>
    <mergeCell ref="CJ5:CJ6"/>
    <mergeCell ref="CG2:CI2"/>
    <mergeCell ref="BJ2:BK2"/>
    <mergeCell ref="BJ3:BL3"/>
    <mergeCell ref="BM3:BP3"/>
    <mergeCell ref="BL4:BL5"/>
    <mergeCell ref="BP4:BP5"/>
    <mergeCell ref="BP2:BQ2"/>
    <mergeCell ref="BN2:BO2"/>
    <mergeCell ref="BL2:BM2"/>
    <mergeCell ref="A5:B5"/>
    <mergeCell ref="A1:B4"/>
    <mergeCell ref="AY1:BF1"/>
    <mergeCell ref="AD3:AG3"/>
    <mergeCell ref="AS4:AS5"/>
    <mergeCell ref="AW4:AW5"/>
    <mergeCell ref="AY2:AZ2"/>
    <mergeCell ref="Q2:R2"/>
    <mergeCell ref="O2:P2"/>
    <mergeCell ref="M2:N2"/>
    <mergeCell ref="Y2:Z2"/>
    <mergeCell ref="W2:X2"/>
    <mergeCell ref="U2:V2"/>
    <mergeCell ref="AG2:AH2"/>
    <mergeCell ref="AC2:AD2"/>
    <mergeCell ref="AE2:AF2"/>
    <mergeCell ref="AO2:AP2"/>
    <mergeCell ref="AM2:AN2"/>
    <mergeCell ref="AK2:AL2"/>
    <mergeCell ref="AW2:AX2"/>
    <mergeCell ref="AU2:AV2"/>
    <mergeCell ref="AS2:AT2"/>
    <mergeCell ref="CC1:CL1"/>
    <mergeCell ref="CL3:CL6"/>
    <mergeCell ref="CJ2:CL2"/>
    <mergeCell ref="E4:E5"/>
    <mergeCell ref="I4:I5"/>
    <mergeCell ref="C3:E3"/>
    <mergeCell ref="F3:I3"/>
    <mergeCell ref="M4:M5"/>
    <mergeCell ref="Q4:Q5"/>
    <mergeCell ref="S2:T2"/>
    <mergeCell ref="S3:U3"/>
    <mergeCell ref="V3:Y3"/>
    <mergeCell ref="U4:U5"/>
    <mergeCell ref="Y4:Y5"/>
    <mergeCell ref="BZ1:CB1"/>
    <mergeCell ref="BZ2:CA2"/>
    <mergeCell ref="BZ3:CA3"/>
    <mergeCell ref="CC3:CK3"/>
    <mergeCell ref="BQ3:BQ5"/>
    <mergeCell ref="C1:J1"/>
    <mergeCell ref="K1:R1"/>
    <mergeCell ref="S1:Z1"/>
    <mergeCell ref="AA1:AH1"/>
    <mergeCell ref="AQ1:AX1"/>
    <mergeCell ref="AA2:AB2"/>
    <mergeCell ref="AA3:AC3"/>
    <mergeCell ref="AY3:BA3"/>
    <mergeCell ref="BB3:BE3"/>
    <mergeCell ref="BA4:BA5"/>
    <mergeCell ref="BE4:BE5"/>
    <mergeCell ref="AQ2:AR2"/>
    <mergeCell ref="AQ3:AS3"/>
    <mergeCell ref="AT3:AW3"/>
    <mergeCell ref="AX3:AX5"/>
    <mergeCell ref="BE2:BF2"/>
    <mergeCell ref="BC2:BD2"/>
    <mergeCell ref="BA2:BB2"/>
    <mergeCell ref="C2:D2"/>
    <mergeCell ref="K2:L2"/>
    <mergeCell ref="BJ1:BQ1"/>
    <mergeCell ref="I2:J2"/>
    <mergeCell ref="G2:H2"/>
    <mergeCell ref="E2:F2"/>
    <mergeCell ref="AP3:AP5"/>
    <mergeCell ref="AI1:AP1"/>
    <mergeCell ref="J3:J5"/>
    <mergeCell ref="R3:R5"/>
    <mergeCell ref="Z3:Z5"/>
    <mergeCell ref="AH3:AH5"/>
    <mergeCell ref="K3:M3"/>
    <mergeCell ref="N3:Q3"/>
    <mergeCell ref="AC4:AC5"/>
    <mergeCell ref="BF3:BF5"/>
    <mergeCell ref="AG4:AG5"/>
    <mergeCell ref="AI2:AJ2"/>
    <mergeCell ref="AI3:AK3"/>
    <mergeCell ref="AL3:AO3"/>
    <mergeCell ref="AK4:AK5"/>
    <mergeCell ref="AO4:AO5"/>
    <mergeCell ref="BR1:BY1"/>
    <mergeCell ref="BR2:BS2"/>
    <mergeCell ref="BT2:BU2"/>
    <mergeCell ref="BV2:BW2"/>
    <mergeCell ref="BX2:BY2"/>
    <mergeCell ref="BR3:BT3"/>
    <mergeCell ref="BU3:BX3"/>
    <mergeCell ref="BY3:BY5"/>
    <mergeCell ref="BT4:BT5"/>
    <mergeCell ref="BX4:BX5"/>
  </mergeCells>
  <conditionalFormatting sqref="A5 A1 CJ2:CK2 I2 Q2 Y2 AG2 AO2 AW2 BE2 BP2 CB2:CB3 K4:Q5 AQ4:AW5 AQ1 C4:I5 S4:Y5 AA4:AG5 AI4:AO5 AY4:BE5 BJ4:BP5 BZ5:CJ5 S1 AA1 AI1 AY1 BJ1 C1:C2 G2 K1:K2 O2 S2:U2 W2 AA2:AC2 AE2 AI2:AK2 AM2 AQ2:AS2 AU2 AY2:BA2 BC2 BJ2:BL2 BN2 CC1:CC4 CG4 CK4 CG2 CE2 P8:P9 CM1:XFD6 N128:P300 E2 M2 BZ1:BZ3 BX2 BR4:BX5 BR1 BR2:BT2 BV2 CC7:XFD1048576 C121:F145 Q8:U135 AF64:BF102 K7:M300 Q146:BF300 Q136:AC145 AF136:BF145 AF7:BA63 A7:A144 B146:F151 C7:E120 A152:F174 H7:J7 P7:U7 P11:P127 X7:AC102 X103:BF135 A301:BF1048576 A175:H300 H8:H174 I8:J300 BC7:BF63 A6:BF6 C3:BF3 BI2:BI3 BG1:BG3 BG5:BI1048576 BJ3:BY3 BJ6:CB1048576">
    <cfRule type="expression" dxfId="4" priority="13">
      <formula>_xlfn.ISFORMULA(INDIRECT("rc",FALSE))</formula>
    </cfRule>
  </conditionalFormatting>
  <conditionalFormatting sqref="BB7:BB63">
    <cfRule type="expression" dxfId="3" priority="2">
      <formula>_xlfn.ISFORMULA(INDIRECT("rc",FALSE))</formula>
    </cfRule>
  </conditionalFormatting>
  <conditionalFormatting sqref="A145:A151">
    <cfRule type="expression" dxfId="2" priority="1">
      <formula>_xlfn.ISFORMULA(INDIRECT("rc",FALSE))</formula>
    </cfRule>
  </conditionalFormatting>
  <pageMargins left="0.75" right="0.5" top="0.75" bottom="0.5" header="0.3" footer="0.3"/>
  <pageSetup paperSize="8" scale="91" fitToWidth="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795"/>
  <sheetViews>
    <sheetView zoomScale="90" zoomScaleNormal="90" workbookViewId="0">
      <pane ySplit="4" topLeftCell="A5" activePane="bottomLeft" state="frozen"/>
      <selection pane="bottomLeft" activeCell="AS8" sqref="AS8"/>
    </sheetView>
  </sheetViews>
  <sheetFormatPr defaultColWidth="9.140625" defaultRowHeight="18.95" customHeight="1" x14ac:dyDescent="0.25"/>
  <cols>
    <col min="1" max="1" width="11.28515625" style="92" bestFit="1" customWidth="1"/>
    <col min="2" max="2" width="4.42578125" style="5" bestFit="1" customWidth="1"/>
    <col min="3" max="3" width="3.5703125" style="2" bestFit="1" customWidth="1"/>
    <col min="4" max="4" width="4.42578125" style="99" bestFit="1" customWidth="1"/>
    <col min="5" max="5" width="4.42578125" style="5" bestFit="1" customWidth="1"/>
    <col min="6" max="6" width="3.5703125" style="2" bestFit="1" customWidth="1"/>
    <col min="7" max="7" width="4.42578125" style="99" bestFit="1" customWidth="1"/>
    <col min="8" max="8" width="4.42578125" style="5" bestFit="1" customWidth="1"/>
    <col min="9" max="9" width="3.5703125" style="2" bestFit="1" customWidth="1"/>
    <col min="10" max="10" width="4.42578125" style="99" bestFit="1" customWidth="1"/>
    <col min="11" max="11" width="4.42578125" style="5" bestFit="1" customWidth="1"/>
    <col min="12" max="12" width="3.5703125" style="2" bestFit="1" customWidth="1"/>
    <col min="13" max="13" width="4.42578125" style="99" bestFit="1" customWidth="1"/>
    <col min="14" max="14" width="4.42578125" style="5" bestFit="1" customWidth="1"/>
    <col min="15" max="15" width="3.5703125" style="2" bestFit="1" customWidth="1"/>
    <col min="16" max="16" width="4.42578125" style="99" bestFit="1" customWidth="1"/>
    <col min="17" max="17" width="4.42578125" style="5" bestFit="1" customWidth="1"/>
    <col min="18" max="18" width="3.5703125" style="2" bestFit="1" customWidth="1"/>
    <col min="19" max="19" width="4.42578125" style="99" bestFit="1" customWidth="1"/>
    <col min="20" max="20" width="4.42578125" style="5" bestFit="1" customWidth="1"/>
    <col min="21" max="21" width="3.5703125" style="2" bestFit="1" customWidth="1"/>
    <col min="22" max="22" width="4.42578125" style="99" bestFit="1" customWidth="1"/>
    <col min="23" max="23" width="4.42578125" style="5" bestFit="1" customWidth="1"/>
    <col min="24" max="24" width="3.5703125" style="2" bestFit="1" customWidth="1"/>
    <col min="25" max="25" width="4.42578125" style="99" bestFit="1" customWidth="1"/>
    <col min="26" max="26" width="4.42578125" style="5" bestFit="1" customWidth="1"/>
    <col min="27" max="27" width="3.5703125" style="2" bestFit="1" customWidth="1"/>
    <col min="28" max="28" width="4.42578125" style="99" bestFit="1" customWidth="1"/>
    <col min="29" max="29" width="4.42578125" style="5" bestFit="1" customWidth="1"/>
    <col min="30" max="30" width="3.5703125" style="2" bestFit="1" customWidth="1"/>
    <col min="31" max="31" width="5.42578125" style="99" bestFit="1" customWidth="1"/>
    <col min="32" max="32" width="4.42578125" style="5" bestFit="1" customWidth="1"/>
    <col min="33" max="33" width="3.5703125" style="2" bestFit="1" customWidth="1"/>
    <col min="34" max="34" width="4.42578125" style="99" bestFit="1" customWidth="1"/>
    <col min="35" max="35" width="4.42578125" style="5" bestFit="1" customWidth="1"/>
    <col min="36" max="36" width="3.5703125" style="2" bestFit="1" customWidth="1"/>
    <col min="37" max="37" width="4.85546875" style="103" bestFit="1" customWidth="1"/>
    <col min="38" max="38" width="4" style="94" bestFit="1" customWidth="1"/>
    <col min="39" max="39" width="5.42578125" style="4" bestFit="1" customWidth="1"/>
    <col min="40" max="41" width="3.5703125" style="2" bestFit="1" customWidth="1"/>
    <col min="42" max="42" width="5.5703125" style="2" bestFit="1" customWidth="1"/>
    <col min="43" max="43" width="10.42578125" style="2" bestFit="1" customWidth="1"/>
    <col min="44" max="44" width="3.5703125" style="6" bestFit="1" customWidth="1"/>
    <col min="45" max="16384" width="9.140625" style="1"/>
  </cols>
  <sheetData>
    <row r="1" spans="1:44" ht="15" customHeight="1" x14ac:dyDescent="0.25">
      <c r="A1" s="90" t="s">
        <v>38</v>
      </c>
      <c r="B1" s="95" t="str">
        <f>DR!C1</f>
        <v>CHEM 211F</v>
      </c>
      <c r="C1" s="83"/>
      <c r="D1" s="96"/>
      <c r="E1" s="95" t="str">
        <f>DR!K1</f>
        <v>CHEM 212F</v>
      </c>
      <c r="F1" s="83"/>
      <c r="G1" s="96"/>
      <c r="H1" s="95" t="str">
        <f>DR!S1</f>
        <v>CHEM 221F</v>
      </c>
      <c r="I1" s="83"/>
      <c r="J1" s="96"/>
      <c r="K1" s="95" t="str">
        <f>DR!AA1</f>
        <v>CHEM 222F</v>
      </c>
      <c r="L1" s="83"/>
      <c r="M1" s="96"/>
      <c r="N1" s="95" t="str">
        <f>DR!AI1</f>
        <v>CHEM 231F</v>
      </c>
      <c r="O1" s="83"/>
      <c r="P1" s="96"/>
      <c r="Q1" s="95" t="str">
        <f>DR!AQ1</f>
        <v>CHEM 232F</v>
      </c>
      <c r="R1" s="83"/>
      <c r="S1" s="96"/>
      <c r="T1" s="95" t="str">
        <f>DR!BZ1</f>
        <v>CHEM 201VH</v>
      </c>
      <c r="U1" s="83"/>
      <c r="V1" s="96"/>
      <c r="W1" s="95" t="str">
        <f>DR!CC1</f>
        <v>CHEM 201LF</v>
      </c>
      <c r="X1" s="83"/>
      <c r="Y1" s="96"/>
      <c r="Z1" s="95" t="str">
        <f>DR!AY1</f>
        <v>PHYS 241F</v>
      </c>
      <c r="AA1" s="83"/>
      <c r="AB1" s="96"/>
      <c r="AC1" s="100" t="str">
        <f>DR!BG1</f>
        <v>PHYS 242LH</v>
      </c>
      <c r="AD1" s="83"/>
      <c r="AE1" s="96"/>
      <c r="AF1" s="95" t="str">
        <f>DR!BJ1</f>
        <v>MATH 251F</v>
      </c>
      <c r="AG1" s="83"/>
      <c r="AH1" s="96"/>
      <c r="AI1" s="95" t="str">
        <f>DR!BR1</f>
        <v>STAT 262F</v>
      </c>
      <c r="AJ1" s="83"/>
      <c r="AK1" s="96"/>
      <c r="AL1" s="101" t="s">
        <v>37</v>
      </c>
      <c r="AM1" s="84" t="s">
        <v>5</v>
      </c>
      <c r="AN1" s="81" t="s">
        <v>6</v>
      </c>
      <c r="AO1" s="81" t="s">
        <v>4</v>
      </c>
      <c r="AP1" s="81" t="s">
        <v>10</v>
      </c>
      <c r="AQ1" s="83" t="s">
        <v>11</v>
      </c>
      <c r="AR1" s="86" t="s">
        <v>24</v>
      </c>
    </row>
    <row r="2" spans="1:44" ht="15" customHeight="1" x14ac:dyDescent="0.25">
      <c r="A2" s="91"/>
      <c r="B2" s="97" t="str">
        <f>DR!C2</f>
        <v>MARKS</v>
      </c>
      <c r="C2" s="89"/>
      <c r="D2" s="98">
        <f>DR!E2</f>
        <v>75</v>
      </c>
      <c r="E2" s="97" t="str">
        <f>DR!K2</f>
        <v>MARKS</v>
      </c>
      <c r="F2" s="89"/>
      <c r="G2" s="98">
        <f>DR!M2</f>
        <v>75</v>
      </c>
      <c r="H2" s="97" t="str">
        <f>DR!S2</f>
        <v>MARKS</v>
      </c>
      <c r="I2" s="89"/>
      <c r="J2" s="98">
        <f>DR!U2</f>
        <v>75</v>
      </c>
      <c r="K2" s="97" t="str">
        <f>DR!AA2</f>
        <v>MARKS</v>
      </c>
      <c r="L2" s="89"/>
      <c r="M2" s="98">
        <f>DR!AC2</f>
        <v>75</v>
      </c>
      <c r="N2" s="97" t="str">
        <f>DR!AI2</f>
        <v>MARKS</v>
      </c>
      <c r="O2" s="89"/>
      <c r="P2" s="98">
        <f>DR!AK2</f>
        <v>75</v>
      </c>
      <c r="Q2" s="97" t="str">
        <f>DR!AQ2</f>
        <v>MARKS</v>
      </c>
      <c r="R2" s="89"/>
      <c r="S2" s="98">
        <f>DR!AS2</f>
        <v>75</v>
      </c>
      <c r="T2" s="97" t="str">
        <f>DR!BZ2</f>
        <v>MARKS</v>
      </c>
      <c r="U2" s="89"/>
      <c r="V2" s="98">
        <f>DR!CB2</f>
        <v>50</v>
      </c>
      <c r="W2" s="97" t="str">
        <f>DR!CC2</f>
        <v>MARKS</v>
      </c>
      <c r="X2" s="89"/>
      <c r="Y2" s="98">
        <f>DR!CE2</f>
        <v>150</v>
      </c>
      <c r="Z2" s="97" t="str">
        <f>DR!AY2</f>
        <v>MARKS</v>
      </c>
      <c r="AA2" s="89"/>
      <c r="AB2" s="98">
        <f>DR!BA2</f>
        <v>100</v>
      </c>
      <c r="AC2" s="97" t="str">
        <f>DR!BG2</f>
        <v>MARKS</v>
      </c>
      <c r="AD2" s="89"/>
      <c r="AE2" s="98">
        <f>DR!BI2</f>
        <v>50</v>
      </c>
      <c r="AF2" s="97" t="str">
        <f>DR!BJ2</f>
        <v>MARKS</v>
      </c>
      <c r="AG2" s="89"/>
      <c r="AH2" s="98">
        <f>DR!BL2</f>
        <v>75</v>
      </c>
      <c r="AI2" s="97" t="str">
        <f>DR!BR2</f>
        <v>MARKS</v>
      </c>
      <c r="AJ2" s="89"/>
      <c r="AK2" s="98">
        <f>DR!BT2</f>
        <v>75</v>
      </c>
      <c r="AL2" s="102"/>
      <c r="AM2" s="85"/>
      <c r="AN2" s="82"/>
      <c r="AO2" s="82"/>
      <c r="AP2" s="82"/>
      <c r="AQ2" s="88"/>
      <c r="AR2" s="87"/>
    </row>
    <row r="3" spans="1:44" ht="12.75" customHeight="1" x14ac:dyDescent="0.25">
      <c r="A3" s="91"/>
      <c r="B3" s="97" t="str">
        <f>DR!G2</f>
        <v>CREDIT</v>
      </c>
      <c r="C3" s="89"/>
      <c r="D3" s="98">
        <f>DR!I2</f>
        <v>3</v>
      </c>
      <c r="E3" s="97" t="str">
        <f>DR!O2</f>
        <v>CREDIT</v>
      </c>
      <c r="F3" s="89"/>
      <c r="G3" s="98">
        <f>DR!Q2</f>
        <v>3</v>
      </c>
      <c r="H3" s="97" t="str">
        <f>DR!W2</f>
        <v>CREDIT</v>
      </c>
      <c r="I3" s="89"/>
      <c r="J3" s="98">
        <f>DR!Y2</f>
        <v>3</v>
      </c>
      <c r="K3" s="97" t="str">
        <f>DR!AE2</f>
        <v>CREDIT</v>
      </c>
      <c r="L3" s="89"/>
      <c r="M3" s="98">
        <f>DR!AG2</f>
        <v>3</v>
      </c>
      <c r="N3" s="97" t="str">
        <f>DR!AM2</f>
        <v>CREDIT</v>
      </c>
      <c r="O3" s="89"/>
      <c r="P3" s="98">
        <f>DR!AO2</f>
        <v>3</v>
      </c>
      <c r="Q3" s="97" t="str">
        <f>DR!AU2</f>
        <v>CREDIT</v>
      </c>
      <c r="R3" s="89"/>
      <c r="S3" s="98">
        <f>DR!AW2</f>
        <v>3</v>
      </c>
      <c r="T3" s="97" t="str">
        <f>DR!BZ3</f>
        <v>CREDIT</v>
      </c>
      <c r="U3" s="89"/>
      <c r="V3" s="98">
        <f>DR!CB3</f>
        <v>2</v>
      </c>
      <c r="W3" s="97" t="str">
        <f>DR!CG2</f>
        <v>CREDIT</v>
      </c>
      <c r="X3" s="89"/>
      <c r="Y3" s="98">
        <f>DR!CJ2</f>
        <v>6</v>
      </c>
      <c r="Z3" s="97" t="str">
        <f>DR!BC2</f>
        <v>CREDIT</v>
      </c>
      <c r="AA3" s="89"/>
      <c r="AB3" s="98">
        <f>DR!BE2</f>
        <v>4</v>
      </c>
      <c r="AC3" s="97" t="str">
        <f>DR!BG3</f>
        <v>CREDIT</v>
      </c>
      <c r="AD3" s="89"/>
      <c r="AE3" s="98">
        <f>DR!BI3</f>
        <v>2</v>
      </c>
      <c r="AF3" s="97" t="str">
        <f>DR!BN2</f>
        <v>CREDIT</v>
      </c>
      <c r="AG3" s="89"/>
      <c r="AH3" s="98">
        <f>DR!BP2</f>
        <v>3</v>
      </c>
      <c r="AI3" s="97" t="str">
        <f>DR!BV2</f>
        <v>CREDIT</v>
      </c>
      <c r="AJ3" s="89"/>
      <c r="AK3" s="98">
        <f>DR!BX2</f>
        <v>3</v>
      </c>
      <c r="AL3" s="102"/>
      <c r="AM3" s="85"/>
      <c r="AN3" s="82"/>
      <c r="AO3" s="82"/>
      <c r="AP3" s="82"/>
      <c r="AQ3" s="88"/>
      <c r="AR3" s="87"/>
    </row>
    <row r="4" spans="1:44" ht="21" customHeight="1" x14ac:dyDescent="0.25">
      <c r="A4" s="92" t="s">
        <v>23</v>
      </c>
      <c r="B4" s="5" t="s">
        <v>9</v>
      </c>
      <c r="C4" s="2" t="s">
        <v>4</v>
      </c>
      <c r="D4" s="99" t="s">
        <v>3</v>
      </c>
      <c r="E4" s="5" t="s">
        <v>9</v>
      </c>
      <c r="F4" s="2" t="s">
        <v>4</v>
      </c>
      <c r="G4" s="99" t="s">
        <v>3</v>
      </c>
      <c r="H4" s="5" t="s">
        <v>9</v>
      </c>
      <c r="I4" s="2" t="s">
        <v>4</v>
      </c>
      <c r="J4" s="99" t="s">
        <v>3</v>
      </c>
      <c r="K4" s="5" t="s">
        <v>9</v>
      </c>
      <c r="L4" s="2" t="s">
        <v>4</v>
      </c>
      <c r="M4" s="99" t="s">
        <v>3</v>
      </c>
      <c r="N4" s="5" t="s">
        <v>9</v>
      </c>
      <c r="O4" s="2" t="s">
        <v>4</v>
      </c>
      <c r="P4" s="99" t="s">
        <v>3</v>
      </c>
      <c r="Q4" s="5" t="s">
        <v>9</v>
      </c>
      <c r="R4" s="2" t="s">
        <v>4</v>
      </c>
      <c r="S4" s="99" t="s">
        <v>3</v>
      </c>
      <c r="T4" s="5" t="s">
        <v>9</v>
      </c>
      <c r="U4" s="2" t="s">
        <v>4</v>
      </c>
      <c r="V4" s="99" t="s">
        <v>3</v>
      </c>
      <c r="W4" s="5" t="s">
        <v>9</v>
      </c>
      <c r="X4" s="2" t="s">
        <v>4</v>
      </c>
      <c r="Y4" s="99" t="s">
        <v>3</v>
      </c>
      <c r="Z4" s="5" t="s">
        <v>9</v>
      </c>
      <c r="AA4" s="2" t="s">
        <v>4</v>
      </c>
      <c r="AB4" s="99" t="s">
        <v>3</v>
      </c>
      <c r="AC4" s="5" t="s">
        <v>9</v>
      </c>
      <c r="AD4" s="2" t="s">
        <v>4</v>
      </c>
      <c r="AE4" s="99" t="s">
        <v>3</v>
      </c>
      <c r="AF4" s="5" t="s">
        <v>9</v>
      </c>
      <c r="AG4" s="2" t="s">
        <v>4</v>
      </c>
      <c r="AH4" s="99" t="s">
        <v>3</v>
      </c>
      <c r="AI4" s="5" t="s">
        <v>9</v>
      </c>
      <c r="AJ4" s="2" t="s">
        <v>4</v>
      </c>
      <c r="AK4" s="103" t="s">
        <v>3</v>
      </c>
      <c r="AL4" s="102"/>
      <c r="AM4" s="85"/>
      <c r="AN4" s="3">
        <f>SUM(B3:AK3)</f>
        <v>38</v>
      </c>
      <c r="AO4" s="82"/>
      <c r="AP4" s="82"/>
      <c r="AQ4" s="88"/>
      <c r="AR4" s="87"/>
    </row>
    <row r="5" spans="1:44" ht="18.95" customHeight="1" x14ac:dyDescent="0.25">
      <c r="A5" s="93" t="str">
        <f>IF(DR!$B7="","",DR!$B7)</f>
        <v/>
      </c>
      <c r="B5" s="5" t="str">
        <f>IF(COUNT($A5)=0,"",IF($A5&lt;&gt;DR!$B7,"ERR",DR!J7))</f>
        <v/>
      </c>
      <c r="C5" s="2" t="str">
        <f>IF(COUNT($A5)=0,"",IF(B5="3E","3E",IF(B5="","I",LOOKUP(B5/D$2,{0,0.4,0.45,0.5,0.55,0.6,0.65,0.7,0.75,0.8,1},{"F","D","C","C+","B-","B","B+","A-","A","A+"}))))</f>
        <v/>
      </c>
      <c r="D5" s="99" t="str">
        <f>IF(COUNT($A5)=0,"",IF(B5="","--",IF(B5="3E","3E",LOOKUP(B5/D$2,{0,0.4,0.45,0.5,0.55,0.6,0.65,0.7,0.75,0.8,1},{0,2,2.25,2.5,2.75,3,3.25,3.5,3.75,4}))))</f>
        <v/>
      </c>
      <c r="E5" s="5" t="str">
        <f>IF(COUNT($A5)=0,"",IF($A5&lt;&gt;DR!$B7,"ERR",DR!R7))</f>
        <v/>
      </c>
      <c r="F5" s="2" t="str">
        <f>IF(COUNT($A5)=0,"",IF(E5="3E","3E",IF(E5="","I",LOOKUP(E5/G$2,{0,0.4,0.45,0.5,0.55,0.6,0.65,0.7,0.75,0.8,1},{"F","D","C","C+","B-","B","B+","A-","A","A+"}))))</f>
        <v/>
      </c>
      <c r="G5" s="99" t="str">
        <f>IF(COUNT($A5)=0,"",IF(E5="","--",IF(E5="3E","3E",LOOKUP(E5/G$2,{0,0.4,0.45,0.5,0.55,0.6,0.65,0.7,0.75,0.8,1},{0,2,2.25,2.5,2.75,3,3.25,3.5,3.75,4}))))</f>
        <v/>
      </c>
      <c r="H5" s="5" t="str">
        <f>IF(COUNT($A5)=0,"",IF($A5&lt;&gt;DR!$B7,"ERR",DR!Z7))</f>
        <v/>
      </c>
      <c r="I5" s="2" t="str">
        <f>IF(COUNT($A5)=0,"",IF(H5="3E","3E",IF(H5="","I",LOOKUP(H5/J$2,{0,0.4,0.45,0.5,0.55,0.6,0.65,0.7,0.75,0.8,1},{"F","D","C","C+","B-","B","B+","A-","A","A+"}))))</f>
        <v/>
      </c>
      <c r="J5" s="99" t="str">
        <f>IF(COUNT($A5)=0,"",IF(H5="","--",IF(H5="3E","3E",LOOKUP(H5/J$2,{0,0.4,0.45,0.5,0.55,0.6,0.65,0.7,0.75,0.8,1},{0,2,2.25,2.5,2.75,3,3.25,3.5,3.75,4}))))</f>
        <v/>
      </c>
      <c r="K5" s="5" t="str">
        <f>IF(COUNT($A5)=0,"",IF($A5&lt;&gt;DR!$B7,"ERR",DR!AH7))</f>
        <v/>
      </c>
      <c r="L5" s="2" t="str">
        <f>IF(COUNT($A5)=0,"",IF(K5="3E","3E",IF(K5="","I",LOOKUP(K5/M$2,{0,0.4,0.45,0.5,0.55,0.6,0.65,0.7,0.75,0.8,1},{"F","D","C","C+","B-","B","B+","A-","A","A+"}))))</f>
        <v/>
      </c>
      <c r="M5" s="99" t="str">
        <f>IF(COUNT($A5)=0,"",IF(K5="","--",IF(K5="3E","3E",LOOKUP(K5/M$2,{0,0.4,0.45,0.5,0.55,0.6,0.65,0.7,0.75,0.8,1},{0,2,2.25,2.5,2.75,3,3.25,3.5,3.75,4}))))</f>
        <v/>
      </c>
      <c r="N5" s="5" t="str">
        <f>IF(COUNT($A5)=0,"",IF($A5&lt;&gt;DR!$B7,"ERR",DR!AP7))</f>
        <v/>
      </c>
      <c r="O5" s="2" t="str">
        <f>IF(COUNT($A5)=0,"",IF(N5="3E","3E",IF(N5="","I",LOOKUP(N5/P$2,{0,0.4,0.45,0.5,0.55,0.6,0.65,0.7,0.75,0.8,1},{"F","D","C","C+","B-","B","B+","A-","A","A+"}))))</f>
        <v/>
      </c>
      <c r="P5" s="99" t="str">
        <f>IF(COUNT($A5)=0,"",IF(N5="","--",IF(N5="3E","3E",LOOKUP(N5/P$2,{0,0.4,0.45,0.5,0.55,0.6,0.65,0.7,0.75,0.8,1},{0,2,2.25,2.5,2.75,3,3.25,3.5,3.75,4}))))</f>
        <v/>
      </c>
      <c r="Q5" s="5" t="str">
        <f>IF(COUNT($A5)=0,"",IF($A5&lt;&gt;DR!$B7,"ERR",DR!AX7))</f>
        <v/>
      </c>
      <c r="R5" s="2" t="str">
        <f>IF(COUNT($A5)=0,"",IF(Q5="3E","3E",IF(Q5="","I",LOOKUP(Q5/S$2,{0,0.4,0.45,0.5,0.55,0.6,0.65,0.7,0.75,0.8,1},{"F","D","C","C+","B-","B","B+","A-","A","A+"}))))</f>
        <v/>
      </c>
      <c r="S5" s="99" t="str">
        <f>IF(COUNT($A5)=0,"",IF(Q5="","--",IF(Q5="3E","3E",LOOKUP(Q5/S$2,{0,0.4,0.45,0.5,0.55,0.6,0.65,0.7,0.75,0.8,1},{0,2,2.25,2.5,2.75,3,3.25,3.5,3.75,4}))))</f>
        <v/>
      </c>
      <c r="T5" s="5" t="str">
        <f>IF(OR(COUNT($A5)=0,DR!BZ7=""),"",IF($A5&lt;&gt;DR!$B7,"ERR",DR!BZ7))</f>
        <v/>
      </c>
      <c r="U5" s="2" t="str">
        <f>IF(COUNT($A5)=0,"",IF(T5="3E","3E",IF(T5="","I",LOOKUP(T5/V$2,{0,0.4,0.45,0.5,0.55,0.6,0.65,0.7,0.75,0.8,1},{"F","D","C","C+","B-","B","B+","A-","A","A+"}))))</f>
        <v/>
      </c>
      <c r="V5" s="99" t="str">
        <f>IF(COUNT($A5)=0,"",IF(T5="","--",IF(T5="3E","3E",LOOKUP(T5/V$2,{0,0.4,0.45,0.5,0.55,0.6,0.65,0.7,0.75,0.8,1},{0,2,2.25,2.5,2.75,3,3.25,3.5,3.75,4}))))</f>
        <v/>
      </c>
      <c r="W5" s="5" t="str">
        <f>IF(COUNT($A5)=0,"",IF($A5&lt;&gt;DR!$B7,"ERR",IF(DR!$A7="IM",DR!CL7,DR!CK7)))</f>
        <v/>
      </c>
      <c r="X5" s="2" t="str">
        <f>IF(COUNT($A5)=0,"",IF(W5="3E","3E",IF(W5="","I",LOOKUP(W5/Y$2,{0,0.4,0.45,0.5,0.55,0.6,0.65,0.7,0.75,0.8,1},{"F","D","C","C+","B-","B","B+","A-","A","A+"}))))</f>
        <v/>
      </c>
      <c r="Y5" s="99" t="str">
        <f>IF(COUNT($A5)=0,"",IF(W5="","--",IF(W5="3E","3E",LOOKUP(W5/Y$2,{0,0.4,0.45,0.5,0.55,0.6,0.65,0.7,0.75,0.8,1},{0,2,2.25,2.5,2.75,3,3.25,3.5,3.75,4}))))</f>
        <v/>
      </c>
      <c r="Z5" s="5" t="str">
        <f>IF(COUNT($A5)=0,"",IF($A5&lt;&gt;DR!$B7,"ERR",DR!BF7))</f>
        <v/>
      </c>
      <c r="AA5" s="2" t="str">
        <f>IF(COUNT($A5)=0,"",IF(Z5="3E","3E",IF(Z5="","I",LOOKUP(Z5/AB$2,{0,0.4,0.45,0.5,0.55,0.6,0.65,0.7,0.75,0.8,1},{"F","D","C","C+","B-","B","B+","A-","A","A+"}))))</f>
        <v/>
      </c>
      <c r="AB5" s="99" t="str">
        <f>IF(COUNT($A5)=0,"",IF(Z5="","--",IF(Z5="3E","3E",LOOKUP(Z5/AB$2,{0,0.4,0.45,0.5,0.55,0.6,0.65,0.7,0.75,0.8,1},{0,2,2.25,2.5,2.75,3,3.25,3.5,3.75,4}))))</f>
        <v/>
      </c>
      <c r="AC5" s="5" t="str">
        <f>IF(COUNT($A5)=0,"",IF($A5&lt;&gt;DR!$B7,"ERR",DR!BG7))</f>
        <v/>
      </c>
      <c r="AD5" s="2" t="str">
        <f>IF(COUNT($A5)=0,"",IF(AC5="3E","3E",IF(AC5="","I",LOOKUP(AC5/AE$2,{0,0.4,0.45,0.5,0.55,0.6,0.65,0.7,0.75,0.8,1},{"F","D","C","C+","B-","B","B+","A-","A","A+"}))))</f>
        <v/>
      </c>
      <c r="AE5" s="99" t="str">
        <f>IF(COUNT($A5)=0,"",IF(AC5="","--",IF(AC5="3E","3E",LOOKUP(AC5/AE$2,{0,0.4,0.45,0.5,0.55,0.6,0.65,0.7,0.75,0.8,1},{0,2,2.25,2.5,2.75,3,3.25,3.5,3.75,4}))))</f>
        <v/>
      </c>
      <c r="AF5" s="5" t="str">
        <f>IF(COUNT($A5)=0,"",IF($A5&lt;&gt;DR!$B7,"ERR",DR!BQ7))</f>
        <v/>
      </c>
      <c r="AG5" s="2" t="str">
        <f>IF(COUNT($A5)=0,"",IF(AF5="3E","3E",IF(AF5="","I",LOOKUP(AF5/AH$2,{0,0.4,0.45,0.5,0.55,0.6,0.65,0.7,0.75,0.8,1},{"F","D","C","C+","B-","B","B+","A-","A","A+"}))))</f>
        <v/>
      </c>
      <c r="AH5" s="99" t="str">
        <f>IF(COUNT($A5)=0,"",IF(AF5="","--",IF(AF5="3E","3E",LOOKUP(AF5/AH$2,{0,0.4,0.45,0.5,0.55,0.6,0.65,0.7,0.75,0.8,1},{0,2,2.25,2.5,2.75,3,3.25,3.5,3.75,4}))))</f>
        <v/>
      </c>
      <c r="AI5" s="5" t="str">
        <f>IF(COUNT($A5)=0,"",IF($A5&lt;&gt;DR!$B7,"ERR",DR!BY7))</f>
        <v/>
      </c>
      <c r="AJ5" s="2" t="str">
        <f>IF(COUNT($A5)=0,"",IF(AI5="3E","3E",IF(AI5="","I",LOOKUP(AI5/AK$2,{0,0.4,0.45,0.5,0.55,0.6,0.65,0.7,0.75,0.8,1},{"F","D","C","C+","B-","B","B+","A-","A","A+"}))))</f>
        <v/>
      </c>
      <c r="AK5" s="103" t="str">
        <f>IF(COUNT($A5)=0,"",IF(AI5="","--",IF(AI5="3E","3E",LOOKUP(AI5/AK$2,{0,0.4,0.45,0.5,0.55,0.6,0.65,0.7,0.75,0.8,1},{0,2,2.25,2.5,2.75,3,3.25,3.5,3.75,4}))))</f>
        <v/>
      </c>
      <c r="AL5" s="94" t="str">
        <f>IFERROR(IF(COUNT($A5)=0,"",IF(COUNT(W5)=0,"--",IF(COUNTIF(B5:AK5,"3E")&gt;0,"3E",SUM(IF(D5&gt;=2,D5*$D$3),IF(G5&gt;=2,G5*$G$3),IF(J5&gt;=2,J5*$J$3),IF(M5&gt;=2,M5*$M$3),IF(P5&gt;=2,P5*$P$3),IF(S5&gt;=2,S5*$S$3),IF(V5&gt;=2,V5*$V$3),IF(Y5&gt;=2,Y5*$Y$3),IF(AB5&gt;=2,AB5*$AB$3),IF(AE5&gt;=2,AE5*$AE$3),IF(AH5&gt;=2,AH5*$AH$3),IF(AK5&gt;=2,AK5*$AK$3))))),"")</f>
        <v/>
      </c>
      <c r="AM5" s="4" t="str">
        <f>IF(COUNT($A5)=0,"",IF(COUNT(W5)=0,"--",IF(COUNTIF(B5:Y5,"3E")&gt;0,"3E",TRUNC(AL5/TCP,3))))</f>
        <v/>
      </c>
      <c r="AN5" s="2" t="str">
        <f>IFERROR(IF(COUNT($A5)=0,"",IF(COUNT(W5)=0,"--",IF(COUNTIF(B5:AK5,"3E")&gt;0,"3E",SUM(IF(D5&gt;=2,$D$3),IF(G5&gt;=2,$G$3),IF(J5&gt;=2,$J$3),IF(M5&gt;=2,$M$3),IF(P5&gt;=2,$P$3),IF(S5&gt;=2,$S$3),IF(V5&gt;=2,$V$3),IF(Y5&gt;=2,$Y$3),IF(AB5&gt;=2,$AB$3),IF(AE5&gt;=2,$AE$3),IF(AH5&gt;=2,$AH$3),IF(AK5&gt;=2,$AK$3))))),"")</f>
        <v/>
      </c>
      <c r="AO5" s="2" t="str">
        <f>IF(AM5="3E","3E",IF(COUNT($A5)=0,"",IF(COUNT(AK5)=0,"I",LOOKUP(AM5,{0,2,2.25,2.5,2.75,3,3.25,3.5,3.75,4},{"F","D","C","C+","B-","B","B+","A-","A","A+"}))))</f>
        <v/>
      </c>
      <c r="AP5" s="2" t="str">
        <f>IF(AM5="3E","3E",IF(OR(COUNT($A5)=0,COUNT(W5)=0),"",IF(AND(Y5&gt;=2,AE5&gt;=2,AM5&gt;=2,AN5&gt;=28),"PASS","FAIL")))</f>
        <v/>
      </c>
      <c r="AQ5" s="2" t="str">
        <f>IF(COUNT($A5)=0,"",IF(AP5="3E","3E",IF(AP5="PASS",CONCATENATE(IF(N(D5)&lt;2,"211F,",""),IF(N(G5)&lt;2,"212F,",""),IF(N(J5)&lt;2,"221F,",""),IF(N(M5)&lt;2,"222F,",""),IF(N(P5)&lt;2,"231F,",""),IF(N(S5)&lt;2,"232F,",""),IF(N(AB5)&lt;2,"241F,",""),IF(N(AH5)&lt;2,"251F,",""),IF(N(AK5)&lt;2,"262F,","")),"")))</f>
        <v/>
      </c>
      <c r="AR5" s="6" t="str">
        <f>IF($AM5="3E","3E",IF(AM5=0,"",IF(OR(COUNT($A5)=0,COUNT(W5)=0),"",RANK(AM5,$AM$5:$AM$500,0))))</f>
        <v/>
      </c>
    </row>
    <row r="6" spans="1:44" ht="18.95" customHeight="1" x14ac:dyDescent="0.25">
      <c r="A6" s="93" t="str">
        <f>IF(DR!$B8="","",DR!$B8)</f>
        <v/>
      </c>
      <c r="B6" s="5" t="str">
        <f>IF(COUNT($A6)=0,"",IF($A6&lt;&gt;DR!$B8,"ERR",DR!J8))</f>
        <v/>
      </c>
      <c r="C6" s="2" t="str">
        <f>IF(COUNT($A6)=0,"",IF(B6="3E","3E",IF(B6="","I",LOOKUP(B6/D$2,{0,0.4,0.45,0.5,0.55,0.6,0.65,0.7,0.75,0.8,1},{"F","D","C","C+","B-","B","B+","A-","A","A+"}))))</f>
        <v/>
      </c>
      <c r="D6" s="99" t="str">
        <f>IF(COUNT($A6)=0,"",IF(B6="","--",IF(B6="3E","3E",LOOKUP(B6/D$2,{0,0.4,0.45,0.5,0.55,0.6,0.65,0.7,0.75,0.8,1},{0,2,2.25,2.5,2.75,3,3.25,3.5,3.75,4}))))</f>
        <v/>
      </c>
      <c r="E6" s="5" t="str">
        <f>IF(COUNT($A6)=0,"",IF($A6&lt;&gt;DR!$B8,"ERR",DR!R8))</f>
        <v/>
      </c>
      <c r="F6" s="2" t="str">
        <f>IF(COUNT($A6)=0,"",IF(E6="3E","3E",IF(E6="","I",LOOKUP(E6/G$2,{0,0.4,0.45,0.5,0.55,0.6,0.65,0.7,0.75,0.8,1},{"F","D","C","C+","B-","B","B+","A-","A","A+"}))))</f>
        <v/>
      </c>
      <c r="G6" s="99" t="str">
        <f>IF(COUNT($A6)=0,"",IF(E6="","--",IF(E6="3E","3E",LOOKUP(E6/G$2,{0,0.4,0.45,0.5,0.55,0.6,0.65,0.7,0.75,0.8,1},{0,2,2.25,2.5,2.75,3,3.25,3.5,3.75,4}))))</f>
        <v/>
      </c>
      <c r="H6" s="5" t="str">
        <f>IF(COUNT($A6)=0,"",IF($A6&lt;&gt;DR!$B8,"ERR",DR!Z8))</f>
        <v/>
      </c>
      <c r="I6" s="2" t="str">
        <f>IF(COUNT($A6)=0,"",IF(H6="3E","3E",IF(H6="","I",LOOKUP(H6/J$2,{0,0.4,0.45,0.5,0.55,0.6,0.65,0.7,0.75,0.8,1},{"F","D","C","C+","B-","B","B+","A-","A","A+"}))))</f>
        <v/>
      </c>
      <c r="J6" s="99" t="str">
        <f>IF(COUNT($A6)=0,"",IF(H6="","--",IF(H6="3E","3E",LOOKUP(H6/J$2,{0,0.4,0.45,0.5,0.55,0.6,0.65,0.7,0.75,0.8,1},{0,2,2.25,2.5,2.75,3,3.25,3.5,3.75,4}))))</f>
        <v/>
      </c>
      <c r="K6" s="5" t="str">
        <f>IF(COUNT($A6)=0,"",IF($A6&lt;&gt;DR!$B8,"ERR",DR!AH8))</f>
        <v/>
      </c>
      <c r="L6" s="2" t="str">
        <f>IF(COUNT($A6)=0,"",IF(K6="3E","3E",IF(K6="","I",LOOKUP(K6/M$2,{0,0.4,0.45,0.5,0.55,0.6,0.65,0.7,0.75,0.8,1},{"F","D","C","C+","B-","B","B+","A-","A","A+"}))))</f>
        <v/>
      </c>
      <c r="M6" s="99" t="str">
        <f>IF(COUNT($A6)=0,"",IF(K6="","--",IF(K6="3E","3E",LOOKUP(K6/M$2,{0,0.4,0.45,0.5,0.55,0.6,0.65,0.7,0.75,0.8,1},{0,2,2.25,2.5,2.75,3,3.25,3.5,3.75,4}))))</f>
        <v/>
      </c>
      <c r="N6" s="5" t="str">
        <f>IF(COUNT($A6)=0,"",IF($A6&lt;&gt;DR!$B8,"ERR",DR!AP8))</f>
        <v/>
      </c>
      <c r="O6" s="2" t="str">
        <f>IF(COUNT($A6)=0,"",IF(N6="3E","3E",IF(N6="","I",LOOKUP(N6/P$2,{0,0.4,0.45,0.5,0.55,0.6,0.65,0.7,0.75,0.8,1},{"F","D","C","C+","B-","B","B+","A-","A","A+"}))))</f>
        <v/>
      </c>
      <c r="P6" s="99" t="str">
        <f>IF(COUNT($A6)=0,"",IF(N6="","--",IF(N6="3E","3E",LOOKUP(N6/P$2,{0,0.4,0.45,0.5,0.55,0.6,0.65,0.7,0.75,0.8,1},{0,2,2.25,2.5,2.75,3,3.25,3.5,3.75,4}))))</f>
        <v/>
      </c>
      <c r="Q6" s="5" t="str">
        <f>IF(COUNT($A6)=0,"",IF($A6&lt;&gt;DR!$B8,"ERR",DR!AX8))</f>
        <v/>
      </c>
      <c r="R6" s="2" t="str">
        <f>IF(COUNT($A6)=0,"",IF(Q6="3E","3E",IF(Q6="","I",LOOKUP(Q6/S$2,{0,0.4,0.45,0.5,0.55,0.6,0.65,0.7,0.75,0.8,1},{"F","D","C","C+","B-","B","B+","A-","A","A+"}))))</f>
        <v/>
      </c>
      <c r="S6" s="99" t="str">
        <f>IF(COUNT($A6)=0,"",IF(Q6="","--",IF(Q6="3E","3E",LOOKUP(Q6/S$2,{0,0.4,0.45,0.5,0.55,0.6,0.65,0.7,0.75,0.8,1},{0,2,2.25,2.5,2.75,3,3.25,3.5,3.75,4}))))</f>
        <v/>
      </c>
      <c r="T6" s="5" t="str">
        <f>IF(OR(COUNT($A6)=0,DR!BZ8=""),"",IF($A6&lt;&gt;DR!$B8,"ERR",DR!BZ8))</f>
        <v/>
      </c>
      <c r="U6" s="2" t="str">
        <f>IF(COUNT($A6)=0,"",IF(T6="3E","3E",IF(T6="","I",LOOKUP(T6/V$2,{0,0.4,0.45,0.5,0.55,0.6,0.65,0.7,0.75,0.8,1},{"F","D","C","C+","B-","B","B+","A-","A","A+"}))))</f>
        <v/>
      </c>
      <c r="V6" s="99" t="str">
        <f>IF(COUNT($A6)=0,"",IF(T6="","--",IF(T6="3E","3E",LOOKUP(T6/V$2,{0,0.4,0.45,0.5,0.55,0.6,0.65,0.7,0.75,0.8,1},{0,2,2.25,2.5,2.75,3,3.25,3.5,3.75,4}))))</f>
        <v/>
      </c>
      <c r="W6" s="5" t="str">
        <f>IF(COUNT($A6)=0,"",IF($A6&lt;&gt;DR!$B8,"ERR",IF(DR!$A8="IM",DR!CL8,DR!CK8)))</f>
        <v/>
      </c>
      <c r="X6" s="2" t="str">
        <f>IF(COUNT($A6)=0,"",IF(W6="3E","3E",IF(W6="","I",LOOKUP(W6/Y$2,{0,0.4,0.45,0.5,0.55,0.6,0.65,0.7,0.75,0.8,1},{"F","D","C","C+","B-","B","B+","A-","A","A+"}))))</f>
        <v/>
      </c>
      <c r="Y6" s="99" t="str">
        <f>IF(COUNT($A6)=0,"",IF(W6="","--",IF(W6="3E","3E",LOOKUP(W6/Y$2,{0,0.4,0.45,0.5,0.55,0.6,0.65,0.7,0.75,0.8,1},{0,2,2.25,2.5,2.75,3,3.25,3.5,3.75,4}))))</f>
        <v/>
      </c>
      <c r="Z6" s="5" t="str">
        <f>IF(COUNT($A6)=0,"",IF($A6&lt;&gt;DR!$B8,"ERR",DR!BF8))</f>
        <v/>
      </c>
      <c r="AA6" s="2" t="str">
        <f>IF(COUNT($A6)=0,"",IF(Z6="3E","3E",IF(Z6="","I",LOOKUP(Z6/AB$2,{0,0.4,0.45,0.5,0.55,0.6,0.65,0.7,0.75,0.8,1},{"F","D","C","C+","B-","B","B+","A-","A","A+"}))))</f>
        <v/>
      </c>
      <c r="AB6" s="99" t="str">
        <f>IF(COUNT($A6)=0,"",IF(Z6="","--",IF(Z6="3E","3E",LOOKUP(Z6/AB$2,{0,0.4,0.45,0.5,0.55,0.6,0.65,0.7,0.75,0.8,1},{0,2,2.25,2.5,2.75,3,3.25,3.5,3.75,4}))))</f>
        <v/>
      </c>
      <c r="AC6" s="5" t="str">
        <f>IF(COUNT($A6)=0,"",IF($A6&lt;&gt;DR!$B8,"ERR",DR!BG8))</f>
        <v/>
      </c>
      <c r="AD6" s="2" t="str">
        <f>IF(COUNT($A6)=0,"",IF(AC6="3E","3E",IF(AC6="","I",LOOKUP(AC6/AE$2,{0,0.4,0.45,0.5,0.55,0.6,0.65,0.7,0.75,0.8,1},{"F","D","C","C+","B-","B","B+","A-","A","A+"}))))</f>
        <v/>
      </c>
      <c r="AE6" s="99" t="str">
        <f>IF(COUNT($A6)=0,"",IF(AC6="","--",IF(AC6="3E","3E",LOOKUP(AC6/AE$2,{0,0.4,0.45,0.5,0.55,0.6,0.65,0.7,0.75,0.8,1},{0,2,2.25,2.5,2.75,3,3.25,3.5,3.75,4}))))</f>
        <v/>
      </c>
      <c r="AF6" s="5" t="str">
        <f>IF(COUNT($A6)=0,"",IF($A6&lt;&gt;DR!$B8,"ERR",DR!BQ8))</f>
        <v/>
      </c>
      <c r="AG6" s="2" t="str">
        <f>IF(COUNT($A6)=0,"",IF(AF6="3E","3E",IF(AF6="","I",LOOKUP(AF6/AH$2,{0,0.4,0.45,0.5,0.55,0.6,0.65,0.7,0.75,0.8,1},{"F","D","C","C+","B-","B","B+","A-","A","A+"}))))</f>
        <v/>
      </c>
      <c r="AH6" s="99" t="str">
        <f>IF(COUNT($A6)=0,"",IF(AF6="","--",IF(AF6="3E","3E",LOOKUP(AF6/AH$2,{0,0.4,0.45,0.5,0.55,0.6,0.65,0.7,0.75,0.8,1},{0,2,2.25,2.5,2.75,3,3.25,3.5,3.75,4}))))</f>
        <v/>
      </c>
      <c r="AI6" s="5" t="str">
        <f>IF(COUNT($A6)=0,"",IF($A6&lt;&gt;DR!$B8,"ERR",DR!BY8))</f>
        <v/>
      </c>
      <c r="AJ6" s="2" t="str">
        <f>IF(COUNT($A6)=0,"",IF(AI6="3E","3E",IF(AI6="","I",LOOKUP(AI6/AK$2,{0,0.4,0.45,0.5,0.55,0.6,0.65,0.7,0.75,0.8,1},{"F","D","C","C+","B-","B","B+","A-","A","A+"}))))</f>
        <v/>
      </c>
      <c r="AK6" s="103" t="str">
        <f>IF(COUNT($A6)=0,"",IF(AI6="","--",IF(AI6="3E","3E",LOOKUP(AI6/AK$2,{0,0.4,0.45,0.5,0.55,0.6,0.65,0.7,0.75,0.8,1},{0,2,2.25,2.5,2.75,3,3.25,3.5,3.75,4}))))</f>
        <v/>
      </c>
      <c r="AL6" s="94" t="str">
        <f>IFERROR(IF(COUNT($A6)=0,"",IF(COUNT(W6)=0,"--",IF(COUNTIF(B6:AK6,"3E")&gt;0,"3E",SUM(IF(D6&gt;=2,D6*$D$3),IF(G6&gt;=2,G6*$G$3),IF(J6&gt;=2,J6*$J$3),IF(M6&gt;=2,M6*$M$3),IF(P6&gt;=2,P6*$P$3),IF(S6&gt;=2,S6*$S$3),IF(V6&gt;=2,V6*$V$3),IF(Y6&gt;=2,Y6*$Y$3),IF(AB6&gt;=2,AB6*$AB$3),IF(AE6&gt;=2,AE6*$AE$3),IF(AH6&gt;=2,AH6*$AH$3),IF(AK6&gt;=2,AK6*$AK$3))))),"")</f>
        <v/>
      </c>
      <c r="AM6" s="4" t="str">
        <f>IF(COUNT($A6)=0,"",IF(COUNT(W6)=0,"--",IF(COUNTIF(B6:Y6,"3E")&gt;0,"3E",TRUNC(AL6/TCP,3))))</f>
        <v/>
      </c>
      <c r="AN6" s="2" t="str">
        <f>IFERROR(IF(COUNT($A6)=0,"",IF(COUNT(W6)=0,"--",IF(COUNTIF(B6:AK6,"3E")&gt;0,"3E",SUM(IF(D6&gt;=2,$D$3),IF(G6&gt;=2,$G$3),IF(J6&gt;=2,$J$3),IF(M6&gt;=2,$M$3),IF(P6&gt;=2,$P$3),IF(S6&gt;=2,$S$3),IF(V6&gt;=2,$V$3),IF(Y6&gt;=2,$Y$3),IF(AB6&gt;=2,$AB$3),IF(AE6&gt;=2,$AE$3),IF(AH6&gt;=2,$AH$3),IF(AK6&gt;=2,$AK$3))))),"")</f>
        <v/>
      </c>
      <c r="AO6" s="2" t="str">
        <f>IF(AM6="3E","3E",IF(COUNT($A6)=0,"",IF(COUNT(AK6)=0,"I",LOOKUP(AM6,{0,2,2.25,2.5,2.75,3,3.25,3.5,3.75,4},{"F","D","C","C+","B-","B","B+","A-","A","A+"}))))</f>
        <v/>
      </c>
      <c r="AP6" s="2" t="str">
        <f>IF(AM6="3E","3E",IF(OR(COUNT($A6)=0,COUNT(W6)=0),"",IF(AND(Y6&gt;=2,AM6&gt;=2,AN6&gt;=28),"PASS","FAIL")))</f>
        <v/>
      </c>
      <c r="AQ6" s="2" t="str">
        <f t="shared" ref="AQ6:AQ22" si="0">IF(COUNT($A6)=0,"",IF(AP6="3E","3E",IF(AP6="PASS",CONCATENATE(IF(N(D6)&lt;2,"211F,",""),IF(N(G6)&lt;2,"212F,",""),IF(N(J6)&lt;2,"221F,",""),IF(N(M6)&lt;2,"222F,",""),IF(N(P6)&lt;2,"231F,",""),IF(N(S6)&lt;2,"232F,",""),IF(N(AB6)&lt;2,"241F,",""),IF(N(AH6)&lt;2,"251F,",""),IF(N(AK6)&lt;2,"262F,","")),"")))</f>
        <v/>
      </c>
      <c r="AR6" s="6" t="str">
        <f t="shared" ref="AR6:AR69" si="1">IF($AM6="3E","3E",IF(AM6=0,"",IF(OR(COUNT($A6)=0,COUNT(W6)=0),"",RANK(AM6,$AM$5:$AM$500,0))))</f>
        <v/>
      </c>
    </row>
    <row r="7" spans="1:44" ht="18.95" customHeight="1" x14ac:dyDescent="0.25">
      <c r="A7" s="93" t="str">
        <f>IF(DR!$B9="","",DR!$B9)</f>
        <v/>
      </c>
      <c r="B7" s="5" t="str">
        <f>IF(COUNT($A7)=0,"",IF($A7&lt;&gt;DR!$B9,"ERR",DR!J9))</f>
        <v/>
      </c>
      <c r="C7" s="2" t="str">
        <f>IF(COUNT($A7)=0,"",IF(B7="3E","3E",IF(B7="","I",LOOKUP(B7/D$2,{0,0.4,0.45,0.5,0.55,0.6,0.65,0.7,0.75,0.8,1},{"F","D","C","C+","B-","B","B+","A-","A","A+"}))))</f>
        <v/>
      </c>
      <c r="D7" s="99" t="str">
        <f>IF(COUNT($A7)=0,"",IF(B7="","--",IF(B7="3E","3E",LOOKUP(B7/D$2,{0,0.4,0.45,0.5,0.55,0.6,0.65,0.7,0.75,0.8,1},{0,2,2.25,2.5,2.75,3,3.25,3.5,3.75,4}))))</f>
        <v/>
      </c>
      <c r="E7" s="5" t="str">
        <f>IF(COUNT($A7)=0,"",IF($A7&lt;&gt;DR!$B9,"ERR",DR!R9))</f>
        <v/>
      </c>
      <c r="F7" s="2" t="str">
        <f>IF(COUNT($A7)=0,"",IF(E7="3E","3E",IF(E7="","I",LOOKUP(E7/G$2,{0,0.4,0.45,0.5,0.55,0.6,0.65,0.7,0.75,0.8,1},{"F","D","C","C+","B-","B","B+","A-","A","A+"}))))</f>
        <v/>
      </c>
      <c r="G7" s="99" t="str">
        <f>IF(COUNT($A7)=0,"",IF(E7="","--",IF(E7="3E","3E",LOOKUP(E7/G$2,{0,0.4,0.45,0.5,0.55,0.6,0.65,0.7,0.75,0.8,1},{0,2,2.25,2.5,2.75,3,3.25,3.5,3.75,4}))))</f>
        <v/>
      </c>
      <c r="H7" s="5" t="str">
        <f>IF(COUNT($A7)=0,"",IF($A7&lt;&gt;DR!$B9,"ERR",DR!Z9))</f>
        <v/>
      </c>
      <c r="I7" s="2" t="str">
        <f>IF(COUNT($A7)=0,"",IF(H7="3E","3E",IF(H7="","I",LOOKUP(H7/J$2,{0,0.4,0.45,0.5,0.55,0.6,0.65,0.7,0.75,0.8,1},{"F","D","C","C+","B-","B","B+","A-","A","A+"}))))</f>
        <v/>
      </c>
      <c r="J7" s="99" t="str">
        <f>IF(COUNT($A7)=0,"",IF(H7="","--",IF(H7="3E","3E",LOOKUP(H7/J$2,{0,0.4,0.45,0.5,0.55,0.6,0.65,0.7,0.75,0.8,1},{0,2,2.25,2.5,2.75,3,3.25,3.5,3.75,4}))))</f>
        <v/>
      </c>
      <c r="K7" s="5" t="str">
        <f>IF(COUNT($A7)=0,"",IF($A7&lt;&gt;DR!$B9,"ERR",DR!AH9))</f>
        <v/>
      </c>
      <c r="L7" s="2" t="str">
        <f>IF(COUNT($A7)=0,"",IF(K7="3E","3E",IF(K7="","I",LOOKUP(K7/M$2,{0,0.4,0.45,0.5,0.55,0.6,0.65,0.7,0.75,0.8,1},{"F","D","C","C+","B-","B","B+","A-","A","A+"}))))</f>
        <v/>
      </c>
      <c r="M7" s="99" t="str">
        <f>IF(COUNT($A7)=0,"",IF(K7="","--",IF(K7="3E","3E",LOOKUP(K7/M$2,{0,0.4,0.45,0.5,0.55,0.6,0.65,0.7,0.75,0.8,1},{0,2,2.25,2.5,2.75,3,3.25,3.5,3.75,4}))))</f>
        <v/>
      </c>
      <c r="N7" s="5" t="str">
        <f>IF(COUNT($A7)=0,"",IF($A7&lt;&gt;DR!$B9,"ERR",DR!AP9))</f>
        <v/>
      </c>
      <c r="O7" s="2" t="str">
        <f>IF(COUNT($A7)=0,"",IF(N7="3E","3E",IF(N7="","I",LOOKUP(N7/P$2,{0,0.4,0.45,0.5,0.55,0.6,0.65,0.7,0.75,0.8,1},{"F","D","C","C+","B-","B","B+","A-","A","A+"}))))</f>
        <v/>
      </c>
      <c r="P7" s="99" t="str">
        <f>IF(COUNT($A7)=0,"",IF(N7="","--",IF(N7="3E","3E",LOOKUP(N7/P$2,{0,0.4,0.45,0.5,0.55,0.6,0.65,0.7,0.75,0.8,1},{0,2,2.25,2.5,2.75,3,3.25,3.5,3.75,4}))))</f>
        <v/>
      </c>
      <c r="Q7" s="5" t="str">
        <f>IF(COUNT($A7)=0,"",IF($A7&lt;&gt;DR!$B9,"ERR",DR!AX9))</f>
        <v/>
      </c>
      <c r="R7" s="2" t="str">
        <f>IF(COUNT($A7)=0,"",IF(Q7="3E","3E",IF(Q7="","I",LOOKUP(Q7/S$2,{0,0.4,0.45,0.5,0.55,0.6,0.65,0.7,0.75,0.8,1},{"F","D","C","C+","B-","B","B+","A-","A","A+"}))))</f>
        <v/>
      </c>
      <c r="S7" s="99" t="str">
        <f>IF(COUNT($A7)=0,"",IF(Q7="","--",IF(Q7="3E","3E",LOOKUP(Q7/S$2,{0,0.4,0.45,0.5,0.55,0.6,0.65,0.7,0.75,0.8,1},{0,2,2.25,2.5,2.75,3,3.25,3.5,3.75,4}))))</f>
        <v/>
      </c>
      <c r="T7" s="5" t="str">
        <f>IF(OR(COUNT($A7)=0,DR!BZ9=""),"",IF($A7&lt;&gt;DR!$B9,"ERR",DR!BZ9))</f>
        <v/>
      </c>
      <c r="U7" s="2" t="str">
        <f>IF(COUNT($A7)=0,"",IF(T7="3E","3E",IF(T7="","I",LOOKUP(T7/V$2,{0,0.4,0.45,0.5,0.55,0.6,0.65,0.7,0.75,0.8,1},{"F","D","C","C+","B-","B","B+","A-","A","A+"}))))</f>
        <v/>
      </c>
      <c r="V7" s="99" t="str">
        <f>IF(COUNT($A7)=0,"",IF(T7="","--",IF(T7="3E","3E",LOOKUP(T7/V$2,{0,0.4,0.45,0.5,0.55,0.6,0.65,0.7,0.75,0.8,1},{0,2,2.25,2.5,2.75,3,3.25,3.5,3.75,4}))))</f>
        <v/>
      </c>
      <c r="W7" s="5" t="str">
        <f>IF(COUNT($A7)=0,"",IF($A7&lt;&gt;DR!$B9,"ERR",IF(DR!$A9="IM",DR!CL9,DR!CK9)))</f>
        <v/>
      </c>
      <c r="X7" s="2" t="str">
        <f>IF(COUNT($A7)=0,"",IF(W7="3E","3E",IF(W7="","I",LOOKUP(W7/Y$2,{0,0.4,0.45,0.5,0.55,0.6,0.65,0.7,0.75,0.8,1},{"F","D","C","C+","B-","B","B+","A-","A","A+"}))))</f>
        <v/>
      </c>
      <c r="Y7" s="99" t="str">
        <f>IF(COUNT($A7)=0,"",IF(W7="","--",IF(W7="3E","3E",LOOKUP(W7/Y$2,{0,0.4,0.45,0.5,0.55,0.6,0.65,0.7,0.75,0.8,1},{0,2,2.25,2.5,2.75,3,3.25,3.5,3.75,4}))))</f>
        <v/>
      </c>
      <c r="Z7" s="5" t="str">
        <f>IF(COUNT($A7)=0,"",IF($A7&lt;&gt;DR!$B9,"ERR",DR!BF9))</f>
        <v/>
      </c>
      <c r="AA7" s="2" t="str">
        <f>IF(COUNT($A7)=0,"",IF(Z7="3E","3E",IF(Z7="","I",LOOKUP(Z7/AB$2,{0,0.4,0.45,0.5,0.55,0.6,0.65,0.7,0.75,0.8,1},{"F","D","C","C+","B-","B","B+","A-","A","A+"}))))</f>
        <v/>
      </c>
      <c r="AB7" s="99" t="str">
        <f>IF(COUNT($A7)=0,"",IF(Z7="","--",IF(Z7="3E","3E",LOOKUP(Z7/AB$2,{0,0.4,0.45,0.5,0.55,0.6,0.65,0.7,0.75,0.8,1},{0,2,2.25,2.5,2.75,3,3.25,3.5,3.75,4}))))</f>
        <v/>
      </c>
      <c r="AC7" s="5" t="str">
        <f>IF(COUNT($A7)=0,"",IF($A7&lt;&gt;DR!$B9,"ERR",DR!BG9))</f>
        <v/>
      </c>
      <c r="AD7" s="2" t="str">
        <f>IF(COUNT($A7)=0,"",IF(AC7="3E","3E",IF(AC7="","I",LOOKUP(AC7/AE$2,{0,0.4,0.45,0.5,0.55,0.6,0.65,0.7,0.75,0.8,1},{"F","D","C","C+","B-","B","B+","A-","A","A+"}))))</f>
        <v/>
      </c>
      <c r="AE7" s="99" t="str">
        <f>IF(COUNT($A7)=0,"",IF(AC7="","--",IF(AC7="3E","3E",LOOKUP(AC7/AE$2,{0,0.4,0.45,0.5,0.55,0.6,0.65,0.7,0.75,0.8,1},{0,2,2.25,2.5,2.75,3,3.25,3.5,3.75,4}))))</f>
        <v/>
      </c>
      <c r="AF7" s="5" t="str">
        <f>IF(COUNT($A7)=0,"",IF($A7&lt;&gt;DR!$B9,"ERR",DR!BQ9))</f>
        <v/>
      </c>
      <c r="AG7" s="2" t="str">
        <f>IF(COUNT($A7)=0,"",IF(AF7="3E","3E",IF(AF7="","I",LOOKUP(AF7/AH$2,{0,0.4,0.45,0.5,0.55,0.6,0.65,0.7,0.75,0.8,1},{"F","D","C","C+","B-","B","B+","A-","A","A+"}))))</f>
        <v/>
      </c>
      <c r="AH7" s="99" t="str">
        <f>IF(COUNT($A7)=0,"",IF(AF7="","--",IF(AF7="3E","3E",LOOKUP(AF7/AH$2,{0,0.4,0.45,0.5,0.55,0.6,0.65,0.7,0.75,0.8,1},{0,2,2.25,2.5,2.75,3,3.25,3.5,3.75,4}))))</f>
        <v/>
      </c>
      <c r="AI7" s="5" t="str">
        <f>IF(COUNT($A7)=0,"",IF($A7&lt;&gt;DR!$B9,"ERR",DR!BY9))</f>
        <v/>
      </c>
      <c r="AJ7" s="2" t="str">
        <f>IF(COUNT($A7)=0,"",IF(AI7="3E","3E",IF(AI7="","I",LOOKUP(AI7/AK$2,{0,0.4,0.45,0.5,0.55,0.6,0.65,0.7,0.75,0.8,1},{"F","D","C","C+","B-","B","B+","A-","A","A+"}))))</f>
        <v/>
      </c>
      <c r="AK7" s="103" t="str">
        <f>IF(COUNT($A7)=0,"",IF(AI7="","--",IF(AI7="3E","3E",LOOKUP(AI7/AK$2,{0,0.4,0.45,0.5,0.55,0.6,0.65,0.7,0.75,0.8,1},{0,2,2.25,2.5,2.75,3,3.25,3.5,3.75,4}))))</f>
        <v/>
      </c>
      <c r="AL7" s="94" t="str">
        <f>IFERROR(IF(COUNT($A7)=0,"",IF(COUNT(W7)=0,"--",IF(COUNTIF(B7:AK7,"3E")&gt;0,"3E",SUM(IF(D7&gt;=2,D7*$D$3),IF(G7&gt;=2,G7*$G$3),IF(J7&gt;=2,J7*$J$3),IF(M7&gt;=2,M7*$M$3),IF(P7&gt;=2,P7*$P$3),IF(S7&gt;=2,S7*$S$3),IF(V7&gt;=2,V7*$V$3),IF(Y7&gt;=2,Y7*$Y$3),IF(AB7&gt;=2,AB7*$AB$3),IF(AE7&gt;=2,AE7*$AE$3),IF(AH7&gt;=2,AH7*$AH$3),IF(AK7&gt;=2,AK7*$AK$3))))),"")</f>
        <v/>
      </c>
      <c r="AM7" s="4" t="str">
        <f>IF(COUNT($A7)=0,"",IF(COUNT(W7)=0,"--",IF(COUNTIF(B7:Y7,"3E")&gt;0,"3E",TRUNC(AL7/TCP,3))))</f>
        <v/>
      </c>
      <c r="AN7" s="2" t="str">
        <f>IFERROR(IF(COUNT($A7)=0,"",IF(COUNT(W7)=0,"--",IF(COUNTIF(B7:AK7,"3E")&gt;0,"3E",SUM(IF(D7&gt;=2,$D$3),IF(G7&gt;=2,$G$3),IF(J7&gt;=2,$J$3),IF(M7&gt;=2,$M$3),IF(P7&gt;=2,$P$3),IF(S7&gt;=2,$S$3),IF(V7&gt;=2,$V$3),IF(Y7&gt;=2,$Y$3),IF(AB7&gt;=2,$AB$3),IF(AE7&gt;=2,$AE$3),IF(AH7&gt;=2,$AH$3),IF(AK7&gt;=2,$AK$3))))),"")</f>
        <v/>
      </c>
      <c r="AO7" s="2" t="str">
        <f>IF(AM7="3E","3E",IF(COUNT($A7)=0,"",IF(COUNT(AK7)=0,"I",LOOKUP(AM7,{0,2,2.25,2.5,2.75,3,3.25,3.5,3.75,4},{"F","D","C","C+","B-","B","B+","A-","A","A+"}))))</f>
        <v/>
      </c>
      <c r="AP7" s="2" t="str">
        <f>IF(AM7="3E","3E",IF(OR(COUNT($A7)=0,COUNT(W7)=0),"",IF(AND(Y7&gt;=2,AM7&gt;=2,AN7&gt;=28),"PASS","FAIL")))</f>
        <v/>
      </c>
      <c r="AQ7" s="2" t="str">
        <f t="shared" si="0"/>
        <v/>
      </c>
      <c r="AR7" s="6" t="str">
        <f t="shared" si="1"/>
        <v/>
      </c>
    </row>
    <row r="8" spans="1:44" ht="18.95" customHeight="1" x14ac:dyDescent="0.25">
      <c r="A8" s="93" t="str">
        <f>IF(DR!$B10="","",DR!$B10)</f>
        <v/>
      </c>
      <c r="B8" s="5" t="str">
        <f>IF(COUNT($A8)=0,"",IF($A8&lt;&gt;DR!$B10,"ERR",DR!J10))</f>
        <v/>
      </c>
      <c r="C8" s="2" t="str">
        <f>IF(COUNT($A8)=0,"",IF(B8="3E","3E",IF(B8="","I",LOOKUP(B8/D$2,{0,0.4,0.45,0.5,0.55,0.6,0.65,0.7,0.75,0.8,1},{"F","D","C","C+","B-","B","B+","A-","A","A+"}))))</f>
        <v/>
      </c>
      <c r="D8" s="99" t="str">
        <f>IF(COUNT($A8)=0,"",IF(B8="","--",IF(B8="3E","3E",LOOKUP(B8/D$2,{0,0.4,0.45,0.5,0.55,0.6,0.65,0.7,0.75,0.8,1},{0,2,2.25,2.5,2.75,3,3.25,3.5,3.75,4}))))</f>
        <v/>
      </c>
      <c r="E8" s="5" t="str">
        <f>IF(COUNT($A8)=0,"",IF($A8&lt;&gt;DR!$B10,"ERR",DR!R10))</f>
        <v/>
      </c>
      <c r="F8" s="2" t="str">
        <f>IF(COUNT($A8)=0,"",IF(E8="3E","3E",IF(E8="","I",LOOKUP(E8/G$2,{0,0.4,0.45,0.5,0.55,0.6,0.65,0.7,0.75,0.8,1},{"F","D","C","C+","B-","B","B+","A-","A","A+"}))))</f>
        <v/>
      </c>
      <c r="G8" s="99" t="str">
        <f>IF(COUNT($A8)=0,"",IF(E8="","--",IF(E8="3E","3E",LOOKUP(E8/G$2,{0,0.4,0.45,0.5,0.55,0.6,0.65,0.7,0.75,0.8,1},{0,2,2.25,2.5,2.75,3,3.25,3.5,3.75,4}))))</f>
        <v/>
      </c>
      <c r="H8" s="5" t="str">
        <f>IF(COUNT($A8)=0,"",IF($A8&lt;&gt;DR!$B10,"ERR",DR!Z10))</f>
        <v/>
      </c>
      <c r="I8" s="2" t="str">
        <f>IF(COUNT($A8)=0,"",IF(H8="3E","3E",IF(H8="","I",LOOKUP(H8/J$2,{0,0.4,0.45,0.5,0.55,0.6,0.65,0.7,0.75,0.8,1},{"F","D","C","C+","B-","B","B+","A-","A","A+"}))))</f>
        <v/>
      </c>
      <c r="J8" s="99" t="str">
        <f>IF(COUNT($A8)=0,"",IF(H8="","--",IF(H8="3E","3E",LOOKUP(H8/J$2,{0,0.4,0.45,0.5,0.55,0.6,0.65,0.7,0.75,0.8,1},{0,2,2.25,2.5,2.75,3,3.25,3.5,3.75,4}))))</f>
        <v/>
      </c>
      <c r="K8" s="5" t="str">
        <f>IF(COUNT($A8)=0,"",IF($A8&lt;&gt;DR!$B10,"ERR",DR!AH10))</f>
        <v/>
      </c>
      <c r="L8" s="2" t="str">
        <f>IF(COUNT($A8)=0,"",IF(K8="3E","3E",IF(K8="","I",LOOKUP(K8/M$2,{0,0.4,0.45,0.5,0.55,0.6,0.65,0.7,0.75,0.8,1},{"F","D","C","C+","B-","B","B+","A-","A","A+"}))))</f>
        <v/>
      </c>
      <c r="M8" s="99" t="str">
        <f>IF(COUNT($A8)=0,"",IF(K8="","--",IF(K8="3E","3E",LOOKUP(K8/M$2,{0,0.4,0.45,0.5,0.55,0.6,0.65,0.7,0.75,0.8,1},{0,2,2.25,2.5,2.75,3,3.25,3.5,3.75,4}))))</f>
        <v/>
      </c>
      <c r="N8" s="5" t="str">
        <f>IF(COUNT($A8)=0,"",IF($A8&lt;&gt;DR!$B10,"ERR",DR!AP10))</f>
        <v/>
      </c>
      <c r="O8" s="2" t="str">
        <f>IF(COUNT($A8)=0,"",IF(N8="3E","3E",IF(N8="","I",LOOKUP(N8/P$2,{0,0.4,0.45,0.5,0.55,0.6,0.65,0.7,0.75,0.8,1},{"F","D","C","C+","B-","B","B+","A-","A","A+"}))))</f>
        <v/>
      </c>
      <c r="P8" s="99" t="str">
        <f>IF(COUNT($A8)=0,"",IF(N8="","--",IF(N8="3E","3E",LOOKUP(N8/P$2,{0,0.4,0.45,0.5,0.55,0.6,0.65,0.7,0.75,0.8,1},{0,2,2.25,2.5,2.75,3,3.25,3.5,3.75,4}))))</f>
        <v/>
      </c>
      <c r="Q8" s="5" t="str">
        <f>IF(COUNT($A8)=0,"",IF($A8&lt;&gt;DR!$B10,"ERR",DR!AX10))</f>
        <v/>
      </c>
      <c r="R8" s="2" t="str">
        <f>IF(COUNT($A8)=0,"",IF(Q8="3E","3E",IF(Q8="","I",LOOKUP(Q8/S$2,{0,0.4,0.45,0.5,0.55,0.6,0.65,0.7,0.75,0.8,1},{"F","D","C","C+","B-","B","B+","A-","A","A+"}))))</f>
        <v/>
      </c>
      <c r="S8" s="99" t="str">
        <f>IF(COUNT($A8)=0,"",IF(Q8="","--",IF(Q8="3E","3E",LOOKUP(Q8/S$2,{0,0.4,0.45,0.5,0.55,0.6,0.65,0.7,0.75,0.8,1},{0,2,2.25,2.5,2.75,3,3.25,3.5,3.75,4}))))</f>
        <v/>
      </c>
      <c r="T8" s="5" t="str">
        <f>IF(OR(COUNT($A8)=0,DR!BZ10=""),"",IF($A8&lt;&gt;DR!$B10,"ERR",DR!BZ10))</f>
        <v/>
      </c>
      <c r="U8" s="2" t="str">
        <f>IF(COUNT($A8)=0,"",IF(T8="3E","3E",IF(T8="","I",LOOKUP(T8/V$2,{0,0.4,0.45,0.5,0.55,0.6,0.65,0.7,0.75,0.8,1},{"F","D","C","C+","B-","B","B+","A-","A","A+"}))))</f>
        <v/>
      </c>
      <c r="V8" s="99" t="str">
        <f>IF(COUNT($A8)=0,"",IF(T8="","--",IF(T8="3E","3E",LOOKUP(T8/V$2,{0,0.4,0.45,0.5,0.55,0.6,0.65,0.7,0.75,0.8,1},{0,2,2.25,2.5,2.75,3,3.25,3.5,3.75,4}))))</f>
        <v/>
      </c>
      <c r="W8" s="5" t="str">
        <f>IF(COUNT($A8)=0,"",IF($A8&lt;&gt;DR!$B10,"ERR",IF(DR!$A10="IM",DR!CL10,DR!CK10)))</f>
        <v/>
      </c>
      <c r="X8" s="2" t="str">
        <f>IF(COUNT($A8)=0,"",IF(W8="3E","3E",IF(W8="","I",LOOKUP(W8/Y$2,{0,0.4,0.45,0.5,0.55,0.6,0.65,0.7,0.75,0.8,1},{"F","D","C","C+","B-","B","B+","A-","A","A+"}))))</f>
        <v/>
      </c>
      <c r="Y8" s="99" t="str">
        <f>IF(COUNT($A8)=0,"",IF(W8="","--",IF(W8="3E","3E",LOOKUP(W8/Y$2,{0,0.4,0.45,0.5,0.55,0.6,0.65,0.7,0.75,0.8,1},{0,2,2.25,2.5,2.75,3,3.25,3.5,3.75,4}))))</f>
        <v/>
      </c>
      <c r="Z8" s="5" t="str">
        <f>IF(COUNT($A8)=0,"",IF($A8&lt;&gt;DR!$B10,"ERR",DR!BF10))</f>
        <v/>
      </c>
      <c r="AA8" s="2" t="str">
        <f>IF(COUNT($A8)=0,"",IF(Z8="3E","3E",IF(Z8="","I",LOOKUP(Z8/AB$2,{0,0.4,0.45,0.5,0.55,0.6,0.65,0.7,0.75,0.8,1},{"F","D","C","C+","B-","B","B+","A-","A","A+"}))))</f>
        <v/>
      </c>
      <c r="AB8" s="99" t="str">
        <f>IF(COUNT($A8)=0,"",IF(Z8="","--",IF(Z8="3E","3E",LOOKUP(Z8/AB$2,{0,0.4,0.45,0.5,0.55,0.6,0.65,0.7,0.75,0.8,1},{0,2,2.25,2.5,2.75,3,3.25,3.5,3.75,4}))))</f>
        <v/>
      </c>
      <c r="AC8" s="5" t="str">
        <f>IF(COUNT($A8)=0,"",IF($A8&lt;&gt;DR!$B10,"ERR",DR!BG10))</f>
        <v/>
      </c>
      <c r="AD8" s="2" t="str">
        <f>IF(COUNT($A8)=0,"",IF(AC8="3E","3E",IF(AC8="","I",LOOKUP(AC8/AE$2,{0,0.4,0.45,0.5,0.55,0.6,0.65,0.7,0.75,0.8,1},{"F","D","C","C+","B-","B","B+","A-","A","A+"}))))</f>
        <v/>
      </c>
      <c r="AE8" s="99" t="str">
        <f>IF(COUNT($A8)=0,"",IF(AC8="","--",IF(AC8="3E","3E",LOOKUP(AC8/AE$2,{0,0.4,0.45,0.5,0.55,0.6,0.65,0.7,0.75,0.8,1},{0,2,2.25,2.5,2.75,3,3.25,3.5,3.75,4}))))</f>
        <v/>
      </c>
      <c r="AF8" s="5" t="str">
        <f>IF(COUNT($A8)=0,"",IF($A8&lt;&gt;DR!$B10,"ERR",DR!BQ10))</f>
        <v/>
      </c>
      <c r="AG8" s="2" t="str">
        <f>IF(COUNT($A8)=0,"",IF(AF8="3E","3E",IF(AF8="","I",LOOKUP(AF8/AH$2,{0,0.4,0.45,0.5,0.55,0.6,0.65,0.7,0.75,0.8,1},{"F","D","C","C+","B-","B","B+","A-","A","A+"}))))</f>
        <v/>
      </c>
      <c r="AH8" s="99" t="str">
        <f>IF(COUNT($A8)=0,"",IF(AF8="","--",IF(AF8="3E","3E",LOOKUP(AF8/AH$2,{0,0.4,0.45,0.5,0.55,0.6,0.65,0.7,0.75,0.8,1},{0,2,2.25,2.5,2.75,3,3.25,3.5,3.75,4}))))</f>
        <v/>
      </c>
      <c r="AI8" s="5" t="str">
        <f>IF(COUNT($A8)=0,"",IF($A8&lt;&gt;DR!$B10,"ERR",DR!BY10))</f>
        <v/>
      </c>
      <c r="AJ8" s="2" t="str">
        <f>IF(COUNT($A8)=0,"",IF(AI8="3E","3E",IF(AI8="","I",LOOKUP(AI8/AK$2,{0,0.4,0.45,0.5,0.55,0.6,0.65,0.7,0.75,0.8,1},{"F","D","C","C+","B-","B","B+","A-","A","A+"}))))</f>
        <v/>
      </c>
      <c r="AK8" s="103" t="str">
        <f>IF(COUNT($A8)=0,"",IF(AI8="","--",IF(AI8="3E","3E",LOOKUP(AI8/AK$2,{0,0.4,0.45,0.5,0.55,0.6,0.65,0.7,0.75,0.8,1},{0,2,2.25,2.5,2.75,3,3.25,3.5,3.75,4}))))</f>
        <v/>
      </c>
      <c r="AL8" s="94" t="str">
        <f>IFERROR(IF(COUNT($A8)=0,"",IF(COUNT(W8)=0,"--",IF(COUNTIF(B8:AK8,"3E")&gt;0,"3E",SUM(IF(D8&gt;=2,D8*$D$3),IF(G8&gt;=2,G8*$G$3),IF(J8&gt;=2,J8*$J$3),IF(M8&gt;=2,M8*$M$3),IF(P8&gt;=2,P8*$P$3),IF(S8&gt;=2,S8*$S$3),IF(V8&gt;=2,V8*$V$3),IF(Y8&gt;=2,Y8*$Y$3),IF(AB8&gt;=2,AB8*$AB$3),IF(AE8&gt;=2,AE8*$AE$3),IF(AH8&gt;=2,AH8*$AH$3),IF(AK8&gt;=2,AK8*$AK$3))))),"")</f>
        <v/>
      </c>
      <c r="AM8" s="4" t="str">
        <f>IF(COUNT($A8)=0,"",IF(COUNT(W8)=0,"--",IF(COUNTIF(B8:Y8,"3E")&gt;0,"3E",TRUNC(AL8/TCP,3))))</f>
        <v/>
      </c>
      <c r="AN8" s="2" t="str">
        <f>IFERROR(IF(COUNT($A8)=0,"",IF(COUNT(W8)=0,"--",IF(COUNTIF(B8:AK8,"3E")&gt;0,"3E",SUM(IF(D8&gt;=2,$D$3),IF(G8&gt;=2,$G$3),IF(J8&gt;=2,$J$3),IF(M8&gt;=2,$M$3),IF(P8&gt;=2,$P$3),IF(S8&gt;=2,$S$3),IF(V8&gt;=2,$V$3),IF(Y8&gt;=2,$Y$3),IF(AB8&gt;=2,$AB$3),IF(AE8&gt;=2,$AE$3),IF(AH8&gt;=2,$AH$3),IF(AK8&gt;=2,$AK$3))))),"")</f>
        <v/>
      </c>
      <c r="AO8" s="2" t="str">
        <f>IF(AM8="3E","3E",IF(COUNT($A8)=0,"",IF(COUNT(AK8)=0,"I",LOOKUP(AM8,{0,2,2.25,2.5,2.75,3,3.25,3.5,3.75,4},{"F","D","C","C+","B-","B","B+","A-","A","A+"}))))</f>
        <v/>
      </c>
      <c r="AP8" s="2" t="str">
        <f>IF(AM8="3E","3E",IF(OR(COUNT($A8)=0,COUNT(W8)=0),"",IF(AND(Y8&gt;=2,AM8&gt;=2,AN8&gt;=28),"PASS","FAIL")))</f>
        <v/>
      </c>
      <c r="AQ8" s="2" t="str">
        <f t="shared" si="0"/>
        <v/>
      </c>
      <c r="AR8" s="6" t="str">
        <f t="shared" si="1"/>
        <v/>
      </c>
    </row>
    <row r="9" spans="1:44" ht="18.95" customHeight="1" x14ac:dyDescent="0.25">
      <c r="A9" s="93" t="str">
        <f>IF(DR!$B11="","",DR!$B11)</f>
        <v/>
      </c>
      <c r="B9" s="5" t="str">
        <f>IF(COUNT($A9)=0,"",IF($A9&lt;&gt;DR!$B11,"ERR",DR!J11))</f>
        <v/>
      </c>
      <c r="C9" s="2" t="str">
        <f>IF(COUNT($A9)=0,"",IF(B9="3E","3E",IF(B9="","I",LOOKUP(B9/D$2,{0,0.4,0.45,0.5,0.55,0.6,0.65,0.7,0.75,0.8,1},{"F","D","C","C+","B-","B","B+","A-","A","A+"}))))</f>
        <v/>
      </c>
      <c r="D9" s="99" t="str">
        <f>IF(COUNT($A9)=0,"",IF(B9="","--",IF(B9="3E","3E",LOOKUP(B9/D$2,{0,0.4,0.45,0.5,0.55,0.6,0.65,0.7,0.75,0.8,1},{0,2,2.25,2.5,2.75,3,3.25,3.5,3.75,4}))))</f>
        <v/>
      </c>
      <c r="E9" s="5" t="str">
        <f>IF(COUNT($A9)=0,"",IF($A9&lt;&gt;DR!$B11,"ERR",DR!R11))</f>
        <v/>
      </c>
      <c r="F9" s="2" t="str">
        <f>IF(COUNT($A9)=0,"",IF(E9="3E","3E",IF(E9="","I",LOOKUP(E9/G$2,{0,0.4,0.45,0.5,0.55,0.6,0.65,0.7,0.75,0.8,1},{"F","D","C","C+","B-","B","B+","A-","A","A+"}))))</f>
        <v/>
      </c>
      <c r="G9" s="99" t="str">
        <f>IF(COUNT($A9)=0,"",IF(E9="","--",IF(E9="3E","3E",LOOKUP(E9/G$2,{0,0.4,0.45,0.5,0.55,0.6,0.65,0.7,0.75,0.8,1},{0,2,2.25,2.5,2.75,3,3.25,3.5,3.75,4}))))</f>
        <v/>
      </c>
      <c r="H9" s="5" t="str">
        <f>IF(COUNT($A9)=0,"",IF($A9&lt;&gt;DR!$B11,"ERR",DR!Z11))</f>
        <v/>
      </c>
      <c r="I9" s="2" t="str">
        <f>IF(COUNT($A9)=0,"",IF(H9="3E","3E",IF(H9="","I",LOOKUP(H9/J$2,{0,0.4,0.45,0.5,0.55,0.6,0.65,0.7,0.75,0.8,1},{"F","D","C","C+","B-","B","B+","A-","A","A+"}))))</f>
        <v/>
      </c>
      <c r="J9" s="99" t="str">
        <f>IF(COUNT($A9)=0,"",IF(H9="","--",IF(H9="3E","3E",LOOKUP(H9/J$2,{0,0.4,0.45,0.5,0.55,0.6,0.65,0.7,0.75,0.8,1},{0,2,2.25,2.5,2.75,3,3.25,3.5,3.75,4}))))</f>
        <v/>
      </c>
      <c r="K9" s="5" t="str">
        <f>IF(COUNT($A9)=0,"",IF($A9&lt;&gt;DR!$B11,"ERR",DR!AH11))</f>
        <v/>
      </c>
      <c r="L9" s="2" t="str">
        <f>IF(COUNT($A9)=0,"",IF(K9="3E","3E",IF(K9="","I",LOOKUP(K9/M$2,{0,0.4,0.45,0.5,0.55,0.6,0.65,0.7,0.75,0.8,1},{"F","D","C","C+","B-","B","B+","A-","A","A+"}))))</f>
        <v/>
      </c>
      <c r="M9" s="99" t="str">
        <f>IF(COUNT($A9)=0,"",IF(K9="","--",IF(K9="3E","3E",LOOKUP(K9/M$2,{0,0.4,0.45,0.5,0.55,0.6,0.65,0.7,0.75,0.8,1},{0,2,2.25,2.5,2.75,3,3.25,3.5,3.75,4}))))</f>
        <v/>
      </c>
      <c r="N9" s="5" t="str">
        <f>IF(COUNT($A9)=0,"",IF($A9&lt;&gt;DR!$B11,"ERR",DR!AP11))</f>
        <v/>
      </c>
      <c r="O9" s="2" t="str">
        <f>IF(COUNT($A9)=0,"",IF(N9="3E","3E",IF(N9="","I",LOOKUP(N9/P$2,{0,0.4,0.45,0.5,0.55,0.6,0.65,0.7,0.75,0.8,1},{"F","D","C","C+","B-","B","B+","A-","A","A+"}))))</f>
        <v/>
      </c>
      <c r="P9" s="99" t="str">
        <f>IF(COUNT($A9)=0,"",IF(N9="","--",IF(N9="3E","3E",LOOKUP(N9/P$2,{0,0.4,0.45,0.5,0.55,0.6,0.65,0.7,0.75,0.8,1},{0,2,2.25,2.5,2.75,3,3.25,3.5,3.75,4}))))</f>
        <v/>
      </c>
      <c r="Q9" s="5" t="str">
        <f>IF(COUNT($A9)=0,"",IF($A9&lt;&gt;DR!$B11,"ERR",DR!AX11))</f>
        <v/>
      </c>
      <c r="R9" s="2" t="str">
        <f>IF(COUNT($A9)=0,"",IF(Q9="3E","3E",IF(Q9="","I",LOOKUP(Q9/S$2,{0,0.4,0.45,0.5,0.55,0.6,0.65,0.7,0.75,0.8,1},{"F","D","C","C+","B-","B","B+","A-","A","A+"}))))</f>
        <v/>
      </c>
      <c r="S9" s="99" t="str">
        <f>IF(COUNT($A9)=0,"",IF(Q9="","--",IF(Q9="3E","3E",LOOKUP(Q9/S$2,{0,0.4,0.45,0.5,0.55,0.6,0.65,0.7,0.75,0.8,1},{0,2,2.25,2.5,2.75,3,3.25,3.5,3.75,4}))))</f>
        <v/>
      </c>
      <c r="T9" s="5" t="str">
        <f>IF(OR(COUNT($A9)=0,DR!BZ11=""),"",IF($A9&lt;&gt;DR!$B11,"ERR",DR!BZ11))</f>
        <v/>
      </c>
      <c r="U9" s="2" t="str">
        <f>IF(COUNT($A9)=0,"",IF(T9="3E","3E",IF(T9="","I",LOOKUP(T9/V$2,{0,0.4,0.45,0.5,0.55,0.6,0.65,0.7,0.75,0.8,1},{"F","D","C","C+","B-","B","B+","A-","A","A+"}))))</f>
        <v/>
      </c>
      <c r="V9" s="99" t="str">
        <f>IF(COUNT($A9)=0,"",IF(T9="","--",IF(T9="3E","3E",LOOKUP(T9/V$2,{0,0.4,0.45,0.5,0.55,0.6,0.65,0.7,0.75,0.8,1},{0,2,2.25,2.5,2.75,3,3.25,3.5,3.75,4}))))</f>
        <v/>
      </c>
      <c r="W9" s="5" t="str">
        <f>IF(COUNT($A9)=0,"",IF($A9&lt;&gt;DR!$B11,"ERR",IF(DR!$A11="IM",DR!CL11,DR!CK11)))</f>
        <v/>
      </c>
      <c r="X9" s="2" t="str">
        <f>IF(COUNT($A9)=0,"",IF(W9="3E","3E",IF(W9="","I",LOOKUP(W9/Y$2,{0,0.4,0.45,0.5,0.55,0.6,0.65,0.7,0.75,0.8,1},{"F","D","C","C+","B-","B","B+","A-","A","A+"}))))</f>
        <v/>
      </c>
      <c r="Y9" s="99" t="str">
        <f>IF(COUNT($A9)=0,"",IF(W9="","--",IF(W9="3E","3E",LOOKUP(W9/Y$2,{0,0.4,0.45,0.5,0.55,0.6,0.65,0.7,0.75,0.8,1},{0,2,2.25,2.5,2.75,3,3.25,3.5,3.75,4}))))</f>
        <v/>
      </c>
      <c r="Z9" s="5" t="str">
        <f>IF(COUNT($A9)=0,"",IF($A9&lt;&gt;DR!$B11,"ERR",DR!BF11))</f>
        <v/>
      </c>
      <c r="AA9" s="2" t="str">
        <f>IF(COUNT($A9)=0,"",IF(Z9="3E","3E",IF(Z9="","I",LOOKUP(Z9/AB$2,{0,0.4,0.45,0.5,0.55,0.6,0.65,0.7,0.75,0.8,1},{"F","D","C","C+","B-","B","B+","A-","A","A+"}))))</f>
        <v/>
      </c>
      <c r="AB9" s="99" t="str">
        <f>IF(COUNT($A9)=0,"",IF(Z9="","--",IF(Z9="3E","3E",LOOKUP(Z9/AB$2,{0,0.4,0.45,0.5,0.55,0.6,0.65,0.7,0.75,0.8,1},{0,2,2.25,2.5,2.75,3,3.25,3.5,3.75,4}))))</f>
        <v/>
      </c>
      <c r="AC9" s="5" t="str">
        <f>IF(COUNT($A9)=0,"",IF($A9&lt;&gt;DR!$B11,"ERR",DR!BG11))</f>
        <v/>
      </c>
      <c r="AD9" s="2" t="str">
        <f>IF(COUNT($A9)=0,"",IF(AC9="3E","3E",IF(AC9="","I",LOOKUP(AC9/AE$2,{0,0.4,0.45,0.5,0.55,0.6,0.65,0.7,0.75,0.8,1},{"F","D","C","C+","B-","B","B+","A-","A","A+"}))))</f>
        <v/>
      </c>
      <c r="AE9" s="99" t="str">
        <f>IF(COUNT($A9)=0,"",IF(AC9="","--",IF(AC9="3E","3E",LOOKUP(AC9/AE$2,{0,0.4,0.45,0.5,0.55,0.6,0.65,0.7,0.75,0.8,1},{0,2,2.25,2.5,2.75,3,3.25,3.5,3.75,4}))))</f>
        <v/>
      </c>
      <c r="AF9" s="5" t="str">
        <f>IF(COUNT($A9)=0,"",IF($A9&lt;&gt;DR!$B11,"ERR",DR!BQ11))</f>
        <v/>
      </c>
      <c r="AG9" s="2" t="str">
        <f>IF(COUNT($A9)=0,"",IF(AF9="3E","3E",IF(AF9="","I",LOOKUP(AF9/AH$2,{0,0.4,0.45,0.5,0.55,0.6,0.65,0.7,0.75,0.8,1},{"F","D","C","C+","B-","B","B+","A-","A","A+"}))))</f>
        <v/>
      </c>
      <c r="AH9" s="99" t="str">
        <f>IF(COUNT($A9)=0,"",IF(AF9="","--",IF(AF9="3E","3E",LOOKUP(AF9/AH$2,{0,0.4,0.45,0.5,0.55,0.6,0.65,0.7,0.75,0.8,1},{0,2,2.25,2.5,2.75,3,3.25,3.5,3.75,4}))))</f>
        <v/>
      </c>
      <c r="AI9" s="5" t="str">
        <f>IF(COUNT($A9)=0,"",IF($A9&lt;&gt;DR!$B11,"ERR",DR!BY11))</f>
        <v/>
      </c>
      <c r="AJ9" s="2" t="str">
        <f>IF(COUNT($A9)=0,"",IF(AI9="3E","3E",IF(AI9="","I",LOOKUP(AI9/AK$2,{0,0.4,0.45,0.5,0.55,0.6,0.65,0.7,0.75,0.8,1},{"F","D","C","C+","B-","B","B+","A-","A","A+"}))))</f>
        <v/>
      </c>
      <c r="AK9" s="103" t="str">
        <f>IF(COUNT($A9)=0,"",IF(AI9="","--",IF(AI9="3E","3E",LOOKUP(AI9/AK$2,{0,0.4,0.45,0.5,0.55,0.6,0.65,0.7,0.75,0.8,1},{0,2,2.25,2.5,2.75,3,3.25,3.5,3.75,4}))))</f>
        <v/>
      </c>
      <c r="AL9" s="94" t="str">
        <f>IFERROR(IF(COUNT($A9)=0,"",IF(COUNT(W9)=0,"--",IF(COUNTIF(B9:AK9,"3E")&gt;0,"3E",SUM(IF(D9&gt;=2,D9*$D$3),IF(G9&gt;=2,G9*$G$3),IF(J9&gt;=2,J9*$J$3),IF(M9&gt;=2,M9*$M$3),IF(P9&gt;=2,P9*$P$3),IF(S9&gt;=2,S9*$S$3),IF(V9&gt;=2,V9*$V$3),IF(Y9&gt;=2,Y9*$Y$3),IF(AB9&gt;=2,AB9*$AB$3),IF(AE9&gt;=2,AE9*$AE$3),IF(AH9&gt;=2,AH9*$AH$3),IF(AK9&gt;=2,AK9*$AK$3))))),"")</f>
        <v/>
      </c>
      <c r="AM9" s="4" t="str">
        <f>IF(COUNT($A9)=0,"",IF(COUNT(W9)=0,"--",IF(COUNTIF(B9:Y9,"3E")&gt;0,"3E",TRUNC(AL9/TCP,3))))</f>
        <v/>
      </c>
      <c r="AN9" s="2" t="str">
        <f>IFERROR(IF(COUNT($A9)=0,"",IF(COUNT(W9)=0,"--",IF(COUNTIF(B9:AK9,"3E")&gt;0,"3E",SUM(IF(D9&gt;=2,$D$3),IF(G9&gt;=2,$G$3),IF(J9&gt;=2,$J$3),IF(M9&gt;=2,$M$3),IF(P9&gt;=2,$P$3),IF(S9&gt;=2,$S$3),IF(V9&gt;=2,$V$3),IF(Y9&gt;=2,$Y$3),IF(AB9&gt;=2,$AB$3),IF(AE9&gt;=2,$AE$3),IF(AH9&gt;=2,$AH$3),IF(AK9&gt;=2,$AK$3))))),"")</f>
        <v/>
      </c>
      <c r="AO9" s="2" t="str">
        <f>IF(AM9="3E","3E",IF(COUNT($A9)=0,"",IF(COUNT(AK9)=0,"I",LOOKUP(AM9,{0,2,2.25,2.5,2.75,3,3.25,3.5,3.75,4},{"F","D","C","C+","B-","B","B+","A-","A","A+"}))))</f>
        <v/>
      </c>
      <c r="AP9" s="2" t="str">
        <f>IF(AM9="3E","3E",IF(OR(COUNT($A9)=0,COUNT(W9)=0),"",IF(AND(Y9&gt;=2,AM9&gt;=2,AN9&gt;=28),"PASS","FAIL")))</f>
        <v/>
      </c>
      <c r="AQ9" s="2" t="str">
        <f t="shared" si="0"/>
        <v/>
      </c>
      <c r="AR9" s="6" t="str">
        <f t="shared" si="1"/>
        <v/>
      </c>
    </row>
    <row r="10" spans="1:44" ht="18.95" customHeight="1" x14ac:dyDescent="0.25">
      <c r="A10" s="93" t="str">
        <f>IF(DR!$B12="","",DR!$B12)</f>
        <v/>
      </c>
      <c r="B10" s="5" t="str">
        <f>IF(COUNT($A10)=0,"",IF($A10&lt;&gt;DR!$B12,"ERR",DR!J12))</f>
        <v/>
      </c>
      <c r="C10" s="2" t="str">
        <f>IF(COUNT($A10)=0,"",IF(B10="3E","3E",IF(B10="","I",LOOKUP(B10/D$2,{0,0.4,0.45,0.5,0.55,0.6,0.65,0.7,0.75,0.8,1},{"F","D","C","C+","B-","B","B+","A-","A","A+"}))))</f>
        <v/>
      </c>
      <c r="D10" s="99" t="str">
        <f>IF(COUNT($A10)=0,"",IF(B10="","--",IF(B10="3E","3E",LOOKUP(B10/D$2,{0,0.4,0.45,0.5,0.55,0.6,0.65,0.7,0.75,0.8,1},{0,2,2.25,2.5,2.75,3,3.25,3.5,3.75,4}))))</f>
        <v/>
      </c>
      <c r="E10" s="5" t="str">
        <f>IF(COUNT($A10)=0,"",IF($A10&lt;&gt;DR!$B12,"ERR",DR!R12))</f>
        <v/>
      </c>
      <c r="F10" s="2" t="str">
        <f>IF(COUNT($A10)=0,"",IF(E10="3E","3E",IF(E10="","I",LOOKUP(E10/G$2,{0,0.4,0.45,0.5,0.55,0.6,0.65,0.7,0.75,0.8,1},{"F","D","C","C+","B-","B","B+","A-","A","A+"}))))</f>
        <v/>
      </c>
      <c r="G10" s="99" t="str">
        <f>IF(COUNT($A10)=0,"",IF(E10="","--",IF(E10="3E","3E",LOOKUP(E10/G$2,{0,0.4,0.45,0.5,0.55,0.6,0.65,0.7,0.75,0.8,1},{0,2,2.25,2.5,2.75,3,3.25,3.5,3.75,4}))))</f>
        <v/>
      </c>
      <c r="H10" s="5" t="str">
        <f>IF(COUNT($A10)=0,"",IF($A10&lt;&gt;DR!$B12,"ERR",DR!Z12))</f>
        <v/>
      </c>
      <c r="I10" s="2" t="str">
        <f>IF(COUNT($A10)=0,"",IF(H10="3E","3E",IF(H10="","I",LOOKUP(H10/J$2,{0,0.4,0.45,0.5,0.55,0.6,0.65,0.7,0.75,0.8,1},{"F","D","C","C+","B-","B","B+","A-","A","A+"}))))</f>
        <v/>
      </c>
      <c r="J10" s="99" t="str">
        <f>IF(COUNT($A10)=0,"",IF(H10="","--",IF(H10="3E","3E",LOOKUP(H10/J$2,{0,0.4,0.45,0.5,0.55,0.6,0.65,0.7,0.75,0.8,1},{0,2,2.25,2.5,2.75,3,3.25,3.5,3.75,4}))))</f>
        <v/>
      </c>
      <c r="K10" s="5" t="str">
        <f>IF(COUNT($A10)=0,"",IF($A10&lt;&gt;DR!$B12,"ERR",DR!AH12))</f>
        <v/>
      </c>
      <c r="L10" s="2" t="str">
        <f>IF(COUNT($A10)=0,"",IF(K10="3E","3E",IF(K10="","I",LOOKUP(K10/M$2,{0,0.4,0.45,0.5,0.55,0.6,0.65,0.7,0.75,0.8,1},{"F","D","C","C+","B-","B","B+","A-","A","A+"}))))</f>
        <v/>
      </c>
      <c r="M10" s="99" t="str">
        <f>IF(COUNT($A10)=0,"",IF(K10="","--",IF(K10="3E","3E",LOOKUP(K10/M$2,{0,0.4,0.45,0.5,0.55,0.6,0.65,0.7,0.75,0.8,1},{0,2,2.25,2.5,2.75,3,3.25,3.5,3.75,4}))))</f>
        <v/>
      </c>
      <c r="N10" s="5" t="str">
        <f>IF(COUNT($A10)=0,"",IF($A10&lt;&gt;DR!$B12,"ERR",DR!AP12))</f>
        <v/>
      </c>
      <c r="O10" s="2" t="str">
        <f>IF(COUNT($A10)=0,"",IF(N10="3E","3E",IF(N10="","I",LOOKUP(N10/P$2,{0,0.4,0.45,0.5,0.55,0.6,0.65,0.7,0.75,0.8,1},{"F","D","C","C+","B-","B","B+","A-","A","A+"}))))</f>
        <v/>
      </c>
      <c r="P10" s="99" t="str">
        <f>IF(COUNT($A10)=0,"",IF(N10="","--",IF(N10="3E","3E",LOOKUP(N10/P$2,{0,0.4,0.45,0.5,0.55,0.6,0.65,0.7,0.75,0.8,1},{0,2,2.25,2.5,2.75,3,3.25,3.5,3.75,4}))))</f>
        <v/>
      </c>
      <c r="Q10" s="5" t="str">
        <f>IF(COUNT($A10)=0,"",IF($A10&lt;&gt;DR!$B12,"ERR",DR!AX12))</f>
        <v/>
      </c>
      <c r="R10" s="2" t="str">
        <f>IF(COUNT($A10)=0,"",IF(Q10="3E","3E",IF(Q10="","I",LOOKUP(Q10/S$2,{0,0.4,0.45,0.5,0.55,0.6,0.65,0.7,0.75,0.8,1},{"F","D","C","C+","B-","B","B+","A-","A","A+"}))))</f>
        <v/>
      </c>
      <c r="S10" s="99" t="str">
        <f>IF(COUNT($A10)=0,"",IF(Q10="","--",IF(Q10="3E","3E",LOOKUP(Q10/S$2,{0,0.4,0.45,0.5,0.55,0.6,0.65,0.7,0.75,0.8,1},{0,2,2.25,2.5,2.75,3,3.25,3.5,3.75,4}))))</f>
        <v/>
      </c>
      <c r="T10" s="5" t="str">
        <f>IF(OR(COUNT($A10)=0,DR!BZ12=""),"",IF($A10&lt;&gt;DR!$B12,"ERR",DR!BZ12))</f>
        <v/>
      </c>
      <c r="U10" s="2" t="str">
        <f>IF(COUNT($A10)=0,"",IF(T10="3E","3E",IF(T10="","I",LOOKUP(T10/V$2,{0,0.4,0.45,0.5,0.55,0.6,0.65,0.7,0.75,0.8,1},{"F","D","C","C+","B-","B","B+","A-","A","A+"}))))</f>
        <v/>
      </c>
      <c r="V10" s="99" t="str">
        <f>IF(COUNT($A10)=0,"",IF(T10="","--",IF(T10="3E","3E",LOOKUP(T10/V$2,{0,0.4,0.45,0.5,0.55,0.6,0.65,0.7,0.75,0.8,1},{0,2,2.25,2.5,2.75,3,3.25,3.5,3.75,4}))))</f>
        <v/>
      </c>
      <c r="W10" s="5" t="str">
        <f>IF(COUNT($A10)=0,"",IF($A10&lt;&gt;DR!$B12,"ERR",IF(DR!$A12="IM",DR!CL12,DR!CK12)))</f>
        <v/>
      </c>
      <c r="X10" s="2" t="str">
        <f>IF(COUNT($A10)=0,"",IF(W10="3E","3E",IF(W10="","I",LOOKUP(W10/Y$2,{0,0.4,0.45,0.5,0.55,0.6,0.65,0.7,0.75,0.8,1},{"F","D","C","C+","B-","B","B+","A-","A","A+"}))))</f>
        <v/>
      </c>
      <c r="Y10" s="99" t="str">
        <f>IF(COUNT($A10)=0,"",IF(W10="","--",IF(W10="3E","3E",LOOKUP(W10/Y$2,{0,0.4,0.45,0.5,0.55,0.6,0.65,0.7,0.75,0.8,1},{0,2,2.25,2.5,2.75,3,3.25,3.5,3.75,4}))))</f>
        <v/>
      </c>
      <c r="Z10" s="5" t="str">
        <f>IF(COUNT($A10)=0,"",IF($A10&lt;&gt;DR!$B12,"ERR",DR!BF12))</f>
        <v/>
      </c>
      <c r="AA10" s="2" t="str">
        <f>IF(COUNT($A10)=0,"",IF(Z10="3E","3E",IF(Z10="","I",LOOKUP(Z10/AB$2,{0,0.4,0.45,0.5,0.55,0.6,0.65,0.7,0.75,0.8,1},{"F","D","C","C+","B-","B","B+","A-","A","A+"}))))</f>
        <v/>
      </c>
      <c r="AB10" s="99" t="str">
        <f>IF(COUNT($A10)=0,"",IF(Z10="","--",IF(Z10="3E","3E",LOOKUP(Z10/AB$2,{0,0.4,0.45,0.5,0.55,0.6,0.65,0.7,0.75,0.8,1},{0,2,2.25,2.5,2.75,3,3.25,3.5,3.75,4}))))</f>
        <v/>
      </c>
      <c r="AC10" s="5" t="str">
        <f>IF(COUNT($A10)=0,"",IF($A10&lt;&gt;DR!$B12,"ERR",DR!BG12))</f>
        <v/>
      </c>
      <c r="AD10" s="2" t="str">
        <f>IF(COUNT($A10)=0,"",IF(AC10="3E","3E",IF(AC10="","I",LOOKUP(AC10/AE$2,{0,0.4,0.45,0.5,0.55,0.6,0.65,0.7,0.75,0.8,1},{"F","D","C","C+","B-","B","B+","A-","A","A+"}))))</f>
        <v/>
      </c>
      <c r="AE10" s="99" t="str">
        <f>IF(COUNT($A10)=0,"",IF(AC10="","--",IF(AC10="3E","3E",LOOKUP(AC10/AE$2,{0,0.4,0.45,0.5,0.55,0.6,0.65,0.7,0.75,0.8,1},{0,2,2.25,2.5,2.75,3,3.25,3.5,3.75,4}))))</f>
        <v/>
      </c>
      <c r="AF10" s="5" t="str">
        <f>IF(COUNT($A10)=0,"",IF($A10&lt;&gt;DR!$B12,"ERR",DR!BQ12))</f>
        <v/>
      </c>
      <c r="AG10" s="2" t="str">
        <f>IF(COUNT($A10)=0,"",IF(AF10="3E","3E",IF(AF10="","I",LOOKUP(AF10/AH$2,{0,0.4,0.45,0.5,0.55,0.6,0.65,0.7,0.75,0.8,1},{"F","D","C","C+","B-","B","B+","A-","A","A+"}))))</f>
        <v/>
      </c>
      <c r="AH10" s="99" t="str">
        <f>IF(COUNT($A10)=0,"",IF(AF10="","--",IF(AF10="3E","3E",LOOKUP(AF10/AH$2,{0,0.4,0.45,0.5,0.55,0.6,0.65,0.7,0.75,0.8,1},{0,2,2.25,2.5,2.75,3,3.25,3.5,3.75,4}))))</f>
        <v/>
      </c>
      <c r="AI10" s="5" t="str">
        <f>IF(COUNT($A10)=0,"",IF($A10&lt;&gt;DR!$B12,"ERR",DR!BY12))</f>
        <v/>
      </c>
      <c r="AJ10" s="2" t="str">
        <f>IF(COUNT($A10)=0,"",IF(AI10="3E","3E",IF(AI10="","I",LOOKUP(AI10/AK$2,{0,0.4,0.45,0.5,0.55,0.6,0.65,0.7,0.75,0.8,1},{"F","D","C","C+","B-","B","B+","A-","A","A+"}))))</f>
        <v/>
      </c>
      <c r="AK10" s="103" t="str">
        <f>IF(COUNT($A10)=0,"",IF(AI10="","--",IF(AI10="3E","3E",LOOKUP(AI10/AK$2,{0,0.4,0.45,0.5,0.55,0.6,0.65,0.7,0.75,0.8,1},{0,2,2.25,2.5,2.75,3,3.25,3.5,3.75,4}))))</f>
        <v/>
      </c>
      <c r="AL10" s="94" t="str">
        <f>IFERROR(IF(COUNT($A10)=0,"",IF(COUNT(W10)=0,"--",IF(COUNTIF(B10:AK10,"3E")&gt;0,"3E",SUM(IF(D10&gt;=2,D10*$D$3),IF(G10&gt;=2,G10*$G$3),IF(J10&gt;=2,J10*$J$3),IF(M10&gt;=2,M10*$M$3),IF(P10&gt;=2,P10*$P$3),IF(S10&gt;=2,S10*$S$3),IF(V10&gt;=2,V10*$V$3),IF(Y10&gt;=2,Y10*$Y$3),IF(AB10&gt;=2,AB10*$AB$3),IF(AE10&gt;=2,AE10*$AE$3),IF(AH10&gt;=2,AH10*$AH$3),IF(AK10&gt;=2,AK10*$AK$3))))),"")</f>
        <v/>
      </c>
      <c r="AM10" s="4" t="str">
        <f>IF(COUNT($A10)=0,"",IF(COUNT(W10)=0,"--",IF(COUNTIF(B10:Y10,"3E")&gt;0,"3E",TRUNC(AL10/TCP,3))))</f>
        <v/>
      </c>
      <c r="AN10" s="2" t="str">
        <f>IFERROR(IF(COUNT($A10)=0,"",IF(COUNT(W10)=0,"--",IF(COUNTIF(B10:AK10,"3E")&gt;0,"3E",SUM(IF(D10&gt;=2,$D$3),IF(G10&gt;=2,$G$3),IF(J10&gt;=2,$J$3),IF(M10&gt;=2,$M$3),IF(P10&gt;=2,$P$3),IF(S10&gt;=2,$S$3),IF(V10&gt;=2,$V$3),IF(Y10&gt;=2,$Y$3),IF(AB10&gt;=2,$AB$3),IF(AE10&gt;=2,$AE$3),IF(AH10&gt;=2,$AH$3),IF(AK10&gt;=2,$AK$3))))),"")</f>
        <v/>
      </c>
      <c r="AO10" s="2" t="str">
        <f>IF(AM10="3E","3E",IF(COUNT($A10)=0,"",IF(COUNT(AK10)=0,"I",LOOKUP(AM10,{0,2,2.25,2.5,2.75,3,3.25,3.5,3.75,4},{"F","D","C","C+","B-","B","B+","A-","A","A+"}))))</f>
        <v/>
      </c>
      <c r="AP10" s="2" t="str">
        <f>IF(AM10="3E","3E",IF(OR(COUNT($A10)=0,COUNT(W10)=0),"",IF(AND(Y10&gt;=2,AM10&gt;=2,AN10&gt;=28),"PASS","FAIL")))</f>
        <v/>
      </c>
      <c r="AQ10" s="2" t="str">
        <f t="shared" si="0"/>
        <v/>
      </c>
      <c r="AR10" s="6" t="str">
        <f t="shared" si="1"/>
        <v/>
      </c>
    </row>
    <row r="11" spans="1:44" ht="18.95" customHeight="1" x14ac:dyDescent="0.25">
      <c r="A11" s="93" t="str">
        <f>IF(DR!$B13="","",DR!$B13)</f>
        <v/>
      </c>
      <c r="B11" s="5" t="str">
        <f>IF(COUNT($A11)=0,"",IF($A11&lt;&gt;DR!$B13,"ERR",DR!J13))</f>
        <v/>
      </c>
      <c r="C11" s="2" t="str">
        <f>IF(COUNT($A11)=0,"",IF(B11="3E","3E",IF(B11="","I",LOOKUP(B11/D$2,{0,0.4,0.45,0.5,0.55,0.6,0.65,0.7,0.75,0.8,1},{"F","D","C","C+","B-","B","B+","A-","A","A+"}))))</f>
        <v/>
      </c>
      <c r="D11" s="99" t="str">
        <f>IF(COUNT($A11)=0,"",IF(B11="","--",IF(B11="3E","3E",LOOKUP(B11/D$2,{0,0.4,0.45,0.5,0.55,0.6,0.65,0.7,0.75,0.8,1},{0,2,2.25,2.5,2.75,3,3.25,3.5,3.75,4}))))</f>
        <v/>
      </c>
      <c r="E11" s="5" t="str">
        <f>IF(COUNT($A11)=0,"",IF($A11&lt;&gt;DR!$B13,"ERR",DR!R13))</f>
        <v/>
      </c>
      <c r="F11" s="2" t="str">
        <f>IF(COUNT($A11)=0,"",IF(E11="3E","3E",IF(E11="","I",LOOKUP(E11/G$2,{0,0.4,0.45,0.5,0.55,0.6,0.65,0.7,0.75,0.8,1},{"F","D","C","C+","B-","B","B+","A-","A","A+"}))))</f>
        <v/>
      </c>
      <c r="G11" s="99" t="str">
        <f>IF(COUNT($A11)=0,"",IF(E11="","--",IF(E11="3E","3E",LOOKUP(E11/G$2,{0,0.4,0.45,0.5,0.55,0.6,0.65,0.7,0.75,0.8,1},{0,2,2.25,2.5,2.75,3,3.25,3.5,3.75,4}))))</f>
        <v/>
      </c>
      <c r="H11" s="5" t="str">
        <f>IF(COUNT($A11)=0,"",IF($A11&lt;&gt;DR!$B13,"ERR",DR!Z13))</f>
        <v/>
      </c>
      <c r="I11" s="2" t="str">
        <f>IF(COUNT($A11)=0,"",IF(H11="3E","3E",IF(H11="","I",LOOKUP(H11/J$2,{0,0.4,0.45,0.5,0.55,0.6,0.65,0.7,0.75,0.8,1},{"F","D","C","C+","B-","B","B+","A-","A","A+"}))))</f>
        <v/>
      </c>
      <c r="J11" s="99" t="str">
        <f>IF(COUNT($A11)=0,"",IF(H11="","--",IF(H11="3E","3E",LOOKUP(H11/J$2,{0,0.4,0.45,0.5,0.55,0.6,0.65,0.7,0.75,0.8,1},{0,2,2.25,2.5,2.75,3,3.25,3.5,3.75,4}))))</f>
        <v/>
      </c>
      <c r="K11" s="5" t="str">
        <f>IF(COUNT($A11)=0,"",IF($A11&lt;&gt;DR!$B13,"ERR",DR!AH13))</f>
        <v/>
      </c>
      <c r="L11" s="2" t="str">
        <f>IF(COUNT($A11)=0,"",IF(K11="3E","3E",IF(K11="","I",LOOKUP(K11/M$2,{0,0.4,0.45,0.5,0.55,0.6,0.65,0.7,0.75,0.8,1},{"F","D","C","C+","B-","B","B+","A-","A","A+"}))))</f>
        <v/>
      </c>
      <c r="M11" s="99" t="str">
        <f>IF(COUNT($A11)=0,"",IF(K11="","--",IF(K11="3E","3E",LOOKUP(K11/M$2,{0,0.4,0.45,0.5,0.55,0.6,0.65,0.7,0.75,0.8,1},{0,2,2.25,2.5,2.75,3,3.25,3.5,3.75,4}))))</f>
        <v/>
      </c>
      <c r="N11" s="5" t="str">
        <f>IF(COUNT($A11)=0,"",IF($A11&lt;&gt;DR!$B13,"ERR",DR!AP13))</f>
        <v/>
      </c>
      <c r="O11" s="2" t="str">
        <f>IF(COUNT($A11)=0,"",IF(N11="3E","3E",IF(N11="","I",LOOKUP(N11/P$2,{0,0.4,0.45,0.5,0.55,0.6,0.65,0.7,0.75,0.8,1},{"F","D","C","C+","B-","B","B+","A-","A","A+"}))))</f>
        <v/>
      </c>
      <c r="P11" s="99" t="str">
        <f>IF(COUNT($A11)=0,"",IF(N11="","--",IF(N11="3E","3E",LOOKUP(N11/P$2,{0,0.4,0.45,0.5,0.55,0.6,0.65,0.7,0.75,0.8,1},{0,2,2.25,2.5,2.75,3,3.25,3.5,3.75,4}))))</f>
        <v/>
      </c>
      <c r="Q11" s="5" t="str">
        <f>IF(COUNT($A11)=0,"",IF($A11&lt;&gt;DR!$B13,"ERR",DR!AX13))</f>
        <v/>
      </c>
      <c r="R11" s="2" t="str">
        <f>IF(COUNT($A11)=0,"",IF(Q11="3E","3E",IF(Q11="","I",LOOKUP(Q11/S$2,{0,0.4,0.45,0.5,0.55,0.6,0.65,0.7,0.75,0.8,1},{"F","D","C","C+","B-","B","B+","A-","A","A+"}))))</f>
        <v/>
      </c>
      <c r="S11" s="99" t="str">
        <f>IF(COUNT($A11)=0,"",IF(Q11="","--",IF(Q11="3E","3E",LOOKUP(Q11/S$2,{0,0.4,0.45,0.5,0.55,0.6,0.65,0.7,0.75,0.8,1},{0,2,2.25,2.5,2.75,3,3.25,3.5,3.75,4}))))</f>
        <v/>
      </c>
      <c r="T11" s="5" t="str">
        <f>IF(OR(COUNT($A11)=0,DR!BZ13=""),"",IF($A11&lt;&gt;DR!$B13,"ERR",DR!BZ13))</f>
        <v/>
      </c>
      <c r="U11" s="2" t="str">
        <f>IF(COUNT($A11)=0,"",IF(T11="3E","3E",IF(T11="","I",LOOKUP(T11/V$2,{0,0.4,0.45,0.5,0.55,0.6,0.65,0.7,0.75,0.8,1},{"F","D","C","C+","B-","B","B+","A-","A","A+"}))))</f>
        <v/>
      </c>
      <c r="V11" s="99" t="str">
        <f>IF(COUNT($A11)=0,"",IF(T11="","--",IF(T11="3E","3E",LOOKUP(T11/V$2,{0,0.4,0.45,0.5,0.55,0.6,0.65,0.7,0.75,0.8,1},{0,2,2.25,2.5,2.75,3,3.25,3.5,3.75,4}))))</f>
        <v/>
      </c>
      <c r="W11" s="5" t="str">
        <f>IF(COUNT($A11)=0,"",IF($A11&lt;&gt;DR!$B13,"ERR",IF(DR!$A13="IM",DR!CL13,DR!CK13)))</f>
        <v/>
      </c>
      <c r="X11" s="2" t="str">
        <f>IF(COUNT($A11)=0,"",IF(W11="3E","3E",IF(W11="","I",LOOKUP(W11/Y$2,{0,0.4,0.45,0.5,0.55,0.6,0.65,0.7,0.75,0.8,1},{"F","D","C","C+","B-","B","B+","A-","A","A+"}))))</f>
        <v/>
      </c>
      <c r="Y11" s="99" t="str">
        <f>IF(COUNT($A11)=0,"",IF(W11="","--",IF(W11="3E","3E",LOOKUP(W11/Y$2,{0,0.4,0.45,0.5,0.55,0.6,0.65,0.7,0.75,0.8,1},{0,2,2.25,2.5,2.75,3,3.25,3.5,3.75,4}))))</f>
        <v/>
      </c>
      <c r="Z11" s="5" t="str">
        <f>IF(COUNT($A11)=0,"",IF($A11&lt;&gt;DR!$B13,"ERR",DR!BF13))</f>
        <v/>
      </c>
      <c r="AA11" s="2" t="str">
        <f>IF(COUNT($A11)=0,"",IF(Z11="3E","3E",IF(Z11="","I",LOOKUP(Z11/AB$2,{0,0.4,0.45,0.5,0.55,0.6,0.65,0.7,0.75,0.8,1},{"F","D","C","C+","B-","B","B+","A-","A","A+"}))))</f>
        <v/>
      </c>
      <c r="AB11" s="99" t="str">
        <f>IF(COUNT($A11)=0,"",IF(Z11="","--",IF(Z11="3E","3E",LOOKUP(Z11/AB$2,{0,0.4,0.45,0.5,0.55,0.6,0.65,0.7,0.75,0.8,1},{0,2,2.25,2.5,2.75,3,3.25,3.5,3.75,4}))))</f>
        <v/>
      </c>
      <c r="AC11" s="5" t="str">
        <f>IF(COUNT($A11)=0,"",IF($A11&lt;&gt;DR!$B13,"ERR",DR!BG13))</f>
        <v/>
      </c>
      <c r="AD11" s="2" t="str">
        <f>IF(COUNT($A11)=0,"",IF(AC11="3E","3E",IF(AC11="","I",LOOKUP(AC11/AE$2,{0,0.4,0.45,0.5,0.55,0.6,0.65,0.7,0.75,0.8,1},{"F","D","C","C+","B-","B","B+","A-","A","A+"}))))</f>
        <v/>
      </c>
      <c r="AE11" s="99" t="str">
        <f>IF(COUNT($A11)=0,"",IF(AC11="","--",IF(AC11="3E","3E",LOOKUP(AC11/AE$2,{0,0.4,0.45,0.5,0.55,0.6,0.65,0.7,0.75,0.8,1},{0,2,2.25,2.5,2.75,3,3.25,3.5,3.75,4}))))</f>
        <v/>
      </c>
      <c r="AF11" s="5" t="str">
        <f>IF(COUNT($A11)=0,"",IF($A11&lt;&gt;DR!$B13,"ERR",DR!BQ13))</f>
        <v/>
      </c>
      <c r="AG11" s="2" t="str">
        <f>IF(COUNT($A11)=0,"",IF(AF11="3E","3E",IF(AF11="","I",LOOKUP(AF11/AH$2,{0,0.4,0.45,0.5,0.55,0.6,0.65,0.7,0.75,0.8,1},{"F","D","C","C+","B-","B","B+","A-","A","A+"}))))</f>
        <v/>
      </c>
      <c r="AH11" s="99" t="str">
        <f>IF(COUNT($A11)=0,"",IF(AF11="","--",IF(AF11="3E","3E",LOOKUP(AF11/AH$2,{0,0.4,0.45,0.5,0.55,0.6,0.65,0.7,0.75,0.8,1},{0,2,2.25,2.5,2.75,3,3.25,3.5,3.75,4}))))</f>
        <v/>
      </c>
      <c r="AI11" s="5" t="str">
        <f>IF(COUNT($A11)=0,"",IF($A11&lt;&gt;DR!$B13,"ERR",DR!BY13))</f>
        <v/>
      </c>
      <c r="AJ11" s="2" t="str">
        <f>IF(COUNT($A11)=0,"",IF(AI11="3E","3E",IF(AI11="","I",LOOKUP(AI11/AK$2,{0,0.4,0.45,0.5,0.55,0.6,0.65,0.7,0.75,0.8,1},{"F","D","C","C+","B-","B","B+","A-","A","A+"}))))</f>
        <v/>
      </c>
      <c r="AK11" s="103" t="str">
        <f>IF(COUNT($A11)=0,"",IF(AI11="","--",IF(AI11="3E","3E",LOOKUP(AI11/AK$2,{0,0.4,0.45,0.5,0.55,0.6,0.65,0.7,0.75,0.8,1},{0,2,2.25,2.5,2.75,3,3.25,3.5,3.75,4}))))</f>
        <v/>
      </c>
      <c r="AL11" s="94" t="str">
        <f>IFERROR(IF(COUNT($A11)=0,"",IF(COUNT(W11)=0,"--",IF(COUNTIF(B11:AK11,"3E")&gt;0,"3E",SUM(IF(D11&gt;=2,D11*$D$3),IF(G11&gt;=2,G11*$G$3),IF(J11&gt;=2,J11*$J$3),IF(M11&gt;=2,M11*$M$3),IF(P11&gt;=2,P11*$P$3),IF(S11&gt;=2,S11*$S$3),IF(V11&gt;=2,V11*$V$3),IF(Y11&gt;=2,Y11*$Y$3),IF(AB11&gt;=2,AB11*$AB$3),IF(AE11&gt;=2,AE11*$AE$3),IF(AH11&gt;=2,AH11*$AH$3),IF(AK11&gt;=2,AK11*$AK$3))))),"")</f>
        <v/>
      </c>
      <c r="AM11" s="4" t="str">
        <f>IF(COUNT($A11)=0,"",IF(COUNT(W11)=0,"--",IF(COUNTIF(B11:Y11,"3E")&gt;0,"3E",TRUNC(AL11/TCP,3))))</f>
        <v/>
      </c>
      <c r="AN11" s="2" t="str">
        <f>IFERROR(IF(COUNT($A11)=0,"",IF(COUNT(W11)=0,"--",IF(COUNTIF(B11:AK11,"3E")&gt;0,"3E",SUM(IF(D11&gt;=2,$D$3),IF(G11&gt;=2,$G$3),IF(J11&gt;=2,$J$3),IF(M11&gt;=2,$M$3),IF(P11&gt;=2,$P$3),IF(S11&gt;=2,$S$3),IF(V11&gt;=2,$V$3),IF(Y11&gt;=2,$Y$3),IF(AB11&gt;=2,$AB$3),IF(AE11&gt;=2,$AE$3),IF(AH11&gt;=2,$AH$3),IF(AK11&gt;=2,$AK$3))))),"")</f>
        <v/>
      </c>
      <c r="AO11" s="2" t="str">
        <f>IF(AM11="3E","3E",IF(COUNT($A11)=0,"",IF(COUNT(AK11)=0,"I",LOOKUP(AM11,{0,2,2.25,2.5,2.75,3,3.25,3.5,3.75,4},{"F","D","C","C+","B-","B","B+","A-","A","A+"}))))</f>
        <v/>
      </c>
      <c r="AP11" s="2" t="str">
        <f>IF(AM11="3E","3E",IF(OR(COUNT($A11)=0,COUNT(W11)=0),"",IF(AND(Y11&gt;=2,AM11&gt;=2,AN11&gt;=28),"PASS","FAIL")))</f>
        <v/>
      </c>
      <c r="AQ11" s="2" t="str">
        <f t="shared" si="0"/>
        <v/>
      </c>
      <c r="AR11" s="6" t="str">
        <f t="shared" si="1"/>
        <v/>
      </c>
    </row>
    <row r="12" spans="1:44" ht="18.95" customHeight="1" x14ac:dyDescent="0.25">
      <c r="A12" s="93" t="str">
        <f>IF(DR!$B14="","",DR!$B14)</f>
        <v/>
      </c>
      <c r="B12" s="5" t="str">
        <f>IF(COUNT($A12)=0,"",IF($A12&lt;&gt;DR!$B14,"ERR",DR!J14))</f>
        <v/>
      </c>
      <c r="C12" s="2" t="str">
        <f>IF(COUNT($A12)=0,"",IF(B12="3E","3E",IF(B12="","I",LOOKUP(B12/D$2,{0,0.4,0.45,0.5,0.55,0.6,0.65,0.7,0.75,0.8,1},{"F","D","C","C+","B-","B","B+","A-","A","A+"}))))</f>
        <v/>
      </c>
      <c r="D12" s="99" t="str">
        <f>IF(COUNT($A12)=0,"",IF(B12="","--",IF(B12="3E","3E",LOOKUP(B12/D$2,{0,0.4,0.45,0.5,0.55,0.6,0.65,0.7,0.75,0.8,1},{0,2,2.25,2.5,2.75,3,3.25,3.5,3.75,4}))))</f>
        <v/>
      </c>
      <c r="E12" s="5" t="str">
        <f>IF(COUNT($A12)=0,"",IF($A12&lt;&gt;DR!$B14,"ERR",DR!R14))</f>
        <v/>
      </c>
      <c r="F12" s="2" t="str">
        <f>IF(COUNT($A12)=0,"",IF(E12="3E","3E",IF(E12="","I",LOOKUP(E12/G$2,{0,0.4,0.45,0.5,0.55,0.6,0.65,0.7,0.75,0.8,1},{"F","D","C","C+","B-","B","B+","A-","A","A+"}))))</f>
        <v/>
      </c>
      <c r="G12" s="99" t="str">
        <f>IF(COUNT($A12)=0,"",IF(E12="","--",IF(E12="3E","3E",LOOKUP(E12/G$2,{0,0.4,0.45,0.5,0.55,0.6,0.65,0.7,0.75,0.8,1},{0,2,2.25,2.5,2.75,3,3.25,3.5,3.75,4}))))</f>
        <v/>
      </c>
      <c r="H12" s="5" t="str">
        <f>IF(COUNT($A12)=0,"",IF($A12&lt;&gt;DR!$B14,"ERR",DR!Z14))</f>
        <v/>
      </c>
      <c r="I12" s="2" t="str">
        <f>IF(COUNT($A12)=0,"",IF(H12="3E","3E",IF(H12="","I",LOOKUP(H12/J$2,{0,0.4,0.45,0.5,0.55,0.6,0.65,0.7,0.75,0.8,1},{"F","D","C","C+","B-","B","B+","A-","A","A+"}))))</f>
        <v/>
      </c>
      <c r="J12" s="99" t="str">
        <f>IF(COUNT($A12)=0,"",IF(H12="","--",IF(H12="3E","3E",LOOKUP(H12/J$2,{0,0.4,0.45,0.5,0.55,0.6,0.65,0.7,0.75,0.8,1},{0,2,2.25,2.5,2.75,3,3.25,3.5,3.75,4}))))</f>
        <v/>
      </c>
      <c r="K12" s="5" t="str">
        <f>IF(COUNT($A12)=0,"",IF($A12&lt;&gt;DR!$B14,"ERR",DR!AH14))</f>
        <v/>
      </c>
      <c r="L12" s="2" t="str">
        <f>IF(COUNT($A12)=0,"",IF(K12="3E","3E",IF(K12="","I",LOOKUP(K12/M$2,{0,0.4,0.45,0.5,0.55,0.6,0.65,0.7,0.75,0.8,1},{"F","D","C","C+","B-","B","B+","A-","A","A+"}))))</f>
        <v/>
      </c>
      <c r="M12" s="99" t="str">
        <f>IF(COUNT($A12)=0,"",IF(K12="","--",IF(K12="3E","3E",LOOKUP(K12/M$2,{0,0.4,0.45,0.5,0.55,0.6,0.65,0.7,0.75,0.8,1},{0,2,2.25,2.5,2.75,3,3.25,3.5,3.75,4}))))</f>
        <v/>
      </c>
      <c r="N12" s="5" t="str">
        <f>IF(COUNT($A12)=0,"",IF($A12&lt;&gt;DR!$B14,"ERR",DR!AP14))</f>
        <v/>
      </c>
      <c r="O12" s="2" t="str">
        <f>IF(COUNT($A12)=0,"",IF(N12="3E","3E",IF(N12="","I",LOOKUP(N12/P$2,{0,0.4,0.45,0.5,0.55,0.6,0.65,0.7,0.75,0.8,1},{"F","D","C","C+","B-","B","B+","A-","A","A+"}))))</f>
        <v/>
      </c>
      <c r="P12" s="99" t="str">
        <f>IF(COUNT($A12)=0,"",IF(N12="","--",IF(N12="3E","3E",LOOKUP(N12/P$2,{0,0.4,0.45,0.5,0.55,0.6,0.65,0.7,0.75,0.8,1},{0,2,2.25,2.5,2.75,3,3.25,3.5,3.75,4}))))</f>
        <v/>
      </c>
      <c r="Q12" s="5" t="str">
        <f>IF(COUNT($A12)=0,"",IF($A12&lt;&gt;DR!$B14,"ERR",DR!AX14))</f>
        <v/>
      </c>
      <c r="R12" s="2" t="str">
        <f>IF(COUNT($A12)=0,"",IF(Q12="3E","3E",IF(Q12="","I",LOOKUP(Q12/S$2,{0,0.4,0.45,0.5,0.55,0.6,0.65,0.7,0.75,0.8,1},{"F","D","C","C+","B-","B","B+","A-","A","A+"}))))</f>
        <v/>
      </c>
      <c r="S12" s="99" t="str">
        <f>IF(COUNT($A12)=0,"",IF(Q12="","--",IF(Q12="3E","3E",LOOKUP(Q12/S$2,{0,0.4,0.45,0.5,0.55,0.6,0.65,0.7,0.75,0.8,1},{0,2,2.25,2.5,2.75,3,3.25,3.5,3.75,4}))))</f>
        <v/>
      </c>
      <c r="T12" s="5" t="str">
        <f>IF(OR(COUNT($A12)=0,DR!BZ14=""),"",IF($A12&lt;&gt;DR!$B14,"ERR",DR!BZ14))</f>
        <v/>
      </c>
      <c r="U12" s="2" t="str">
        <f>IF(COUNT($A12)=0,"",IF(T12="3E","3E",IF(T12="","I",LOOKUP(T12/V$2,{0,0.4,0.45,0.5,0.55,0.6,0.65,0.7,0.75,0.8,1},{"F","D","C","C+","B-","B","B+","A-","A","A+"}))))</f>
        <v/>
      </c>
      <c r="V12" s="99" t="str">
        <f>IF(COUNT($A12)=0,"",IF(T12="","--",IF(T12="3E","3E",LOOKUP(T12/V$2,{0,0.4,0.45,0.5,0.55,0.6,0.65,0.7,0.75,0.8,1},{0,2,2.25,2.5,2.75,3,3.25,3.5,3.75,4}))))</f>
        <v/>
      </c>
      <c r="W12" s="5" t="str">
        <f>IF(COUNT($A12)=0,"",IF($A12&lt;&gt;DR!$B14,"ERR",IF(DR!$A14="IM",DR!CL14,DR!CK14)))</f>
        <v/>
      </c>
      <c r="X12" s="2" t="str">
        <f>IF(COUNT($A12)=0,"",IF(W12="3E","3E",IF(W12="","I",LOOKUP(W12/Y$2,{0,0.4,0.45,0.5,0.55,0.6,0.65,0.7,0.75,0.8,1},{"F","D","C","C+","B-","B","B+","A-","A","A+"}))))</f>
        <v/>
      </c>
      <c r="Y12" s="99" t="str">
        <f>IF(COUNT($A12)=0,"",IF(W12="","--",IF(W12="3E","3E",LOOKUP(W12/Y$2,{0,0.4,0.45,0.5,0.55,0.6,0.65,0.7,0.75,0.8,1},{0,2,2.25,2.5,2.75,3,3.25,3.5,3.75,4}))))</f>
        <v/>
      </c>
      <c r="Z12" s="5" t="str">
        <f>IF(COUNT($A12)=0,"",IF($A12&lt;&gt;DR!$B14,"ERR",DR!BF14))</f>
        <v/>
      </c>
      <c r="AA12" s="2" t="str">
        <f>IF(COUNT($A12)=0,"",IF(Z12="3E","3E",IF(Z12="","I",LOOKUP(Z12/AB$2,{0,0.4,0.45,0.5,0.55,0.6,0.65,0.7,0.75,0.8,1},{"F","D","C","C+","B-","B","B+","A-","A","A+"}))))</f>
        <v/>
      </c>
      <c r="AB12" s="99" t="str">
        <f>IF(COUNT($A12)=0,"",IF(Z12="","--",IF(Z12="3E","3E",LOOKUP(Z12/AB$2,{0,0.4,0.45,0.5,0.55,0.6,0.65,0.7,0.75,0.8,1},{0,2,2.25,2.5,2.75,3,3.25,3.5,3.75,4}))))</f>
        <v/>
      </c>
      <c r="AC12" s="5" t="str">
        <f>IF(COUNT($A12)=0,"",IF($A12&lt;&gt;DR!$B14,"ERR",DR!BG14))</f>
        <v/>
      </c>
      <c r="AD12" s="2" t="str">
        <f>IF(COUNT($A12)=0,"",IF(AC12="3E","3E",IF(AC12="","I",LOOKUP(AC12/AE$2,{0,0.4,0.45,0.5,0.55,0.6,0.65,0.7,0.75,0.8,1},{"F","D","C","C+","B-","B","B+","A-","A","A+"}))))</f>
        <v/>
      </c>
      <c r="AE12" s="99" t="str">
        <f>IF(COUNT($A12)=0,"",IF(AC12="","--",IF(AC12="3E","3E",LOOKUP(AC12/AE$2,{0,0.4,0.45,0.5,0.55,0.6,0.65,0.7,0.75,0.8,1},{0,2,2.25,2.5,2.75,3,3.25,3.5,3.75,4}))))</f>
        <v/>
      </c>
      <c r="AF12" s="5" t="str">
        <f>IF(COUNT($A12)=0,"",IF($A12&lt;&gt;DR!$B14,"ERR",DR!BQ14))</f>
        <v/>
      </c>
      <c r="AG12" s="2" t="str">
        <f>IF(COUNT($A12)=0,"",IF(AF12="3E","3E",IF(AF12="","I",LOOKUP(AF12/AH$2,{0,0.4,0.45,0.5,0.55,0.6,0.65,0.7,0.75,0.8,1},{"F","D","C","C+","B-","B","B+","A-","A","A+"}))))</f>
        <v/>
      </c>
      <c r="AH12" s="99" t="str">
        <f>IF(COUNT($A12)=0,"",IF(AF12="","--",IF(AF12="3E","3E",LOOKUP(AF12/AH$2,{0,0.4,0.45,0.5,0.55,0.6,0.65,0.7,0.75,0.8,1},{0,2,2.25,2.5,2.75,3,3.25,3.5,3.75,4}))))</f>
        <v/>
      </c>
      <c r="AI12" s="5" t="str">
        <f>IF(COUNT($A12)=0,"",IF($A12&lt;&gt;DR!$B14,"ERR",DR!BY14))</f>
        <v/>
      </c>
      <c r="AJ12" s="2" t="str">
        <f>IF(COUNT($A12)=0,"",IF(AI12="3E","3E",IF(AI12="","I",LOOKUP(AI12/AK$2,{0,0.4,0.45,0.5,0.55,0.6,0.65,0.7,0.75,0.8,1},{"F","D","C","C+","B-","B","B+","A-","A","A+"}))))</f>
        <v/>
      </c>
      <c r="AK12" s="103" t="str">
        <f>IF(COUNT($A12)=0,"",IF(AI12="","--",IF(AI12="3E","3E",LOOKUP(AI12/AK$2,{0,0.4,0.45,0.5,0.55,0.6,0.65,0.7,0.75,0.8,1},{0,2,2.25,2.5,2.75,3,3.25,3.5,3.75,4}))))</f>
        <v/>
      </c>
      <c r="AL12" s="94" t="str">
        <f>IFERROR(IF(COUNT($A12)=0,"",IF(COUNT(W12)=0,"--",IF(COUNTIF(B12:AK12,"3E")&gt;0,"3E",SUM(IF(D12&gt;=2,D12*$D$3),IF(G12&gt;=2,G12*$G$3),IF(J12&gt;=2,J12*$J$3),IF(M12&gt;=2,M12*$M$3),IF(P12&gt;=2,P12*$P$3),IF(S12&gt;=2,S12*$S$3),IF(V12&gt;=2,V12*$V$3),IF(Y12&gt;=2,Y12*$Y$3),IF(AB12&gt;=2,AB12*$AB$3),IF(AE12&gt;=2,AE12*$AE$3),IF(AH12&gt;=2,AH12*$AH$3),IF(AK12&gt;=2,AK12*$AK$3))))),"")</f>
        <v/>
      </c>
      <c r="AM12" s="4" t="str">
        <f>IF(COUNT($A12)=0,"",IF(COUNT(W12)=0,"--",IF(COUNTIF(B12:Y12,"3E")&gt;0,"3E",TRUNC(AL12/TCP,3))))</f>
        <v/>
      </c>
      <c r="AN12" s="2" t="str">
        <f>IFERROR(IF(COUNT($A12)=0,"",IF(COUNT(W12)=0,"--",IF(COUNTIF(B12:AK12,"3E")&gt;0,"3E",SUM(IF(D12&gt;=2,$D$3),IF(G12&gt;=2,$G$3),IF(J12&gt;=2,$J$3),IF(M12&gt;=2,$M$3),IF(P12&gt;=2,$P$3),IF(S12&gt;=2,$S$3),IF(V12&gt;=2,$V$3),IF(Y12&gt;=2,$Y$3),IF(AB12&gt;=2,$AB$3),IF(AE12&gt;=2,$AE$3),IF(AH12&gt;=2,$AH$3),IF(AK12&gt;=2,$AK$3))))),"")</f>
        <v/>
      </c>
      <c r="AO12" s="2" t="str">
        <f>IF(AM12="3E","3E",IF(COUNT($A12)=0,"",IF(COUNT(AK12)=0,"I",LOOKUP(AM12,{0,2,2.25,2.5,2.75,3,3.25,3.5,3.75,4},{"F","D","C","C+","B-","B","B+","A-","A","A+"}))))</f>
        <v/>
      </c>
      <c r="AP12" s="2" t="str">
        <f>IF(AM12="3E","3E",IF(OR(COUNT($A12)=0,COUNT(W12)=0),"",IF(AND(Y12&gt;=2,AM12&gt;=2,AN12&gt;=28),"PASS","FAIL")))</f>
        <v/>
      </c>
      <c r="AQ12" s="2" t="str">
        <f t="shared" si="0"/>
        <v/>
      </c>
      <c r="AR12" s="6" t="str">
        <f t="shared" si="1"/>
        <v/>
      </c>
    </row>
    <row r="13" spans="1:44" ht="18.95" customHeight="1" x14ac:dyDescent="0.25">
      <c r="A13" s="93" t="str">
        <f>IF(DR!$B15="","",DR!$B15)</f>
        <v/>
      </c>
      <c r="B13" s="5" t="str">
        <f>IF(COUNT($A13)=0,"",IF($A13&lt;&gt;DR!$B15,"ERR",DR!J15))</f>
        <v/>
      </c>
      <c r="C13" s="2" t="str">
        <f>IF(COUNT($A13)=0,"",IF(B13="3E","3E",IF(B13="","I",LOOKUP(B13/D$2,{0,0.4,0.45,0.5,0.55,0.6,0.65,0.7,0.75,0.8,1},{"F","D","C","C+","B-","B","B+","A-","A","A+"}))))</f>
        <v/>
      </c>
      <c r="D13" s="99" t="str">
        <f>IF(COUNT($A13)=0,"",IF(B13="","--",IF(B13="3E","3E",LOOKUP(B13/D$2,{0,0.4,0.45,0.5,0.55,0.6,0.65,0.7,0.75,0.8,1},{0,2,2.25,2.5,2.75,3,3.25,3.5,3.75,4}))))</f>
        <v/>
      </c>
      <c r="E13" s="5" t="str">
        <f>IF(COUNT($A13)=0,"",IF($A13&lt;&gt;DR!$B15,"ERR",DR!R15))</f>
        <v/>
      </c>
      <c r="F13" s="2" t="str">
        <f>IF(COUNT($A13)=0,"",IF(E13="3E","3E",IF(E13="","I",LOOKUP(E13/G$2,{0,0.4,0.45,0.5,0.55,0.6,0.65,0.7,0.75,0.8,1},{"F","D","C","C+","B-","B","B+","A-","A","A+"}))))</f>
        <v/>
      </c>
      <c r="G13" s="99" t="str">
        <f>IF(COUNT($A13)=0,"",IF(E13="","--",IF(E13="3E","3E",LOOKUP(E13/G$2,{0,0.4,0.45,0.5,0.55,0.6,0.65,0.7,0.75,0.8,1},{0,2,2.25,2.5,2.75,3,3.25,3.5,3.75,4}))))</f>
        <v/>
      </c>
      <c r="H13" s="5" t="str">
        <f>IF(COUNT($A13)=0,"",IF($A13&lt;&gt;DR!$B15,"ERR",DR!Z15))</f>
        <v/>
      </c>
      <c r="I13" s="2" t="str">
        <f>IF(COUNT($A13)=0,"",IF(H13="3E","3E",IF(H13="","I",LOOKUP(H13/J$2,{0,0.4,0.45,0.5,0.55,0.6,0.65,0.7,0.75,0.8,1},{"F","D","C","C+","B-","B","B+","A-","A","A+"}))))</f>
        <v/>
      </c>
      <c r="J13" s="99" t="str">
        <f>IF(COUNT($A13)=0,"",IF(H13="","--",IF(H13="3E","3E",LOOKUP(H13/J$2,{0,0.4,0.45,0.5,0.55,0.6,0.65,0.7,0.75,0.8,1},{0,2,2.25,2.5,2.75,3,3.25,3.5,3.75,4}))))</f>
        <v/>
      </c>
      <c r="K13" s="5" t="str">
        <f>IF(COUNT($A13)=0,"",IF($A13&lt;&gt;DR!$B15,"ERR",DR!AH15))</f>
        <v/>
      </c>
      <c r="L13" s="2" t="str">
        <f>IF(COUNT($A13)=0,"",IF(K13="3E","3E",IF(K13="","I",LOOKUP(K13/M$2,{0,0.4,0.45,0.5,0.55,0.6,0.65,0.7,0.75,0.8,1},{"F","D","C","C+","B-","B","B+","A-","A","A+"}))))</f>
        <v/>
      </c>
      <c r="M13" s="99" t="str">
        <f>IF(COUNT($A13)=0,"",IF(K13="","--",IF(K13="3E","3E",LOOKUP(K13/M$2,{0,0.4,0.45,0.5,0.55,0.6,0.65,0.7,0.75,0.8,1},{0,2,2.25,2.5,2.75,3,3.25,3.5,3.75,4}))))</f>
        <v/>
      </c>
      <c r="N13" s="5" t="str">
        <f>IF(COUNT($A13)=0,"",IF($A13&lt;&gt;DR!$B15,"ERR",DR!AP15))</f>
        <v/>
      </c>
      <c r="O13" s="2" t="str">
        <f>IF(COUNT($A13)=0,"",IF(N13="3E","3E",IF(N13="","I",LOOKUP(N13/P$2,{0,0.4,0.45,0.5,0.55,0.6,0.65,0.7,0.75,0.8,1},{"F","D","C","C+","B-","B","B+","A-","A","A+"}))))</f>
        <v/>
      </c>
      <c r="P13" s="99" t="str">
        <f>IF(COUNT($A13)=0,"",IF(N13="","--",IF(N13="3E","3E",LOOKUP(N13/P$2,{0,0.4,0.45,0.5,0.55,0.6,0.65,0.7,0.75,0.8,1},{0,2,2.25,2.5,2.75,3,3.25,3.5,3.75,4}))))</f>
        <v/>
      </c>
      <c r="Q13" s="5" t="str">
        <f>IF(COUNT($A13)=0,"",IF($A13&lt;&gt;DR!$B15,"ERR",DR!AX15))</f>
        <v/>
      </c>
      <c r="R13" s="2" t="str">
        <f>IF(COUNT($A13)=0,"",IF(Q13="3E","3E",IF(Q13="","I",LOOKUP(Q13/S$2,{0,0.4,0.45,0.5,0.55,0.6,0.65,0.7,0.75,0.8,1},{"F","D","C","C+","B-","B","B+","A-","A","A+"}))))</f>
        <v/>
      </c>
      <c r="S13" s="99" t="str">
        <f>IF(COUNT($A13)=0,"",IF(Q13="","--",IF(Q13="3E","3E",LOOKUP(Q13/S$2,{0,0.4,0.45,0.5,0.55,0.6,0.65,0.7,0.75,0.8,1},{0,2,2.25,2.5,2.75,3,3.25,3.5,3.75,4}))))</f>
        <v/>
      </c>
      <c r="T13" s="5" t="str">
        <f>IF(OR(COUNT($A13)=0,DR!BZ15=""),"",IF($A13&lt;&gt;DR!$B15,"ERR",DR!BZ15))</f>
        <v/>
      </c>
      <c r="U13" s="2" t="str">
        <f>IF(COUNT($A13)=0,"",IF(T13="3E","3E",IF(T13="","I",LOOKUP(T13/V$2,{0,0.4,0.45,0.5,0.55,0.6,0.65,0.7,0.75,0.8,1},{"F","D","C","C+","B-","B","B+","A-","A","A+"}))))</f>
        <v/>
      </c>
      <c r="V13" s="99" t="str">
        <f>IF(COUNT($A13)=0,"",IF(T13="","--",IF(T13="3E","3E",LOOKUP(T13/V$2,{0,0.4,0.45,0.5,0.55,0.6,0.65,0.7,0.75,0.8,1},{0,2,2.25,2.5,2.75,3,3.25,3.5,3.75,4}))))</f>
        <v/>
      </c>
      <c r="W13" s="5" t="str">
        <f>IF(COUNT($A13)=0,"",IF($A13&lt;&gt;DR!$B15,"ERR",IF(DR!$A15="IM",DR!CL15,DR!CK15)))</f>
        <v/>
      </c>
      <c r="X13" s="2" t="str">
        <f>IF(COUNT($A13)=0,"",IF(W13="3E","3E",IF(W13="","I",LOOKUP(W13/Y$2,{0,0.4,0.45,0.5,0.55,0.6,0.65,0.7,0.75,0.8,1},{"F","D","C","C+","B-","B","B+","A-","A","A+"}))))</f>
        <v/>
      </c>
      <c r="Y13" s="99" t="str">
        <f>IF(COUNT($A13)=0,"",IF(W13="","--",IF(W13="3E","3E",LOOKUP(W13/Y$2,{0,0.4,0.45,0.5,0.55,0.6,0.65,0.7,0.75,0.8,1},{0,2,2.25,2.5,2.75,3,3.25,3.5,3.75,4}))))</f>
        <v/>
      </c>
      <c r="Z13" s="5" t="str">
        <f>IF(COUNT($A13)=0,"",IF($A13&lt;&gt;DR!$B15,"ERR",DR!BF15))</f>
        <v/>
      </c>
      <c r="AA13" s="2" t="str">
        <f>IF(COUNT($A13)=0,"",IF(Z13="3E","3E",IF(Z13="","I",LOOKUP(Z13/AB$2,{0,0.4,0.45,0.5,0.55,0.6,0.65,0.7,0.75,0.8,1},{"F","D","C","C+","B-","B","B+","A-","A","A+"}))))</f>
        <v/>
      </c>
      <c r="AB13" s="99" t="str">
        <f>IF(COUNT($A13)=0,"",IF(Z13="","--",IF(Z13="3E","3E",LOOKUP(Z13/AB$2,{0,0.4,0.45,0.5,0.55,0.6,0.65,0.7,0.75,0.8,1},{0,2,2.25,2.5,2.75,3,3.25,3.5,3.75,4}))))</f>
        <v/>
      </c>
      <c r="AC13" s="5" t="str">
        <f>IF(COUNT($A13)=0,"",IF($A13&lt;&gt;DR!$B15,"ERR",DR!BG15))</f>
        <v/>
      </c>
      <c r="AD13" s="2" t="str">
        <f>IF(COUNT($A13)=0,"",IF(AC13="3E","3E",IF(AC13="","I",LOOKUP(AC13/AE$2,{0,0.4,0.45,0.5,0.55,0.6,0.65,0.7,0.75,0.8,1},{"F","D","C","C+","B-","B","B+","A-","A","A+"}))))</f>
        <v/>
      </c>
      <c r="AE13" s="99" t="str">
        <f>IF(COUNT($A13)=0,"",IF(AC13="","--",IF(AC13="3E","3E",LOOKUP(AC13/AE$2,{0,0.4,0.45,0.5,0.55,0.6,0.65,0.7,0.75,0.8,1},{0,2,2.25,2.5,2.75,3,3.25,3.5,3.75,4}))))</f>
        <v/>
      </c>
      <c r="AF13" s="5" t="str">
        <f>IF(COUNT($A13)=0,"",IF($A13&lt;&gt;DR!$B15,"ERR",DR!BQ15))</f>
        <v/>
      </c>
      <c r="AG13" s="2" t="str">
        <f>IF(COUNT($A13)=0,"",IF(AF13="3E","3E",IF(AF13="","I",LOOKUP(AF13/AH$2,{0,0.4,0.45,0.5,0.55,0.6,0.65,0.7,0.75,0.8,1},{"F","D","C","C+","B-","B","B+","A-","A","A+"}))))</f>
        <v/>
      </c>
      <c r="AH13" s="99" t="str">
        <f>IF(COUNT($A13)=0,"",IF(AF13="","--",IF(AF13="3E","3E",LOOKUP(AF13/AH$2,{0,0.4,0.45,0.5,0.55,0.6,0.65,0.7,0.75,0.8,1},{0,2,2.25,2.5,2.75,3,3.25,3.5,3.75,4}))))</f>
        <v/>
      </c>
      <c r="AI13" s="5" t="str">
        <f>IF(COUNT($A13)=0,"",IF($A13&lt;&gt;DR!$B15,"ERR",DR!BY15))</f>
        <v/>
      </c>
      <c r="AJ13" s="2" t="str">
        <f>IF(COUNT($A13)=0,"",IF(AI13="3E","3E",IF(AI13="","I",LOOKUP(AI13/AK$2,{0,0.4,0.45,0.5,0.55,0.6,0.65,0.7,0.75,0.8,1},{"F","D","C","C+","B-","B","B+","A-","A","A+"}))))</f>
        <v/>
      </c>
      <c r="AK13" s="103" t="str">
        <f>IF(COUNT($A13)=0,"",IF(AI13="","--",IF(AI13="3E","3E",LOOKUP(AI13/AK$2,{0,0.4,0.45,0.5,0.55,0.6,0.65,0.7,0.75,0.8,1},{0,2,2.25,2.5,2.75,3,3.25,3.5,3.75,4}))))</f>
        <v/>
      </c>
      <c r="AL13" s="94" t="str">
        <f>IFERROR(IF(COUNT($A13)=0,"",IF(COUNT(W13)=0,"--",IF(COUNTIF(B13:AK13,"3E")&gt;0,"3E",SUM(IF(D13&gt;=2,D13*$D$3),IF(G13&gt;=2,G13*$G$3),IF(J13&gt;=2,J13*$J$3),IF(M13&gt;=2,M13*$M$3),IF(P13&gt;=2,P13*$P$3),IF(S13&gt;=2,S13*$S$3),IF(V13&gt;=2,V13*$V$3),IF(Y13&gt;=2,Y13*$Y$3),IF(AB13&gt;=2,AB13*$AB$3),IF(AE13&gt;=2,AE13*$AE$3),IF(AH13&gt;=2,AH13*$AH$3),IF(AK13&gt;=2,AK13*$AK$3))))),"")</f>
        <v/>
      </c>
      <c r="AM13" s="4" t="str">
        <f>IF(COUNT($A13)=0,"",IF(COUNT(W13)=0,"--",IF(COUNTIF(B13:Y13,"3E")&gt;0,"3E",TRUNC(AL13/TCP,3))))</f>
        <v/>
      </c>
      <c r="AN13" s="2" t="str">
        <f>IFERROR(IF(COUNT($A13)=0,"",IF(COUNT(W13)=0,"--",IF(COUNTIF(B13:AK13,"3E")&gt;0,"3E",SUM(IF(D13&gt;=2,$D$3),IF(G13&gt;=2,$G$3),IF(J13&gt;=2,$J$3),IF(M13&gt;=2,$M$3),IF(P13&gt;=2,$P$3),IF(S13&gt;=2,$S$3),IF(V13&gt;=2,$V$3),IF(Y13&gt;=2,$Y$3),IF(AB13&gt;=2,$AB$3),IF(AE13&gt;=2,$AE$3),IF(AH13&gt;=2,$AH$3),IF(AK13&gt;=2,$AK$3))))),"")</f>
        <v/>
      </c>
      <c r="AO13" s="2" t="str">
        <f>IF(AM13="3E","3E",IF(COUNT($A13)=0,"",IF(COUNT(AK13)=0,"I",LOOKUP(AM13,{0,2,2.25,2.5,2.75,3,3.25,3.5,3.75,4},{"F","D","C","C+","B-","B","B+","A-","A","A+"}))))</f>
        <v/>
      </c>
      <c r="AP13" s="2" t="str">
        <f>IF(AM13="3E","3E",IF(OR(COUNT($A13)=0,COUNT(W13)=0),"",IF(AND(Y13&gt;=2,AM13&gt;=2,AN13&gt;=28),"PASS","FAIL")))</f>
        <v/>
      </c>
      <c r="AQ13" s="2" t="str">
        <f t="shared" si="0"/>
        <v/>
      </c>
      <c r="AR13" s="6" t="str">
        <f t="shared" si="1"/>
        <v/>
      </c>
    </row>
    <row r="14" spans="1:44" ht="18.95" customHeight="1" x14ac:dyDescent="0.25">
      <c r="A14" s="93" t="str">
        <f>IF(DR!$B16="","",DR!$B16)</f>
        <v/>
      </c>
      <c r="B14" s="5" t="str">
        <f>IF(COUNT($A14)=0,"",IF($A14&lt;&gt;DR!$B16,"ERR",DR!J16))</f>
        <v/>
      </c>
      <c r="C14" s="2" t="str">
        <f>IF(COUNT($A14)=0,"",IF(B14="3E","3E",IF(B14="","I",LOOKUP(B14/D$2,{0,0.4,0.45,0.5,0.55,0.6,0.65,0.7,0.75,0.8,1},{"F","D","C","C+","B-","B","B+","A-","A","A+"}))))</f>
        <v/>
      </c>
      <c r="D14" s="99" t="str">
        <f>IF(COUNT($A14)=0,"",IF(B14="","--",IF(B14="3E","3E",LOOKUP(B14/D$2,{0,0.4,0.45,0.5,0.55,0.6,0.65,0.7,0.75,0.8,1},{0,2,2.25,2.5,2.75,3,3.25,3.5,3.75,4}))))</f>
        <v/>
      </c>
      <c r="E14" s="5" t="str">
        <f>IF(COUNT($A14)=0,"",IF($A14&lt;&gt;DR!$B16,"ERR",DR!R16))</f>
        <v/>
      </c>
      <c r="F14" s="2" t="str">
        <f>IF(COUNT($A14)=0,"",IF(E14="3E","3E",IF(E14="","I",LOOKUP(E14/G$2,{0,0.4,0.45,0.5,0.55,0.6,0.65,0.7,0.75,0.8,1},{"F","D","C","C+","B-","B","B+","A-","A","A+"}))))</f>
        <v/>
      </c>
      <c r="G14" s="99" t="str">
        <f>IF(COUNT($A14)=0,"",IF(E14="","--",IF(E14="3E","3E",LOOKUP(E14/G$2,{0,0.4,0.45,0.5,0.55,0.6,0.65,0.7,0.75,0.8,1},{0,2,2.25,2.5,2.75,3,3.25,3.5,3.75,4}))))</f>
        <v/>
      </c>
      <c r="H14" s="5" t="str">
        <f>IF(COUNT($A14)=0,"",IF($A14&lt;&gt;DR!$B16,"ERR",DR!Z16))</f>
        <v/>
      </c>
      <c r="I14" s="2" t="str">
        <f>IF(COUNT($A14)=0,"",IF(H14="3E","3E",IF(H14="","I",LOOKUP(H14/J$2,{0,0.4,0.45,0.5,0.55,0.6,0.65,0.7,0.75,0.8,1},{"F","D","C","C+","B-","B","B+","A-","A","A+"}))))</f>
        <v/>
      </c>
      <c r="J14" s="99" t="str">
        <f>IF(COUNT($A14)=0,"",IF(H14="","--",IF(H14="3E","3E",LOOKUP(H14/J$2,{0,0.4,0.45,0.5,0.55,0.6,0.65,0.7,0.75,0.8,1},{0,2,2.25,2.5,2.75,3,3.25,3.5,3.75,4}))))</f>
        <v/>
      </c>
      <c r="K14" s="5" t="str">
        <f>IF(COUNT($A14)=0,"",IF($A14&lt;&gt;DR!$B16,"ERR",DR!AH16))</f>
        <v/>
      </c>
      <c r="L14" s="2" t="str">
        <f>IF(COUNT($A14)=0,"",IF(K14="3E","3E",IF(K14="","I",LOOKUP(K14/M$2,{0,0.4,0.45,0.5,0.55,0.6,0.65,0.7,0.75,0.8,1},{"F","D","C","C+","B-","B","B+","A-","A","A+"}))))</f>
        <v/>
      </c>
      <c r="M14" s="99" t="str">
        <f>IF(COUNT($A14)=0,"",IF(K14="","--",IF(K14="3E","3E",LOOKUP(K14/M$2,{0,0.4,0.45,0.5,0.55,0.6,0.65,0.7,0.75,0.8,1},{0,2,2.25,2.5,2.75,3,3.25,3.5,3.75,4}))))</f>
        <v/>
      </c>
      <c r="N14" s="5" t="str">
        <f>IF(COUNT($A14)=0,"",IF($A14&lt;&gt;DR!$B16,"ERR",DR!AP16))</f>
        <v/>
      </c>
      <c r="O14" s="2" t="str">
        <f>IF(COUNT($A14)=0,"",IF(N14="3E","3E",IF(N14="","I",LOOKUP(N14/P$2,{0,0.4,0.45,0.5,0.55,0.6,0.65,0.7,0.75,0.8,1},{"F","D","C","C+","B-","B","B+","A-","A","A+"}))))</f>
        <v/>
      </c>
      <c r="P14" s="99" t="str">
        <f>IF(COUNT($A14)=0,"",IF(N14="","--",IF(N14="3E","3E",LOOKUP(N14/P$2,{0,0.4,0.45,0.5,0.55,0.6,0.65,0.7,0.75,0.8,1},{0,2,2.25,2.5,2.75,3,3.25,3.5,3.75,4}))))</f>
        <v/>
      </c>
      <c r="Q14" s="5" t="str">
        <f>IF(COUNT($A14)=0,"",IF($A14&lt;&gt;DR!$B16,"ERR",DR!AX16))</f>
        <v/>
      </c>
      <c r="R14" s="2" t="str">
        <f>IF(COUNT($A14)=0,"",IF(Q14="3E","3E",IF(Q14="","I",LOOKUP(Q14/S$2,{0,0.4,0.45,0.5,0.55,0.6,0.65,0.7,0.75,0.8,1},{"F","D","C","C+","B-","B","B+","A-","A","A+"}))))</f>
        <v/>
      </c>
      <c r="S14" s="99" t="str">
        <f>IF(COUNT($A14)=0,"",IF(Q14="","--",IF(Q14="3E","3E",LOOKUP(Q14/S$2,{0,0.4,0.45,0.5,0.55,0.6,0.65,0.7,0.75,0.8,1},{0,2,2.25,2.5,2.75,3,3.25,3.5,3.75,4}))))</f>
        <v/>
      </c>
      <c r="T14" s="5" t="str">
        <f>IF(OR(COUNT($A14)=0,DR!BZ16=""),"",IF($A14&lt;&gt;DR!$B16,"ERR",DR!BZ16))</f>
        <v/>
      </c>
      <c r="U14" s="2" t="str">
        <f>IF(COUNT($A14)=0,"",IF(T14="3E","3E",IF(T14="","I",LOOKUP(T14/V$2,{0,0.4,0.45,0.5,0.55,0.6,0.65,0.7,0.75,0.8,1},{"F","D","C","C+","B-","B","B+","A-","A","A+"}))))</f>
        <v/>
      </c>
      <c r="V14" s="99" t="str">
        <f>IF(COUNT($A14)=0,"",IF(T14="","--",IF(T14="3E","3E",LOOKUP(T14/V$2,{0,0.4,0.45,0.5,0.55,0.6,0.65,0.7,0.75,0.8,1},{0,2,2.25,2.5,2.75,3,3.25,3.5,3.75,4}))))</f>
        <v/>
      </c>
      <c r="W14" s="5" t="str">
        <f>IF(COUNT($A14)=0,"",IF($A14&lt;&gt;DR!$B16,"ERR",IF(DR!$A16="IM",DR!CL16,DR!CK16)))</f>
        <v/>
      </c>
      <c r="X14" s="2" t="str">
        <f>IF(COUNT($A14)=0,"",IF(W14="3E","3E",IF(W14="","I",LOOKUP(W14/Y$2,{0,0.4,0.45,0.5,0.55,0.6,0.65,0.7,0.75,0.8,1},{"F","D","C","C+","B-","B","B+","A-","A","A+"}))))</f>
        <v/>
      </c>
      <c r="Y14" s="99" t="str">
        <f>IF(COUNT($A14)=0,"",IF(W14="","--",IF(W14="3E","3E",LOOKUP(W14/Y$2,{0,0.4,0.45,0.5,0.55,0.6,0.65,0.7,0.75,0.8,1},{0,2,2.25,2.5,2.75,3,3.25,3.5,3.75,4}))))</f>
        <v/>
      </c>
      <c r="Z14" s="5" t="str">
        <f>IF(COUNT($A14)=0,"",IF($A14&lt;&gt;DR!$B16,"ERR",DR!BF16))</f>
        <v/>
      </c>
      <c r="AA14" s="2" t="str">
        <f>IF(COUNT($A14)=0,"",IF(Z14="3E","3E",IF(Z14="","I",LOOKUP(Z14/AB$2,{0,0.4,0.45,0.5,0.55,0.6,0.65,0.7,0.75,0.8,1},{"F","D","C","C+","B-","B","B+","A-","A","A+"}))))</f>
        <v/>
      </c>
      <c r="AB14" s="99" t="str">
        <f>IF(COUNT($A14)=0,"",IF(Z14="","--",IF(Z14="3E","3E",LOOKUP(Z14/AB$2,{0,0.4,0.45,0.5,0.55,0.6,0.65,0.7,0.75,0.8,1},{0,2,2.25,2.5,2.75,3,3.25,3.5,3.75,4}))))</f>
        <v/>
      </c>
      <c r="AC14" s="5" t="str">
        <f>IF(COUNT($A14)=0,"",IF($A14&lt;&gt;DR!$B16,"ERR",DR!BG16))</f>
        <v/>
      </c>
      <c r="AD14" s="2" t="str">
        <f>IF(COUNT($A14)=0,"",IF(AC14="3E","3E",IF(AC14="","I",LOOKUP(AC14/AE$2,{0,0.4,0.45,0.5,0.55,0.6,0.65,0.7,0.75,0.8,1},{"F","D","C","C+","B-","B","B+","A-","A","A+"}))))</f>
        <v/>
      </c>
      <c r="AE14" s="99" t="str">
        <f>IF(COUNT($A14)=0,"",IF(AC14="","--",IF(AC14="3E","3E",LOOKUP(AC14/AE$2,{0,0.4,0.45,0.5,0.55,0.6,0.65,0.7,0.75,0.8,1},{0,2,2.25,2.5,2.75,3,3.25,3.5,3.75,4}))))</f>
        <v/>
      </c>
      <c r="AF14" s="5" t="str">
        <f>IF(COUNT($A14)=0,"",IF($A14&lt;&gt;DR!$B16,"ERR",DR!BQ16))</f>
        <v/>
      </c>
      <c r="AG14" s="2" t="str">
        <f>IF(COUNT($A14)=0,"",IF(AF14="3E","3E",IF(AF14="","I",LOOKUP(AF14/AH$2,{0,0.4,0.45,0.5,0.55,0.6,0.65,0.7,0.75,0.8,1},{"F","D","C","C+","B-","B","B+","A-","A","A+"}))))</f>
        <v/>
      </c>
      <c r="AH14" s="99" t="str">
        <f>IF(COUNT($A14)=0,"",IF(AF14="","--",IF(AF14="3E","3E",LOOKUP(AF14/AH$2,{0,0.4,0.45,0.5,0.55,0.6,0.65,0.7,0.75,0.8,1},{0,2,2.25,2.5,2.75,3,3.25,3.5,3.75,4}))))</f>
        <v/>
      </c>
      <c r="AI14" s="5" t="str">
        <f>IF(COUNT($A14)=0,"",IF($A14&lt;&gt;DR!$B16,"ERR",DR!BY16))</f>
        <v/>
      </c>
      <c r="AJ14" s="2" t="str">
        <f>IF(COUNT($A14)=0,"",IF(AI14="3E","3E",IF(AI14="","I",LOOKUP(AI14/AK$2,{0,0.4,0.45,0.5,0.55,0.6,0.65,0.7,0.75,0.8,1},{"F","D","C","C+","B-","B","B+","A-","A","A+"}))))</f>
        <v/>
      </c>
      <c r="AK14" s="103" t="str">
        <f>IF(COUNT($A14)=0,"",IF(AI14="","--",IF(AI14="3E","3E",LOOKUP(AI14/AK$2,{0,0.4,0.45,0.5,0.55,0.6,0.65,0.7,0.75,0.8,1},{0,2,2.25,2.5,2.75,3,3.25,3.5,3.75,4}))))</f>
        <v/>
      </c>
      <c r="AL14" s="94" t="str">
        <f>IFERROR(IF(COUNT($A14)=0,"",IF(COUNT(W14)=0,"--",IF(COUNTIF(B14:AK14,"3E")&gt;0,"3E",SUM(IF(D14&gt;=2,D14*$D$3),IF(G14&gt;=2,G14*$G$3),IF(J14&gt;=2,J14*$J$3),IF(M14&gt;=2,M14*$M$3),IF(P14&gt;=2,P14*$P$3),IF(S14&gt;=2,S14*$S$3),IF(V14&gt;=2,V14*$V$3),IF(Y14&gt;=2,Y14*$Y$3),IF(AB14&gt;=2,AB14*$AB$3),IF(AE14&gt;=2,AE14*$AE$3),IF(AH14&gt;=2,AH14*$AH$3),IF(AK14&gt;=2,AK14*$AK$3))))),"")</f>
        <v/>
      </c>
      <c r="AM14" s="4" t="str">
        <f>IF(COUNT($A14)=0,"",IF(COUNT(W14)=0,"--",IF(COUNTIF(B14:Y14,"3E")&gt;0,"3E",TRUNC(AL14/TCP,3))))</f>
        <v/>
      </c>
      <c r="AN14" s="2" t="str">
        <f>IFERROR(IF(COUNT($A14)=0,"",IF(COUNT(W14)=0,"--",IF(COUNTIF(B14:AK14,"3E")&gt;0,"3E",SUM(IF(D14&gt;=2,$D$3),IF(G14&gt;=2,$G$3),IF(J14&gt;=2,$J$3),IF(M14&gt;=2,$M$3),IF(P14&gt;=2,$P$3),IF(S14&gt;=2,$S$3),IF(V14&gt;=2,$V$3),IF(Y14&gt;=2,$Y$3),IF(AB14&gt;=2,$AB$3),IF(AE14&gt;=2,$AE$3),IF(AH14&gt;=2,$AH$3),IF(AK14&gt;=2,$AK$3))))),"")</f>
        <v/>
      </c>
      <c r="AO14" s="2" t="str">
        <f>IF(AM14="3E","3E",IF(COUNT($A14)=0,"",IF(COUNT(AK14)=0,"I",LOOKUP(AM14,{0,2,2.25,2.5,2.75,3,3.25,3.5,3.75,4},{"F","D","C","C+","B-","B","B+","A-","A","A+"}))))</f>
        <v/>
      </c>
      <c r="AP14" s="2" t="str">
        <f>IF(AM14="3E","3E",IF(OR(COUNT($A14)=0,COUNT(W14)=0),"",IF(AND(Y14&gt;=2,AM14&gt;=2,AN14&gt;=28),"PASS","FAIL")))</f>
        <v/>
      </c>
      <c r="AQ14" s="2" t="str">
        <f t="shared" si="0"/>
        <v/>
      </c>
      <c r="AR14" s="6" t="str">
        <f t="shared" si="1"/>
        <v/>
      </c>
    </row>
    <row r="15" spans="1:44" ht="18.95" customHeight="1" x14ac:dyDescent="0.25">
      <c r="A15" s="93" t="str">
        <f>IF(DR!$B17="","",DR!$B17)</f>
        <v/>
      </c>
      <c r="B15" s="5" t="str">
        <f>IF(COUNT($A15)=0,"",IF($A15&lt;&gt;DR!$B17,"ERR",DR!J17))</f>
        <v/>
      </c>
      <c r="C15" s="2" t="str">
        <f>IF(COUNT($A15)=0,"",IF(B15="3E","3E",IF(B15="","I",LOOKUP(B15/D$2,{0,0.4,0.45,0.5,0.55,0.6,0.65,0.7,0.75,0.8,1},{"F","D","C","C+","B-","B","B+","A-","A","A+"}))))</f>
        <v/>
      </c>
      <c r="D15" s="99" t="str">
        <f>IF(COUNT($A15)=0,"",IF(B15="","--",IF(B15="3E","3E",LOOKUP(B15/D$2,{0,0.4,0.45,0.5,0.55,0.6,0.65,0.7,0.75,0.8,1},{0,2,2.25,2.5,2.75,3,3.25,3.5,3.75,4}))))</f>
        <v/>
      </c>
      <c r="E15" s="5" t="str">
        <f>IF(COUNT($A15)=0,"",IF($A15&lt;&gt;DR!$B17,"ERR",DR!R17))</f>
        <v/>
      </c>
      <c r="F15" s="2" t="str">
        <f>IF(COUNT($A15)=0,"",IF(E15="3E","3E",IF(E15="","I",LOOKUP(E15/G$2,{0,0.4,0.45,0.5,0.55,0.6,0.65,0.7,0.75,0.8,1},{"F","D","C","C+","B-","B","B+","A-","A","A+"}))))</f>
        <v/>
      </c>
      <c r="G15" s="99" t="str">
        <f>IF(COUNT($A15)=0,"",IF(E15="","--",IF(E15="3E","3E",LOOKUP(E15/G$2,{0,0.4,0.45,0.5,0.55,0.6,0.65,0.7,0.75,0.8,1},{0,2,2.25,2.5,2.75,3,3.25,3.5,3.75,4}))))</f>
        <v/>
      </c>
      <c r="H15" s="5" t="str">
        <f>IF(COUNT($A15)=0,"",IF($A15&lt;&gt;DR!$B17,"ERR",DR!Z17))</f>
        <v/>
      </c>
      <c r="I15" s="2" t="str">
        <f>IF(COUNT($A15)=0,"",IF(H15="3E","3E",IF(H15="","I",LOOKUP(H15/J$2,{0,0.4,0.45,0.5,0.55,0.6,0.65,0.7,0.75,0.8,1},{"F","D","C","C+","B-","B","B+","A-","A","A+"}))))</f>
        <v/>
      </c>
      <c r="J15" s="99" t="str">
        <f>IF(COUNT($A15)=0,"",IF(H15="","--",IF(H15="3E","3E",LOOKUP(H15/J$2,{0,0.4,0.45,0.5,0.55,0.6,0.65,0.7,0.75,0.8,1},{0,2,2.25,2.5,2.75,3,3.25,3.5,3.75,4}))))</f>
        <v/>
      </c>
      <c r="K15" s="5" t="str">
        <f>IF(COUNT($A15)=0,"",IF($A15&lt;&gt;DR!$B17,"ERR",DR!AH17))</f>
        <v/>
      </c>
      <c r="L15" s="2" t="str">
        <f>IF(COUNT($A15)=0,"",IF(K15="3E","3E",IF(K15="","I",LOOKUP(K15/M$2,{0,0.4,0.45,0.5,0.55,0.6,0.65,0.7,0.75,0.8,1},{"F","D","C","C+","B-","B","B+","A-","A","A+"}))))</f>
        <v/>
      </c>
      <c r="M15" s="99" t="str">
        <f>IF(COUNT($A15)=0,"",IF(K15="","--",IF(K15="3E","3E",LOOKUP(K15/M$2,{0,0.4,0.45,0.5,0.55,0.6,0.65,0.7,0.75,0.8,1},{0,2,2.25,2.5,2.75,3,3.25,3.5,3.75,4}))))</f>
        <v/>
      </c>
      <c r="N15" s="5" t="str">
        <f>IF(COUNT($A15)=0,"",IF($A15&lt;&gt;DR!$B17,"ERR",DR!AP17))</f>
        <v/>
      </c>
      <c r="O15" s="2" t="str">
        <f>IF(COUNT($A15)=0,"",IF(N15="3E","3E",IF(N15="","I",LOOKUP(N15/P$2,{0,0.4,0.45,0.5,0.55,0.6,0.65,0.7,0.75,0.8,1},{"F","D","C","C+","B-","B","B+","A-","A","A+"}))))</f>
        <v/>
      </c>
      <c r="P15" s="99" t="str">
        <f>IF(COUNT($A15)=0,"",IF(N15="","--",IF(N15="3E","3E",LOOKUP(N15/P$2,{0,0.4,0.45,0.5,0.55,0.6,0.65,0.7,0.75,0.8,1},{0,2,2.25,2.5,2.75,3,3.25,3.5,3.75,4}))))</f>
        <v/>
      </c>
      <c r="Q15" s="5" t="str">
        <f>IF(COUNT($A15)=0,"",IF($A15&lt;&gt;DR!$B17,"ERR",DR!AX17))</f>
        <v/>
      </c>
      <c r="R15" s="2" t="str">
        <f>IF(COUNT($A15)=0,"",IF(Q15="3E","3E",IF(Q15="","I",LOOKUP(Q15/S$2,{0,0.4,0.45,0.5,0.55,0.6,0.65,0.7,0.75,0.8,1},{"F","D","C","C+","B-","B","B+","A-","A","A+"}))))</f>
        <v/>
      </c>
      <c r="S15" s="99" t="str">
        <f>IF(COUNT($A15)=0,"",IF(Q15="","--",IF(Q15="3E","3E",LOOKUP(Q15/S$2,{0,0.4,0.45,0.5,0.55,0.6,0.65,0.7,0.75,0.8,1},{0,2,2.25,2.5,2.75,3,3.25,3.5,3.75,4}))))</f>
        <v/>
      </c>
      <c r="T15" s="5" t="str">
        <f>IF(OR(COUNT($A15)=0,DR!BZ17=""),"",IF($A15&lt;&gt;DR!$B17,"ERR",DR!BZ17))</f>
        <v/>
      </c>
      <c r="U15" s="2" t="str">
        <f>IF(COUNT($A15)=0,"",IF(T15="3E","3E",IF(T15="","I",LOOKUP(T15/V$2,{0,0.4,0.45,0.5,0.55,0.6,0.65,0.7,0.75,0.8,1},{"F","D","C","C+","B-","B","B+","A-","A","A+"}))))</f>
        <v/>
      </c>
      <c r="V15" s="99" t="str">
        <f>IF(COUNT($A15)=0,"",IF(T15="","--",IF(T15="3E","3E",LOOKUP(T15/V$2,{0,0.4,0.45,0.5,0.55,0.6,0.65,0.7,0.75,0.8,1},{0,2,2.25,2.5,2.75,3,3.25,3.5,3.75,4}))))</f>
        <v/>
      </c>
      <c r="W15" s="5" t="str">
        <f>IF(COUNT($A15)=0,"",IF($A15&lt;&gt;DR!$B17,"ERR",IF(DR!$A17="IM",DR!CL17,DR!CK17)))</f>
        <v/>
      </c>
      <c r="X15" s="2" t="str">
        <f>IF(COUNT($A15)=0,"",IF(W15="3E","3E",IF(W15="","I",LOOKUP(W15/Y$2,{0,0.4,0.45,0.5,0.55,0.6,0.65,0.7,0.75,0.8,1},{"F","D","C","C+","B-","B","B+","A-","A","A+"}))))</f>
        <v/>
      </c>
      <c r="Y15" s="99" t="str">
        <f>IF(COUNT($A15)=0,"",IF(W15="","--",IF(W15="3E","3E",LOOKUP(W15/Y$2,{0,0.4,0.45,0.5,0.55,0.6,0.65,0.7,0.75,0.8,1},{0,2,2.25,2.5,2.75,3,3.25,3.5,3.75,4}))))</f>
        <v/>
      </c>
      <c r="Z15" s="5" t="str">
        <f>IF(COUNT($A15)=0,"",IF($A15&lt;&gt;DR!$B17,"ERR",DR!BF17))</f>
        <v/>
      </c>
      <c r="AA15" s="2" t="str">
        <f>IF(COUNT($A15)=0,"",IF(Z15="3E","3E",IF(Z15="","I",LOOKUP(Z15/AB$2,{0,0.4,0.45,0.5,0.55,0.6,0.65,0.7,0.75,0.8,1},{"F","D","C","C+","B-","B","B+","A-","A","A+"}))))</f>
        <v/>
      </c>
      <c r="AB15" s="99" t="str">
        <f>IF(COUNT($A15)=0,"",IF(Z15="","--",IF(Z15="3E","3E",LOOKUP(Z15/AB$2,{0,0.4,0.45,0.5,0.55,0.6,0.65,0.7,0.75,0.8,1},{0,2,2.25,2.5,2.75,3,3.25,3.5,3.75,4}))))</f>
        <v/>
      </c>
      <c r="AC15" s="5" t="str">
        <f>IF(COUNT($A15)=0,"",IF($A15&lt;&gt;DR!$B17,"ERR",DR!BG17))</f>
        <v/>
      </c>
      <c r="AD15" s="2" t="str">
        <f>IF(COUNT($A15)=0,"",IF(AC15="3E","3E",IF(AC15="","I",LOOKUP(AC15/AE$2,{0,0.4,0.45,0.5,0.55,0.6,0.65,0.7,0.75,0.8,1},{"F","D","C","C+","B-","B","B+","A-","A","A+"}))))</f>
        <v/>
      </c>
      <c r="AE15" s="99" t="str">
        <f>IF(COUNT($A15)=0,"",IF(AC15="","--",IF(AC15="3E","3E",LOOKUP(AC15/AE$2,{0,0.4,0.45,0.5,0.55,0.6,0.65,0.7,0.75,0.8,1},{0,2,2.25,2.5,2.75,3,3.25,3.5,3.75,4}))))</f>
        <v/>
      </c>
      <c r="AF15" s="5" t="str">
        <f>IF(COUNT($A15)=0,"",IF($A15&lt;&gt;DR!$B17,"ERR",DR!BQ17))</f>
        <v/>
      </c>
      <c r="AG15" s="2" t="str">
        <f>IF(COUNT($A15)=0,"",IF(AF15="3E","3E",IF(AF15="","I",LOOKUP(AF15/AH$2,{0,0.4,0.45,0.5,0.55,0.6,0.65,0.7,0.75,0.8,1},{"F","D","C","C+","B-","B","B+","A-","A","A+"}))))</f>
        <v/>
      </c>
      <c r="AH15" s="99" t="str">
        <f>IF(COUNT($A15)=0,"",IF(AF15="","--",IF(AF15="3E","3E",LOOKUP(AF15/AH$2,{0,0.4,0.45,0.5,0.55,0.6,0.65,0.7,0.75,0.8,1},{0,2,2.25,2.5,2.75,3,3.25,3.5,3.75,4}))))</f>
        <v/>
      </c>
      <c r="AI15" s="5" t="str">
        <f>IF(COUNT($A15)=0,"",IF($A15&lt;&gt;DR!$B17,"ERR",DR!BY17))</f>
        <v/>
      </c>
      <c r="AJ15" s="2" t="str">
        <f>IF(COUNT($A15)=0,"",IF(AI15="3E","3E",IF(AI15="","I",LOOKUP(AI15/AK$2,{0,0.4,0.45,0.5,0.55,0.6,0.65,0.7,0.75,0.8,1},{"F","D","C","C+","B-","B","B+","A-","A","A+"}))))</f>
        <v/>
      </c>
      <c r="AK15" s="103" t="str">
        <f>IF(COUNT($A15)=0,"",IF(AI15="","--",IF(AI15="3E","3E",LOOKUP(AI15/AK$2,{0,0.4,0.45,0.5,0.55,0.6,0.65,0.7,0.75,0.8,1},{0,2,2.25,2.5,2.75,3,3.25,3.5,3.75,4}))))</f>
        <v/>
      </c>
      <c r="AL15" s="94" t="str">
        <f>IFERROR(IF(COUNT($A15)=0,"",IF(COUNT(W15)=0,"--",IF(COUNTIF(B15:AK15,"3E")&gt;0,"3E",SUM(IF(D15&gt;=2,D15*$D$3),IF(G15&gt;=2,G15*$G$3),IF(J15&gt;=2,J15*$J$3),IF(M15&gt;=2,M15*$M$3),IF(P15&gt;=2,P15*$P$3),IF(S15&gt;=2,S15*$S$3),IF(V15&gt;=2,V15*$V$3),IF(Y15&gt;=2,Y15*$Y$3),IF(AB15&gt;=2,AB15*$AB$3),IF(AE15&gt;=2,AE15*$AE$3),IF(AH15&gt;=2,AH15*$AH$3),IF(AK15&gt;=2,AK15*$AK$3))))),"")</f>
        <v/>
      </c>
      <c r="AM15" s="4" t="str">
        <f>IF(COUNT($A15)=0,"",IF(COUNT(W15)=0,"--",IF(COUNTIF(B15:Y15,"3E")&gt;0,"3E",TRUNC(AL15/TCP,3))))</f>
        <v/>
      </c>
      <c r="AN15" s="2" t="str">
        <f>IFERROR(IF(COUNT($A15)=0,"",IF(COUNT(W15)=0,"--",IF(COUNTIF(B15:AK15,"3E")&gt;0,"3E",SUM(IF(D15&gt;=2,$D$3),IF(G15&gt;=2,$G$3),IF(J15&gt;=2,$J$3),IF(M15&gt;=2,$M$3),IF(P15&gt;=2,$P$3),IF(S15&gt;=2,$S$3),IF(V15&gt;=2,$V$3),IF(Y15&gt;=2,$Y$3),IF(AB15&gt;=2,$AB$3),IF(AE15&gt;=2,$AE$3),IF(AH15&gt;=2,$AH$3),IF(AK15&gt;=2,$AK$3))))),"")</f>
        <v/>
      </c>
      <c r="AO15" s="2" t="str">
        <f>IF(AM15="3E","3E",IF(COUNT($A15)=0,"",IF(COUNT(AK15)=0,"I",LOOKUP(AM15,{0,2,2.25,2.5,2.75,3,3.25,3.5,3.75,4},{"F","D","C","C+","B-","B","B+","A-","A","A+"}))))</f>
        <v/>
      </c>
      <c r="AP15" s="2" t="str">
        <f>IF(AM15="3E","3E",IF(OR(COUNT($A15)=0,COUNT(W15)=0),"",IF(AND(Y15&gt;=2,AM15&gt;=2,AN15&gt;=28),"PASS","FAIL")))</f>
        <v/>
      </c>
      <c r="AQ15" s="2" t="str">
        <f t="shared" si="0"/>
        <v/>
      </c>
      <c r="AR15" s="6" t="str">
        <f t="shared" si="1"/>
        <v/>
      </c>
    </row>
    <row r="16" spans="1:44" ht="18.95" customHeight="1" x14ac:dyDescent="0.25">
      <c r="A16" s="93" t="str">
        <f>IF(DR!$B18="","",DR!$B18)</f>
        <v/>
      </c>
      <c r="B16" s="5" t="str">
        <f>IF(COUNT($A16)=0,"",IF($A16&lt;&gt;DR!$B18,"ERR",DR!J18))</f>
        <v/>
      </c>
      <c r="C16" s="2" t="str">
        <f>IF(COUNT($A16)=0,"",IF(B16="3E","3E",IF(B16="","I",LOOKUP(B16/D$2,{0,0.4,0.45,0.5,0.55,0.6,0.65,0.7,0.75,0.8,1},{"F","D","C","C+","B-","B","B+","A-","A","A+"}))))</f>
        <v/>
      </c>
      <c r="D16" s="99" t="str">
        <f>IF(COUNT($A16)=0,"",IF(B16="","--",IF(B16="3E","3E",LOOKUP(B16/D$2,{0,0.4,0.45,0.5,0.55,0.6,0.65,0.7,0.75,0.8,1},{0,2,2.25,2.5,2.75,3,3.25,3.5,3.75,4}))))</f>
        <v/>
      </c>
      <c r="E16" s="5" t="str">
        <f>IF(COUNT($A16)=0,"",IF($A16&lt;&gt;DR!$B18,"ERR",DR!R18))</f>
        <v/>
      </c>
      <c r="F16" s="2" t="str">
        <f>IF(COUNT($A16)=0,"",IF(E16="3E","3E",IF(E16="","I",LOOKUP(E16/G$2,{0,0.4,0.45,0.5,0.55,0.6,0.65,0.7,0.75,0.8,1},{"F","D","C","C+","B-","B","B+","A-","A","A+"}))))</f>
        <v/>
      </c>
      <c r="G16" s="99" t="str">
        <f>IF(COUNT($A16)=0,"",IF(E16="","--",IF(E16="3E","3E",LOOKUP(E16/G$2,{0,0.4,0.45,0.5,0.55,0.6,0.65,0.7,0.75,0.8,1},{0,2,2.25,2.5,2.75,3,3.25,3.5,3.75,4}))))</f>
        <v/>
      </c>
      <c r="H16" s="5" t="str">
        <f>IF(COUNT($A16)=0,"",IF($A16&lt;&gt;DR!$B18,"ERR",DR!Z18))</f>
        <v/>
      </c>
      <c r="I16" s="2" t="str">
        <f>IF(COUNT($A16)=0,"",IF(H16="3E","3E",IF(H16="","I",LOOKUP(H16/J$2,{0,0.4,0.45,0.5,0.55,0.6,0.65,0.7,0.75,0.8,1},{"F","D","C","C+","B-","B","B+","A-","A","A+"}))))</f>
        <v/>
      </c>
      <c r="J16" s="99" t="str">
        <f>IF(COUNT($A16)=0,"",IF(H16="","--",IF(H16="3E","3E",LOOKUP(H16/J$2,{0,0.4,0.45,0.5,0.55,0.6,0.65,0.7,0.75,0.8,1},{0,2,2.25,2.5,2.75,3,3.25,3.5,3.75,4}))))</f>
        <v/>
      </c>
      <c r="K16" s="5" t="str">
        <f>IF(COUNT($A16)=0,"",IF($A16&lt;&gt;DR!$B18,"ERR",DR!AH18))</f>
        <v/>
      </c>
      <c r="L16" s="2" t="str">
        <f>IF(COUNT($A16)=0,"",IF(K16="3E","3E",IF(K16="","I",LOOKUP(K16/M$2,{0,0.4,0.45,0.5,0.55,0.6,0.65,0.7,0.75,0.8,1},{"F","D","C","C+","B-","B","B+","A-","A","A+"}))))</f>
        <v/>
      </c>
      <c r="M16" s="99" t="str">
        <f>IF(COUNT($A16)=0,"",IF(K16="","--",IF(K16="3E","3E",LOOKUP(K16/M$2,{0,0.4,0.45,0.5,0.55,0.6,0.65,0.7,0.75,0.8,1},{0,2,2.25,2.5,2.75,3,3.25,3.5,3.75,4}))))</f>
        <v/>
      </c>
      <c r="N16" s="5" t="str">
        <f>IF(COUNT($A16)=0,"",IF($A16&lt;&gt;DR!$B18,"ERR",DR!AP18))</f>
        <v/>
      </c>
      <c r="O16" s="2" t="str">
        <f>IF(COUNT($A16)=0,"",IF(N16="3E","3E",IF(N16="","I",LOOKUP(N16/P$2,{0,0.4,0.45,0.5,0.55,0.6,0.65,0.7,0.75,0.8,1},{"F","D","C","C+","B-","B","B+","A-","A","A+"}))))</f>
        <v/>
      </c>
      <c r="P16" s="99" t="str">
        <f>IF(COUNT($A16)=0,"",IF(N16="","--",IF(N16="3E","3E",LOOKUP(N16/P$2,{0,0.4,0.45,0.5,0.55,0.6,0.65,0.7,0.75,0.8,1},{0,2,2.25,2.5,2.75,3,3.25,3.5,3.75,4}))))</f>
        <v/>
      </c>
      <c r="Q16" s="5" t="str">
        <f>IF(COUNT($A16)=0,"",IF($A16&lt;&gt;DR!$B18,"ERR",DR!AX18))</f>
        <v/>
      </c>
      <c r="R16" s="2" t="str">
        <f>IF(COUNT($A16)=0,"",IF(Q16="3E","3E",IF(Q16="","I",LOOKUP(Q16/S$2,{0,0.4,0.45,0.5,0.55,0.6,0.65,0.7,0.75,0.8,1},{"F","D","C","C+","B-","B","B+","A-","A","A+"}))))</f>
        <v/>
      </c>
      <c r="S16" s="99" t="str">
        <f>IF(COUNT($A16)=0,"",IF(Q16="","--",IF(Q16="3E","3E",LOOKUP(Q16/S$2,{0,0.4,0.45,0.5,0.55,0.6,0.65,0.7,0.75,0.8,1},{0,2,2.25,2.5,2.75,3,3.25,3.5,3.75,4}))))</f>
        <v/>
      </c>
      <c r="T16" s="5" t="str">
        <f>IF(OR(COUNT($A16)=0,DR!BZ18=""),"",IF($A16&lt;&gt;DR!$B18,"ERR",DR!BZ18))</f>
        <v/>
      </c>
      <c r="U16" s="2" t="str">
        <f>IF(COUNT($A16)=0,"",IF(T16="3E","3E",IF(T16="","I",LOOKUP(T16/V$2,{0,0.4,0.45,0.5,0.55,0.6,0.65,0.7,0.75,0.8,1},{"F","D","C","C+","B-","B","B+","A-","A","A+"}))))</f>
        <v/>
      </c>
      <c r="V16" s="99" t="str">
        <f>IF(COUNT($A16)=0,"",IF(T16="","--",IF(T16="3E","3E",LOOKUP(T16/V$2,{0,0.4,0.45,0.5,0.55,0.6,0.65,0.7,0.75,0.8,1},{0,2,2.25,2.5,2.75,3,3.25,3.5,3.75,4}))))</f>
        <v/>
      </c>
      <c r="W16" s="5" t="str">
        <f>IF(COUNT($A16)=0,"",IF($A16&lt;&gt;DR!$B18,"ERR",IF(DR!$A18="IM",DR!CL18,DR!CK18)))</f>
        <v/>
      </c>
      <c r="X16" s="2" t="str">
        <f>IF(COUNT($A16)=0,"",IF(W16="3E","3E",IF(W16="","I",LOOKUP(W16/Y$2,{0,0.4,0.45,0.5,0.55,0.6,0.65,0.7,0.75,0.8,1},{"F","D","C","C+","B-","B","B+","A-","A","A+"}))))</f>
        <v/>
      </c>
      <c r="Y16" s="99" t="str">
        <f>IF(COUNT($A16)=0,"",IF(W16="","--",IF(W16="3E","3E",LOOKUP(W16/Y$2,{0,0.4,0.45,0.5,0.55,0.6,0.65,0.7,0.75,0.8,1},{0,2,2.25,2.5,2.75,3,3.25,3.5,3.75,4}))))</f>
        <v/>
      </c>
      <c r="Z16" s="5" t="str">
        <f>IF(COUNT($A16)=0,"",IF($A16&lt;&gt;DR!$B18,"ERR",DR!BF18))</f>
        <v/>
      </c>
      <c r="AA16" s="2" t="str">
        <f>IF(COUNT($A16)=0,"",IF(Z16="3E","3E",IF(Z16="","I",LOOKUP(Z16/AB$2,{0,0.4,0.45,0.5,0.55,0.6,0.65,0.7,0.75,0.8,1},{"F","D","C","C+","B-","B","B+","A-","A","A+"}))))</f>
        <v/>
      </c>
      <c r="AB16" s="99" t="str">
        <f>IF(COUNT($A16)=0,"",IF(Z16="","--",IF(Z16="3E","3E",LOOKUP(Z16/AB$2,{0,0.4,0.45,0.5,0.55,0.6,0.65,0.7,0.75,0.8,1},{0,2,2.25,2.5,2.75,3,3.25,3.5,3.75,4}))))</f>
        <v/>
      </c>
      <c r="AC16" s="5" t="str">
        <f>IF(COUNT($A16)=0,"",IF($A16&lt;&gt;DR!$B18,"ERR",DR!BG18))</f>
        <v/>
      </c>
      <c r="AD16" s="2" t="str">
        <f>IF(COUNT($A16)=0,"",IF(AC16="3E","3E",IF(AC16="","I",LOOKUP(AC16/AE$2,{0,0.4,0.45,0.5,0.55,0.6,0.65,0.7,0.75,0.8,1},{"F","D","C","C+","B-","B","B+","A-","A","A+"}))))</f>
        <v/>
      </c>
      <c r="AE16" s="99" t="str">
        <f>IF(COUNT($A16)=0,"",IF(AC16="","--",IF(AC16="3E","3E",LOOKUP(AC16/AE$2,{0,0.4,0.45,0.5,0.55,0.6,0.65,0.7,0.75,0.8,1},{0,2,2.25,2.5,2.75,3,3.25,3.5,3.75,4}))))</f>
        <v/>
      </c>
      <c r="AF16" s="5" t="str">
        <f>IF(COUNT($A16)=0,"",IF($A16&lt;&gt;DR!$B18,"ERR",DR!BQ18))</f>
        <v/>
      </c>
      <c r="AG16" s="2" t="str">
        <f>IF(COUNT($A16)=0,"",IF(AF16="3E","3E",IF(AF16="","I",LOOKUP(AF16/AH$2,{0,0.4,0.45,0.5,0.55,0.6,0.65,0.7,0.75,0.8,1},{"F","D","C","C+","B-","B","B+","A-","A","A+"}))))</f>
        <v/>
      </c>
      <c r="AH16" s="99" t="str">
        <f>IF(COUNT($A16)=0,"",IF(AF16="","--",IF(AF16="3E","3E",LOOKUP(AF16/AH$2,{0,0.4,0.45,0.5,0.55,0.6,0.65,0.7,0.75,0.8,1},{0,2,2.25,2.5,2.75,3,3.25,3.5,3.75,4}))))</f>
        <v/>
      </c>
      <c r="AI16" s="5" t="str">
        <f>IF(COUNT($A16)=0,"",IF($A16&lt;&gt;DR!$B18,"ERR",DR!BY18))</f>
        <v/>
      </c>
      <c r="AJ16" s="2" t="str">
        <f>IF(COUNT($A16)=0,"",IF(AI16="3E","3E",IF(AI16="","I",LOOKUP(AI16/AK$2,{0,0.4,0.45,0.5,0.55,0.6,0.65,0.7,0.75,0.8,1},{"F","D","C","C+","B-","B","B+","A-","A","A+"}))))</f>
        <v/>
      </c>
      <c r="AK16" s="103" t="str">
        <f>IF(COUNT($A16)=0,"",IF(AI16="","--",IF(AI16="3E","3E",LOOKUP(AI16/AK$2,{0,0.4,0.45,0.5,0.55,0.6,0.65,0.7,0.75,0.8,1},{0,2,2.25,2.5,2.75,3,3.25,3.5,3.75,4}))))</f>
        <v/>
      </c>
      <c r="AL16" s="94" t="str">
        <f>IFERROR(IF(COUNT($A16)=0,"",IF(COUNT(W16)=0,"--",IF(COUNTIF(B16:AK16,"3E")&gt;0,"3E",SUM(IF(D16&gt;=2,D16*$D$3),IF(G16&gt;=2,G16*$G$3),IF(J16&gt;=2,J16*$J$3),IF(M16&gt;=2,M16*$M$3),IF(P16&gt;=2,P16*$P$3),IF(S16&gt;=2,S16*$S$3),IF(V16&gt;=2,V16*$V$3),IF(Y16&gt;=2,Y16*$Y$3),IF(AB16&gt;=2,AB16*$AB$3),IF(AE16&gt;=2,AE16*$AE$3),IF(AH16&gt;=2,AH16*$AH$3),IF(AK16&gt;=2,AK16*$AK$3))))),"")</f>
        <v/>
      </c>
      <c r="AM16" s="4" t="str">
        <f>IF(COUNT($A16)=0,"",IF(COUNT(W16)=0,"--",IF(COUNTIF(B16:Y16,"3E")&gt;0,"3E",TRUNC(AL16/TCP,3))))</f>
        <v/>
      </c>
      <c r="AN16" s="2" t="str">
        <f>IFERROR(IF(COUNT($A16)=0,"",IF(COUNT(W16)=0,"--",IF(COUNTIF(B16:AK16,"3E")&gt;0,"3E",SUM(IF(D16&gt;=2,$D$3),IF(G16&gt;=2,$G$3),IF(J16&gt;=2,$J$3),IF(M16&gt;=2,$M$3),IF(P16&gt;=2,$P$3),IF(S16&gt;=2,$S$3),IF(V16&gt;=2,$V$3),IF(Y16&gt;=2,$Y$3),IF(AB16&gt;=2,$AB$3),IF(AE16&gt;=2,$AE$3),IF(AH16&gt;=2,$AH$3),IF(AK16&gt;=2,$AK$3))))),"")</f>
        <v/>
      </c>
      <c r="AO16" s="2" t="str">
        <f>IF(AM16="3E","3E",IF(COUNT($A16)=0,"",IF(COUNT(AK16)=0,"I",LOOKUP(AM16,{0,2,2.25,2.5,2.75,3,3.25,3.5,3.75,4},{"F","D","C","C+","B-","B","B+","A-","A","A+"}))))</f>
        <v/>
      </c>
      <c r="AP16" s="2" t="str">
        <f>IF(AM16="3E","3E",IF(OR(COUNT($A16)=0,COUNT(W16)=0),"",IF(AND(Y16&gt;=2,AM16&gt;=2,AN16&gt;=28),"PASS","FAIL")))</f>
        <v/>
      </c>
      <c r="AQ16" s="2" t="str">
        <f t="shared" si="0"/>
        <v/>
      </c>
      <c r="AR16" s="6" t="str">
        <f t="shared" si="1"/>
        <v/>
      </c>
    </row>
    <row r="17" spans="1:44" ht="18.95" customHeight="1" x14ac:dyDescent="0.25">
      <c r="A17" s="93" t="str">
        <f>IF(DR!$B19="","",DR!$B19)</f>
        <v/>
      </c>
      <c r="B17" s="5" t="str">
        <f>IF(COUNT($A17)=0,"",IF($A17&lt;&gt;DR!$B19,"ERR",DR!J19))</f>
        <v/>
      </c>
      <c r="C17" s="2" t="str">
        <f>IF(COUNT($A17)=0,"",IF(B17="3E","3E",IF(B17="","I",LOOKUP(B17/D$2,{0,0.4,0.45,0.5,0.55,0.6,0.65,0.7,0.75,0.8,1},{"F","D","C","C+","B-","B","B+","A-","A","A+"}))))</f>
        <v/>
      </c>
      <c r="D17" s="99" t="str">
        <f>IF(COUNT($A17)=0,"",IF(B17="","--",IF(B17="3E","3E",LOOKUP(B17/D$2,{0,0.4,0.45,0.5,0.55,0.6,0.65,0.7,0.75,0.8,1},{0,2,2.25,2.5,2.75,3,3.25,3.5,3.75,4}))))</f>
        <v/>
      </c>
      <c r="E17" s="5" t="str">
        <f>IF(COUNT($A17)=0,"",IF($A17&lt;&gt;DR!$B19,"ERR",DR!R19))</f>
        <v/>
      </c>
      <c r="F17" s="2" t="str">
        <f>IF(COUNT($A17)=0,"",IF(E17="3E","3E",IF(E17="","I",LOOKUP(E17/G$2,{0,0.4,0.45,0.5,0.55,0.6,0.65,0.7,0.75,0.8,1},{"F","D","C","C+","B-","B","B+","A-","A","A+"}))))</f>
        <v/>
      </c>
      <c r="G17" s="99" t="str">
        <f>IF(COUNT($A17)=0,"",IF(E17="","--",IF(E17="3E","3E",LOOKUP(E17/G$2,{0,0.4,0.45,0.5,0.55,0.6,0.65,0.7,0.75,0.8,1},{0,2,2.25,2.5,2.75,3,3.25,3.5,3.75,4}))))</f>
        <v/>
      </c>
      <c r="H17" s="5" t="str">
        <f>IF(COUNT($A17)=0,"",IF($A17&lt;&gt;DR!$B19,"ERR",DR!Z19))</f>
        <v/>
      </c>
      <c r="I17" s="2" t="str">
        <f>IF(COUNT($A17)=0,"",IF(H17="3E","3E",IF(H17="","I",LOOKUP(H17/J$2,{0,0.4,0.45,0.5,0.55,0.6,0.65,0.7,0.75,0.8,1},{"F","D","C","C+","B-","B","B+","A-","A","A+"}))))</f>
        <v/>
      </c>
      <c r="J17" s="99" t="str">
        <f>IF(COUNT($A17)=0,"",IF(H17="","--",IF(H17="3E","3E",LOOKUP(H17/J$2,{0,0.4,0.45,0.5,0.55,0.6,0.65,0.7,0.75,0.8,1},{0,2,2.25,2.5,2.75,3,3.25,3.5,3.75,4}))))</f>
        <v/>
      </c>
      <c r="K17" s="5" t="str">
        <f>IF(COUNT($A17)=0,"",IF($A17&lt;&gt;DR!$B19,"ERR",DR!AH19))</f>
        <v/>
      </c>
      <c r="L17" s="2" t="str">
        <f>IF(COUNT($A17)=0,"",IF(K17="3E","3E",IF(K17="","I",LOOKUP(K17/M$2,{0,0.4,0.45,0.5,0.55,0.6,0.65,0.7,0.75,0.8,1},{"F","D","C","C+","B-","B","B+","A-","A","A+"}))))</f>
        <v/>
      </c>
      <c r="M17" s="99" t="str">
        <f>IF(COUNT($A17)=0,"",IF(K17="","--",IF(K17="3E","3E",LOOKUP(K17/M$2,{0,0.4,0.45,0.5,0.55,0.6,0.65,0.7,0.75,0.8,1},{0,2,2.25,2.5,2.75,3,3.25,3.5,3.75,4}))))</f>
        <v/>
      </c>
      <c r="N17" s="5" t="str">
        <f>IF(COUNT($A17)=0,"",IF($A17&lt;&gt;DR!$B19,"ERR",DR!AP19))</f>
        <v/>
      </c>
      <c r="O17" s="2" t="str">
        <f>IF(COUNT($A17)=0,"",IF(N17="3E","3E",IF(N17="","I",LOOKUP(N17/P$2,{0,0.4,0.45,0.5,0.55,0.6,0.65,0.7,0.75,0.8,1},{"F","D","C","C+","B-","B","B+","A-","A","A+"}))))</f>
        <v/>
      </c>
      <c r="P17" s="99" t="str">
        <f>IF(COUNT($A17)=0,"",IF(N17="","--",IF(N17="3E","3E",LOOKUP(N17/P$2,{0,0.4,0.45,0.5,0.55,0.6,0.65,0.7,0.75,0.8,1},{0,2,2.25,2.5,2.75,3,3.25,3.5,3.75,4}))))</f>
        <v/>
      </c>
      <c r="Q17" s="5" t="str">
        <f>IF(COUNT($A17)=0,"",IF($A17&lt;&gt;DR!$B19,"ERR",DR!AX19))</f>
        <v/>
      </c>
      <c r="R17" s="2" t="str">
        <f>IF(COUNT($A17)=0,"",IF(Q17="3E","3E",IF(Q17="","I",LOOKUP(Q17/S$2,{0,0.4,0.45,0.5,0.55,0.6,0.65,0.7,0.75,0.8,1},{"F","D","C","C+","B-","B","B+","A-","A","A+"}))))</f>
        <v/>
      </c>
      <c r="S17" s="99" t="str">
        <f>IF(COUNT($A17)=0,"",IF(Q17="","--",IF(Q17="3E","3E",LOOKUP(Q17/S$2,{0,0.4,0.45,0.5,0.55,0.6,0.65,0.7,0.75,0.8,1},{0,2,2.25,2.5,2.75,3,3.25,3.5,3.75,4}))))</f>
        <v/>
      </c>
      <c r="T17" s="5" t="str">
        <f>IF(OR(COUNT($A17)=0,DR!BZ19=""),"",IF($A17&lt;&gt;DR!$B19,"ERR",DR!BZ19))</f>
        <v/>
      </c>
      <c r="U17" s="2" t="str">
        <f>IF(COUNT($A17)=0,"",IF(T17="3E","3E",IF(T17="","I",LOOKUP(T17/V$2,{0,0.4,0.45,0.5,0.55,0.6,0.65,0.7,0.75,0.8,1},{"F","D","C","C+","B-","B","B+","A-","A","A+"}))))</f>
        <v/>
      </c>
      <c r="V17" s="99" t="str">
        <f>IF(COUNT($A17)=0,"",IF(T17="","--",IF(T17="3E","3E",LOOKUP(T17/V$2,{0,0.4,0.45,0.5,0.55,0.6,0.65,0.7,0.75,0.8,1},{0,2,2.25,2.5,2.75,3,3.25,3.5,3.75,4}))))</f>
        <v/>
      </c>
      <c r="W17" s="5" t="str">
        <f>IF(COUNT($A17)=0,"",IF($A17&lt;&gt;DR!$B19,"ERR",IF(DR!$A19="IM",DR!CL19,DR!CK19)))</f>
        <v/>
      </c>
      <c r="X17" s="2" t="str">
        <f>IF(COUNT($A17)=0,"",IF(W17="3E","3E",IF(W17="","I",LOOKUP(W17/Y$2,{0,0.4,0.45,0.5,0.55,0.6,0.65,0.7,0.75,0.8,1},{"F","D","C","C+","B-","B","B+","A-","A","A+"}))))</f>
        <v/>
      </c>
      <c r="Y17" s="99" t="str">
        <f>IF(COUNT($A17)=0,"",IF(W17="","--",IF(W17="3E","3E",LOOKUP(W17/Y$2,{0,0.4,0.45,0.5,0.55,0.6,0.65,0.7,0.75,0.8,1},{0,2,2.25,2.5,2.75,3,3.25,3.5,3.75,4}))))</f>
        <v/>
      </c>
      <c r="Z17" s="5" t="str">
        <f>IF(COUNT($A17)=0,"",IF($A17&lt;&gt;DR!$B19,"ERR",DR!BF19))</f>
        <v/>
      </c>
      <c r="AA17" s="2" t="str">
        <f>IF(COUNT($A17)=0,"",IF(Z17="3E","3E",IF(Z17="","I",LOOKUP(Z17/AB$2,{0,0.4,0.45,0.5,0.55,0.6,0.65,0.7,0.75,0.8,1},{"F","D","C","C+","B-","B","B+","A-","A","A+"}))))</f>
        <v/>
      </c>
      <c r="AB17" s="99" t="str">
        <f>IF(COUNT($A17)=0,"",IF(Z17="","--",IF(Z17="3E","3E",LOOKUP(Z17/AB$2,{0,0.4,0.45,0.5,0.55,0.6,0.65,0.7,0.75,0.8,1},{0,2,2.25,2.5,2.75,3,3.25,3.5,3.75,4}))))</f>
        <v/>
      </c>
      <c r="AC17" s="5" t="str">
        <f>IF(COUNT($A17)=0,"",IF($A17&lt;&gt;DR!$B19,"ERR",DR!BG19))</f>
        <v/>
      </c>
      <c r="AD17" s="2" t="str">
        <f>IF(COUNT($A17)=0,"",IF(AC17="3E","3E",IF(AC17="","I",LOOKUP(AC17/AE$2,{0,0.4,0.45,0.5,0.55,0.6,0.65,0.7,0.75,0.8,1},{"F","D","C","C+","B-","B","B+","A-","A","A+"}))))</f>
        <v/>
      </c>
      <c r="AE17" s="99" t="str">
        <f>IF(COUNT($A17)=0,"",IF(AC17="","--",IF(AC17="3E","3E",LOOKUP(AC17/AE$2,{0,0.4,0.45,0.5,0.55,0.6,0.65,0.7,0.75,0.8,1},{0,2,2.25,2.5,2.75,3,3.25,3.5,3.75,4}))))</f>
        <v/>
      </c>
      <c r="AF17" s="5" t="str">
        <f>IF(COUNT($A17)=0,"",IF($A17&lt;&gt;DR!$B19,"ERR",DR!BQ19))</f>
        <v/>
      </c>
      <c r="AG17" s="2" t="str">
        <f>IF(COUNT($A17)=0,"",IF(AF17="3E","3E",IF(AF17="","I",LOOKUP(AF17/AH$2,{0,0.4,0.45,0.5,0.55,0.6,0.65,0.7,0.75,0.8,1},{"F","D","C","C+","B-","B","B+","A-","A","A+"}))))</f>
        <v/>
      </c>
      <c r="AH17" s="99" t="str">
        <f>IF(COUNT($A17)=0,"",IF(AF17="","--",IF(AF17="3E","3E",LOOKUP(AF17/AH$2,{0,0.4,0.45,0.5,0.55,0.6,0.65,0.7,0.75,0.8,1},{0,2,2.25,2.5,2.75,3,3.25,3.5,3.75,4}))))</f>
        <v/>
      </c>
      <c r="AI17" s="5" t="str">
        <f>IF(COUNT($A17)=0,"",IF($A17&lt;&gt;DR!$B19,"ERR",DR!BY19))</f>
        <v/>
      </c>
      <c r="AJ17" s="2" t="str">
        <f>IF(COUNT($A17)=0,"",IF(AI17="3E","3E",IF(AI17="","I",LOOKUP(AI17/AK$2,{0,0.4,0.45,0.5,0.55,0.6,0.65,0.7,0.75,0.8,1},{"F","D","C","C+","B-","B","B+","A-","A","A+"}))))</f>
        <v/>
      </c>
      <c r="AK17" s="103" t="str">
        <f>IF(COUNT($A17)=0,"",IF(AI17="","--",IF(AI17="3E","3E",LOOKUP(AI17/AK$2,{0,0.4,0.45,0.5,0.55,0.6,0.65,0.7,0.75,0.8,1},{0,2,2.25,2.5,2.75,3,3.25,3.5,3.75,4}))))</f>
        <v/>
      </c>
      <c r="AL17" s="94" t="str">
        <f>IFERROR(IF(COUNT($A17)=0,"",IF(COUNT(W17)=0,"--",IF(COUNTIF(B17:AK17,"3E")&gt;0,"3E",SUM(IF(D17&gt;=2,D17*$D$3),IF(G17&gt;=2,G17*$G$3),IF(J17&gt;=2,J17*$J$3),IF(M17&gt;=2,M17*$M$3),IF(P17&gt;=2,P17*$P$3),IF(S17&gt;=2,S17*$S$3),IF(V17&gt;=2,V17*$V$3),IF(Y17&gt;=2,Y17*$Y$3),IF(AB17&gt;=2,AB17*$AB$3),IF(AE17&gt;=2,AE17*$AE$3),IF(AH17&gt;=2,AH17*$AH$3),IF(AK17&gt;=2,AK17*$AK$3))))),"")</f>
        <v/>
      </c>
      <c r="AM17" s="4" t="str">
        <f>IF(COUNT($A17)=0,"",IF(COUNT(W17)=0,"--",IF(COUNTIF(B17:Y17,"3E")&gt;0,"3E",TRUNC(AL17/TCP,3))))</f>
        <v/>
      </c>
      <c r="AN17" s="2" t="str">
        <f>IFERROR(IF(COUNT($A17)=0,"",IF(COUNT(W17)=0,"--",IF(COUNTIF(B17:AK17,"3E")&gt;0,"3E",SUM(IF(D17&gt;=2,$D$3),IF(G17&gt;=2,$G$3),IF(J17&gt;=2,$J$3),IF(M17&gt;=2,$M$3),IF(P17&gt;=2,$P$3),IF(S17&gt;=2,$S$3),IF(V17&gt;=2,$V$3),IF(Y17&gt;=2,$Y$3),IF(AB17&gt;=2,$AB$3),IF(AE17&gt;=2,$AE$3),IF(AH17&gt;=2,$AH$3),IF(AK17&gt;=2,$AK$3))))),"")</f>
        <v/>
      </c>
      <c r="AO17" s="2" t="str">
        <f>IF(AM17="3E","3E",IF(COUNT($A17)=0,"",IF(COUNT(AK17)=0,"I",LOOKUP(AM17,{0,2,2.25,2.5,2.75,3,3.25,3.5,3.75,4},{"F","D","C","C+","B-","B","B+","A-","A","A+"}))))</f>
        <v/>
      </c>
      <c r="AP17" s="2" t="str">
        <f>IF(AM17="3E","3E",IF(OR(COUNT($A17)=0,COUNT(W17)=0),"",IF(AND(Y17&gt;=2,AM17&gt;=2,AN17&gt;=28),"PASS","FAIL")))</f>
        <v/>
      </c>
      <c r="AQ17" s="2" t="str">
        <f t="shared" si="0"/>
        <v/>
      </c>
      <c r="AR17" s="6" t="str">
        <f t="shared" si="1"/>
        <v/>
      </c>
    </row>
    <row r="18" spans="1:44" ht="18.95" customHeight="1" x14ac:dyDescent="0.25">
      <c r="A18" s="93" t="str">
        <f>IF(DR!$B20="","",DR!$B20)</f>
        <v/>
      </c>
      <c r="B18" s="5" t="str">
        <f>IF(COUNT($A18)=0,"",IF($A18&lt;&gt;DR!$B20,"ERR",DR!J20))</f>
        <v/>
      </c>
      <c r="C18" s="2" t="str">
        <f>IF(COUNT($A18)=0,"",IF(B18="3E","3E",IF(B18="","I",LOOKUP(B18/D$2,{0,0.4,0.45,0.5,0.55,0.6,0.65,0.7,0.75,0.8,1},{"F","D","C","C+","B-","B","B+","A-","A","A+"}))))</f>
        <v/>
      </c>
      <c r="D18" s="99" t="str">
        <f>IF(COUNT($A18)=0,"",IF(B18="","--",IF(B18="3E","3E",LOOKUP(B18/D$2,{0,0.4,0.45,0.5,0.55,0.6,0.65,0.7,0.75,0.8,1},{0,2,2.25,2.5,2.75,3,3.25,3.5,3.75,4}))))</f>
        <v/>
      </c>
      <c r="E18" s="5" t="str">
        <f>IF(COUNT($A18)=0,"",IF($A18&lt;&gt;DR!$B20,"ERR",DR!R20))</f>
        <v/>
      </c>
      <c r="F18" s="2" t="str">
        <f>IF(COUNT($A18)=0,"",IF(E18="3E","3E",IF(E18="","I",LOOKUP(E18/G$2,{0,0.4,0.45,0.5,0.55,0.6,0.65,0.7,0.75,0.8,1},{"F","D","C","C+","B-","B","B+","A-","A","A+"}))))</f>
        <v/>
      </c>
      <c r="G18" s="99" t="str">
        <f>IF(COUNT($A18)=0,"",IF(E18="","--",IF(E18="3E","3E",LOOKUP(E18/G$2,{0,0.4,0.45,0.5,0.55,0.6,0.65,0.7,0.75,0.8,1},{0,2,2.25,2.5,2.75,3,3.25,3.5,3.75,4}))))</f>
        <v/>
      </c>
      <c r="H18" s="5" t="str">
        <f>IF(COUNT($A18)=0,"",IF($A18&lt;&gt;DR!$B20,"ERR",DR!Z20))</f>
        <v/>
      </c>
      <c r="I18" s="2" t="str">
        <f>IF(COUNT($A18)=0,"",IF(H18="3E","3E",IF(H18="","I",LOOKUP(H18/J$2,{0,0.4,0.45,0.5,0.55,0.6,0.65,0.7,0.75,0.8,1},{"F","D","C","C+","B-","B","B+","A-","A","A+"}))))</f>
        <v/>
      </c>
      <c r="J18" s="99" t="str">
        <f>IF(COUNT($A18)=0,"",IF(H18="","--",IF(H18="3E","3E",LOOKUP(H18/J$2,{0,0.4,0.45,0.5,0.55,0.6,0.65,0.7,0.75,0.8,1},{0,2,2.25,2.5,2.75,3,3.25,3.5,3.75,4}))))</f>
        <v/>
      </c>
      <c r="K18" s="5" t="str">
        <f>IF(COUNT($A18)=0,"",IF($A18&lt;&gt;DR!$B20,"ERR",DR!AH20))</f>
        <v/>
      </c>
      <c r="L18" s="2" t="str">
        <f>IF(COUNT($A18)=0,"",IF(K18="3E","3E",IF(K18="","I",LOOKUP(K18/M$2,{0,0.4,0.45,0.5,0.55,0.6,0.65,0.7,0.75,0.8,1},{"F","D","C","C+","B-","B","B+","A-","A","A+"}))))</f>
        <v/>
      </c>
      <c r="M18" s="99" t="str">
        <f>IF(COUNT($A18)=0,"",IF(K18="","--",IF(K18="3E","3E",LOOKUP(K18/M$2,{0,0.4,0.45,0.5,0.55,0.6,0.65,0.7,0.75,0.8,1},{0,2,2.25,2.5,2.75,3,3.25,3.5,3.75,4}))))</f>
        <v/>
      </c>
      <c r="N18" s="5" t="str">
        <f>IF(COUNT($A18)=0,"",IF($A18&lt;&gt;DR!$B20,"ERR",DR!AP20))</f>
        <v/>
      </c>
      <c r="O18" s="2" t="str">
        <f>IF(COUNT($A18)=0,"",IF(N18="3E","3E",IF(N18="","I",LOOKUP(N18/P$2,{0,0.4,0.45,0.5,0.55,0.6,0.65,0.7,0.75,0.8,1},{"F","D","C","C+","B-","B","B+","A-","A","A+"}))))</f>
        <v/>
      </c>
      <c r="P18" s="99" t="str">
        <f>IF(COUNT($A18)=0,"",IF(N18="","--",IF(N18="3E","3E",LOOKUP(N18/P$2,{0,0.4,0.45,0.5,0.55,0.6,0.65,0.7,0.75,0.8,1},{0,2,2.25,2.5,2.75,3,3.25,3.5,3.75,4}))))</f>
        <v/>
      </c>
      <c r="Q18" s="5" t="str">
        <f>IF(COUNT($A18)=0,"",IF($A18&lt;&gt;DR!$B20,"ERR",DR!AX20))</f>
        <v/>
      </c>
      <c r="R18" s="2" t="str">
        <f>IF(COUNT($A18)=0,"",IF(Q18="3E","3E",IF(Q18="","I",LOOKUP(Q18/S$2,{0,0.4,0.45,0.5,0.55,0.6,0.65,0.7,0.75,0.8,1},{"F","D","C","C+","B-","B","B+","A-","A","A+"}))))</f>
        <v/>
      </c>
      <c r="S18" s="99" t="str">
        <f>IF(COUNT($A18)=0,"",IF(Q18="","--",IF(Q18="3E","3E",LOOKUP(Q18/S$2,{0,0.4,0.45,0.5,0.55,0.6,0.65,0.7,0.75,0.8,1},{0,2,2.25,2.5,2.75,3,3.25,3.5,3.75,4}))))</f>
        <v/>
      </c>
      <c r="T18" s="5" t="str">
        <f>IF(OR(COUNT($A18)=0,DR!BZ20=""),"",IF($A18&lt;&gt;DR!$B20,"ERR",DR!BZ20))</f>
        <v/>
      </c>
      <c r="U18" s="2" t="str">
        <f>IF(COUNT($A18)=0,"",IF(T18="3E","3E",IF(T18="","I",LOOKUP(T18/V$2,{0,0.4,0.45,0.5,0.55,0.6,0.65,0.7,0.75,0.8,1},{"F","D","C","C+","B-","B","B+","A-","A","A+"}))))</f>
        <v/>
      </c>
      <c r="V18" s="99" t="str">
        <f>IF(COUNT($A18)=0,"",IF(T18="","--",IF(T18="3E","3E",LOOKUP(T18/V$2,{0,0.4,0.45,0.5,0.55,0.6,0.65,0.7,0.75,0.8,1},{0,2,2.25,2.5,2.75,3,3.25,3.5,3.75,4}))))</f>
        <v/>
      </c>
      <c r="W18" s="5" t="str">
        <f>IF(COUNT($A18)=0,"",IF($A18&lt;&gt;DR!$B20,"ERR",IF(DR!$A20="IM",DR!CL20,DR!CK20)))</f>
        <v/>
      </c>
      <c r="X18" s="2" t="str">
        <f>IF(COUNT($A18)=0,"",IF(W18="3E","3E",IF(W18="","I",LOOKUP(W18/Y$2,{0,0.4,0.45,0.5,0.55,0.6,0.65,0.7,0.75,0.8,1},{"F","D","C","C+","B-","B","B+","A-","A","A+"}))))</f>
        <v/>
      </c>
      <c r="Y18" s="99" t="str">
        <f>IF(COUNT($A18)=0,"",IF(W18="","--",IF(W18="3E","3E",LOOKUP(W18/Y$2,{0,0.4,0.45,0.5,0.55,0.6,0.65,0.7,0.75,0.8,1},{0,2,2.25,2.5,2.75,3,3.25,3.5,3.75,4}))))</f>
        <v/>
      </c>
      <c r="Z18" s="5" t="str">
        <f>IF(COUNT($A18)=0,"",IF($A18&lt;&gt;DR!$B20,"ERR",DR!BF20))</f>
        <v/>
      </c>
      <c r="AA18" s="2" t="str">
        <f>IF(COUNT($A18)=0,"",IF(Z18="3E","3E",IF(Z18="","I",LOOKUP(Z18/AB$2,{0,0.4,0.45,0.5,0.55,0.6,0.65,0.7,0.75,0.8,1},{"F","D","C","C+","B-","B","B+","A-","A","A+"}))))</f>
        <v/>
      </c>
      <c r="AB18" s="99" t="str">
        <f>IF(COUNT($A18)=0,"",IF(Z18="","--",IF(Z18="3E","3E",LOOKUP(Z18/AB$2,{0,0.4,0.45,0.5,0.55,0.6,0.65,0.7,0.75,0.8,1},{0,2,2.25,2.5,2.75,3,3.25,3.5,3.75,4}))))</f>
        <v/>
      </c>
      <c r="AC18" s="5" t="str">
        <f>IF(COUNT($A18)=0,"",IF($A18&lt;&gt;DR!$B20,"ERR",DR!BG20))</f>
        <v/>
      </c>
      <c r="AD18" s="2" t="str">
        <f>IF(COUNT($A18)=0,"",IF(AC18="3E","3E",IF(AC18="","I",LOOKUP(AC18/AE$2,{0,0.4,0.45,0.5,0.55,0.6,0.65,0.7,0.75,0.8,1},{"F","D","C","C+","B-","B","B+","A-","A","A+"}))))</f>
        <v/>
      </c>
      <c r="AE18" s="99" t="str">
        <f>IF(COUNT($A18)=0,"",IF(AC18="","--",IF(AC18="3E","3E",LOOKUP(AC18/AE$2,{0,0.4,0.45,0.5,0.55,0.6,0.65,0.7,0.75,0.8,1},{0,2,2.25,2.5,2.75,3,3.25,3.5,3.75,4}))))</f>
        <v/>
      </c>
      <c r="AF18" s="5" t="str">
        <f>IF(COUNT($A18)=0,"",IF($A18&lt;&gt;DR!$B20,"ERR",DR!BQ20))</f>
        <v/>
      </c>
      <c r="AG18" s="2" t="str">
        <f>IF(COUNT($A18)=0,"",IF(AF18="3E","3E",IF(AF18="","I",LOOKUP(AF18/AH$2,{0,0.4,0.45,0.5,0.55,0.6,0.65,0.7,0.75,0.8,1},{"F","D","C","C+","B-","B","B+","A-","A","A+"}))))</f>
        <v/>
      </c>
      <c r="AH18" s="99" t="str">
        <f>IF(COUNT($A18)=0,"",IF(AF18="","--",IF(AF18="3E","3E",LOOKUP(AF18/AH$2,{0,0.4,0.45,0.5,0.55,0.6,0.65,0.7,0.75,0.8,1},{0,2,2.25,2.5,2.75,3,3.25,3.5,3.75,4}))))</f>
        <v/>
      </c>
      <c r="AI18" s="5" t="str">
        <f>IF(COUNT($A18)=0,"",IF($A18&lt;&gt;DR!$B20,"ERR",DR!BY20))</f>
        <v/>
      </c>
      <c r="AJ18" s="2" t="str">
        <f>IF(COUNT($A18)=0,"",IF(AI18="3E","3E",IF(AI18="","I",LOOKUP(AI18/AK$2,{0,0.4,0.45,0.5,0.55,0.6,0.65,0.7,0.75,0.8,1},{"F","D","C","C+","B-","B","B+","A-","A","A+"}))))</f>
        <v/>
      </c>
      <c r="AK18" s="103" t="str">
        <f>IF(COUNT($A18)=0,"",IF(AI18="","--",IF(AI18="3E","3E",LOOKUP(AI18/AK$2,{0,0.4,0.45,0.5,0.55,0.6,0.65,0.7,0.75,0.8,1},{0,2,2.25,2.5,2.75,3,3.25,3.5,3.75,4}))))</f>
        <v/>
      </c>
      <c r="AL18" s="94" t="str">
        <f>IFERROR(IF(COUNT($A18)=0,"",IF(COUNT(W18)=0,"--",IF(COUNTIF(B18:AK18,"3E")&gt;0,"3E",SUM(IF(D18&gt;=2,D18*$D$3),IF(G18&gt;=2,G18*$G$3),IF(J18&gt;=2,J18*$J$3),IF(M18&gt;=2,M18*$M$3),IF(P18&gt;=2,P18*$P$3),IF(S18&gt;=2,S18*$S$3),IF(V18&gt;=2,V18*$V$3),IF(Y18&gt;=2,Y18*$Y$3),IF(AB18&gt;=2,AB18*$AB$3),IF(AE18&gt;=2,AE18*$AE$3),IF(AH18&gt;=2,AH18*$AH$3),IF(AK18&gt;=2,AK18*$AK$3))))),"")</f>
        <v/>
      </c>
      <c r="AM18" s="4" t="str">
        <f>IF(COUNT($A18)=0,"",IF(COUNT(W18)=0,"--",IF(COUNTIF(B18:Y18,"3E")&gt;0,"3E",TRUNC(AL18/TCP,3))))</f>
        <v/>
      </c>
      <c r="AN18" s="2" t="str">
        <f>IFERROR(IF(COUNT($A18)=0,"",IF(COUNT(W18)=0,"--",IF(COUNTIF(B18:AK18,"3E")&gt;0,"3E",SUM(IF(D18&gt;=2,$D$3),IF(G18&gt;=2,$G$3),IF(J18&gt;=2,$J$3),IF(M18&gt;=2,$M$3),IF(P18&gt;=2,$P$3),IF(S18&gt;=2,$S$3),IF(V18&gt;=2,$V$3),IF(Y18&gt;=2,$Y$3),IF(AB18&gt;=2,$AB$3),IF(AE18&gt;=2,$AE$3),IF(AH18&gt;=2,$AH$3),IF(AK18&gt;=2,$AK$3))))),"")</f>
        <v/>
      </c>
      <c r="AO18" s="2" t="str">
        <f>IF(AM18="3E","3E",IF(COUNT($A18)=0,"",IF(COUNT(AK18)=0,"I",LOOKUP(AM18,{0,2,2.25,2.5,2.75,3,3.25,3.5,3.75,4},{"F","D","C","C+","B-","B","B+","A-","A","A+"}))))</f>
        <v/>
      </c>
      <c r="AP18" s="2" t="str">
        <f>IF(AM18="3E","3E",IF(OR(COUNT($A18)=0,COUNT(W18)=0),"",IF(AND(Y18&gt;=2,AM18&gt;=2,AN18&gt;=28),"PASS","FAIL")))</f>
        <v/>
      </c>
      <c r="AQ18" s="2" t="str">
        <f t="shared" si="0"/>
        <v/>
      </c>
      <c r="AR18" s="6" t="str">
        <f t="shared" si="1"/>
        <v/>
      </c>
    </row>
    <row r="19" spans="1:44" ht="18.95" customHeight="1" x14ac:dyDescent="0.25">
      <c r="A19" s="93" t="str">
        <f>IF(DR!$B21="","",DR!$B21)</f>
        <v/>
      </c>
      <c r="B19" s="5" t="str">
        <f>IF(COUNT($A19)=0,"",IF($A19&lt;&gt;DR!$B21,"ERR",DR!J21))</f>
        <v/>
      </c>
      <c r="C19" s="2" t="str">
        <f>IF(COUNT($A19)=0,"",IF(B19="3E","3E",IF(B19="","I",LOOKUP(B19/D$2,{0,0.4,0.45,0.5,0.55,0.6,0.65,0.7,0.75,0.8,1},{"F","D","C","C+","B-","B","B+","A-","A","A+"}))))</f>
        <v/>
      </c>
      <c r="D19" s="99" t="str">
        <f>IF(COUNT($A19)=0,"",IF(B19="","--",IF(B19="3E","3E",LOOKUP(B19/D$2,{0,0.4,0.45,0.5,0.55,0.6,0.65,0.7,0.75,0.8,1},{0,2,2.25,2.5,2.75,3,3.25,3.5,3.75,4}))))</f>
        <v/>
      </c>
      <c r="E19" s="5" t="str">
        <f>IF(COUNT($A19)=0,"",IF($A19&lt;&gt;DR!$B21,"ERR",DR!R21))</f>
        <v/>
      </c>
      <c r="F19" s="2" t="str">
        <f>IF(COUNT($A19)=0,"",IF(E19="3E","3E",IF(E19="","I",LOOKUP(E19/G$2,{0,0.4,0.45,0.5,0.55,0.6,0.65,0.7,0.75,0.8,1},{"F","D","C","C+","B-","B","B+","A-","A","A+"}))))</f>
        <v/>
      </c>
      <c r="G19" s="99" t="str">
        <f>IF(COUNT($A19)=0,"",IF(E19="","--",IF(E19="3E","3E",LOOKUP(E19/G$2,{0,0.4,0.45,0.5,0.55,0.6,0.65,0.7,0.75,0.8,1},{0,2,2.25,2.5,2.75,3,3.25,3.5,3.75,4}))))</f>
        <v/>
      </c>
      <c r="H19" s="5" t="str">
        <f>IF(COUNT($A19)=0,"",IF($A19&lt;&gt;DR!$B21,"ERR",DR!Z21))</f>
        <v/>
      </c>
      <c r="I19" s="2" t="str">
        <f>IF(COUNT($A19)=0,"",IF(H19="3E","3E",IF(H19="","I",LOOKUP(H19/J$2,{0,0.4,0.45,0.5,0.55,0.6,0.65,0.7,0.75,0.8,1},{"F","D","C","C+","B-","B","B+","A-","A","A+"}))))</f>
        <v/>
      </c>
      <c r="J19" s="99" t="str">
        <f>IF(COUNT($A19)=0,"",IF(H19="","--",IF(H19="3E","3E",LOOKUP(H19/J$2,{0,0.4,0.45,0.5,0.55,0.6,0.65,0.7,0.75,0.8,1},{0,2,2.25,2.5,2.75,3,3.25,3.5,3.75,4}))))</f>
        <v/>
      </c>
      <c r="K19" s="5" t="str">
        <f>IF(COUNT($A19)=0,"",IF($A19&lt;&gt;DR!$B21,"ERR",DR!AH21))</f>
        <v/>
      </c>
      <c r="L19" s="2" t="str">
        <f>IF(COUNT($A19)=0,"",IF(K19="3E","3E",IF(K19="","I",LOOKUP(K19/M$2,{0,0.4,0.45,0.5,0.55,0.6,0.65,0.7,0.75,0.8,1},{"F","D","C","C+","B-","B","B+","A-","A","A+"}))))</f>
        <v/>
      </c>
      <c r="M19" s="99" t="str">
        <f>IF(COUNT($A19)=0,"",IF(K19="","--",IF(K19="3E","3E",LOOKUP(K19/M$2,{0,0.4,0.45,0.5,0.55,0.6,0.65,0.7,0.75,0.8,1},{0,2,2.25,2.5,2.75,3,3.25,3.5,3.75,4}))))</f>
        <v/>
      </c>
      <c r="N19" s="5" t="str">
        <f>IF(COUNT($A19)=0,"",IF($A19&lt;&gt;DR!$B21,"ERR",DR!AP21))</f>
        <v/>
      </c>
      <c r="O19" s="2" t="str">
        <f>IF(COUNT($A19)=0,"",IF(N19="3E","3E",IF(N19="","I",LOOKUP(N19/P$2,{0,0.4,0.45,0.5,0.55,0.6,0.65,0.7,0.75,0.8,1},{"F","D","C","C+","B-","B","B+","A-","A","A+"}))))</f>
        <v/>
      </c>
      <c r="P19" s="99" t="str">
        <f>IF(COUNT($A19)=0,"",IF(N19="","--",IF(N19="3E","3E",LOOKUP(N19/P$2,{0,0.4,0.45,0.5,0.55,0.6,0.65,0.7,0.75,0.8,1},{0,2,2.25,2.5,2.75,3,3.25,3.5,3.75,4}))))</f>
        <v/>
      </c>
      <c r="Q19" s="5" t="str">
        <f>IF(COUNT($A19)=0,"",IF($A19&lt;&gt;DR!$B21,"ERR",DR!AX21))</f>
        <v/>
      </c>
      <c r="R19" s="2" t="str">
        <f>IF(COUNT($A19)=0,"",IF(Q19="3E","3E",IF(Q19="","I",LOOKUP(Q19/S$2,{0,0.4,0.45,0.5,0.55,0.6,0.65,0.7,0.75,0.8,1},{"F","D","C","C+","B-","B","B+","A-","A","A+"}))))</f>
        <v/>
      </c>
      <c r="S19" s="99" t="str">
        <f>IF(COUNT($A19)=0,"",IF(Q19="","--",IF(Q19="3E","3E",LOOKUP(Q19/S$2,{0,0.4,0.45,0.5,0.55,0.6,0.65,0.7,0.75,0.8,1},{0,2,2.25,2.5,2.75,3,3.25,3.5,3.75,4}))))</f>
        <v/>
      </c>
      <c r="T19" s="5" t="str">
        <f>IF(OR(COUNT($A19)=0,DR!BZ21=""),"",IF($A19&lt;&gt;DR!$B21,"ERR",DR!BZ21))</f>
        <v/>
      </c>
      <c r="U19" s="2" t="str">
        <f>IF(COUNT($A19)=0,"",IF(T19="3E","3E",IF(T19="","I",LOOKUP(T19/V$2,{0,0.4,0.45,0.5,0.55,0.6,0.65,0.7,0.75,0.8,1},{"F","D","C","C+","B-","B","B+","A-","A","A+"}))))</f>
        <v/>
      </c>
      <c r="V19" s="99" t="str">
        <f>IF(COUNT($A19)=0,"",IF(T19="","--",IF(T19="3E","3E",LOOKUP(T19/V$2,{0,0.4,0.45,0.5,0.55,0.6,0.65,0.7,0.75,0.8,1},{0,2,2.25,2.5,2.75,3,3.25,3.5,3.75,4}))))</f>
        <v/>
      </c>
      <c r="W19" s="5" t="str">
        <f>IF(COUNT($A19)=0,"",IF($A19&lt;&gt;DR!$B21,"ERR",IF(DR!$A21="IM",DR!CL21,DR!CK21)))</f>
        <v/>
      </c>
      <c r="X19" s="2" t="str">
        <f>IF(COUNT($A19)=0,"",IF(W19="3E","3E",IF(W19="","I",LOOKUP(W19/Y$2,{0,0.4,0.45,0.5,0.55,0.6,0.65,0.7,0.75,0.8,1},{"F","D","C","C+","B-","B","B+","A-","A","A+"}))))</f>
        <v/>
      </c>
      <c r="Y19" s="99" t="str">
        <f>IF(COUNT($A19)=0,"",IF(W19="","--",IF(W19="3E","3E",LOOKUP(W19/Y$2,{0,0.4,0.45,0.5,0.55,0.6,0.65,0.7,0.75,0.8,1},{0,2,2.25,2.5,2.75,3,3.25,3.5,3.75,4}))))</f>
        <v/>
      </c>
      <c r="Z19" s="5" t="str">
        <f>IF(COUNT($A19)=0,"",IF($A19&lt;&gt;DR!$B21,"ERR",DR!BF21))</f>
        <v/>
      </c>
      <c r="AA19" s="2" t="str">
        <f>IF(COUNT($A19)=0,"",IF(Z19="3E","3E",IF(Z19="","I",LOOKUP(Z19/AB$2,{0,0.4,0.45,0.5,0.55,0.6,0.65,0.7,0.75,0.8,1},{"F","D","C","C+","B-","B","B+","A-","A","A+"}))))</f>
        <v/>
      </c>
      <c r="AB19" s="99" t="str">
        <f>IF(COUNT($A19)=0,"",IF(Z19="","--",IF(Z19="3E","3E",LOOKUP(Z19/AB$2,{0,0.4,0.45,0.5,0.55,0.6,0.65,0.7,0.75,0.8,1},{0,2,2.25,2.5,2.75,3,3.25,3.5,3.75,4}))))</f>
        <v/>
      </c>
      <c r="AC19" s="5" t="str">
        <f>IF(COUNT($A19)=0,"",IF($A19&lt;&gt;DR!$B21,"ERR",DR!BG21))</f>
        <v/>
      </c>
      <c r="AD19" s="2" t="str">
        <f>IF(COUNT($A19)=0,"",IF(AC19="3E","3E",IF(AC19="","I",LOOKUP(AC19/AE$2,{0,0.4,0.45,0.5,0.55,0.6,0.65,0.7,0.75,0.8,1},{"F","D","C","C+","B-","B","B+","A-","A","A+"}))))</f>
        <v/>
      </c>
      <c r="AE19" s="99" t="str">
        <f>IF(COUNT($A19)=0,"",IF(AC19="","--",IF(AC19="3E","3E",LOOKUP(AC19/AE$2,{0,0.4,0.45,0.5,0.55,0.6,0.65,0.7,0.75,0.8,1},{0,2,2.25,2.5,2.75,3,3.25,3.5,3.75,4}))))</f>
        <v/>
      </c>
      <c r="AF19" s="5" t="str">
        <f>IF(COUNT($A19)=0,"",IF($A19&lt;&gt;DR!$B21,"ERR",DR!BQ21))</f>
        <v/>
      </c>
      <c r="AG19" s="2" t="str">
        <f>IF(COUNT($A19)=0,"",IF(AF19="3E","3E",IF(AF19="","I",LOOKUP(AF19/AH$2,{0,0.4,0.45,0.5,0.55,0.6,0.65,0.7,0.75,0.8,1},{"F","D","C","C+","B-","B","B+","A-","A","A+"}))))</f>
        <v/>
      </c>
      <c r="AH19" s="99" t="str">
        <f>IF(COUNT($A19)=0,"",IF(AF19="","--",IF(AF19="3E","3E",LOOKUP(AF19/AH$2,{0,0.4,0.45,0.5,0.55,0.6,0.65,0.7,0.75,0.8,1},{0,2,2.25,2.5,2.75,3,3.25,3.5,3.75,4}))))</f>
        <v/>
      </c>
      <c r="AI19" s="5" t="str">
        <f>IF(COUNT($A19)=0,"",IF($A19&lt;&gt;DR!$B21,"ERR",DR!BY21))</f>
        <v/>
      </c>
      <c r="AJ19" s="2" t="str">
        <f>IF(COUNT($A19)=0,"",IF(AI19="3E","3E",IF(AI19="","I",LOOKUP(AI19/AK$2,{0,0.4,0.45,0.5,0.55,0.6,0.65,0.7,0.75,0.8,1},{"F","D","C","C+","B-","B","B+","A-","A","A+"}))))</f>
        <v/>
      </c>
      <c r="AK19" s="103" t="str">
        <f>IF(COUNT($A19)=0,"",IF(AI19="","--",IF(AI19="3E","3E",LOOKUP(AI19/AK$2,{0,0.4,0.45,0.5,0.55,0.6,0.65,0.7,0.75,0.8,1},{0,2,2.25,2.5,2.75,3,3.25,3.5,3.75,4}))))</f>
        <v/>
      </c>
      <c r="AL19" s="94" t="str">
        <f>IFERROR(IF(COUNT($A19)=0,"",IF(COUNT(W19)=0,"--",IF(COUNTIF(B19:AK19,"3E")&gt;0,"3E",SUM(IF(D19&gt;=2,D19*$D$3),IF(G19&gt;=2,G19*$G$3),IF(J19&gt;=2,J19*$J$3),IF(M19&gt;=2,M19*$M$3),IF(P19&gt;=2,P19*$P$3),IF(S19&gt;=2,S19*$S$3),IF(V19&gt;=2,V19*$V$3),IF(Y19&gt;=2,Y19*$Y$3),IF(AB19&gt;=2,AB19*$AB$3),IF(AE19&gt;=2,AE19*$AE$3),IF(AH19&gt;=2,AH19*$AH$3),IF(AK19&gt;=2,AK19*$AK$3))))),"")</f>
        <v/>
      </c>
      <c r="AM19" s="4" t="str">
        <f>IF(COUNT($A19)=0,"",IF(COUNT(W19)=0,"--",IF(COUNTIF(B19:Y19,"3E")&gt;0,"3E",TRUNC(AL19/TCP,3))))</f>
        <v/>
      </c>
      <c r="AN19" s="2" t="str">
        <f>IFERROR(IF(COUNT($A19)=0,"",IF(COUNT(W19)=0,"--",IF(COUNTIF(B19:AK19,"3E")&gt;0,"3E",SUM(IF(D19&gt;=2,$D$3),IF(G19&gt;=2,$G$3),IF(J19&gt;=2,$J$3),IF(M19&gt;=2,$M$3),IF(P19&gt;=2,$P$3),IF(S19&gt;=2,$S$3),IF(V19&gt;=2,$V$3),IF(Y19&gt;=2,$Y$3),IF(AB19&gt;=2,$AB$3),IF(AE19&gt;=2,$AE$3),IF(AH19&gt;=2,$AH$3),IF(AK19&gt;=2,$AK$3))))),"")</f>
        <v/>
      </c>
      <c r="AO19" s="2" t="str">
        <f>IF(AM19="3E","3E",IF(COUNT($A19)=0,"",IF(COUNT(AK19)=0,"I",LOOKUP(AM19,{0,2,2.25,2.5,2.75,3,3.25,3.5,3.75,4},{"F","D","C","C+","B-","B","B+","A-","A","A+"}))))</f>
        <v/>
      </c>
      <c r="AP19" s="2" t="str">
        <f>IF(AM19="3E","3E",IF(OR(COUNT($A19)=0,COUNT(W19)=0),"",IF(AND(Y19&gt;=2,AM19&gt;=2,AN19&gt;=28),"PASS","FAIL")))</f>
        <v/>
      </c>
      <c r="AQ19" s="2" t="str">
        <f t="shared" si="0"/>
        <v/>
      </c>
      <c r="AR19" s="6" t="str">
        <f t="shared" si="1"/>
        <v/>
      </c>
    </row>
    <row r="20" spans="1:44" ht="18.95" customHeight="1" x14ac:dyDescent="0.25">
      <c r="A20" s="93" t="str">
        <f>IF(DR!$B22="","",DR!$B22)</f>
        <v/>
      </c>
      <c r="B20" s="5" t="str">
        <f>IF(COUNT($A20)=0,"",IF($A20&lt;&gt;DR!$B22,"ERR",DR!J22))</f>
        <v/>
      </c>
      <c r="C20" s="2" t="str">
        <f>IF(COUNT($A20)=0,"",IF(B20="3E","3E",IF(B20="","I",LOOKUP(B20/D$2,{0,0.4,0.45,0.5,0.55,0.6,0.65,0.7,0.75,0.8,1},{"F","D","C","C+","B-","B","B+","A-","A","A+"}))))</f>
        <v/>
      </c>
      <c r="D20" s="99" t="str">
        <f>IF(COUNT($A20)=0,"",IF(B20="","--",IF(B20="3E","3E",LOOKUP(B20/D$2,{0,0.4,0.45,0.5,0.55,0.6,0.65,0.7,0.75,0.8,1},{0,2,2.25,2.5,2.75,3,3.25,3.5,3.75,4}))))</f>
        <v/>
      </c>
      <c r="E20" s="5" t="str">
        <f>IF(COUNT($A20)=0,"",IF($A20&lt;&gt;DR!$B22,"ERR",DR!R22))</f>
        <v/>
      </c>
      <c r="F20" s="2" t="str">
        <f>IF(COUNT($A20)=0,"",IF(E20="3E","3E",IF(E20="","I",LOOKUP(E20/G$2,{0,0.4,0.45,0.5,0.55,0.6,0.65,0.7,0.75,0.8,1},{"F","D","C","C+","B-","B","B+","A-","A","A+"}))))</f>
        <v/>
      </c>
      <c r="G20" s="99" t="str">
        <f>IF(COUNT($A20)=0,"",IF(E20="","--",IF(E20="3E","3E",LOOKUP(E20/G$2,{0,0.4,0.45,0.5,0.55,0.6,0.65,0.7,0.75,0.8,1},{0,2,2.25,2.5,2.75,3,3.25,3.5,3.75,4}))))</f>
        <v/>
      </c>
      <c r="H20" s="5" t="str">
        <f>IF(COUNT($A20)=0,"",IF($A20&lt;&gt;DR!$B22,"ERR",DR!Z22))</f>
        <v/>
      </c>
      <c r="I20" s="2" t="str">
        <f>IF(COUNT($A20)=0,"",IF(H20="3E","3E",IF(H20="","I",LOOKUP(H20/J$2,{0,0.4,0.45,0.5,0.55,0.6,0.65,0.7,0.75,0.8,1},{"F","D","C","C+","B-","B","B+","A-","A","A+"}))))</f>
        <v/>
      </c>
      <c r="J20" s="99" t="str">
        <f>IF(COUNT($A20)=0,"",IF(H20="","--",IF(H20="3E","3E",LOOKUP(H20/J$2,{0,0.4,0.45,0.5,0.55,0.6,0.65,0.7,0.75,0.8,1},{0,2,2.25,2.5,2.75,3,3.25,3.5,3.75,4}))))</f>
        <v/>
      </c>
      <c r="K20" s="5" t="str">
        <f>IF(COUNT($A20)=0,"",IF($A20&lt;&gt;DR!$B22,"ERR",DR!AH22))</f>
        <v/>
      </c>
      <c r="L20" s="2" t="str">
        <f>IF(COUNT($A20)=0,"",IF(K20="3E","3E",IF(K20="","I",LOOKUP(K20/M$2,{0,0.4,0.45,0.5,0.55,0.6,0.65,0.7,0.75,0.8,1},{"F","D","C","C+","B-","B","B+","A-","A","A+"}))))</f>
        <v/>
      </c>
      <c r="M20" s="99" t="str">
        <f>IF(COUNT($A20)=0,"",IF(K20="","--",IF(K20="3E","3E",LOOKUP(K20/M$2,{0,0.4,0.45,0.5,0.55,0.6,0.65,0.7,0.75,0.8,1},{0,2,2.25,2.5,2.75,3,3.25,3.5,3.75,4}))))</f>
        <v/>
      </c>
      <c r="N20" s="5" t="str">
        <f>IF(COUNT($A20)=0,"",IF($A20&lt;&gt;DR!$B22,"ERR",DR!AP22))</f>
        <v/>
      </c>
      <c r="O20" s="2" t="str">
        <f>IF(COUNT($A20)=0,"",IF(N20="3E","3E",IF(N20="","I",LOOKUP(N20/P$2,{0,0.4,0.45,0.5,0.55,0.6,0.65,0.7,0.75,0.8,1},{"F","D","C","C+","B-","B","B+","A-","A","A+"}))))</f>
        <v/>
      </c>
      <c r="P20" s="99" t="str">
        <f>IF(COUNT($A20)=0,"",IF(N20="","--",IF(N20="3E","3E",LOOKUP(N20/P$2,{0,0.4,0.45,0.5,0.55,0.6,0.65,0.7,0.75,0.8,1},{0,2,2.25,2.5,2.75,3,3.25,3.5,3.75,4}))))</f>
        <v/>
      </c>
      <c r="Q20" s="5" t="str">
        <f>IF(COUNT($A20)=0,"",IF($A20&lt;&gt;DR!$B22,"ERR",DR!AX22))</f>
        <v/>
      </c>
      <c r="R20" s="2" t="str">
        <f>IF(COUNT($A20)=0,"",IF(Q20="3E","3E",IF(Q20="","I",LOOKUP(Q20/S$2,{0,0.4,0.45,0.5,0.55,0.6,0.65,0.7,0.75,0.8,1},{"F","D","C","C+","B-","B","B+","A-","A","A+"}))))</f>
        <v/>
      </c>
      <c r="S20" s="99" t="str">
        <f>IF(COUNT($A20)=0,"",IF(Q20="","--",IF(Q20="3E","3E",LOOKUP(Q20/S$2,{0,0.4,0.45,0.5,0.55,0.6,0.65,0.7,0.75,0.8,1},{0,2,2.25,2.5,2.75,3,3.25,3.5,3.75,4}))))</f>
        <v/>
      </c>
      <c r="T20" s="5" t="str">
        <f>IF(OR(COUNT($A20)=0,DR!BZ22=""),"",IF($A20&lt;&gt;DR!$B22,"ERR",DR!BZ22))</f>
        <v/>
      </c>
      <c r="U20" s="2" t="str">
        <f>IF(COUNT($A20)=0,"",IF(T20="3E","3E",IF(T20="","I",LOOKUP(T20/V$2,{0,0.4,0.45,0.5,0.55,0.6,0.65,0.7,0.75,0.8,1},{"F","D","C","C+","B-","B","B+","A-","A","A+"}))))</f>
        <v/>
      </c>
      <c r="V20" s="99" t="str">
        <f>IF(COUNT($A20)=0,"",IF(T20="","--",IF(T20="3E","3E",LOOKUP(T20/V$2,{0,0.4,0.45,0.5,0.55,0.6,0.65,0.7,0.75,0.8,1},{0,2,2.25,2.5,2.75,3,3.25,3.5,3.75,4}))))</f>
        <v/>
      </c>
      <c r="W20" s="5" t="str">
        <f>IF(COUNT($A20)=0,"",IF($A20&lt;&gt;DR!$B22,"ERR",IF(DR!$A22="IM",DR!CL22,DR!CK22)))</f>
        <v/>
      </c>
      <c r="X20" s="2" t="str">
        <f>IF(COUNT($A20)=0,"",IF(W20="3E","3E",IF(W20="","I",LOOKUP(W20/Y$2,{0,0.4,0.45,0.5,0.55,0.6,0.65,0.7,0.75,0.8,1},{"F","D","C","C+","B-","B","B+","A-","A","A+"}))))</f>
        <v/>
      </c>
      <c r="Y20" s="99" t="str">
        <f>IF(COUNT($A20)=0,"",IF(W20="","--",IF(W20="3E","3E",LOOKUP(W20/Y$2,{0,0.4,0.45,0.5,0.55,0.6,0.65,0.7,0.75,0.8,1},{0,2,2.25,2.5,2.75,3,3.25,3.5,3.75,4}))))</f>
        <v/>
      </c>
      <c r="Z20" s="5" t="str">
        <f>IF(COUNT($A20)=0,"",IF($A20&lt;&gt;DR!$B22,"ERR",DR!BF22))</f>
        <v/>
      </c>
      <c r="AA20" s="2" t="str">
        <f>IF(COUNT($A20)=0,"",IF(Z20="3E","3E",IF(Z20="","I",LOOKUP(Z20/AB$2,{0,0.4,0.45,0.5,0.55,0.6,0.65,0.7,0.75,0.8,1},{"F","D","C","C+","B-","B","B+","A-","A","A+"}))))</f>
        <v/>
      </c>
      <c r="AB20" s="99" t="str">
        <f>IF(COUNT($A20)=0,"",IF(Z20="","--",IF(Z20="3E","3E",LOOKUP(Z20/AB$2,{0,0.4,0.45,0.5,0.55,0.6,0.65,0.7,0.75,0.8,1},{0,2,2.25,2.5,2.75,3,3.25,3.5,3.75,4}))))</f>
        <v/>
      </c>
      <c r="AC20" s="5" t="str">
        <f>IF(COUNT($A20)=0,"",IF($A20&lt;&gt;DR!$B22,"ERR",DR!BG22))</f>
        <v/>
      </c>
      <c r="AD20" s="2" t="str">
        <f>IF(COUNT($A20)=0,"",IF(AC20="3E","3E",IF(AC20="","I",LOOKUP(AC20/AE$2,{0,0.4,0.45,0.5,0.55,0.6,0.65,0.7,0.75,0.8,1},{"F","D","C","C+","B-","B","B+","A-","A","A+"}))))</f>
        <v/>
      </c>
      <c r="AE20" s="99" t="str">
        <f>IF(COUNT($A20)=0,"",IF(AC20="","--",IF(AC20="3E","3E",LOOKUP(AC20/AE$2,{0,0.4,0.45,0.5,0.55,0.6,0.65,0.7,0.75,0.8,1},{0,2,2.25,2.5,2.75,3,3.25,3.5,3.75,4}))))</f>
        <v/>
      </c>
      <c r="AF20" s="5" t="str">
        <f>IF(COUNT($A20)=0,"",IF($A20&lt;&gt;DR!$B22,"ERR",DR!BQ22))</f>
        <v/>
      </c>
      <c r="AG20" s="2" t="str">
        <f>IF(COUNT($A20)=0,"",IF(AF20="3E","3E",IF(AF20="","I",LOOKUP(AF20/AH$2,{0,0.4,0.45,0.5,0.55,0.6,0.65,0.7,0.75,0.8,1},{"F","D","C","C+","B-","B","B+","A-","A","A+"}))))</f>
        <v/>
      </c>
      <c r="AH20" s="99" t="str">
        <f>IF(COUNT($A20)=0,"",IF(AF20="","--",IF(AF20="3E","3E",LOOKUP(AF20/AH$2,{0,0.4,0.45,0.5,0.55,0.6,0.65,0.7,0.75,0.8,1},{0,2,2.25,2.5,2.75,3,3.25,3.5,3.75,4}))))</f>
        <v/>
      </c>
      <c r="AI20" s="5" t="str">
        <f>IF(COUNT($A20)=0,"",IF($A20&lt;&gt;DR!$B22,"ERR",DR!BY22))</f>
        <v/>
      </c>
      <c r="AJ20" s="2" t="str">
        <f>IF(COUNT($A20)=0,"",IF(AI20="3E","3E",IF(AI20="","I",LOOKUP(AI20/AK$2,{0,0.4,0.45,0.5,0.55,0.6,0.65,0.7,0.75,0.8,1},{"F","D","C","C+","B-","B","B+","A-","A","A+"}))))</f>
        <v/>
      </c>
      <c r="AK20" s="103" t="str">
        <f>IF(COUNT($A20)=0,"",IF(AI20="","--",IF(AI20="3E","3E",LOOKUP(AI20/AK$2,{0,0.4,0.45,0.5,0.55,0.6,0.65,0.7,0.75,0.8,1},{0,2,2.25,2.5,2.75,3,3.25,3.5,3.75,4}))))</f>
        <v/>
      </c>
      <c r="AL20" s="94" t="str">
        <f>IFERROR(IF(COUNT($A20)=0,"",IF(COUNT(W20)=0,"--",IF(COUNTIF(B20:AK20,"3E")&gt;0,"3E",SUM(IF(D20&gt;=2,D20*$D$3),IF(G20&gt;=2,G20*$G$3),IF(J20&gt;=2,J20*$J$3),IF(M20&gt;=2,M20*$M$3),IF(P20&gt;=2,P20*$P$3),IF(S20&gt;=2,S20*$S$3),IF(V20&gt;=2,V20*$V$3),IF(Y20&gt;=2,Y20*$Y$3),IF(AB20&gt;=2,AB20*$AB$3),IF(AE20&gt;=2,AE20*$AE$3),IF(AH20&gt;=2,AH20*$AH$3),IF(AK20&gt;=2,AK20*$AK$3))))),"")</f>
        <v/>
      </c>
      <c r="AM20" s="4" t="str">
        <f>IF(COUNT($A20)=0,"",IF(COUNT(W20)=0,"--",IF(COUNTIF(B20:Y20,"3E")&gt;0,"3E",TRUNC(AL20/TCP,3))))</f>
        <v/>
      </c>
      <c r="AN20" s="2" t="str">
        <f>IFERROR(IF(COUNT($A20)=0,"",IF(COUNT(W20)=0,"--",IF(COUNTIF(B20:AK20,"3E")&gt;0,"3E",SUM(IF(D20&gt;=2,$D$3),IF(G20&gt;=2,$G$3),IF(J20&gt;=2,$J$3),IF(M20&gt;=2,$M$3),IF(P20&gt;=2,$P$3),IF(S20&gt;=2,$S$3),IF(V20&gt;=2,$V$3),IF(Y20&gt;=2,$Y$3),IF(AB20&gt;=2,$AB$3),IF(AE20&gt;=2,$AE$3),IF(AH20&gt;=2,$AH$3),IF(AK20&gt;=2,$AK$3))))),"")</f>
        <v/>
      </c>
      <c r="AO20" s="2" t="str">
        <f>IF(AM20="3E","3E",IF(COUNT($A20)=0,"",IF(COUNT(AK20)=0,"I",LOOKUP(AM20,{0,2,2.25,2.5,2.75,3,3.25,3.5,3.75,4},{"F","D","C","C+","B-","B","B+","A-","A","A+"}))))</f>
        <v/>
      </c>
      <c r="AP20" s="2" t="str">
        <f>IF(AM20="3E","3E",IF(OR(COUNT($A20)=0,COUNT(W20)=0),"",IF(AND(Y20&gt;=2,AM20&gt;=2,AN20&gt;=28),"PASS","FAIL")))</f>
        <v/>
      </c>
      <c r="AQ20" s="2" t="str">
        <f t="shared" si="0"/>
        <v/>
      </c>
      <c r="AR20" s="6" t="str">
        <f t="shared" si="1"/>
        <v/>
      </c>
    </row>
    <row r="21" spans="1:44" ht="18.95" customHeight="1" x14ac:dyDescent="0.25">
      <c r="A21" s="93" t="str">
        <f>IF(DR!$B23="","",DR!$B23)</f>
        <v/>
      </c>
      <c r="B21" s="5" t="str">
        <f>IF(COUNT($A21)=0,"",IF($A21&lt;&gt;DR!$B23,"ERR",DR!J23))</f>
        <v/>
      </c>
      <c r="C21" s="2" t="str">
        <f>IF(COUNT($A21)=0,"",IF(B21="3E","3E",IF(B21="","I",LOOKUP(B21/D$2,{0,0.4,0.45,0.5,0.55,0.6,0.65,0.7,0.75,0.8,1},{"F","D","C","C+","B-","B","B+","A-","A","A+"}))))</f>
        <v/>
      </c>
      <c r="D21" s="99" t="str">
        <f>IF(COUNT($A21)=0,"",IF(B21="","--",IF(B21="3E","3E",LOOKUP(B21/D$2,{0,0.4,0.45,0.5,0.55,0.6,0.65,0.7,0.75,0.8,1},{0,2,2.25,2.5,2.75,3,3.25,3.5,3.75,4}))))</f>
        <v/>
      </c>
      <c r="E21" s="5" t="str">
        <f>IF(COUNT($A21)=0,"",IF($A21&lt;&gt;DR!$B23,"ERR",DR!R23))</f>
        <v/>
      </c>
      <c r="F21" s="2" t="str">
        <f>IF(COUNT($A21)=0,"",IF(E21="3E","3E",IF(E21="","I",LOOKUP(E21/G$2,{0,0.4,0.45,0.5,0.55,0.6,0.65,0.7,0.75,0.8,1},{"F","D","C","C+","B-","B","B+","A-","A","A+"}))))</f>
        <v/>
      </c>
      <c r="G21" s="99" t="str">
        <f>IF(COUNT($A21)=0,"",IF(E21="","--",IF(E21="3E","3E",LOOKUP(E21/G$2,{0,0.4,0.45,0.5,0.55,0.6,0.65,0.7,0.75,0.8,1},{0,2,2.25,2.5,2.75,3,3.25,3.5,3.75,4}))))</f>
        <v/>
      </c>
      <c r="H21" s="5" t="str">
        <f>IF(COUNT($A21)=0,"",IF($A21&lt;&gt;DR!$B23,"ERR",DR!Z23))</f>
        <v/>
      </c>
      <c r="I21" s="2" t="str">
        <f>IF(COUNT($A21)=0,"",IF(H21="3E","3E",IF(H21="","I",LOOKUP(H21/J$2,{0,0.4,0.45,0.5,0.55,0.6,0.65,0.7,0.75,0.8,1},{"F","D","C","C+","B-","B","B+","A-","A","A+"}))))</f>
        <v/>
      </c>
      <c r="J21" s="99" t="str">
        <f>IF(COUNT($A21)=0,"",IF(H21="","--",IF(H21="3E","3E",LOOKUP(H21/J$2,{0,0.4,0.45,0.5,0.55,0.6,0.65,0.7,0.75,0.8,1},{0,2,2.25,2.5,2.75,3,3.25,3.5,3.75,4}))))</f>
        <v/>
      </c>
      <c r="K21" s="5" t="str">
        <f>IF(COUNT($A21)=0,"",IF($A21&lt;&gt;DR!$B23,"ERR",DR!AH23))</f>
        <v/>
      </c>
      <c r="L21" s="2" t="str">
        <f>IF(COUNT($A21)=0,"",IF(K21="3E","3E",IF(K21="","I",LOOKUP(K21/M$2,{0,0.4,0.45,0.5,0.55,0.6,0.65,0.7,0.75,0.8,1},{"F","D","C","C+","B-","B","B+","A-","A","A+"}))))</f>
        <v/>
      </c>
      <c r="M21" s="99" t="str">
        <f>IF(COUNT($A21)=0,"",IF(K21="","--",IF(K21="3E","3E",LOOKUP(K21/M$2,{0,0.4,0.45,0.5,0.55,0.6,0.65,0.7,0.75,0.8,1},{0,2,2.25,2.5,2.75,3,3.25,3.5,3.75,4}))))</f>
        <v/>
      </c>
      <c r="N21" s="5" t="str">
        <f>IF(COUNT($A21)=0,"",IF($A21&lt;&gt;DR!$B23,"ERR",DR!AP23))</f>
        <v/>
      </c>
      <c r="O21" s="2" t="str">
        <f>IF(COUNT($A21)=0,"",IF(N21="3E","3E",IF(N21="","I",LOOKUP(N21/P$2,{0,0.4,0.45,0.5,0.55,0.6,0.65,0.7,0.75,0.8,1},{"F","D","C","C+","B-","B","B+","A-","A","A+"}))))</f>
        <v/>
      </c>
      <c r="P21" s="99" t="str">
        <f>IF(COUNT($A21)=0,"",IF(N21="","--",IF(N21="3E","3E",LOOKUP(N21/P$2,{0,0.4,0.45,0.5,0.55,0.6,0.65,0.7,0.75,0.8,1},{0,2,2.25,2.5,2.75,3,3.25,3.5,3.75,4}))))</f>
        <v/>
      </c>
      <c r="Q21" s="5" t="str">
        <f>IF(COUNT($A21)=0,"",IF($A21&lt;&gt;DR!$B23,"ERR",DR!AX23))</f>
        <v/>
      </c>
      <c r="R21" s="2" t="str">
        <f>IF(COUNT($A21)=0,"",IF(Q21="3E","3E",IF(Q21="","I",LOOKUP(Q21/S$2,{0,0.4,0.45,0.5,0.55,0.6,0.65,0.7,0.75,0.8,1},{"F","D","C","C+","B-","B","B+","A-","A","A+"}))))</f>
        <v/>
      </c>
      <c r="S21" s="99" t="str">
        <f>IF(COUNT($A21)=0,"",IF(Q21="","--",IF(Q21="3E","3E",LOOKUP(Q21/S$2,{0,0.4,0.45,0.5,0.55,0.6,0.65,0.7,0.75,0.8,1},{0,2,2.25,2.5,2.75,3,3.25,3.5,3.75,4}))))</f>
        <v/>
      </c>
      <c r="T21" s="5" t="str">
        <f>IF(OR(COUNT($A21)=0,DR!BZ23=""),"",IF($A21&lt;&gt;DR!$B23,"ERR",DR!BZ23))</f>
        <v/>
      </c>
      <c r="U21" s="2" t="str">
        <f>IF(COUNT($A21)=0,"",IF(T21="3E","3E",IF(T21="","I",LOOKUP(T21/V$2,{0,0.4,0.45,0.5,0.55,0.6,0.65,0.7,0.75,0.8,1},{"F","D","C","C+","B-","B","B+","A-","A","A+"}))))</f>
        <v/>
      </c>
      <c r="V21" s="99" t="str">
        <f>IF(COUNT($A21)=0,"",IF(T21="","--",IF(T21="3E","3E",LOOKUP(T21/V$2,{0,0.4,0.45,0.5,0.55,0.6,0.65,0.7,0.75,0.8,1},{0,2,2.25,2.5,2.75,3,3.25,3.5,3.75,4}))))</f>
        <v/>
      </c>
      <c r="W21" s="5" t="str">
        <f>IF(COUNT($A21)=0,"",IF($A21&lt;&gt;DR!$B23,"ERR",IF(DR!$A23="IM",DR!CL23,DR!CK23)))</f>
        <v/>
      </c>
      <c r="X21" s="2" t="str">
        <f>IF(COUNT($A21)=0,"",IF(W21="3E","3E",IF(W21="","I",LOOKUP(W21/Y$2,{0,0.4,0.45,0.5,0.55,0.6,0.65,0.7,0.75,0.8,1},{"F","D","C","C+","B-","B","B+","A-","A","A+"}))))</f>
        <v/>
      </c>
      <c r="Y21" s="99" t="str">
        <f>IF(COUNT($A21)=0,"",IF(W21="","--",IF(W21="3E","3E",LOOKUP(W21/Y$2,{0,0.4,0.45,0.5,0.55,0.6,0.65,0.7,0.75,0.8,1},{0,2,2.25,2.5,2.75,3,3.25,3.5,3.75,4}))))</f>
        <v/>
      </c>
      <c r="Z21" s="5" t="str">
        <f>IF(COUNT($A21)=0,"",IF($A21&lt;&gt;DR!$B23,"ERR",DR!BF23))</f>
        <v/>
      </c>
      <c r="AA21" s="2" t="str">
        <f>IF(COUNT($A21)=0,"",IF(Z21="3E","3E",IF(Z21="","I",LOOKUP(Z21/AB$2,{0,0.4,0.45,0.5,0.55,0.6,0.65,0.7,0.75,0.8,1},{"F","D","C","C+","B-","B","B+","A-","A","A+"}))))</f>
        <v/>
      </c>
      <c r="AB21" s="99" t="str">
        <f>IF(COUNT($A21)=0,"",IF(Z21="","--",IF(Z21="3E","3E",LOOKUP(Z21/AB$2,{0,0.4,0.45,0.5,0.55,0.6,0.65,0.7,0.75,0.8,1},{0,2,2.25,2.5,2.75,3,3.25,3.5,3.75,4}))))</f>
        <v/>
      </c>
      <c r="AC21" s="5" t="str">
        <f>IF(COUNT($A21)=0,"",IF($A21&lt;&gt;DR!$B23,"ERR",DR!BG23))</f>
        <v/>
      </c>
      <c r="AD21" s="2" t="str">
        <f>IF(COUNT($A21)=0,"",IF(AC21="3E","3E",IF(AC21="","I",LOOKUP(AC21/AE$2,{0,0.4,0.45,0.5,0.55,0.6,0.65,0.7,0.75,0.8,1},{"F","D","C","C+","B-","B","B+","A-","A","A+"}))))</f>
        <v/>
      </c>
      <c r="AE21" s="99" t="str">
        <f>IF(COUNT($A21)=0,"",IF(AC21="","--",IF(AC21="3E","3E",LOOKUP(AC21/AE$2,{0,0.4,0.45,0.5,0.55,0.6,0.65,0.7,0.75,0.8,1},{0,2,2.25,2.5,2.75,3,3.25,3.5,3.75,4}))))</f>
        <v/>
      </c>
      <c r="AF21" s="5" t="str">
        <f>IF(COUNT($A21)=0,"",IF($A21&lt;&gt;DR!$B23,"ERR",DR!BQ23))</f>
        <v/>
      </c>
      <c r="AG21" s="2" t="str">
        <f>IF(COUNT($A21)=0,"",IF(AF21="3E","3E",IF(AF21="","I",LOOKUP(AF21/AH$2,{0,0.4,0.45,0.5,0.55,0.6,0.65,0.7,0.75,0.8,1},{"F","D","C","C+","B-","B","B+","A-","A","A+"}))))</f>
        <v/>
      </c>
      <c r="AH21" s="99" t="str">
        <f>IF(COUNT($A21)=0,"",IF(AF21="","--",IF(AF21="3E","3E",LOOKUP(AF21/AH$2,{0,0.4,0.45,0.5,0.55,0.6,0.65,0.7,0.75,0.8,1},{0,2,2.25,2.5,2.75,3,3.25,3.5,3.75,4}))))</f>
        <v/>
      </c>
      <c r="AI21" s="5" t="str">
        <f>IF(COUNT($A21)=0,"",IF($A21&lt;&gt;DR!$B23,"ERR",DR!BY23))</f>
        <v/>
      </c>
      <c r="AJ21" s="2" t="str">
        <f>IF(COUNT($A21)=0,"",IF(AI21="3E","3E",IF(AI21="","I",LOOKUP(AI21/AK$2,{0,0.4,0.45,0.5,0.55,0.6,0.65,0.7,0.75,0.8,1},{"F","D","C","C+","B-","B","B+","A-","A","A+"}))))</f>
        <v/>
      </c>
      <c r="AK21" s="103" t="str">
        <f>IF(COUNT($A21)=0,"",IF(AI21="","--",IF(AI21="3E","3E",LOOKUP(AI21/AK$2,{0,0.4,0.45,0.5,0.55,0.6,0.65,0.7,0.75,0.8,1},{0,2,2.25,2.5,2.75,3,3.25,3.5,3.75,4}))))</f>
        <v/>
      </c>
      <c r="AL21" s="94" t="str">
        <f>IFERROR(IF(COUNT($A21)=0,"",IF(COUNT(W21)=0,"--",IF(COUNTIF(B21:AK21,"3E")&gt;0,"3E",SUM(IF(D21&gt;=2,D21*$D$3),IF(G21&gt;=2,G21*$G$3),IF(J21&gt;=2,J21*$J$3),IF(M21&gt;=2,M21*$M$3),IF(P21&gt;=2,P21*$P$3),IF(S21&gt;=2,S21*$S$3),IF(V21&gt;=2,V21*$V$3),IF(Y21&gt;=2,Y21*$Y$3),IF(AB21&gt;=2,AB21*$AB$3),IF(AE21&gt;=2,AE21*$AE$3),IF(AH21&gt;=2,AH21*$AH$3),IF(AK21&gt;=2,AK21*$AK$3))))),"")</f>
        <v/>
      </c>
      <c r="AM21" s="4" t="str">
        <f>IF(COUNT($A21)=0,"",IF(COUNT(W21)=0,"--",IF(COUNTIF(B21:Y21,"3E")&gt;0,"3E",TRUNC(AL21/TCP,3))))</f>
        <v/>
      </c>
      <c r="AN21" s="2" t="str">
        <f>IFERROR(IF(COUNT($A21)=0,"",IF(COUNT(W21)=0,"--",IF(COUNTIF(B21:AK21,"3E")&gt;0,"3E",SUM(IF(D21&gt;=2,$D$3),IF(G21&gt;=2,$G$3),IF(J21&gt;=2,$J$3),IF(M21&gt;=2,$M$3),IF(P21&gt;=2,$P$3),IF(S21&gt;=2,$S$3),IF(V21&gt;=2,$V$3),IF(Y21&gt;=2,$Y$3),IF(AB21&gt;=2,$AB$3),IF(AE21&gt;=2,$AE$3),IF(AH21&gt;=2,$AH$3),IF(AK21&gt;=2,$AK$3))))),"")</f>
        <v/>
      </c>
      <c r="AO21" s="2" t="str">
        <f>IF(AM21="3E","3E",IF(COUNT($A21)=0,"",IF(COUNT(AK21)=0,"I",LOOKUP(AM21,{0,2,2.25,2.5,2.75,3,3.25,3.5,3.75,4},{"F","D","C","C+","B-","B","B+","A-","A","A+"}))))</f>
        <v/>
      </c>
      <c r="AP21" s="2" t="str">
        <f>IF(AM21="3E","3E",IF(OR(COUNT($A21)=0,COUNT(W21)=0),"",IF(AND(Y21&gt;=2,AM21&gt;=2,AN21&gt;=28),"PASS","FAIL")))</f>
        <v/>
      </c>
      <c r="AQ21" s="2" t="str">
        <f t="shared" si="0"/>
        <v/>
      </c>
      <c r="AR21" s="6" t="str">
        <f t="shared" si="1"/>
        <v/>
      </c>
    </row>
    <row r="22" spans="1:44" ht="18.95" customHeight="1" x14ac:dyDescent="0.25">
      <c r="A22" s="93" t="str">
        <f>IF(DR!$B24="","",DR!$B24)</f>
        <v/>
      </c>
      <c r="B22" s="5" t="str">
        <f>IF(COUNT($A22)=0,"",IF($A22&lt;&gt;DR!$B24,"ERR",DR!J24))</f>
        <v/>
      </c>
      <c r="C22" s="2" t="str">
        <f>IF(COUNT($A22)=0,"",IF(B22="3E","3E",IF(B22="","I",LOOKUP(B22/D$2,{0,0.4,0.45,0.5,0.55,0.6,0.65,0.7,0.75,0.8,1},{"F","D","C","C+","B-","B","B+","A-","A","A+"}))))</f>
        <v/>
      </c>
      <c r="D22" s="99" t="str">
        <f>IF(COUNT($A22)=0,"",IF(B22="","--",IF(B22="3E","3E",LOOKUP(B22/D$2,{0,0.4,0.45,0.5,0.55,0.6,0.65,0.7,0.75,0.8,1},{0,2,2.25,2.5,2.75,3,3.25,3.5,3.75,4}))))</f>
        <v/>
      </c>
      <c r="E22" s="5" t="str">
        <f>IF(COUNT($A22)=0,"",IF($A22&lt;&gt;DR!$B24,"ERR",DR!R24))</f>
        <v/>
      </c>
      <c r="F22" s="2" t="str">
        <f>IF(COUNT($A22)=0,"",IF(E22="3E","3E",IF(E22="","I",LOOKUP(E22/G$2,{0,0.4,0.45,0.5,0.55,0.6,0.65,0.7,0.75,0.8,1},{"F","D","C","C+","B-","B","B+","A-","A","A+"}))))</f>
        <v/>
      </c>
      <c r="G22" s="99" t="str">
        <f>IF(COUNT($A22)=0,"",IF(E22="","--",IF(E22="3E","3E",LOOKUP(E22/G$2,{0,0.4,0.45,0.5,0.55,0.6,0.65,0.7,0.75,0.8,1},{0,2,2.25,2.5,2.75,3,3.25,3.5,3.75,4}))))</f>
        <v/>
      </c>
      <c r="H22" s="5" t="str">
        <f>IF(COUNT($A22)=0,"",IF($A22&lt;&gt;DR!$B24,"ERR",DR!Z24))</f>
        <v/>
      </c>
      <c r="I22" s="2" t="str">
        <f>IF(COUNT($A22)=0,"",IF(H22="3E","3E",IF(H22="","I",LOOKUP(H22/J$2,{0,0.4,0.45,0.5,0.55,0.6,0.65,0.7,0.75,0.8,1},{"F","D","C","C+","B-","B","B+","A-","A","A+"}))))</f>
        <v/>
      </c>
      <c r="J22" s="99" t="str">
        <f>IF(COUNT($A22)=0,"",IF(H22="","--",IF(H22="3E","3E",LOOKUP(H22/J$2,{0,0.4,0.45,0.5,0.55,0.6,0.65,0.7,0.75,0.8,1},{0,2,2.25,2.5,2.75,3,3.25,3.5,3.75,4}))))</f>
        <v/>
      </c>
      <c r="K22" s="5" t="str">
        <f>IF(COUNT($A22)=0,"",IF($A22&lt;&gt;DR!$B24,"ERR",DR!AH24))</f>
        <v/>
      </c>
      <c r="L22" s="2" t="str">
        <f>IF(COUNT($A22)=0,"",IF(K22="3E","3E",IF(K22="","I",LOOKUP(K22/M$2,{0,0.4,0.45,0.5,0.55,0.6,0.65,0.7,0.75,0.8,1},{"F","D","C","C+","B-","B","B+","A-","A","A+"}))))</f>
        <v/>
      </c>
      <c r="M22" s="99" t="str">
        <f>IF(COUNT($A22)=0,"",IF(K22="","--",IF(K22="3E","3E",LOOKUP(K22/M$2,{0,0.4,0.45,0.5,0.55,0.6,0.65,0.7,0.75,0.8,1},{0,2,2.25,2.5,2.75,3,3.25,3.5,3.75,4}))))</f>
        <v/>
      </c>
      <c r="N22" s="5" t="str">
        <f>IF(COUNT($A22)=0,"",IF($A22&lt;&gt;DR!$B24,"ERR",DR!AP24))</f>
        <v/>
      </c>
      <c r="O22" s="2" t="str">
        <f>IF(COUNT($A22)=0,"",IF(N22="3E","3E",IF(N22="","I",LOOKUP(N22/P$2,{0,0.4,0.45,0.5,0.55,0.6,0.65,0.7,0.75,0.8,1},{"F","D","C","C+","B-","B","B+","A-","A","A+"}))))</f>
        <v/>
      </c>
      <c r="P22" s="99" t="str">
        <f>IF(COUNT($A22)=0,"",IF(N22="","--",IF(N22="3E","3E",LOOKUP(N22/P$2,{0,0.4,0.45,0.5,0.55,0.6,0.65,0.7,0.75,0.8,1},{0,2,2.25,2.5,2.75,3,3.25,3.5,3.75,4}))))</f>
        <v/>
      </c>
      <c r="Q22" s="5" t="str">
        <f>IF(COUNT($A22)=0,"",IF($A22&lt;&gt;DR!$B24,"ERR",DR!AX24))</f>
        <v/>
      </c>
      <c r="R22" s="2" t="str">
        <f>IF(COUNT($A22)=0,"",IF(Q22="3E","3E",IF(Q22="","I",LOOKUP(Q22/S$2,{0,0.4,0.45,0.5,0.55,0.6,0.65,0.7,0.75,0.8,1},{"F","D","C","C+","B-","B","B+","A-","A","A+"}))))</f>
        <v/>
      </c>
      <c r="S22" s="99" t="str">
        <f>IF(COUNT($A22)=0,"",IF(Q22="","--",IF(Q22="3E","3E",LOOKUP(Q22/S$2,{0,0.4,0.45,0.5,0.55,0.6,0.65,0.7,0.75,0.8,1},{0,2,2.25,2.5,2.75,3,3.25,3.5,3.75,4}))))</f>
        <v/>
      </c>
      <c r="T22" s="5" t="str">
        <f>IF(OR(COUNT($A22)=0,DR!BZ24=""),"",IF($A22&lt;&gt;DR!$B24,"ERR",DR!BZ24))</f>
        <v/>
      </c>
      <c r="U22" s="2" t="str">
        <f>IF(COUNT($A22)=0,"",IF(T22="3E","3E",IF(T22="","I",LOOKUP(T22/V$2,{0,0.4,0.45,0.5,0.55,0.6,0.65,0.7,0.75,0.8,1},{"F","D","C","C+","B-","B","B+","A-","A","A+"}))))</f>
        <v/>
      </c>
      <c r="V22" s="99" t="str">
        <f>IF(COUNT($A22)=0,"",IF(T22="","--",IF(T22="3E","3E",LOOKUP(T22/V$2,{0,0.4,0.45,0.5,0.55,0.6,0.65,0.7,0.75,0.8,1},{0,2,2.25,2.5,2.75,3,3.25,3.5,3.75,4}))))</f>
        <v/>
      </c>
      <c r="W22" s="5" t="str">
        <f>IF(COUNT($A22)=0,"",IF($A22&lt;&gt;DR!$B24,"ERR",IF(DR!$A24="IM",DR!CL24,DR!CK24)))</f>
        <v/>
      </c>
      <c r="X22" s="2" t="str">
        <f>IF(COUNT($A22)=0,"",IF(W22="3E","3E",IF(W22="","I",LOOKUP(W22/Y$2,{0,0.4,0.45,0.5,0.55,0.6,0.65,0.7,0.75,0.8,1},{"F","D","C","C+","B-","B","B+","A-","A","A+"}))))</f>
        <v/>
      </c>
      <c r="Y22" s="99" t="str">
        <f>IF(COUNT($A22)=0,"",IF(W22="","--",IF(W22="3E","3E",LOOKUP(W22/Y$2,{0,0.4,0.45,0.5,0.55,0.6,0.65,0.7,0.75,0.8,1},{0,2,2.25,2.5,2.75,3,3.25,3.5,3.75,4}))))</f>
        <v/>
      </c>
      <c r="Z22" s="5" t="str">
        <f>IF(COUNT($A22)=0,"",IF($A22&lt;&gt;DR!$B24,"ERR",DR!BF24))</f>
        <v/>
      </c>
      <c r="AA22" s="2" t="str">
        <f>IF(COUNT($A22)=0,"",IF(Z22="3E","3E",IF(Z22="","I",LOOKUP(Z22/AB$2,{0,0.4,0.45,0.5,0.55,0.6,0.65,0.7,0.75,0.8,1},{"F","D","C","C+","B-","B","B+","A-","A","A+"}))))</f>
        <v/>
      </c>
      <c r="AB22" s="99" t="str">
        <f>IF(COUNT($A22)=0,"",IF(Z22="","--",IF(Z22="3E","3E",LOOKUP(Z22/AB$2,{0,0.4,0.45,0.5,0.55,0.6,0.65,0.7,0.75,0.8,1},{0,2,2.25,2.5,2.75,3,3.25,3.5,3.75,4}))))</f>
        <v/>
      </c>
      <c r="AC22" s="5" t="str">
        <f>IF(COUNT($A22)=0,"",IF($A22&lt;&gt;DR!$B24,"ERR",DR!BG24))</f>
        <v/>
      </c>
      <c r="AD22" s="2" t="str">
        <f>IF(COUNT($A22)=0,"",IF(AC22="3E","3E",IF(AC22="","I",LOOKUP(AC22/AE$2,{0,0.4,0.45,0.5,0.55,0.6,0.65,0.7,0.75,0.8,1},{"F","D","C","C+","B-","B","B+","A-","A","A+"}))))</f>
        <v/>
      </c>
      <c r="AE22" s="99" t="str">
        <f>IF(COUNT($A22)=0,"",IF(AC22="","--",IF(AC22="3E","3E",LOOKUP(AC22/AE$2,{0,0.4,0.45,0.5,0.55,0.6,0.65,0.7,0.75,0.8,1},{0,2,2.25,2.5,2.75,3,3.25,3.5,3.75,4}))))</f>
        <v/>
      </c>
      <c r="AF22" s="5" t="str">
        <f>IF(COUNT($A22)=0,"",IF($A22&lt;&gt;DR!$B24,"ERR",DR!BQ24))</f>
        <v/>
      </c>
      <c r="AG22" s="2" t="str">
        <f>IF(COUNT($A22)=0,"",IF(AF22="3E","3E",IF(AF22="","I",LOOKUP(AF22/AH$2,{0,0.4,0.45,0.5,0.55,0.6,0.65,0.7,0.75,0.8,1},{"F","D","C","C+","B-","B","B+","A-","A","A+"}))))</f>
        <v/>
      </c>
      <c r="AH22" s="99" t="str">
        <f>IF(COUNT($A22)=0,"",IF(AF22="","--",IF(AF22="3E","3E",LOOKUP(AF22/AH$2,{0,0.4,0.45,0.5,0.55,0.6,0.65,0.7,0.75,0.8,1},{0,2,2.25,2.5,2.75,3,3.25,3.5,3.75,4}))))</f>
        <v/>
      </c>
      <c r="AI22" s="5" t="str">
        <f>IF(COUNT($A22)=0,"",IF($A22&lt;&gt;DR!$B24,"ERR",DR!BY24))</f>
        <v/>
      </c>
      <c r="AJ22" s="2" t="str">
        <f>IF(COUNT($A22)=0,"",IF(AI22="3E","3E",IF(AI22="","I",LOOKUP(AI22/AK$2,{0,0.4,0.45,0.5,0.55,0.6,0.65,0.7,0.75,0.8,1},{"F","D","C","C+","B-","B","B+","A-","A","A+"}))))</f>
        <v/>
      </c>
      <c r="AK22" s="103" t="str">
        <f>IF(COUNT($A22)=0,"",IF(AI22="","--",IF(AI22="3E","3E",LOOKUP(AI22/AK$2,{0,0.4,0.45,0.5,0.55,0.6,0.65,0.7,0.75,0.8,1},{0,2,2.25,2.5,2.75,3,3.25,3.5,3.75,4}))))</f>
        <v/>
      </c>
      <c r="AL22" s="94" t="str">
        <f>IFERROR(IF(COUNT($A22)=0,"",IF(COUNT(W22)=0,"--",IF(COUNTIF(B22:AK22,"3E")&gt;0,"3E",SUM(IF(D22&gt;=2,D22*$D$3),IF(G22&gt;=2,G22*$G$3),IF(J22&gt;=2,J22*$J$3),IF(M22&gt;=2,M22*$M$3),IF(P22&gt;=2,P22*$P$3),IF(S22&gt;=2,S22*$S$3),IF(V22&gt;=2,V22*$V$3),IF(Y22&gt;=2,Y22*$Y$3),IF(AB22&gt;=2,AB22*$AB$3),IF(AE22&gt;=2,AE22*$AE$3),IF(AH22&gt;=2,AH22*$AH$3),IF(AK22&gt;=2,AK22*$AK$3))))),"")</f>
        <v/>
      </c>
      <c r="AM22" s="4" t="str">
        <f>IF(COUNT($A22)=0,"",IF(COUNT(W22)=0,"--",IF(COUNTIF(B22:Y22,"3E")&gt;0,"3E",TRUNC(AL22/TCP,3))))</f>
        <v/>
      </c>
      <c r="AN22" s="2" t="str">
        <f>IFERROR(IF(COUNT($A22)=0,"",IF(COUNT(W22)=0,"--",IF(COUNTIF(B22:AK22,"3E")&gt;0,"3E",SUM(IF(D22&gt;=2,$D$3),IF(G22&gt;=2,$G$3),IF(J22&gt;=2,$J$3),IF(M22&gt;=2,$M$3),IF(P22&gt;=2,$P$3),IF(S22&gt;=2,$S$3),IF(V22&gt;=2,$V$3),IF(Y22&gt;=2,$Y$3),IF(AB22&gt;=2,$AB$3),IF(AE22&gt;=2,$AE$3),IF(AH22&gt;=2,$AH$3),IF(AK22&gt;=2,$AK$3))))),"")</f>
        <v/>
      </c>
      <c r="AO22" s="2" t="str">
        <f>IF(AM22="3E","3E",IF(COUNT($A22)=0,"",IF(COUNT(AK22)=0,"I",LOOKUP(AM22,{0,2,2.25,2.5,2.75,3,3.25,3.5,3.75,4},{"F","D","C","C+","B-","B","B+","A-","A","A+"}))))</f>
        <v/>
      </c>
      <c r="AP22" s="2" t="str">
        <f>IF(AM22="3E","3E",IF(OR(COUNT($A22)=0,COUNT(W22)=0),"",IF(AND(Y22&gt;=2,AM22&gt;=2,AN22&gt;=28),"PASS","FAIL")))</f>
        <v/>
      </c>
      <c r="AQ22" s="2" t="str">
        <f t="shared" si="0"/>
        <v/>
      </c>
      <c r="AR22" s="6" t="str">
        <f t="shared" si="1"/>
        <v/>
      </c>
    </row>
    <row r="23" spans="1:44" ht="18.95" customHeight="1" x14ac:dyDescent="0.25">
      <c r="A23" s="93" t="str">
        <f>IF(DR!$B25="","",DR!$B25)</f>
        <v/>
      </c>
      <c r="B23" s="5" t="str">
        <f>IF(COUNT($A23)=0,"",IF($A23&lt;&gt;DR!$B25,"ERR",DR!J25))</f>
        <v/>
      </c>
      <c r="C23" s="2" t="str">
        <f>IF(COUNT($A23)=0,"",IF(B23="3E","3E",IF(B23="","I",LOOKUP(B23/D$2,{0,0.4,0.45,0.5,0.55,0.6,0.65,0.7,0.75,0.8,1},{"F","D","C","C+","B-","B","B+","A-","A","A+"}))))</f>
        <v/>
      </c>
      <c r="D23" s="99" t="str">
        <f>IF(COUNT($A23)=0,"",IF(B23="","--",IF(B23="3E","3E",LOOKUP(B23/D$2,{0,0.4,0.45,0.5,0.55,0.6,0.65,0.7,0.75,0.8,1},{0,2,2.25,2.5,2.75,3,3.25,3.5,3.75,4}))))</f>
        <v/>
      </c>
      <c r="E23" s="5" t="str">
        <f>IF(COUNT($A23)=0,"",IF($A23&lt;&gt;DR!$B25,"ERR",DR!R25))</f>
        <v/>
      </c>
      <c r="F23" s="2" t="str">
        <f>IF(COUNT($A23)=0,"",IF(E23="3E","3E",IF(E23="","I",LOOKUP(E23/G$2,{0,0.4,0.45,0.5,0.55,0.6,0.65,0.7,0.75,0.8,1},{"F","D","C","C+","B-","B","B+","A-","A","A+"}))))</f>
        <v/>
      </c>
      <c r="G23" s="99" t="str">
        <f>IF(COUNT($A23)=0,"",IF(E23="","--",IF(E23="3E","3E",LOOKUP(E23/G$2,{0,0.4,0.45,0.5,0.55,0.6,0.65,0.7,0.75,0.8,1},{0,2,2.25,2.5,2.75,3,3.25,3.5,3.75,4}))))</f>
        <v/>
      </c>
      <c r="H23" s="5" t="str">
        <f>IF(COUNT($A23)=0,"",IF($A23&lt;&gt;DR!$B25,"ERR",DR!Z25))</f>
        <v/>
      </c>
      <c r="I23" s="2" t="str">
        <f>IF(COUNT($A23)=0,"",IF(H23="3E","3E",IF(H23="","I",LOOKUP(H23/J$2,{0,0.4,0.45,0.5,0.55,0.6,0.65,0.7,0.75,0.8,1},{"F","D","C","C+","B-","B","B+","A-","A","A+"}))))</f>
        <v/>
      </c>
      <c r="J23" s="99" t="str">
        <f>IF(COUNT($A23)=0,"",IF(H23="","--",IF(H23="3E","3E",LOOKUP(H23/J$2,{0,0.4,0.45,0.5,0.55,0.6,0.65,0.7,0.75,0.8,1},{0,2,2.25,2.5,2.75,3,3.25,3.5,3.75,4}))))</f>
        <v/>
      </c>
      <c r="K23" s="5" t="str">
        <f>IF(COUNT($A23)=0,"",IF($A23&lt;&gt;DR!$B25,"ERR",DR!AH25))</f>
        <v/>
      </c>
      <c r="L23" s="2" t="str">
        <f>IF(COUNT($A23)=0,"",IF(K23="3E","3E",IF(K23="","I",LOOKUP(K23/M$2,{0,0.4,0.45,0.5,0.55,0.6,0.65,0.7,0.75,0.8,1},{"F","D","C","C+","B-","B","B+","A-","A","A+"}))))</f>
        <v/>
      </c>
      <c r="M23" s="99" t="str">
        <f>IF(COUNT($A23)=0,"",IF(K23="","--",IF(K23="3E","3E",LOOKUP(K23/M$2,{0,0.4,0.45,0.5,0.55,0.6,0.65,0.7,0.75,0.8,1},{0,2,2.25,2.5,2.75,3,3.25,3.5,3.75,4}))))</f>
        <v/>
      </c>
      <c r="N23" s="5" t="str">
        <f>IF(COUNT($A23)=0,"",IF($A23&lt;&gt;DR!$B25,"ERR",DR!AP25))</f>
        <v/>
      </c>
      <c r="O23" s="2" t="str">
        <f>IF(COUNT($A23)=0,"",IF(N23="3E","3E",IF(N23="","I",LOOKUP(N23/P$2,{0,0.4,0.45,0.5,0.55,0.6,0.65,0.7,0.75,0.8,1},{"F","D","C","C+","B-","B","B+","A-","A","A+"}))))</f>
        <v/>
      </c>
      <c r="P23" s="99" t="str">
        <f>IF(COUNT($A23)=0,"",IF(N23="","--",IF(N23="3E","3E",LOOKUP(N23/P$2,{0,0.4,0.45,0.5,0.55,0.6,0.65,0.7,0.75,0.8,1},{0,2,2.25,2.5,2.75,3,3.25,3.5,3.75,4}))))</f>
        <v/>
      </c>
      <c r="Q23" s="5" t="str">
        <f>IF(COUNT($A23)=0,"",IF($A23&lt;&gt;DR!$B25,"ERR",DR!AX25))</f>
        <v/>
      </c>
      <c r="R23" s="2" t="str">
        <f>IF(COUNT($A23)=0,"",IF(Q23="3E","3E",IF(Q23="","I",LOOKUP(Q23/S$2,{0,0.4,0.45,0.5,0.55,0.6,0.65,0.7,0.75,0.8,1},{"F","D","C","C+","B-","B","B+","A-","A","A+"}))))</f>
        <v/>
      </c>
      <c r="S23" s="99" t="str">
        <f>IF(COUNT($A23)=0,"",IF(Q23="","--",IF(Q23="3E","3E",LOOKUP(Q23/S$2,{0,0.4,0.45,0.5,0.55,0.6,0.65,0.7,0.75,0.8,1},{0,2,2.25,2.5,2.75,3,3.25,3.5,3.75,4}))))</f>
        <v/>
      </c>
      <c r="T23" s="5" t="str">
        <f>IF(OR(COUNT($A23)=0,DR!BZ25=""),"",IF($A23&lt;&gt;DR!$B25,"ERR",DR!BZ25))</f>
        <v/>
      </c>
      <c r="U23" s="2" t="str">
        <f>IF(COUNT($A23)=0,"",IF(T23="3E","3E",IF(T23="","I",LOOKUP(T23/V$2,{0,0.4,0.45,0.5,0.55,0.6,0.65,0.7,0.75,0.8,1},{"F","D","C","C+","B-","B","B+","A-","A","A+"}))))</f>
        <v/>
      </c>
      <c r="V23" s="99" t="str">
        <f>IF(COUNT($A23)=0,"",IF(T23="","--",IF(T23="3E","3E",LOOKUP(T23/V$2,{0,0.4,0.45,0.5,0.55,0.6,0.65,0.7,0.75,0.8,1},{0,2,2.25,2.5,2.75,3,3.25,3.5,3.75,4}))))</f>
        <v/>
      </c>
      <c r="W23" s="5" t="str">
        <f>IF(COUNT($A23)=0,"",IF($A23&lt;&gt;DR!$B25,"ERR",IF(DR!$A25="IM",DR!CL25,DR!CK25)))</f>
        <v/>
      </c>
      <c r="X23" s="2" t="str">
        <f>IF(COUNT($A23)=0,"",IF(W23="3E","3E",IF(W23="","I",LOOKUP(W23/Y$2,{0,0.4,0.45,0.5,0.55,0.6,0.65,0.7,0.75,0.8,1},{"F","D","C","C+","B-","B","B+","A-","A","A+"}))))</f>
        <v/>
      </c>
      <c r="Y23" s="99" t="str">
        <f>IF(COUNT($A23)=0,"",IF(W23="","--",IF(W23="3E","3E",LOOKUP(W23/Y$2,{0,0.4,0.45,0.5,0.55,0.6,0.65,0.7,0.75,0.8,1},{0,2,2.25,2.5,2.75,3,3.25,3.5,3.75,4}))))</f>
        <v/>
      </c>
      <c r="Z23" s="5" t="str">
        <f>IF(COUNT($A23)=0,"",IF($A23&lt;&gt;DR!$B25,"ERR",DR!BF25))</f>
        <v/>
      </c>
      <c r="AA23" s="2" t="str">
        <f>IF(COUNT($A23)=0,"",IF(Z23="3E","3E",IF(Z23="","I",LOOKUP(Z23/AB$2,{0,0.4,0.45,0.5,0.55,0.6,0.65,0.7,0.75,0.8,1},{"F","D","C","C+","B-","B","B+","A-","A","A+"}))))</f>
        <v/>
      </c>
      <c r="AB23" s="99" t="str">
        <f>IF(COUNT($A23)=0,"",IF(Z23="","--",IF(Z23="3E","3E",LOOKUP(Z23/AB$2,{0,0.4,0.45,0.5,0.55,0.6,0.65,0.7,0.75,0.8,1},{0,2,2.25,2.5,2.75,3,3.25,3.5,3.75,4}))))</f>
        <v/>
      </c>
      <c r="AC23" s="5" t="str">
        <f>IF(COUNT($A23)=0,"",IF($A23&lt;&gt;DR!$B25,"ERR",DR!BG25))</f>
        <v/>
      </c>
      <c r="AD23" s="2" t="str">
        <f>IF(COUNT($A23)=0,"",IF(AC23="3E","3E",IF(AC23="","I",LOOKUP(AC23/AE$2,{0,0.4,0.45,0.5,0.55,0.6,0.65,0.7,0.75,0.8,1},{"F","D","C","C+","B-","B","B+","A-","A","A+"}))))</f>
        <v/>
      </c>
      <c r="AE23" s="99" t="str">
        <f>IF(COUNT($A23)=0,"",IF(AC23="","--",IF(AC23="3E","3E",LOOKUP(AC23/AE$2,{0,0.4,0.45,0.5,0.55,0.6,0.65,0.7,0.75,0.8,1},{0,2,2.25,2.5,2.75,3,3.25,3.5,3.75,4}))))</f>
        <v/>
      </c>
      <c r="AF23" s="5" t="str">
        <f>IF(COUNT($A23)=0,"",IF($A23&lt;&gt;DR!$B25,"ERR",DR!BQ25))</f>
        <v/>
      </c>
      <c r="AG23" s="2" t="str">
        <f>IF(COUNT($A23)=0,"",IF(AF23="3E","3E",IF(AF23="","I",LOOKUP(AF23/AH$2,{0,0.4,0.45,0.5,0.55,0.6,0.65,0.7,0.75,0.8,1},{"F","D","C","C+","B-","B","B+","A-","A","A+"}))))</f>
        <v/>
      </c>
      <c r="AH23" s="99" t="str">
        <f>IF(COUNT($A23)=0,"",IF(AF23="","--",IF(AF23="3E","3E",LOOKUP(AF23/AH$2,{0,0.4,0.45,0.5,0.55,0.6,0.65,0.7,0.75,0.8,1},{0,2,2.25,2.5,2.75,3,3.25,3.5,3.75,4}))))</f>
        <v/>
      </c>
      <c r="AI23" s="5" t="str">
        <f>IF(COUNT($A23)=0,"",IF($A23&lt;&gt;DR!$B25,"ERR",DR!BY25))</f>
        <v/>
      </c>
      <c r="AJ23" s="2" t="str">
        <f>IF(COUNT($A23)=0,"",IF(AI23="3E","3E",IF(AI23="","I",LOOKUP(AI23/AK$2,{0,0.4,0.45,0.5,0.55,0.6,0.65,0.7,0.75,0.8,1},{"F","D","C","C+","B-","B","B+","A-","A","A+"}))))</f>
        <v/>
      </c>
      <c r="AK23" s="103" t="str">
        <f>IF(COUNT($A23)=0,"",IF(AI23="","--",IF(AI23="3E","3E",LOOKUP(AI23/AK$2,{0,0.4,0.45,0.5,0.55,0.6,0.65,0.7,0.75,0.8,1},{0,2,2.25,2.5,2.75,3,3.25,3.5,3.75,4}))))</f>
        <v/>
      </c>
      <c r="AL23" s="94" t="str">
        <f>IFERROR(IF(COUNT($A23)=0,"",IF(COUNT(W23)=0,"--",IF(COUNTIF(B23:AK23,"3E")&gt;0,"3E",SUM(IF(D23&gt;=2,D23*$D$3),IF(G23&gt;=2,G23*$G$3),IF(J23&gt;=2,J23*$J$3),IF(M23&gt;=2,M23*$M$3),IF(P23&gt;=2,P23*$P$3),IF(S23&gt;=2,S23*$S$3),IF(V23&gt;=2,V23*$V$3),IF(Y23&gt;=2,Y23*$Y$3),IF(AB23&gt;=2,AB23*$AB$3),IF(AE23&gt;=2,AE23*$AE$3),IF(AH23&gt;=2,AH23*$AH$3),IF(AK23&gt;=2,AK23*$AK$3))))),"")</f>
        <v/>
      </c>
      <c r="AM23" s="4" t="str">
        <f>IF(COUNT($A23)=0,"",IF(COUNT(W23)=0,"--",IF(COUNTIF(B23:Y23,"3E")&gt;0,"3E",TRUNC(SUM(IF(N(D23)&gt;=2,D$3*D23,0),IF(N(G23)&gt;=2,G$3*G23,0),IF(N(J23)&gt;=2,J$3*J23,0),IF(N(M23)&gt;=2,M$3*M23,0),IF(N(P23)&gt;=2,P$3*P23,0),IF(N(S23)&gt;=2,S$3*S23,0),IF(N(AB23)&gt;=2,AB$3*AB23,0),IF(N(AE23)&gt;=2,AE$3*AE23,0),IF(N(AH23)&gt;=2,AH$3*AH23,0),IF(N(V23)&gt;=2,V$3*V23,0),IF(N(Y23)&gt;=2,Y$3*Y23,0))/TCP,3))))</f>
        <v/>
      </c>
      <c r="AN23" s="2" t="str">
        <f>IFERROR(IF(COUNT($A23)=0,"",IF(COUNT(W23)=0,"--",IF(COUNTIF(B23:AK23,"3E")&gt;0,"3E",SUM(IF(D23&gt;=2,$D$3),IF(G23&gt;=2,$G$3),IF(J23&gt;=2,$J$3),IF(M23&gt;=2,$M$3),IF(P23&gt;=2,$P$3),IF(S23&gt;=2,$S$3),IF(V23&gt;=2,$V$3),IF(Y23&gt;=2,$Y$3),IF(AB23&gt;=2,$AB$3),IF(AE23&gt;=2,$AE$3),IF(AH23&gt;=2,$AH$3),IF(AK23&gt;=2,$AK$3))))),"")</f>
        <v/>
      </c>
      <c r="AO23" s="2" t="str">
        <f>IF(AM23="3E","3E",IF(COUNT($A23)=0,"",IF(COUNT(AK23)=0,"I",LOOKUP(AM23,{0,2,2.25,2.5,2.75,3,3.25,3.5,3.75,4},{"F","D","C","C+","B-","B","B+","A-","A","A+"}))))</f>
        <v/>
      </c>
      <c r="AP23" s="2" t="str">
        <f>IF(AM23="3E","3E",IF(OR(COUNT($A23)=0,COUNT(W23)=0),"",IF(AND(Y23&gt;=2,AM23&gt;=2,AN23&gt;=28),"PASS","FAIL")))</f>
        <v/>
      </c>
      <c r="AR23" s="6" t="str">
        <f t="shared" si="1"/>
        <v/>
      </c>
    </row>
    <row r="24" spans="1:44" ht="18.95" customHeight="1" x14ac:dyDescent="0.25">
      <c r="A24" s="93" t="str">
        <f>IF(DR!$B26="","",DR!$B26)</f>
        <v/>
      </c>
      <c r="B24" s="5" t="str">
        <f>IF(COUNT($A24)=0,"",IF($A24&lt;&gt;DR!$B26,"ERR",DR!J26))</f>
        <v/>
      </c>
      <c r="C24" s="2" t="str">
        <f>IF(COUNT($A24)=0,"",IF(B24="3E","3E",IF(B24="","I",LOOKUP(B24/D$2,{0,0.4,0.45,0.5,0.55,0.6,0.65,0.7,0.75,0.8,1},{"F","D","C","C+","B-","B","B+","A-","A","A+"}))))</f>
        <v/>
      </c>
      <c r="D24" s="99" t="str">
        <f>IF(COUNT($A24)=0,"",IF(B24="","--",IF(B24="3E","3E",LOOKUP(B24/D$2,{0,0.4,0.45,0.5,0.55,0.6,0.65,0.7,0.75,0.8,1},{0,2,2.25,2.5,2.75,3,3.25,3.5,3.75,4}))))</f>
        <v/>
      </c>
      <c r="E24" s="5" t="str">
        <f>IF(COUNT($A24)=0,"",IF($A24&lt;&gt;DR!$B26,"ERR",DR!R26))</f>
        <v/>
      </c>
      <c r="F24" s="2" t="str">
        <f>IF(COUNT($A24)=0,"",IF(E24="3E","3E",IF(E24="","I",LOOKUP(E24/G$2,{0,0.4,0.45,0.5,0.55,0.6,0.65,0.7,0.75,0.8,1},{"F","D","C","C+","B-","B","B+","A-","A","A+"}))))</f>
        <v/>
      </c>
      <c r="G24" s="99" t="str">
        <f>IF(COUNT($A24)=0,"",IF(E24="","--",IF(E24="3E","3E",LOOKUP(E24/G$2,{0,0.4,0.45,0.5,0.55,0.6,0.65,0.7,0.75,0.8,1},{0,2,2.25,2.5,2.75,3,3.25,3.5,3.75,4}))))</f>
        <v/>
      </c>
      <c r="H24" s="5" t="str">
        <f>IF(COUNT($A24)=0,"",IF($A24&lt;&gt;DR!$B26,"ERR",DR!Z26))</f>
        <v/>
      </c>
      <c r="I24" s="2" t="str">
        <f>IF(COUNT($A24)=0,"",IF(H24="3E","3E",IF(H24="","I",LOOKUP(H24/J$2,{0,0.4,0.45,0.5,0.55,0.6,0.65,0.7,0.75,0.8,1},{"F","D","C","C+","B-","B","B+","A-","A","A+"}))))</f>
        <v/>
      </c>
      <c r="J24" s="99" t="str">
        <f>IF(COUNT($A24)=0,"",IF(H24="","--",IF(H24="3E","3E",LOOKUP(H24/J$2,{0,0.4,0.45,0.5,0.55,0.6,0.65,0.7,0.75,0.8,1},{0,2,2.25,2.5,2.75,3,3.25,3.5,3.75,4}))))</f>
        <v/>
      </c>
      <c r="K24" s="5" t="str">
        <f>IF(COUNT($A24)=0,"",IF($A24&lt;&gt;DR!$B26,"ERR",DR!AH26))</f>
        <v/>
      </c>
      <c r="L24" s="2" t="str">
        <f>IF(COUNT($A24)=0,"",IF(K24="3E","3E",IF(K24="","I",LOOKUP(K24/M$2,{0,0.4,0.45,0.5,0.55,0.6,0.65,0.7,0.75,0.8,1},{"F","D","C","C+","B-","B","B+","A-","A","A+"}))))</f>
        <v/>
      </c>
      <c r="M24" s="99" t="str">
        <f>IF(COUNT($A24)=0,"",IF(K24="","--",IF(K24="3E","3E",LOOKUP(K24/M$2,{0,0.4,0.45,0.5,0.55,0.6,0.65,0.7,0.75,0.8,1},{0,2,2.25,2.5,2.75,3,3.25,3.5,3.75,4}))))</f>
        <v/>
      </c>
      <c r="N24" s="5" t="str">
        <f>IF(COUNT($A24)=0,"",IF($A24&lt;&gt;DR!$B26,"ERR",DR!AP26))</f>
        <v/>
      </c>
      <c r="O24" s="2" t="str">
        <f>IF(COUNT($A24)=0,"",IF(N24="3E","3E",IF(N24="","I",LOOKUP(N24/P$2,{0,0.4,0.45,0.5,0.55,0.6,0.65,0.7,0.75,0.8,1},{"F","D","C","C+","B-","B","B+","A-","A","A+"}))))</f>
        <v/>
      </c>
      <c r="P24" s="99" t="str">
        <f>IF(COUNT($A24)=0,"",IF(N24="","--",IF(N24="3E","3E",LOOKUP(N24/P$2,{0,0.4,0.45,0.5,0.55,0.6,0.65,0.7,0.75,0.8,1},{0,2,2.25,2.5,2.75,3,3.25,3.5,3.75,4}))))</f>
        <v/>
      </c>
      <c r="Q24" s="5" t="str">
        <f>IF(COUNT($A24)=0,"",IF($A24&lt;&gt;DR!$B26,"ERR",DR!AX26))</f>
        <v/>
      </c>
      <c r="R24" s="2" t="str">
        <f>IF(COUNT($A24)=0,"",IF(Q24="3E","3E",IF(Q24="","I",LOOKUP(Q24/S$2,{0,0.4,0.45,0.5,0.55,0.6,0.65,0.7,0.75,0.8,1},{"F","D","C","C+","B-","B","B+","A-","A","A+"}))))</f>
        <v/>
      </c>
      <c r="S24" s="99" t="str">
        <f>IF(COUNT($A24)=0,"",IF(Q24="","--",IF(Q24="3E","3E",LOOKUP(Q24/S$2,{0,0.4,0.45,0.5,0.55,0.6,0.65,0.7,0.75,0.8,1},{0,2,2.25,2.5,2.75,3,3.25,3.5,3.75,4}))))</f>
        <v/>
      </c>
      <c r="T24" s="5" t="str">
        <f>IF(OR(COUNT($A24)=0,DR!BZ26=""),"",IF($A24&lt;&gt;DR!$B26,"ERR",DR!BZ26))</f>
        <v/>
      </c>
      <c r="U24" s="2" t="str">
        <f>IF(COUNT($A24)=0,"",IF(T24="3E","3E",IF(T24="","I",LOOKUP(T24/V$2,{0,0.4,0.45,0.5,0.55,0.6,0.65,0.7,0.75,0.8,1},{"F","D","C","C+","B-","B","B+","A-","A","A+"}))))</f>
        <v/>
      </c>
      <c r="V24" s="99" t="str">
        <f>IF(COUNT($A24)=0,"",IF(T24="","--",IF(T24="3E","3E",LOOKUP(T24/V$2,{0,0.4,0.45,0.5,0.55,0.6,0.65,0.7,0.75,0.8,1},{0,2,2.25,2.5,2.75,3,3.25,3.5,3.75,4}))))</f>
        <v/>
      </c>
      <c r="W24" s="5" t="str">
        <f>IF(COUNT($A24)=0,"",IF($A24&lt;&gt;DR!$B26,"ERR",IF(DR!$A26="IM",DR!CL26,DR!CK26)))</f>
        <v/>
      </c>
      <c r="X24" s="2" t="str">
        <f>IF(COUNT($A24)=0,"",IF(W24="3E","3E",IF(W24="","I",LOOKUP(W24/Y$2,{0,0.4,0.45,0.5,0.55,0.6,0.65,0.7,0.75,0.8,1},{"F","D","C","C+","B-","B","B+","A-","A","A+"}))))</f>
        <v/>
      </c>
      <c r="Y24" s="99" t="str">
        <f>IF(COUNT($A24)=0,"",IF(W24="","--",IF(W24="3E","3E",LOOKUP(W24/Y$2,{0,0.4,0.45,0.5,0.55,0.6,0.65,0.7,0.75,0.8,1},{0,2,2.25,2.5,2.75,3,3.25,3.5,3.75,4}))))</f>
        <v/>
      </c>
      <c r="Z24" s="5" t="str">
        <f>IF(COUNT($A24)=0,"",IF($A24&lt;&gt;DR!$B26,"ERR",DR!BF26))</f>
        <v/>
      </c>
      <c r="AA24" s="2" t="str">
        <f>IF(COUNT($A24)=0,"",IF(Z24="3E","3E",IF(Z24="","I",LOOKUP(Z24/AB$2,{0,0.4,0.45,0.5,0.55,0.6,0.65,0.7,0.75,0.8,1},{"F","D","C","C+","B-","B","B+","A-","A","A+"}))))</f>
        <v/>
      </c>
      <c r="AB24" s="99" t="str">
        <f>IF(COUNT($A24)=0,"",IF(Z24="","--",IF(Z24="3E","3E",LOOKUP(Z24/AB$2,{0,0.4,0.45,0.5,0.55,0.6,0.65,0.7,0.75,0.8,1},{0,2,2.25,2.5,2.75,3,3.25,3.5,3.75,4}))))</f>
        <v/>
      </c>
      <c r="AC24" s="5" t="str">
        <f>IF(COUNT($A24)=0,"",IF($A24&lt;&gt;DR!$B26,"ERR",DR!BG26))</f>
        <v/>
      </c>
      <c r="AD24" s="2" t="str">
        <f>IF(COUNT($A24)=0,"",IF(AC24="3E","3E",IF(AC24="","I",LOOKUP(AC24/AE$2,{0,0.4,0.45,0.5,0.55,0.6,0.65,0.7,0.75,0.8,1},{"F","D","C","C+","B-","B","B+","A-","A","A+"}))))</f>
        <v/>
      </c>
      <c r="AE24" s="99" t="str">
        <f>IF(COUNT($A24)=0,"",IF(AC24="","--",IF(AC24="3E","3E",LOOKUP(AC24/AE$2,{0,0.4,0.45,0.5,0.55,0.6,0.65,0.7,0.75,0.8,1},{0,2,2.25,2.5,2.75,3,3.25,3.5,3.75,4}))))</f>
        <v/>
      </c>
      <c r="AF24" s="5" t="str">
        <f>IF(COUNT($A24)=0,"",IF($A24&lt;&gt;DR!$B26,"ERR",DR!BQ26))</f>
        <v/>
      </c>
      <c r="AG24" s="2" t="str">
        <f>IF(COUNT($A24)=0,"",IF(AF24="3E","3E",IF(AF24="","I",LOOKUP(AF24/AH$2,{0,0.4,0.45,0.5,0.55,0.6,0.65,0.7,0.75,0.8,1},{"F","D","C","C+","B-","B","B+","A-","A","A+"}))))</f>
        <v/>
      </c>
      <c r="AH24" s="99" t="str">
        <f>IF(COUNT($A24)=0,"",IF(AF24="","--",IF(AF24="3E","3E",LOOKUP(AF24/AH$2,{0,0.4,0.45,0.5,0.55,0.6,0.65,0.7,0.75,0.8,1},{0,2,2.25,2.5,2.75,3,3.25,3.5,3.75,4}))))</f>
        <v/>
      </c>
      <c r="AI24" s="5" t="str">
        <f>IF(COUNT($A24)=0,"",IF($A24&lt;&gt;DR!$B26,"ERR",DR!BY26))</f>
        <v/>
      </c>
      <c r="AJ24" s="2" t="str">
        <f>IF(COUNT($A24)=0,"",IF(AI24="3E","3E",IF(AI24="","I",LOOKUP(AI24/AK$2,{0,0.4,0.45,0.5,0.55,0.6,0.65,0.7,0.75,0.8,1},{"F","D","C","C+","B-","B","B+","A-","A","A+"}))))</f>
        <v/>
      </c>
      <c r="AK24" s="103" t="str">
        <f>IF(COUNT($A24)=0,"",IF(AI24="","--",IF(AI24="3E","3E",LOOKUP(AI24/AK$2,{0,0.4,0.45,0.5,0.55,0.6,0.65,0.7,0.75,0.8,1},{0,2,2.25,2.5,2.75,3,3.25,3.5,3.75,4}))))</f>
        <v/>
      </c>
      <c r="AL24" s="94" t="str">
        <f>IFERROR(IF(COUNT($A24)=0,"",IF(COUNT(W24)=0,"--",IF(COUNTIF(B24:AK24,"3E")&gt;0,"3E",SUM(IF(D24&gt;=2,D24*$D$3),IF(G24&gt;=2,G24*$G$3),IF(J24&gt;=2,J24*$J$3),IF(M24&gt;=2,M24*$M$3),IF(P24&gt;=2,P24*$P$3),IF(S24&gt;=2,S24*$S$3),IF(V24&gt;=2,V24*$V$3),IF(Y24&gt;=2,Y24*$Y$3),IF(AB24&gt;=2,AB24*$AB$3),IF(AE24&gt;=2,AE24*$AE$3),IF(AH24&gt;=2,AH24*$AH$3),IF(AK24&gt;=2,AK24*$AK$3))))),"")</f>
        <v/>
      </c>
      <c r="AM24" s="4" t="str">
        <f>IF(COUNT($A24)=0,"",IF(COUNT(W24)=0,"--",IF(COUNTIF(B24:Y24,"3E")&gt;0,"3E",TRUNC(SUM(IF(N(D24)&gt;=2,D$3*D24,0),IF(N(G24)&gt;=2,G$3*G24,0),IF(N(J24)&gt;=2,J$3*J24,0),IF(N(M24)&gt;=2,M$3*M24,0),IF(N(P24)&gt;=2,P$3*P24,0),IF(N(S24)&gt;=2,S$3*S24,0),IF(N(AB24)&gt;=2,AB$3*AB24,0),IF(N(AE24)&gt;=2,AE$3*AE24,0),IF(N(AH24)&gt;=2,AH$3*AH24,0),IF(N(V24)&gt;=2,V$3*V24,0),IF(N(Y24)&gt;=2,Y$3*Y24,0))/TCP,3))))</f>
        <v/>
      </c>
      <c r="AN24" s="2" t="str">
        <f>IFERROR(IF(COUNT($A24)=0,"",IF(COUNT(W24)=0,"--",IF(COUNTIF(B24:AK24,"3E")&gt;0,"3E",SUM(IF(D24&gt;=2,$D$3),IF(G24&gt;=2,$G$3),IF(J24&gt;=2,$J$3),IF(M24&gt;=2,$M$3),IF(P24&gt;=2,$P$3),IF(S24&gt;=2,$S$3),IF(V24&gt;=2,$V$3),IF(Y24&gt;=2,$Y$3),IF(AB24&gt;=2,$AB$3),IF(AE24&gt;=2,$AE$3),IF(AH24&gt;=2,$AH$3),IF(AK24&gt;=2,$AK$3))))),"")</f>
        <v/>
      </c>
      <c r="AO24" s="2" t="str">
        <f>IF(AM24="3E","3E",IF(COUNT($A24)=0,"",IF(COUNT(AK24)=0,"I",LOOKUP(AM24,{0,2,2.25,2.5,2.75,3,3.25,3.5,3.75,4},{"F","D","C","C+","B-","B","B+","A-","A","A+"}))))</f>
        <v/>
      </c>
      <c r="AP24" s="2" t="str">
        <f>IF(AM24="3E","3E",IF(OR(COUNT($A24)=0,COUNT(W24)=0),"",IF(AND(Y24&gt;=2,AM24&gt;=2,AN24&gt;=28),"PASS","FAIL")))</f>
        <v/>
      </c>
      <c r="AR24" s="6" t="str">
        <f t="shared" si="1"/>
        <v/>
      </c>
    </row>
    <row r="25" spans="1:44" ht="18.95" customHeight="1" x14ac:dyDescent="0.25">
      <c r="A25" s="93" t="str">
        <f>IF(DR!$B27="","",DR!$B27)</f>
        <v/>
      </c>
      <c r="B25" s="5" t="str">
        <f>IF(COUNT($A25)=0,"",IF($A25&lt;&gt;DR!$B27,"ERR",DR!J27))</f>
        <v/>
      </c>
      <c r="C25" s="2" t="str">
        <f>IF(COUNT($A25)=0,"",IF(B25="3E","3E",IF(B25="","I",LOOKUP(B25/D$2,{0,0.4,0.45,0.5,0.55,0.6,0.65,0.7,0.75,0.8,1},{"F","D","C","C+","B-","B","B+","A-","A","A+"}))))</f>
        <v/>
      </c>
      <c r="D25" s="99" t="str">
        <f>IF(COUNT($A25)=0,"",IF(B25="","--",IF(B25="3E","3E",LOOKUP(B25/D$2,{0,0.4,0.45,0.5,0.55,0.6,0.65,0.7,0.75,0.8,1},{0,2,2.25,2.5,2.75,3,3.25,3.5,3.75,4}))))</f>
        <v/>
      </c>
      <c r="E25" s="5" t="str">
        <f>IF(COUNT($A25)=0,"",IF($A25&lt;&gt;DR!$B27,"ERR",DR!R27))</f>
        <v/>
      </c>
      <c r="F25" s="2" t="str">
        <f>IF(COUNT($A25)=0,"",IF(E25="3E","3E",IF(E25="","I",LOOKUP(E25/G$2,{0,0.4,0.45,0.5,0.55,0.6,0.65,0.7,0.75,0.8,1},{"F","D","C","C+","B-","B","B+","A-","A","A+"}))))</f>
        <v/>
      </c>
      <c r="G25" s="99" t="str">
        <f>IF(COUNT($A25)=0,"",IF(E25="","--",IF(E25="3E","3E",LOOKUP(E25/G$2,{0,0.4,0.45,0.5,0.55,0.6,0.65,0.7,0.75,0.8,1},{0,2,2.25,2.5,2.75,3,3.25,3.5,3.75,4}))))</f>
        <v/>
      </c>
      <c r="H25" s="5" t="str">
        <f>IF(COUNT($A25)=0,"",IF($A25&lt;&gt;DR!$B27,"ERR",DR!Z27))</f>
        <v/>
      </c>
      <c r="I25" s="2" t="str">
        <f>IF(COUNT($A25)=0,"",IF(H25="3E","3E",IF(H25="","I",LOOKUP(H25/J$2,{0,0.4,0.45,0.5,0.55,0.6,0.65,0.7,0.75,0.8,1},{"F","D","C","C+","B-","B","B+","A-","A","A+"}))))</f>
        <v/>
      </c>
      <c r="J25" s="99" t="str">
        <f>IF(COUNT($A25)=0,"",IF(H25="","--",IF(H25="3E","3E",LOOKUP(H25/J$2,{0,0.4,0.45,0.5,0.55,0.6,0.65,0.7,0.75,0.8,1},{0,2,2.25,2.5,2.75,3,3.25,3.5,3.75,4}))))</f>
        <v/>
      </c>
      <c r="K25" s="5" t="str">
        <f>IF(COUNT($A25)=0,"",IF($A25&lt;&gt;DR!$B27,"ERR",DR!AH27))</f>
        <v/>
      </c>
      <c r="L25" s="2" t="str">
        <f>IF(COUNT($A25)=0,"",IF(K25="3E","3E",IF(K25="","I",LOOKUP(K25/M$2,{0,0.4,0.45,0.5,0.55,0.6,0.65,0.7,0.75,0.8,1},{"F","D","C","C+","B-","B","B+","A-","A","A+"}))))</f>
        <v/>
      </c>
      <c r="M25" s="99" t="str">
        <f>IF(COUNT($A25)=0,"",IF(K25="","--",IF(K25="3E","3E",LOOKUP(K25/M$2,{0,0.4,0.45,0.5,0.55,0.6,0.65,0.7,0.75,0.8,1},{0,2,2.25,2.5,2.75,3,3.25,3.5,3.75,4}))))</f>
        <v/>
      </c>
      <c r="N25" s="5" t="str">
        <f>IF(COUNT($A25)=0,"",IF($A25&lt;&gt;DR!$B27,"ERR",DR!AP27))</f>
        <v/>
      </c>
      <c r="O25" s="2" t="str">
        <f>IF(COUNT($A25)=0,"",IF(N25="3E","3E",IF(N25="","I",LOOKUP(N25/P$2,{0,0.4,0.45,0.5,0.55,0.6,0.65,0.7,0.75,0.8,1},{"F","D","C","C+","B-","B","B+","A-","A","A+"}))))</f>
        <v/>
      </c>
      <c r="P25" s="99" t="str">
        <f>IF(COUNT($A25)=0,"",IF(N25="","--",IF(N25="3E","3E",LOOKUP(N25/P$2,{0,0.4,0.45,0.5,0.55,0.6,0.65,0.7,0.75,0.8,1},{0,2,2.25,2.5,2.75,3,3.25,3.5,3.75,4}))))</f>
        <v/>
      </c>
      <c r="Q25" s="5" t="str">
        <f>IF(COUNT($A25)=0,"",IF($A25&lt;&gt;DR!$B27,"ERR",DR!AX27))</f>
        <v/>
      </c>
      <c r="R25" s="2" t="str">
        <f>IF(COUNT($A25)=0,"",IF(Q25="3E","3E",IF(Q25="","I",LOOKUP(Q25/S$2,{0,0.4,0.45,0.5,0.55,0.6,0.65,0.7,0.75,0.8,1},{"F","D","C","C+","B-","B","B+","A-","A","A+"}))))</f>
        <v/>
      </c>
      <c r="S25" s="99" t="str">
        <f>IF(COUNT($A25)=0,"",IF(Q25="","--",IF(Q25="3E","3E",LOOKUP(Q25/S$2,{0,0.4,0.45,0.5,0.55,0.6,0.65,0.7,0.75,0.8,1},{0,2,2.25,2.5,2.75,3,3.25,3.5,3.75,4}))))</f>
        <v/>
      </c>
      <c r="T25" s="5" t="str">
        <f>IF(OR(COUNT($A25)=0,DR!BZ27=""),"",IF($A25&lt;&gt;DR!$B27,"ERR",DR!BZ27))</f>
        <v/>
      </c>
      <c r="U25" s="2" t="str">
        <f>IF(COUNT($A25)=0,"",IF(T25="3E","3E",IF(T25="","I",LOOKUP(T25/V$2,{0,0.4,0.45,0.5,0.55,0.6,0.65,0.7,0.75,0.8,1},{"F","D","C","C+","B-","B","B+","A-","A","A+"}))))</f>
        <v/>
      </c>
      <c r="V25" s="99" t="str">
        <f>IF(COUNT($A25)=0,"",IF(T25="","--",IF(T25="3E","3E",LOOKUP(T25/V$2,{0,0.4,0.45,0.5,0.55,0.6,0.65,0.7,0.75,0.8,1},{0,2,2.25,2.5,2.75,3,3.25,3.5,3.75,4}))))</f>
        <v/>
      </c>
      <c r="W25" s="5" t="str">
        <f>IF(COUNT($A25)=0,"",IF($A25&lt;&gt;DR!$B27,"ERR",IF(DR!$A27="IM",DR!CL27,DR!CK27)))</f>
        <v/>
      </c>
      <c r="X25" s="2" t="str">
        <f>IF(COUNT($A25)=0,"",IF(W25="3E","3E",IF(W25="","I",LOOKUP(W25/Y$2,{0,0.4,0.45,0.5,0.55,0.6,0.65,0.7,0.75,0.8,1},{"F","D","C","C+","B-","B","B+","A-","A","A+"}))))</f>
        <v/>
      </c>
      <c r="Y25" s="99" t="str">
        <f>IF(COUNT($A25)=0,"",IF(W25="","--",IF(W25="3E","3E",LOOKUP(W25/Y$2,{0,0.4,0.45,0.5,0.55,0.6,0.65,0.7,0.75,0.8,1},{0,2,2.25,2.5,2.75,3,3.25,3.5,3.75,4}))))</f>
        <v/>
      </c>
      <c r="Z25" s="5" t="str">
        <f>IF(COUNT($A25)=0,"",IF($A25&lt;&gt;DR!$B27,"ERR",DR!BF27))</f>
        <v/>
      </c>
      <c r="AA25" s="2" t="str">
        <f>IF(COUNT($A25)=0,"",IF(Z25="3E","3E",IF(Z25="","I",LOOKUP(Z25/AB$2,{0,0.4,0.45,0.5,0.55,0.6,0.65,0.7,0.75,0.8,1},{"F","D","C","C+","B-","B","B+","A-","A","A+"}))))</f>
        <v/>
      </c>
      <c r="AB25" s="99" t="str">
        <f>IF(COUNT($A25)=0,"",IF(Z25="","--",IF(Z25="3E","3E",LOOKUP(Z25/AB$2,{0,0.4,0.45,0.5,0.55,0.6,0.65,0.7,0.75,0.8,1},{0,2,2.25,2.5,2.75,3,3.25,3.5,3.75,4}))))</f>
        <v/>
      </c>
      <c r="AC25" s="5" t="str">
        <f>IF(COUNT($A25)=0,"",IF($A25&lt;&gt;DR!$B27,"ERR",DR!BG27))</f>
        <v/>
      </c>
      <c r="AD25" s="2" t="str">
        <f>IF(COUNT($A25)=0,"",IF(AC25="3E","3E",IF(AC25="","I",LOOKUP(AC25/AE$2,{0,0.4,0.45,0.5,0.55,0.6,0.65,0.7,0.75,0.8,1},{"F","D","C","C+","B-","B","B+","A-","A","A+"}))))</f>
        <v/>
      </c>
      <c r="AE25" s="99" t="str">
        <f>IF(COUNT($A25)=0,"",IF(AC25="","--",IF(AC25="3E","3E",LOOKUP(AC25/AE$2,{0,0.4,0.45,0.5,0.55,0.6,0.65,0.7,0.75,0.8,1},{0,2,2.25,2.5,2.75,3,3.25,3.5,3.75,4}))))</f>
        <v/>
      </c>
      <c r="AF25" s="5" t="str">
        <f>IF(COUNT($A25)=0,"",IF($A25&lt;&gt;DR!$B27,"ERR",DR!BQ27))</f>
        <v/>
      </c>
      <c r="AG25" s="2" t="str">
        <f>IF(COUNT($A25)=0,"",IF(AF25="3E","3E",IF(AF25="","I",LOOKUP(AF25/AH$2,{0,0.4,0.45,0.5,0.55,0.6,0.65,0.7,0.75,0.8,1},{"F","D","C","C+","B-","B","B+","A-","A","A+"}))))</f>
        <v/>
      </c>
      <c r="AH25" s="99" t="str">
        <f>IF(COUNT($A25)=0,"",IF(AF25="","--",IF(AF25="3E","3E",LOOKUP(AF25/AH$2,{0,0.4,0.45,0.5,0.55,0.6,0.65,0.7,0.75,0.8,1},{0,2,2.25,2.5,2.75,3,3.25,3.5,3.75,4}))))</f>
        <v/>
      </c>
      <c r="AI25" s="5" t="str">
        <f>IF(COUNT($A25)=0,"",IF($A25&lt;&gt;DR!$B27,"ERR",DR!BY27))</f>
        <v/>
      </c>
      <c r="AJ25" s="2" t="str">
        <f>IF(COUNT($A25)=0,"",IF(AI25="3E","3E",IF(AI25="","I",LOOKUP(AI25/AK$2,{0,0.4,0.45,0.5,0.55,0.6,0.65,0.7,0.75,0.8,1},{"F","D","C","C+","B-","B","B+","A-","A","A+"}))))</f>
        <v/>
      </c>
      <c r="AK25" s="103" t="str">
        <f>IF(COUNT($A25)=0,"",IF(AI25="","--",IF(AI25="3E","3E",LOOKUP(AI25/AK$2,{0,0.4,0.45,0.5,0.55,0.6,0.65,0.7,0.75,0.8,1},{0,2,2.25,2.5,2.75,3,3.25,3.5,3.75,4}))))</f>
        <v/>
      </c>
      <c r="AL25" s="94" t="str">
        <f>IFERROR(IF(COUNT($A25)=0,"",IF(COUNT(W25)=0,"--",IF(COUNTIF(B25:AK25,"3E")&gt;0,"3E",SUM(IF(D25&gt;=2,D25*$D$3),IF(G25&gt;=2,G25*$G$3),IF(J25&gt;=2,J25*$J$3),IF(M25&gt;=2,M25*$M$3),IF(P25&gt;=2,P25*$P$3),IF(S25&gt;=2,S25*$S$3),IF(V25&gt;=2,V25*$V$3),IF(Y25&gt;=2,Y25*$Y$3),IF(AB25&gt;=2,AB25*$AB$3),IF(AE25&gt;=2,AE25*$AE$3),IF(AH25&gt;=2,AH25*$AH$3),IF(AK25&gt;=2,AK25*$AK$3))))),"")</f>
        <v/>
      </c>
      <c r="AM25" s="4" t="str">
        <f>IF(COUNT($A25)=0,"",IF(COUNT(W25)=0,"--",IF(COUNTIF(B25:Y25,"3E")&gt;0,"3E",TRUNC(SUM(IF(N(D25)&gt;=2,D$3*D25,0),IF(N(G25)&gt;=2,G$3*G25,0),IF(N(J25)&gt;=2,J$3*J25,0),IF(N(M25)&gt;=2,M$3*M25,0),IF(N(P25)&gt;=2,P$3*P25,0),IF(N(S25)&gt;=2,S$3*S25,0),IF(N(AB25)&gt;=2,AB$3*AB25,0),IF(N(AE25)&gt;=2,AE$3*AE25,0),IF(N(AH25)&gt;=2,AH$3*AH25,0),IF(N(V25)&gt;=2,V$3*V25,0),IF(N(Y25)&gt;=2,Y$3*Y25,0))/TCP,3))))</f>
        <v/>
      </c>
      <c r="AN25" s="2" t="str">
        <f>IFERROR(IF(COUNT($A25)=0,"",IF(COUNT(W25)=0,"--",IF(COUNTIF(B25:AK25,"3E")&gt;0,"3E",SUM(IF(D25&gt;=2,$D$3),IF(G25&gt;=2,$G$3),IF(J25&gt;=2,$J$3),IF(M25&gt;=2,$M$3),IF(P25&gt;=2,$P$3),IF(S25&gt;=2,$S$3),IF(V25&gt;=2,$V$3),IF(Y25&gt;=2,$Y$3),IF(AB25&gt;=2,$AB$3),IF(AE25&gt;=2,$AE$3),IF(AH25&gt;=2,$AH$3),IF(AK25&gt;=2,$AK$3))))),"")</f>
        <v/>
      </c>
      <c r="AO25" s="2" t="str">
        <f>IF(AM25="3E","3E",IF(COUNT($A25)=0,"",IF(COUNT(AK25)=0,"I",LOOKUP(AM25,{0,2,2.25,2.5,2.75,3,3.25,3.5,3.75,4},{"F","D","C","C+","B-","B","B+","A-","A","A+"}))))</f>
        <v/>
      </c>
      <c r="AP25" s="2" t="str">
        <f>IF(AM25="3E","3E",IF(OR(COUNT($A25)=0,COUNT(W25)=0),"",IF(AND(Y25&gt;=2,AM25&gt;=2,AN25&gt;=28),"PASS","FAIL")))</f>
        <v/>
      </c>
      <c r="AQ25" s="2" t="str">
        <f>IF(COUNT($A25)=0,"",IF(AP25="3E","3E",IF(AP25="PASS",CONCATENATE(IF(N(D25)&lt;2,"411F,",""),IF(N(G25)&lt;2,"412F,",""),IF(N(J25)&lt;2,"413F,",""),IF(N(M25)&lt;2,"421F,",""),IF(N(P25)&lt;2,"422F,",""),IF(N(S25)&lt;2,"423F,",""),IF(N(AB25)&lt;2,"431F,",""),IF(N(AE25)&lt;2,"432F,",""),IF(N(AH25)&lt;2,"433F,","")),"")))</f>
        <v/>
      </c>
      <c r="AR25" s="6" t="str">
        <f t="shared" si="1"/>
        <v/>
      </c>
    </row>
    <row r="26" spans="1:44" ht="18.95" customHeight="1" x14ac:dyDescent="0.25">
      <c r="A26" s="93" t="str">
        <f>IF(DR!$B28="","",DR!$B28)</f>
        <v/>
      </c>
      <c r="B26" s="5" t="str">
        <f>IF(COUNT($A26)=0,"",IF($A26&lt;&gt;DR!$B28,"ERR",DR!J28))</f>
        <v/>
      </c>
      <c r="C26" s="2" t="str">
        <f>IF(COUNT($A26)=0,"",IF(B26="3E","3E",IF(B26="","I",LOOKUP(B26/D$2,{0,0.4,0.45,0.5,0.55,0.6,0.65,0.7,0.75,0.8,1},{"F","D","C","C+","B-","B","B+","A-","A","A+"}))))</f>
        <v/>
      </c>
      <c r="D26" s="99" t="str">
        <f>IF(COUNT($A26)=0,"",IF(B26="","--",IF(B26="3E","3E",LOOKUP(B26/D$2,{0,0.4,0.45,0.5,0.55,0.6,0.65,0.7,0.75,0.8,1},{0,2,2.25,2.5,2.75,3,3.25,3.5,3.75,4}))))</f>
        <v/>
      </c>
      <c r="E26" s="5" t="str">
        <f>IF(COUNT($A26)=0,"",IF($A26&lt;&gt;DR!$B28,"ERR",DR!R28))</f>
        <v/>
      </c>
      <c r="F26" s="2" t="str">
        <f>IF(COUNT($A26)=0,"",IF(E26="3E","3E",IF(E26="","I",LOOKUP(E26/G$2,{0,0.4,0.45,0.5,0.55,0.6,0.65,0.7,0.75,0.8,1},{"F","D","C","C+","B-","B","B+","A-","A","A+"}))))</f>
        <v/>
      </c>
      <c r="G26" s="99" t="str">
        <f>IF(COUNT($A26)=0,"",IF(E26="","--",IF(E26="3E","3E",LOOKUP(E26/G$2,{0,0.4,0.45,0.5,0.55,0.6,0.65,0.7,0.75,0.8,1},{0,2,2.25,2.5,2.75,3,3.25,3.5,3.75,4}))))</f>
        <v/>
      </c>
      <c r="H26" s="5" t="str">
        <f>IF(COUNT($A26)=0,"",IF($A26&lt;&gt;DR!$B28,"ERR",DR!Z28))</f>
        <v/>
      </c>
      <c r="I26" s="2" t="str">
        <f>IF(COUNT($A26)=0,"",IF(H26="3E","3E",IF(H26="","I",LOOKUP(H26/J$2,{0,0.4,0.45,0.5,0.55,0.6,0.65,0.7,0.75,0.8,1},{"F","D","C","C+","B-","B","B+","A-","A","A+"}))))</f>
        <v/>
      </c>
      <c r="J26" s="99" t="str">
        <f>IF(COUNT($A26)=0,"",IF(H26="","--",IF(H26="3E","3E",LOOKUP(H26/J$2,{0,0.4,0.45,0.5,0.55,0.6,0.65,0.7,0.75,0.8,1},{0,2,2.25,2.5,2.75,3,3.25,3.5,3.75,4}))))</f>
        <v/>
      </c>
      <c r="K26" s="5" t="str">
        <f>IF(COUNT($A26)=0,"",IF($A26&lt;&gt;DR!$B28,"ERR",DR!AH28))</f>
        <v/>
      </c>
      <c r="L26" s="2" t="str">
        <f>IF(COUNT($A26)=0,"",IF(K26="3E","3E",IF(K26="","I",LOOKUP(K26/M$2,{0,0.4,0.45,0.5,0.55,0.6,0.65,0.7,0.75,0.8,1},{"F","D","C","C+","B-","B","B+","A-","A","A+"}))))</f>
        <v/>
      </c>
      <c r="M26" s="99" t="str">
        <f>IF(COUNT($A26)=0,"",IF(K26="","--",IF(K26="3E","3E",LOOKUP(K26/M$2,{0,0.4,0.45,0.5,0.55,0.6,0.65,0.7,0.75,0.8,1},{0,2,2.25,2.5,2.75,3,3.25,3.5,3.75,4}))))</f>
        <v/>
      </c>
      <c r="N26" s="5" t="str">
        <f>IF(COUNT($A26)=0,"",IF($A26&lt;&gt;DR!$B28,"ERR",DR!AP28))</f>
        <v/>
      </c>
      <c r="O26" s="2" t="str">
        <f>IF(COUNT($A26)=0,"",IF(N26="3E","3E",IF(N26="","I",LOOKUP(N26/P$2,{0,0.4,0.45,0.5,0.55,0.6,0.65,0.7,0.75,0.8,1},{"F","D","C","C+","B-","B","B+","A-","A","A+"}))))</f>
        <v/>
      </c>
      <c r="P26" s="99" t="str">
        <f>IF(COUNT($A26)=0,"",IF(N26="","--",IF(N26="3E","3E",LOOKUP(N26/P$2,{0,0.4,0.45,0.5,0.55,0.6,0.65,0.7,0.75,0.8,1},{0,2,2.25,2.5,2.75,3,3.25,3.5,3.75,4}))))</f>
        <v/>
      </c>
      <c r="Q26" s="5" t="str">
        <f>IF(COUNT($A26)=0,"",IF($A26&lt;&gt;DR!$B28,"ERR",DR!AX28))</f>
        <v/>
      </c>
      <c r="R26" s="2" t="str">
        <f>IF(COUNT($A26)=0,"",IF(Q26="3E","3E",IF(Q26="","I",LOOKUP(Q26/S$2,{0,0.4,0.45,0.5,0.55,0.6,0.65,0.7,0.75,0.8,1},{"F","D","C","C+","B-","B","B+","A-","A","A+"}))))</f>
        <v/>
      </c>
      <c r="S26" s="99" t="str">
        <f>IF(COUNT($A26)=0,"",IF(Q26="","--",IF(Q26="3E","3E",LOOKUP(Q26/S$2,{0,0.4,0.45,0.5,0.55,0.6,0.65,0.7,0.75,0.8,1},{0,2,2.25,2.5,2.75,3,3.25,3.5,3.75,4}))))</f>
        <v/>
      </c>
      <c r="T26" s="5" t="str">
        <f>IF(OR(COUNT($A26)=0,DR!BZ28=""),"",IF($A26&lt;&gt;DR!$B28,"ERR",DR!BZ28))</f>
        <v/>
      </c>
      <c r="U26" s="2" t="str">
        <f>IF(COUNT($A26)=0,"",IF(T26="3E","3E",IF(T26="","I",LOOKUP(T26/V$2,{0,0.4,0.45,0.5,0.55,0.6,0.65,0.7,0.75,0.8,1},{"F","D","C","C+","B-","B","B+","A-","A","A+"}))))</f>
        <v/>
      </c>
      <c r="V26" s="99" t="str">
        <f>IF(COUNT($A26)=0,"",IF(T26="","--",IF(T26="3E","3E",LOOKUP(T26/V$2,{0,0.4,0.45,0.5,0.55,0.6,0.65,0.7,0.75,0.8,1},{0,2,2.25,2.5,2.75,3,3.25,3.5,3.75,4}))))</f>
        <v/>
      </c>
      <c r="W26" s="5" t="str">
        <f>IF(COUNT($A26)=0,"",IF($A26&lt;&gt;DR!$B28,"ERR",IF(DR!$A28="IM",DR!CL28,DR!CK28)))</f>
        <v/>
      </c>
      <c r="X26" s="2" t="str">
        <f>IF(COUNT($A26)=0,"",IF(W26="3E","3E",IF(W26="","I",LOOKUP(W26/Y$2,{0,0.4,0.45,0.5,0.55,0.6,0.65,0.7,0.75,0.8,1},{"F","D","C","C+","B-","B","B+","A-","A","A+"}))))</f>
        <v/>
      </c>
      <c r="Y26" s="99" t="str">
        <f>IF(COUNT($A26)=0,"",IF(W26="","--",IF(W26="3E","3E",LOOKUP(W26/Y$2,{0,0.4,0.45,0.5,0.55,0.6,0.65,0.7,0.75,0.8,1},{0,2,2.25,2.5,2.75,3,3.25,3.5,3.75,4}))))</f>
        <v/>
      </c>
      <c r="Z26" s="5" t="str">
        <f>IF(COUNT($A26)=0,"",IF($A26&lt;&gt;DR!$B28,"ERR",DR!BF28))</f>
        <v/>
      </c>
      <c r="AA26" s="2" t="str">
        <f>IF(COUNT($A26)=0,"",IF(Z26="3E","3E",IF(Z26="","I",LOOKUP(Z26/AB$2,{0,0.4,0.45,0.5,0.55,0.6,0.65,0.7,0.75,0.8,1},{"F","D","C","C+","B-","B","B+","A-","A","A+"}))))</f>
        <v/>
      </c>
      <c r="AB26" s="99" t="str">
        <f>IF(COUNT($A26)=0,"",IF(Z26="","--",IF(Z26="3E","3E",LOOKUP(Z26/AB$2,{0,0.4,0.45,0.5,0.55,0.6,0.65,0.7,0.75,0.8,1},{0,2,2.25,2.5,2.75,3,3.25,3.5,3.75,4}))))</f>
        <v/>
      </c>
      <c r="AC26" s="5" t="str">
        <f>IF(COUNT($A26)=0,"",IF($A26&lt;&gt;DR!$B28,"ERR",DR!BG28))</f>
        <v/>
      </c>
      <c r="AD26" s="2" t="str">
        <f>IF(COUNT($A26)=0,"",IF(AC26="3E","3E",IF(AC26="","I",LOOKUP(AC26/AE$2,{0,0.4,0.45,0.5,0.55,0.6,0.65,0.7,0.75,0.8,1},{"F","D","C","C+","B-","B","B+","A-","A","A+"}))))</f>
        <v/>
      </c>
      <c r="AE26" s="99" t="str">
        <f>IF(COUNT($A26)=0,"",IF(AC26="","--",IF(AC26="3E","3E",LOOKUP(AC26/AE$2,{0,0.4,0.45,0.5,0.55,0.6,0.65,0.7,0.75,0.8,1},{0,2,2.25,2.5,2.75,3,3.25,3.5,3.75,4}))))</f>
        <v/>
      </c>
      <c r="AF26" s="5" t="str">
        <f>IF(COUNT($A26)=0,"",IF($A26&lt;&gt;DR!$B28,"ERR",DR!BQ28))</f>
        <v/>
      </c>
      <c r="AG26" s="2" t="str">
        <f>IF(COUNT($A26)=0,"",IF(AF26="3E","3E",IF(AF26="","I",LOOKUP(AF26/AH$2,{0,0.4,0.45,0.5,0.55,0.6,0.65,0.7,0.75,0.8,1},{"F","D","C","C+","B-","B","B+","A-","A","A+"}))))</f>
        <v/>
      </c>
      <c r="AH26" s="99" t="str">
        <f>IF(COUNT($A26)=0,"",IF(AF26="","--",IF(AF26="3E","3E",LOOKUP(AF26/AH$2,{0,0.4,0.45,0.5,0.55,0.6,0.65,0.7,0.75,0.8,1},{0,2,2.25,2.5,2.75,3,3.25,3.5,3.75,4}))))</f>
        <v/>
      </c>
      <c r="AI26" s="5" t="str">
        <f>IF(COUNT($A26)=0,"",IF($A26&lt;&gt;DR!$B28,"ERR",DR!BY28))</f>
        <v/>
      </c>
      <c r="AJ26" s="2" t="str">
        <f>IF(COUNT($A26)=0,"",IF(AI26="3E","3E",IF(AI26="","I",LOOKUP(AI26/AK$2,{0,0.4,0.45,0.5,0.55,0.6,0.65,0.7,0.75,0.8,1},{"F","D","C","C+","B-","B","B+","A-","A","A+"}))))</f>
        <v/>
      </c>
      <c r="AK26" s="103" t="str">
        <f>IF(COUNT($A26)=0,"",IF(AI26="","--",IF(AI26="3E","3E",LOOKUP(AI26/AK$2,{0,0.4,0.45,0.5,0.55,0.6,0.65,0.7,0.75,0.8,1},{0,2,2.25,2.5,2.75,3,3.25,3.5,3.75,4}))))</f>
        <v/>
      </c>
      <c r="AL26" s="94" t="str">
        <f>IFERROR(IF(COUNT($A26)=0,"",IF(COUNT(W26)=0,"--",IF(COUNTIF(B26:AK26,"3E")&gt;0,"3E",SUM(IF(D26&gt;=2,D26*$D$3),IF(G26&gt;=2,G26*$G$3),IF(J26&gt;=2,J26*$J$3),IF(M26&gt;=2,M26*$M$3),IF(P26&gt;=2,P26*$P$3),IF(S26&gt;=2,S26*$S$3),IF(V26&gt;=2,V26*$V$3),IF(Y26&gt;=2,Y26*$Y$3),IF(AB26&gt;=2,AB26*$AB$3),IF(AE26&gt;=2,AE26*$AE$3),IF(AH26&gt;=2,AH26*$AH$3),IF(AK26&gt;=2,AK26*$AK$3))))),"")</f>
        <v/>
      </c>
      <c r="AM26" s="4" t="str">
        <f>IF(COUNT($A26)=0,"",IF(COUNT(W26)=0,"--",IF(COUNTIF(B26:Y26,"3E")&gt;0,"3E",TRUNC(SUM(IF(N(D26)&gt;=2,D$3*D26,0),IF(N(G26)&gt;=2,G$3*G26,0),IF(N(J26)&gt;=2,J$3*J26,0),IF(N(M26)&gt;=2,M$3*M26,0),IF(N(P26)&gt;=2,P$3*P26,0),IF(N(S26)&gt;=2,S$3*S26,0),IF(N(AB26)&gt;=2,AB$3*AB26,0),IF(N(AE26)&gt;=2,AE$3*AE26,0),IF(N(AH26)&gt;=2,AH$3*AH26,0),IF(N(V26)&gt;=2,V$3*V26,0),IF(N(Y26)&gt;=2,Y$3*Y26,0))/TCP,3))))</f>
        <v/>
      </c>
      <c r="AN26" s="2" t="str">
        <f>IFERROR(IF(COUNT($A26)=0,"",IF(COUNT(W26)=0,"--",IF(COUNTIF(B26:AK26,"3E")&gt;0,"3E",SUM(IF(D26&gt;=2,$D$3),IF(G26&gt;=2,$G$3),IF(J26&gt;=2,$J$3),IF(M26&gt;=2,$M$3),IF(P26&gt;=2,$P$3),IF(S26&gt;=2,$S$3),IF(V26&gt;=2,$V$3),IF(Y26&gt;=2,$Y$3),IF(AB26&gt;=2,$AB$3),IF(AE26&gt;=2,$AE$3),IF(AH26&gt;=2,$AH$3),IF(AK26&gt;=2,$AK$3))))),"")</f>
        <v/>
      </c>
      <c r="AO26" s="2" t="str">
        <f>IF(AM26="3E","3E",IF(COUNT($A26)=0,"",IF(COUNT(AK26)=0,"I",LOOKUP(AM26,{0,2,2.25,2.5,2.75,3,3.25,3.5,3.75,4},{"F","D","C","C+","B-","B","B+","A-","A","A+"}))))</f>
        <v/>
      </c>
      <c r="AP26" s="2" t="str">
        <f>IF(AM26="3E","3E",IF(OR(COUNT($A26)=0,COUNT(W26)=0),"",IF(AND(Y26&gt;=2,AM26&gt;=2,AN26&gt;=28),"PASS","FAIL")))</f>
        <v/>
      </c>
      <c r="AQ26" s="2" t="str">
        <f>IF(COUNT($A26)=0,"",IF(AP26="3E","3E",IF(AP26="PASS",CONCATENATE(IF(N(D26)&lt;2,"411F,",""),IF(N(G26)&lt;2,"412F,",""),IF(N(J26)&lt;2,"413F,",""),IF(N(M26)&lt;2,"421F,",""),IF(N(P26)&lt;2,"422F,",""),IF(N(S26)&lt;2,"423F,",""),IF(N(AB26)&lt;2,"431F,",""),IF(N(AE26)&lt;2,"432F,",""),IF(N(AH26)&lt;2,"433F,","")),"")))</f>
        <v/>
      </c>
      <c r="AR26" s="6" t="str">
        <f t="shared" si="1"/>
        <v/>
      </c>
    </row>
    <row r="27" spans="1:44" ht="18.95" customHeight="1" x14ac:dyDescent="0.25">
      <c r="A27" s="93" t="str">
        <f>IF(DR!$B29="","",DR!$B29)</f>
        <v/>
      </c>
      <c r="B27" s="5" t="str">
        <f>IF(COUNT($A27)=0,"",IF($A27&lt;&gt;DR!$B29,"ERR",DR!J29))</f>
        <v/>
      </c>
      <c r="C27" s="2" t="str">
        <f>IF(COUNT($A27)=0,"",IF(B27="3E","3E",IF(B27="","I",LOOKUP(B27/D$2,{0,0.4,0.45,0.5,0.55,0.6,0.65,0.7,0.75,0.8,1},{"F","D","C","C+","B-","B","B+","A-","A","A+"}))))</f>
        <v/>
      </c>
      <c r="D27" s="99" t="str">
        <f>IF(COUNT($A27)=0,"",IF(B27="","--",IF(B27="3E","3E",LOOKUP(B27/D$2,{0,0.4,0.45,0.5,0.55,0.6,0.65,0.7,0.75,0.8,1},{0,2,2.25,2.5,2.75,3,3.25,3.5,3.75,4}))))</f>
        <v/>
      </c>
      <c r="E27" s="5" t="str">
        <f>IF(COUNT($A27)=0,"",IF($A27&lt;&gt;DR!$B29,"ERR",DR!R29))</f>
        <v/>
      </c>
      <c r="F27" s="2" t="str">
        <f>IF(COUNT($A27)=0,"",IF(E27="3E","3E",IF(E27="","I",LOOKUP(E27/G$2,{0,0.4,0.45,0.5,0.55,0.6,0.65,0.7,0.75,0.8,1},{"F","D","C","C+","B-","B","B+","A-","A","A+"}))))</f>
        <v/>
      </c>
      <c r="G27" s="99" t="str">
        <f>IF(COUNT($A27)=0,"",IF(E27="","--",IF(E27="3E","3E",LOOKUP(E27/G$2,{0,0.4,0.45,0.5,0.55,0.6,0.65,0.7,0.75,0.8,1},{0,2,2.25,2.5,2.75,3,3.25,3.5,3.75,4}))))</f>
        <v/>
      </c>
      <c r="H27" s="5" t="str">
        <f>IF(COUNT($A27)=0,"",IF($A27&lt;&gt;DR!$B29,"ERR",DR!Z29))</f>
        <v/>
      </c>
      <c r="I27" s="2" t="str">
        <f>IF(COUNT($A27)=0,"",IF(H27="3E","3E",IF(H27="","I",LOOKUP(H27/J$2,{0,0.4,0.45,0.5,0.55,0.6,0.65,0.7,0.75,0.8,1},{"F","D","C","C+","B-","B","B+","A-","A","A+"}))))</f>
        <v/>
      </c>
      <c r="J27" s="99" t="str">
        <f>IF(COUNT($A27)=0,"",IF(H27="","--",IF(H27="3E","3E",LOOKUP(H27/J$2,{0,0.4,0.45,0.5,0.55,0.6,0.65,0.7,0.75,0.8,1},{0,2,2.25,2.5,2.75,3,3.25,3.5,3.75,4}))))</f>
        <v/>
      </c>
      <c r="K27" s="5" t="str">
        <f>IF(COUNT($A27)=0,"",IF($A27&lt;&gt;DR!$B29,"ERR",DR!AH29))</f>
        <v/>
      </c>
      <c r="L27" s="2" t="str">
        <f>IF(COUNT($A27)=0,"",IF(K27="3E","3E",IF(K27="","I",LOOKUP(K27/M$2,{0,0.4,0.45,0.5,0.55,0.6,0.65,0.7,0.75,0.8,1},{"F","D","C","C+","B-","B","B+","A-","A","A+"}))))</f>
        <v/>
      </c>
      <c r="M27" s="99" t="str">
        <f>IF(COUNT($A27)=0,"",IF(K27="","--",IF(K27="3E","3E",LOOKUP(K27/M$2,{0,0.4,0.45,0.5,0.55,0.6,0.65,0.7,0.75,0.8,1},{0,2,2.25,2.5,2.75,3,3.25,3.5,3.75,4}))))</f>
        <v/>
      </c>
      <c r="N27" s="5" t="str">
        <f>IF(COUNT($A27)=0,"",IF($A27&lt;&gt;DR!$B29,"ERR",DR!AP29))</f>
        <v/>
      </c>
      <c r="O27" s="2" t="str">
        <f>IF(COUNT($A27)=0,"",IF(N27="3E","3E",IF(N27="","I",LOOKUP(N27/P$2,{0,0.4,0.45,0.5,0.55,0.6,0.65,0.7,0.75,0.8,1},{"F","D","C","C+","B-","B","B+","A-","A","A+"}))))</f>
        <v/>
      </c>
      <c r="P27" s="99" t="str">
        <f>IF(COUNT($A27)=0,"",IF(N27="","--",IF(N27="3E","3E",LOOKUP(N27/P$2,{0,0.4,0.45,0.5,0.55,0.6,0.65,0.7,0.75,0.8,1},{0,2,2.25,2.5,2.75,3,3.25,3.5,3.75,4}))))</f>
        <v/>
      </c>
      <c r="Q27" s="5" t="str">
        <f>IF(COUNT($A27)=0,"",IF($A27&lt;&gt;DR!$B29,"ERR",DR!AX29))</f>
        <v/>
      </c>
      <c r="R27" s="2" t="str">
        <f>IF(COUNT($A27)=0,"",IF(Q27="3E","3E",IF(Q27="","I",LOOKUP(Q27/S$2,{0,0.4,0.45,0.5,0.55,0.6,0.65,0.7,0.75,0.8,1},{"F","D","C","C+","B-","B","B+","A-","A","A+"}))))</f>
        <v/>
      </c>
      <c r="S27" s="99" t="str">
        <f>IF(COUNT($A27)=0,"",IF(Q27="","--",IF(Q27="3E","3E",LOOKUP(Q27/S$2,{0,0.4,0.45,0.5,0.55,0.6,0.65,0.7,0.75,0.8,1},{0,2,2.25,2.5,2.75,3,3.25,3.5,3.75,4}))))</f>
        <v/>
      </c>
      <c r="T27" s="5" t="str">
        <f>IF(OR(COUNT($A27)=0,DR!BZ29=""),"",IF($A27&lt;&gt;DR!$B29,"ERR",DR!BZ29))</f>
        <v/>
      </c>
      <c r="U27" s="2" t="str">
        <f>IF(COUNT($A27)=0,"",IF(T27="3E","3E",IF(T27="","I",LOOKUP(T27/V$2,{0,0.4,0.45,0.5,0.55,0.6,0.65,0.7,0.75,0.8,1},{"F","D","C","C+","B-","B","B+","A-","A","A+"}))))</f>
        <v/>
      </c>
      <c r="V27" s="99" t="str">
        <f>IF(COUNT($A27)=0,"",IF(T27="","--",IF(T27="3E","3E",LOOKUP(T27/V$2,{0,0.4,0.45,0.5,0.55,0.6,0.65,0.7,0.75,0.8,1},{0,2,2.25,2.5,2.75,3,3.25,3.5,3.75,4}))))</f>
        <v/>
      </c>
      <c r="W27" s="5" t="str">
        <f>IF(COUNT($A27)=0,"",IF($A27&lt;&gt;DR!$B29,"ERR",IF(DR!$A29="IM",DR!CL29,DR!CK29)))</f>
        <v/>
      </c>
      <c r="X27" s="2" t="str">
        <f>IF(COUNT($A27)=0,"",IF(W27="3E","3E",IF(W27="","I",LOOKUP(W27/Y$2,{0,0.4,0.45,0.5,0.55,0.6,0.65,0.7,0.75,0.8,1},{"F","D","C","C+","B-","B","B+","A-","A","A+"}))))</f>
        <v/>
      </c>
      <c r="Y27" s="99" t="str">
        <f>IF(COUNT($A27)=0,"",IF(W27="","--",IF(W27="3E","3E",LOOKUP(W27/Y$2,{0,0.4,0.45,0.5,0.55,0.6,0.65,0.7,0.75,0.8,1},{0,2,2.25,2.5,2.75,3,3.25,3.5,3.75,4}))))</f>
        <v/>
      </c>
      <c r="Z27" s="5" t="str">
        <f>IF(COUNT($A27)=0,"",IF($A27&lt;&gt;DR!$B29,"ERR",DR!BF29))</f>
        <v/>
      </c>
      <c r="AA27" s="2" t="str">
        <f>IF(COUNT($A27)=0,"",IF(Z27="3E","3E",IF(Z27="","I",LOOKUP(Z27/AB$2,{0,0.4,0.45,0.5,0.55,0.6,0.65,0.7,0.75,0.8,1},{"F","D","C","C+","B-","B","B+","A-","A","A+"}))))</f>
        <v/>
      </c>
      <c r="AB27" s="99" t="str">
        <f>IF(COUNT($A27)=0,"",IF(Z27="","--",IF(Z27="3E","3E",LOOKUP(Z27/AB$2,{0,0.4,0.45,0.5,0.55,0.6,0.65,0.7,0.75,0.8,1},{0,2,2.25,2.5,2.75,3,3.25,3.5,3.75,4}))))</f>
        <v/>
      </c>
      <c r="AC27" s="5" t="str">
        <f>IF(COUNT($A27)=0,"",IF($A27&lt;&gt;DR!$B29,"ERR",DR!BG29))</f>
        <v/>
      </c>
      <c r="AD27" s="2" t="str">
        <f>IF(COUNT($A27)=0,"",IF(AC27="3E","3E",IF(AC27="","I",LOOKUP(AC27/AE$2,{0,0.4,0.45,0.5,0.55,0.6,0.65,0.7,0.75,0.8,1},{"F","D","C","C+","B-","B","B+","A-","A","A+"}))))</f>
        <v/>
      </c>
      <c r="AE27" s="99" t="str">
        <f>IF(COUNT($A27)=0,"",IF(AC27="","--",IF(AC27="3E","3E",LOOKUP(AC27/AE$2,{0,0.4,0.45,0.5,0.55,0.6,0.65,0.7,0.75,0.8,1},{0,2,2.25,2.5,2.75,3,3.25,3.5,3.75,4}))))</f>
        <v/>
      </c>
      <c r="AF27" s="5" t="str">
        <f>IF(COUNT($A27)=0,"",IF($A27&lt;&gt;DR!$B29,"ERR",DR!BQ29))</f>
        <v/>
      </c>
      <c r="AG27" s="2" t="str">
        <f>IF(COUNT($A27)=0,"",IF(AF27="3E","3E",IF(AF27="","I",LOOKUP(AF27/AH$2,{0,0.4,0.45,0.5,0.55,0.6,0.65,0.7,0.75,0.8,1},{"F","D","C","C+","B-","B","B+","A-","A","A+"}))))</f>
        <v/>
      </c>
      <c r="AH27" s="99" t="str">
        <f>IF(COUNT($A27)=0,"",IF(AF27="","--",IF(AF27="3E","3E",LOOKUP(AF27/AH$2,{0,0.4,0.45,0.5,0.55,0.6,0.65,0.7,0.75,0.8,1},{0,2,2.25,2.5,2.75,3,3.25,3.5,3.75,4}))))</f>
        <v/>
      </c>
      <c r="AI27" s="5" t="str">
        <f>IF(COUNT($A27)=0,"",IF($A27&lt;&gt;DR!$B29,"ERR",DR!BY29))</f>
        <v/>
      </c>
      <c r="AJ27" s="2" t="str">
        <f>IF(COUNT($A27)=0,"",IF(AI27="3E","3E",IF(AI27="","I",LOOKUP(AI27/AK$2,{0,0.4,0.45,0.5,0.55,0.6,0.65,0.7,0.75,0.8,1},{"F","D","C","C+","B-","B","B+","A-","A","A+"}))))</f>
        <v/>
      </c>
      <c r="AK27" s="103" t="str">
        <f>IF(COUNT($A27)=0,"",IF(AI27="","--",IF(AI27="3E","3E",LOOKUP(AI27/AK$2,{0,0.4,0.45,0.5,0.55,0.6,0.65,0.7,0.75,0.8,1},{0,2,2.25,2.5,2.75,3,3.25,3.5,3.75,4}))))</f>
        <v/>
      </c>
      <c r="AL27" s="94" t="str">
        <f>IFERROR(IF(COUNT($A27)=0,"",IF(COUNT(W27)=0,"--",IF(COUNTIF(B27:AK27,"3E")&gt;0,"3E",SUM(IF(D27&gt;=2,D27*$D$3),IF(G27&gt;=2,G27*$G$3),IF(J27&gt;=2,J27*$J$3),IF(M27&gt;=2,M27*$M$3),IF(P27&gt;=2,P27*$P$3),IF(S27&gt;=2,S27*$S$3),IF(V27&gt;=2,V27*$V$3),IF(Y27&gt;=2,Y27*$Y$3),IF(AB27&gt;=2,AB27*$AB$3),IF(AE27&gt;=2,AE27*$AE$3),IF(AH27&gt;=2,AH27*$AH$3),IF(AK27&gt;=2,AK27*$AK$3))))),"")</f>
        <v/>
      </c>
      <c r="AM27" s="4" t="str">
        <f>IF(COUNT($A27)=0,"",IF(COUNT(W27)=0,"--",IF(COUNTIF(B27:Y27,"3E")&gt;0,"3E",TRUNC(SUM(IF(N(D27)&gt;=2,D$3*D27,0),IF(N(G27)&gt;=2,G$3*G27,0),IF(N(J27)&gt;=2,J$3*J27,0),IF(N(M27)&gt;=2,M$3*M27,0),IF(N(P27)&gt;=2,P$3*P27,0),IF(N(S27)&gt;=2,S$3*S27,0),IF(N(AB27)&gt;=2,AB$3*AB27,0),IF(N(AE27)&gt;=2,AE$3*AE27,0),IF(N(AH27)&gt;=2,AH$3*AH27,0),IF(N(V27)&gt;=2,V$3*V27,0),IF(N(Y27)&gt;=2,Y$3*Y27,0))/TCP,3))))</f>
        <v/>
      </c>
      <c r="AN27" s="2" t="str">
        <f>IFERROR(IF(COUNT($A27)=0,"",IF(COUNT(W27)=0,"--",IF(COUNTIF(B27:AK27,"3E")&gt;0,"3E",SUM(IF(D27&gt;=2,$D$3),IF(G27&gt;=2,$G$3),IF(J27&gt;=2,$J$3),IF(M27&gt;=2,$M$3),IF(P27&gt;=2,$P$3),IF(S27&gt;=2,$S$3),IF(V27&gt;=2,$V$3),IF(Y27&gt;=2,$Y$3),IF(AB27&gt;=2,$AB$3),IF(AE27&gt;=2,$AE$3),IF(AH27&gt;=2,$AH$3),IF(AK27&gt;=2,$AK$3))))),"")</f>
        <v/>
      </c>
      <c r="AO27" s="2" t="str">
        <f>IF(AM27="3E","3E",IF(COUNT($A27)=0,"",IF(COUNT(AK27)=0,"I",LOOKUP(AM27,{0,2,2.25,2.5,2.75,3,3.25,3.5,3.75,4},{"F","D","C","C+","B-","B","B+","A-","A","A+"}))))</f>
        <v/>
      </c>
      <c r="AP27" s="2" t="str">
        <f>IF(AM27="3E","3E",IF(OR(COUNT($A27)=0,COUNT(W27)=0),"",IF(AND(Y27&gt;=2,AM27&gt;=2,AN27&gt;=28),"PASS","FAIL")))</f>
        <v/>
      </c>
      <c r="AQ27" s="2" t="str">
        <f>IF(COUNT($A27)=0,"",IF(AP27="3E","3E",IF(AP27="PASS",CONCATENATE(IF(N(D27)&lt;2,"411F,",""),IF(N(G27)&lt;2,"412F,",""),IF(N(J27)&lt;2,"413F,",""),IF(N(M27)&lt;2,"421F,",""),IF(N(P27)&lt;2,"422F,",""),IF(N(S27)&lt;2,"423F,",""),IF(N(AB27)&lt;2,"431F,",""),IF(N(AE27)&lt;2,"432F,",""),IF(N(AH27)&lt;2,"433F,","")),"")))</f>
        <v/>
      </c>
      <c r="AR27" s="6" t="str">
        <f t="shared" si="1"/>
        <v/>
      </c>
    </row>
    <row r="28" spans="1:44" ht="18.95" customHeight="1" x14ac:dyDescent="0.25">
      <c r="A28" s="93" t="str">
        <f>IF(DR!$B30="","",DR!$B30)</f>
        <v/>
      </c>
      <c r="B28" s="5" t="str">
        <f>IF(COUNT($A28)=0,"",IF($A28&lt;&gt;DR!$B30,"ERR",DR!J30))</f>
        <v/>
      </c>
      <c r="C28" s="2" t="str">
        <f>IF(COUNT($A28)=0,"",IF(B28="3E","3E",IF(B28="","I",LOOKUP(B28/D$2,{0,0.4,0.45,0.5,0.55,0.6,0.65,0.7,0.75,0.8,1},{"F","D","C","C+","B-","B","B+","A-","A","A+"}))))</f>
        <v/>
      </c>
      <c r="D28" s="99" t="str">
        <f>IF(COUNT($A28)=0,"",IF(B28="","--",IF(B28="3E","3E",LOOKUP(B28/D$2,{0,0.4,0.45,0.5,0.55,0.6,0.65,0.7,0.75,0.8,1},{0,2,2.25,2.5,2.75,3,3.25,3.5,3.75,4}))))</f>
        <v/>
      </c>
      <c r="E28" s="5" t="str">
        <f>IF(COUNT($A28)=0,"",IF($A28&lt;&gt;DR!$B30,"ERR",DR!R30))</f>
        <v/>
      </c>
      <c r="F28" s="2" t="str">
        <f>IF(COUNT($A28)=0,"",IF(E28="3E","3E",IF(E28="","I",LOOKUP(E28/G$2,{0,0.4,0.45,0.5,0.55,0.6,0.65,0.7,0.75,0.8,1},{"F","D","C","C+","B-","B","B+","A-","A","A+"}))))</f>
        <v/>
      </c>
      <c r="G28" s="99" t="str">
        <f>IF(COUNT($A28)=0,"",IF(E28="","--",IF(E28="3E","3E",LOOKUP(E28/G$2,{0,0.4,0.45,0.5,0.55,0.6,0.65,0.7,0.75,0.8,1},{0,2,2.25,2.5,2.75,3,3.25,3.5,3.75,4}))))</f>
        <v/>
      </c>
      <c r="H28" s="5" t="str">
        <f>IF(COUNT($A28)=0,"",IF($A28&lt;&gt;DR!$B30,"ERR",DR!Z30))</f>
        <v/>
      </c>
      <c r="I28" s="2" t="str">
        <f>IF(COUNT($A28)=0,"",IF(H28="3E","3E",IF(H28="","I",LOOKUP(H28/J$2,{0,0.4,0.45,0.5,0.55,0.6,0.65,0.7,0.75,0.8,1},{"F","D","C","C+","B-","B","B+","A-","A","A+"}))))</f>
        <v/>
      </c>
      <c r="J28" s="99" t="str">
        <f>IF(COUNT($A28)=0,"",IF(H28="","--",IF(H28="3E","3E",LOOKUP(H28/J$2,{0,0.4,0.45,0.5,0.55,0.6,0.65,0.7,0.75,0.8,1},{0,2,2.25,2.5,2.75,3,3.25,3.5,3.75,4}))))</f>
        <v/>
      </c>
      <c r="K28" s="5" t="str">
        <f>IF(COUNT($A28)=0,"",IF($A28&lt;&gt;DR!$B30,"ERR",DR!AH30))</f>
        <v/>
      </c>
      <c r="L28" s="2" t="str">
        <f>IF(COUNT($A28)=0,"",IF(K28="3E","3E",IF(K28="","I",LOOKUP(K28/M$2,{0,0.4,0.45,0.5,0.55,0.6,0.65,0.7,0.75,0.8,1},{"F","D","C","C+","B-","B","B+","A-","A","A+"}))))</f>
        <v/>
      </c>
      <c r="M28" s="99" t="str">
        <f>IF(COUNT($A28)=0,"",IF(K28="","--",IF(K28="3E","3E",LOOKUP(K28/M$2,{0,0.4,0.45,0.5,0.55,0.6,0.65,0.7,0.75,0.8,1},{0,2,2.25,2.5,2.75,3,3.25,3.5,3.75,4}))))</f>
        <v/>
      </c>
      <c r="N28" s="5" t="str">
        <f>IF(COUNT($A28)=0,"",IF($A28&lt;&gt;DR!$B30,"ERR",DR!AP30))</f>
        <v/>
      </c>
      <c r="O28" s="2" t="str">
        <f>IF(COUNT($A28)=0,"",IF(N28="3E","3E",IF(N28="","I",LOOKUP(N28/P$2,{0,0.4,0.45,0.5,0.55,0.6,0.65,0.7,0.75,0.8,1},{"F","D","C","C+","B-","B","B+","A-","A","A+"}))))</f>
        <v/>
      </c>
      <c r="P28" s="99" t="str">
        <f>IF(COUNT($A28)=0,"",IF(N28="","--",IF(N28="3E","3E",LOOKUP(N28/P$2,{0,0.4,0.45,0.5,0.55,0.6,0.65,0.7,0.75,0.8,1},{0,2,2.25,2.5,2.75,3,3.25,3.5,3.75,4}))))</f>
        <v/>
      </c>
      <c r="Q28" s="5" t="str">
        <f>IF(COUNT($A28)=0,"",IF($A28&lt;&gt;DR!$B30,"ERR",DR!AX30))</f>
        <v/>
      </c>
      <c r="R28" s="2" t="str">
        <f>IF(COUNT($A28)=0,"",IF(Q28="3E","3E",IF(Q28="","I",LOOKUP(Q28/S$2,{0,0.4,0.45,0.5,0.55,0.6,0.65,0.7,0.75,0.8,1},{"F","D","C","C+","B-","B","B+","A-","A","A+"}))))</f>
        <v/>
      </c>
      <c r="S28" s="99" t="str">
        <f>IF(COUNT($A28)=0,"",IF(Q28="","--",IF(Q28="3E","3E",LOOKUP(Q28/S$2,{0,0.4,0.45,0.5,0.55,0.6,0.65,0.7,0.75,0.8,1},{0,2,2.25,2.5,2.75,3,3.25,3.5,3.75,4}))))</f>
        <v/>
      </c>
      <c r="T28" s="5" t="str">
        <f>IF(OR(COUNT($A28)=0,DR!BZ30=""),"",IF($A28&lt;&gt;DR!$B30,"ERR",DR!BZ30))</f>
        <v/>
      </c>
      <c r="U28" s="2" t="str">
        <f>IF(COUNT($A28)=0,"",IF(T28="3E","3E",IF(T28="","I",LOOKUP(T28/V$2,{0,0.4,0.45,0.5,0.55,0.6,0.65,0.7,0.75,0.8,1},{"F","D","C","C+","B-","B","B+","A-","A","A+"}))))</f>
        <v/>
      </c>
      <c r="V28" s="99" t="str">
        <f>IF(COUNT($A28)=0,"",IF(T28="","--",IF(T28="3E","3E",LOOKUP(T28/V$2,{0,0.4,0.45,0.5,0.55,0.6,0.65,0.7,0.75,0.8,1},{0,2,2.25,2.5,2.75,3,3.25,3.5,3.75,4}))))</f>
        <v/>
      </c>
      <c r="W28" s="5" t="str">
        <f>IF(COUNT($A28)=0,"",IF($A28&lt;&gt;DR!$B30,"ERR",IF(DR!$A30="IM",DR!CL30,DR!CK30)))</f>
        <v/>
      </c>
      <c r="X28" s="2" t="str">
        <f>IF(COUNT($A28)=0,"",IF(W28="3E","3E",IF(W28="","I",LOOKUP(W28/Y$2,{0,0.4,0.45,0.5,0.55,0.6,0.65,0.7,0.75,0.8,1},{"F","D","C","C+","B-","B","B+","A-","A","A+"}))))</f>
        <v/>
      </c>
      <c r="Y28" s="99" t="str">
        <f>IF(COUNT($A28)=0,"",IF(W28="","--",IF(W28="3E","3E",LOOKUP(W28/Y$2,{0,0.4,0.45,0.5,0.55,0.6,0.65,0.7,0.75,0.8,1},{0,2,2.25,2.5,2.75,3,3.25,3.5,3.75,4}))))</f>
        <v/>
      </c>
      <c r="Z28" s="5" t="str">
        <f>IF(COUNT($A28)=0,"",IF($A28&lt;&gt;DR!$B30,"ERR",DR!BF30))</f>
        <v/>
      </c>
      <c r="AA28" s="2" t="str">
        <f>IF(COUNT($A28)=0,"",IF(Z28="3E","3E",IF(Z28="","I",LOOKUP(Z28/AB$2,{0,0.4,0.45,0.5,0.55,0.6,0.65,0.7,0.75,0.8,1},{"F","D","C","C+","B-","B","B+","A-","A","A+"}))))</f>
        <v/>
      </c>
      <c r="AB28" s="99" t="str">
        <f>IF(COUNT($A28)=0,"",IF(Z28="","--",IF(Z28="3E","3E",LOOKUP(Z28/AB$2,{0,0.4,0.45,0.5,0.55,0.6,0.65,0.7,0.75,0.8,1},{0,2,2.25,2.5,2.75,3,3.25,3.5,3.75,4}))))</f>
        <v/>
      </c>
      <c r="AC28" s="5" t="str">
        <f>IF(COUNT($A28)=0,"",IF($A28&lt;&gt;DR!$B30,"ERR",DR!BG30))</f>
        <v/>
      </c>
      <c r="AD28" s="2" t="str">
        <f>IF(COUNT($A28)=0,"",IF(AC28="3E","3E",IF(AC28="","I",LOOKUP(AC28/AE$2,{0,0.4,0.45,0.5,0.55,0.6,0.65,0.7,0.75,0.8,1},{"F","D","C","C+","B-","B","B+","A-","A","A+"}))))</f>
        <v/>
      </c>
      <c r="AE28" s="99" t="str">
        <f>IF(COUNT($A28)=0,"",IF(AC28="","--",IF(AC28="3E","3E",LOOKUP(AC28/AE$2,{0,0.4,0.45,0.5,0.55,0.6,0.65,0.7,0.75,0.8,1},{0,2,2.25,2.5,2.75,3,3.25,3.5,3.75,4}))))</f>
        <v/>
      </c>
      <c r="AF28" s="5" t="str">
        <f>IF(COUNT($A28)=0,"",IF($A28&lt;&gt;DR!$B30,"ERR",DR!BQ30))</f>
        <v/>
      </c>
      <c r="AG28" s="2" t="str">
        <f>IF(COUNT($A28)=0,"",IF(AF28="3E","3E",IF(AF28="","I",LOOKUP(AF28/AH$2,{0,0.4,0.45,0.5,0.55,0.6,0.65,0.7,0.75,0.8,1},{"F","D","C","C+","B-","B","B+","A-","A","A+"}))))</f>
        <v/>
      </c>
      <c r="AH28" s="99" t="str">
        <f>IF(COUNT($A28)=0,"",IF(AF28="","--",IF(AF28="3E","3E",LOOKUP(AF28/AH$2,{0,0.4,0.45,0.5,0.55,0.6,0.65,0.7,0.75,0.8,1},{0,2,2.25,2.5,2.75,3,3.25,3.5,3.75,4}))))</f>
        <v/>
      </c>
      <c r="AI28" s="5" t="str">
        <f>IF(COUNT($A28)=0,"",IF($A28&lt;&gt;DR!$B30,"ERR",DR!BY30))</f>
        <v/>
      </c>
      <c r="AJ28" s="2" t="str">
        <f>IF(COUNT($A28)=0,"",IF(AI28="3E","3E",IF(AI28="","I",LOOKUP(AI28/AK$2,{0,0.4,0.45,0.5,0.55,0.6,0.65,0.7,0.75,0.8,1},{"F","D","C","C+","B-","B","B+","A-","A","A+"}))))</f>
        <v/>
      </c>
      <c r="AK28" s="103" t="str">
        <f>IF(COUNT($A28)=0,"",IF(AI28="","--",IF(AI28="3E","3E",LOOKUP(AI28/AK$2,{0,0.4,0.45,0.5,0.55,0.6,0.65,0.7,0.75,0.8,1},{0,2,2.25,2.5,2.75,3,3.25,3.5,3.75,4}))))</f>
        <v/>
      </c>
      <c r="AL28" s="94" t="str">
        <f>IFERROR(IF(COUNT($A28)=0,"",IF(COUNT(W28)=0,"--",IF(COUNTIF(B28:AK28,"3E")&gt;0,"3E",SUM(IF(D28&gt;=2,D28*$D$3),IF(G28&gt;=2,G28*$G$3),IF(J28&gt;=2,J28*$J$3),IF(M28&gt;=2,M28*$M$3),IF(P28&gt;=2,P28*$P$3),IF(S28&gt;=2,S28*$S$3),IF(V28&gt;=2,V28*$V$3),IF(Y28&gt;=2,Y28*$Y$3),IF(AB28&gt;=2,AB28*$AB$3),IF(AE28&gt;=2,AE28*$AE$3),IF(AH28&gt;=2,AH28*$AH$3),IF(AK28&gt;=2,AK28*$AK$3))))),"")</f>
        <v/>
      </c>
      <c r="AM28" s="4" t="str">
        <f>IF(COUNT($A28)=0,"",IF(COUNT(W28)=0,"--",IF(COUNTIF(B28:Y28,"3E")&gt;0,"3E",TRUNC(SUM(IF(N(D28)&gt;=2,D$3*D28,0),IF(N(G28)&gt;=2,G$3*G28,0),IF(N(J28)&gt;=2,J$3*J28,0),IF(N(M28)&gt;=2,M$3*M28,0),IF(N(P28)&gt;=2,P$3*P28,0),IF(N(S28)&gt;=2,S$3*S28,0),IF(N(AB28)&gt;=2,AB$3*AB28,0),IF(N(AE28)&gt;=2,AE$3*AE28,0),IF(N(AH28)&gt;=2,AH$3*AH28,0),IF(N(V28)&gt;=2,V$3*V28,0),IF(N(Y28)&gt;=2,Y$3*Y28,0))/TCP,3))))</f>
        <v/>
      </c>
      <c r="AN28" s="2" t="str">
        <f>IFERROR(IF(COUNT($A28)=0,"",IF(COUNT(W28)=0,"--",IF(COUNTIF(B28:AK28,"3E")&gt;0,"3E",SUM(IF(D28&gt;=2,$D$3),IF(G28&gt;=2,$G$3),IF(J28&gt;=2,$J$3),IF(M28&gt;=2,$M$3),IF(P28&gt;=2,$P$3),IF(S28&gt;=2,$S$3),IF(V28&gt;=2,$V$3),IF(Y28&gt;=2,$Y$3),IF(AB28&gt;=2,$AB$3),IF(AE28&gt;=2,$AE$3),IF(AH28&gt;=2,$AH$3),IF(AK28&gt;=2,$AK$3))))),"")</f>
        <v/>
      </c>
      <c r="AO28" s="2" t="str">
        <f>IF(AM28="3E","3E",IF(COUNT($A28)=0,"",IF(COUNT(AK28)=0,"I",LOOKUP(AM28,{0,2,2.25,2.5,2.75,3,3.25,3.5,3.75,4},{"F","D","C","C+","B-","B","B+","A-","A","A+"}))))</f>
        <v/>
      </c>
      <c r="AP28" s="2" t="str">
        <f>IF(AM28="3E","3E",IF(OR(COUNT($A28)=0,COUNT(W28)=0),"",IF(AND(Y28&gt;=2,AM28&gt;=2,AN28&gt;=28),"PASS","FAIL")))</f>
        <v/>
      </c>
      <c r="AR28" s="6" t="str">
        <f t="shared" si="1"/>
        <v/>
      </c>
    </row>
    <row r="29" spans="1:44" ht="18.95" customHeight="1" x14ac:dyDescent="0.25">
      <c r="A29" s="93" t="str">
        <f>IF(DR!$B31="","",DR!$B31)</f>
        <v/>
      </c>
      <c r="B29" s="5" t="str">
        <f>IF(COUNT($A29)=0,"",IF($A29&lt;&gt;DR!$B31,"ERR",DR!J31))</f>
        <v/>
      </c>
      <c r="C29" s="2" t="str">
        <f>IF(COUNT($A29)=0,"",IF(B29="3E","3E",IF(B29="","I",LOOKUP(B29/D$2,{0,0.4,0.45,0.5,0.55,0.6,0.65,0.7,0.75,0.8,1},{"F","D","C","C+","B-","B","B+","A-","A","A+"}))))</f>
        <v/>
      </c>
      <c r="D29" s="99" t="str">
        <f>IF(COUNT($A29)=0,"",IF(B29="","--",IF(B29="3E","3E",LOOKUP(B29/D$2,{0,0.4,0.45,0.5,0.55,0.6,0.65,0.7,0.75,0.8,1},{0,2,2.25,2.5,2.75,3,3.25,3.5,3.75,4}))))</f>
        <v/>
      </c>
      <c r="E29" s="5" t="str">
        <f>IF(COUNT($A29)=0,"",IF($A29&lt;&gt;DR!$B31,"ERR",DR!R31))</f>
        <v/>
      </c>
      <c r="F29" s="2" t="str">
        <f>IF(COUNT($A29)=0,"",IF(E29="3E","3E",IF(E29="","I",LOOKUP(E29/G$2,{0,0.4,0.45,0.5,0.55,0.6,0.65,0.7,0.75,0.8,1},{"F","D","C","C+","B-","B","B+","A-","A","A+"}))))</f>
        <v/>
      </c>
      <c r="G29" s="99" t="str">
        <f>IF(COUNT($A29)=0,"",IF(E29="","--",IF(E29="3E","3E",LOOKUP(E29/G$2,{0,0.4,0.45,0.5,0.55,0.6,0.65,0.7,0.75,0.8,1},{0,2,2.25,2.5,2.75,3,3.25,3.5,3.75,4}))))</f>
        <v/>
      </c>
      <c r="H29" s="5" t="str">
        <f>IF(COUNT($A29)=0,"",IF($A29&lt;&gt;DR!$B31,"ERR",DR!Z31))</f>
        <v/>
      </c>
      <c r="I29" s="2" t="str">
        <f>IF(COUNT($A29)=0,"",IF(H29="3E","3E",IF(H29="","I",LOOKUP(H29/J$2,{0,0.4,0.45,0.5,0.55,0.6,0.65,0.7,0.75,0.8,1},{"F","D","C","C+","B-","B","B+","A-","A","A+"}))))</f>
        <v/>
      </c>
      <c r="J29" s="99" t="str">
        <f>IF(COUNT($A29)=0,"",IF(H29="","--",IF(H29="3E","3E",LOOKUP(H29/J$2,{0,0.4,0.45,0.5,0.55,0.6,0.65,0.7,0.75,0.8,1},{0,2,2.25,2.5,2.75,3,3.25,3.5,3.75,4}))))</f>
        <v/>
      </c>
      <c r="K29" s="5" t="str">
        <f>IF(COUNT($A29)=0,"",IF($A29&lt;&gt;DR!$B31,"ERR",DR!AH31))</f>
        <v/>
      </c>
      <c r="L29" s="2" t="str">
        <f>IF(COUNT($A29)=0,"",IF(K29="3E","3E",IF(K29="","I",LOOKUP(K29/M$2,{0,0.4,0.45,0.5,0.55,0.6,0.65,0.7,0.75,0.8,1},{"F","D","C","C+","B-","B","B+","A-","A","A+"}))))</f>
        <v/>
      </c>
      <c r="M29" s="99" t="str">
        <f>IF(COUNT($A29)=0,"",IF(K29="","--",IF(K29="3E","3E",LOOKUP(K29/M$2,{0,0.4,0.45,0.5,0.55,0.6,0.65,0.7,0.75,0.8,1},{0,2,2.25,2.5,2.75,3,3.25,3.5,3.75,4}))))</f>
        <v/>
      </c>
      <c r="N29" s="5" t="str">
        <f>IF(COUNT($A29)=0,"",IF($A29&lt;&gt;DR!$B31,"ERR",DR!AP31))</f>
        <v/>
      </c>
      <c r="O29" s="2" t="str">
        <f>IF(COUNT($A29)=0,"",IF(N29="3E","3E",IF(N29="","I",LOOKUP(N29/P$2,{0,0.4,0.45,0.5,0.55,0.6,0.65,0.7,0.75,0.8,1},{"F","D","C","C+","B-","B","B+","A-","A","A+"}))))</f>
        <v/>
      </c>
      <c r="P29" s="99" t="str">
        <f>IF(COUNT($A29)=0,"",IF(N29="","--",IF(N29="3E","3E",LOOKUP(N29/P$2,{0,0.4,0.45,0.5,0.55,0.6,0.65,0.7,0.75,0.8,1},{0,2,2.25,2.5,2.75,3,3.25,3.5,3.75,4}))))</f>
        <v/>
      </c>
      <c r="Q29" s="5" t="str">
        <f>IF(COUNT($A29)=0,"",IF($A29&lt;&gt;DR!$B31,"ERR",DR!AX31))</f>
        <v/>
      </c>
      <c r="R29" s="2" t="str">
        <f>IF(COUNT($A29)=0,"",IF(Q29="3E","3E",IF(Q29="","I",LOOKUP(Q29/S$2,{0,0.4,0.45,0.5,0.55,0.6,0.65,0.7,0.75,0.8,1},{"F","D","C","C+","B-","B","B+","A-","A","A+"}))))</f>
        <v/>
      </c>
      <c r="S29" s="99" t="str">
        <f>IF(COUNT($A29)=0,"",IF(Q29="","--",IF(Q29="3E","3E",LOOKUP(Q29/S$2,{0,0.4,0.45,0.5,0.55,0.6,0.65,0.7,0.75,0.8,1},{0,2,2.25,2.5,2.75,3,3.25,3.5,3.75,4}))))</f>
        <v/>
      </c>
      <c r="T29" s="5" t="str">
        <f>IF(OR(COUNT($A29)=0,DR!BZ31=""),"",IF($A29&lt;&gt;DR!$B31,"ERR",DR!BZ31))</f>
        <v/>
      </c>
      <c r="U29" s="2" t="str">
        <f>IF(COUNT($A29)=0,"",IF(T29="3E","3E",IF(T29="","I",LOOKUP(T29/V$2,{0,0.4,0.45,0.5,0.55,0.6,0.65,0.7,0.75,0.8,1},{"F","D","C","C+","B-","B","B+","A-","A","A+"}))))</f>
        <v/>
      </c>
      <c r="V29" s="99" t="str">
        <f>IF(COUNT($A29)=0,"",IF(T29="","--",IF(T29="3E","3E",LOOKUP(T29/V$2,{0,0.4,0.45,0.5,0.55,0.6,0.65,0.7,0.75,0.8,1},{0,2,2.25,2.5,2.75,3,3.25,3.5,3.75,4}))))</f>
        <v/>
      </c>
      <c r="W29" s="5" t="str">
        <f>IF(COUNT($A29)=0,"",IF($A29&lt;&gt;DR!$B31,"ERR",IF(DR!$A31="IM",DR!CL31,DR!CK31)))</f>
        <v/>
      </c>
      <c r="X29" s="2" t="str">
        <f>IF(COUNT($A29)=0,"",IF(W29="3E","3E",IF(W29="","I",LOOKUP(W29/Y$2,{0,0.4,0.45,0.5,0.55,0.6,0.65,0.7,0.75,0.8,1},{"F","D","C","C+","B-","B","B+","A-","A","A+"}))))</f>
        <v/>
      </c>
      <c r="Y29" s="99" t="str">
        <f>IF(COUNT($A29)=0,"",IF(W29="","--",IF(W29="3E","3E",LOOKUP(W29/Y$2,{0,0.4,0.45,0.5,0.55,0.6,0.65,0.7,0.75,0.8,1},{0,2,2.25,2.5,2.75,3,3.25,3.5,3.75,4}))))</f>
        <v/>
      </c>
      <c r="Z29" s="5" t="str">
        <f>IF(COUNT($A29)=0,"",IF($A29&lt;&gt;DR!$B31,"ERR",DR!BF31))</f>
        <v/>
      </c>
      <c r="AA29" s="2" t="str">
        <f>IF(COUNT($A29)=0,"",IF(Z29="3E","3E",IF(Z29="","I",LOOKUP(Z29/AB$2,{0,0.4,0.45,0.5,0.55,0.6,0.65,0.7,0.75,0.8,1},{"F","D","C","C+","B-","B","B+","A-","A","A+"}))))</f>
        <v/>
      </c>
      <c r="AB29" s="99" t="str">
        <f>IF(COUNT($A29)=0,"",IF(Z29="","--",IF(Z29="3E","3E",LOOKUP(Z29/AB$2,{0,0.4,0.45,0.5,0.55,0.6,0.65,0.7,0.75,0.8,1},{0,2,2.25,2.5,2.75,3,3.25,3.5,3.75,4}))))</f>
        <v/>
      </c>
      <c r="AC29" s="5" t="str">
        <f>IF(COUNT($A29)=0,"",IF($A29&lt;&gt;DR!$B31,"ERR",DR!BG31))</f>
        <v/>
      </c>
      <c r="AD29" s="2" t="str">
        <f>IF(COUNT($A29)=0,"",IF(AC29="3E","3E",IF(AC29="","I",LOOKUP(AC29/AE$2,{0,0.4,0.45,0.5,0.55,0.6,0.65,0.7,0.75,0.8,1},{"F","D","C","C+","B-","B","B+","A-","A","A+"}))))</f>
        <v/>
      </c>
      <c r="AE29" s="99" t="str">
        <f>IF(COUNT($A29)=0,"",IF(AC29="","--",IF(AC29="3E","3E",LOOKUP(AC29/AE$2,{0,0.4,0.45,0.5,0.55,0.6,0.65,0.7,0.75,0.8,1},{0,2,2.25,2.5,2.75,3,3.25,3.5,3.75,4}))))</f>
        <v/>
      </c>
      <c r="AF29" s="5" t="str">
        <f>IF(COUNT($A29)=0,"",IF($A29&lt;&gt;DR!$B31,"ERR",DR!BQ31))</f>
        <v/>
      </c>
      <c r="AG29" s="2" t="str">
        <f>IF(COUNT($A29)=0,"",IF(AF29="3E","3E",IF(AF29="","I",LOOKUP(AF29/AH$2,{0,0.4,0.45,0.5,0.55,0.6,0.65,0.7,0.75,0.8,1},{"F","D","C","C+","B-","B","B+","A-","A","A+"}))))</f>
        <v/>
      </c>
      <c r="AH29" s="99" t="str">
        <f>IF(COUNT($A29)=0,"",IF(AF29="","--",IF(AF29="3E","3E",LOOKUP(AF29/AH$2,{0,0.4,0.45,0.5,0.55,0.6,0.65,0.7,0.75,0.8,1},{0,2,2.25,2.5,2.75,3,3.25,3.5,3.75,4}))))</f>
        <v/>
      </c>
      <c r="AI29" s="5" t="str">
        <f>IF(COUNT($A29)=0,"",IF($A29&lt;&gt;DR!$B31,"ERR",DR!BY31))</f>
        <v/>
      </c>
      <c r="AJ29" s="2" t="str">
        <f>IF(COUNT($A29)=0,"",IF(AI29="3E","3E",IF(AI29="","I",LOOKUP(AI29/AK$2,{0,0.4,0.45,0.5,0.55,0.6,0.65,0.7,0.75,0.8,1},{"F","D","C","C+","B-","B","B+","A-","A","A+"}))))</f>
        <v/>
      </c>
      <c r="AK29" s="103" t="str">
        <f>IF(COUNT($A29)=0,"",IF(AI29="","--",IF(AI29="3E","3E",LOOKUP(AI29/AK$2,{0,0.4,0.45,0.5,0.55,0.6,0.65,0.7,0.75,0.8,1},{0,2,2.25,2.5,2.75,3,3.25,3.5,3.75,4}))))</f>
        <v/>
      </c>
      <c r="AL29" s="94" t="str">
        <f>IFERROR(IF(COUNT($A29)=0,"",IF(COUNT(W29)=0,"--",IF(COUNTIF(B29:AK29,"3E")&gt;0,"3E",SUM(IF(D29&gt;=2,D29*$D$3),IF(G29&gt;=2,G29*$G$3),IF(J29&gt;=2,J29*$J$3),IF(M29&gt;=2,M29*$M$3),IF(P29&gt;=2,P29*$P$3),IF(S29&gt;=2,S29*$S$3),IF(V29&gt;=2,V29*$V$3),IF(Y29&gt;=2,Y29*$Y$3),IF(AB29&gt;=2,AB29*$AB$3),IF(AE29&gt;=2,AE29*$AE$3),IF(AH29&gt;=2,AH29*$AH$3),IF(AK29&gt;=2,AK29*$AK$3))))),"")</f>
        <v/>
      </c>
      <c r="AM29" s="4" t="str">
        <f>IF(COUNT($A29)=0,"",IF(COUNT(W29)=0,"--",IF(COUNTIF(B29:Y29,"3E")&gt;0,"3E",TRUNC(SUM(IF(N(D29)&gt;=2,D$3*D29,0),IF(N(G29)&gt;=2,G$3*G29,0),IF(N(J29)&gt;=2,J$3*J29,0),IF(N(M29)&gt;=2,M$3*M29,0),IF(N(P29)&gt;=2,P$3*P29,0),IF(N(S29)&gt;=2,S$3*S29,0),IF(N(AB29)&gt;=2,AB$3*AB29,0),IF(N(AE29)&gt;=2,AE$3*AE29,0),IF(N(AH29)&gt;=2,AH$3*AH29,0),IF(N(V29)&gt;=2,V$3*V29,0),IF(N(Y29)&gt;=2,Y$3*Y29,0))/TCP,3))))</f>
        <v/>
      </c>
      <c r="AN29" s="2" t="str">
        <f>IFERROR(IF(COUNT($A29)=0,"",IF(COUNT(W29)=0,"--",IF(COUNTIF(B29:AK29,"3E")&gt;0,"3E",SUM(IF(D29&gt;=2,$D$3),IF(G29&gt;=2,$G$3),IF(J29&gt;=2,$J$3),IF(M29&gt;=2,$M$3),IF(P29&gt;=2,$P$3),IF(S29&gt;=2,$S$3),IF(V29&gt;=2,$V$3),IF(Y29&gt;=2,$Y$3),IF(AB29&gt;=2,$AB$3),IF(AE29&gt;=2,$AE$3),IF(AH29&gt;=2,$AH$3),IF(AK29&gt;=2,$AK$3))))),"")</f>
        <v/>
      </c>
      <c r="AO29" s="2" t="str">
        <f>IF(AM29="3E","3E",IF(COUNT($A29)=0,"",IF(COUNT(AK29)=0,"I",LOOKUP(AM29,{0,2,2.25,2.5,2.75,3,3.25,3.5,3.75,4},{"F","D","C","C+","B-","B","B+","A-","A","A+"}))))</f>
        <v/>
      </c>
      <c r="AP29" s="2" t="str">
        <f>IF(AM29="3E","3E",IF(OR(COUNT($A29)=0,COUNT(W29)=0),"",IF(AND(Y29&gt;=2,AM29&gt;=2,AN29&gt;=28),"PASS","FAIL")))</f>
        <v/>
      </c>
      <c r="AQ29" s="2" t="str">
        <f>IF(COUNT($A29)=0,"",IF(AP29="3E","3E",IF(AP29="PASS",CONCATENATE(IF(N(D29)&lt;2,"411F,",""),IF(N(G29)&lt;2,"412F,",""),IF(N(J29)&lt;2,"413F,",""),IF(N(M29)&lt;2,"421F,",""),IF(N(P29)&lt;2,"422F,",""),IF(N(S29)&lt;2,"423F,",""),IF(N(AB29)&lt;2,"431F,",""),IF(N(AE29)&lt;2,"432F,",""),IF(N(AH29)&lt;2,"433F,","")),"")))</f>
        <v/>
      </c>
      <c r="AR29" s="6" t="str">
        <f t="shared" si="1"/>
        <v/>
      </c>
    </row>
    <row r="30" spans="1:44" ht="18.95" customHeight="1" x14ac:dyDescent="0.25">
      <c r="A30" s="93" t="str">
        <f>IF(DR!$B32="","",DR!$B32)</f>
        <v/>
      </c>
      <c r="B30" s="5" t="str">
        <f>IF(COUNT($A30)=0,"",IF($A30&lt;&gt;DR!$B32,"ERR",DR!J32))</f>
        <v/>
      </c>
      <c r="C30" s="2" t="str">
        <f>IF(COUNT($A30)=0,"",IF(B30="3E","3E",IF(B30="","I",LOOKUP(B30/D$2,{0,0.4,0.45,0.5,0.55,0.6,0.65,0.7,0.75,0.8,1},{"F","D","C","C+","B-","B","B+","A-","A","A+"}))))</f>
        <v/>
      </c>
      <c r="D30" s="99" t="str">
        <f>IF(COUNT($A30)=0,"",IF(B30="","--",IF(B30="3E","3E",LOOKUP(B30/D$2,{0,0.4,0.45,0.5,0.55,0.6,0.65,0.7,0.75,0.8,1},{0,2,2.25,2.5,2.75,3,3.25,3.5,3.75,4}))))</f>
        <v/>
      </c>
      <c r="E30" s="5" t="str">
        <f>IF(COUNT($A30)=0,"",IF($A30&lt;&gt;DR!$B32,"ERR",DR!R32))</f>
        <v/>
      </c>
      <c r="F30" s="2" t="str">
        <f>IF(COUNT($A30)=0,"",IF(E30="3E","3E",IF(E30="","I",LOOKUP(E30/G$2,{0,0.4,0.45,0.5,0.55,0.6,0.65,0.7,0.75,0.8,1},{"F","D","C","C+","B-","B","B+","A-","A","A+"}))))</f>
        <v/>
      </c>
      <c r="G30" s="99" t="str">
        <f>IF(COUNT($A30)=0,"",IF(E30="","--",IF(E30="3E","3E",LOOKUP(E30/G$2,{0,0.4,0.45,0.5,0.55,0.6,0.65,0.7,0.75,0.8,1},{0,2,2.25,2.5,2.75,3,3.25,3.5,3.75,4}))))</f>
        <v/>
      </c>
      <c r="H30" s="5" t="str">
        <f>IF(COUNT($A30)=0,"",IF($A30&lt;&gt;DR!$B32,"ERR",DR!Z32))</f>
        <v/>
      </c>
      <c r="I30" s="2" t="str">
        <f>IF(COUNT($A30)=0,"",IF(H30="3E","3E",IF(H30="","I",LOOKUP(H30/J$2,{0,0.4,0.45,0.5,0.55,0.6,0.65,0.7,0.75,0.8,1},{"F","D","C","C+","B-","B","B+","A-","A","A+"}))))</f>
        <v/>
      </c>
      <c r="J30" s="99" t="str">
        <f>IF(COUNT($A30)=0,"",IF(H30="","--",IF(H30="3E","3E",LOOKUP(H30/J$2,{0,0.4,0.45,0.5,0.55,0.6,0.65,0.7,0.75,0.8,1},{0,2,2.25,2.5,2.75,3,3.25,3.5,3.75,4}))))</f>
        <v/>
      </c>
      <c r="K30" s="5" t="str">
        <f>IF(COUNT($A30)=0,"",IF($A30&lt;&gt;DR!$B32,"ERR",DR!AH32))</f>
        <v/>
      </c>
      <c r="L30" s="2" t="str">
        <f>IF(COUNT($A30)=0,"",IF(K30="3E","3E",IF(K30="","I",LOOKUP(K30/M$2,{0,0.4,0.45,0.5,0.55,0.6,0.65,0.7,0.75,0.8,1},{"F","D","C","C+","B-","B","B+","A-","A","A+"}))))</f>
        <v/>
      </c>
      <c r="M30" s="99" t="str">
        <f>IF(COUNT($A30)=0,"",IF(K30="","--",IF(K30="3E","3E",LOOKUP(K30/M$2,{0,0.4,0.45,0.5,0.55,0.6,0.65,0.7,0.75,0.8,1},{0,2,2.25,2.5,2.75,3,3.25,3.5,3.75,4}))))</f>
        <v/>
      </c>
      <c r="N30" s="5" t="str">
        <f>IF(COUNT($A30)=0,"",IF($A30&lt;&gt;DR!$B32,"ERR",DR!AP32))</f>
        <v/>
      </c>
      <c r="O30" s="2" t="str">
        <f>IF(COUNT($A30)=0,"",IF(N30="3E","3E",IF(N30="","I",LOOKUP(N30/P$2,{0,0.4,0.45,0.5,0.55,0.6,0.65,0.7,0.75,0.8,1},{"F","D","C","C+","B-","B","B+","A-","A","A+"}))))</f>
        <v/>
      </c>
      <c r="P30" s="99" t="str">
        <f>IF(COUNT($A30)=0,"",IF(N30="","--",IF(N30="3E","3E",LOOKUP(N30/P$2,{0,0.4,0.45,0.5,0.55,0.6,0.65,0.7,0.75,0.8,1},{0,2,2.25,2.5,2.75,3,3.25,3.5,3.75,4}))))</f>
        <v/>
      </c>
      <c r="Q30" s="5" t="str">
        <f>IF(COUNT($A30)=0,"",IF($A30&lt;&gt;DR!$B32,"ERR",DR!AX32))</f>
        <v/>
      </c>
      <c r="R30" s="2" t="str">
        <f>IF(COUNT($A30)=0,"",IF(Q30="3E","3E",IF(Q30="","I",LOOKUP(Q30/S$2,{0,0.4,0.45,0.5,0.55,0.6,0.65,0.7,0.75,0.8,1},{"F","D","C","C+","B-","B","B+","A-","A","A+"}))))</f>
        <v/>
      </c>
      <c r="S30" s="99" t="str">
        <f>IF(COUNT($A30)=0,"",IF(Q30="","--",IF(Q30="3E","3E",LOOKUP(Q30/S$2,{0,0.4,0.45,0.5,0.55,0.6,0.65,0.7,0.75,0.8,1},{0,2,2.25,2.5,2.75,3,3.25,3.5,3.75,4}))))</f>
        <v/>
      </c>
      <c r="T30" s="5" t="str">
        <f>IF(OR(COUNT($A30)=0,DR!BZ32=""),"",IF($A30&lt;&gt;DR!$B32,"ERR",DR!BZ32))</f>
        <v/>
      </c>
      <c r="U30" s="2" t="str">
        <f>IF(COUNT($A30)=0,"",IF(T30="3E","3E",IF(T30="","I",LOOKUP(T30/V$2,{0,0.4,0.45,0.5,0.55,0.6,0.65,0.7,0.75,0.8,1},{"F","D","C","C+","B-","B","B+","A-","A","A+"}))))</f>
        <v/>
      </c>
      <c r="V30" s="99" t="str">
        <f>IF(COUNT($A30)=0,"",IF(T30="","--",IF(T30="3E","3E",LOOKUP(T30/V$2,{0,0.4,0.45,0.5,0.55,0.6,0.65,0.7,0.75,0.8,1},{0,2,2.25,2.5,2.75,3,3.25,3.5,3.75,4}))))</f>
        <v/>
      </c>
      <c r="W30" s="5" t="str">
        <f>IF(COUNT($A30)=0,"",IF($A30&lt;&gt;DR!$B32,"ERR",IF(DR!$A32="IM",DR!CL32,DR!CK32)))</f>
        <v/>
      </c>
      <c r="X30" s="2" t="str">
        <f>IF(COUNT($A30)=0,"",IF(W30="3E","3E",IF(W30="","I",LOOKUP(W30/Y$2,{0,0.4,0.45,0.5,0.55,0.6,0.65,0.7,0.75,0.8,1},{"F","D","C","C+","B-","B","B+","A-","A","A+"}))))</f>
        <v/>
      </c>
      <c r="Y30" s="99" t="str">
        <f>IF(COUNT($A30)=0,"",IF(W30="","--",IF(W30="3E","3E",LOOKUP(W30/Y$2,{0,0.4,0.45,0.5,0.55,0.6,0.65,0.7,0.75,0.8,1},{0,2,2.25,2.5,2.75,3,3.25,3.5,3.75,4}))))</f>
        <v/>
      </c>
      <c r="Z30" s="5" t="str">
        <f>IF(COUNT($A30)=0,"",IF($A30&lt;&gt;DR!$B32,"ERR",DR!BF32))</f>
        <v/>
      </c>
      <c r="AA30" s="2" t="str">
        <f>IF(COUNT($A30)=0,"",IF(Z30="3E","3E",IF(Z30="","I",LOOKUP(Z30/AB$2,{0,0.4,0.45,0.5,0.55,0.6,0.65,0.7,0.75,0.8,1},{"F","D","C","C+","B-","B","B+","A-","A","A+"}))))</f>
        <v/>
      </c>
      <c r="AB30" s="99" t="str">
        <f>IF(COUNT($A30)=0,"",IF(Z30="","--",IF(Z30="3E","3E",LOOKUP(Z30/AB$2,{0,0.4,0.45,0.5,0.55,0.6,0.65,0.7,0.75,0.8,1},{0,2,2.25,2.5,2.75,3,3.25,3.5,3.75,4}))))</f>
        <v/>
      </c>
      <c r="AC30" s="5" t="str">
        <f>IF(COUNT($A30)=0,"",IF($A30&lt;&gt;DR!$B32,"ERR",DR!BG32))</f>
        <v/>
      </c>
      <c r="AD30" s="2" t="str">
        <f>IF(COUNT($A30)=0,"",IF(AC30="3E","3E",IF(AC30="","I",LOOKUP(AC30/AE$2,{0,0.4,0.45,0.5,0.55,0.6,0.65,0.7,0.75,0.8,1},{"F","D","C","C+","B-","B","B+","A-","A","A+"}))))</f>
        <v/>
      </c>
      <c r="AE30" s="99" t="str">
        <f>IF(COUNT($A30)=0,"",IF(AC30="","--",IF(AC30="3E","3E",LOOKUP(AC30/AE$2,{0,0.4,0.45,0.5,0.55,0.6,0.65,0.7,0.75,0.8,1},{0,2,2.25,2.5,2.75,3,3.25,3.5,3.75,4}))))</f>
        <v/>
      </c>
      <c r="AF30" s="5" t="str">
        <f>IF(COUNT($A30)=0,"",IF($A30&lt;&gt;DR!$B32,"ERR",DR!BQ32))</f>
        <v/>
      </c>
      <c r="AG30" s="2" t="str">
        <f>IF(COUNT($A30)=0,"",IF(AF30="3E","3E",IF(AF30="","I",LOOKUP(AF30/AH$2,{0,0.4,0.45,0.5,0.55,0.6,0.65,0.7,0.75,0.8,1},{"F","D","C","C+","B-","B","B+","A-","A","A+"}))))</f>
        <v/>
      </c>
      <c r="AH30" s="99" t="str">
        <f>IF(COUNT($A30)=0,"",IF(AF30="","--",IF(AF30="3E","3E",LOOKUP(AF30/AH$2,{0,0.4,0.45,0.5,0.55,0.6,0.65,0.7,0.75,0.8,1},{0,2,2.25,2.5,2.75,3,3.25,3.5,3.75,4}))))</f>
        <v/>
      </c>
      <c r="AI30" s="5" t="str">
        <f>IF(COUNT($A30)=0,"",IF($A30&lt;&gt;DR!$B32,"ERR",DR!BY32))</f>
        <v/>
      </c>
      <c r="AJ30" s="2" t="str">
        <f>IF(COUNT($A30)=0,"",IF(AI30="3E","3E",IF(AI30="","I",LOOKUP(AI30/AK$2,{0,0.4,0.45,0.5,0.55,0.6,0.65,0.7,0.75,0.8,1},{"F","D","C","C+","B-","B","B+","A-","A","A+"}))))</f>
        <v/>
      </c>
      <c r="AK30" s="103" t="str">
        <f>IF(COUNT($A30)=0,"",IF(AI30="","--",IF(AI30="3E","3E",LOOKUP(AI30/AK$2,{0,0.4,0.45,0.5,0.55,0.6,0.65,0.7,0.75,0.8,1},{0,2,2.25,2.5,2.75,3,3.25,3.5,3.75,4}))))</f>
        <v/>
      </c>
      <c r="AL30" s="94" t="str">
        <f>IFERROR(IF(COUNT($A30)=0,"",IF(COUNT(W30)=0,"--",IF(COUNTIF(B30:AK30,"3E")&gt;0,"3E",SUM(IF(D30&gt;=2,D30*$D$3),IF(G30&gt;=2,G30*$G$3),IF(J30&gt;=2,J30*$J$3),IF(M30&gt;=2,M30*$M$3),IF(P30&gt;=2,P30*$P$3),IF(S30&gt;=2,S30*$S$3),IF(V30&gt;=2,V30*$V$3),IF(Y30&gt;=2,Y30*$Y$3),IF(AB30&gt;=2,AB30*$AB$3),IF(AE30&gt;=2,AE30*$AE$3),IF(AH30&gt;=2,AH30*$AH$3),IF(AK30&gt;=2,AK30*$AK$3))))),"")</f>
        <v/>
      </c>
      <c r="AM30" s="4" t="str">
        <f>IF(COUNT($A30)=0,"",IF(COUNT(W30)=0,"--",IF(COUNTIF(B30:Y30,"3E")&gt;0,"3E",TRUNC(SUM(IF(N(D30)&gt;=2,D$3*D30,0),IF(N(G30)&gt;=2,G$3*G30,0),IF(N(J30)&gt;=2,J$3*J30,0),IF(N(M30)&gt;=2,M$3*M30,0),IF(N(P30)&gt;=2,P$3*P30,0),IF(N(S30)&gt;=2,S$3*S30,0),IF(N(AB30)&gt;=2,AB$3*AB30,0),IF(N(AE30)&gt;=2,AE$3*AE30,0),IF(N(AH30)&gt;=2,AH$3*AH30,0),IF(N(V30)&gt;=2,V$3*V30,0),IF(N(Y30)&gt;=2,Y$3*Y30,0))/TCP,3))))</f>
        <v/>
      </c>
      <c r="AN30" s="2" t="str">
        <f>IFERROR(IF(COUNT($A30)=0,"",IF(COUNT(W30)=0,"--",IF(COUNTIF(B30:AK30,"3E")&gt;0,"3E",SUM(IF(D30&gt;=2,$D$3),IF(G30&gt;=2,$G$3),IF(J30&gt;=2,$J$3),IF(M30&gt;=2,$M$3),IF(P30&gt;=2,$P$3),IF(S30&gt;=2,$S$3),IF(V30&gt;=2,$V$3),IF(Y30&gt;=2,$Y$3),IF(AB30&gt;=2,$AB$3),IF(AE30&gt;=2,$AE$3),IF(AH30&gt;=2,$AH$3),IF(AK30&gt;=2,$AK$3))))),"")</f>
        <v/>
      </c>
      <c r="AO30" s="2" t="str">
        <f>IF(AM30="3E","3E",IF(COUNT($A30)=0,"",IF(COUNT(AK30)=0,"I",LOOKUP(AM30,{0,2,2.25,2.5,2.75,3,3.25,3.5,3.75,4},{"F","D","C","C+","B-","B","B+","A-","A","A+"}))))</f>
        <v/>
      </c>
      <c r="AP30" s="2" t="str">
        <f>IF(AM30="3E","3E",IF(OR(COUNT($A30)=0,COUNT(W30)=0),"",IF(AND(Y30&gt;=2,AM30&gt;=2,AN30&gt;=28),"PASS","FAIL")))</f>
        <v/>
      </c>
      <c r="AQ30" s="2" t="str">
        <f>IF(COUNT($A30)=0,"",IF(AP30="3E","3E",IF(AP30="PASS",CONCATENATE(IF(N(D30)&lt;2,"411F,",""),IF(N(G30)&lt;2,"412F,",""),IF(N(J30)&lt;2,"413F,",""),IF(N(M30)&lt;2,"421F,",""),IF(N(P30)&lt;2,"422F,",""),IF(N(S30)&lt;2,"423F,",""),IF(N(AB30)&lt;2,"431F,",""),IF(N(AE30)&lt;2,"432F,",""),IF(N(AH30)&lt;2,"433F,","")),"")))</f>
        <v/>
      </c>
      <c r="AR30" s="6" t="str">
        <f t="shared" si="1"/>
        <v/>
      </c>
    </row>
    <row r="31" spans="1:44" ht="18.95" customHeight="1" x14ac:dyDescent="0.25">
      <c r="A31" s="93" t="str">
        <f>IF(DR!$B33="","",DR!$B33)</f>
        <v/>
      </c>
      <c r="B31" s="5" t="str">
        <f>IF(COUNT($A31)=0,"",IF($A31&lt;&gt;DR!$B33,"ERR",DR!J33))</f>
        <v/>
      </c>
      <c r="C31" s="2" t="str">
        <f>IF(COUNT($A31)=0,"",IF(B31="3E","3E",IF(B31="","I",LOOKUP(B31/D$2,{0,0.4,0.45,0.5,0.55,0.6,0.65,0.7,0.75,0.8,1},{"F","D","C","C+","B-","B","B+","A-","A","A+"}))))</f>
        <v/>
      </c>
      <c r="D31" s="99" t="str">
        <f>IF(COUNT($A31)=0,"",IF(B31="","--",IF(B31="3E","3E",LOOKUP(B31/D$2,{0,0.4,0.45,0.5,0.55,0.6,0.65,0.7,0.75,0.8,1},{0,2,2.25,2.5,2.75,3,3.25,3.5,3.75,4}))))</f>
        <v/>
      </c>
      <c r="E31" s="5" t="str">
        <f>IF(COUNT($A31)=0,"",IF($A31&lt;&gt;DR!$B33,"ERR",DR!R33))</f>
        <v/>
      </c>
      <c r="F31" s="2" t="str">
        <f>IF(COUNT($A31)=0,"",IF(E31="3E","3E",IF(E31="","I",LOOKUP(E31/G$2,{0,0.4,0.45,0.5,0.55,0.6,0.65,0.7,0.75,0.8,1},{"F","D","C","C+","B-","B","B+","A-","A","A+"}))))</f>
        <v/>
      </c>
      <c r="G31" s="99" t="str">
        <f>IF(COUNT($A31)=0,"",IF(E31="","--",IF(E31="3E","3E",LOOKUP(E31/G$2,{0,0.4,0.45,0.5,0.55,0.6,0.65,0.7,0.75,0.8,1},{0,2,2.25,2.5,2.75,3,3.25,3.5,3.75,4}))))</f>
        <v/>
      </c>
      <c r="H31" s="5" t="str">
        <f>IF(COUNT($A31)=0,"",IF($A31&lt;&gt;DR!$B33,"ERR",DR!Z33))</f>
        <v/>
      </c>
      <c r="I31" s="2" t="str">
        <f>IF(COUNT($A31)=0,"",IF(H31="3E","3E",IF(H31="","I",LOOKUP(H31/J$2,{0,0.4,0.45,0.5,0.55,0.6,0.65,0.7,0.75,0.8,1},{"F","D","C","C+","B-","B","B+","A-","A","A+"}))))</f>
        <v/>
      </c>
      <c r="J31" s="99" t="str">
        <f>IF(COUNT($A31)=0,"",IF(H31="","--",IF(H31="3E","3E",LOOKUP(H31/J$2,{0,0.4,0.45,0.5,0.55,0.6,0.65,0.7,0.75,0.8,1},{0,2,2.25,2.5,2.75,3,3.25,3.5,3.75,4}))))</f>
        <v/>
      </c>
      <c r="K31" s="5" t="str">
        <f>IF(COUNT($A31)=0,"",IF($A31&lt;&gt;DR!$B33,"ERR",DR!AH33))</f>
        <v/>
      </c>
      <c r="L31" s="2" t="str">
        <f>IF(COUNT($A31)=0,"",IF(K31="3E","3E",IF(K31="","I",LOOKUP(K31/M$2,{0,0.4,0.45,0.5,0.55,0.6,0.65,0.7,0.75,0.8,1},{"F","D","C","C+","B-","B","B+","A-","A","A+"}))))</f>
        <v/>
      </c>
      <c r="M31" s="99" t="str">
        <f>IF(COUNT($A31)=0,"",IF(K31="","--",IF(K31="3E","3E",LOOKUP(K31/M$2,{0,0.4,0.45,0.5,0.55,0.6,0.65,0.7,0.75,0.8,1},{0,2,2.25,2.5,2.75,3,3.25,3.5,3.75,4}))))</f>
        <v/>
      </c>
      <c r="N31" s="5" t="str">
        <f>IF(COUNT($A31)=0,"",IF($A31&lt;&gt;DR!$B33,"ERR",DR!AP33))</f>
        <v/>
      </c>
      <c r="O31" s="2" t="str">
        <f>IF(COUNT($A31)=0,"",IF(N31="3E","3E",IF(N31="","I",LOOKUP(N31/P$2,{0,0.4,0.45,0.5,0.55,0.6,0.65,0.7,0.75,0.8,1},{"F","D","C","C+","B-","B","B+","A-","A","A+"}))))</f>
        <v/>
      </c>
      <c r="P31" s="99" t="str">
        <f>IF(COUNT($A31)=0,"",IF(N31="","--",IF(N31="3E","3E",LOOKUP(N31/P$2,{0,0.4,0.45,0.5,0.55,0.6,0.65,0.7,0.75,0.8,1},{0,2,2.25,2.5,2.75,3,3.25,3.5,3.75,4}))))</f>
        <v/>
      </c>
      <c r="Q31" s="5" t="str">
        <f>IF(COUNT($A31)=0,"",IF($A31&lt;&gt;DR!$B33,"ERR",DR!AX33))</f>
        <v/>
      </c>
      <c r="R31" s="2" t="str">
        <f>IF(COUNT($A31)=0,"",IF(Q31="3E","3E",IF(Q31="","I",LOOKUP(Q31/S$2,{0,0.4,0.45,0.5,0.55,0.6,0.65,0.7,0.75,0.8,1},{"F","D","C","C+","B-","B","B+","A-","A","A+"}))))</f>
        <v/>
      </c>
      <c r="S31" s="99" t="str">
        <f>IF(COUNT($A31)=0,"",IF(Q31="","--",IF(Q31="3E","3E",LOOKUP(Q31/S$2,{0,0.4,0.45,0.5,0.55,0.6,0.65,0.7,0.75,0.8,1},{0,2,2.25,2.5,2.75,3,3.25,3.5,3.75,4}))))</f>
        <v/>
      </c>
      <c r="T31" s="5" t="str">
        <f>IF(OR(COUNT($A31)=0,DR!BZ33=""),"",IF($A31&lt;&gt;DR!$B33,"ERR",DR!BZ33))</f>
        <v/>
      </c>
      <c r="U31" s="2" t="str">
        <f>IF(COUNT($A31)=0,"",IF(T31="3E","3E",IF(T31="","I",LOOKUP(T31/V$2,{0,0.4,0.45,0.5,0.55,0.6,0.65,0.7,0.75,0.8,1},{"F","D","C","C+","B-","B","B+","A-","A","A+"}))))</f>
        <v/>
      </c>
      <c r="V31" s="99" t="str">
        <f>IF(COUNT($A31)=0,"",IF(T31="","--",IF(T31="3E","3E",LOOKUP(T31/V$2,{0,0.4,0.45,0.5,0.55,0.6,0.65,0.7,0.75,0.8,1},{0,2,2.25,2.5,2.75,3,3.25,3.5,3.75,4}))))</f>
        <v/>
      </c>
      <c r="W31" s="5" t="str">
        <f>IF(COUNT($A31)=0,"",IF($A31&lt;&gt;DR!$B33,"ERR",IF(DR!$A33="IM",DR!CL33,DR!CK33)))</f>
        <v/>
      </c>
      <c r="X31" s="2" t="str">
        <f>IF(COUNT($A31)=0,"",IF(W31="3E","3E",IF(W31="","I",LOOKUP(W31/Y$2,{0,0.4,0.45,0.5,0.55,0.6,0.65,0.7,0.75,0.8,1},{"F","D","C","C+","B-","B","B+","A-","A","A+"}))))</f>
        <v/>
      </c>
      <c r="Y31" s="99" t="str">
        <f>IF(COUNT($A31)=0,"",IF(W31="","--",IF(W31="3E","3E",LOOKUP(W31/Y$2,{0,0.4,0.45,0.5,0.55,0.6,0.65,0.7,0.75,0.8,1},{0,2,2.25,2.5,2.75,3,3.25,3.5,3.75,4}))))</f>
        <v/>
      </c>
      <c r="Z31" s="5" t="str">
        <f>IF(COUNT($A31)=0,"",IF($A31&lt;&gt;DR!$B33,"ERR",DR!BF33))</f>
        <v/>
      </c>
      <c r="AA31" s="2" t="str">
        <f>IF(COUNT($A31)=0,"",IF(Z31="3E","3E",IF(Z31="","I",LOOKUP(Z31/AB$2,{0,0.4,0.45,0.5,0.55,0.6,0.65,0.7,0.75,0.8,1},{"F","D","C","C+","B-","B","B+","A-","A","A+"}))))</f>
        <v/>
      </c>
      <c r="AB31" s="99" t="str">
        <f>IF(COUNT($A31)=0,"",IF(Z31="","--",IF(Z31="3E","3E",LOOKUP(Z31/AB$2,{0,0.4,0.45,0.5,0.55,0.6,0.65,0.7,0.75,0.8,1},{0,2,2.25,2.5,2.75,3,3.25,3.5,3.75,4}))))</f>
        <v/>
      </c>
      <c r="AC31" s="5" t="str">
        <f>IF(COUNT($A31)=0,"",IF($A31&lt;&gt;DR!$B33,"ERR",DR!BG33))</f>
        <v/>
      </c>
      <c r="AD31" s="2" t="str">
        <f>IF(COUNT($A31)=0,"",IF(AC31="3E","3E",IF(AC31="","I",LOOKUP(AC31/AE$2,{0,0.4,0.45,0.5,0.55,0.6,0.65,0.7,0.75,0.8,1},{"F","D","C","C+","B-","B","B+","A-","A","A+"}))))</f>
        <v/>
      </c>
      <c r="AE31" s="99" t="str">
        <f>IF(COUNT($A31)=0,"",IF(AC31="","--",IF(AC31="3E","3E",LOOKUP(AC31/AE$2,{0,0.4,0.45,0.5,0.55,0.6,0.65,0.7,0.75,0.8,1},{0,2,2.25,2.5,2.75,3,3.25,3.5,3.75,4}))))</f>
        <v/>
      </c>
      <c r="AF31" s="5" t="str">
        <f>IF(COUNT($A31)=0,"",IF($A31&lt;&gt;DR!$B33,"ERR",DR!BQ33))</f>
        <v/>
      </c>
      <c r="AG31" s="2" t="str">
        <f>IF(COUNT($A31)=0,"",IF(AF31="3E","3E",IF(AF31="","I",LOOKUP(AF31/AH$2,{0,0.4,0.45,0.5,0.55,0.6,0.65,0.7,0.75,0.8,1},{"F","D","C","C+","B-","B","B+","A-","A","A+"}))))</f>
        <v/>
      </c>
      <c r="AH31" s="99" t="str">
        <f>IF(COUNT($A31)=0,"",IF(AF31="","--",IF(AF31="3E","3E",LOOKUP(AF31/AH$2,{0,0.4,0.45,0.5,0.55,0.6,0.65,0.7,0.75,0.8,1},{0,2,2.25,2.5,2.75,3,3.25,3.5,3.75,4}))))</f>
        <v/>
      </c>
      <c r="AI31" s="5" t="str">
        <f>IF(COUNT($A31)=0,"",IF($A31&lt;&gt;DR!$B33,"ERR",DR!BY33))</f>
        <v/>
      </c>
      <c r="AJ31" s="2" t="str">
        <f>IF(COUNT($A31)=0,"",IF(AI31="3E","3E",IF(AI31="","I",LOOKUP(AI31/AK$2,{0,0.4,0.45,0.5,0.55,0.6,0.65,0.7,0.75,0.8,1},{"F","D","C","C+","B-","B","B+","A-","A","A+"}))))</f>
        <v/>
      </c>
      <c r="AK31" s="103" t="str">
        <f>IF(COUNT($A31)=0,"",IF(AI31="","--",IF(AI31="3E","3E",LOOKUP(AI31/AK$2,{0,0.4,0.45,0.5,0.55,0.6,0.65,0.7,0.75,0.8,1},{0,2,2.25,2.5,2.75,3,3.25,3.5,3.75,4}))))</f>
        <v/>
      </c>
      <c r="AL31" s="94" t="str">
        <f>IFERROR(IF(COUNT($A31)=0,"",IF(COUNT(W31)=0,"--",IF(COUNTIF(B31:AK31,"3E")&gt;0,"3E",SUM(IF(D31&gt;=2,D31*$D$3),IF(G31&gt;=2,G31*$G$3),IF(J31&gt;=2,J31*$J$3),IF(M31&gt;=2,M31*$M$3),IF(P31&gt;=2,P31*$P$3),IF(S31&gt;=2,S31*$S$3),IF(V31&gt;=2,V31*$V$3),IF(Y31&gt;=2,Y31*$Y$3),IF(AB31&gt;=2,AB31*$AB$3),IF(AE31&gt;=2,AE31*$AE$3),IF(AH31&gt;=2,AH31*$AH$3),IF(AK31&gt;=2,AK31*$AK$3))))),"")</f>
        <v/>
      </c>
      <c r="AM31" s="4" t="str">
        <f>IF(COUNT($A31)=0,"",IF(COUNT(W31)=0,"--",IF(COUNTIF(B31:Y31,"3E")&gt;0,"3E",TRUNC(SUM(IF(N(D31)&gt;=2,D$3*D31,0),IF(N(G31)&gt;=2,G$3*G31,0),IF(N(J31)&gt;=2,J$3*J31,0),IF(N(M31)&gt;=2,M$3*M31,0),IF(N(P31)&gt;=2,P$3*P31,0),IF(N(S31)&gt;=2,S$3*S31,0),IF(N(AB31)&gt;=2,AB$3*AB31,0),IF(N(AE31)&gt;=2,AE$3*AE31,0),IF(N(AH31)&gt;=2,AH$3*AH31,0),IF(N(V31)&gt;=2,V$3*V31,0),IF(N(Y31)&gt;=2,Y$3*Y31,0))/TCP,3))))</f>
        <v/>
      </c>
      <c r="AN31" s="2" t="str">
        <f>IFERROR(IF(COUNT($A31)=0,"",IF(COUNT(W31)=0,"--",IF(COUNTIF(B31:AK31,"3E")&gt;0,"3E",SUM(IF(D31&gt;=2,$D$3),IF(G31&gt;=2,$G$3),IF(J31&gt;=2,$J$3),IF(M31&gt;=2,$M$3),IF(P31&gt;=2,$P$3),IF(S31&gt;=2,$S$3),IF(V31&gt;=2,$V$3),IF(Y31&gt;=2,$Y$3),IF(AB31&gt;=2,$AB$3),IF(AE31&gt;=2,$AE$3),IF(AH31&gt;=2,$AH$3),IF(AK31&gt;=2,$AK$3))))),"")</f>
        <v/>
      </c>
      <c r="AO31" s="2" t="str">
        <f>IF(AM31="3E","3E",IF(COUNT($A31)=0,"",IF(COUNT(AK31)=0,"I",LOOKUP(AM31,{0,2,2.25,2.5,2.75,3,3.25,3.5,3.75,4},{"F","D","C","C+","B-","B","B+","A-","A","A+"}))))</f>
        <v/>
      </c>
      <c r="AP31" s="2" t="str">
        <f>IF(AM31="3E","3E",IF(OR(COUNT($A31)=0,COUNT(W31)=0),"",IF(AND(Y31&gt;=2,AM31&gt;=2,AN31&gt;=28),"PASS","FAIL")))</f>
        <v/>
      </c>
      <c r="AQ31" s="2" t="str">
        <f>IF(COUNT($A31)=0,"",IF(AP31="3E","3E",IF(AP31="PASS",CONCATENATE(IF(N(D31)&lt;2,"411F,",""),IF(N(G31)&lt;2,"412F,",""),IF(N(J31)&lt;2,"413F,",""),IF(N(M31)&lt;2,"421F,",""),IF(N(P31)&lt;2,"422F,",""),IF(N(S31)&lt;2,"423F,",""),IF(N(AB31)&lt;2,"431F,",""),IF(N(AE31)&lt;2,"432F,",""),IF(N(AH31)&lt;2,"433F,","")),"")))</f>
        <v/>
      </c>
      <c r="AR31" s="6" t="str">
        <f t="shared" si="1"/>
        <v/>
      </c>
    </row>
    <row r="32" spans="1:44" ht="18.95" customHeight="1" x14ac:dyDescent="0.25">
      <c r="A32" s="93" t="str">
        <f>IF(DR!$B34="","",DR!$B34)</f>
        <v/>
      </c>
      <c r="B32" s="5" t="str">
        <f>IF(COUNT($A32)=0,"",IF($A32&lt;&gt;DR!$B34,"ERR",DR!J34))</f>
        <v/>
      </c>
      <c r="C32" s="2" t="str">
        <f>IF(COUNT($A32)=0,"",IF(B32="3E","3E",IF(B32="","I",LOOKUP(B32/D$2,{0,0.4,0.45,0.5,0.55,0.6,0.65,0.7,0.75,0.8,1},{"F","D","C","C+","B-","B","B+","A-","A","A+"}))))</f>
        <v/>
      </c>
      <c r="D32" s="99" t="str">
        <f>IF(COUNT($A32)=0,"",IF(B32="","--",IF(B32="3E","3E",LOOKUP(B32/D$2,{0,0.4,0.45,0.5,0.55,0.6,0.65,0.7,0.75,0.8,1},{0,2,2.25,2.5,2.75,3,3.25,3.5,3.75,4}))))</f>
        <v/>
      </c>
      <c r="E32" s="5" t="str">
        <f>IF(COUNT($A32)=0,"",IF($A32&lt;&gt;DR!$B34,"ERR",DR!R34))</f>
        <v/>
      </c>
      <c r="F32" s="2" t="str">
        <f>IF(COUNT($A32)=0,"",IF(E32="3E","3E",IF(E32="","I",LOOKUP(E32/G$2,{0,0.4,0.45,0.5,0.55,0.6,0.65,0.7,0.75,0.8,1},{"F","D","C","C+","B-","B","B+","A-","A","A+"}))))</f>
        <v/>
      </c>
      <c r="G32" s="99" t="str">
        <f>IF(COUNT($A32)=0,"",IF(E32="","--",IF(E32="3E","3E",LOOKUP(E32/G$2,{0,0.4,0.45,0.5,0.55,0.6,0.65,0.7,0.75,0.8,1},{0,2,2.25,2.5,2.75,3,3.25,3.5,3.75,4}))))</f>
        <v/>
      </c>
      <c r="H32" s="5" t="str">
        <f>IF(COUNT($A32)=0,"",IF($A32&lt;&gt;DR!$B34,"ERR",DR!Z34))</f>
        <v/>
      </c>
      <c r="I32" s="2" t="str">
        <f>IF(COUNT($A32)=0,"",IF(H32="3E","3E",IF(H32="","I",LOOKUP(H32/J$2,{0,0.4,0.45,0.5,0.55,0.6,0.65,0.7,0.75,0.8,1},{"F","D","C","C+","B-","B","B+","A-","A","A+"}))))</f>
        <v/>
      </c>
      <c r="J32" s="99" t="str">
        <f>IF(COUNT($A32)=0,"",IF(H32="","--",IF(H32="3E","3E",LOOKUP(H32/J$2,{0,0.4,0.45,0.5,0.55,0.6,0.65,0.7,0.75,0.8,1},{0,2,2.25,2.5,2.75,3,3.25,3.5,3.75,4}))))</f>
        <v/>
      </c>
      <c r="K32" s="5" t="str">
        <f>IF(COUNT($A32)=0,"",IF($A32&lt;&gt;DR!$B34,"ERR",DR!AH34))</f>
        <v/>
      </c>
      <c r="L32" s="2" t="str">
        <f>IF(COUNT($A32)=0,"",IF(K32="3E","3E",IF(K32="","I",LOOKUP(K32/M$2,{0,0.4,0.45,0.5,0.55,0.6,0.65,0.7,0.75,0.8,1},{"F","D","C","C+","B-","B","B+","A-","A","A+"}))))</f>
        <v/>
      </c>
      <c r="M32" s="99" t="str">
        <f>IF(COUNT($A32)=0,"",IF(K32="","--",IF(K32="3E","3E",LOOKUP(K32/M$2,{0,0.4,0.45,0.5,0.55,0.6,0.65,0.7,0.75,0.8,1},{0,2,2.25,2.5,2.75,3,3.25,3.5,3.75,4}))))</f>
        <v/>
      </c>
      <c r="N32" s="5" t="str">
        <f>IF(COUNT($A32)=0,"",IF($A32&lt;&gt;DR!$B34,"ERR",DR!AP34))</f>
        <v/>
      </c>
      <c r="O32" s="2" t="str">
        <f>IF(COUNT($A32)=0,"",IF(N32="3E","3E",IF(N32="","I",LOOKUP(N32/P$2,{0,0.4,0.45,0.5,0.55,0.6,0.65,0.7,0.75,0.8,1},{"F","D","C","C+","B-","B","B+","A-","A","A+"}))))</f>
        <v/>
      </c>
      <c r="P32" s="99" t="str">
        <f>IF(COUNT($A32)=0,"",IF(N32="","--",IF(N32="3E","3E",LOOKUP(N32/P$2,{0,0.4,0.45,0.5,0.55,0.6,0.65,0.7,0.75,0.8,1},{0,2,2.25,2.5,2.75,3,3.25,3.5,3.75,4}))))</f>
        <v/>
      </c>
      <c r="Q32" s="5" t="str">
        <f>IF(COUNT($A32)=0,"",IF($A32&lt;&gt;DR!$B34,"ERR",DR!AX34))</f>
        <v/>
      </c>
      <c r="R32" s="2" t="str">
        <f>IF(COUNT($A32)=0,"",IF(Q32="3E","3E",IF(Q32="","I",LOOKUP(Q32/S$2,{0,0.4,0.45,0.5,0.55,0.6,0.65,0.7,0.75,0.8,1},{"F","D","C","C+","B-","B","B+","A-","A","A+"}))))</f>
        <v/>
      </c>
      <c r="S32" s="99" t="str">
        <f>IF(COUNT($A32)=0,"",IF(Q32="","--",IF(Q32="3E","3E",LOOKUP(Q32/S$2,{0,0.4,0.45,0.5,0.55,0.6,0.65,0.7,0.75,0.8,1},{0,2,2.25,2.5,2.75,3,3.25,3.5,3.75,4}))))</f>
        <v/>
      </c>
      <c r="T32" s="5" t="str">
        <f>IF(OR(COUNT($A32)=0,DR!BZ34=""),"",IF($A32&lt;&gt;DR!$B34,"ERR",DR!BZ34))</f>
        <v/>
      </c>
      <c r="U32" s="2" t="str">
        <f>IF(COUNT($A32)=0,"",IF(T32="3E","3E",IF(T32="","I",LOOKUP(T32/V$2,{0,0.4,0.45,0.5,0.55,0.6,0.65,0.7,0.75,0.8,1},{"F","D","C","C+","B-","B","B+","A-","A","A+"}))))</f>
        <v/>
      </c>
      <c r="V32" s="99" t="str">
        <f>IF(COUNT($A32)=0,"",IF(T32="","--",IF(T32="3E","3E",LOOKUP(T32/V$2,{0,0.4,0.45,0.5,0.55,0.6,0.65,0.7,0.75,0.8,1},{0,2,2.25,2.5,2.75,3,3.25,3.5,3.75,4}))))</f>
        <v/>
      </c>
      <c r="W32" s="5" t="str">
        <f>IF(COUNT($A32)=0,"",IF($A32&lt;&gt;DR!$B34,"ERR",IF(DR!$A34="IM",DR!CL34,DR!CK34)))</f>
        <v/>
      </c>
      <c r="X32" s="2" t="str">
        <f>IF(COUNT($A32)=0,"",IF(W32="3E","3E",IF(W32="","I",LOOKUP(W32/Y$2,{0,0.4,0.45,0.5,0.55,0.6,0.65,0.7,0.75,0.8,1},{"F","D","C","C+","B-","B","B+","A-","A","A+"}))))</f>
        <v/>
      </c>
      <c r="Y32" s="99" t="str">
        <f>IF(COUNT($A32)=0,"",IF(W32="","--",IF(W32="3E","3E",LOOKUP(W32/Y$2,{0,0.4,0.45,0.5,0.55,0.6,0.65,0.7,0.75,0.8,1},{0,2,2.25,2.5,2.75,3,3.25,3.5,3.75,4}))))</f>
        <v/>
      </c>
      <c r="Z32" s="5" t="str">
        <f>IF(COUNT($A32)=0,"",IF($A32&lt;&gt;DR!$B34,"ERR",DR!BF34))</f>
        <v/>
      </c>
      <c r="AA32" s="2" t="str">
        <f>IF(COUNT($A32)=0,"",IF(Z32="3E","3E",IF(Z32="","I",LOOKUP(Z32/AB$2,{0,0.4,0.45,0.5,0.55,0.6,0.65,0.7,0.75,0.8,1},{"F","D","C","C+","B-","B","B+","A-","A","A+"}))))</f>
        <v/>
      </c>
      <c r="AB32" s="99" t="str">
        <f>IF(COUNT($A32)=0,"",IF(Z32="","--",IF(Z32="3E","3E",LOOKUP(Z32/AB$2,{0,0.4,0.45,0.5,0.55,0.6,0.65,0.7,0.75,0.8,1},{0,2,2.25,2.5,2.75,3,3.25,3.5,3.75,4}))))</f>
        <v/>
      </c>
      <c r="AC32" s="5" t="str">
        <f>IF(COUNT($A32)=0,"",IF($A32&lt;&gt;DR!$B34,"ERR",DR!BG34))</f>
        <v/>
      </c>
      <c r="AD32" s="2" t="str">
        <f>IF(COUNT($A32)=0,"",IF(AC32="3E","3E",IF(AC32="","I",LOOKUP(AC32/AE$2,{0,0.4,0.45,0.5,0.55,0.6,0.65,0.7,0.75,0.8,1},{"F","D","C","C+","B-","B","B+","A-","A","A+"}))))</f>
        <v/>
      </c>
      <c r="AE32" s="99" t="str">
        <f>IF(COUNT($A32)=0,"",IF(AC32="","--",IF(AC32="3E","3E",LOOKUP(AC32/AE$2,{0,0.4,0.45,0.5,0.55,0.6,0.65,0.7,0.75,0.8,1},{0,2,2.25,2.5,2.75,3,3.25,3.5,3.75,4}))))</f>
        <v/>
      </c>
      <c r="AF32" s="5" t="str">
        <f>IF(COUNT($A32)=0,"",IF($A32&lt;&gt;DR!$B34,"ERR",DR!BQ34))</f>
        <v/>
      </c>
      <c r="AG32" s="2" t="str">
        <f>IF(COUNT($A32)=0,"",IF(AF32="3E","3E",IF(AF32="","I",LOOKUP(AF32/AH$2,{0,0.4,0.45,0.5,0.55,0.6,0.65,0.7,0.75,0.8,1},{"F","D","C","C+","B-","B","B+","A-","A","A+"}))))</f>
        <v/>
      </c>
      <c r="AH32" s="99" t="str">
        <f>IF(COUNT($A32)=0,"",IF(AF32="","--",IF(AF32="3E","3E",LOOKUP(AF32/AH$2,{0,0.4,0.45,0.5,0.55,0.6,0.65,0.7,0.75,0.8,1},{0,2,2.25,2.5,2.75,3,3.25,3.5,3.75,4}))))</f>
        <v/>
      </c>
      <c r="AI32" s="5" t="str">
        <f>IF(COUNT($A32)=0,"",IF($A32&lt;&gt;DR!$B34,"ERR",DR!BY34))</f>
        <v/>
      </c>
      <c r="AJ32" s="2" t="str">
        <f>IF(COUNT($A32)=0,"",IF(AI32="3E","3E",IF(AI32="","I",LOOKUP(AI32/AK$2,{0,0.4,0.45,0.5,0.55,0.6,0.65,0.7,0.75,0.8,1},{"F","D","C","C+","B-","B","B+","A-","A","A+"}))))</f>
        <v/>
      </c>
      <c r="AK32" s="103" t="str">
        <f>IF(COUNT($A32)=0,"",IF(AI32="","--",IF(AI32="3E","3E",LOOKUP(AI32/AK$2,{0,0.4,0.45,0.5,0.55,0.6,0.65,0.7,0.75,0.8,1},{0,2,2.25,2.5,2.75,3,3.25,3.5,3.75,4}))))</f>
        <v/>
      </c>
      <c r="AL32" s="94" t="str">
        <f>IFERROR(IF(COUNT($A32)=0,"",IF(COUNT(W32)=0,"--",IF(COUNTIF(B32:AK32,"3E")&gt;0,"3E",SUM(IF(D32&gt;=2,D32*$D$3),IF(G32&gt;=2,G32*$G$3),IF(J32&gt;=2,J32*$J$3),IF(M32&gt;=2,M32*$M$3),IF(P32&gt;=2,P32*$P$3),IF(S32&gt;=2,S32*$S$3),IF(V32&gt;=2,V32*$V$3),IF(Y32&gt;=2,Y32*$Y$3),IF(AB32&gt;=2,AB32*$AB$3),IF(AE32&gt;=2,AE32*$AE$3),IF(AH32&gt;=2,AH32*$AH$3),IF(AK32&gt;=2,AK32*$AK$3))))),"")</f>
        <v/>
      </c>
      <c r="AM32" s="4" t="str">
        <f>IF(COUNT($A32)=0,"",IF(COUNT(W32)=0,"--",IF(COUNTIF(B32:Y32,"3E")&gt;0,"3E",TRUNC(SUM(IF(N(D32)&gt;=2,D$3*D32,0),IF(N(G32)&gt;=2,G$3*G32,0),IF(N(J32)&gt;=2,J$3*J32,0),IF(N(M32)&gt;=2,M$3*M32,0),IF(N(P32)&gt;=2,P$3*P32,0),IF(N(S32)&gt;=2,S$3*S32,0),IF(N(AB32)&gt;=2,AB$3*AB32,0),IF(N(AE32)&gt;=2,AE$3*AE32,0),IF(N(AH32)&gt;=2,AH$3*AH32,0),IF(N(V32)&gt;=2,V$3*V32,0),IF(N(Y32)&gt;=2,Y$3*Y32,0))/TCP,3))))</f>
        <v/>
      </c>
      <c r="AN32" s="2" t="str">
        <f>IFERROR(IF(COUNT($A32)=0,"",IF(COUNT(W32)=0,"--",IF(COUNTIF(B32:AK32,"3E")&gt;0,"3E",SUM(IF(D32&gt;=2,$D$3),IF(G32&gt;=2,$G$3),IF(J32&gt;=2,$J$3),IF(M32&gt;=2,$M$3),IF(P32&gt;=2,$P$3),IF(S32&gt;=2,$S$3),IF(V32&gt;=2,$V$3),IF(Y32&gt;=2,$Y$3),IF(AB32&gt;=2,$AB$3),IF(AE32&gt;=2,$AE$3),IF(AH32&gt;=2,$AH$3),IF(AK32&gt;=2,$AK$3))))),"")</f>
        <v/>
      </c>
      <c r="AO32" s="2" t="str">
        <f>IF(AM32="3E","3E",IF(COUNT($A32)=0,"",IF(COUNT(AK32)=0,"I",LOOKUP(AM32,{0,2,2.25,2.5,2.75,3,3.25,3.5,3.75,4},{"F","D","C","C+","B-","B","B+","A-","A","A+"}))))</f>
        <v/>
      </c>
      <c r="AP32" s="2" t="str">
        <f>IF(AM32="3E","3E",IF(OR(COUNT($A32)=0,COUNT(W32)=0),"",IF(AND(Y32&gt;=2,AM32&gt;=2,AN32&gt;=28),"PASS","FAIL")))</f>
        <v/>
      </c>
      <c r="AQ32" s="2" t="str">
        <f>IF(COUNT($A32)=0,"",IF(AP32="3E","3E",IF(AP32="PASS",CONCATENATE(IF(N(D32)&lt;2,"411F,",""),IF(N(G32)&lt;2,"412F,",""),IF(N(J32)&lt;2,"413F,",""),IF(N(M32)&lt;2,"421F,",""),IF(N(P32)&lt;2,"422F,",""),IF(N(S32)&lt;2,"423F,",""),IF(N(AB32)&lt;2,"431F,",""),IF(N(AE32)&lt;2,"432F,",""),IF(N(AH32)&lt;2,"433F,","")),"")))</f>
        <v/>
      </c>
      <c r="AR32" s="6" t="str">
        <f t="shared" si="1"/>
        <v/>
      </c>
    </row>
    <row r="33" spans="1:44" ht="18.95" customHeight="1" x14ac:dyDescent="0.25">
      <c r="A33" s="93" t="str">
        <f>IF(DR!$B35="","",DR!$B35)</f>
        <v/>
      </c>
      <c r="B33" s="5" t="str">
        <f>IF(COUNT($A33)=0,"",IF($A33&lt;&gt;DR!$B35,"ERR",DR!J35))</f>
        <v/>
      </c>
      <c r="C33" s="2" t="str">
        <f>IF(COUNT($A33)=0,"",IF(B33="3E","3E",IF(B33="","I",LOOKUP(B33/D$2,{0,0.4,0.45,0.5,0.55,0.6,0.65,0.7,0.75,0.8,1},{"F","D","C","C+","B-","B","B+","A-","A","A+"}))))</f>
        <v/>
      </c>
      <c r="D33" s="99" t="str">
        <f>IF(COUNT($A33)=0,"",IF(B33="","--",IF(B33="3E","3E",LOOKUP(B33/D$2,{0,0.4,0.45,0.5,0.55,0.6,0.65,0.7,0.75,0.8,1},{0,2,2.25,2.5,2.75,3,3.25,3.5,3.75,4}))))</f>
        <v/>
      </c>
      <c r="E33" s="5" t="str">
        <f>IF(COUNT($A33)=0,"",IF($A33&lt;&gt;DR!$B35,"ERR",DR!R35))</f>
        <v/>
      </c>
      <c r="F33" s="2" t="str">
        <f>IF(COUNT($A33)=0,"",IF(E33="3E","3E",IF(E33="","I",LOOKUP(E33/G$2,{0,0.4,0.45,0.5,0.55,0.6,0.65,0.7,0.75,0.8,1},{"F","D","C","C+","B-","B","B+","A-","A","A+"}))))</f>
        <v/>
      </c>
      <c r="G33" s="99" t="str">
        <f>IF(COUNT($A33)=0,"",IF(E33="","--",IF(E33="3E","3E",LOOKUP(E33/G$2,{0,0.4,0.45,0.5,0.55,0.6,0.65,0.7,0.75,0.8,1},{0,2,2.25,2.5,2.75,3,3.25,3.5,3.75,4}))))</f>
        <v/>
      </c>
      <c r="H33" s="5" t="str">
        <f>IF(COUNT($A33)=0,"",IF($A33&lt;&gt;DR!$B35,"ERR",DR!Z35))</f>
        <v/>
      </c>
      <c r="I33" s="2" t="str">
        <f>IF(COUNT($A33)=0,"",IF(H33="3E","3E",IF(H33="","I",LOOKUP(H33/J$2,{0,0.4,0.45,0.5,0.55,0.6,0.65,0.7,0.75,0.8,1},{"F","D","C","C+","B-","B","B+","A-","A","A+"}))))</f>
        <v/>
      </c>
      <c r="J33" s="99" t="str">
        <f>IF(COUNT($A33)=0,"",IF(H33="","--",IF(H33="3E","3E",LOOKUP(H33/J$2,{0,0.4,0.45,0.5,0.55,0.6,0.65,0.7,0.75,0.8,1},{0,2,2.25,2.5,2.75,3,3.25,3.5,3.75,4}))))</f>
        <v/>
      </c>
      <c r="K33" s="5" t="str">
        <f>IF(COUNT($A33)=0,"",IF($A33&lt;&gt;DR!$B35,"ERR",DR!AH35))</f>
        <v/>
      </c>
      <c r="L33" s="2" t="str">
        <f>IF(COUNT($A33)=0,"",IF(K33="3E","3E",IF(K33="","I",LOOKUP(K33/M$2,{0,0.4,0.45,0.5,0.55,0.6,0.65,0.7,0.75,0.8,1},{"F","D","C","C+","B-","B","B+","A-","A","A+"}))))</f>
        <v/>
      </c>
      <c r="M33" s="99" t="str">
        <f>IF(COUNT($A33)=0,"",IF(K33="","--",IF(K33="3E","3E",LOOKUP(K33/M$2,{0,0.4,0.45,0.5,0.55,0.6,0.65,0.7,0.75,0.8,1},{0,2,2.25,2.5,2.75,3,3.25,3.5,3.75,4}))))</f>
        <v/>
      </c>
      <c r="N33" s="5" t="str">
        <f>IF(COUNT($A33)=0,"",IF($A33&lt;&gt;DR!$B35,"ERR",DR!AP35))</f>
        <v/>
      </c>
      <c r="O33" s="2" t="str">
        <f>IF(COUNT($A33)=0,"",IF(N33="3E","3E",IF(N33="","I",LOOKUP(N33/P$2,{0,0.4,0.45,0.5,0.55,0.6,0.65,0.7,0.75,0.8,1},{"F","D","C","C+","B-","B","B+","A-","A","A+"}))))</f>
        <v/>
      </c>
      <c r="P33" s="99" t="str">
        <f>IF(COUNT($A33)=0,"",IF(N33="","--",IF(N33="3E","3E",LOOKUP(N33/P$2,{0,0.4,0.45,0.5,0.55,0.6,0.65,0.7,0.75,0.8,1},{0,2,2.25,2.5,2.75,3,3.25,3.5,3.75,4}))))</f>
        <v/>
      </c>
      <c r="Q33" s="5" t="str">
        <f>IF(COUNT($A33)=0,"",IF($A33&lt;&gt;DR!$B35,"ERR",DR!AX35))</f>
        <v/>
      </c>
      <c r="R33" s="2" t="str">
        <f>IF(COUNT($A33)=0,"",IF(Q33="3E","3E",IF(Q33="","I",LOOKUP(Q33/S$2,{0,0.4,0.45,0.5,0.55,0.6,0.65,0.7,0.75,0.8,1},{"F","D","C","C+","B-","B","B+","A-","A","A+"}))))</f>
        <v/>
      </c>
      <c r="S33" s="99" t="str">
        <f>IF(COUNT($A33)=0,"",IF(Q33="","--",IF(Q33="3E","3E",LOOKUP(Q33/S$2,{0,0.4,0.45,0.5,0.55,0.6,0.65,0.7,0.75,0.8,1},{0,2,2.25,2.5,2.75,3,3.25,3.5,3.75,4}))))</f>
        <v/>
      </c>
      <c r="T33" s="5" t="str">
        <f>IF(OR(COUNT($A33)=0,DR!BZ35=""),"",IF($A33&lt;&gt;DR!$B35,"ERR",DR!BZ35))</f>
        <v/>
      </c>
      <c r="U33" s="2" t="str">
        <f>IF(COUNT($A33)=0,"",IF(T33="3E","3E",IF(T33="","I",LOOKUP(T33/V$2,{0,0.4,0.45,0.5,0.55,0.6,0.65,0.7,0.75,0.8,1},{"F","D","C","C+","B-","B","B+","A-","A","A+"}))))</f>
        <v/>
      </c>
      <c r="V33" s="99" t="str">
        <f>IF(COUNT($A33)=0,"",IF(T33="","--",IF(T33="3E","3E",LOOKUP(T33/V$2,{0,0.4,0.45,0.5,0.55,0.6,0.65,0.7,0.75,0.8,1},{0,2,2.25,2.5,2.75,3,3.25,3.5,3.75,4}))))</f>
        <v/>
      </c>
      <c r="W33" s="5" t="str">
        <f>IF(COUNT($A33)=0,"",IF($A33&lt;&gt;DR!$B35,"ERR",IF(DR!$A35="IM",DR!CL35,DR!CK35)))</f>
        <v/>
      </c>
      <c r="X33" s="2" t="str">
        <f>IF(COUNT($A33)=0,"",IF(W33="3E","3E",IF(W33="","I",LOOKUP(W33/Y$2,{0,0.4,0.45,0.5,0.55,0.6,0.65,0.7,0.75,0.8,1},{"F","D","C","C+","B-","B","B+","A-","A","A+"}))))</f>
        <v/>
      </c>
      <c r="Y33" s="99" t="str">
        <f>IF(COUNT($A33)=0,"",IF(W33="","--",IF(W33="3E","3E",LOOKUP(W33/Y$2,{0,0.4,0.45,0.5,0.55,0.6,0.65,0.7,0.75,0.8,1},{0,2,2.25,2.5,2.75,3,3.25,3.5,3.75,4}))))</f>
        <v/>
      </c>
      <c r="Z33" s="5" t="str">
        <f>IF(COUNT($A33)=0,"",IF($A33&lt;&gt;DR!$B35,"ERR",DR!BF35))</f>
        <v/>
      </c>
      <c r="AA33" s="2" t="str">
        <f>IF(COUNT($A33)=0,"",IF(Z33="3E","3E",IF(Z33="","I",LOOKUP(Z33/AB$2,{0,0.4,0.45,0.5,0.55,0.6,0.65,0.7,0.75,0.8,1},{"F","D","C","C+","B-","B","B+","A-","A","A+"}))))</f>
        <v/>
      </c>
      <c r="AB33" s="99" t="str">
        <f>IF(COUNT($A33)=0,"",IF(Z33="","--",IF(Z33="3E","3E",LOOKUP(Z33/AB$2,{0,0.4,0.45,0.5,0.55,0.6,0.65,0.7,0.75,0.8,1},{0,2,2.25,2.5,2.75,3,3.25,3.5,3.75,4}))))</f>
        <v/>
      </c>
      <c r="AC33" s="5" t="str">
        <f>IF(COUNT($A33)=0,"",IF($A33&lt;&gt;DR!$B35,"ERR",DR!BG35))</f>
        <v/>
      </c>
      <c r="AD33" s="2" t="str">
        <f>IF(COUNT($A33)=0,"",IF(AC33="3E","3E",IF(AC33="","I",LOOKUP(AC33/AE$2,{0,0.4,0.45,0.5,0.55,0.6,0.65,0.7,0.75,0.8,1},{"F","D","C","C+","B-","B","B+","A-","A","A+"}))))</f>
        <v/>
      </c>
      <c r="AE33" s="99" t="str">
        <f>IF(COUNT($A33)=0,"",IF(AC33="","--",IF(AC33="3E","3E",LOOKUP(AC33/AE$2,{0,0.4,0.45,0.5,0.55,0.6,0.65,0.7,0.75,0.8,1},{0,2,2.25,2.5,2.75,3,3.25,3.5,3.75,4}))))</f>
        <v/>
      </c>
      <c r="AF33" s="5" t="str">
        <f>IF(COUNT($A33)=0,"",IF($A33&lt;&gt;DR!$B35,"ERR",DR!BQ35))</f>
        <v/>
      </c>
      <c r="AG33" s="2" t="str">
        <f>IF(COUNT($A33)=0,"",IF(AF33="3E","3E",IF(AF33="","I",LOOKUP(AF33/AH$2,{0,0.4,0.45,0.5,0.55,0.6,0.65,0.7,0.75,0.8,1},{"F","D","C","C+","B-","B","B+","A-","A","A+"}))))</f>
        <v/>
      </c>
      <c r="AH33" s="99" t="str">
        <f>IF(COUNT($A33)=0,"",IF(AF33="","--",IF(AF33="3E","3E",LOOKUP(AF33/AH$2,{0,0.4,0.45,0.5,0.55,0.6,0.65,0.7,0.75,0.8,1},{0,2,2.25,2.5,2.75,3,3.25,3.5,3.75,4}))))</f>
        <v/>
      </c>
      <c r="AI33" s="5" t="str">
        <f>IF(COUNT($A33)=0,"",IF($A33&lt;&gt;DR!$B35,"ERR",DR!BY35))</f>
        <v/>
      </c>
      <c r="AJ33" s="2" t="str">
        <f>IF(COUNT($A33)=0,"",IF(AI33="3E","3E",IF(AI33="","I",LOOKUP(AI33/AK$2,{0,0.4,0.45,0.5,0.55,0.6,0.65,0.7,0.75,0.8,1},{"F","D","C","C+","B-","B","B+","A-","A","A+"}))))</f>
        <v/>
      </c>
      <c r="AK33" s="103" t="str">
        <f>IF(COUNT($A33)=0,"",IF(AI33="","--",IF(AI33="3E","3E",LOOKUP(AI33/AK$2,{0,0.4,0.45,0.5,0.55,0.6,0.65,0.7,0.75,0.8,1},{0,2,2.25,2.5,2.75,3,3.25,3.5,3.75,4}))))</f>
        <v/>
      </c>
      <c r="AL33" s="94" t="str">
        <f>IFERROR(IF(COUNT($A33)=0,"",IF(COUNT(W33)=0,"--",IF(COUNTIF(B33:AK33,"3E")&gt;0,"3E",SUM(IF(D33&gt;=2,D33*$D$3),IF(G33&gt;=2,G33*$G$3),IF(J33&gt;=2,J33*$J$3),IF(M33&gt;=2,M33*$M$3),IF(P33&gt;=2,P33*$P$3),IF(S33&gt;=2,S33*$S$3),IF(V33&gt;=2,V33*$V$3),IF(Y33&gt;=2,Y33*$Y$3),IF(AB33&gt;=2,AB33*$AB$3),IF(AE33&gt;=2,AE33*$AE$3),IF(AH33&gt;=2,AH33*$AH$3),IF(AK33&gt;=2,AK33*$AK$3))))),"")</f>
        <v/>
      </c>
      <c r="AM33" s="4" t="str">
        <f>IF(COUNT($A33)=0,"",IF(COUNT(W33)=0,"--",IF(COUNTIF(B33:Y33,"3E")&gt;0,"3E",TRUNC(SUM(IF(N(D33)&gt;=2,D$3*D33,0),IF(N(G33)&gt;=2,G$3*G33,0),IF(N(J33)&gt;=2,J$3*J33,0),IF(N(M33)&gt;=2,M$3*M33,0),IF(N(P33)&gt;=2,P$3*P33,0),IF(N(S33)&gt;=2,S$3*S33,0),IF(N(AB33)&gt;=2,AB$3*AB33,0),IF(N(AE33)&gt;=2,AE$3*AE33,0),IF(N(AH33)&gt;=2,AH$3*AH33,0),IF(N(V33)&gt;=2,V$3*V33,0),IF(N(Y33)&gt;=2,Y$3*Y33,0))/TCP,3))))</f>
        <v/>
      </c>
      <c r="AN33" s="2" t="str">
        <f>IFERROR(IF(COUNT($A33)=0,"",IF(COUNT(W33)=0,"--",IF(COUNTIF(B33:AK33,"3E")&gt;0,"3E",SUM(IF(D33&gt;=2,$D$3),IF(G33&gt;=2,$G$3),IF(J33&gt;=2,$J$3),IF(M33&gt;=2,$M$3),IF(P33&gt;=2,$P$3),IF(S33&gt;=2,$S$3),IF(V33&gt;=2,$V$3),IF(Y33&gt;=2,$Y$3),IF(AB33&gt;=2,$AB$3),IF(AE33&gt;=2,$AE$3),IF(AH33&gt;=2,$AH$3),IF(AK33&gt;=2,$AK$3))))),"")</f>
        <v/>
      </c>
      <c r="AO33" s="2" t="str">
        <f>IF(AM33="3E","3E",IF(COUNT($A33)=0,"",IF(COUNT(AK33)=0,"I",LOOKUP(AM33,{0,2,2.25,2.5,2.75,3,3.25,3.5,3.75,4},{"F","D","C","C+","B-","B","B+","A-","A","A+"}))))</f>
        <v/>
      </c>
      <c r="AP33" s="2" t="str">
        <f>IF(AM33="3E","3E",IF(OR(COUNT($A33)=0,COUNT(W33)=0),"",IF(AND(Y33&gt;=2,AM33&gt;=2,AN33&gt;=28),"PASS","FAIL")))</f>
        <v/>
      </c>
      <c r="AQ33" s="2" t="str">
        <f>IF(COUNT($A33)=0,"",IF(AP33="3E","3E",IF(AP33="PASS",CONCATENATE(IF(N(D33)&lt;2,"411F,",""),IF(N(G33)&lt;2,"412F,",""),IF(N(J33)&lt;2,"413F,",""),IF(N(M33)&lt;2,"421F,",""),IF(N(P33)&lt;2,"422F,",""),IF(N(S33)&lt;2,"423F,",""),IF(N(AB33)&lt;2,"431F,",""),IF(N(AE33)&lt;2,"432F,",""),IF(N(AH33)&lt;2,"433F,","")),"")))</f>
        <v/>
      </c>
      <c r="AR33" s="6" t="str">
        <f t="shared" si="1"/>
        <v/>
      </c>
    </row>
    <row r="34" spans="1:44" ht="18.95" customHeight="1" x14ac:dyDescent="0.25">
      <c r="A34" s="93" t="str">
        <f>IF(DR!$B36="","",DR!$B36)</f>
        <v/>
      </c>
      <c r="B34" s="5" t="str">
        <f>IF(COUNT($A34)=0,"",IF($A34&lt;&gt;DR!$B36,"ERR",DR!J36))</f>
        <v/>
      </c>
      <c r="C34" s="2" t="str">
        <f>IF(COUNT($A34)=0,"",IF(B34="3E","3E",IF(B34="","I",LOOKUP(B34/D$2,{0,0.4,0.45,0.5,0.55,0.6,0.65,0.7,0.75,0.8,1},{"F","D","C","C+","B-","B","B+","A-","A","A+"}))))</f>
        <v/>
      </c>
      <c r="D34" s="99" t="str">
        <f>IF(COUNT($A34)=0,"",IF(B34="","--",IF(B34="3E","3E",LOOKUP(B34/D$2,{0,0.4,0.45,0.5,0.55,0.6,0.65,0.7,0.75,0.8,1},{0,2,2.25,2.5,2.75,3,3.25,3.5,3.75,4}))))</f>
        <v/>
      </c>
      <c r="E34" s="5" t="str">
        <f>IF(COUNT($A34)=0,"",IF($A34&lt;&gt;DR!$B36,"ERR",DR!R36))</f>
        <v/>
      </c>
      <c r="F34" s="2" t="str">
        <f>IF(COUNT($A34)=0,"",IF(E34="3E","3E",IF(E34="","I",LOOKUP(E34/G$2,{0,0.4,0.45,0.5,0.55,0.6,0.65,0.7,0.75,0.8,1},{"F","D","C","C+","B-","B","B+","A-","A","A+"}))))</f>
        <v/>
      </c>
      <c r="G34" s="99" t="str">
        <f>IF(COUNT($A34)=0,"",IF(E34="","--",IF(E34="3E","3E",LOOKUP(E34/G$2,{0,0.4,0.45,0.5,0.55,0.6,0.65,0.7,0.75,0.8,1},{0,2,2.25,2.5,2.75,3,3.25,3.5,3.75,4}))))</f>
        <v/>
      </c>
      <c r="H34" s="5" t="str">
        <f>IF(COUNT($A34)=0,"",IF($A34&lt;&gt;DR!$B36,"ERR",DR!Z36))</f>
        <v/>
      </c>
      <c r="I34" s="2" t="str">
        <f>IF(COUNT($A34)=0,"",IF(H34="3E","3E",IF(H34="","I",LOOKUP(H34/J$2,{0,0.4,0.45,0.5,0.55,0.6,0.65,0.7,0.75,0.8,1},{"F","D","C","C+","B-","B","B+","A-","A","A+"}))))</f>
        <v/>
      </c>
      <c r="J34" s="99" t="str">
        <f>IF(COUNT($A34)=0,"",IF(H34="","--",IF(H34="3E","3E",LOOKUP(H34/J$2,{0,0.4,0.45,0.5,0.55,0.6,0.65,0.7,0.75,0.8,1},{0,2,2.25,2.5,2.75,3,3.25,3.5,3.75,4}))))</f>
        <v/>
      </c>
      <c r="K34" s="5" t="str">
        <f>IF(COUNT($A34)=0,"",IF($A34&lt;&gt;DR!$B36,"ERR",DR!AH36))</f>
        <v/>
      </c>
      <c r="L34" s="2" t="str">
        <f>IF(COUNT($A34)=0,"",IF(K34="3E","3E",IF(K34="","I",LOOKUP(K34/M$2,{0,0.4,0.45,0.5,0.55,0.6,0.65,0.7,0.75,0.8,1},{"F","D","C","C+","B-","B","B+","A-","A","A+"}))))</f>
        <v/>
      </c>
      <c r="M34" s="99" t="str">
        <f>IF(COUNT($A34)=0,"",IF(K34="","--",IF(K34="3E","3E",LOOKUP(K34/M$2,{0,0.4,0.45,0.5,0.55,0.6,0.65,0.7,0.75,0.8,1},{0,2,2.25,2.5,2.75,3,3.25,3.5,3.75,4}))))</f>
        <v/>
      </c>
      <c r="N34" s="5" t="str">
        <f>IF(COUNT($A34)=0,"",IF($A34&lt;&gt;DR!$B36,"ERR",DR!AP36))</f>
        <v/>
      </c>
      <c r="O34" s="2" t="str">
        <f>IF(COUNT($A34)=0,"",IF(N34="3E","3E",IF(N34="","I",LOOKUP(N34/P$2,{0,0.4,0.45,0.5,0.55,0.6,0.65,0.7,0.75,0.8,1},{"F","D","C","C+","B-","B","B+","A-","A","A+"}))))</f>
        <v/>
      </c>
      <c r="P34" s="99" t="str">
        <f>IF(COUNT($A34)=0,"",IF(N34="","--",IF(N34="3E","3E",LOOKUP(N34/P$2,{0,0.4,0.45,0.5,0.55,0.6,0.65,0.7,0.75,0.8,1},{0,2,2.25,2.5,2.75,3,3.25,3.5,3.75,4}))))</f>
        <v/>
      </c>
      <c r="Q34" s="5" t="str">
        <f>IF(COUNT($A34)=0,"",IF($A34&lt;&gt;DR!$B36,"ERR",DR!AX36))</f>
        <v/>
      </c>
      <c r="R34" s="2" t="str">
        <f>IF(COUNT($A34)=0,"",IF(Q34="3E","3E",IF(Q34="","I",LOOKUP(Q34/S$2,{0,0.4,0.45,0.5,0.55,0.6,0.65,0.7,0.75,0.8,1},{"F","D","C","C+","B-","B","B+","A-","A","A+"}))))</f>
        <v/>
      </c>
      <c r="S34" s="99" t="str">
        <f>IF(COUNT($A34)=0,"",IF(Q34="","--",IF(Q34="3E","3E",LOOKUP(Q34/S$2,{0,0.4,0.45,0.5,0.55,0.6,0.65,0.7,0.75,0.8,1},{0,2,2.25,2.5,2.75,3,3.25,3.5,3.75,4}))))</f>
        <v/>
      </c>
      <c r="T34" s="5" t="str">
        <f>IF(OR(COUNT($A34)=0,DR!BZ36=""),"",IF($A34&lt;&gt;DR!$B36,"ERR",DR!BZ36))</f>
        <v/>
      </c>
      <c r="U34" s="2" t="str">
        <f>IF(COUNT($A34)=0,"",IF(T34="3E","3E",IF(T34="","I",LOOKUP(T34/V$2,{0,0.4,0.45,0.5,0.55,0.6,0.65,0.7,0.75,0.8,1},{"F","D","C","C+","B-","B","B+","A-","A","A+"}))))</f>
        <v/>
      </c>
      <c r="V34" s="99" t="str">
        <f>IF(COUNT($A34)=0,"",IF(T34="","--",IF(T34="3E","3E",LOOKUP(T34/V$2,{0,0.4,0.45,0.5,0.55,0.6,0.65,0.7,0.75,0.8,1},{0,2,2.25,2.5,2.75,3,3.25,3.5,3.75,4}))))</f>
        <v/>
      </c>
      <c r="W34" s="5" t="str">
        <f>IF(COUNT($A34)=0,"",IF($A34&lt;&gt;DR!$B36,"ERR",IF(DR!$A36="IM",DR!CL36,DR!CK36)))</f>
        <v/>
      </c>
      <c r="X34" s="2" t="str">
        <f>IF(COUNT($A34)=0,"",IF(W34="3E","3E",IF(W34="","I",LOOKUP(W34/Y$2,{0,0.4,0.45,0.5,0.55,0.6,0.65,0.7,0.75,0.8,1},{"F","D","C","C+","B-","B","B+","A-","A","A+"}))))</f>
        <v/>
      </c>
      <c r="Y34" s="99" t="str">
        <f>IF(COUNT($A34)=0,"",IF(W34="","--",IF(W34="3E","3E",LOOKUP(W34/Y$2,{0,0.4,0.45,0.5,0.55,0.6,0.65,0.7,0.75,0.8,1},{0,2,2.25,2.5,2.75,3,3.25,3.5,3.75,4}))))</f>
        <v/>
      </c>
      <c r="Z34" s="5" t="str">
        <f>IF(COUNT($A34)=0,"",IF($A34&lt;&gt;DR!$B36,"ERR",DR!BF36))</f>
        <v/>
      </c>
      <c r="AA34" s="2" t="str">
        <f>IF(COUNT($A34)=0,"",IF(Z34="3E","3E",IF(Z34="","I",LOOKUP(Z34/AB$2,{0,0.4,0.45,0.5,0.55,0.6,0.65,0.7,0.75,0.8,1},{"F","D","C","C+","B-","B","B+","A-","A","A+"}))))</f>
        <v/>
      </c>
      <c r="AB34" s="99" t="str">
        <f>IF(COUNT($A34)=0,"",IF(Z34="","--",IF(Z34="3E","3E",LOOKUP(Z34/AB$2,{0,0.4,0.45,0.5,0.55,0.6,0.65,0.7,0.75,0.8,1},{0,2,2.25,2.5,2.75,3,3.25,3.5,3.75,4}))))</f>
        <v/>
      </c>
      <c r="AC34" s="5" t="str">
        <f>IF(COUNT($A34)=0,"",IF($A34&lt;&gt;DR!$B36,"ERR",DR!BG36))</f>
        <v/>
      </c>
      <c r="AD34" s="2" t="str">
        <f>IF(COUNT($A34)=0,"",IF(AC34="3E","3E",IF(AC34="","I",LOOKUP(AC34/AE$2,{0,0.4,0.45,0.5,0.55,0.6,0.65,0.7,0.75,0.8,1},{"F","D","C","C+","B-","B","B+","A-","A","A+"}))))</f>
        <v/>
      </c>
      <c r="AE34" s="99" t="str">
        <f>IF(COUNT($A34)=0,"",IF(AC34="","--",IF(AC34="3E","3E",LOOKUP(AC34/AE$2,{0,0.4,0.45,0.5,0.55,0.6,0.65,0.7,0.75,0.8,1},{0,2,2.25,2.5,2.75,3,3.25,3.5,3.75,4}))))</f>
        <v/>
      </c>
      <c r="AF34" s="5" t="str">
        <f>IF(COUNT($A34)=0,"",IF($A34&lt;&gt;DR!$B36,"ERR",DR!BQ36))</f>
        <v/>
      </c>
      <c r="AG34" s="2" t="str">
        <f>IF(COUNT($A34)=0,"",IF(AF34="3E","3E",IF(AF34="","I",LOOKUP(AF34/AH$2,{0,0.4,0.45,0.5,0.55,0.6,0.65,0.7,0.75,0.8,1},{"F","D","C","C+","B-","B","B+","A-","A","A+"}))))</f>
        <v/>
      </c>
      <c r="AH34" s="99" t="str">
        <f>IF(COUNT($A34)=0,"",IF(AF34="","--",IF(AF34="3E","3E",LOOKUP(AF34/AH$2,{0,0.4,0.45,0.5,0.55,0.6,0.65,0.7,0.75,0.8,1},{0,2,2.25,2.5,2.75,3,3.25,3.5,3.75,4}))))</f>
        <v/>
      </c>
      <c r="AI34" s="5" t="str">
        <f>IF(COUNT($A34)=0,"",IF($A34&lt;&gt;DR!$B36,"ERR",DR!BY36))</f>
        <v/>
      </c>
      <c r="AJ34" s="2" t="str">
        <f>IF(COUNT($A34)=0,"",IF(AI34="3E","3E",IF(AI34="","I",LOOKUP(AI34/AK$2,{0,0.4,0.45,0.5,0.55,0.6,0.65,0.7,0.75,0.8,1},{"F","D","C","C+","B-","B","B+","A-","A","A+"}))))</f>
        <v/>
      </c>
      <c r="AK34" s="103" t="str">
        <f>IF(COUNT($A34)=0,"",IF(AI34="","--",IF(AI34="3E","3E",LOOKUP(AI34/AK$2,{0,0.4,0.45,0.5,0.55,0.6,0.65,0.7,0.75,0.8,1},{0,2,2.25,2.5,2.75,3,3.25,3.5,3.75,4}))))</f>
        <v/>
      </c>
      <c r="AL34" s="94" t="str">
        <f>IFERROR(IF(COUNT($A34)=0,"",IF(COUNT(W34)=0,"--",IF(COUNTIF(B34:AK34,"3E")&gt;0,"3E",SUM(IF(D34&gt;=2,D34*$D$3),IF(G34&gt;=2,G34*$G$3),IF(J34&gt;=2,J34*$J$3),IF(M34&gt;=2,M34*$M$3),IF(P34&gt;=2,P34*$P$3),IF(S34&gt;=2,S34*$S$3),IF(V34&gt;=2,V34*$V$3),IF(Y34&gt;=2,Y34*$Y$3),IF(AB34&gt;=2,AB34*$AB$3),IF(AE34&gt;=2,AE34*$AE$3),IF(AH34&gt;=2,AH34*$AH$3),IF(AK34&gt;=2,AK34*$AK$3))))),"")</f>
        <v/>
      </c>
      <c r="AM34" s="4" t="str">
        <f>IF(COUNT($A34)=0,"",IF(COUNT(W34)=0,"--",IF(COUNTIF(B34:Y34,"3E")&gt;0,"3E",TRUNC(SUM(IF(N(D34)&gt;=2,D$3*D34,0),IF(N(G34)&gt;=2,G$3*G34,0),IF(N(J34)&gt;=2,J$3*J34,0),IF(N(M34)&gt;=2,M$3*M34,0),IF(N(P34)&gt;=2,P$3*P34,0),IF(N(S34)&gt;=2,S$3*S34,0),IF(N(AB34)&gt;=2,AB$3*AB34,0),IF(N(AE34)&gt;=2,AE$3*AE34,0),IF(N(AH34)&gt;=2,AH$3*AH34,0),IF(N(V34)&gt;=2,V$3*V34,0),IF(N(Y34)&gt;=2,Y$3*Y34,0))/TCP,3))))</f>
        <v/>
      </c>
      <c r="AN34" s="2" t="str">
        <f>IFERROR(IF(COUNT($A34)=0,"",IF(COUNT(W34)=0,"--",IF(COUNTIF(B34:AK34,"3E")&gt;0,"3E",SUM(IF(D34&gt;=2,$D$3),IF(G34&gt;=2,$G$3),IF(J34&gt;=2,$J$3),IF(M34&gt;=2,$M$3),IF(P34&gt;=2,$P$3),IF(S34&gt;=2,$S$3),IF(V34&gt;=2,$V$3),IF(Y34&gt;=2,$Y$3),IF(AB34&gt;=2,$AB$3),IF(AE34&gt;=2,$AE$3),IF(AH34&gt;=2,$AH$3),IF(AK34&gt;=2,$AK$3))))),"")</f>
        <v/>
      </c>
      <c r="AO34" s="2" t="str">
        <f>IF(AM34="3E","3E",IF(COUNT($A34)=0,"",IF(COUNT(AK34)=0,"I",LOOKUP(AM34,{0,2,2.25,2.5,2.75,3,3.25,3.5,3.75,4},{"F","D","C","C+","B-","B","B+","A-","A","A+"}))))</f>
        <v/>
      </c>
      <c r="AP34" s="2" t="str">
        <f>IF(AM34="3E","3E",IF(OR(COUNT($A34)=0,COUNT(W34)=0),"",IF(AND(Y34&gt;=2,AM34&gt;=2,AN34&gt;=28),"PASS","FAIL")))</f>
        <v/>
      </c>
      <c r="AQ34" s="2" t="str">
        <f>IF(COUNT($A34)=0,"",IF(AP34="3E","3E",IF(AP34="PASS",CONCATENATE(IF(N(D34)&lt;2,"411F,",""),IF(N(G34)&lt;2,"412F,",""),IF(N(J34)&lt;2,"413F,",""),IF(N(M34)&lt;2,"421F,",""),IF(N(P34)&lt;2,"422F,",""),IF(N(S34)&lt;2,"423F,",""),IF(N(AB34)&lt;2,"431F,",""),IF(N(AE34)&lt;2,"432F,",""),IF(N(AH34)&lt;2,"433F,","")),"")))</f>
        <v/>
      </c>
      <c r="AR34" s="6" t="str">
        <f t="shared" si="1"/>
        <v/>
      </c>
    </row>
    <row r="35" spans="1:44" ht="18.95" customHeight="1" x14ac:dyDescent="0.25">
      <c r="A35" s="93" t="str">
        <f>IF(DR!$B37="","",DR!$B37)</f>
        <v/>
      </c>
      <c r="B35" s="5" t="str">
        <f>IF(COUNT($A35)=0,"",IF($A35&lt;&gt;DR!$B37,"ERR",DR!J37))</f>
        <v/>
      </c>
      <c r="C35" s="2" t="str">
        <f>IF(COUNT($A35)=0,"",IF(B35="3E","3E",IF(B35="","I",LOOKUP(B35/D$2,{0,0.4,0.45,0.5,0.55,0.6,0.65,0.7,0.75,0.8,1},{"F","D","C","C+","B-","B","B+","A-","A","A+"}))))</f>
        <v/>
      </c>
      <c r="D35" s="99" t="str">
        <f>IF(COUNT($A35)=0,"",IF(B35="","--",IF(B35="3E","3E",LOOKUP(B35/D$2,{0,0.4,0.45,0.5,0.55,0.6,0.65,0.7,0.75,0.8,1},{0,2,2.25,2.5,2.75,3,3.25,3.5,3.75,4}))))</f>
        <v/>
      </c>
      <c r="E35" s="5" t="str">
        <f>IF(COUNT($A35)=0,"",IF($A35&lt;&gt;DR!$B37,"ERR",DR!R37))</f>
        <v/>
      </c>
      <c r="F35" s="2" t="str">
        <f>IF(COUNT($A35)=0,"",IF(E35="3E","3E",IF(E35="","I",LOOKUP(E35/G$2,{0,0.4,0.45,0.5,0.55,0.6,0.65,0.7,0.75,0.8,1},{"F","D","C","C+","B-","B","B+","A-","A","A+"}))))</f>
        <v/>
      </c>
      <c r="G35" s="99" t="str">
        <f>IF(COUNT($A35)=0,"",IF(E35="","--",IF(E35="3E","3E",LOOKUP(E35/G$2,{0,0.4,0.45,0.5,0.55,0.6,0.65,0.7,0.75,0.8,1},{0,2,2.25,2.5,2.75,3,3.25,3.5,3.75,4}))))</f>
        <v/>
      </c>
      <c r="H35" s="5" t="str">
        <f>IF(COUNT($A35)=0,"",IF($A35&lt;&gt;DR!$B37,"ERR",DR!Z37))</f>
        <v/>
      </c>
      <c r="I35" s="2" t="str">
        <f>IF(COUNT($A35)=0,"",IF(H35="3E","3E",IF(H35="","I",LOOKUP(H35/J$2,{0,0.4,0.45,0.5,0.55,0.6,0.65,0.7,0.75,0.8,1},{"F","D","C","C+","B-","B","B+","A-","A","A+"}))))</f>
        <v/>
      </c>
      <c r="J35" s="99" t="str">
        <f>IF(COUNT($A35)=0,"",IF(H35="","--",IF(H35="3E","3E",LOOKUP(H35/J$2,{0,0.4,0.45,0.5,0.55,0.6,0.65,0.7,0.75,0.8,1},{0,2,2.25,2.5,2.75,3,3.25,3.5,3.75,4}))))</f>
        <v/>
      </c>
      <c r="K35" s="5" t="str">
        <f>IF(COUNT($A35)=0,"",IF($A35&lt;&gt;DR!$B37,"ERR",DR!AH37))</f>
        <v/>
      </c>
      <c r="L35" s="2" t="str">
        <f>IF(COUNT($A35)=0,"",IF(K35="3E","3E",IF(K35="","I",LOOKUP(K35/M$2,{0,0.4,0.45,0.5,0.55,0.6,0.65,0.7,0.75,0.8,1},{"F","D","C","C+","B-","B","B+","A-","A","A+"}))))</f>
        <v/>
      </c>
      <c r="M35" s="99" t="str">
        <f>IF(COUNT($A35)=0,"",IF(K35="","--",IF(K35="3E","3E",LOOKUP(K35/M$2,{0,0.4,0.45,0.5,0.55,0.6,0.65,0.7,0.75,0.8,1},{0,2,2.25,2.5,2.75,3,3.25,3.5,3.75,4}))))</f>
        <v/>
      </c>
      <c r="N35" s="5" t="str">
        <f>IF(COUNT($A35)=0,"",IF($A35&lt;&gt;DR!$B37,"ERR",DR!AP37))</f>
        <v/>
      </c>
      <c r="O35" s="2" t="str">
        <f>IF(COUNT($A35)=0,"",IF(N35="3E","3E",IF(N35="","I",LOOKUP(N35/P$2,{0,0.4,0.45,0.5,0.55,0.6,0.65,0.7,0.75,0.8,1},{"F","D","C","C+","B-","B","B+","A-","A","A+"}))))</f>
        <v/>
      </c>
      <c r="P35" s="99" t="str">
        <f>IF(COUNT($A35)=0,"",IF(N35="","--",IF(N35="3E","3E",LOOKUP(N35/P$2,{0,0.4,0.45,0.5,0.55,0.6,0.65,0.7,0.75,0.8,1},{0,2,2.25,2.5,2.75,3,3.25,3.5,3.75,4}))))</f>
        <v/>
      </c>
      <c r="Q35" s="5" t="str">
        <f>IF(COUNT($A35)=0,"",IF($A35&lt;&gt;DR!$B37,"ERR",DR!AX37))</f>
        <v/>
      </c>
      <c r="R35" s="2" t="str">
        <f>IF(COUNT($A35)=0,"",IF(Q35="3E","3E",IF(Q35="","I",LOOKUP(Q35/S$2,{0,0.4,0.45,0.5,0.55,0.6,0.65,0.7,0.75,0.8,1},{"F","D","C","C+","B-","B","B+","A-","A","A+"}))))</f>
        <v/>
      </c>
      <c r="S35" s="99" t="str">
        <f>IF(COUNT($A35)=0,"",IF(Q35="","--",IF(Q35="3E","3E",LOOKUP(Q35/S$2,{0,0.4,0.45,0.5,0.55,0.6,0.65,0.7,0.75,0.8,1},{0,2,2.25,2.5,2.75,3,3.25,3.5,3.75,4}))))</f>
        <v/>
      </c>
      <c r="T35" s="5" t="str">
        <f>IF(OR(COUNT($A35)=0,DR!BZ37=""),"",IF($A35&lt;&gt;DR!$B37,"ERR",DR!BZ37))</f>
        <v/>
      </c>
      <c r="U35" s="2" t="str">
        <f>IF(COUNT($A35)=0,"",IF(T35="3E","3E",IF(T35="","I",LOOKUP(T35/V$2,{0,0.4,0.45,0.5,0.55,0.6,0.65,0.7,0.75,0.8,1},{"F","D","C","C+","B-","B","B+","A-","A","A+"}))))</f>
        <v/>
      </c>
      <c r="V35" s="99" t="str">
        <f>IF(COUNT($A35)=0,"",IF(T35="","--",IF(T35="3E","3E",LOOKUP(T35/V$2,{0,0.4,0.45,0.5,0.55,0.6,0.65,0.7,0.75,0.8,1},{0,2,2.25,2.5,2.75,3,3.25,3.5,3.75,4}))))</f>
        <v/>
      </c>
      <c r="W35" s="5" t="str">
        <f>IF(COUNT($A35)=0,"",IF($A35&lt;&gt;DR!$B37,"ERR",IF(DR!$A37="IM",DR!CL37,DR!CK37)))</f>
        <v/>
      </c>
      <c r="X35" s="2" t="str">
        <f>IF(COUNT($A35)=0,"",IF(W35="3E","3E",IF(W35="","I",LOOKUP(W35/Y$2,{0,0.4,0.45,0.5,0.55,0.6,0.65,0.7,0.75,0.8,1},{"F","D","C","C+","B-","B","B+","A-","A","A+"}))))</f>
        <v/>
      </c>
      <c r="Y35" s="99" t="str">
        <f>IF(COUNT($A35)=0,"",IF(W35="","--",IF(W35="3E","3E",LOOKUP(W35/Y$2,{0,0.4,0.45,0.5,0.55,0.6,0.65,0.7,0.75,0.8,1},{0,2,2.25,2.5,2.75,3,3.25,3.5,3.75,4}))))</f>
        <v/>
      </c>
      <c r="Z35" s="5" t="str">
        <f>IF(COUNT($A35)=0,"",IF($A35&lt;&gt;DR!$B37,"ERR",DR!BF37))</f>
        <v/>
      </c>
      <c r="AA35" s="2" t="str">
        <f>IF(COUNT($A35)=0,"",IF(Z35="3E","3E",IF(Z35="","I",LOOKUP(Z35/AB$2,{0,0.4,0.45,0.5,0.55,0.6,0.65,0.7,0.75,0.8,1},{"F","D","C","C+","B-","B","B+","A-","A","A+"}))))</f>
        <v/>
      </c>
      <c r="AB35" s="99" t="str">
        <f>IF(COUNT($A35)=0,"",IF(Z35="","--",IF(Z35="3E","3E",LOOKUP(Z35/AB$2,{0,0.4,0.45,0.5,0.55,0.6,0.65,0.7,0.75,0.8,1},{0,2,2.25,2.5,2.75,3,3.25,3.5,3.75,4}))))</f>
        <v/>
      </c>
      <c r="AC35" s="5" t="str">
        <f>IF(COUNT($A35)=0,"",IF($A35&lt;&gt;DR!$B37,"ERR",DR!BG37))</f>
        <v/>
      </c>
      <c r="AD35" s="2" t="str">
        <f>IF(COUNT($A35)=0,"",IF(AC35="3E","3E",IF(AC35="","I",LOOKUP(AC35/AE$2,{0,0.4,0.45,0.5,0.55,0.6,0.65,0.7,0.75,0.8,1},{"F","D","C","C+","B-","B","B+","A-","A","A+"}))))</f>
        <v/>
      </c>
      <c r="AE35" s="99" t="str">
        <f>IF(COUNT($A35)=0,"",IF(AC35="","--",IF(AC35="3E","3E",LOOKUP(AC35/AE$2,{0,0.4,0.45,0.5,0.55,0.6,0.65,0.7,0.75,0.8,1},{0,2,2.25,2.5,2.75,3,3.25,3.5,3.75,4}))))</f>
        <v/>
      </c>
      <c r="AF35" s="5" t="str">
        <f>IF(COUNT($A35)=0,"",IF($A35&lt;&gt;DR!$B37,"ERR",DR!BQ37))</f>
        <v/>
      </c>
      <c r="AG35" s="2" t="str">
        <f>IF(COUNT($A35)=0,"",IF(AF35="3E","3E",IF(AF35="","I",LOOKUP(AF35/AH$2,{0,0.4,0.45,0.5,0.55,0.6,0.65,0.7,0.75,0.8,1},{"F","D","C","C+","B-","B","B+","A-","A","A+"}))))</f>
        <v/>
      </c>
      <c r="AH35" s="99" t="str">
        <f>IF(COUNT($A35)=0,"",IF(AF35="","--",IF(AF35="3E","3E",LOOKUP(AF35/AH$2,{0,0.4,0.45,0.5,0.55,0.6,0.65,0.7,0.75,0.8,1},{0,2,2.25,2.5,2.75,3,3.25,3.5,3.75,4}))))</f>
        <v/>
      </c>
      <c r="AI35" s="5" t="str">
        <f>IF(COUNT($A35)=0,"",IF($A35&lt;&gt;DR!$B37,"ERR",DR!BY37))</f>
        <v/>
      </c>
      <c r="AJ35" s="2" t="str">
        <f>IF(COUNT($A35)=0,"",IF(AI35="3E","3E",IF(AI35="","I",LOOKUP(AI35/AK$2,{0,0.4,0.45,0.5,0.55,0.6,0.65,0.7,0.75,0.8,1},{"F","D","C","C+","B-","B","B+","A-","A","A+"}))))</f>
        <v/>
      </c>
      <c r="AK35" s="103" t="str">
        <f>IF(COUNT($A35)=0,"",IF(AI35="","--",IF(AI35="3E","3E",LOOKUP(AI35/AK$2,{0,0.4,0.45,0.5,0.55,0.6,0.65,0.7,0.75,0.8,1},{0,2,2.25,2.5,2.75,3,3.25,3.5,3.75,4}))))</f>
        <v/>
      </c>
      <c r="AL35" s="94" t="str">
        <f>IFERROR(IF(COUNT($A35)=0,"",IF(COUNT(W35)=0,"--",IF(COUNTIF(B35:AK35,"3E")&gt;0,"3E",SUM(IF(D35&gt;=2,D35*$D$3),IF(G35&gt;=2,G35*$G$3),IF(J35&gt;=2,J35*$J$3),IF(M35&gt;=2,M35*$M$3),IF(P35&gt;=2,P35*$P$3),IF(S35&gt;=2,S35*$S$3),IF(V35&gt;=2,V35*$V$3),IF(Y35&gt;=2,Y35*$Y$3),IF(AB35&gt;=2,AB35*$AB$3),IF(AE35&gt;=2,AE35*$AE$3),IF(AH35&gt;=2,AH35*$AH$3),IF(AK35&gt;=2,AK35*$AK$3))))),"")</f>
        <v/>
      </c>
      <c r="AM35" s="4" t="str">
        <f>IF(COUNT($A35)=0,"",IF(COUNT(W35)=0,"--",IF(COUNTIF(B35:Y35,"3E")&gt;0,"3E",TRUNC(SUM(IF(N(D35)&gt;=2,D$3*D35,0),IF(N(G35)&gt;=2,G$3*G35,0),IF(N(J35)&gt;=2,J$3*J35,0),IF(N(M35)&gt;=2,M$3*M35,0),IF(N(P35)&gt;=2,P$3*P35,0),IF(N(S35)&gt;=2,S$3*S35,0),IF(N(AB35)&gt;=2,AB$3*AB35,0),IF(N(AE35)&gt;=2,AE$3*AE35,0),IF(N(AH35)&gt;=2,AH$3*AH35,0),IF(N(V35)&gt;=2,V$3*V35,0),IF(N(Y35)&gt;=2,Y$3*Y35,0))/TCP,3))))</f>
        <v/>
      </c>
      <c r="AN35" s="2" t="str">
        <f>IFERROR(IF(COUNT($A35)=0,"",IF(COUNT(W35)=0,"--",IF(COUNTIF(B35:AK35,"3E")&gt;0,"3E",SUM(IF(D35&gt;=2,$D$3),IF(G35&gt;=2,$G$3),IF(J35&gt;=2,$J$3),IF(M35&gt;=2,$M$3),IF(P35&gt;=2,$P$3),IF(S35&gt;=2,$S$3),IF(V35&gt;=2,$V$3),IF(Y35&gt;=2,$Y$3),IF(AB35&gt;=2,$AB$3),IF(AE35&gt;=2,$AE$3),IF(AH35&gt;=2,$AH$3),IF(AK35&gt;=2,$AK$3))))),"")</f>
        <v/>
      </c>
      <c r="AO35" s="2" t="str">
        <f>IF(AM35="3E","3E",IF(COUNT($A35)=0,"",IF(COUNT(AK35)=0,"I",LOOKUP(AM35,{0,2,2.25,2.5,2.75,3,3.25,3.5,3.75,4},{"F","D","C","C+","B-","B","B+","A-","A","A+"}))))</f>
        <v/>
      </c>
      <c r="AP35" s="2" t="str">
        <f>IF(AM35="3E","3E",IF(OR(COUNT($A35)=0,COUNT(W35)=0),"",IF(AND(Y35&gt;=2,AM35&gt;=2,AN35&gt;=28),"PASS","FAIL")))</f>
        <v/>
      </c>
      <c r="AQ35" s="2" t="str">
        <f>IF(COUNT($A35)=0,"",IF(AP35="3E","3E",IF(AP35="PASS",CONCATENATE(IF(N(D35)&lt;2,"411F,",""),IF(N(G35)&lt;2,"412F,",""),IF(N(J35)&lt;2,"413F,",""),IF(N(M35)&lt;2,"421F,",""),IF(N(P35)&lt;2,"422F,",""),IF(N(S35)&lt;2,"423F,",""),IF(N(AB35)&lt;2,"431F,",""),IF(N(AE35)&lt;2,"432F,",""),IF(N(AH35)&lt;2,"433F,","")),"")))</f>
        <v/>
      </c>
      <c r="AR35" s="6" t="str">
        <f t="shared" si="1"/>
        <v/>
      </c>
    </row>
    <row r="36" spans="1:44" ht="18.95" customHeight="1" x14ac:dyDescent="0.25">
      <c r="A36" s="93" t="str">
        <f>IF(DR!$B38="","",DR!$B38)</f>
        <v/>
      </c>
      <c r="B36" s="5" t="str">
        <f>IF(COUNT($A36)=0,"",IF($A36&lt;&gt;DR!$B38,"ERR",DR!J38))</f>
        <v/>
      </c>
      <c r="C36" s="2" t="str">
        <f>IF(COUNT($A36)=0,"",IF(B36="3E","3E",IF(B36="","I",LOOKUP(B36/D$2,{0,0.4,0.45,0.5,0.55,0.6,0.65,0.7,0.75,0.8,1},{"F","D","C","C+","B-","B","B+","A-","A","A+"}))))</f>
        <v/>
      </c>
      <c r="D36" s="99" t="str">
        <f>IF(COUNT($A36)=0,"",IF(B36="","--",IF(B36="3E","3E",LOOKUP(B36/D$2,{0,0.4,0.45,0.5,0.55,0.6,0.65,0.7,0.75,0.8,1},{0,2,2.25,2.5,2.75,3,3.25,3.5,3.75,4}))))</f>
        <v/>
      </c>
      <c r="E36" s="5" t="str">
        <f>IF(COUNT($A36)=0,"",IF($A36&lt;&gt;DR!$B38,"ERR",DR!R38))</f>
        <v/>
      </c>
      <c r="F36" s="2" t="str">
        <f>IF(COUNT($A36)=0,"",IF(E36="3E","3E",IF(E36="","I",LOOKUP(E36/G$2,{0,0.4,0.45,0.5,0.55,0.6,0.65,0.7,0.75,0.8,1},{"F","D","C","C+","B-","B","B+","A-","A","A+"}))))</f>
        <v/>
      </c>
      <c r="G36" s="99" t="str">
        <f>IF(COUNT($A36)=0,"",IF(E36="","--",IF(E36="3E","3E",LOOKUP(E36/G$2,{0,0.4,0.45,0.5,0.55,0.6,0.65,0.7,0.75,0.8,1},{0,2,2.25,2.5,2.75,3,3.25,3.5,3.75,4}))))</f>
        <v/>
      </c>
      <c r="H36" s="5" t="str">
        <f>IF(COUNT($A36)=0,"",IF($A36&lt;&gt;DR!$B38,"ERR",DR!Z38))</f>
        <v/>
      </c>
      <c r="I36" s="2" t="str">
        <f>IF(COUNT($A36)=0,"",IF(H36="3E","3E",IF(H36="","I",LOOKUP(H36/J$2,{0,0.4,0.45,0.5,0.55,0.6,0.65,0.7,0.75,0.8,1},{"F","D","C","C+","B-","B","B+","A-","A","A+"}))))</f>
        <v/>
      </c>
      <c r="J36" s="99" t="str">
        <f>IF(COUNT($A36)=0,"",IF(H36="","--",IF(H36="3E","3E",LOOKUP(H36/J$2,{0,0.4,0.45,0.5,0.55,0.6,0.65,0.7,0.75,0.8,1},{0,2,2.25,2.5,2.75,3,3.25,3.5,3.75,4}))))</f>
        <v/>
      </c>
      <c r="K36" s="5" t="str">
        <f>IF(COUNT($A36)=0,"",IF($A36&lt;&gt;DR!$B38,"ERR",DR!AH38))</f>
        <v/>
      </c>
      <c r="L36" s="2" t="str">
        <f>IF(COUNT($A36)=0,"",IF(K36="3E","3E",IF(K36="","I",LOOKUP(K36/M$2,{0,0.4,0.45,0.5,0.55,0.6,0.65,0.7,0.75,0.8,1},{"F","D","C","C+","B-","B","B+","A-","A","A+"}))))</f>
        <v/>
      </c>
      <c r="M36" s="99" t="str">
        <f>IF(COUNT($A36)=0,"",IF(K36="","--",IF(K36="3E","3E",LOOKUP(K36/M$2,{0,0.4,0.45,0.5,0.55,0.6,0.65,0.7,0.75,0.8,1},{0,2,2.25,2.5,2.75,3,3.25,3.5,3.75,4}))))</f>
        <v/>
      </c>
      <c r="N36" s="5" t="str">
        <f>IF(COUNT($A36)=0,"",IF($A36&lt;&gt;DR!$B38,"ERR",DR!AP38))</f>
        <v/>
      </c>
      <c r="O36" s="2" t="str">
        <f>IF(COUNT($A36)=0,"",IF(N36="3E","3E",IF(N36="","I",LOOKUP(N36/P$2,{0,0.4,0.45,0.5,0.55,0.6,0.65,0.7,0.75,0.8,1},{"F","D","C","C+","B-","B","B+","A-","A","A+"}))))</f>
        <v/>
      </c>
      <c r="P36" s="99" t="str">
        <f>IF(COUNT($A36)=0,"",IF(N36="","--",IF(N36="3E","3E",LOOKUP(N36/P$2,{0,0.4,0.45,0.5,0.55,0.6,0.65,0.7,0.75,0.8,1},{0,2,2.25,2.5,2.75,3,3.25,3.5,3.75,4}))))</f>
        <v/>
      </c>
      <c r="Q36" s="5" t="str">
        <f>IF(COUNT($A36)=0,"",IF($A36&lt;&gt;DR!$B38,"ERR",DR!AX38))</f>
        <v/>
      </c>
      <c r="R36" s="2" t="str">
        <f>IF(COUNT($A36)=0,"",IF(Q36="3E","3E",IF(Q36="","I",LOOKUP(Q36/S$2,{0,0.4,0.45,0.5,0.55,0.6,0.65,0.7,0.75,0.8,1},{"F","D","C","C+","B-","B","B+","A-","A","A+"}))))</f>
        <v/>
      </c>
      <c r="S36" s="99" t="str">
        <f>IF(COUNT($A36)=0,"",IF(Q36="","--",IF(Q36="3E","3E",LOOKUP(Q36/S$2,{0,0.4,0.45,0.5,0.55,0.6,0.65,0.7,0.75,0.8,1},{0,2,2.25,2.5,2.75,3,3.25,3.5,3.75,4}))))</f>
        <v/>
      </c>
      <c r="T36" s="5" t="str">
        <f>IF(OR(COUNT($A36)=0,DR!BZ38=""),"",IF($A36&lt;&gt;DR!$B38,"ERR",DR!BZ38))</f>
        <v/>
      </c>
      <c r="U36" s="2" t="str">
        <f>IF(COUNT($A36)=0,"",IF(T36="3E","3E",IF(T36="","I",LOOKUP(T36/V$2,{0,0.4,0.45,0.5,0.55,0.6,0.65,0.7,0.75,0.8,1},{"F","D","C","C+","B-","B","B+","A-","A","A+"}))))</f>
        <v/>
      </c>
      <c r="V36" s="99" t="str">
        <f>IF(COUNT($A36)=0,"",IF(T36="","--",IF(T36="3E","3E",LOOKUP(T36/V$2,{0,0.4,0.45,0.5,0.55,0.6,0.65,0.7,0.75,0.8,1},{0,2,2.25,2.5,2.75,3,3.25,3.5,3.75,4}))))</f>
        <v/>
      </c>
      <c r="W36" s="5" t="str">
        <f>IF(COUNT($A36)=0,"",IF($A36&lt;&gt;DR!$B38,"ERR",IF(DR!$A38="IM",DR!CL38,DR!CK38)))</f>
        <v/>
      </c>
      <c r="X36" s="2" t="str">
        <f>IF(COUNT($A36)=0,"",IF(W36="3E","3E",IF(W36="","I",LOOKUP(W36/Y$2,{0,0.4,0.45,0.5,0.55,0.6,0.65,0.7,0.75,0.8,1},{"F","D","C","C+","B-","B","B+","A-","A","A+"}))))</f>
        <v/>
      </c>
      <c r="Y36" s="99" t="str">
        <f>IF(COUNT($A36)=0,"",IF(W36="","--",IF(W36="3E","3E",LOOKUP(W36/Y$2,{0,0.4,0.45,0.5,0.55,0.6,0.65,0.7,0.75,0.8,1},{0,2,2.25,2.5,2.75,3,3.25,3.5,3.75,4}))))</f>
        <v/>
      </c>
      <c r="Z36" s="5" t="str">
        <f>IF(COUNT($A36)=0,"",IF($A36&lt;&gt;DR!$B38,"ERR",DR!BF38))</f>
        <v/>
      </c>
      <c r="AA36" s="2" t="str">
        <f>IF(COUNT($A36)=0,"",IF(Z36="3E","3E",IF(Z36="","I",LOOKUP(Z36/AB$2,{0,0.4,0.45,0.5,0.55,0.6,0.65,0.7,0.75,0.8,1},{"F","D","C","C+","B-","B","B+","A-","A","A+"}))))</f>
        <v/>
      </c>
      <c r="AB36" s="99" t="str">
        <f>IF(COUNT($A36)=0,"",IF(Z36="","--",IF(Z36="3E","3E",LOOKUP(Z36/AB$2,{0,0.4,0.45,0.5,0.55,0.6,0.65,0.7,0.75,0.8,1},{0,2,2.25,2.5,2.75,3,3.25,3.5,3.75,4}))))</f>
        <v/>
      </c>
      <c r="AC36" s="5" t="str">
        <f>IF(COUNT($A36)=0,"",IF($A36&lt;&gt;DR!$B38,"ERR",DR!BG38))</f>
        <v/>
      </c>
      <c r="AD36" s="2" t="str">
        <f>IF(COUNT($A36)=0,"",IF(AC36="3E","3E",IF(AC36="","I",LOOKUP(AC36/AE$2,{0,0.4,0.45,0.5,0.55,0.6,0.65,0.7,0.75,0.8,1},{"F","D","C","C+","B-","B","B+","A-","A","A+"}))))</f>
        <v/>
      </c>
      <c r="AE36" s="99" t="str">
        <f>IF(COUNT($A36)=0,"",IF(AC36="","--",IF(AC36="3E","3E",LOOKUP(AC36/AE$2,{0,0.4,0.45,0.5,0.55,0.6,0.65,0.7,0.75,0.8,1},{0,2,2.25,2.5,2.75,3,3.25,3.5,3.75,4}))))</f>
        <v/>
      </c>
      <c r="AF36" s="5" t="str">
        <f>IF(COUNT($A36)=0,"",IF($A36&lt;&gt;DR!$B38,"ERR",DR!BQ38))</f>
        <v/>
      </c>
      <c r="AG36" s="2" t="str">
        <f>IF(COUNT($A36)=0,"",IF(AF36="3E","3E",IF(AF36="","I",LOOKUP(AF36/AH$2,{0,0.4,0.45,0.5,0.55,0.6,0.65,0.7,0.75,0.8,1},{"F","D","C","C+","B-","B","B+","A-","A","A+"}))))</f>
        <v/>
      </c>
      <c r="AH36" s="99" t="str">
        <f>IF(COUNT($A36)=0,"",IF(AF36="","--",IF(AF36="3E","3E",LOOKUP(AF36/AH$2,{0,0.4,0.45,0.5,0.55,0.6,0.65,0.7,0.75,0.8,1},{0,2,2.25,2.5,2.75,3,3.25,3.5,3.75,4}))))</f>
        <v/>
      </c>
      <c r="AI36" s="5" t="str">
        <f>IF(COUNT($A36)=0,"",IF($A36&lt;&gt;DR!$B38,"ERR",DR!BY38))</f>
        <v/>
      </c>
      <c r="AJ36" s="2" t="str">
        <f>IF(COUNT($A36)=0,"",IF(AI36="3E","3E",IF(AI36="","I",LOOKUP(AI36/AK$2,{0,0.4,0.45,0.5,0.55,0.6,0.65,0.7,0.75,0.8,1},{"F","D","C","C+","B-","B","B+","A-","A","A+"}))))</f>
        <v/>
      </c>
      <c r="AK36" s="103" t="str">
        <f>IF(COUNT($A36)=0,"",IF(AI36="","--",IF(AI36="3E","3E",LOOKUP(AI36/AK$2,{0,0.4,0.45,0.5,0.55,0.6,0.65,0.7,0.75,0.8,1},{0,2,2.25,2.5,2.75,3,3.25,3.5,3.75,4}))))</f>
        <v/>
      </c>
      <c r="AL36" s="94" t="str">
        <f>IFERROR(IF(COUNT($A36)=0,"",IF(COUNT(W36)=0,"--",IF(COUNTIF(B36:AK36,"3E")&gt;0,"3E",SUM(IF(D36&gt;=2,D36*$D$3),IF(G36&gt;=2,G36*$G$3),IF(J36&gt;=2,J36*$J$3),IF(M36&gt;=2,M36*$M$3),IF(P36&gt;=2,P36*$P$3),IF(S36&gt;=2,S36*$S$3),IF(V36&gt;=2,V36*$V$3),IF(Y36&gt;=2,Y36*$Y$3),IF(AB36&gt;=2,AB36*$AB$3),IF(AE36&gt;=2,AE36*$AE$3),IF(AH36&gt;=2,AH36*$AH$3),IF(AK36&gt;=2,AK36*$AK$3))))),"")</f>
        <v/>
      </c>
      <c r="AM36" s="4" t="str">
        <f>IF(COUNT($A36)=0,"",IF(COUNT(W36)=0,"--",IF(COUNTIF(B36:Y36,"3E")&gt;0,"3E",TRUNC(SUM(IF(N(D36)&gt;=2,D$3*D36,0),IF(N(G36)&gt;=2,G$3*G36,0),IF(N(J36)&gt;=2,J$3*J36,0),IF(N(M36)&gt;=2,M$3*M36,0),IF(N(P36)&gt;=2,P$3*P36,0),IF(N(S36)&gt;=2,S$3*S36,0),IF(N(AB36)&gt;=2,AB$3*AB36,0),IF(N(AE36)&gt;=2,AE$3*AE36,0),IF(N(AH36)&gt;=2,AH$3*AH36,0),IF(N(V36)&gt;=2,V$3*V36,0),IF(N(Y36)&gt;=2,Y$3*Y36,0))/TCP,3))))</f>
        <v/>
      </c>
      <c r="AN36" s="2" t="str">
        <f>IFERROR(IF(COUNT($A36)=0,"",IF(COUNT(W36)=0,"--",IF(COUNTIF(B36:AK36,"3E")&gt;0,"3E",SUM(IF(D36&gt;=2,$D$3),IF(G36&gt;=2,$G$3),IF(J36&gt;=2,$J$3),IF(M36&gt;=2,$M$3),IF(P36&gt;=2,$P$3),IF(S36&gt;=2,$S$3),IF(V36&gt;=2,$V$3),IF(Y36&gt;=2,$Y$3),IF(AB36&gt;=2,$AB$3),IF(AE36&gt;=2,$AE$3),IF(AH36&gt;=2,$AH$3),IF(AK36&gt;=2,$AK$3))))),"")</f>
        <v/>
      </c>
      <c r="AO36" s="2" t="str">
        <f>IF(AM36="3E","3E",IF(COUNT($A36)=0,"",IF(COUNT(AK36)=0,"I",LOOKUP(AM36,{0,2,2.25,2.5,2.75,3,3.25,3.5,3.75,4},{"F","D","C","C+","B-","B","B+","A-","A","A+"}))))</f>
        <v/>
      </c>
      <c r="AP36" s="2" t="str">
        <f>IF(AM36="3E","3E",IF(OR(COUNT($A36)=0,COUNT(W36)=0),"",IF(AND(Y36&gt;=2,AM36&gt;=2,AN36&gt;=28),"PASS","FAIL")))</f>
        <v/>
      </c>
      <c r="AQ36" s="2" t="str">
        <f>IF(COUNT($A36)=0,"",IF(AP36="3E","3E",IF(AP36="PASS",CONCATENATE(IF(N(D36)&lt;2,"411F,",""),IF(N(G36)&lt;2,"412F,",""),IF(N(J36)&lt;2,"413F,",""),IF(N(M36)&lt;2,"421F,",""),IF(N(P36)&lt;2,"422F,",""),IF(N(S36)&lt;2,"423F,",""),IF(N(AB36)&lt;2,"431F,",""),IF(N(AE36)&lt;2,"432F,",""),IF(N(AH36)&lt;2,"433F,","")),"")))</f>
        <v/>
      </c>
      <c r="AR36" s="6" t="str">
        <f t="shared" si="1"/>
        <v/>
      </c>
    </row>
    <row r="37" spans="1:44" ht="18.95" customHeight="1" x14ac:dyDescent="0.25">
      <c r="A37" s="93" t="str">
        <f>IF(DR!$B39="","",DR!$B39)</f>
        <v/>
      </c>
      <c r="B37" s="5" t="str">
        <f>IF(COUNT($A37)=0,"",IF($A37&lt;&gt;DR!$B39,"ERR",DR!J39))</f>
        <v/>
      </c>
      <c r="C37" s="2" t="str">
        <f>IF(COUNT($A37)=0,"",IF(B37="3E","3E",IF(B37="","I",LOOKUP(B37/D$2,{0,0.4,0.45,0.5,0.55,0.6,0.65,0.7,0.75,0.8,1},{"F","D","C","C+","B-","B","B+","A-","A","A+"}))))</f>
        <v/>
      </c>
      <c r="D37" s="99" t="str">
        <f>IF(COUNT($A37)=0,"",IF(B37="","--",IF(B37="3E","3E",LOOKUP(B37/D$2,{0,0.4,0.45,0.5,0.55,0.6,0.65,0.7,0.75,0.8,1},{0,2,2.25,2.5,2.75,3,3.25,3.5,3.75,4}))))</f>
        <v/>
      </c>
      <c r="E37" s="5" t="str">
        <f>IF(COUNT($A37)=0,"",IF($A37&lt;&gt;DR!$B39,"ERR",DR!R39))</f>
        <v/>
      </c>
      <c r="F37" s="2" t="str">
        <f>IF(COUNT($A37)=0,"",IF(E37="3E","3E",IF(E37="","I",LOOKUP(E37/G$2,{0,0.4,0.45,0.5,0.55,0.6,0.65,0.7,0.75,0.8,1},{"F","D","C","C+","B-","B","B+","A-","A","A+"}))))</f>
        <v/>
      </c>
      <c r="G37" s="99" t="str">
        <f>IF(COUNT($A37)=0,"",IF(E37="","--",IF(E37="3E","3E",LOOKUP(E37/G$2,{0,0.4,0.45,0.5,0.55,0.6,0.65,0.7,0.75,0.8,1},{0,2,2.25,2.5,2.75,3,3.25,3.5,3.75,4}))))</f>
        <v/>
      </c>
      <c r="H37" s="5" t="str">
        <f>IF(COUNT($A37)=0,"",IF($A37&lt;&gt;DR!$B39,"ERR",DR!Z39))</f>
        <v/>
      </c>
      <c r="I37" s="2" t="str">
        <f>IF(COUNT($A37)=0,"",IF(H37="3E","3E",IF(H37="","I",LOOKUP(H37/J$2,{0,0.4,0.45,0.5,0.55,0.6,0.65,0.7,0.75,0.8,1},{"F","D","C","C+","B-","B","B+","A-","A","A+"}))))</f>
        <v/>
      </c>
      <c r="J37" s="99" t="str">
        <f>IF(COUNT($A37)=0,"",IF(H37="","--",IF(H37="3E","3E",LOOKUP(H37/J$2,{0,0.4,0.45,0.5,0.55,0.6,0.65,0.7,0.75,0.8,1},{0,2,2.25,2.5,2.75,3,3.25,3.5,3.75,4}))))</f>
        <v/>
      </c>
      <c r="K37" s="5" t="str">
        <f>IF(COUNT($A37)=0,"",IF($A37&lt;&gt;DR!$B39,"ERR",DR!AH39))</f>
        <v/>
      </c>
      <c r="L37" s="2" t="str">
        <f>IF(COUNT($A37)=0,"",IF(K37="3E","3E",IF(K37="","I",LOOKUP(K37/M$2,{0,0.4,0.45,0.5,0.55,0.6,0.65,0.7,0.75,0.8,1},{"F","D","C","C+","B-","B","B+","A-","A","A+"}))))</f>
        <v/>
      </c>
      <c r="M37" s="99" t="str">
        <f>IF(COUNT($A37)=0,"",IF(K37="","--",IF(K37="3E","3E",LOOKUP(K37/M$2,{0,0.4,0.45,0.5,0.55,0.6,0.65,0.7,0.75,0.8,1},{0,2,2.25,2.5,2.75,3,3.25,3.5,3.75,4}))))</f>
        <v/>
      </c>
      <c r="N37" s="5" t="str">
        <f>IF(COUNT($A37)=0,"",IF($A37&lt;&gt;DR!$B39,"ERR",DR!AP39))</f>
        <v/>
      </c>
      <c r="O37" s="2" t="str">
        <f>IF(COUNT($A37)=0,"",IF(N37="3E","3E",IF(N37="","I",LOOKUP(N37/P$2,{0,0.4,0.45,0.5,0.55,0.6,0.65,0.7,0.75,0.8,1},{"F","D","C","C+","B-","B","B+","A-","A","A+"}))))</f>
        <v/>
      </c>
      <c r="P37" s="99" t="str">
        <f>IF(COUNT($A37)=0,"",IF(N37="","--",IF(N37="3E","3E",LOOKUP(N37/P$2,{0,0.4,0.45,0.5,0.55,0.6,0.65,0.7,0.75,0.8,1},{0,2,2.25,2.5,2.75,3,3.25,3.5,3.75,4}))))</f>
        <v/>
      </c>
      <c r="Q37" s="5" t="str">
        <f>IF(COUNT($A37)=0,"",IF($A37&lt;&gt;DR!$B39,"ERR",DR!AX39))</f>
        <v/>
      </c>
      <c r="R37" s="2" t="str">
        <f>IF(COUNT($A37)=0,"",IF(Q37="3E","3E",IF(Q37="","I",LOOKUP(Q37/S$2,{0,0.4,0.45,0.5,0.55,0.6,0.65,0.7,0.75,0.8,1},{"F","D","C","C+","B-","B","B+","A-","A","A+"}))))</f>
        <v/>
      </c>
      <c r="S37" s="99" t="str">
        <f>IF(COUNT($A37)=0,"",IF(Q37="","--",IF(Q37="3E","3E",LOOKUP(Q37/S$2,{0,0.4,0.45,0.5,0.55,0.6,0.65,0.7,0.75,0.8,1},{0,2,2.25,2.5,2.75,3,3.25,3.5,3.75,4}))))</f>
        <v/>
      </c>
      <c r="T37" s="5" t="str">
        <f>IF(OR(COUNT($A37)=0,DR!BZ39=""),"",IF($A37&lt;&gt;DR!$B39,"ERR",DR!BZ39))</f>
        <v/>
      </c>
      <c r="U37" s="2" t="str">
        <f>IF(COUNT($A37)=0,"",IF(T37="3E","3E",IF(T37="","I",LOOKUP(T37/V$2,{0,0.4,0.45,0.5,0.55,0.6,0.65,0.7,0.75,0.8,1},{"F","D","C","C+","B-","B","B+","A-","A","A+"}))))</f>
        <v/>
      </c>
      <c r="V37" s="99" t="str">
        <f>IF(COUNT($A37)=0,"",IF(T37="","--",IF(T37="3E","3E",LOOKUP(T37/V$2,{0,0.4,0.45,0.5,0.55,0.6,0.65,0.7,0.75,0.8,1},{0,2,2.25,2.5,2.75,3,3.25,3.5,3.75,4}))))</f>
        <v/>
      </c>
      <c r="W37" s="5" t="str">
        <f>IF(COUNT($A37)=0,"",IF($A37&lt;&gt;DR!$B39,"ERR",IF(DR!$A39="IM",DR!CL39,DR!CK39)))</f>
        <v/>
      </c>
      <c r="X37" s="2" t="str">
        <f>IF(COUNT($A37)=0,"",IF(W37="3E","3E",IF(W37="","I",LOOKUP(W37/Y$2,{0,0.4,0.45,0.5,0.55,0.6,0.65,0.7,0.75,0.8,1},{"F","D","C","C+","B-","B","B+","A-","A","A+"}))))</f>
        <v/>
      </c>
      <c r="Y37" s="99" t="str">
        <f>IF(COUNT($A37)=0,"",IF(W37="","--",IF(W37="3E","3E",LOOKUP(W37/Y$2,{0,0.4,0.45,0.5,0.55,0.6,0.65,0.7,0.75,0.8,1},{0,2,2.25,2.5,2.75,3,3.25,3.5,3.75,4}))))</f>
        <v/>
      </c>
      <c r="Z37" s="5" t="str">
        <f>IF(COUNT($A37)=0,"",IF($A37&lt;&gt;DR!$B39,"ERR",DR!BF39))</f>
        <v/>
      </c>
      <c r="AA37" s="2" t="str">
        <f>IF(COUNT($A37)=0,"",IF(Z37="3E","3E",IF(Z37="","I",LOOKUP(Z37/AB$2,{0,0.4,0.45,0.5,0.55,0.6,0.65,0.7,0.75,0.8,1},{"F","D","C","C+","B-","B","B+","A-","A","A+"}))))</f>
        <v/>
      </c>
      <c r="AB37" s="99" t="str">
        <f>IF(COUNT($A37)=0,"",IF(Z37="","--",IF(Z37="3E","3E",LOOKUP(Z37/AB$2,{0,0.4,0.45,0.5,0.55,0.6,0.65,0.7,0.75,0.8,1},{0,2,2.25,2.5,2.75,3,3.25,3.5,3.75,4}))))</f>
        <v/>
      </c>
      <c r="AC37" s="5" t="str">
        <f>IF(COUNT($A37)=0,"",IF($A37&lt;&gt;DR!$B39,"ERR",DR!BG39))</f>
        <v/>
      </c>
      <c r="AD37" s="2" t="str">
        <f>IF(COUNT($A37)=0,"",IF(AC37="3E","3E",IF(AC37="","I",LOOKUP(AC37/AE$2,{0,0.4,0.45,0.5,0.55,0.6,0.65,0.7,0.75,0.8,1},{"F","D","C","C+","B-","B","B+","A-","A","A+"}))))</f>
        <v/>
      </c>
      <c r="AE37" s="99" t="str">
        <f>IF(COUNT($A37)=0,"",IF(AC37="","--",IF(AC37="3E","3E",LOOKUP(AC37/AE$2,{0,0.4,0.45,0.5,0.55,0.6,0.65,0.7,0.75,0.8,1},{0,2,2.25,2.5,2.75,3,3.25,3.5,3.75,4}))))</f>
        <v/>
      </c>
      <c r="AF37" s="5" t="str">
        <f>IF(COUNT($A37)=0,"",IF($A37&lt;&gt;DR!$B39,"ERR",DR!BQ39))</f>
        <v/>
      </c>
      <c r="AG37" s="2" t="str">
        <f>IF(COUNT($A37)=0,"",IF(AF37="3E","3E",IF(AF37="","I",LOOKUP(AF37/AH$2,{0,0.4,0.45,0.5,0.55,0.6,0.65,0.7,0.75,0.8,1},{"F","D","C","C+","B-","B","B+","A-","A","A+"}))))</f>
        <v/>
      </c>
      <c r="AH37" s="99" t="str">
        <f>IF(COUNT($A37)=0,"",IF(AF37="","--",IF(AF37="3E","3E",LOOKUP(AF37/AH$2,{0,0.4,0.45,0.5,0.55,0.6,0.65,0.7,0.75,0.8,1},{0,2,2.25,2.5,2.75,3,3.25,3.5,3.75,4}))))</f>
        <v/>
      </c>
      <c r="AI37" s="5" t="str">
        <f>IF(COUNT($A37)=0,"",IF($A37&lt;&gt;DR!$B39,"ERR",DR!BY39))</f>
        <v/>
      </c>
      <c r="AJ37" s="2" t="str">
        <f>IF(COUNT($A37)=0,"",IF(AI37="3E","3E",IF(AI37="","I",LOOKUP(AI37/AK$2,{0,0.4,0.45,0.5,0.55,0.6,0.65,0.7,0.75,0.8,1},{"F","D","C","C+","B-","B","B+","A-","A","A+"}))))</f>
        <v/>
      </c>
      <c r="AK37" s="103" t="str">
        <f>IF(COUNT($A37)=0,"",IF(AI37="","--",IF(AI37="3E","3E",LOOKUP(AI37/AK$2,{0,0.4,0.45,0.5,0.55,0.6,0.65,0.7,0.75,0.8,1},{0,2,2.25,2.5,2.75,3,3.25,3.5,3.75,4}))))</f>
        <v/>
      </c>
      <c r="AL37" s="94" t="str">
        <f>IFERROR(IF(COUNT($A37)=0,"",IF(COUNT(W37)=0,"--",IF(COUNTIF(B37:AK37,"3E")&gt;0,"3E",SUM(IF(D37&gt;=2,D37*$D$3),IF(G37&gt;=2,G37*$G$3),IF(J37&gt;=2,J37*$J$3),IF(M37&gt;=2,M37*$M$3),IF(P37&gt;=2,P37*$P$3),IF(S37&gt;=2,S37*$S$3),IF(V37&gt;=2,V37*$V$3),IF(Y37&gt;=2,Y37*$Y$3),IF(AB37&gt;=2,AB37*$AB$3),IF(AE37&gt;=2,AE37*$AE$3),IF(AH37&gt;=2,AH37*$AH$3),IF(AK37&gt;=2,AK37*$AK$3))))),"")</f>
        <v/>
      </c>
      <c r="AM37" s="4" t="str">
        <f>IF(COUNT($A37)=0,"",IF(COUNT(W37)=0,"--",IF(COUNTIF(B37:Y37,"3E")&gt;0,"3E",TRUNC(SUM(IF(N(D37)&gt;=2,D$3*D37,0),IF(N(G37)&gt;=2,G$3*G37,0),IF(N(J37)&gt;=2,J$3*J37,0),IF(N(M37)&gt;=2,M$3*M37,0),IF(N(P37)&gt;=2,P$3*P37,0),IF(N(S37)&gt;=2,S$3*S37,0),IF(N(AB37)&gt;=2,AB$3*AB37,0),IF(N(AE37)&gt;=2,AE$3*AE37,0),IF(N(AH37)&gt;=2,AH$3*AH37,0),IF(N(V37)&gt;=2,V$3*V37,0),IF(N(Y37)&gt;=2,Y$3*Y37,0))/TCP,3))))</f>
        <v/>
      </c>
      <c r="AN37" s="2" t="str">
        <f>IFERROR(IF(COUNT($A37)=0,"",IF(COUNT(W37)=0,"--",IF(COUNTIF(B37:AK37,"3E")&gt;0,"3E",SUM(IF(D37&gt;=2,$D$3),IF(G37&gt;=2,$G$3),IF(J37&gt;=2,$J$3),IF(M37&gt;=2,$M$3),IF(P37&gt;=2,$P$3),IF(S37&gt;=2,$S$3),IF(V37&gt;=2,$V$3),IF(Y37&gt;=2,$Y$3),IF(AB37&gt;=2,$AB$3),IF(AE37&gt;=2,$AE$3),IF(AH37&gt;=2,$AH$3),IF(AK37&gt;=2,$AK$3))))),"")</f>
        <v/>
      </c>
      <c r="AO37" s="2" t="str">
        <f>IF(AM37="3E","3E",IF(COUNT($A37)=0,"",IF(COUNT(AK37)=0,"I",LOOKUP(AM37,{0,2,2.25,2.5,2.75,3,3.25,3.5,3.75,4},{"F","D","C","C+","B-","B","B+","A-","A","A+"}))))</f>
        <v/>
      </c>
      <c r="AP37" s="2" t="str">
        <f>IF(AM37="3E","3E",IF(OR(COUNT($A37)=0,COUNT(W37)=0),"",IF(AND(Y37&gt;=2,AM37&gt;=2,AN37&gt;=28),"PASS","FAIL")))</f>
        <v/>
      </c>
      <c r="AQ37" s="2" t="str">
        <f>IF(COUNT($A37)=0,"",IF(AP37="3E","3E",IF(AP37="PASS",CONCATENATE(IF(N(D37)&lt;2,"411F,",""),IF(N(G37)&lt;2,"412F,",""),IF(N(J37)&lt;2,"413F,",""),IF(N(M37)&lt;2,"421F,",""),IF(N(P37)&lt;2,"422F,",""),IF(N(S37)&lt;2,"423F,",""),IF(N(AB37)&lt;2,"431F,",""),IF(N(AE37)&lt;2,"432F,",""),IF(N(AH37)&lt;2,"433F,","")),"")))</f>
        <v/>
      </c>
      <c r="AR37" s="6" t="str">
        <f t="shared" si="1"/>
        <v/>
      </c>
    </row>
    <row r="38" spans="1:44" ht="18.95" customHeight="1" x14ac:dyDescent="0.25">
      <c r="A38" s="93" t="str">
        <f>IF(DR!$B40="","",DR!$B40)</f>
        <v/>
      </c>
      <c r="B38" s="5" t="str">
        <f>IF(COUNT($A38)=0,"",IF($A38&lt;&gt;DR!$B40,"ERR",DR!J40))</f>
        <v/>
      </c>
      <c r="C38" s="2" t="str">
        <f>IF(COUNT($A38)=0,"",IF(B38="3E","3E",IF(B38="","I",LOOKUP(B38/D$2,{0,0.4,0.45,0.5,0.55,0.6,0.65,0.7,0.75,0.8,1},{"F","D","C","C+","B-","B","B+","A-","A","A+"}))))</f>
        <v/>
      </c>
      <c r="D38" s="99" t="str">
        <f>IF(COUNT($A38)=0,"",IF(B38="","--",IF(B38="3E","3E",LOOKUP(B38/D$2,{0,0.4,0.45,0.5,0.55,0.6,0.65,0.7,0.75,0.8,1},{0,2,2.25,2.5,2.75,3,3.25,3.5,3.75,4}))))</f>
        <v/>
      </c>
      <c r="E38" s="5" t="str">
        <f>IF(COUNT($A38)=0,"",IF($A38&lt;&gt;DR!$B40,"ERR",DR!R40))</f>
        <v/>
      </c>
      <c r="F38" s="2" t="str">
        <f>IF(COUNT($A38)=0,"",IF(E38="3E","3E",IF(E38="","I",LOOKUP(E38/G$2,{0,0.4,0.45,0.5,0.55,0.6,0.65,0.7,0.75,0.8,1},{"F","D","C","C+","B-","B","B+","A-","A","A+"}))))</f>
        <v/>
      </c>
      <c r="G38" s="99" t="str">
        <f>IF(COUNT($A38)=0,"",IF(E38="","--",IF(E38="3E","3E",LOOKUP(E38/G$2,{0,0.4,0.45,0.5,0.55,0.6,0.65,0.7,0.75,0.8,1},{0,2,2.25,2.5,2.75,3,3.25,3.5,3.75,4}))))</f>
        <v/>
      </c>
      <c r="H38" s="5" t="str">
        <f>IF(COUNT($A38)=0,"",IF($A38&lt;&gt;DR!$B40,"ERR",DR!Z40))</f>
        <v/>
      </c>
      <c r="I38" s="2" t="str">
        <f>IF(COUNT($A38)=0,"",IF(H38="3E","3E",IF(H38="","I",LOOKUP(H38/J$2,{0,0.4,0.45,0.5,0.55,0.6,0.65,0.7,0.75,0.8,1},{"F","D","C","C+","B-","B","B+","A-","A","A+"}))))</f>
        <v/>
      </c>
      <c r="J38" s="99" t="str">
        <f>IF(COUNT($A38)=0,"",IF(H38="","--",IF(H38="3E","3E",LOOKUP(H38/J$2,{0,0.4,0.45,0.5,0.55,0.6,0.65,0.7,0.75,0.8,1},{0,2,2.25,2.5,2.75,3,3.25,3.5,3.75,4}))))</f>
        <v/>
      </c>
      <c r="K38" s="5" t="str">
        <f>IF(COUNT($A38)=0,"",IF($A38&lt;&gt;DR!$B40,"ERR",DR!AH40))</f>
        <v/>
      </c>
      <c r="L38" s="2" t="str">
        <f>IF(COUNT($A38)=0,"",IF(K38="3E","3E",IF(K38="","I",LOOKUP(K38/M$2,{0,0.4,0.45,0.5,0.55,0.6,0.65,0.7,0.75,0.8,1},{"F","D","C","C+","B-","B","B+","A-","A","A+"}))))</f>
        <v/>
      </c>
      <c r="M38" s="99" t="str">
        <f>IF(COUNT($A38)=0,"",IF(K38="","--",IF(K38="3E","3E",LOOKUP(K38/M$2,{0,0.4,0.45,0.5,0.55,0.6,0.65,0.7,0.75,0.8,1},{0,2,2.25,2.5,2.75,3,3.25,3.5,3.75,4}))))</f>
        <v/>
      </c>
      <c r="N38" s="5" t="str">
        <f>IF(COUNT($A38)=0,"",IF($A38&lt;&gt;DR!$B40,"ERR",DR!AP40))</f>
        <v/>
      </c>
      <c r="O38" s="2" t="str">
        <f>IF(COUNT($A38)=0,"",IF(N38="3E","3E",IF(N38="","I",LOOKUP(N38/P$2,{0,0.4,0.45,0.5,0.55,0.6,0.65,0.7,0.75,0.8,1},{"F","D","C","C+","B-","B","B+","A-","A","A+"}))))</f>
        <v/>
      </c>
      <c r="P38" s="99" t="str">
        <f>IF(COUNT($A38)=0,"",IF(N38="","--",IF(N38="3E","3E",LOOKUP(N38/P$2,{0,0.4,0.45,0.5,0.55,0.6,0.65,0.7,0.75,0.8,1},{0,2,2.25,2.5,2.75,3,3.25,3.5,3.75,4}))))</f>
        <v/>
      </c>
      <c r="Q38" s="5" t="str">
        <f>IF(COUNT($A38)=0,"",IF($A38&lt;&gt;DR!$B40,"ERR",DR!AX40))</f>
        <v/>
      </c>
      <c r="R38" s="2" t="str">
        <f>IF(COUNT($A38)=0,"",IF(Q38="3E","3E",IF(Q38="","I",LOOKUP(Q38/S$2,{0,0.4,0.45,0.5,0.55,0.6,0.65,0.7,0.75,0.8,1},{"F","D","C","C+","B-","B","B+","A-","A","A+"}))))</f>
        <v/>
      </c>
      <c r="S38" s="99" t="str">
        <f>IF(COUNT($A38)=0,"",IF(Q38="","--",IF(Q38="3E","3E",LOOKUP(Q38/S$2,{0,0.4,0.45,0.5,0.55,0.6,0.65,0.7,0.75,0.8,1},{0,2,2.25,2.5,2.75,3,3.25,3.5,3.75,4}))))</f>
        <v/>
      </c>
      <c r="T38" s="5" t="str">
        <f>IF(OR(COUNT($A38)=0,DR!BZ40=""),"",IF($A38&lt;&gt;DR!$B40,"ERR",DR!BZ40))</f>
        <v/>
      </c>
      <c r="U38" s="2" t="str">
        <f>IF(COUNT($A38)=0,"",IF(T38="3E","3E",IF(T38="","I",LOOKUP(T38/V$2,{0,0.4,0.45,0.5,0.55,0.6,0.65,0.7,0.75,0.8,1},{"F","D","C","C+","B-","B","B+","A-","A","A+"}))))</f>
        <v/>
      </c>
      <c r="V38" s="99" t="str">
        <f>IF(COUNT($A38)=0,"",IF(T38="","--",IF(T38="3E","3E",LOOKUP(T38/V$2,{0,0.4,0.45,0.5,0.55,0.6,0.65,0.7,0.75,0.8,1},{0,2,2.25,2.5,2.75,3,3.25,3.5,3.75,4}))))</f>
        <v/>
      </c>
      <c r="W38" s="5" t="str">
        <f>IF(COUNT($A38)=0,"",IF($A38&lt;&gt;DR!$B40,"ERR",IF(DR!$A40="IM",DR!CL40,DR!CK40)))</f>
        <v/>
      </c>
      <c r="X38" s="2" t="str">
        <f>IF(COUNT($A38)=0,"",IF(W38="3E","3E",IF(W38="","I",LOOKUP(W38/Y$2,{0,0.4,0.45,0.5,0.55,0.6,0.65,0.7,0.75,0.8,1},{"F","D","C","C+","B-","B","B+","A-","A","A+"}))))</f>
        <v/>
      </c>
      <c r="Y38" s="99" t="str">
        <f>IF(COUNT($A38)=0,"",IF(W38="","--",IF(W38="3E","3E",LOOKUP(W38/Y$2,{0,0.4,0.45,0.5,0.55,0.6,0.65,0.7,0.75,0.8,1},{0,2,2.25,2.5,2.75,3,3.25,3.5,3.75,4}))))</f>
        <v/>
      </c>
      <c r="Z38" s="5" t="str">
        <f>IF(COUNT($A38)=0,"",IF($A38&lt;&gt;DR!$B40,"ERR",DR!BF40))</f>
        <v/>
      </c>
      <c r="AA38" s="2" t="str">
        <f>IF(COUNT($A38)=0,"",IF(Z38="3E","3E",IF(Z38="","I",LOOKUP(Z38/AB$2,{0,0.4,0.45,0.5,0.55,0.6,0.65,0.7,0.75,0.8,1},{"F","D","C","C+","B-","B","B+","A-","A","A+"}))))</f>
        <v/>
      </c>
      <c r="AB38" s="99" t="str">
        <f>IF(COUNT($A38)=0,"",IF(Z38="","--",IF(Z38="3E","3E",LOOKUP(Z38/AB$2,{0,0.4,0.45,0.5,0.55,0.6,0.65,0.7,0.75,0.8,1},{0,2,2.25,2.5,2.75,3,3.25,3.5,3.75,4}))))</f>
        <v/>
      </c>
      <c r="AC38" s="5" t="str">
        <f>IF(COUNT($A38)=0,"",IF($A38&lt;&gt;DR!$B40,"ERR",DR!BG40))</f>
        <v/>
      </c>
      <c r="AD38" s="2" t="str">
        <f>IF(COUNT($A38)=0,"",IF(AC38="3E","3E",IF(AC38="","I",LOOKUP(AC38/AE$2,{0,0.4,0.45,0.5,0.55,0.6,0.65,0.7,0.75,0.8,1},{"F","D","C","C+","B-","B","B+","A-","A","A+"}))))</f>
        <v/>
      </c>
      <c r="AE38" s="99" t="str">
        <f>IF(COUNT($A38)=0,"",IF(AC38="","--",IF(AC38="3E","3E",LOOKUP(AC38/AE$2,{0,0.4,0.45,0.5,0.55,0.6,0.65,0.7,0.75,0.8,1},{0,2,2.25,2.5,2.75,3,3.25,3.5,3.75,4}))))</f>
        <v/>
      </c>
      <c r="AF38" s="5" t="str">
        <f>IF(COUNT($A38)=0,"",IF($A38&lt;&gt;DR!$B40,"ERR",DR!BQ40))</f>
        <v/>
      </c>
      <c r="AG38" s="2" t="str">
        <f>IF(COUNT($A38)=0,"",IF(AF38="3E","3E",IF(AF38="","I",LOOKUP(AF38/AH$2,{0,0.4,0.45,0.5,0.55,0.6,0.65,0.7,0.75,0.8,1},{"F","D","C","C+","B-","B","B+","A-","A","A+"}))))</f>
        <v/>
      </c>
      <c r="AH38" s="99" t="str">
        <f>IF(COUNT($A38)=0,"",IF(AF38="","--",IF(AF38="3E","3E",LOOKUP(AF38/AH$2,{0,0.4,0.45,0.5,0.55,0.6,0.65,0.7,0.75,0.8,1},{0,2,2.25,2.5,2.75,3,3.25,3.5,3.75,4}))))</f>
        <v/>
      </c>
      <c r="AI38" s="5" t="str">
        <f>IF(COUNT($A38)=0,"",IF($A38&lt;&gt;DR!$B40,"ERR",DR!BY40))</f>
        <v/>
      </c>
      <c r="AJ38" s="2" t="str">
        <f>IF(COUNT($A38)=0,"",IF(AI38="3E","3E",IF(AI38="","I",LOOKUP(AI38/AK$2,{0,0.4,0.45,0.5,0.55,0.6,0.65,0.7,0.75,0.8,1},{"F","D","C","C+","B-","B","B+","A-","A","A+"}))))</f>
        <v/>
      </c>
      <c r="AK38" s="103" t="str">
        <f>IF(COUNT($A38)=0,"",IF(AI38="","--",IF(AI38="3E","3E",LOOKUP(AI38/AK$2,{0,0.4,0.45,0.5,0.55,0.6,0.65,0.7,0.75,0.8,1},{0,2,2.25,2.5,2.75,3,3.25,3.5,3.75,4}))))</f>
        <v/>
      </c>
      <c r="AL38" s="94" t="str">
        <f>IFERROR(IF(COUNT($A38)=0,"",IF(COUNT(W38)=0,"--",IF(COUNTIF(B38:AK38,"3E")&gt;0,"3E",SUM(IF(D38&gt;=2,D38*$D$3),IF(G38&gt;=2,G38*$G$3),IF(J38&gt;=2,J38*$J$3),IF(M38&gt;=2,M38*$M$3),IF(P38&gt;=2,P38*$P$3),IF(S38&gt;=2,S38*$S$3),IF(V38&gt;=2,V38*$V$3),IF(Y38&gt;=2,Y38*$Y$3),IF(AB38&gt;=2,AB38*$AB$3),IF(AE38&gt;=2,AE38*$AE$3),IF(AH38&gt;=2,AH38*$AH$3),IF(AK38&gt;=2,AK38*$AK$3))))),"")</f>
        <v/>
      </c>
      <c r="AM38" s="4" t="str">
        <f>IF(COUNT($A38)=0,"",IF(COUNT(W38)=0,"--",IF(COUNTIF(B38:Y38,"3E")&gt;0,"3E",TRUNC(SUM(IF(N(D38)&gt;=2,D$3*D38,0),IF(N(G38)&gt;=2,G$3*G38,0),IF(N(J38)&gt;=2,J$3*J38,0),IF(N(M38)&gt;=2,M$3*M38,0),IF(N(P38)&gt;=2,P$3*P38,0),IF(N(S38)&gt;=2,S$3*S38,0),IF(N(AB38)&gt;=2,AB$3*AB38,0),IF(N(AE38)&gt;=2,AE$3*AE38,0),IF(N(AH38)&gt;=2,AH$3*AH38,0),IF(N(V38)&gt;=2,V$3*V38,0),IF(N(Y38)&gt;=2,Y$3*Y38,0))/TCP,3))))</f>
        <v/>
      </c>
      <c r="AN38" s="2" t="str">
        <f>IFERROR(IF(COUNT($A38)=0,"",IF(COUNT(W38)=0,"--",IF(COUNTIF(B38:AK38,"3E")&gt;0,"3E",SUM(IF(D38&gt;=2,$D$3),IF(G38&gt;=2,$G$3),IF(J38&gt;=2,$J$3),IF(M38&gt;=2,$M$3),IF(P38&gt;=2,$P$3),IF(S38&gt;=2,$S$3),IF(V38&gt;=2,$V$3),IF(Y38&gt;=2,$Y$3),IF(AB38&gt;=2,$AB$3),IF(AE38&gt;=2,$AE$3),IF(AH38&gt;=2,$AH$3),IF(AK38&gt;=2,$AK$3))))),"")</f>
        <v/>
      </c>
      <c r="AO38" s="2" t="str">
        <f>IF(AM38="3E","3E",IF(COUNT($A38)=0,"",IF(COUNT(AK38)=0,"I",LOOKUP(AM38,{0,2,2.25,2.5,2.75,3,3.25,3.5,3.75,4},{"F","D","C","C+","B-","B","B+","A-","A","A+"}))))</f>
        <v/>
      </c>
      <c r="AP38" s="2" t="str">
        <f>IF(AM38="3E","3E",IF(OR(COUNT($A38)=0,COUNT(W38)=0),"",IF(AND(Y38&gt;=2,AM38&gt;=2,AN38&gt;=28),"PASS","FAIL")))</f>
        <v/>
      </c>
      <c r="AQ38" s="2" t="str">
        <f>IF(COUNT($A38)=0,"",IF(AP38="3E","3E",IF(AP38="PASS",CONCATENATE(IF(N(D38)&lt;2,"411F,",""),IF(N(G38)&lt;2,"412F,",""),IF(N(J38)&lt;2,"413F,",""),IF(N(M38)&lt;2,"421F,",""),IF(N(P38)&lt;2,"422F,",""),IF(N(S38)&lt;2,"423F,",""),IF(N(AB38)&lt;2,"431F,",""),IF(N(AE38)&lt;2,"432F,",""),IF(N(AH38)&lt;2,"433F,","")),"")))</f>
        <v/>
      </c>
      <c r="AR38" s="6" t="str">
        <f t="shared" si="1"/>
        <v/>
      </c>
    </row>
    <row r="39" spans="1:44" ht="18.95" customHeight="1" x14ac:dyDescent="0.25">
      <c r="A39" s="93" t="str">
        <f>IF(DR!$B41="","",DR!$B41)</f>
        <v/>
      </c>
      <c r="B39" s="5" t="str">
        <f>IF(COUNT($A39)=0,"",IF($A39&lt;&gt;DR!$B41,"ERR",DR!J41))</f>
        <v/>
      </c>
      <c r="C39" s="2" t="str">
        <f>IF(COUNT($A39)=0,"",IF(B39="3E","3E",IF(B39="","I",LOOKUP(B39/D$2,{0,0.4,0.45,0.5,0.55,0.6,0.65,0.7,0.75,0.8,1},{"F","D","C","C+","B-","B","B+","A-","A","A+"}))))</f>
        <v/>
      </c>
      <c r="D39" s="99" t="str">
        <f>IF(COUNT($A39)=0,"",IF(B39="","--",IF(B39="3E","3E",LOOKUP(B39/D$2,{0,0.4,0.45,0.5,0.55,0.6,0.65,0.7,0.75,0.8,1},{0,2,2.25,2.5,2.75,3,3.25,3.5,3.75,4}))))</f>
        <v/>
      </c>
      <c r="E39" s="5" t="str">
        <f>IF(COUNT($A39)=0,"",IF($A39&lt;&gt;DR!$B41,"ERR",DR!R41))</f>
        <v/>
      </c>
      <c r="F39" s="2" t="str">
        <f>IF(COUNT($A39)=0,"",IF(E39="3E","3E",IF(E39="","I",LOOKUP(E39/G$2,{0,0.4,0.45,0.5,0.55,0.6,0.65,0.7,0.75,0.8,1},{"F","D","C","C+","B-","B","B+","A-","A","A+"}))))</f>
        <v/>
      </c>
      <c r="G39" s="99" t="str">
        <f>IF(COUNT($A39)=0,"",IF(E39="","--",IF(E39="3E","3E",LOOKUP(E39/G$2,{0,0.4,0.45,0.5,0.55,0.6,0.65,0.7,0.75,0.8,1},{0,2,2.25,2.5,2.75,3,3.25,3.5,3.75,4}))))</f>
        <v/>
      </c>
      <c r="H39" s="5" t="str">
        <f>IF(COUNT($A39)=0,"",IF($A39&lt;&gt;DR!$B41,"ERR",DR!Z41))</f>
        <v/>
      </c>
      <c r="I39" s="2" t="str">
        <f>IF(COUNT($A39)=0,"",IF(H39="3E","3E",IF(H39="","I",LOOKUP(H39/J$2,{0,0.4,0.45,0.5,0.55,0.6,0.65,0.7,0.75,0.8,1},{"F","D","C","C+","B-","B","B+","A-","A","A+"}))))</f>
        <v/>
      </c>
      <c r="J39" s="99" t="str">
        <f>IF(COUNT($A39)=0,"",IF(H39="","--",IF(H39="3E","3E",LOOKUP(H39/J$2,{0,0.4,0.45,0.5,0.55,0.6,0.65,0.7,0.75,0.8,1},{0,2,2.25,2.5,2.75,3,3.25,3.5,3.75,4}))))</f>
        <v/>
      </c>
      <c r="K39" s="5" t="str">
        <f>IF(COUNT($A39)=0,"",IF($A39&lt;&gt;DR!$B41,"ERR",DR!AH41))</f>
        <v/>
      </c>
      <c r="L39" s="2" t="str">
        <f>IF(COUNT($A39)=0,"",IF(K39="3E","3E",IF(K39="","I",LOOKUP(K39/M$2,{0,0.4,0.45,0.5,0.55,0.6,0.65,0.7,0.75,0.8,1},{"F","D","C","C+","B-","B","B+","A-","A","A+"}))))</f>
        <v/>
      </c>
      <c r="M39" s="99" t="str">
        <f>IF(COUNT($A39)=0,"",IF(K39="","--",IF(K39="3E","3E",LOOKUP(K39/M$2,{0,0.4,0.45,0.5,0.55,0.6,0.65,0.7,0.75,0.8,1},{0,2,2.25,2.5,2.75,3,3.25,3.5,3.75,4}))))</f>
        <v/>
      </c>
      <c r="N39" s="5" t="str">
        <f>IF(COUNT($A39)=0,"",IF($A39&lt;&gt;DR!$B41,"ERR",DR!AP41))</f>
        <v/>
      </c>
      <c r="O39" s="2" t="str">
        <f>IF(COUNT($A39)=0,"",IF(N39="3E","3E",IF(N39="","I",LOOKUP(N39/P$2,{0,0.4,0.45,0.5,0.55,0.6,0.65,0.7,0.75,0.8,1},{"F","D","C","C+","B-","B","B+","A-","A","A+"}))))</f>
        <v/>
      </c>
      <c r="P39" s="99" t="str">
        <f>IF(COUNT($A39)=0,"",IF(N39="","--",IF(N39="3E","3E",LOOKUP(N39/P$2,{0,0.4,0.45,0.5,0.55,0.6,0.65,0.7,0.75,0.8,1},{0,2,2.25,2.5,2.75,3,3.25,3.5,3.75,4}))))</f>
        <v/>
      </c>
      <c r="Q39" s="5" t="str">
        <f>IF(COUNT($A39)=0,"",IF($A39&lt;&gt;DR!$B41,"ERR",DR!AX41))</f>
        <v/>
      </c>
      <c r="R39" s="2" t="str">
        <f>IF(COUNT($A39)=0,"",IF(Q39="3E","3E",IF(Q39="","I",LOOKUP(Q39/S$2,{0,0.4,0.45,0.5,0.55,0.6,0.65,0.7,0.75,0.8,1},{"F","D","C","C+","B-","B","B+","A-","A","A+"}))))</f>
        <v/>
      </c>
      <c r="S39" s="99" t="str">
        <f>IF(COUNT($A39)=0,"",IF(Q39="","--",IF(Q39="3E","3E",LOOKUP(Q39/S$2,{0,0.4,0.45,0.5,0.55,0.6,0.65,0.7,0.75,0.8,1},{0,2,2.25,2.5,2.75,3,3.25,3.5,3.75,4}))))</f>
        <v/>
      </c>
      <c r="T39" s="5" t="str">
        <f>IF(OR(COUNT($A39)=0,DR!BZ41=""),"",IF($A39&lt;&gt;DR!$B41,"ERR",DR!BZ41))</f>
        <v/>
      </c>
      <c r="U39" s="2" t="str">
        <f>IF(COUNT($A39)=0,"",IF(T39="3E","3E",IF(T39="","I",LOOKUP(T39/V$2,{0,0.4,0.45,0.5,0.55,0.6,0.65,0.7,0.75,0.8,1},{"F","D","C","C+","B-","B","B+","A-","A","A+"}))))</f>
        <v/>
      </c>
      <c r="V39" s="99" t="str">
        <f>IF(COUNT($A39)=0,"",IF(T39="","--",IF(T39="3E","3E",LOOKUP(T39/V$2,{0,0.4,0.45,0.5,0.55,0.6,0.65,0.7,0.75,0.8,1},{0,2,2.25,2.5,2.75,3,3.25,3.5,3.75,4}))))</f>
        <v/>
      </c>
      <c r="W39" s="5" t="str">
        <f>IF(COUNT($A39)=0,"",IF($A39&lt;&gt;DR!$B41,"ERR",IF(DR!$A41="IM",DR!CL41,DR!CK41)))</f>
        <v/>
      </c>
      <c r="X39" s="2" t="str">
        <f>IF(COUNT($A39)=0,"",IF(W39="3E","3E",IF(W39="","I",LOOKUP(W39/Y$2,{0,0.4,0.45,0.5,0.55,0.6,0.65,0.7,0.75,0.8,1},{"F","D","C","C+","B-","B","B+","A-","A","A+"}))))</f>
        <v/>
      </c>
      <c r="Y39" s="99" t="str">
        <f>IF(COUNT($A39)=0,"",IF(W39="","--",IF(W39="3E","3E",LOOKUP(W39/Y$2,{0,0.4,0.45,0.5,0.55,0.6,0.65,0.7,0.75,0.8,1},{0,2,2.25,2.5,2.75,3,3.25,3.5,3.75,4}))))</f>
        <v/>
      </c>
      <c r="Z39" s="5" t="str">
        <f>IF(COUNT($A39)=0,"",IF($A39&lt;&gt;DR!$B41,"ERR",DR!BF41))</f>
        <v/>
      </c>
      <c r="AA39" s="2" t="str">
        <f>IF(COUNT($A39)=0,"",IF(Z39="3E","3E",IF(Z39="","I",LOOKUP(Z39/AB$2,{0,0.4,0.45,0.5,0.55,0.6,0.65,0.7,0.75,0.8,1},{"F","D","C","C+","B-","B","B+","A-","A","A+"}))))</f>
        <v/>
      </c>
      <c r="AB39" s="99" t="str">
        <f>IF(COUNT($A39)=0,"",IF(Z39="","--",IF(Z39="3E","3E",LOOKUP(Z39/AB$2,{0,0.4,0.45,0.5,0.55,0.6,0.65,0.7,0.75,0.8,1},{0,2,2.25,2.5,2.75,3,3.25,3.5,3.75,4}))))</f>
        <v/>
      </c>
      <c r="AC39" s="5" t="str">
        <f>IF(COUNT($A39)=0,"",IF($A39&lt;&gt;DR!$B41,"ERR",DR!BG41))</f>
        <v/>
      </c>
      <c r="AD39" s="2" t="str">
        <f>IF(COUNT($A39)=0,"",IF(AC39="3E","3E",IF(AC39="","I",LOOKUP(AC39/AE$2,{0,0.4,0.45,0.5,0.55,0.6,0.65,0.7,0.75,0.8,1},{"F","D","C","C+","B-","B","B+","A-","A","A+"}))))</f>
        <v/>
      </c>
      <c r="AE39" s="99" t="str">
        <f>IF(COUNT($A39)=0,"",IF(AC39="","--",IF(AC39="3E","3E",LOOKUP(AC39/AE$2,{0,0.4,0.45,0.5,0.55,0.6,0.65,0.7,0.75,0.8,1},{0,2,2.25,2.5,2.75,3,3.25,3.5,3.75,4}))))</f>
        <v/>
      </c>
      <c r="AF39" s="5" t="str">
        <f>IF(COUNT($A39)=0,"",IF($A39&lt;&gt;DR!$B41,"ERR",DR!BQ41))</f>
        <v/>
      </c>
      <c r="AG39" s="2" t="str">
        <f>IF(COUNT($A39)=0,"",IF(AF39="3E","3E",IF(AF39="","I",LOOKUP(AF39/AH$2,{0,0.4,0.45,0.5,0.55,0.6,0.65,0.7,0.75,0.8,1},{"F","D","C","C+","B-","B","B+","A-","A","A+"}))))</f>
        <v/>
      </c>
      <c r="AH39" s="99" t="str">
        <f>IF(COUNT($A39)=0,"",IF(AF39="","--",IF(AF39="3E","3E",LOOKUP(AF39/AH$2,{0,0.4,0.45,0.5,0.55,0.6,0.65,0.7,0.75,0.8,1},{0,2,2.25,2.5,2.75,3,3.25,3.5,3.75,4}))))</f>
        <v/>
      </c>
      <c r="AI39" s="5" t="str">
        <f>IF(COUNT($A39)=0,"",IF($A39&lt;&gt;DR!$B41,"ERR",DR!BY41))</f>
        <v/>
      </c>
      <c r="AJ39" s="2" t="str">
        <f>IF(COUNT($A39)=0,"",IF(AI39="3E","3E",IF(AI39="","I",LOOKUP(AI39/AK$2,{0,0.4,0.45,0.5,0.55,0.6,0.65,0.7,0.75,0.8,1},{"F","D","C","C+","B-","B","B+","A-","A","A+"}))))</f>
        <v/>
      </c>
      <c r="AK39" s="103" t="str">
        <f>IF(COUNT($A39)=0,"",IF(AI39="","--",IF(AI39="3E","3E",LOOKUP(AI39/AK$2,{0,0.4,0.45,0.5,0.55,0.6,0.65,0.7,0.75,0.8,1},{0,2,2.25,2.5,2.75,3,3.25,3.5,3.75,4}))))</f>
        <v/>
      </c>
      <c r="AL39" s="94" t="str">
        <f>IFERROR(IF(COUNT($A39)=0,"",IF(COUNT(W39)=0,"--",IF(COUNTIF(B39:AK39,"3E")&gt;0,"3E",SUM(IF(D39&gt;=2,D39*$D$3),IF(G39&gt;=2,G39*$G$3),IF(J39&gt;=2,J39*$J$3),IF(M39&gt;=2,M39*$M$3),IF(P39&gt;=2,P39*$P$3),IF(S39&gt;=2,S39*$S$3),IF(V39&gt;=2,V39*$V$3),IF(Y39&gt;=2,Y39*$Y$3),IF(AB39&gt;=2,AB39*$AB$3),IF(AE39&gt;=2,AE39*$AE$3),IF(AH39&gt;=2,AH39*$AH$3),IF(AK39&gt;=2,AK39*$AK$3))))),"")</f>
        <v/>
      </c>
      <c r="AM39" s="4" t="str">
        <f>IF(COUNT($A39)=0,"",IF(COUNT(W39)=0,"--",IF(COUNTIF(B39:Y39,"3E")&gt;0,"3E",TRUNC(SUM(IF(N(D39)&gt;=2,D$3*D39,0),IF(N(G39)&gt;=2,G$3*G39,0),IF(N(J39)&gt;=2,J$3*J39,0),IF(N(M39)&gt;=2,M$3*M39,0),IF(N(P39)&gt;=2,P$3*P39,0),IF(N(S39)&gt;=2,S$3*S39,0),IF(N(AB39)&gt;=2,AB$3*AB39,0),IF(N(AE39)&gt;=2,AE$3*AE39,0),IF(N(AH39)&gt;=2,AH$3*AH39,0),IF(N(V39)&gt;=2,V$3*V39,0),IF(N(Y39)&gt;=2,Y$3*Y39,0))/TCP,3))))</f>
        <v/>
      </c>
      <c r="AN39" s="2" t="str">
        <f>IFERROR(IF(COUNT($A39)=0,"",IF(COUNT(W39)=0,"--",IF(COUNTIF(B39:AK39,"3E")&gt;0,"3E",SUM(IF(D39&gt;=2,$D$3),IF(G39&gt;=2,$G$3),IF(J39&gt;=2,$J$3),IF(M39&gt;=2,$M$3),IF(P39&gt;=2,$P$3),IF(S39&gt;=2,$S$3),IF(V39&gt;=2,$V$3),IF(Y39&gt;=2,$Y$3),IF(AB39&gt;=2,$AB$3),IF(AE39&gt;=2,$AE$3),IF(AH39&gt;=2,$AH$3),IF(AK39&gt;=2,$AK$3))))),"")</f>
        <v/>
      </c>
      <c r="AO39" s="2" t="str">
        <f>IF(AM39="3E","3E",IF(COUNT($A39)=0,"",IF(COUNT(AK39)=0,"I",LOOKUP(AM39,{0,2,2.25,2.5,2.75,3,3.25,3.5,3.75,4},{"F","D","C","C+","B-","B","B+","A-","A","A+"}))))</f>
        <v/>
      </c>
      <c r="AP39" s="2" t="str">
        <f>IF(AM39="3E","3E",IF(OR(COUNT($A39)=0,COUNT(W39)=0),"",IF(AND(Y39&gt;=2,AM39&gt;=2,AN39&gt;=28),"PASS","FAIL")))</f>
        <v/>
      </c>
      <c r="AQ39" s="2" t="str">
        <f>IF(COUNT($A39)=0,"",IF(AP39="3E","3E",IF(AP39="PASS",CONCATENATE(IF(N(D39)&lt;2,"411F,",""),IF(N(G39)&lt;2,"412F,",""),IF(N(J39)&lt;2,"413F,",""),IF(N(M39)&lt;2,"421F,",""),IF(N(P39)&lt;2,"422F,",""),IF(N(S39)&lt;2,"423F,",""),IF(N(AB39)&lt;2,"431F,",""),IF(N(AE39)&lt;2,"432F,",""),IF(N(AH39)&lt;2,"433F,","")),"")))</f>
        <v/>
      </c>
      <c r="AR39" s="6" t="str">
        <f t="shared" si="1"/>
        <v/>
      </c>
    </row>
    <row r="40" spans="1:44" ht="18.95" customHeight="1" x14ac:dyDescent="0.25">
      <c r="A40" s="93" t="str">
        <f>IF(DR!$B42="","",DR!$B42)</f>
        <v/>
      </c>
      <c r="B40" s="5" t="str">
        <f>IF(COUNT($A40)=0,"",IF($A40&lt;&gt;DR!$B42,"ERR",DR!J42))</f>
        <v/>
      </c>
      <c r="C40" s="2" t="str">
        <f>IF(COUNT($A40)=0,"",IF(B40="3E","3E",IF(B40="","I",LOOKUP(B40/D$2,{0,0.4,0.45,0.5,0.55,0.6,0.65,0.7,0.75,0.8,1},{"F","D","C","C+","B-","B","B+","A-","A","A+"}))))</f>
        <v/>
      </c>
      <c r="D40" s="99" t="str">
        <f>IF(COUNT($A40)=0,"",IF(B40="","--",IF(B40="3E","3E",LOOKUP(B40/D$2,{0,0.4,0.45,0.5,0.55,0.6,0.65,0.7,0.75,0.8,1},{0,2,2.25,2.5,2.75,3,3.25,3.5,3.75,4}))))</f>
        <v/>
      </c>
      <c r="E40" s="5" t="str">
        <f>IF(COUNT($A40)=0,"",IF($A40&lt;&gt;DR!$B42,"ERR",DR!R42))</f>
        <v/>
      </c>
      <c r="F40" s="2" t="str">
        <f>IF(COUNT($A40)=0,"",IF(E40="3E","3E",IF(E40="","I",LOOKUP(E40/G$2,{0,0.4,0.45,0.5,0.55,0.6,0.65,0.7,0.75,0.8,1},{"F","D","C","C+","B-","B","B+","A-","A","A+"}))))</f>
        <v/>
      </c>
      <c r="G40" s="99" t="str">
        <f>IF(COUNT($A40)=0,"",IF(E40="","--",IF(E40="3E","3E",LOOKUP(E40/G$2,{0,0.4,0.45,0.5,0.55,0.6,0.65,0.7,0.75,0.8,1},{0,2,2.25,2.5,2.75,3,3.25,3.5,3.75,4}))))</f>
        <v/>
      </c>
      <c r="H40" s="5" t="str">
        <f>IF(COUNT($A40)=0,"",IF($A40&lt;&gt;DR!$B42,"ERR",DR!Z42))</f>
        <v/>
      </c>
      <c r="I40" s="2" t="str">
        <f>IF(COUNT($A40)=0,"",IF(H40="3E","3E",IF(H40="","I",LOOKUP(H40/J$2,{0,0.4,0.45,0.5,0.55,0.6,0.65,0.7,0.75,0.8,1},{"F","D","C","C+","B-","B","B+","A-","A","A+"}))))</f>
        <v/>
      </c>
      <c r="J40" s="99" t="str">
        <f>IF(COUNT($A40)=0,"",IF(H40="","--",IF(H40="3E","3E",LOOKUP(H40/J$2,{0,0.4,0.45,0.5,0.55,0.6,0.65,0.7,0.75,0.8,1},{0,2,2.25,2.5,2.75,3,3.25,3.5,3.75,4}))))</f>
        <v/>
      </c>
      <c r="K40" s="5" t="str">
        <f>IF(COUNT($A40)=0,"",IF($A40&lt;&gt;DR!$B42,"ERR",DR!AH42))</f>
        <v/>
      </c>
      <c r="L40" s="2" t="str">
        <f>IF(COUNT($A40)=0,"",IF(K40="3E","3E",IF(K40="","I",LOOKUP(K40/M$2,{0,0.4,0.45,0.5,0.55,0.6,0.65,0.7,0.75,0.8,1},{"F","D","C","C+","B-","B","B+","A-","A","A+"}))))</f>
        <v/>
      </c>
      <c r="M40" s="99" t="str">
        <f>IF(COUNT($A40)=0,"",IF(K40="","--",IF(K40="3E","3E",LOOKUP(K40/M$2,{0,0.4,0.45,0.5,0.55,0.6,0.65,0.7,0.75,0.8,1},{0,2,2.25,2.5,2.75,3,3.25,3.5,3.75,4}))))</f>
        <v/>
      </c>
      <c r="N40" s="5" t="str">
        <f>IF(COUNT($A40)=0,"",IF($A40&lt;&gt;DR!$B42,"ERR",DR!AP42))</f>
        <v/>
      </c>
      <c r="O40" s="2" t="str">
        <f>IF(COUNT($A40)=0,"",IF(N40="3E","3E",IF(N40="","I",LOOKUP(N40/P$2,{0,0.4,0.45,0.5,0.55,0.6,0.65,0.7,0.75,0.8,1},{"F","D","C","C+","B-","B","B+","A-","A","A+"}))))</f>
        <v/>
      </c>
      <c r="P40" s="99" t="str">
        <f>IF(COUNT($A40)=0,"",IF(N40="","--",IF(N40="3E","3E",LOOKUP(N40/P$2,{0,0.4,0.45,0.5,0.55,0.6,0.65,0.7,0.75,0.8,1},{0,2,2.25,2.5,2.75,3,3.25,3.5,3.75,4}))))</f>
        <v/>
      </c>
      <c r="Q40" s="5" t="str">
        <f>IF(COUNT($A40)=0,"",IF($A40&lt;&gt;DR!$B42,"ERR",DR!AX42))</f>
        <v/>
      </c>
      <c r="R40" s="2" t="str">
        <f>IF(COUNT($A40)=0,"",IF(Q40="3E","3E",IF(Q40="","I",LOOKUP(Q40/S$2,{0,0.4,0.45,0.5,0.55,0.6,0.65,0.7,0.75,0.8,1},{"F","D","C","C+","B-","B","B+","A-","A","A+"}))))</f>
        <v/>
      </c>
      <c r="S40" s="99" t="str">
        <f>IF(COUNT($A40)=0,"",IF(Q40="","--",IF(Q40="3E","3E",LOOKUP(Q40/S$2,{0,0.4,0.45,0.5,0.55,0.6,0.65,0.7,0.75,0.8,1},{0,2,2.25,2.5,2.75,3,3.25,3.5,3.75,4}))))</f>
        <v/>
      </c>
      <c r="T40" s="5" t="str">
        <f>IF(OR(COUNT($A40)=0,DR!BZ42=""),"",IF($A40&lt;&gt;DR!$B42,"ERR",DR!BZ42))</f>
        <v/>
      </c>
      <c r="U40" s="2" t="str">
        <f>IF(COUNT($A40)=0,"",IF(T40="3E","3E",IF(T40="","I",LOOKUP(T40/V$2,{0,0.4,0.45,0.5,0.55,0.6,0.65,0.7,0.75,0.8,1},{"F","D","C","C+","B-","B","B+","A-","A","A+"}))))</f>
        <v/>
      </c>
      <c r="V40" s="99" t="str">
        <f>IF(COUNT($A40)=0,"",IF(T40="","--",IF(T40="3E","3E",LOOKUP(T40/V$2,{0,0.4,0.45,0.5,0.55,0.6,0.65,0.7,0.75,0.8,1},{0,2,2.25,2.5,2.75,3,3.25,3.5,3.75,4}))))</f>
        <v/>
      </c>
      <c r="W40" s="5" t="str">
        <f>IF(COUNT($A40)=0,"",IF($A40&lt;&gt;DR!$B42,"ERR",IF(DR!$A42="IM",DR!CL42,DR!CK42)))</f>
        <v/>
      </c>
      <c r="X40" s="2" t="str">
        <f>IF(COUNT($A40)=0,"",IF(W40="3E","3E",IF(W40="","I",LOOKUP(W40/Y$2,{0,0.4,0.45,0.5,0.55,0.6,0.65,0.7,0.75,0.8,1},{"F","D","C","C+","B-","B","B+","A-","A","A+"}))))</f>
        <v/>
      </c>
      <c r="Y40" s="99" t="str">
        <f>IF(COUNT($A40)=0,"",IF(W40="","--",IF(W40="3E","3E",LOOKUP(W40/Y$2,{0,0.4,0.45,0.5,0.55,0.6,0.65,0.7,0.75,0.8,1},{0,2,2.25,2.5,2.75,3,3.25,3.5,3.75,4}))))</f>
        <v/>
      </c>
      <c r="Z40" s="5" t="str">
        <f>IF(COUNT($A40)=0,"",IF($A40&lt;&gt;DR!$B42,"ERR",DR!BF42))</f>
        <v/>
      </c>
      <c r="AA40" s="2" t="str">
        <f>IF(COUNT($A40)=0,"",IF(Z40="3E","3E",IF(Z40="","I",LOOKUP(Z40/AB$2,{0,0.4,0.45,0.5,0.55,0.6,0.65,0.7,0.75,0.8,1},{"F","D","C","C+","B-","B","B+","A-","A","A+"}))))</f>
        <v/>
      </c>
      <c r="AB40" s="99" t="str">
        <f>IF(COUNT($A40)=0,"",IF(Z40="","--",IF(Z40="3E","3E",LOOKUP(Z40/AB$2,{0,0.4,0.45,0.5,0.55,0.6,0.65,0.7,0.75,0.8,1},{0,2,2.25,2.5,2.75,3,3.25,3.5,3.75,4}))))</f>
        <v/>
      </c>
      <c r="AC40" s="5" t="str">
        <f>IF(COUNT($A40)=0,"",IF($A40&lt;&gt;DR!$B42,"ERR",DR!BG42))</f>
        <v/>
      </c>
      <c r="AD40" s="2" t="str">
        <f>IF(COUNT($A40)=0,"",IF(AC40="3E","3E",IF(AC40="","I",LOOKUP(AC40/AE$2,{0,0.4,0.45,0.5,0.55,0.6,0.65,0.7,0.75,0.8,1},{"F","D","C","C+","B-","B","B+","A-","A","A+"}))))</f>
        <v/>
      </c>
      <c r="AE40" s="99" t="str">
        <f>IF(COUNT($A40)=0,"",IF(AC40="","--",IF(AC40="3E","3E",LOOKUP(AC40/AE$2,{0,0.4,0.45,0.5,0.55,0.6,0.65,0.7,0.75,0.8,1},{0,2,2.25,2.5,2.75,3,3.25,3.5,3.75,4}))))</f>
        <v/>
      </c>
      <c r="AF40" s="5" t="str">
        <f>IF(COUNT($A40)=0,"",IF($A40&lt;&gt;DR!$B42,"ERR",DR!BQ42))</f>
        <v/>
      </c>
      <c r="AG40" s="2" t="str">
        <f>IF(COUNT($A40)=0,"",IF(AF40="3E","3E",IF(AF40="","I",LOOKUP(AF40/AH$2,{0,0.4,0.45,0.5,0.55,0.6,0.65,0.7,0.75,0.8,1},{"F","D","C","C+","B-","B","B+","A-","A","A+"}))))</f>
        <v/>
      </c>
      <c r="AH40" s="99" t="str">
        <f>IF(COUNT($A40)=0,"",IF(AF40="","--",IF(AF40="3E","3E",LOOKUP(AF40/AH$2,{0,0.4,0.45,0.5,0.55,0.6,0.65,0.7,0.75,0.8,1},{0,2,2.25,2.5,2.75,3,3.25,3.5,3.75,4}))))</f>
        <v/>
      </c>
      <c r="AI40" s="5" t="str">
        <f>IF(COUNT($A40)=0,"",IF($A40&lt;&gt;DR!$B42,"ERR",DR!BY42))</f>
        <v/>
      </c>
      <c r="AJ40" s="2" t="str">
        <f>IF(COUNT($A40)=0,"",IF(AI40="3E","3E",IF(AI40="","I",LOOKUP(AI40/AK$2,{0,0.4,0.45,0.5,0.55,0.6,0.65,0.7,0.75,0.8,1},{"F","D","C","C+","B-","B","B+","A-","A","A+"}))))</f>
        <v/>
      </c>
      <c r="AK40" s="103" t="str">
        <f>IF(COUNT($A40)=0,"",IF(AI40="","--",IF(AI40="3E","3E",LOOKUP(AI40/AK$2,{0,0.4,0.45,0.5,0.55,0.6,0.65,0.7,0.75,0.8,1},{0,2,2.25,2.5,2.75,3,3.25,3.5,3.75,4}))))</f>
        <v/>
      </c>
      <c r="AL40" s="94" t="str">
        <f>IFERROR(IF(COUNT($A40)=0,"",IF(COUNT(W40)=0,"--",IF(COUNTIF(B40:AK40,"3E")&gt;0,"3E",SUM(IF(D40&gt;=2,D40*$D$3),IF(G40&gt;=2,G40*$G$3),IF(J40&gt;=2,J40*$J$3),IF(M40&gt;=2,M40*$M$3),IF(P40&gt;=2,P40*$P$3),IF(S40&gt;=2,S40*$S$3),IF(V40&gt;=2,V40*$V$3),IF(Y40&gt;=2,Y40*$Y$3),IF(AB40&gt;=2,AB40*$AB$3),IF(AE40&gt;=2,AE40*$AE$3),IF(AH40&gt;=2,AH40*$AH$3),IF(AK40&gt;=2,AK40*$AK$3))))),"")</f>
        <v/>
      </c>
      <c r="AM40" s="4" t="str">
        <f>IF(COUNT($A40)=0,"",IF(COUNT(W40)=0,"--",IF(COUNTIF(B40:Y40,"3E")&gt;0,"3E",TRUNC(SUM(IF(N(D40)&gt;=2,D$3*D40,0),IF(N(G40)&gt;=2,G$3*G40,0),IF(N(J40)&gt;=2,J$3*J40,0),IF(N(M40)&gt;=2,M$3*M40,0),IF(N(P40)&gt;=2,P$3*P40,0),IF(N(S40)&gt;=2,S$3*S40,0),IF(N(AB40)&gt;=2,AB$3*AB40,0),IF(N(AE40)&gt;=2,AE$3*AE40,0),IF(N(AH40)&gt;=2,AH$3*AH40,0),IF(N(V40)&gt;=2,V$3*V40,0),IF(N(Y40)&gt;=2,Y$3*Y40,0))/TCP,3))))</f>
        <v/>
      </c>
      <c r="AN40" s="2" t="str">
        <f>IFERROR(IF(COUNT($A40)=0,"",IF(COUNT(W40)=0,"--",IF(COUNTIF(B40:AK40,"3E")&gt;0,"3E",SUM(IF(D40&gt;=2,$D$3),IF(G40&gt;=2,$G$3),IF(J40&gt;=2,$J$3),IF(M40&gt;=2,$M$3),IF(P40&gt;=2,$P$3),IF(S40&gt;=2,$S$3),IF(V40&gt;=2,$V$3),IF(Y40&gt;=2,$Y$3),IF(AB40&gt;=2,$AB$3),IF(AE40&gt;=2,$AE$3),IF(AH40&gt;=2,$AH$3),IF(AK40&gt;=2,$AK$3))))),"")</f>
        <v/>
      </c>
      <c r="AO40" s="2" t="str">
        <f>IF(AM40="3E","3E",IF(COUNT($A40)=0,"",IF(COUNT(AK40)=0,"I",LOOKUP(AM40,{0,2,2.25,2.5,2.75,3,3.25,3.5,3.75,4},{"F","D","C","C+","B-","B","B+","A-","A","A+"}))))</f>
        <v/>
      </c>
      <c r="AP40" s="2" t="str">
        <f>IF(AM40="3E","3E",IF(OR(COUNT($A40)=0,COUNT(W40)=0),"",IF(AND(Y40&gt;=2,AM40&gt;=2,AN40&gt;=28),"PASS","FAIL")))</f>
        <v/>
      </c>
      <c r="AQ40" s="2" t="str">
        <f>IF(COUNT($A40)=0,"",IF(AP40="3E","3E",IF(AP40="PASS",CONCATENATE(IF(N(D40)&lt;2,"411F,",""),IF(N(G40)&lt;2,"412F,",""),IF(N(J40)&lt;2,"413F,",""),IF(N(M40)&lt;2,"421F,",""),IF(N(P40)&lt;2,"422F,",""),IF(N(S40)&lt;2,"423F,",""),IF(N(AB40)&lt;2,"431F,",""),IF(N(AE40)&lt;2,"432F,",""),IF(N(AH40)&lt;2,"433F,","")),"")))</f>
        <v/>
      </c>
      <c r="AR40" s="6" t="str">
        <f t="shared" si="1"/>
        <v/>
      </c>
    </row>
    <row r="41" spans="1:44" ht="18.95" customHeight="1" x14ac:dyDescent="0.25">
      <c r="A41" s="93" t="str">
        <f>IF(DR!$B43="","",DR!$B43)</f>
        <v/>
      </c>
      <c r="B41" s="5" t="str">
        <f>IF(COUNT($A41)=0,"",IF($A41&lt;&gt;DR!$B43,"ERR",DR!J43))</f>
        <v/>
      </c>
      <c r="C41" s="2" t="str">
        <f>IF(COUNT($A41)=0,"",IF(B41="3E","3E",IF(B41="","I",LOOKUP(B41/D$2,{0,0.4,0.45,0.5,0.55,0.6,0.65,0.7,0.75,0.8,1},{"F","D","C","C+","B-","B","B+","A-","A","A+"}))))</f>
        <v/>
      </c>
      <c r="D41" s="99" t="str">
        <f>IF(COUNT($A41)=0,"",IF(B41="","--",IF(B41="3E","3E",LOOKUP(B41/D$2,{0,0.4,0.45,0.5,0.55,0.6,0.65,0.7,0.75,0.8,1},{0,2,2.25,2.5,2.75,3,3.25,3.5,3.75,4}))))</f>
        <v/>
      </c>
      <c r="E41" s="5" t="str">
        <f>IF(COUNT($A41)=0,"",IF($A41&lt;&gt;DR!$B43,"ERR",DR!R43))</f>
        <v/>
      </c>
      <c r="F41" s="2" t="str">
        <f>IF(COUNT($A41)=0,"",IF(E41="3E","3E",IF(E41="","I",LOOKUP(E41/G$2,{0,0.4,0.45,0.5,0.55,0.6,0.65,0.7,0.75,0.8,1},{"F","D","C","C+","B-","B","B+","A-","A","A+"}))))</f>
        <v/>
      </c>
      <c r="G41" s="99" t="str">
        <f>IF(COUNT($A41)=0,"",IF(E41="","--",IF(E41="3E","3E",LOOKUP(E41/G$2,{0,0.4,0.45,0.5,0.55,0.6,0.65,0.7,0.75,0.8,1},{0,2,2.25,2.5,2.75,3,3.25,3.5,3.75,4}))))</f>
        <v/>
      </c>
      <c r="H41" s="5" t="str">
        <f>IF(COUNT($A41)=0,"",IF($A41&lt;&gt;DR!$B43,"ERR",DR!Z43))</f>
        <v/>
      </c>
      <c r="I41" s="2" t="str">
        <f>IF(COUNT($A41)=0,"",IF(H41="3E","3E",IF(H41="","I",LOOKUP(H41/J$2,{0,0.4,0.45,0.5,0.55,0.6,0.65,0.7,0.75,0.8,1},{"F","D","C","C+","B-","B","B+","A-","A","A+"}))))</f>
        <v/>
      </c>
      <c r="J41" s="99" t="str">
        <f>IF(COUNT($A41)=0,"",IF(H41="","--",IF(H41="3E","3E",LOOKUP(H41/J$2,{0,0.4,0.45,0.5,0.55,0.6,0.65,0.7,0.75,0.8,1},{0,2,2.25,2.5,2.75,3,3.25,3.5,3.75,4}))))</f>
        <v/>
      </c>
      <c r="K41" s="5" t="str">
        <f>IF(COUNT($A41)=0,"",IF($A41&lt;&gt;DR!$B43,"ERR",DR!AH43))</f>
        <v/>
      </c>
      <c r="L41" s="2" t="str">
        <f>IF(COUNT($A41)=0,"",IF(K41="3E","3E",IF(K41="","I",LOOKUP(K41/M$2,{0,0.4,0.45,0.5,0.55,0.6,0.65,0.7,0.75,0.8,1},{"F","D","C","C+","B-","B","B+","A-","A","A+"}))))</f>
        <v/>
      </c>
      <c r="M41" s="99" t="str">
        <f>IF(COUNT($A41)=0,"",IF(K41="","--",IF(K41="3E","3E",LOOKUP(K41/M$2,{0,0.4,0.45,0.5,0.55,0.6,0.65,0.7,0.75,0.8,1},{0,2,2.25,2.5,2.75,3,3.25,3.5,3.75,4}))))</f>
        <v/>
      </c>
      <c r="N41" s="5" t="str">
        <f>IF(COUNT($A41)=0,"",IF($A41&lt;&gt;DR!$B43,"ERR",DR!AP43))</f>
        <v/>
      </c>
      <c r="O41" s="2" t="str">
        <f>IF(COUNT($A41)=0,"",IF(N41="3E","3E",IF(N41="","I",LOOKUP(N41/P$2,{0,0.4,0.45,0.5,0.55,0.6,0.65,0.7,0.75,0.8,1},{"F","D","C","C+","B-","B","B+","A-","A","A+"}))))</f>
        <v/>
      </c>
      <c r="P41" s="99" t="str">
        <f>IF(COUNT($A41)=0,"",IF(N41="","--",IF(N41="3E","3E",LOOKUP(N41/P$2,{0,0.4,0.45,0.5,0.55,0.6,0.65,0.7,0.75,0.8,1},{0,2,2.25,2.5,2.75,3,3.25,3.5,3.75,4}))))</f>
        <v/>
      </c>
      <c r="Q41" s="5" t="str">
        <f>IF(COUNT($A41)=0,"",IF($A41&lt;&gt;DR!$B43,"ERR",DR!AX43))</f>
        <v/>
      </c>
      <c r="R41" s="2" t="str">
        <f>IF(COUNT($A41)=0,"",IF(Q41="3E","3E",IF(Q41="","I",LOOKUP(Q41/S$2,{0,0.4,0.45,0.5,0.55,0.6,0.65,0.7,0.75,0.8,1},{"F","D","C","C+","B-","B","B+","A-","A","A+"}))))</f>
        <v/>
      </c>
      <c r="S41" s="99" t="str">
        <f>IF(COUNT($A41)=0,"",IF(Q41="","--",IF(Q41="3E","3E",LOOKUP(Q41/S$2,{0,0.4,0.45,0.5,0.55,0.6,0.65,0.7,0.75,0.8,1},{0,2,2.25,2.5,2.75,3,3.25,3.5,3.75,4}))))</f>
        <v/>
      </c>
      <c r="T41" s="5" t="str">
        <f>IF(OR(COUNT($A41)=0,DR!BZ43=""),"",IF($A41&lt;&gt;DR!$B43,"ERR",DR!BZ43))</f>
        <v/>
      </c>
      <c r="U41" s="2" t="str">
        <f>IF(COUNT($A41)=0,"",IF(T41="3E","3E",IF(T41="","I",LOOKUP(T41/V$2,{0,0.4,0.45,0.5,0.55,0.6,0.65,0.7,0.75,0.8,1},{"F","D","C","C+","B-","B","B+","A-","A","A+"}))))</f>
        <v/>
      </c>
      <c r="V41" s="99" t="str">
        <f>IF(COUNT($A41)=0,"",IF(T41="","--",IF(T41="3E","3E",LOOKUP(T41/V$2,{0,0.4,0.45,0.5,0.55,0.6,0.65,0.7,0.75,0.8,1},{0,2,2.25,2.5,2.75,3,3.25,3.5,3.75,4}))))</f>
        <v/>
      </c>
      <c r="W41" s="5" t="str">
        <f>IF(COUNT($A41)=0,"",IF($A41&lt;&gt;DR!$B43,"ERR",IF(DR!$A43="IM",DR!CL43,DR!CK43)))</f>
        <v/>
      </c>
      <c r="X41" s="2" t="str">
        <f>IF(COUNT($A41)=0,"",IF(W41="3E","3E",IF(W41="","I",LOOKUP(W41/Y$2,{0,0.4,0.45,0.5,0.55,0.6,0.65,0.7,0.75,0.8,1},{"F","D","C","C+","B-","B","B+","A-","A","A+"}))))</f>
        <v/>
      </c>
      <c r="Y41" s="99" t="str">
        <f>IF(COUNT($A41)=0,"",IF(W41="","--",IF(W41="3E","3E",LOOKUP(W41/Y$2,{0,0.4,0.45,0.5,0.55,0.6,0.65,0.7,0.75,0.8,1},{0,2,2.25,2.5,2.75,3,3.25,3.5,3.75,4}))))</f>
        <v/>
      </c>
      <c r="Z41" s="5" t="str">
        <f>IF(COUNT($A41)=0,"",IF($A41&lt;&gt;DR!$B43,"ERR",DR!BF43))</f>
        <v/>
      </c>
      <c r="AA41" s="2" t="str">
        <f>IF(COUNT($A41)=0,"",IF(Z41="3E","3E",IF(Z41="","I",LOOKUP(Z41/AB$2,{0,0.4,0.45,0.5,0.55,0.6,0.65,0.7,0.75,0.8,1},{"F","D","C","C+","B-","B","B+","A-","A","A+"}))))</f>
        <v/>
      </c>
      <c r="AB41" s="99" t="str">
        <f>IF(COUNT($A41)=0,"",IF(Z41="","--",IF(Z41="3E","3E",LOOKUP(Z41/AB$2,{0,0.4,0.45,0.5,0.55,0.6,0.65,0.7,0.75,0.8,1},{0,2,2.25,2.5,2.75,3,3.25,3.5,3.75,4}))))</f>
        <v/>
      </c>
      <c r="AC41" s="5" t="str">
        <f>IF(COUNT($A41)=0,"",IF($A41&lt;&gt;DR!$B43,"ERR",DR!BG43))</f>
        <v/>
      </c>
      <c r="AD41" s="2" t="str">
        <f>IF(COUNT($A41)=0,"",IF(AC41="3E","3E",IF(AC41="","I",LOOKUP(AC41/AE$2,{0,0.4,0.45,0.5,0.55,0.6,0.65,0.7,0.75,0.8,1},{"F","D","C","C+","B-","B","B+","A-","A","A+"}))))</f>
        <v/>
      </c>
      <c r="AE41" s="99" t="str">
        <f>IF(COUNT($A41)=0,"",IF(AC41="","--",IF(AC41="3E","3E",LOOKUP(AC41/AE$2,{0,0.4,0.45,0.5,0.55,0.6,0.65,0.7,0.75,0.8,1},{0,2,2.25,2.5,2.75,3,3.25,3.5,3.75,4}))))</f>
        <v/>
      </c>
      <c r="AF41" s="5" t="str">
        <f>IF(COUNT($A41)=0,"",IF($A41&lt;&gt;DR!$B43,"ERR",DR!BQ43))</f>
        <v/>
      </c>
      <c r="AG41" s="2" t="str">
        <f>IF(COUNT($A41)=0,"",IF(AF41="3E","3E",IF(AF41="","I",LOOKUP(AF41/AH$2,{0,0.4,0.45,0.5,0.55,0.6,0.65,0.7,0.75,0.8,1},{"F","D","C","C+","B-","B","B+","A-","A","A+"}))))</f>
        <v/>
      </c>
      <c r="AH41" s="99" t="str">
        <f>IF(COUNT($A41)=0,"",IF(AF41="","--",IF(AF41="3E","3E",LOOKUP(AF41/AH$2,{0,0.4,0.45,0.5,0.55,0.6,0.65,0.7,0.75,0.8,1},{0,2,2.25,2.5,2.75,3,3.25,3.5,3.75,4}))))</f>
        <v/>
      </c>
      <c r="AI41" s="5" t="str">
        <f>IF(COUNT($A41)=0,"",IF($A41&lt;&gt;DR!$B43,"ERR",DR!BY43))</f>
        <v/>
      </c>
      <c r="AJ41" s="2" t="str">
        <f>IF(COUNT($A41)=0,"",IF(AI41="3E","3E",IF(AI41="","I",LOOKUP(AI41/AK$2,{0,0.4,0.45,0.5,0.55,0.6,0.65,0.7,0.75,0.8,1},{"F","D","C","C+","B-","B","B+","A-","A","A+"}))))</f>
        <v/>
      </c>
      <c r="AK41" s="103" t="str">
        <f>IF(COUNT($A41)=0,"",IF(AI41="","--",IF(AI41="3E","3E",LOOKUP(AI41/AK$2,{0,0.4,0.45,0.5,0.55,0.6,0.65,0.7,0.75,0.8,1},{0,2,2.25,2.5,2.75,3,3.25,3.5,3.75,4}))))</f>
        <v/>
      </c>
      <c r="AL41" s="94" t="str">
        <f>IFERROR(IF(COUNT($A41)=0,"",IF(COUNT(W41)=0,"--",IF(COUNTIF(B41:AK41,"3E")&gt;0,"3E",SUM(IF(D41&gt;=2,D41*$D$3),IF(G41&gt;=2,G41*$G$3),IF(J41&gt;=2,J41*$J$3),IF(M41&gt;=2,M41*$M$3),IF(P41&gt;=2,P41*$P$3),IF(S41&gt;=2,S41*$S$3),IF(V41&gt;=2,V41*$V$3),IF(Y41&gt;=2,Y41*$Y$3),IF(AB41&gt;=2,AB41*$AB$3),IF(AE41&gt;=2,AE41*$AE$3),IF(AH41&gt;=2,AH41*$AH$3),IF(AK41&gt;=2,AK41*$AK$3))))),"")</f>
        <v/>
      </c>
      <c r="AM41" s="4" t="str">
        <f>IF(COUNT($A41)=0,"",IF(COUNT(W41)=0,"--",IF(COUNTIF(B41:Y41,"3E")&gt;0,"3E",TRUNC(SUM(IF(N(D41)&gt;=2,D$3*D41,0),IF(N(G41)&gt;=2,G$3*G41,0),IF(N(J41)&gt;=2,J$3*J41,0),IF(N(M41)&gt;=2,M$3*M41,0),IF(N(P41)&gt;=2,P$3*P41,0),IF(N(S41)&gt;=2,S$3*S41,0),IF(N(AB41)&gt;=2,AB$3*AB41,0),IF(N(AE41)&gt;=2,AE$3*AE41,0),IF(N(AH41)&gt;=2,AH$3*AH41,0),IF(N(V41)&gt;=2,V$3*V41,0),IF(N(Y41)&gt;=2,Y$3*Y41,0))/TCP,3))))</f>
        <v/>
      </c>
      <c r="AN41" s="2" t="str">
        <f>IFERROR(IF(COUNT($A41)=0,"",IF(COUNT(W41)=0,"--",IF(COUNTIF(B41:AK41,"3E")&gt;0,"3E",SUM(IF(D41&gt;=2,$D$3),IF(G41&gt;=2,$G$3),IF(J41&gt;=2,$J$3),IF(M41&gt;=2,$M$3),IF(P41&gt;=2,$P$3),IF(S41&gt;=2,$S$3),IF(V41&gt;=2,$V$3),IF(Y41&gt;=2,$Y$3),IF(AB41&gt;=2,$AB$3),IF(AE41&gt;=2,$AE$3),IF(AH41&gt;=2,$AH$3),IF(AK41&gt;=2,$AK$3))))),"")</f>
        <v/>
      </c>
      <c r="AO41" s="2" t="str">
        <f>IF(AM41="3E","3E",IF(COUNT($A41)=0,"",IF(COUNT(AK41)=0,"I",LOOKUP(AM41,{0,2,2.25,2.5,2.75,3,3.25,3.5,3.75,4},{"F","D","C","C+","B-","B","B+","A-","A","A+"}))))</f>
        <v/>
      </c>
      <c r="AP41" s="2" t="str">
        <f>IF(AM41="3E","3E",IF(OR(COUNT($A41)=0,COUNT(W41)=0),"",IF(AND(Y41&gt;=2,AM41&gt;=2,AN41&gt;=28),"PASS","FAIL")))</f>
        <v/>
      </c>
      <c r="AQ41" s="2" t="str">
        <f>IF(COUNT($A41)=0,"",IF(AP41="3E","3E",IF(AP41="PASS",CONCATENATE(IF(N(D41)&lt;2,"411F,",""),IF(N(G41)&lt;2,"412F,",""),IF(N(J41)&lt;2,"413F,",""),IF(N(M41)&lt;2,"421F,",""),IF(N(P41)&lt;2,"422F,",""),IF(N(S41)&lt;2,"423F,",""),IF(N(AB41)&lt;2,"431F,",""),IF(N(AE41)&lt;2,"432F,",""),IF(N(AH41)&lt;2,"433F,","")),"")))</f>
        <v/>
      </c>
      <c r="AR41" s="6" t="str">
        <f t="shared" si="1"/>
        <v/>
      </c>
    </row>
    <row r="42" spans="1:44" ht="18.95" customHeight="1" x14ac:dyDescent="0.25">
      <c r="A42" s="93" t="str">
        <f>IF(DR!$B44="","",DR!$B44)</f>
        <v/>
      </c>
      <c r="B42" s="5" t="str">
        <f>IF(COUNT($A42)=0,"",IF($A42&lt;&gt;DR!$B44,"ERR",DR!J44))</f>
        <v/>
      </c>
      <c r="C42" s="2" t="str">
        <f>IF(COUNT($A42)=0,"",IF(B42="3E","3E",IF(B42="","I",LOOKUP(B42/D$2,{0,0.4,0.45,0.5,0.55,0.6,0.65,0.7,0.75,0.8,1},{"F","D","C","C+","B-","B","B+","A-","A","A+"}))))</f>
        <v/>
      </c>
      <c r="D42" s="99" t="str">
        <f>IF(COUNT($A42)=0,"",IF(B42="","--",IF(B42="3E","3E",LOOKUP(B42/D$2,{0,0.4,0.45,0.5,0.55,0.6,0.65,0.7,0.75,0.8,1},{0,2,2.25,2.5,2.75,3,3.25,3.5,3.75,4}))))</f>
        <v/>
      </c>
      <c r="E42" s="5" t="str">
        <f>IF(COUNT($A42)=0,"",IF($A42&lt;&gt;DR!$B44,"ERR",DR!R44))</f>
        <v/>
      </c>
      <c r="F42" s="2" t="str">
        <f>IF(COUNT($A42)=0,"",IF(E42="3E","3E",IF(E42="","I",LOOKUP(E42/G$2,{0,0.4,0.45,0.5,0.55,0.6,0.65,0.7,0.75,0.8,1},{"F","D","C","C+","B-","B","B+","A-","A","A+"}))))</f>
        <v/>
      </c>
      <c r="G42" s="99" t="str">
        <f>IF(COUNT($A42)=0,"",IF(E42="","--",IF(E42="3E","3E",LOOKUP(E42/G$2,{0,0.4,0.45,0.5,0.55,0.6,0.65,0.7,0.75,0.8,1},{0,2,2.25,2.5,2.75,3,3.25,3.5,3.75,4}))))</f>
        <v/>
      </c>
      <c r="H42" s="5" t="str">
        <f>IF(COUNT($A42)=0,"",IF($A42&lt;&gt;DR!$B44,"ERR",DR!Z44))</f>
        <v/>
      </c>
      <c r="I42" s="2" t="str">
        <f>IF(COUNT($A42)=0,"",IF(H42="3E","3E",IF(H42="","I",LOOKUP(H42/J$2,{0,0.4,0.45,0.5,0.55,0.6,0.65,0.7,0.75,0.8,1},{"F","D","C","C+","B-","B","B+","A-","A","A+"}))))</f>
        <v/>
      </c>
      <c r="J42" s="99" t="str">
        <f>IF(COUNT($A42)=0,"",IF(H42="","--",IF(H42="3E","3E",LOOKUP(H42/J$2,{0,0.4,0.45,0.5,0.55,0.6,0.65,0.7,0.75,0.8,1},{0,2,2.25,2.5,2.75,3,3.25,3.5,3.75,4}))))</f>
        <v/>
      </c>
      <c r="K42" s="5" t="str">
        <f>IF(COUNT($A42)=0,"",IF($A42&lt;&gt;DR!$B44,"ERR",DR!AH44))</f>
        <v/>
      </c>
      <c r="L42" s="2" t="str">
        <f>IF(COUNT($A42)=0,"",IF(K42="3E","3E",IF(K42="","I",LOOKUP(K42/M$2,{0,0.4,0.45,0.5,0.55,0.6,0.65,0.7,0.75,0.8,1},{"F","D","C","C+","B-","B","B+","A-","A","A+"}))))</f>
        <v/>
      </c>
      <c r="M42" s="99" t="str">
        <f>IF(COUNT($A42)=0,"",IF(K42="","--",IF(K42="3E","3E",LOOKUP(K42/M$2,{0,0.4,0.45,0.5,0.55,0.6,0.65,0.7,0.75,0.8,1},{0,2,2.25,2.5,2.75,3,3.25,3.5,3.75,4}))))</f>
        <v/>
      </c>
      <c r="N42" s="5" t="str">
        <f>IF(COUNT($A42)=0,"",IF($A42&lt;&gt;DR!$B44,"ERR",DR!AP44))</f>
        <v/>
      </c>
      <c r="O42" s="2" t="str">
        <f>IF(COUNT($A42)=0,"",IF(N42="3E","3E",IF(N42="","I",LOOKUP(N42/P$2,{0,0.4,0.45,0.5,0.55,0.6,0.65,0.7,0.75,0.8,1},{"F","D","C","C+","B-","B","B+","A-","A","A+"}))))</f>
        <v/>
      </c>
      <c r="P42" s="99" t="str">
        <f>IF(COUNT($A42)=0,"",IF(N42="","--",IF(N42="3E","3E",LOOKUP(N42/P$2,{0,0.4,0.45,0.5,0.55,0.6,0.65,0.7,0.75,0.8,1},{0,2,2.25,2.5,2.75,3,3.25,3.5,3.75,4}))))</f>
        <v/>
      </c>
      <c r="Q42" s="5" t="str">
        <f>IF(COUNT($A42)=0,"",IF($A42&lt;&gt;DR!$B44,"ERR",DR!AX44))</f>
        <v/>
      </c>
      <c r="R42" s="2" t="str">
        <f>IF(COUNT($A42)=0,"",IF(Q42="3E","3E",IF(Q42="","I",LOOKUP(Q42/S$2,{0,0.4,0.45,0.5,0.55,0.6,0.65,0.7,0.75,0.8,1},{"F","D","C","C+","B-","B","B+","A-","A","A+"}))))</f>
        <v/>
      </c>
      <c r="S42" s="99" t="str">
        <f>IF(COUNT($A42)=0,"",IF(Q42="","--",IF(Q42="3E","3E",LOOKUP(Q42/S$2,{0,0.4,0.45,0.5,0.55,0.6,0.65,0.7,0.75,0.8,1},{0,2,2.25,2.5,2.75,3,3.25,3.5,3.75,4}))))</f>
        <v/>
      </c>
      <c r="T42" s="5" t="str">
        <f>IF(OR(COUNT($A42)=0,DR!BZ44=""),"",IF($A42&lt;&gt;DR!$B44,"ERR",DR!BZ44))</f>
        <v/>
      </c>
      <c r="U42" s="2" t="str">
        <f>IF(COUNT($A42)=0,"",IF(T42="3E","3E",IF(T42="","I",LOOKUP(T42/V$2,{0,0.4,0.45,0.5,0.55,0.6,0.65,0.7,0.75,0.8,1},{"F","D","C","C+","B-","B","B+","A-","A","A+"}))))</f>
        <v/>
      </c>
      <c r="V42" s="99" t="str">
        <f>IF(COUNT($A42)=0,"",IF(T42="","--",IF(T42="3E","3E",LOOKUP(T42/V$2,{0,0.4,0.45,0.5,0.55,0.6,0.65,0.7,0.75,0.8,1},{0,2,2.25,2.5,2.75,3,3.25,3.5,3.75,4}))))</f>
        <v/>
      </c>
      <c r="W42" s="5" t="str">
        <f>IF(COUNT($A42)=0,"",IF($A42&lt;&gt;DR!$B44,"ERR",IF(DR!$A44="IM",DR!CL44,DR!CK44)))</f>
        <v/>
      </c>
      <c r="X42" s="2" t="str">
        <f>IF(COUNT($A42)=0,"",IF(W42="3E","3E",IF(W42="","I",LOOKUP(W42/Y$2,{0,0.4,0.45,0.5,0.55,0.6,0.65,0.7,0.75,0.8,1},{"F","D","C","C+","B-","B","B+","A-","A","A+"}))))</f>
        <v/>
      </c>
      <c r="Y42" s="99" t="str">
        <f>IF(COUNT($A42)=0,"",IF(W42="","--",IF(W42="3E","3E",LOOKUP(W42/Y$2,{0,0.4,0.45,0.5,0.55,0.6,0.65,0.7,0.75,0.8,1},{0,2,2.25,2.5,2.75,3,3.25,3.5,3.75,4}))))</f>
        <v/>
      </c>
      <c r="Z42" s="5" t="str">
        <f>IF(COUNT($A42)=0,"",IF($A42&lt;&gt;DR!$B44,"ERR",DR!BF44))</f>
        <v/>
      </c>
      <c r="AA42" s="2" t="str">
        <f>IF(COUNT($A42)=0,"",IF(Z42="3E","3E",IF(Z42="","I",LOOKUP(Z42/AB$2,{0,0.4,0.45,0.5,0.55,0.6,0.65,0.7,0.75,0.8,1},{"F","D","C","C+","B-","B","B+","A-","A","A+"}))))</f>
        <v/>
      </c>
      <c r="AB42" s="99" t="str">
        <f>IF(COUNT($A42)=0,"",IF(Z42="","--",IF(Z42="3E","3E",LOOKUP(Z42/AB$2,{0,0.4,0.45,0.5,0.55,0.6,0.65,0.7,0.75,0.8,1},{0,2,2.25,2.5,2.75,3,3.25,3.5,3.75,4}))))</f>
        <v/>
      </c>
      <c r="AC42" s="5" t="str">
        <f>IF(COUNT($A42)=0,"",IF($A42&lt;&gt;DR!$B44,"ERR",DR!BG44))</f>
        <v/>
      </c>
      <c r="AD42" s="2" t="str">
        <f>IF(COUNT($A42)=0,"",IF(AC42="3E","3E",IF(AC42="","I",LOOKUP(AC42/AE$2,{0,0.4,0.45,0.5,0.55,0.6,0.65,0.7,0.75,0.8,1},{"F","D","C","C+","B-","B","B+","A-","A","A+"}))))</f>
        <v/>
      </c>
      <c r="AE42" s="99" t="str">
        <f>IF(COUNT($A42)=0,"",IF(AC42="","--",IF(AC42="3E","3E",LOOKUP(AC42/AE$2,{0,0.4,0.45,0.5,0.55,0.6,0.65,0.7,0.75,0.8,1},{0,2,2.25,2.5,2.75,3,3.25,3.5,3.75,4}))))</f>
        <v/>
      </c>
      <c r="AF42" s="5" t="str">
        <f>IF(COUNT($A42)=0,"",IF($A42&lt;&gt;DR!$B44,"ERR",DR!BQ44))</f>
        <v/>
      </c>
      <c r="AG42" s="2" t="str">
        <f>IF(COUNT($A42)=0,"",IF(AF42="3E","3E",IF(AF42="","I",LOOKUP(AF42/AH$2,{0,0.4,0.45,0.5,0.55,0.6,0.65,0.7,0.75,0.8,1},{"F","D","C","C+","B-","B","B+","A-","A","A+"}))))</f>
        <v/>
      </c>
      <c r="AH42" s="99" t="str">
        <f>IF(COUNT($A42)=0,"",IF(AF42="","--",IF(AF42="3E","3E",LOOKUP(AF42/AH$2,{0,0.4,0.45,0.5,0.55,0.6,0.65,0.7,0.75,0.8,1},{0,2,2.25,2.5,2.75,3,3.25,3.5,3.75,4}))))</f>
        <v/>
      </c>
      <c r="AI42" s="5" t="str">
        <f>IF(COUNT($A42)=0,"",IF($A42&lt;&gt;DR!$B44,"ERR",DR!BY44))</f>
        <v/>
      </c>
      <c r="AJ42" s="2" t="str">
        <f>IF(COUNT($A42)=0,"",IF(AI42="3E","3E",IF(AI42="","I",LOOKUP(AI42/AK$2,{0,0.4,0.45,0.5,0.55,0.6,0.65,0.7,0.75,0.8,1},{"F","D","C","C+","B-","B","B+","A-","A","A+"}))))</f>
        <v/>
      </c>
      <c r="AK42" s="103" t="str">
        <f>IF(COUNT($A42)=0,"",IF(AI42="","--",IF(AI42="3E","3E",LOOKUP(AI42/AK$2,{0,0.4,0.45,0.5,0.55,0.6,0.65,0.7,0.75,0.8,1},{0,2,2.25,2.5,2.75,3,3.25,3.5,3.75,4}))))</f>
        <v/>
      </c>
      <c r="AL42" s="94" t="str">
        <f>IFERROR(IF(COUNT($A42)=0,"",IF(COUNT(W42)=0,"--",IF(COUNTIF(B42:AK42,"3E")&gt;0,"3E",SUM(IF(D42&gt;=2,D42*$D$3),IF(G42&gt;=2,G42*$G$3),IF(J42&gt;=2,J42*$J$3),IF(M42&gt;=2,M42*$M$3),IF(P42&gt;=2,P42*$P$3),IF(S42&gt;=2,S42*$S$3),IF(V42&gt;=2,V42*$V$3),IF(Y42&gt;=2,Y42*$Y$3),IF(AB42&gt;=2,AB42*$AB$3),IF(AE42&gt;=2,AE42*$AE$3),IF(AH42&gt;=2,AH42*$AH$3),IF(AK42&gt;=2,AK42*$AK$3))))),"")</f>
        <v/>
      </c>
      <c r="AM42" s="4" t="str">
        <f>IF(COUNT($A42)=0,"",IF(COUNT(W42)=0,"--",IF(COUNTIF(B42:Y42,"3E")&gt;0,"3E",TRUNC(SUM(IF(N(D42)&gt;=2,D$3*D42,0),IF(N(G42)&gt;=2,G$3*G42,0),IF(N(J42)&gt;=2,J$3*J42,0),IF(N(M42)&gt;=2,M$3*M42,0),IF(N(P42)&gt;=2,P$3*P42,0),IF(N(S42)&gt;=2,S$3*S42,0),IF(N(AB42)&gt;=2,AB$3*AB42,0),IF(N(AE42)&gt;=2,AE$3*AE42,0),IF(N(AH42)&gt;=2,AH$3*AH42,0),IF(N(V42)&gt;=2,V$3*V42,0),IF(N(Y42)&gt;=2,Y$3*Y42,0))/TCP,3))))</f>
        <v/>
      </c>
      <c r="AN42" s="2" t="str">
        <f>IFERROR(IF(COUNT($A42)=0,"",IF(COUNT(W42)=0,"--",IF(COUNTIF(B42:AK42,"3E")&gt;0,"3E",SUM(IF(D42&gt;=2,$D$3),IF(G42&gt;=2,$G$3),IF(J42&gt;=2,$J$3),IF(M42&gt;=2,$M$3),IF(P42&gt;=2,$P$3),IF(S42&gt;=2,$S$3),IF(V42&gt;=2,$V$3),IF(Y42&gt;=2,$Y$3),IF(AB42&gt;=2,$AB$3),IF(AE42&gt;=2,$AE$3),IF(AH42&gt;=2,$AH$3),IF(AK42&gt;=2,$AK$3))))),"")</f>
        <v/>
      </c>
      <c r="AO42" s="2" t="str">
        <f>IF(AM42="3E","3E",IF(COUNT($A42)=0,"",IF(COUNT(AK42)=0,"I",LOOKUP(AM42,{0,2,2.25,2.5,2.75,3,3.25,3.5,3.75,4},{"F","D","C","C+","B-","B","B+","A-","A","A+"}))))</f>
        <v/>
      </c>
      <c r="AP42" s="2" t="str">
        <f>IF(AM42="3E","3E",IF(OR(COUNT($A42)=0,COUNT(W42)=0),"",IF(AND(Y42&gt;=2,AM42&gt;=2,AN42&gt;=28),"PASS","FAIL")))</f>
        <v/>
      </c>
      <c r="AQ42" s="2" t="str">
        <f>IF(COUNT($A42)=0,"",IF(AP42="3E","3E",IF(AP42="PASS",CONCATENATE(IF(N(D42)&lt;2,"411F,",""),IF(N(G42)&lt;2,"412F,",""),IF(N(J42)&lt;2,"413F,",""),IF(N(M42)&lt;2,"421F,",""),IF(N(P42)&lt;2,"422F,",""),IF(N(S42)&lt;2,"423F,",""),IF(N(AB42)&lt;2,"431F,",""),IF(N(AE42)&lt;2,"432F,",""),IF(N(AH42)&lt;2,"433F,","")),"")))</f>
        <v/>
      </c>
      <c r="AR42" s="6" t="str">
        <f t="shared" si="1"/>
        <v/>
      </c>
    </row>
    <row r="43" spans="1:44" ht="18.95" customHeight="1" x14ac:dyDescent="0.25">
      <c r="A43" s="93" t="str">
        <f>IF(DR!$B45="","",DR!$B45)</f>
        <v/>
      </c>
      <c r="B43" s="5" t="str">
        <f>IF(COUNT($A43)=0,"",IF($A43&lt;&gt;DR!$B45,"ERR",DR!J45))</f>
        <v/>
      </c>
      <c r="C43" s="2" t="str">
        <f>IF(COUNT($A43)=0,"",IF(B43="3E","3E",IF(B43="","I",LOOKUP(B43/D$2,{0,0.4,0.45,0.5,0.55,0.6,0.65,0.7,0.75,0.8,1},{"F","D","C","C+","B-","B","B+","A-","A","A+"}))))</f>
        <v/>
      </c>
      <c r="D43" s="99" t="str">
        <f>IF(COUNT($A43)=0,"",IF(B43="","--",IF(B43="3E","3E",LOOKUP(B43/D$2,{0,0.4,0.45,0.5,0.55,0.6,0.65,0.7,0.75,0.8,1},{0,2,2.25,2.5,2.75,3,3.25,3.5,3.75,4}))))</f>
        <v/>
      </c>
      <c r="E43" s="5" t="str">
        <f>IF(COUNT($A43)=0,"",IF($A43&lt;&gt;DR!$B45,"ERR",DR!R45))</f>
        <v/>
      </c>
      <c r="F43" s="2" t="str">
        <f>IF(COUNT($A43)=0,"",IF(E43="3E","3E",IF(E43="","I",LOOKUP(E43/G$2,{0,0.4,0.45,0.5,0.55,0.6,0.65,0.7,0.75,0.8,1},{"F","D","C","C+","B-","B","B+","A-","A","A+"}))))</f>
        <v/>
      </c>
      <c r="G43" s="99" t="str">
        <f>IF(COUNT($A43)=0,"",IF(E43="","--",IF(E43="3E","3E",LOOKUP(E43/G$2,{0,0.4,0.45,0.5,0.55,0.6,0.65,0.7,0.75,0.8,1},{0,2,2.25,2.5,2.75,3,3.25,3.5,3.75,4}))))</f>
        <v/>
      </c>
      <c r="H43" s="5" t="str">
        <f>IF(COUNT($A43)=0,"",IF($A43&lt;&gt;DR!$B45,"ERR",DR!Z45))</f>
        <v/>
      </c>
      <c r="I43" s="2" t="str">
        <f>IF(COUNT($A43)=0,"",IF(H43="3E","3E",IF(H43="","I",LOOKUP(H43/J$2,{0,0.4,0.45,0.5,0.55,0.6,0.65,0.7,0.75,0.8,1},{"F","D","C","C+","B-","B","B+","A-","A","A+"}))))</f>
        <v/>
      </c>
      <c r="J43" s="99" t="str">
        <f>IF(COUNT($A43)=0,"",IF(H43="","--",IF(H43="3E","3E",LOOKUP(H43/J$2,{0,0.4,0.45,0.5,0.55,0.6,0.65,0.7,0.75,0.8,1},{0,2,2.25,2.5,2.75,3,3.25,3.5,3.75,4}))))</f>
        <v/>
      </c>
      <c r="K43" s="5" t="str">
        <f>IF(COUNT($A43)=0,"",IF($A43&lt;&gt;DR!$B45,"ERR",DR!AH45))</f>
        <v/>
      </c>
      <c r="L43" s="2" t="str">
        <f>IF(COUNT($A43)=0,"",IF(K43="3E","3E",IF(K43="","I",LOOKUP(K43/M$2,{0,0.4,0.45,0.5,0.55,0.6,0.65,0.7,0.75,0.8,1},{"F","D","C","C+","B-","B","B+","A-","A","A+"}))))</f>
        <v/>
      </c>
      <c r="M43" s="99" t="str">
        <f>IF(COUNT($A43)=0,"",IF(K43="","--",IF(K43="3E","3E",LOOKUP(K43/M$2,{0,0.4,0.45,0.5,0.55,0.6,0.65,0.7,0.75,0.8,1},{0,2,2.25,2.5,2.75,3,3.25,3.5,3.75,4}))))</f>
        <v/>
      </c>
      <c r="N43" s="5" t="str">
        <f>IF(COUNT($A43)=0,"",IF($A43&lt;&gt;DR!$B45,"ERR",DR!AP45))</f>
        <v/>
      </c>
      <c r="O43" s="2" t="str">
        <f>IF(COUNT($A43)=0,"",IF(N43="3E","3E",IF(N43="","I",LOOKUP(N43/P$2,{0,0.4,0.45,0.5,0.55,0.6,0.65,0.7,0.75,0.8,1},{"F","D","C","C+","B-","B","B+","A-","A","A+"}))))</f>
        <v/>
      </c>
      <c r="P43" s="99" t="str">
        <f>IF(COUNT($A43)=0,"",IF(N43="","--",IF(N43="3E","3E",LOOKUP(N43/P$2,{0,0.4,0.45,0.5,0.55,0.6,0.65,0.7,0.75,0.8,1},{0,2,2.25,2.5,2.75,3,3.25,3.5,3.75,4}))))</f>
        <v/>
      </c>
      <c r="Q43" s="5" t="str">
        <f>IF(COUNT($A43)=0,"",IF($A43&lt;&gt;DR!$B45,"ERR",DR!AX45))</f>
        <v/>
      </c>
      <c r="R43" s="2" t="str">
        <f>IF(COUNT($A43)=0,"",IF(Q43="3E","3E",IF(Q43="","I",LOOKUP(Q43/S$2,{0,0.4,0.45,0.5,0.55,0.6,0.65,0.7,0.75,0.8,1},{"F","D","C","C+","B-","B","B+","A-","A","A+"}))))</f>
        <v/>
      </c>
      <c r="S43" s="99" t="str">
        <f>IF(COUNT($A43)=0,"",IF(Q43="","--",IF(Q43="3E","3E",LOOKUP(Q43/S$2,{0,0.4,0.45,0.5,0.55,0.6,0.65,0.7,0.75,0.8,1},{0,2,2.25,2.5,2.75,3,3.25,3.5,3.75,4}))))</f>
        <v/>
      </c>
      <c r="T43" s="5" t="str">
        <f>IF(OR(COUNT($A43)=0,DR!BZ45=""),"",IF($A43&lt;&gt;DR!$B45,"ERR",DR!BZ45))</f>
        <v/>
      </c>
      <c r="U43" s="2" t="str">
        <f>IF(COUNT($A43)=0,"",IF(T43="3E","3E",IF(T43="","I",LOOKUP(T43/V$2,{0,0.4,0.45,0.5,0.55,0.6,0.65,0.7,0.75,0.8,1},{"F","D","C","C+","B-","B","B+","A-","A","A+"}))))</f>
        <v/>
      </c>
      <c r="V43" s="99" t="str">
        <f>IF(COUNT($A43)=0,"",IF(T43="","--",IF(T43="3E","3E",LOOKUP(T43/V$2,{0,0.4,0.45,0.5,0.55,0.6,0.65,0.7,0.75,0.8,1},{0,2,2.25,2.5,2.75,3,3.25,3.5,3.75,4}))))</f>
        <v/>
      </c>
      <c r="W43" s="5" t="str">
        <f>IF(COUNT($A43)=0,"",IF($A43&lt;&gt;DR!$B45,"ERR",IF(DR!$A45="IM",DR!CL45,DR!CK45)))</f>
        <v/>
      </c>
      <c r="X43" s="2" t="str">
        <f>IF(COUNT($A43)=0,"",IF(W43="3E","3E",IF(W43="","I",LOOKUP(W43/Y$2,{0,0.4,0.45,0.5,0.55,0.6,0.65,0.7,0.75,0.8,1},{"F","D","C","C+","B-","B","B+","A-","A","A+"}))))</f>
        <v/>
      </c>
      <c r="Y43" s="99" t="str">
        <f>IF(COUNT($A43)=0,"",IF(W43="","--",IF(W43="3E","3E",LOOKUP(W43/Y$2,{0,0.4,0.45,0.5,0.55,0.6,0.65,0.7,0.75,0.8,1},{0,2,2.25,2.5,2.75,3,3.25,3.5,3.75,4}))))</f>
        <v/>
      </c>
      <c r="Z43" s="5" t="str">
        <f>IF(COUNT($A43)=0,"",IF($A43&lt;&gt;DR!$B45,"ERR",DR!BF45))</f>
        <v/>
      </c>
      <c r="AA43" s="2" t="str">
        <f>IF(COUNT($A43)=0,"",IF(Z43="3E","3E",IF(Z43="","I",LOOKUP(Z43/AB$2,{0,0.4,0.45,0.5,0.55,0.6,0.65,0.7,0.75,0.8,1},{"F","D","C","C+","B-","B","B+","A-","A","A+"}))))</f>
        <v/>
      </c>
      <c r="AB43" s="99" t="str">
        <f>IF(COUNT($A43)=0,"",IF(Z43="","--",IF(Z43="3E","3E",LOOKUP(Z43/AB$2,{0,0.4,0.45,0.5,0.55,0.6,0.65,0.7,0.75,0.8,1},{0,2,2.25,2.5,2.75,3,3.25,3.5,3.75,4}))))</f>
        <v/>
      </c>
      <c r="AC43" s="5" t="str">
        <f>IF(COUNT($A43)=0,"",IF($A43&lt;&gt;DR!$B45,"ERR",DR!BG45))</f>
        <v/>
      </c>
      <c r="AD43" s="2" t="str">
        <f>IF(COUNT($A43)=0,"",IF(AC43="3E","3E",IF(AC43="","I",LOOKUP(AC43/AE$2,{0,0.4,0.45,0.5,0.55,0.6,0.65,0.7,0.75,0.8,1},{"F","D","C","C+","B-","B","B+","A-","A","A+"}))))</f>
        <v/>
      </c>
      <c r="AE43" s="99" t="str">
        <f>IF(COUNT($A43)=0,"",IF(AC43="","--",IF(AC43="3E","3E",LOOKUP(AC43/AE$2,{0,0.4,0.45,0.5,0.55,0.6,0.65,0.7,0.75,0.8,1},{0,2,2.25,2.5,2.75,3,3.25,3.5,3.75,4}))))</f>
        <v/>
      </c>
      <c r="AF43" s="5" t="str">
        <f>IF(COUNT($A43)=0,"",IF($A43&lt;&gt;DR!$B45,"ERR",DR!BQ45))</f>
        <v/>
      </c>
      <c r="AG43" s="2" t="str">
        <f>IF(COUNT($A43)=0,"",IF(AF43="3E","3E",IF(AF43="","I",LOOKUP(AF43/AH$2,{0,0.4,0.45,0.5,0.55,0.6,0.65,0.7,0.75,0.8,1},{"F","D","C","C+","B-","B","B+","A-","A","A+"}))))</f>
        <v/>
      </c>
      <c r="AH43" s="99" t="str">
        <f>IF(COUNT($A43)=0,"",IF(AF43="","--",IF(AF43="3E","3E",LOOKUP(AF43/AH$2,{0,0.4,0.45,0.5,0.55,0.6,0.65,0.7,0.75,0.8,1},{0,2,2.25,2.5,2.75,3,3.25,3.5,3.75,4}))))</f>
        <v/>
      </c>
      <c r="AI43" s="5" t="str">
        <f>IF(COUNT($A43)=0,"",IF($A43&lt;&gt;DR!$B45,"ERR",DR!BY45))</f>
        <v/>
      </c>
      <c r="AJ43" s="2" t="str">
        <f>IF(COUNT($A43)=0,"",IF(AI43="3E","3E",IF(AI43="","I",LOOKUP(AI43/AK$2,{0,0.4,0.45,0.5,0.55,0.6,0.65,0.7,0.75,0.8,1},{"F","D","C","C+","B-","B","B+","A-","A","A+"}))))</f>
        <v/>
      </c>
      <c r="AK43" s="103" t="str">
        <f>IF(COUNT($A43)=0,"",IF(AI43="","--",IF(AI43="3E","3E",LOOKUP(AI43/AK$2,{0,0.4,0.45,0.5,0.55,0.6,0.65,0.7,0.75,0.8,1},{0,2,2.25,2.5,2.75,3,3.25,3.5,3.75,4}))))</f>
        <v/>
      </c>
      <c r="AL43" s="94" t="str">
        <f>IFERROR(IF(COUNT($A43)=0,"",IF(COUNT(W43)=0,"--",IF(COUNTIF(B43:AK43,"3E")&gt;0,"3E",SUM(IF(D43&gt;=2,D43*$D$3),IF(G43&gt;=2,G43*$G$3),IF(J43&gt;=2,J43*$J$3),IF(M43&gt;=2,M43*$M$3),IF(P43&gt;=2,P43*$P$3),IF(S43&gt;=2,S43*$S$3),IF(V43&gt;=2,V43*$V$3),IF(Y43&gt;=2,Y43*$Y$3),IF(AB43&gt;=2,AB43*$AB$3),IF(AE43&gt;=2,AE43*$AE$3),IF(AH43&gt;=2,AH43*$AH$3),IF(AK43&gt;=2,AK43*$AK$3))))),"")</f>
        <v/>
      </c>
      <c r="AM43" s="4" t="str">
        <f>IF(COUNT($A43)=0,"",IF(COUNT(W43)=0,"--",IF(COUNTIF(B43:Y43,"3E")&gt;0,"3E",TRUNC(SUM(IF(N(D43)&gt;=2,D$3*D43,0),IF(N(G43)&gt;=2,G$3*G43,0),IF(N(J43)&gt;=2,J$3*J43,0),IF(N(M43)&gt;=2,M$3*M43,0),IF(N(P43)&gt;=2,P$3*P43,0),IF(N(S43)&gt;=2,S$3*S43,0),IF(N(AB43)&gt;=2,AB$3*AB43,0),IF(N(AE43)&gt;=2,AE$3*AE43,0),IF(N(AH43)&gt;=2,AH$3*AH43,0),IF(N(V43)&gt;=2,V$3*V43,0),IF(N(Y43)&gt;=2,Y$3*Y43,0))/TCP,3))))</f>
        <v/>
      </c>
      <c r="AN43" s="2" t="str">
        <f>IFERROR(IF(COUNT($A43)=0,"",IF(COUNT(W43)=0,"--",IF(COUNTIF(B43:AK43,"3E")&gt;0,"3E",SUM(IF(D43&gt;=2,$D$3),IF(G43&gt;=2,$G$3),IF(J43&gt;=2,$J$3),IF(M43&gt;=2,$M$3),IF(P43&gt;=2,$P$3),IF(S43&gt;=2,$S$3),IF(V43&gt;=2,$V$3),IF(Y43&gt;=2,$Y$3),IF(AB43&gt;=2,$AB$3),IF(AE43&gt;=2,$AE$3),IF(AH43&gt;=2,$AH$3),IF(AK43&gt;=2,$AK$3))))),"")</f>
        <v/>
      </c>
      <c r="AO43" s="2" t="str">
        <f>IF(AM43="3E","3E",IF(COUNT($A43)=0,"",IF(COUNT(AK43)=0,"I",LOOKUP(AM43,{0,2,2.25,2.5,2.75,3,3.25,3.5,3.75,4},{"F","D","C","C+","B-","B","B+","A-","A","A+"}))))</f>
        <v/>
      </c>
      <c r="AP43" s="2" t="str">
        <f>IF(AM43="3E","3E",IF(OR(COUNT($A43)=0,COUNT(W43)=0),"",IF(AND(Y43&gt;=2,AM43&gt;=2,AN43&gt;=28),"PASS","FAIL")))</f>
        <v/>
      </c>
      <c r="AQ43" s="2" t="str">
        <f>IF(COUNT($A43)=0,"",IF(AP43="3E","3E",IF(AP43="PASS",CONCATENATE(IF(N(D43)&lt;2,"411F,",""),IF(N(G43)&lt;2,"412F,",""),IF(N(J43)&lt;2,"413F,",""),IF(N(M43)&lt;2,"421F,",""),IF(N(P43)&lt;2,"422F,",""),IF(N(S43)&lt;2,"423F,",""),IF(N(AB43)&lt;2,"431F,",""),IF(N(AE43)&lt;2,"432F,",""),IF(N(AH43)&lt;2,"433F,","")),"")))</f>
        <v/>
      </c>
      <c r="AR43" s="6" t="str">
        <f t="shared" si="1"/>
        <v/>
      </c>
    </row>
    <row r="44" spans="1:44" ht="18.95" customHeight="1" x14ac:dyDescent="0.25">
      <c r="A44" s="93" t="str">
        <f>IF(DR!$B46="","",DR!$B46)</f>
        <v/>
      </c>
      <c r="B44" s="5" t="str">
        <f>IF(COUNT($A44)=0,"",IF($A44&lt;&gt;DR!$B46,"ERR",DR!J46))</f>
        <v/>
      </c>
      <c r="C44" s="2" t="str">
        <f>IF(COUNT($A44)=0,"",IF(B44="3E","3E",IF(B44="","I",LOOKUP(B44/D$2,{0,0.4,0.45,0.5,0.55,0.6,0.65,0.7,0.75,0.8,1},{"F","D","C","C+","B-","B","B+","A-","A","A+"}))))</f>
        <v/>
      </c>
      <c r="D44" s="99" t="str">
        <f>IF(COUNT($A44)=0,"",IF(B44="","--",IF(B44="3E","3E",LOOKUP(B44/D$2,{0,0.4,0.45,0.5,0.55,0.6,0.65,0.7,0.75,0.8,1},{0,2,2.25,2.5,2.75,3,3.25,3.5,3.75,4}))))</f>
        <v/>
      </c>
      <c r="E44" s="5" t="str">
        <f>IF(COUNT($A44)=0,"",IF($A44&lt;&gt;DR!$B46,"ERR",DR!R46))</f>
        <v/>
      </c>
      <c r="F44" s="2" t="str">
        <f>IF(COUNT($A44)=0,"",IF(E44="3E","3E",IF(E44="","I",LOOKUP(E44/G$2,{0,0.4,0.45,0.5,0.55,0.6,0.65,0.7,0.75,0.8,1},{"F","D","C","C+","B-","B","B+","A-","A","A+"}))))</f>
        <v/>
      </c>
      <c r="G44" s="99" t="str">
        <f>IF(COUNT($A44)=0,"",IF(E44="","--",IF(E44="3E","3E",LOOKUP(E44/G$2,{0,0.4,0.45,0.5,0.55,0.6,0.65,0.7,0.75,0.8,1},{0,2,2.25,2.5,2.75,3,3.25,3.5,3.75,4}))))</f>
        <v/>
      </c>
      <c r="H44" s="5" t="str">
        <f>IF(COUNT($A44)=0,"",IF($A44&lt;&gt;DR!$B46,"ERR",DR!Z46))</f>
        <v/>
      </c>
      <c r="I44" s="2" t="str">
        <f>IF(COUNT($A44)=0,"",IF(H44="3E","3E",IF(H44="","I",LOOKUP(H44/J$2,{0,0.4,0.45,0.5,0.55,0.6,0.65,0.7,0.75,0.8,1},{"F","D","C","C+","B-","B","B+","A-","A","A+"}))))</f>
        <v/>
      </c>
      <c r="J44" s="99" t="str">
        <f>IF(COUNT($A44)=0,"",IF(H44="","--",IF(H44="3E","3E",LOOKUP(H44/J$2,{0,0.4,0.45,0.5,0.55,0.6,0.65,0.7,0.75,0.8,1},{0,2,2.25,2.5,2.75,3,3.25,3.5,3.75,4}))))</f>
        <v/>
      </c>
      <c r="K44" s="5" t="str">
        <f>IF(COUNT($A44)=0,"",IF($A44&lt;&gt;DR!$B46,"ERR",DR!AH46))</f>
        <v/>
      </c>
      <c r="L44" s="2" t="str">
        <f>IF(COUNT($A44)=0,"",IF(K44="3E","3E",IF(K44="","I",LOOKUP(K44/M$2,{0,0.4,0.45,0.5,0.55,0.6,0.65,0.7,0.75,0.8,1},{"F","D","C","C+","B-","B","B+","A-","A","A+"}))))</f>
        <v/>
      </c>
      <c r="M44" s="99" t="str">
        <f>IF(COUNT($A44)=0,"",IF(K44="","--",IF(K44="3E","3E",LOOKUP(K44/M$2,{0,0.4,0.45,0.5,0.55,0.6,0.65,0.7,0.75,0.8,1},{0,2,2.25,2.5,2.75,3,3.25,3.5,3.75,4}))))</f>
        <v/>
      </c>
      <c r="N44" s="5" t="str">
        <f>IF(COUNT($A44)=0,"",IF($A44&lt;&gt;DR!$B46,"ERR",DR!AP46))</f>
        <v/>
      </c>
      <c r="O44" s="2" t="str">
        <f>IF(COUNT($A44)=0,"",IF(N44="3E","3E",IF(N44="","I",LOOKUP(N44/P$2,{0,0.4,0.45,0.5,0.55,0.6,0.65,0.7,0.75,0.8,1},{"F","D","C","C+","B-","B","B+","A-","A","A+"}))))</f>
        <v/>
      </c>
      <c r="P44" s="99" t="str">
        <f>IF(COUNT($A44)=0,"",IF(N44="","--",IF(N44="3E","3E",LOOKUP(N44/P$2,{0,0.4,0.45,0.5,0.55,0.6,0.65,0.7,0.75,0.8,1},{0,2,2.25,2.5,2.75,3,3.25,3.5,3.75,4}))))</f>
        <v/>
      </c>
      <c r="Q44" s="5" t="str">
        <f>IF(COUNT($A44)=0,"",IF($A44&lt;&gt;DR!$B46,"ERR",DR!AX46))</f>
        <v/>
      </c>
      <c r="R44" s="2" t="str">
        <f>IF(COUNT($A44)=0,"",IF(Q44="3E","3E",IF(Q44="","I",LOOKUP(Q44/S$2,{0,0.4,0.45,0.5,0.55,0.6,0.65,0.7,0.75,0.8,1},{"F","D","C","C+","B-","B","B+","A-","A","A+"}))))</f>
        <v/>
      </c>
      <c r="S44" s="99" t="str">
        <f>IF(COUNT($A44)=0,"",IF(Q44="","--",IF(Q44="3E","3E",LOOKUP(Q44/S$2,{0,0.4,0.45,0.5,0.55,0.6,0.65,0.7,0.75,0.8,1},{0,2,2.25,2.5,2.75,3,3.25,3.5,3.75,4}))))</f>
        <v/>
      </c>
      <c r="T44" s="5" t="str">
        <f>IF(OR(COUNT($A44)=0,DR!BZ46=""),"",IF($A44&lt;&gt;DR!$B46,"ERR",DR!BZ46))</f>
        <v/>
      </c>
      <c r="U44" s="2" t="str">
        <f>IF(COUNT($A44)=0,"",IF(T44="3E","3E",IF(T44="","I",LOOKUP(T44/V$2,{0,0.4,0.45,0.5,0.55,0.6,0.65,0.7,0.75,0.8,1},{"F","D","C","C+","B-","B","B+","A-","A","A+"}))))</f>
        <v/>
      </c>
      <c r="V44" s="99" t="str">
        <f>IF(COUNT($A44)=0,"",IF(T44="","--",IF(T44="3E","3E",LOOKUP(T44/V$2,{0,0.4,0.45,0.5,0.55,0.6,0.65,0.7,0.75,0.8,1},{0,2,2.25,2.5,2.75,3,3.25,3.5,3.75,4}))))</f>
        <v/>
      </c>
      <c r="W44" s="5" t="str">
        <f>IF(COUNT($A44)=0,"",IF($A44&lt;&gt;DR!$B46,"ERR",IF(DR!$A46="IM",DR!CL46,DR!CK46)))</f>
        <v/>
      </c>
      <c r="X44" s="2" t="str">
        <f>IF(COUNT($A44)=0,"",IF(W44="3E","3E",IF(W44="","I",LOOKUP(W44/Y$2,{0,0.4,0.45,0.5,0.55,0.6,0.65,0.7,0.75,0.8,1},{"F","D","C","C+","B-","B","B+","A-","A","A+"}))))</f>
        <v/>
      </c>
      <c r="Y44" s="99" t="str">
        <f>IF(COUNT($A44)=0,"",IF(W44="","--",IF(W44="3E","3E",LOOKUP(W44/Y$2,{0,0.4,0.45,0.5,0.55,0.6,0.65,0.7,0.75,0.8,1},{0,2,2.25,2.5,2.75,3,3.25,3.5,3.75,4}))))</f>
        <v/>
      </c>
      <c r="Z44" s="5" t="str">
        <f>IF(COUNT($A44)=0,"",IF($A44&lt;&gt;DR!$B46,"ERR",DR!BF46))</f>
        <v/>
      </c>
      <c r="AA44" s="2" t="str">
        <f>IF(COUNT($A44)=0,"",IF(Z44="3E","3E",IF(Z44="","I",LOOKUP(Z44/AB$2,{0,0.4,0.45,0.5,0.55,0.6,0.65,0.7,0.75,0.8,1},{"F","D","C","C+","B-","B","B+","A-","A","A+"}))))</f>
        <v/>
      </c>
      <c r="AB44" s="99" t="str">
        <f>IF(COUNT($A44)=0,"",IF(Z44="","--",IF(Z44="3E","3E",LOOKUP(Z44/AB$2,{0,0.4,0.45,0.5,0.55,0.6,0.65,0.7,0.75,0.8,1},{0,2,2.25,2.5,2.75,3,3.25,3.5,3.75,4}))))</f>
        <v/>
      </c>
      <c r="AC44" s="5" t="str">
        <f>IF(COUNT($A44)=0,"",IF($A44&lt;&gt;DR!$B46,"ERR",DR!BG46))</f>
        <v/>
      </c>
      <c r="AD44" s="2" t="str">
        <f>IF(COUNT($A44)=0,"",IF(AC44="3E","3E",IF(AC44="","I",LOOKUP(AC44/AE$2,{0,0.4,0.45,0.5,0.55,0.6,0.65,0.7,0.75,0.8,1},{"F","D","C","C+","B-","B","B+","A-","A","A+"}))))</f>
        <v/>
      </c>
      <c r="AE44" s="99" t="str">
        <f>IF(COUNT($A44)=0,"",IF(AC44="","--",IF(AC44="3E","3E",LOOKUP(AC44/AE$2,{0,0.4,0.45,0.5,0.55,0.6,0.65,0.7,0.75,0.8,1},{0,2,2.25,2.5,2.75,3,3.25,3.5,3.75,4}))))</f>
        <v/>
      </c>
      <c r="AF44" s="5" t="str">
        <f>IF(COUNT($A44)=0,"",IF($A44&lt;&gt;DR!$B46,"ERR",DR!BQ46))</f>
        <v/>
      </c>
      <c r="AG44" s="2" t="str">
        <f>IF(COUNT($A44)=0,"",IF(AF44="3E","3E",IF(AF44="","I",LOOKUP(AF44/AH$2,{0,0.4,0.45,0.5,0.55,0.6,0.65,0.7,0.75,0.8,1},{"F","D","C","C+","B-","B","B+","A-","A","A+"}))))</f>
        <v/>
      </c>
      <c r="AH44" s="99" t="str">
        <f>IF(COUNT($A44)=0,"",IF(AF44="","--",IF(AF44="3E","3E",LOOKUP(AF44/AH$2,{0,0.4,0.45,0.5,0.55,0.6,0.65,0.7,0.75,0.8,1},{0,2,2.25,2.5,2.75,3,3.25,3.5,3.75,4}))))</f>
        <v/>
      </c>
      <c r="AI44" s="5" t="str">
        <f>IF(COUNT($A44)=0,"",IF($A44&lt;&gt;DR!$B46,"ERR",DR!BY46))</f>
        <v/>
      </c>
      <c r="AJ44" s="2" t="str">
        <f>IF(COUNT($A44)=0,"",IF(AI44="3E","3E",IF(AI44="","I",LOOKUP(AI44/AK$2,{0,0.4,0.45,0.5,0.55,0.6,0.65,0.7,0.75,0.8,1},{"F","D","C","C+","B-","B","B+","A-","A","A+"}))))</f>
        <v/>
      </c>
      <c r="AK44" s="103" t="str">
        <f>IF(COUNT($A44)=0,"",IF(AI44="","--",IF(AI44="3E","3E",LOOKUP(AI44/AK$2,{0,0.4,0.45,0.5,0.55,0.6,0.65,0.7,0.75,0.8,1},{0,2,2.25,2.5,2.75,3,3.25,3.5,3.75,4}))))</f>
        <v/>
      </c>
      <c r="AL44" s="94" t="str">
        <f>IFERROR(IF(COUNT($A44)=0,"",IF(COUNT(W44)=0,"--",IF(COUNTIF(B44:AK44,"3E")&gt;0,"3E",SUM(IF(D44&gt;=2,D44*$D$3),IF(G44&gt;=2,G44*$G$3),IF(J44&gt;=2,J44*$J$3),IF(M44&gt;=2,M44*$M$3),IF(P44&gt;=2,P44*$P$3),IF(S44&gt;=2,S44*$S$3),IF(V44&gt;=2,V44*$V$3),IF(Y44&gt;=2,Y44*$Y$3),IF(AB44&gt;=2,AB44*$AB$3),IF(AE44&gt;=2,AE44*$AE$3),IF(AH44&gt;=2,AH44*$AH$3),IF(AK44&gt;=2,AK44*$AK$3))))),"")</f>
        <v/>
      </c>
      <c r="AM44" s="4" t="str">
        <f>IF(COUNT($A44)=0,"",IF(COUNT(W44)=0,"--",IF(COUNTIF(B44:Y44,"3E")&gt;0,"3E",TRUNC(SUM(IF(N(D44)&gt;=2,D$3*D44,0),IF(N(G44)&gt;=2,G$3*G44,0),IF(N(J44)&gt;=2,J$3*J44,0),IF(N(M44)&gt;=2,M$3*M44,0),IF(N(P44)&gt;=2,P$3*P44,0),IF(N(S44)&gt;=2,S$3*S44,0),IF(N(AB44)&gt;=2,AB$3*AB44,0),IF(N(AE44)&gt;=2,AE$3*AE44,0),IF(N(AH44)&gt;=2,AH$3*AH44,0),IF(N(V44)&gt;=2,V$3*V44,0),IF(N(Y44)&gt;=2,Y$3*Y44,0))/TCP,3))))</f>
        <v/>
      </c>
      <c r="AN44" s="2" t="str">
        <f>IFERROR(IF(COUNT($A44)=0,"",IF(COUNT(W44)=0,"--",IF(COUNTIF(B44:AK44,"3E")&gt;0,"3E",SUM(IF(D44&gt;=2,$D$3),IF(G44&gt;=2,$G$3),IF(J44&gt;=2,$J$3),IF(M44&gt;=2,$M$3),IF(P44&gt;=2,$P$3),IF(S44&gt;=2,$S$3),IF(V44&gt;=2,$V$3),IF(Y44&gt;=2,$Y$3),IF(AB44&gt;=2,$AB$3),IF(AE44&gt;=2,$AE$3),IF(AH44&gt;=2,$AH$3),IF(AK44&gt;=2,$AK$3))))),"")</f>
        <v/>
      </c>
      <c r="AO44" s="2" t="str">
        <f>IF(AM44="3E","3E",IF(COUNT($A44)=0,"",IF(COUNT(AK44)=0,"I",LOOKUP(AM44,{0,2,2.25,2.5,2.75,3,3.25,3.5,3.75,4},{"F","D","C","C+","B-","B","B+","A-","A","A+"}))))</f>
        <v/>
      </c>
      <c r="AP44" s="2" t="str">
        <f>IF(AM44="3E","3E",IF(OR(COUNT($A44)=0,COUNT(W44)=0),"",IF(AND(Y44&gt;=2,AM44&gt;=2,AN44&gt;=28),"PASS","FAIL")))</f>
        <v/>
      </c>
      <c r="AQ44" s="2" t="str">
        <f>IF(COUNT($A44)=0,"",IF(AP44="3E","3E",IF(AP44="PASS",CONCATENATE(IF(N(D44)&lt;2,"411F,",""),IF(N(G44)&lt;2,"412F,",""),IF(N(J44)&lt;2,"413F,",""),IF(N(M44)&lt;2,"421F,",""),IF(N(P44)&lt;2,"422F,",""),IF(N(S44)&lt;2,"423F,",""),IF(N(AB44)&lt;2,"431F,",""),IF(N(AE44)&lt;2,"432F,",""),IF(N(AH44)&lt;2,"433F,","")),"")))</f>
        <v/>
      </c>
      <c r="AR44" s="6" t="str">
        <f t="shared" si="1"/>
        <v/>
      </c>
    </row>
    <row r="45" spans="1:44" ht="18.95" customHeight="1" x14ac:dyDescent="0.25">
      <c r="A45" s="93" t="str">
        <f>IF(DR!$B47="","",DR!$B47)</f>
        <v/>
      </c>
      <c r="B45" s="5" t="str">
        <f>IF(COUNT($A45)=0,"",IF($A45&lt;&gt;DR!$B47,"ERR",DR!J47))</f>
        <v/>
      </c>
      <c r="C45" s="2" t="str">
        <f>IF(COUNT($A45)=0,"",IF(B45="3E","3E",IF(B45="","I",LOOKUP(B45/D$2,{0,0.4,0.45,0.5,0.55,0.6,0.65,0.7,0.75,0.8,1},{"F","D","C","C+","B-","B","B+","A-","A","A+"}))))</f>
        <v/>
      </c>
      <c r="D45" s="99" t="str">
        <f>IF(COUNT($A45)=0,"",IF(B45="","--",IF(B45="3E","3E",LOOKUP(B45/D$2,{0,0.4,0.45,0.5,0.55,0.6,0.65,0.7,0.75,0.8,1},{0,2,2.25,2.5,2.75,3,3.25,3.5,3.75,4}))))</f>
        <v/>
      </c>
      <c r="E45" s="5" t="str">
        <f>IF(COUNT($A45)=0,"",IF($A45&lt;&gt;DR!$B47,"ERR",DR!R47))</f>
        <v/>
      </c>
      <c r="F45" s="2" t="str">
        <f>IF(COUNT($A45)=0,"",IF(E45="3E","3E",IF(E45="","I",LOOKUP(E45/G$2,{0,0.4,0.45,0.5,0.55,0.6,0.65,0.7,0.75,0.8,1},{"F","D","C","C+","B-","B","B+","A-","A","A+"}))))</f>
        <v/>
      </c>
      <c r="G45" s="99" t="str">
        <f>IF(COUNT($A45)=0,"",IF(E45="","--",IF(E45="3E","3E",LOOKUP(E45/G$2,{0,0.4,0.45,0.5,0.55,0.6,0.65,0.7,0.75,0.8,1},{0,2,2.25,2.5,2.75,3,3.25,3.5,3.75,4}))))</f>
        <v/>
      </c>
      <c r="H45" s="5" t="str">
        <f>IF(COUNT($A45)=0,"",IF($A45&lt;&gt;DR!$B47,"ERR",DR!Z47))</f>
        <v/>
      </c>
      <c r="I45" s="2" t="str">
        <f>IF(COUNT($A45)=0,"",IF(H45="3E","3E",IF(H45="","I",LOOKUP(H45/J$2,{0,0.4,0.45,0.5,0.55,0.6,0.65,0.7,0.75,0.8,1},{"F","D","C","C+","B-","B","B+","A-","A","A+"}))))</f>
        <v/>
      </c>
      <c r="J45" s="99" t="str">
        <f>IF(COUNT($A45)=0,"",IF(H45="","--",IF(H45="3E","3E",LOOKUP(H45/J$2,{0,0.4,0.45,0.5,0.55,0.6,0.65,0.7,0.75,0.8,1},{0,2,2.25,2.5,2.75,3,3.25,3.5,3.75,4}))))</f>
        <v/>
      </c>
      <c r="K45" s="5" t="str">
        <f>IF(COUNT($A45)=0,"",IF($A45&lt;&gt;DR!$B47,"ERR",DR!AH47))</f>
        <v/>
      </c>
      <c r="L45" s="2" t="str">
        <f>IF(COUNT($A45)=0,"",IF(K45="3E","3E",IF(K45="","I",LOOKUP(K45/M$2,{0,0.4,0.45,0.5,0.55,0.6,0.65,0.7,0.75,0.8,1},{"F","D","C","C+","B-","B","B+","A-","A","A+"}))))</f>
        <v/>
      </c>
      <c r="M45" s="99" t="str">
        <f>IF(COUNT($A45)=0,"",IF(K45="","--",IF(K45="3E","3E",LOOKUP(K45/M$2,{0,0.4,0.45,0.5,0.55,0.6,0.65,0.7,0.75,0.8,1},{0,2,2.25,2.5,2.75,3,3.25,3.5,3.75,4}))))</f>
        <v/>
      </c>
      <c r="N45" s="5" t="str">
        <f>IF(COUNT($A45)=0,"",IF($A45&lt;&gt;DR!$B47,"ERR",DR!AP47))</f>
        <v/>
      </c>
      <c r="O45" s="2" t="str">
        <f>IF(COUNT($A45)=0,"",IF(N45="3E","3E",IF(N45="","I",LOOKUP(N45/P$2,{0,0.4,0.45,0.5,0.55,0.6,0.65,0.7,0.75,0.8,1},{"F","D","C","C+","B-","B","B+","A-","A","A+"}))))</f>
        <v/>
      </c>
      <c r="P45" s="99" t="str">
        <f>IF(COUNT($A45)=0,"",IF(N45="","--",IF(N45="3E","3E",LOOKUP(N45/P$2,{0,0.4,0.45,0.5,0.55,0.6,0.65,0.7,0.75,0.8,1},{0,2,2.25,2.5,2.75,3,3.25,3.5,3.75,4}))))</f>
        <v/>
      </c>
      <c r="Q45" s="5" t="str">
        <f>IF(COUNT($A45)=0,"",IF($A45&lt;&gt;DR!$B47,"ERR",DR!AX47))</f>
        <v/>
      </c>
      <c r="R45" s="2" t="str">
        <f>IF(COUNT($A45)=0,"",IF(Q45="3E","3E",IF(Q45="","I",LOOKUP(Q45/S$2,{0,0.4,0.45,0.5,0.55,0.6,0.65,0.7,0.75,0.8,1},{"F","D","C","C+","B-","B","B+","A-","A","A+"}))))</f>
        <v/>
      </c>
      <c r="S45" s="99" t="str">
        <f>IF(COUNT($A45)=0,"",IF(Q45="","--",IF(Q45="3E","3E",LOOKUP(Q45/S$2,{0,0.4,0.45,0.5,0.55,0.6,0.65,0.7,0.75,0.8,1},{0,2,2.25,2.5,2.75,3,3.25,3.5,3.75,4}))))</f>
        <v/>
      </c>
      <c r="T45" s="5" t="str">
        <f>IF(OR(COUNT($A45)=0,DR!BZ47=""),"",IF($A45&lt;&gt;DR!$B47,"ERR",DR!BZ47))</f>
        <v/>
      </c>
      <c r="U45" s="2" t="str">
        <f>IF(COUNT($A45)=0,"",IF(T45="3E","3E",IF(T45="","I",LOOKUP(T45/V$2,{0,0.4,0.45,0.5,0.55,0.6,0.65,0.7,0.75,0.8,1},{"F","D","C","C+","B-","B","B+","A-","A","A+"}))))</f>
        <v/>
      </c>
      <c r="V45" s="99" t="str">
        <f>IF(COUNT($A45)=0,"",IF(T45="","--",IF(T45="3E","3E",LOOKUP(T45/V$2,{0,0.4,0.45,0.5,0.55,0.6,0.65,0.7,0.75,0.8,1},{0,2,2.25,2.5,2.75,3,3.25,3.5,3.75,4}))))</f>
        <v/>
      </c>
      <c r="W45" s="5" t="str">
        <f>IF(COUNT($A45)=0,"",IF($A45&lt;&gt;DR!$B47,"ERR",IF(DR!$A47="IM",DR!CL47,DR!CK47)))</f>
        <v/>
      </c>
      <c r="X45" s="2" t="str">
        <f>IF(COUNT($A45)=0,"",IF(W45="3E","3E",IF(W45="","I",LOOKUP(W45/Y$2,{0,0.4,0.45,0.5,0.55,0.6,0.65,0.7,0.75,0.8,1},{"F","D","C","C+","B-","B","B+","A-","A","A+"}))))</f>
        <v/>
      </c>
      <c r="Y45" s="99" t="str">
        <f>IF(COUNT($A45)=0,"",IF(W45="","--",IF(W45="3E","3E",LOOKUP(W45/Y$2,{0,0.4,0.45,0.5,0.55,0.6,0.65,0.7,0.75,0.8,1},{0,2,2.25,2.5,2.75,3,3.25,3.5,3.75,4}))))</f>
        <v/>
      </c>
      <c r="Z45" s="5" t="str">
        <f>IF(COUNT($A45)=0,"",IF($A45&lt;&gt;DR!$B47,"ERR",DR!BF47))</f>
        <v/>
      </c>
      <c r="AA45" s="2" t="str">
        <f>IF(COUNT($A45)=0,"",IF(Z45="3E","3E",IF(Z45="","I",LOOKUP(Z45/AB$2,{0,0.4,0.45,0.5,0.55,0.6,0.65,0.7,0.75,0.8,1},{"F","D","C","C+","B-","B","B+","A-","A","A+"}))))</f>
        <v/>
      </c>
      <c r="AB45" s="99" t="str">
        <f>IF(COUNT($A45)=0,"",IF(Z45="","--",IF(Z45="3E","3E",LOOKUP(Z45/AB$2,{0,0.4,0.45,0.5,0.55,0.6,0.65,0.7,0.75,0.8,1},{0,2,2.25,2.5,2.75,3,3.25,3.5,3.75,4}))))</f>
        <v/>
      </c>
      <c r="AC45" s="5" t="str">
        <f>IF(COUNT($A45)=0,"",IF($A45&lt;&gt;DR!$B47,"ERR",DR!BG47))</f>
        <v/>
      </c>
      <c r="AD45" s="2" t="str">
        <f>IF(COUNT($A45)=0,"",IF(AC45="3E","3E",IF(AC45="","I",LOOKUP(AC45/AE$2,{0,0.4,0.45,0.5,0.55,0.6,0.65,0.7,0.75,0.8,1},{"F","D","C","C+","B-","B","B+","A-","A","A+"}))))</f>
        <v/>
      </c>
      <c r="AE45" s="99" t="str">
        <f>IF(COUNT($A45)=0,"",IF(AC45="","--",IF(AC45="3E","3E",LOOKUP(AC45/AE$2,{0,0.4,0.45,0.5,0.55,0.6,0.65,0.7,0.75,0.8,1},{0,2,2.25,2.5,2.75,3,3.25,3.5,3.75,4}))))</f>
        <v/>
      </c>
      <c r="AF45" s="5" t="str">
        <f>IF(COUNT($A45)=0,"",IF($A45&lt;&gt;DR!$B47,"ERR",DR!BQ47))</f>
        <v/>
      </c>
      <c r="AG45" s="2" t="str">
        <f>IF(COUNT($A45)=0,"",IF(AF45="3E","3E",IF(AF45="","I",LOOKUP(AF45/AH$2,{0,0.4,0.45,0.5,0.55,0.6,0.65,0.7,0.75,0.8,1},{"F","D","C","C+","B-","B","B+","A-","A","A+"}))))</f>
        <v/>
      </c>
      <c r="AH45" s="99" t="str">
        <f>IF(COUNT($A45)=0,"",IF(AF45="","--",IF(AF45="3E","3E",LOOKUP(AF45/AH$2,{0,0.4,0.45,0.5,0.55,0.6,0.65,0.7,0.75,0.8,1},{0,2,2.25,2.5,2.75,3,3.25,3.5,3.75,4}))))</f>
        <v/>
      </c>
      <c r="AI45" s="5" t="str">
        <f>IF(COUNT($A45)=0,"",IF($A45&lt;&gt;DR!$B47,"ERR",DR!BY47))</f>
        <v/>
      </c>
      <c r="AJ45" s="2" t="str">
        <f>IF(COUNT($A45)=0,"",IF(AI45="3E","3E",IF(AI45="","I",LOOKUP(AI45/AK$2,{0,0.4,0.45,0.5,0.55,0.6,0.65,0.7,0.75,0.8,1},{"F","D","C","C+","B-","B","B+","A-","A","A+"}))))</f>
        <v/>
      </c>
      <c r="AK45" s="103" t="str">
        <f>IF(COUNT($A45)=0,"",IF(AI45="","--",IF(AI45="3E","3E",LOOKUP(AI45/AK$2,{0,0.4,0.45,0.5,0.55,0.6,0.65,0.7,0.75,0.8,1},{0,2,2.25,2.5,2.75,3,3.25,3.5,3.75,4}))))</f>
        <v/>
      </c>
      <c r="AL45" s="94" t="str">
        <f>IFERROR(IF(COUNT($A45)=0,"",IF(COUNT(W45)=0,"--",IF(COUNTIF(B45:AK45,"3E")&gt;0,"3E",SUM(IF(D45&gt;=2,D45*$D$3),IF(G45&gt;=2,G45*$G$3),IF(J45&gt;=2,J45*$J$3),IF(M45&gt;=2,M45*$M$3),IF(P45&gt;=2,P45*$P$3),IF(S45&gt;=2,S45*$S$3),IF(V45&gt;=2,V45*$V$3),IF(Y45&gt;=2,Y45*$Y$3),IF(AB45&gt;=2,AB45*$AB$3),IF(AE45&gt;=2,AE45*$AE$3),IF(AH45&gt;=2,AH45*$AH$3),IF(AK45&gt;=2,AK45*$AK$3))))),"")</f>
        <v/>
      </c>
      <c r="AM45" s="4" t="str">
        <f>IF(COUNT($A45)=0,"",IF(COUNT(W45)=0,"--",IF(COUNTIF(B45:Y45,"3E")&gt;0,"3E",TRUNC(SUM(IF(N(D45)&gt;=2,D$3*D45,0),IF(N(G45)&gt;=2,G$3*G45,0),IF(N(J45)&gt;=2,J$3*J45,0),IF(N(M45)&gt;=2,M$3*M45,0),IF(N(P45)&gt;=2,P$3*P45,0),IF(N(S45)&gt;=2,S$3*S45,0),IF(N(AB45)&gt;=2,AB$3*AB45,0),IF(N(AE45)&gt;=2,AE$3*AE45,0),IF(N(AH45)&gt;=2,AH$3*AH45,0),IF(N(V45)&gt;=2,V$3*V45,0),IF(N(Y45)&gt;=2,Y$3*Y45,0))/TCP,3))))</f>
        <v/>
      </c>
      <c r="AN45" s="2" t="str">
        <f>IFERROR(IF(COUNT($A45)=0,"",IF(COUNT(W45)=0,"--",IF(COUNTIF(B45:AK45,"3E")&gt;0,"3E",SUM(IF(D45&gt;=2,$D$3),IF(G45&gt;=2,$G$3),IF(J45&gt;=2,$J$3),IF(M45&gt;=2,$M$3),IF(P45&gt;=2,$P$3),IF(S45&gt;=2,$S$3),IF(V45&gt;=2,$V$3),IF(Y45&gt;=2,$Y$3),IF(AB45&gt;=2,$AB$3),IF(AE45&gt;=2,$AE$3),IF(AH45&gt;=2,$AH$3),IF(AK45&gt;=2,$AK$3))))),"")</f>
        <v/>
      </c>
      <c r="AO45" s="2" t="str">
        <f>IF(AM45="3E","3E",IF(COUNT($A45)=0,"",IF(COUNT(AK45)=0,"I",LOOKUP(AM45,{0,2,2.25,2.5,2.75,3,3.25,3.5,3.75,4},{"F","D","C","C+","B-","B","B+","A-","A","A+"}))))</f>
        <v/>
      </c>
      <c r="AP45" s="2" t="str">
        <f>IF(AM45="3E","3E",IF(OR(COUNT($A45)=0,COUNT(W45)=0),"",IF(AND(Y45&gt;=2,AM45&gt;=2,AN45&gt;=28),"PASS","FAIL")))</f>
        <v/>
      </c>
      <c r="AQ45" s="2" t="str">
        <f>IF(COUNT($A45)=0,"",IF(AP45="3E","3E",IF(AP45="PASS",CONCATENATE(IF(N(D45)&lt;2,"411F,",""),IF(N(G45)&lt;2,"412F,",""),IF(N(J45)&lt;2,"413F,",""),IF(N(M45)&lt;2,"421F,",""),IF(N(P45)&lt;2,"422F,",""),IF(N(S45)&lt;2,"423F,",""),IF(N(AB45)&lt;2,"431F,",""),IF(N(AE45)&lt;2,"432F,",""),IF(N(AH45)&lt;2,"433F,","")),"")))</f>
        <v/>
      </c>
      <c r="AR45" s="6" t="str">
        <f t="shared" si="1"/>
        <v/>
      </c>
    </row>
    <row r="46" spans="1:44" ht="18.95" customHeight="1" x14ac:dyDescent="0.25">
      <c r="A46" s="93" t="str">
        <f>IF(DR!$B48="","",DR!$B48)</f>
        <v/>
      </c>
      <c r="B46" s="5" t="str">
        <f>IF(COUNT($A46)=0,"",IF($A46&lt;&gt;DR!$B48,"ERR",DR!J48))</f>
        <v/>
      </c>
      <c r="C46" s="2" t="str">
        <f>IF(COUNT($A46)=0,"",IF(B46="3E","3E",IF(B46="","I",LOOKUP(B46/D$2,{0,0.4,0.45,0.5,0.55,0.6,0.65,0.7,0.75,0.8,1},{"F","D","C","C+","B-","B","B+","A-","A","A+"}))))</f>
        <v/>
      </c>
      <c r="D46" s="99" t="str">
        <f>IF(COUNT($A46)=0,"",IF(B46="","--",IF(B46="3E","3E",LOOKUP(B46/D$2,{0,0.4,0.45,0.5,0.55,0.6,0.65,0.7,0.75,0.8,1},{0,2,2.25,2.5,2.75,3,3.25,3.5,3.75,4}))))</f>
        <v/>
      </c>
      <c r="E46" s="5" t="str">
        <f>IF(COUNT($A46)=0,"",IF($A46&lt;&gt;DR!$B48,"ERR",DR!R48))</f>
        <v/>
      </c>
      <c r="F46" s="2" t="str">
        <f>IF(COUNT($A46)=0,"",IF(E46="3E","3E",IF(E46="","I",LOOKUP(E46/G$2,{0,0.4,0.45,0.5,0.55,0.6,0.65,0.7,0.75,0.8,1},{"F","D","C","C+","B-","B","B+","A-","A","A+"}))))</f>
        <v/>
      </c>
      <c r="G46" s="99" t="str">
        <f>IF(COUNT($A46)=0,"",IF(E46="","--",IF(E46="3E","3E",LOOKUP(E46/G$2,{0,0.4,0.45,0.5,0.55,0.6,0.65,0.7,0.75,0.8,1},{0,2,2.25,2.5,2.75,3,3.25,3.5,3.75,4}))))</f>
        <v/>
      </c>
      <c r="H46" s="5" t="str">
        <f>IF(COUNT($A46)=0,"",IF($A46&lt;&gt;DR!$B48,"ERR",DR!Z48))</f>
        <v/>
      </c>
      <c r="I46" s="2" t="str">
        <f>IF(COUNT($A46)=0,"",IF(H46="3E","3E",IF(H46="","I",LOOKUP(H46/J$2,{0,0.4,0.45,0.5,0.55,0.6,0.65,0.7,0.75,0.8,1},{"F","D","C","C+","B-","B","B+","A-","A","A+"}))))</f>
        <v/>
      </c>
      <c r="J46" s="99" t="str">
        <f>IF(COUNT($A46)=0,"",IF(H46="","--",IF(H46="3E","3E",LOOKUP(H46/J$2,{0,0.4,0.45,0.5,0.55,0.6,0.65,0.7,0.75,0.8,1},{0,2,2.25,2.5,2.75,3,3.25,3.5,3.75,4}))))</f>
        <v/>
      </c>
      <c r="K46" s="5" t="str">
        <f>IF(COUNT($A46)=0,"",IF($A46&lt;&gt;DR!$B48,"ERR",DR!AH48))</f>
        <v/>
      </c>
      <c r="L46" s="2" t="str">
        <f>IF(COUNT($A46)=0,"",IF(K46="3E","3E",IF(K46="","I",LOOKUP(K46/M$2,{0,0.4,0.45,0.5,0.55,0.6,0.65,0.7,0.75,0.8,1},{"F","D","C","C+","B-","B","B+","A-","A","A+"}))))</f>
        <v/>
      </c>
      <c r="M46" s="99" t="str">
        <f>IF(COUNT($A46)=0,"",IF(K46="","--",IF(K46="3E","3E",LOOKUP(K46/M$2,{0,0.4,0.45,0.5,0.55,0.6,0.65,0.7,0.75,0.8,1},{0,2,2.25,2.5,2.75,3,3.25,3.5,3.75,4}))))</f>
        <v/>
      </c>
      <c r="N46" s="5" t="str">
        <f>IF(COUNT($A46)=0,"",IF($A46&lt;&gt;DR!$B48,"ERR",DR!AP48))</f>
        <v/>
      </c>
      <c r="O46" s="2" t="str">
        <f>IF(COUNT($A46)=0,"",IF(N46="3E","3E",IF(N46="","I",LOOKUP(N46/P$2,{0,0.4,0.45,0.5,0.55,0.6,0.65,0.7,0.75,0.8,1},{"F","D","C","C+","B-","B","B+","A-","A","A+"}))))</f>
        <v/>
      </c>
      <c r="P46" s="99" t="str">
        <f>IF(COUNT($A46)=0,"",IF(N46="","--",IF(N46="3E","3E",LOOKUP(N46/P$2,{0,0.4,0.45,0.5,0.55,0.6,0.65,0.7,0.75,0.8,1},{0,2,2.25,2.5,2.75,3,3.25,3.5,3.75,4}))))</f>
        <v/>
      </c>
      <c r="Q46" s="5" t="str">
        <f>IF(COUNT($A46)=0,"",IF($A46&lt;&gt;DR!$B48,"ERR",DR!AX48))</f>
        <v/>
      </c>
      <c r="R46" s="2" t="str">
        <f>IF(COUNT($A46)=0,"",IF(Q46="3E","3E",IF(Q46="","I",LOOKUP(Q46/S$2,{0,0.4,0.45,0.5,0.55,0.6,0.65,0.7,0.75,0.8,1},{"F","D","C","C+","B-","B","B+","A-","A","A+"}))))</f>
        <v/>
      </c>
      <c r="S46" s="99" t="str">
        <f>IF(COUNT($A46)=0,"",IF(Q46="","--",IF(Q46="3E","3E",LOOKUP(Q46/S$2,{0,0.4,0.45,0.5,0.55,0.6,0.65,0.7,0.75,0.8,1},{0,2,2.25,2.5,2.75,3,3.25,3.5,3.75,4}))))</f>
        <v/>
      </c>
      <c r="T46" s="5" t="str">
        <f>IF(OR(COUNT($A46)=0,DR!BZ48=""),"",IF($A46&lt;&gt;DR!$B48,"ERR",DR!BZ48))</f>
        <v/>
      </c>
      <c r="U46" s="2" t="str">
        <f>IF(COUNT($A46)=0,"",IF(T46="3E","3E",IF(T46="","I",LOOKUP(T46/V$2,{0,0.4,0.45,0.5,0.55,0.6,0.65,0.7,0.75,0.8,1},{"F","D","C","C+","B-","B","B+","A-","A","A+"}))))</f>
        <v/>
      </c>
      <c r="V46" s="99" t="str">
        <f>IF(COUNT($A46)=0,"",IF(T46="","--",IF(T46="3E","3E",LOOKUP(T46/V$2,{0,0.4,0.45,0.5,0.55,0.6,0.65,0.7,0.75,0.8,1},{0,2,2.25,2.5,2.75,3,3.25,3.5,3.75,4}))))</f>
        <v/>
      </c>
      <c r="W46" s="5" t="str">
        <f>IF(COUNT($A46)=0,"",IF($A46&lt;&gt;DR!$B48,"ERR",IF(DR!$A48="IM",DR!CL48,DR!CK48)))</f>
        <v/>
      </c>
      <c r="X46" s="2" t="str">
        <f>IF(COUNT($A46)=0,"",IF(W46="3E","3E",IF(W46="","I",LOOKUP(W46/Y$2,{0,0.4,0.45,0.5,0.55,0.6,0.65,0.7,0.75,0.8,1},{"F","D","C","C+","B-","B","B+","A-","A","A+"}))))</f>
        <v/>
      </c>
      <c r="Y46" s="99" t="str">
        <f>IF(COUNT($A46)=0,"",IF(W46="","--",IF(W46="3E","3E",LOOKUP(W46/Y$2,{0,0.4,0.45,0.5,0.55,0.6,0.65,0.7,0.75,0.8,1},{0,2,2.25,2.5,2.75,3,3.25,3.5,3.75,4}))))</f>
        <v/>
      </c>
      <c r="Z46" s="5" t="str">
        <f>IF(COUNT($A46)=0,"",IF($A46&lt;&gt;DR!$B48,"ERR",DR!BF48))</f>
        <v/>
      </c>
      <c r="AA46" s="2" t="str">
        <f>IF(COUNT($A46)=0,"",IF(Z46="3E","3E",IF(Z46="","I",LOOKUP(Z46/AB$2,{0,0.4,0.45,0.5,0.55,0.6,0.65,0.7,0.75,0.8,1},{"F","D","C","C+","B-","B","B+","A-","A","A+"}))))</f>
        <v/>
      </c>
      <c r="AB46" s="99" t="str">
        <f>IF(COUNT($A46)=0,"",IF(Z46="","--",IF(Z46="3E","3E",LOOKUP(Z46/AB$2,{0,0.4,0.45,0.5,0.55,0.6,0.65,0.7,0.75,0.8,1},{0,2,2.25,2.5,2.75,3,3.25,3.5,3.75,4}))))</f>
        <v/>
      </c>
      <c r="AC46" s="5" t="str">
        <f>IF(COUNT($A46)=0,"",IF($A46&lt;&gt;DR!$B48,"ERR",DR!BG48))</f>
        <v/>
      </c>
      <c r="AD46" s="2" t="str">
        <f>IF(COUNT($A46)=0,"",IF(AC46="3E","3E",IF(AC46="","I",LOOKUP(AC46/AE$2,{0,0.4,0.45,0.5,0.55,0.6,0.65,0.7,0.75,0.8,1},{"F","D","C","C+","B-","B","B+","A-","A","A+"}))))</f>
        <v/>
      </c>
      <c r="AE46" s="99" t="str">
        <f>IF(COUNT($A46)=0,"",IF(AC46="","--",IF(AC46="3E","3E",LOOKUP(AC46/AE$2,{0,0.4,0.45,0.5,0.55,0.6,0.65,0.7,0.75,0.8,1},{0,2,2.25,2.5,2.75,3,3.25,3.5,3.75,4}))))</f>
        <v/>
      </c>
      <c r="AF46" s="5" t="str">
        <f>IF(COUNT($A46)=0,"",IF($A46&lt;&gt;DR!$B48,"ERR",DR!BQ48))</f>
        <v/>
      </c>
      <c r="AG46" s="2" t="str">
        <f>IF(COUNT($A46)=0,"",IF(AF46="3E","3E",IF(AF46="","I",LOOKUP(AF46/AH$2,{0,0.4,0.45,0.5,0.55,0.6,0.65,0.7,0.75,0.8,1},{"F","D","C","C+","B-","B","B+","A-","A","A+"}))))</f>
        <v/>
      </c>
      <c r="AH46" s="99" t="str">
        <f>IF(COUNT($A46)=0,"",IF(AF46="","--",IF(AF46="3E","3E",LOOKUP(AF46/AH$2,{0,0.4,0.45,0.5,0.55,0.6,0.65,0.7,0.75,0.8,1},{0,2,2.25,2.5,2.75,3,3.25,3.5,3.75,4}))))</f>
        <v/>
      </c>
      <c r="AI46" s="5" t="str">
        <f>IF(COUNT($A46)=0,"",IF($A46&lt;&gt;DR!$B48,"ERR",DR!BY48))</f>
        <v/>
      </c>
      <c r="AJ46" s="2" t="str">
        <f>IF(COUNT($A46)=0,"",IF(AI46="3E","3E",IF(AI46="","I",LOOKUP(AI46/AK$2,{0,0.4,0.45,0.5,0.55,0.6,0.65,0.7,0.75,0.8,1},{"F","D","C","C+","B-","B","B+","A-","A","A+"}))))</f>
        <v/>
      </c>
      <c r="AK46" s="103" t="str">
        <f>IF(COUNT($A46)=0,"",IF(AI46="","--",IF(AI46="3E","3E",LOOKUP(AI46/AK$2,{0,0.4,0.45,0.5,0.55,0.6,0.65,0.7,0.75,0.8,1},{0,2,2.25,2.5,2.75,3,3.25,3.5,3.75,4}))))</f>
        <v/>
      </c>
      <c r="AL46" s="94" t="str">
        <f>IFERROR(IF(COUNT($A46)=0,"",IF(COUNT(W46)=0,"--",IF(COUNTIF(B46:AK46,"3E")&gt;0,"3E",SUM(IF(D46&gt;=2,D46*$D$3),IF(G46&gt;=2,G46*$G$3),IF(J46&gt;=2,J46*$J$3),IF(M46&gt;=2,M46*$M$3),IF(P46&gt;=2,P46*$P$3),IF(S46&gt;=2,S46*$S$3),IF(V46&gt;=2,V46*$V$3),IF(Y46&gt;=2,Y46*$Y$3),IF(AB46&gt;=2,AB46*$AB$3),IF(AE46&gt;=2,AE46*$AE$3),IF(AH46&gt;=2,AH46*$AH$3),IF(AK46&gt;=2,AK46*$AK$3))))),"")</f>
        <v/>
      </c>
      <c r="AM46" s="4" t="str">
        <f>IF(COUNT($A46)=0,"",IF(COUNT(W46)=0,"--",IF(COUNTIF(B46:Y46,"3E")&gt;0,"3E",TRUNC(SUM(IF(N(D46)&gt;=2,D$3*D46,0),IF(N(G46)&gt;=2,G$3*G46,0),IF(N(J46)&gt;=2,J$3*J46,0),IF(N(M46)&gt;=2,M$3*M46,0),IF(N(P46)&gt;=2,P$3*P46,0),IF(N(S46)&gt;=2,S$3*S46,0),IF(N(AB46)&gt;=2,AB$3*AB46,0),IF(N(AE46)&gt;=2,AE$3*AE46,0),IF(N(AH46)&gt;=2,AH$3*AH46,0),IF(N(V46)&gt;=2,V$3*V46,0),IF(N(Y46)&gt;=2,Y$3*Y46,0))/TCP,3))))</f>
        <v/>
      </c>
      <c r="AN46" s="2" t="str">
        <f>IFERROR(IF(COUNT($A46)=0,"",IF(COUNT(W46)=0,"--",IF(COUNTIF(B46:AK46,"3E")&gt;0,"3E",SUM(IF(D46&gt;=2,$D$3),IF(G46&gt;=2,$G$3),IF(J46&gt;=2,$J$3),IF(M46&gt;=2,$M$3),IF(P46&gt;=2,$P$3),IF(S46&gt;=2,$S$3),IF(V46&gt;=2,$V$3),IF(Y46&gt;=2,$Y$3),IF(AB46&gt;=2,$AB$3),IF(AE46&gt;=2,$AE$3),IF(AH46&gt;=2,$AH$3),IF(AK46&gt;=2,$AK$3))))),"")</f>
        <v/>
      </c>
      <c r="AO46" s="2" t="str">
        <f>IF(AM46="3E","3E",IF(COUNT($A46)=0,"",IF(COUNT(AK46)=0,"I",LOOKUP(AM46,{0,2,2.25,2.5,2.75,3,3.25,3.5,3.75,4},{"F","D","C","C+","B-","B","B+","A-","A","A+"}))))</f>
        <v/>
      </c>
      <c r="AP46" s="2" t="str">
        <f>IF(AM46="3E","3E",IF(OR(COUNT($A46)=0,COUNT(W46)=0),"",IF(AND(Y46&gt;=2,AM46&gt;=2,AN46&gt;=28),"PASS","FAIL")))</f>
        <v/>
      </c>
      <c r="AQ46" s="2" t="str">
        <f>IF(COUNT($A46)=0,"",IF(AP46="3E","3E",IF(AP46="PASS",CONCATENATE(IF(N(D46)&lt;2,"411F,",""),IF(N(G46)&lt;2,"412F,",""),IF(N(J46)&lt;2,"413F,",""),IF(N(M46)&lt;2,"421F,",""),IF(N(P46)&lt;2,"422F,",""),IF(N(S46)&lt;2,"423F,",""),IF(N(AB46)&lt;2,"431F,",""),IF(N(AE46)&lt;2,"432F,",""),IF(N(AH46)&lt;2,"433F,","")),"")))</f>
        <v/>
      </c>
      <c r="AR46" s="6" t="str">
        <f t="shared" si="1"/>
        <v/>
      </c>
    </row>
    <row r="47" spans="1:44" ht="18.95" customHeight="1" x14ac:dyDescent="0.25">
      <c r="A47" s="93" t="str">
        <f>IF(DR!$B49="","",DR!$B49)</f>
        <v/>
      </c>
      <c r="B47" s="5" t="str">
        <f>IF(COUNT($A47)=0,"",IF($A47&lt;&gt;DR!$B49,"ERR",DR!J49))</f>
        <v/>
      </c>
      <c r="C47" s="2" t="str">
        <f>IF(COUNT($A47)=0,"",IF(B47="3E","3E",IF(B47="","I",LOOKUP(B47/D$2,{0,0.4,0.45,0.5,0.55,0.6,0.65,0.7,0.75,0.8,1},{"F","D","C","C+","B-","B","B+","A-","A","A+"}))))</f>
        <v/>
      </c>
      <c r="D47" s="99" t="str">
        <f>IF(COUNT($A47)=0,"",IF(B47="","--",IF(B47="3E","3E",LOOKUP(B47/D$2,{0,0.4,0.45,0.5,0.55,0.6,0.65,0.7,0.75,0.8,1},{0,2,2.25,2.5,2.75,3,3.25,3.5,3.75,4}))))</f>
        <v/>
      </c>
      <c r="E47" s="5" t="str">
        <f>IF(COUNT($A47)=0,"",IF($A47&lt;&gt;DR!$B49,"ERR",DR!R49))</f>
        <v/>
      </c>
      <c r="F47" s="2" t="str">
        <f>IF(COUNT($A47)=0,"",IF(E47="3E","3E",IF(E47="","I",LOOKUP(E47/G$2,{0,0.4,0.45,0.5,0.55,0.6,0.65,0.7,0.75,0.8,1},{"F","D","C","C+","B-","B","B+","A-","A","A+"}))))</f>
        <v/>
      </c>
      <c r="G47" s="99" t="str">
        <f>IF(COUNT($A47)=0,"",IF(E47="","--",IF(E47="3E","3E",LOOKUP(E47/G$2,{0,0.4,0.45,0.5,0.55,0.6,0.65,0.7,0.75,0.8,1},{0,2,2.25,2.5,2.75,3,3.25,3.5,3.75,4}))))</f>
        <v/>
      </c>
      <c r="H47" s="5" t="str">
        <f>IF(COUNT($A47)=0,"",IF($A47&lt;&gt;DR!$B49,"ERR",DR!Z49))</f>
        <v/>
      </c>
      <c r="I47" s="2" t="str">
        <f>IF(COUNT($A47)=0,"",IF(H47="3E","3E",IF(H47="","I",LOOKUP(H47/J$2,{0,0.4,0.45,0.5,0.55,0.6,0.65,0.7,0.75,0.8,1},{"F","D","C","C+","B-","B","B+","A-","A","A+"}))))</f>
        <v/>
      </c>
      <c r="J47" s="99" t="str">
        <f>IF(COUNT($A47)=0,"",IF(H47="","--",IF(H47="3E","3E",LOOKUP(H47/J$2,{0,0.4,0.45,0.5,0.55,0.6,0.65,0.7,0.75,0.8,1},{0,2,2.25,2.5,2.75,3,3.25,3.5,3.75,4}))))</f>
        <v/>
      </c>
      <c r="K47" s="5" t="str">
        <f>IF(COUNT($A47)=0,"",IF($A47&lt;&gt;DR!$B49,"ERR",DR!AH49))</f>
        <v/>
      </c>
      <c r="L47" s="2" t="str">
        <f>IF(COUNT($A47)=0,"",IF(K47="3E","3E",IF(K47="","I",LOOKUP(K47/M$2,{0,0.4,0.45,0.5,0.55,0.6,0.65,0.7,0.75,0.8,1},{"F","D","C","C+","B-","B","B+","A-","A","A+"}))))</f>
        <v/>
      </c>
      <c r="M47" s="99" t="str">
        <f>IF(COUNT($A47)=0,"",IF(K47="","--",IF(K47="3E","3E",LOOKUP(K47/M$2,{0,0.4,0.45,0.5,0.55,0.6,0.65,0.7,0.75,0.8,1},{0,2,2.25,2.5,2.75,3,3.25,3.5,3.75,4}))))</f>
        <v/>
      </c>
      <c r="N47" s="5" t="str">
        <f>IF(COUNT($A47)=0,"",IF($A47&lt;&gt;DR!$B49,"ERR",DR!AP49))</f>
        <v/>
      </c>
      <c r="O47" s="2" t="str">
        <f>IF(COUNT($A47)=0,"",IF(N47="3E","3E",IF(N47="","I",LOOKUP(N47/P$2,{0,0.4,0.45,0.5,0.55,0.6,0.65,0.7,0.75,0.8,1},{"F","D","C","C+","B-","B","B+","A-","A","A+"}))))</f>
        <v/>
      </c>
      <c r="P47" s="99" t="str">
        <f>IF(COUNT($A47)=0,"",IF(N47="","--",IF(N47="3E","3E",LOOKUP(N47/P$2,{0,0.4,0.45,0.5,0.55,0.6,0.65,0.7,0.75,0.8,1},{0,2,2.25,2.5,2.75,3,3.25,3.5,3.75,4}))))</f>
        <v/>
      </c>
      <c r="Q47" s="5" t="str">
        <f>IF(COUNT($A47)=0,"",IF($A47&lt;&gt;DR!$B49,"ERR",DR!AX49))</f>
        <v/>
      </c>
      <c r="R47" s="2" t="str">
        <f>IF(COUNT($A47)=0,"",IF(Q47="3E","3E",IF(Q47="","I",LOOKUP(Q47/S$2,{0,0.4,0.45,0.5,0.55,0.6,0.65,0.7,0.75,0.8,1},{"F","D","C","C+","B-","B","B+","A-","A","A+"}))))</f>
        <v/>
      </c>
      <c r="S47" s="99" t="str">
        <f>IF(COUNT($A47)=0,"",IF(Q47="","--",IF(Q47="3E","3E",LOOKUP(Q47/S$2,{0,0.4,0.45,0.5,0.55,0.6,0.65,0.7,0.75,0.8,1},{0,2,2.25,2.5,2.75,3,3.25,3.5,3.75,4}))))</f>
        <v/>
      </c>
      <c r="T47" s="5" t="str">
        <f>IF(OR(COUNT($A47)=0,DR!BZ49=""),"",IF($A47&lt;&gt;DR!$B49,"ERR",DR!BZ49))</f>
        <v/>
      </c>
      <c r="U47" s="2" t="str">
        <f>IF(COUNT($A47)=0,"",IF(T47="3E","3E",IF(T47="","I",LOOKUP(T47/V$2,{0,0.4,0.45,0.5,0.55,0.6,0.65,0.7,0.75,0.8,1},{"F","D","C","C+","B-","B","B+","A-","A","A+"}))))</f>
        <v/>
      </c>
      <c r="V47" s="99" t="str">
        <f>IF(COUNT($A47)=0,"",IF(T47="","--",IF(T47="3E","3E",LOOKUP(T47/V$2,{0,0.4,0.45,0.5,0.55,0.6,0.65,0.7,0.75,0.8,1},{0,2,2.25,2.5,2.75,3,3.25,3.5,3.75,4}))))</f>
        <v/>
      </c>
      <c r="W47" s="5" t="str">
        <f>IF(COUNT($A47)=0,"",IF($A47&lt;&gt;DR!$B49,"ERR",IF(DR!$A49="IM",DR!CL49,DR!CK49)))</f>
        <v/>
      </c>
      <c r="X47" s="2" t="str">
        <f>IF(COUNT($A47)=0,"",IF(W47="3E","3E",IF(W47="","I",LOOKUP(W47/Y$2,{0,0.4,0.45,0.5,0.55,0.6,0.65,0.7,0.75,0.8,1},{"F","D","C","C+","B-","B","B+","A-","A","A+"}))))</f>
        <v/>
      </c>
      <c r="Y47" s="99" t="str">
        <f>IF(COUNT($A47)=0,"",IF(W47="","--",IF(W47="3E","3E",LOOKUP(W47/Y$2,{0,0.4,0.45,0.5,0.55,0.6,0.65,0.7,0.75,0.8,1},{0,2,2.25,2.5,2.75,3,3.25,3.5,3.75,4}))))</f>
        <v/>
      </c>
      <c r="Z47" s="5" t="str">
        <f>IF(COUNT($A47)=0,"",IF($A47&lt;&gt;DR!$B49,"ERR",DR!BF49))</f>
        <v/>
      </c>
      <c r="AA47" s="2" t="str">
        <f>IF(COUNT($A47)=0,"",IF(Z47="3E","3E",IF(Z47="","I",LOOKUP(Z47/AB$2,{0,0.4,0.45,0.5,0.55,0.6,0.65,0.7,0.75,0.8,1},{"F","D","C","C+","B-","B","B+","A-","A","A+"}))))</f>
        <v/>
      </c>
      <c r="AB47" s="99" t="str">
        <f>IF(COUNT($A47)=0,"",IF(Z47="","--",IF(Z47="3E","3E",LOOKUP(Z47/AB$2,{0,0.4,0.45,0.5,0.55,0.6,0.65,0.7,0.75,0.8,1},{0,2,2.25,2.5,2.75,3,3.25,3.5,3.75,4}))))</f>
        <v/>
      </c>
      <c r="AC47" s="5" t="str">
        <f>IF(COUNT($A47)=0,"",IF($A47&lt;&gt;DR!$B49,"ERR",DR!BG49))</f>
        <v/>
      </c>
      <c r="AD47" s="2" t="str">
        <f>IF(COUNT($A47)=0,"",IF(AC47="3E","3E",IF(AC47="","I",LOOKUP(AC47/AE$2,{0,0.4,0.45,0.5,0.55,0.6,0.65,0.7,0.75,0.8,1},{"F","D","C","C+","B-","B","B+","A-","A","A+"}))))</f>
        <v/>
      </c>
      <c r="AE47" s="99" t="str">
        <f>IF(COUNT($A47)=0,"",IF(AC47="","--",IF(AC47="3E","3E",LOOKUP(AC47/AE$2,{0,0.4,0.45,0.5,0.55,0.6,0.65,0.7,0.75,0.8,1},{0,2,2.25,2.5,2.75,3,3.25,3.5,3.75,4}))))</f>
        <v/>
      </c>
      <c r="AF47" s="5" t="str">
        <f>IF(COUNT($A47)=0,"",IF($A47&lt;&gt;DR!$B49,"ERR",DR!BQ49))</f>
        <v/>
      </c>
      <c r="AG47" s="2" t="str">
        <f>IF(COUNT($A47)=0,"",IF(AF47="3E","3E",IF(AF47="","I",LOOKUP(AF47/AH$2,{0,0.4,0.45,0.5,0.55,0.6,0.65,0.7,0.75,0.8,1},{"F","D","C","C+","B-","B","B+","A-","A","A+"}))))</f>
        <v/>
      </c>
      <c r="AH47" s="99" t="str">
        <f>IF(COUNT($A47)=0,"",IF(AF47="","--",IF(AF47="3E","3E",LOOKUP(AF47/AH$2,{0,0.4,0.45,0.5,0.55,0.6,0.65,0.7,0.75,0.8,1},{0,2,2.25,2.5,2.75,3,3.25,3.5,3.75,4}))))</f>
        <v/>
      </c>
      <c r="AI47" s="5" t="str">
        <f>IF(COUNT($A47)=0,"",IF($A47&lt;&gt;DR!$B49,"ERR",DR!BY49))</f>
        <v/>
      </c>
      <c r="AJ47" s="2" t="str">
        <f>IF(COUNT($A47)=0,"",IF(AI47="3E","3E",IF(AI47="","I",LOOKUP(AI47/AK$2,{0,0.4,0.45,0.5,0.55,0.6,0.65,0.7,0.75,0.8,1},{"F","D","C","C+","B-","B","B+","A-","A","A+"}))))</f>
        <v/>
      </c>
      <c r="AK47" s="103" t="str">
        <f>IF(COUNT($A47)=0,"",IF(AI47="","--",IF(AI47="3E","3E",LOOKUP(AI47/AK$2,{0,0.4,0.45,0.5,0.55,0.6,0.65,0.7,0.75,0.8,1},{0,2,2.25,2.5,2.75,3,3.25,3.5,3.75,4}))))</f>
        <v/>
      </c>
      <c r="AL47" s="94" t="str">
        <f>IFERROR(IF(COUNT($A47)=0,"",IF(COUNT(W47)=0,"--",IF(COUNTIF(B47:AK47,"3E")&gt;0,"3E",SUM(IF(D47&gt;=2,D47*$D$3),IF(G47&gt;=2,G47*$G$3),IF(J47&gt;=2,J47*$J$3),IF(M47&gt;=2,M47*$M$3),IF(P47&gt;=2,P47*$P$3),IF(S47&gt;=2,S47*$S$3),IF(V47&gt;=2,V47*$V$3),IF(Y47&gt;=2,Y47*$Y$3),IF(AB47&gt;=2,AB47*$AB$3),IF(AE47&gt;=2,AE47*$AE$3),IF(AH47&gt;=2,AH47*$AH$3),IF(AK47&gt;=2,AK47*$AK$3))))),"")</f>
        <v/>
      </c>
      <c r="AM47" s="4" t="str">
        <f>IF(COUNT($A47)=0,"",IF(COUNT(W47)=0,"--",IF(COUNTIF(B47:Y47,"3E")&gt;0,"3E",TRUNC(SUM(IF(N(D47)&gt;=2,D$3*D47,0),IF(N(G47)&gt;=2,G$3*G47,0),IF(N(J47)&gt;=2,J$3*J47,0),IF(N(M47)&gt;=2,M$3*M47,0),IF(N(P47)&gt;=2,P$3*P47,0),IF(N(S47)&gt;=2,S$3*S47,0),IF(N(AB47)&gt;=2,AB$3*AB47,0),IF(N(AE47)&gt;=2,AE$3*AE47,0),IF(N(AH47)&gt;=2,AH$3*AH47,0),IF(N(V47)&gt;=2,V$3*V47,0),IF(N(Y47)&gt;=2,Y$3*Y47,0))/TCP,3))))</f>
        <v/>
      </c>
      <c r="AN47" s="2" t="str">
        <f>IFERROR(IF(COUNT($A47)=0,"",IF(COUNT(W47)=0,"--",IF(COUNTIF(B47:AK47,"3E")&gt;0,"3E",SUM(IF(D47&gt;=2,$D$3),IF(G47&gt;=2,$G$3),IF(J47&gt;=2,$J$3),IF(M47&gt;=2,$M$3),IF(P47&gt;=2,$P$3),IF(S47&gt;=2,$S$3),IF(V47&gt;=2,$V$3),IF(Y47&gt;=2,$Y$3),IF(AB47&gt;=2,$AB$3),IF(AE47&gt;=2,$AE$3),IF(AH47&gt;=2,$AH$3),IF(AK47&gt;=2,$AK$3))))),"")</f>
        <v/>
      </c>
      <c r="AO47" s="2" t="str">
        <f>IF(AM47="3E","3E",IF(COUNT($A47)=0,"",IF(COUNT(AK47)=0,"I",LOOKUP(AM47,{0,2,2.25,2.5,2.75,3,3.25,3.5,3.75,4},{"F","D","C","C+","B-","B","B+","A-","A","A+"}))))</f>
        <v/>
      </c>
      <c r="AP47" s="2" t="str">
        <f>IF(AM47="3E","3E",IF(OR(COUNT($A47)=0,COUNT(W47)=0),"",IF(AND(Y47&gt;=2,AM47&gt;=2,AN47&gt;=28),"PASS","FAIL")))</f>
        <v/>
      </c>
      <c r="AQ47" s="2" t="str">
        <f>IF(COUNT($A47)=0,"",IF(AP47="3E","3E",IF(AP47="PASS",CONCATENATE(IF(N(D47)&lt;2,"411F,",""),IF(N(G47)&lt;2,"412F,",""),IF(N(J47)&lt;2,"413F,",""),IF(N(M47)&lt;2,"421F,",""),IF(N(P47)&lt;2,"422F,",""),IF(N(S47)&lt;2,"423F,",""),IF(N(AB47)&lt;2,"431F,",""),IF(N(AE47)&lt;2,"432F,",""),IF(N(AH47)&lt;2,"433F,","")),"")))</f>
        <v/>
      </c>
      <c r="AR47" s="6" t="str">
        <f t="shared" si="1"/>
        <v/>
      </c>
    </row>
    <row r="48" spans="1:44" ht="18.95" customHeight="1" x14ac:dyDescent="0.25">
      <c r="A48" s="93" t="str">
        <f>IF(DR!$B50="","",DR!$B50)</f>
        <v/>
      </c>
      <c r="B48" s="5" t="str">
        <f>IF(COUNT($A48)=0,"",IF($A48&lt;&gt;DR!$B50,"ERR",DR!J50))</f>
        <v/>
      </c>
      <c r="C48" s="2" t="str">
        <f>IF(COUNT($A48)=0,"",IF(B48="3E","3E",IF(B48="","I",LOOKUP(B48/D$2,{0,0.4,0.45,0.5,0.55,0.6,0.65,0.7,0.75,0.8,1},{"F","D","C","C+","B-","B","B+","A-","A","A+"}))))</f>
        <v/>
      </c>
      <c r="D48" s="99" t="str">
        <f>IF(COUNT($A48)=0,"",IF(B48="","--",IF(B48="3E","3E",LOOKUP(B48/D$2,{0,0.4,0.45,0.5,0.55,0.6,0.65,0.7,0.75,0.8,1},{0,2,2.25,2.5,2.75,3,3.25,3.5,3.75,4}))))</f>
        <v/>
      </c>
      <c r="E48" s="5" t="str">
        <f>IF(COUNT($A48)=0,"",IF($A48&lt;&gt;DR!$B50,"ERR",DR!R50))</f>
        <v/>
      </c>
      <c r="F48" s="2" t="str">
        <f>IF(COUNT($A48)=0,"",IF(E48="3E","3E",IF(E48="","I",LOOKUP(E48/G$2,{0,0.4,0.45,0.5,0.55,0.6,0.65,0.7,0.75,0.8,1},{"F","D","C","C+","B-","B","B+","A-","A","A+"}))))</f>
        <v/>
      </c>
      <c r="G48" s="99" t="str">
        <f>IF(COUNT($A48)=0,"",IF(E48="","--",IF(E48="3E","3E",LOOKUP(E48/G$2,{0,0.4,0.45,0.5,0.55,0.6,0.65,0.7,0.75,0.8,1},{0,2,2.25,2.5,2.75,3,3.25,3.5,3.75,4}))))</f>
        <v/>
      </c>
      <c r="H48" s="5" t="str">
        <f>IF(COUNT($A48)=0,"",IF($A48&lt;&gt;DR!$B50,"ERR",DR!Z50))</f>
        <v/>
      </c>
      <c r="I48" s="2" t="str">
        <f>IF(COUNT($A48)=0,"",IF(H48="3E","3E",IF(H48="","I",LOOKUP(H48/J$2,{0,0.4,0.45,0.5,0.55,0.6,0.65,0.7,0.75,0.8,1},{"F","D","C","C+","B-","B","B+","A-","A","A+"}))))</f>
        <v/>
      </c>
      <c r="J48" s="99" t="str">
        <f>IF(COUNT($A48)=0,"",IF(H48="","--",IF(H48="3E","3E",LOOKUP(H48/J$2,{0,0.4,0.45,0.5,0.55,0.6,0.65,0.7,0.75,0.8,1},{0,2,2.25,2.5,2.75,3,3.25,3.5,3.75,4}))))</f>
        <v/>
      </c>
      <c r="K48" s="5" t="str">
        <f>IF(COUNT($A48)=0,"",IF($A48&lt;&gt;DR!$B50,"ERR",DR!AH50))</f>
        <v/>
      </c>
      <c r="L48" s="2" t="str">
        <f>IF(COUNT($A48)=0,"",IF(K48="3E","3E",IF(K48="","I",LOOKUP(K48/M$2,{0,0.4,0.45,0.5,0.55,0.6,0.65,0.7,0.75,0.8,1},{"F","D","C","C+","B-","B","B+","A-","A","A+"}))))</f>
        <v/>
      </c>
      <c r="M48" s="99" t="str">
        <f>IF(COUNT($A48)=0,"",IF(K48="","--",IF(K48="3E","3E",LOOKUP(K48/M$2,{0,0.4,0.45,0.5,0.55,0.6,0.65,0.7,0.75,0.8,1},{0,2,2.25,2.5,2.75,3,3.25,3.5,3.75,4}))))</f>
        <v/>
      </c>
      <c r="N48" s="5" t="str">
        <f>IF(COUNT($A48)=0,"",IF($A48&lt;&gt;DR!$B50,"ERR",DR!AP50))</f>
        <v/>
      </c>
      <c r="O48" s="2" t="str">
        <f>IF(COUNT($A48)=0,"",IF(N48="3E","3E",IF(N48="","I",LOOKUP(N48/P$2,{0,0.4,0.45,0.5,0.55,0.6,0.65,0.7,0.75,0.8,1},{"F","D","C","C+","B-","B","B+","A-","A","A+"}))))</f>
        <v/>
      </c>
      <c r="P48" s="99" t="str">
        <f>IF(COUNT($A48)=0,"",IF(N48="","--",IF(N48="3E","3E",LOOKUP(N48/P$2,{0,0.4,0.45,0.5,0.55,0.6,0.65,0.7,0.75,0.8,1},{0,2,2.25,2.5,2.75,3,3.25,3.5,3.75,4}))))</f>
        <v/>
      </c>
      <c r="Q48" s="5" t="str">
        <f>IF(COUNT($A48)=0,"",IF($A48&lt;&gt;DR!$B50,"ERR",DR!AX50))</f>
        <v/>
      </c>
      <c r="R48" s="2" t="str">
        <f>IF(COUNT($A48)=0,"",IF(Q48="3E","3E",IF(Q48="","I",LOOKUP(Q48/S$2,{0,0.4,0.45,0.5,0.55,0.6,0.65,0.7,0.75,0.8,1},{"F","D","C","C+","B-","B","B+","A-","A","A+"}))))</f>
        <v/>
      </c>
      <c r="S48" s="99" t="str">
        <f>IF(COUNT($A48)=0,"",IF(Q48="","--",IF(Q48="3E","3E",LOOKUP(Q48/S$2,{0,0.4,0.45,0.5,0.55,0.6,0.65,0.7,0.75,0.8,1},{0,2,2.25,2.5,2.75,3,3.25,3.5,3.75,4}))))</f>
        <v/>
      </c>
      <c r="T48" s="5" t="str">
        <f>IF(OR(COUNT($A48)=0,DR!BZ50=""),"",IF($A48&lt;&gt;DR!$B50,"ERR",DR!BZ50))</f>
        <v/>
      </c>
      <c r="U48" s="2" t="str">
        <f>IF(COUNT($A48)=0,"",IF(T48="3E","3E",IF(T48="","I",LOOKUP(T48/V$2,{0,0.4,0.45,0.5,0.55,0.6,0.65,0.7,0.75,0.8,1},{"F","D","C","C+","B-","B","B+","A-","A","A+"}))))</f>
        <v/>
      </c>
      <c r="V48" s="99" t="str">
        <f>IF(COUNT($A48)=0,"",IF(T48="","--",IF(T48="3E","3E",LOOKUP(T48/V$2,{0,0.4,0.45,0.5,0.55,0.6,0.65,0.7,0.75,0.8,1},{0,2,2.25,2.5,2.75,3,3.25,3.5,3.75,4}))))</f>
        <v/>
      </c>
      <c r="W48" s="5" t="str">
        <f>IF(COUNT($A48)=0,"",IF($A48&lt;&gt;DR!$B50,"ERR",IF(DR!$A50="IM",DR!CL50,DR!CK50)))</f>
        <v/>
      </c>
      <c r="X48" s="2" t="str">
        <f>IF(COUNT($A48)=0,"",IF(W48="3E","3E",IF(W48="","I",LOOKUP(W48/Y$2,{0,0.4,0.45,0.5,0.55,0.6,0.65,0.7,0.75,0.8,1},{"F","D","C","C+","B-","B","B+","A-","A","A+"}))))</f>
        <v/>
      </c>
      <c r="Y48" s="99" t="str">
        <f>IF(COUNT($A48)=0,"",IF(W48="","--",IF(W48="3E","3E",LOOKUP(W48/Y$2,{0,0.4,0.45,0.5,0.55,0.6,0.65,0.7,0.75,0.8,1},{0,2,2.25,2.5,2.75,3,3.25,3.5,3.75,4}))))</f>
        <v/>
      </c>
      <c r="Z48" s="5" t="str">
        <f>IF(COUNT($A48)=0,"",IF($A48&lt;&gt;DR!$B50,"ERR",DR!BF50))</f>
        <v/>
      </c>
      <c r="AA48" s="2" t="str">
        <f>IF(COUNT($A48)=0,"",IF(Z48="3E","3E",IF(Z48="","I",LOOKUP(Z48/AB$2,{0,0.4,0.45,0.5,0.55,0.6,0.65,0.7,0.75,0.8,1},{"F","D","C","C+","B-","B","B+","A-","A","A+"}))))</f>
        <v/>
      </c>
      <c r="AB48" s="99" t="str">
        <f>IF(COUNT($A48)=0,"",IF(Z48="","--",IF(Z48="3E","3E",LOOKUP(Z48/AB$2,{0,0.4,0.45,0.5,0.55,0.6,0.65,0.7,0.75,0.8,1},{0,2,2.25,2.5,2.75,3,3.25,3.5,3.75,4}))))</f>
        <v/>
      </c>
      <c r="AC48" s="5" t="str">
        <f>IF(COUNT($A48)=0,"",IF($A48&lt;&gt;DR!$B50,"ERR",DR!BG50))</f>
        <v/>
      </c>
      <c r="AD48" s="2" t="str">
        <f>IF(COUNT($A48)=0,"",IF(AC48="3E","3E",IF(AC48="","I",LOOKUP(AC48/AE$2,{0,0.4,0.45,0.5,0.55,0.6,0.65,0.7,0.75,0.8,1},{"F","D","C","C+","B-","B","B+","A-","A","A+"}))))</f>
        <v/>
      </c>
      <c r="AE48" s="99" t="str">
        <f>IF(COUNT($A48)=0,"",IF(AC48="","--",IF(AC48="3E","3E",LOOKUP(AC48/AE$2,{0,0.4,0.45,0.5,0.55,0.6,0.65,0.7,0.75,0.8,1},{0,2,2.25,2.5,2.75,3,3.25,3.5,3.75,4}))))</f>
        <v/>
      </c>
      <c r="AF48" s="5" t="str">
        <f>IF(COUNT($A48)=0,"",IF($A48&lt;&gt;DR!$B50,"ERR",DR!BQ50))</f>
        <v/>
      </c>
      <c r="AG48" s="2" t="str">
        <f>IF(COUNT($A48)=0,"",IF(AF48="3E","3E",IF(AF48="","I",LOOKUP(AF48/AH$2,{0,0.4,0.45,0.5,0.55,0.6,0.65,0.7,0.75,0.8,1},{"F","D","C","C+","B-","B","B+","A-","A","A+"}))))</f>
        <v/>
      </c>
      <c r="AH48" s="99" t="str">
        <f>IF(COUNT($A48)=0,"",IF(AF48="","--",IF(AF48="3E","3E",LOOKUP(AF48/AH$2,{0,0.4,0.45,0.5,0.55,0.6,0.65,0.7,0.75,0.8,1},{0,2,2.25,2.5,2.75,3,3.25,3.5,3.75,4}))))</f>
        <v/>
      </c>
      <c r="AI48" s="5" t="str">
        <f>IF(COUNT($A48)=0,"",IF($A48&lt;&gt;DR!$B50,"ERR",DR!BY50))</f>
        <v/>
      </c>
      <c r="AJ48" s="2" t="str">
        <f>IF(COUNT($A48)=0,"",IF(AI48="3E","3E",IF(AI48="","I",LOOKUP(AI48/AK$2,{0,0.4,0.45,0.5,0.55,0.6,0.65,0.7,0.75,0.8,1},{"F","D","C","C+","B-","B","B+","A-","A","A+"}))))</f>
        <v/>
      </c>
      <c r="AK48" s="103" t="str">
        <f>IF(COUNT($A48)=0,"",IF(AI48="","--",IF(AI48="3E","3E",LOOKUP(AI48/AK$2,{0,0.4,0.45,0.5,0.55,0.6,0.65,0.7,0.75,0.8,1},{0,2,2.25,2.5,2.75,3,3.25,3.5,3.75,4}))))</f>
        <v/>
      </c>
      <c r="AL48" s="94" t="str">
        <f>IFERROR(IF(COUNT($A48)=0,"",IF(COUNT(W48)=0,"--",IF(COUNTIF(B48:AK48,"3E")&gt;0,"3E",SUM(IF(D48&gt;=2,D48*$D$3),IF(G48&gt;=2,G48*$G$3),IF(J48&gt;=2,J48*$J$3),IF(M48&gt;=2,M48*$M$3),IF(P48&gt;=2,P48*$P$3),IF(S48&gt;=2,S48*$S$3),IF(V48&gt;=2,V48*$V$3),IF(Y48&gt;=2,Y48*$Y$3),IF(AB48&gt;=2,AB48*$AB$3),IF(AE48&gt;=2,AE48*$AE$3),IF(AH48&gt;=2,AH48*$AH$3),IF(AK48&gt;=2,AK48*$AK$3))))),"")</f>
        <v/>
      </c>
      <c r="AM48" s="4" t="str">
        <f>IF(COUNT($A48)=0,"",IF(COUNT(W48)=0,"--",IF(COUNTIF(B48:Y48,"3E")&gt;0,"3E",TRUNC(SUM(IF(N(D48)&gt;=2,D$3*D48,0),IF(N(G48)&gt;=2,G$3*G48,0),IF(N(J48)&gt;=2,J$3*J48,0),IF(N(M48)&gt;=2,M$3*M48,0),IF(N(P48)&gt;=2,P$3*P48,0),IF(N(S48)&gt;=2,S$3*S48,0),IF(N(AB48)&gt;=2,AB$3*AB48,0),IF(N(AE48)&gt;=2,AE$3*AE48,0),IF(N(AH48)&gt;=2,AH$3*AH48,0),IF(N(V48)&gt;=2,V$3*V48,0),IF(N(Y48)&gt;=2,Y$3*Y48,0))/TCP,3))))</f>
        <v/>
      </c>
      <c r="AN48" s="2" t="str">
        <f>IFERROR(IF(COUNT($A48)=0,"",IF(COUNT(W48)=0,"--",IF(COUNTIF(B48:AK48,"3E")&gt;0,"3E",SUM(IF(D48&gt;=2,$D$3),IF(G48&gt;=2,$G$3),IF(J48&gt;=2,$J$3),IF(M48&gt;=2,$M$3),IF(P48&gt;=2,$P$3),IF(S48&gt;=2,$S$3),IF(V48&gt;=2,$V$3),IF(Y48&gt;=2,$Y$3),IF(AB48&gt;=2,$AB$3),IF(AE48&gt;=2,$AE$3),IF(AH48&gt;=2,$AH$3),IF(AK48&gt;=2,$AK$3))))),"")</f>
        <v/>
      </c>
      <c r="AO48" s="2" t="str">
        <f>IF(AM48="3E","3E",IF(COUNT($A48)=0,"",IF(COUNT(AK48)=0,"I",LOOKUP(AM48,{0,2,2.25,2.5,2.75,3,3.25,3.5,3.75,4},{"F","D","C","C+","B-","B","B+","A-","A","A+"}))))</f>
        <v/>
      </c>
      <c r="AP48" s="2" t="str">
        <f>IF(AM48="3E","3E",IF(OR(COUNT($A48)=0,COUNT(W48)=0),"",IF(AND(Y48&gt;=2,AM48&gt;=2,AN48&gt;=28),"PASS","FAIL")))</f>
        <v/>
      </c>
      <c r="AR48" s="6" t="str">
        <f t="shared" si="1"/>
        <v/>
      </c>
    </row>
    <row r="49" spans="1:44" ht="18.95" customHeight="1" x14ac:dyDescent="0.25">
      <c r="A49" s="93" t="str">
        <f>IF(DR!$B51="","",DR!$B51)</f>
        <v/>
      </c>
      <c r="B49" s="5" t="str">
        <f>IF(COUNT($A49)=0,"",IF($A49&lt;&gt;DR!$B51,"ERR",DR!J51))</f>
        <v/>
      </c>
      <c r="C49" s="2" t="str">
        <f>IF(COUNT($A49)=0,"",IF(B49="3E","3E",IF(B49="","I",LOOKUP(B49/D$2,{0,0.4,0.45,0.5,0.55,0.6,0.65,0.7,0.75,0.8,1},{"F","D","C","C+","B-","B","B+","A-","A","A+"}))))</f>
        <v/>
      </c>
      <c r="D49" s="99" t="str">
        <f>IF(COUNT($A49)=0,"",IF(B49="","--",IF(B49="3E","3E",LOOKUP(B49/D$2,{0,0.4,0.45,0.5,0.55,0.6,0.65,0.7,0.75,0.8,1},{0,2,2.25,2.5,2.75,3,3.25,3.5,3.75,4}))))</f>
        <v/>
      </c>
      <c r="E49" s="5" t="str">
        <f>IF(COUNT($A49)=0,"",IF($A49&lt;&gt;DR!$B51,"ERR",DR!R51))</f>
        <v/>
      </c>
      <c r="F49" s="2" t="str">
        <f>IF(COUNT($A49)=0,"",IF(E49="3E","3E",IF(E49="","I",LOOKUP(E49/G$2,{0,0.4,0.45,0.5,0.55,0.6,0.65,0.7,0.75,0.8,1},{"F","D","C","C+","B-","B","B+","A-","A","A+"}))))</f>
        <v/>
      </c>
      <c r="G49" s="99" t="str">
        <f>IF(COUNT($A49)=0,"",IF(E49="","--",IF(E49="3E","3E",LOOKUP(E49/G$2,{0,0.4,0.45,0.5,0.55,0.6,0.65,0.7,0.75,0.8,1},{0,2,2.25,2.5,2.75,3,3.25,3.5,3.75,4}))))</f>
        <v/>
      </c>
      <c r="H49" s="5" t="str">
        <f>IF(COUNT($A49)=0,"",IF($A49&lt;&gt;DR!$B51,"ERR",DR!Z51))</f>
        <v/>
      </c>
      <c r="I49" s="2" t="str">
        <f>IF(COUNT($A49)=0,"",IF(H49="3E","3E",IF(H49="","I",LOOKUP(H49/J$2,{0,0.4,0.45,0.5,0.55,0.6,0.65,0.7,0.75,0.8,1},{"F","D","C","C+","B-","B","B+","A-","A","A+"}))))</f>
        <v/>
      </c>
      <c r="J49" s="99" t="str">
        <f>IF(COUNT($A49)=0,"",IF(H49="","--",IF(H49="3E","3E",LOOKUP(H49/J$2,{0,0.4,0.45,0.5,0.55,0.6,0.65,0.7,0.75,0.8,1},{0,2,2.25,2.5,2.75,3,3.25,3.5,3.75,4}))))</f>
        <v/>
      </c>
      <c r="K49" s="5" t="str">
        <f>IF(COUNT($A49)=0,"",IF($A49&lt;&gt;DR!$B51,"ERR",DR!AH51))</f>
        <v/>
      </c>
      <c r="L49" s="2" t="str">
        <f>IF(COUNT($A49)=0,"",IF(K49="3E","3E",IF(K49="","I",LOOKUP(K49/M$2,{0,0.4,0.45,0.5,0.55,0.6,0.65,0.7,0.75,0.8,1},{"F","D","C","C+","B-","B","B+","A-","A","A+"}))))</f>
        <v/>
      </c>
      <c r="M49" s="99" t="str">
        <f>IF(COUNT($A49)=0,"",IF(K49="","--",IF(K49="3E","3E",LOOKUP(K49/M$2,{0,0.4,0.45,0.5,0.55,0.6,0.65,0.7,0.75,0.8,1},{0,2,2.25,2.5,2.75,3,3.25,3.5,3.75,4}))))</f>
        <v/>
      </c>
      <c r="N49" s="5" t="str">
        <f>IF(COUNT($A49)=0,"",IF($A49&lt;&gt;DR!$B51,"ERR",DR!AP51))</f>
        <v/>
      </c>
      <c r="O49" s="2" t="str">
        <f>IF(COUNT($A49)=0,"",IF(N49="3E","3E",IF(N49="","I",LOOKUP(N49/P$2,{0,0.4,0.45,0.5,0.55,0.6,0.65,0.7,0.75,0.8,1},{"F","D","C","C+","B-","B","B+","A-","A","A+"}))))</f>
        <v/>
      </c>
      <c r="P49" s="99" t="str">
        <f>IF(COUNT($A49)=0,"",IF(N49="","--",IF(N49="3E","3E",LOOKUP(N49/P$2,{0,0.4,0.45,0.5,0.55,0.6,0.65,0.7,0.75,0.8,1},{0,2,2.25,2.5,2.75,3,3.25,3.5,3.75,4}))))</f>
        <v/>
      </c>
      <c r="Q49" s="5" t="str">
        <f>IF(COUNT($A49)=0,"",IF($A49&lt;&gt;DR!$B51,"ERR",DR!AX51))</f>
        <v/>
      </c>
      <c r="R49" s="2" t="str">
        <f>IF(COUNT($A49)=0,"",IF(Q49="3E","3E",IF(Q49="","I",LOOKUP(Q49/S$2,{0,0.4,0.45,0.5,0.55,0.6,0.65,0.7,0.75,0.8,1},{"F","D","C","C+","B-","B","B+","A-","A","A+"}))))</f>
        <v/>
      </c>
      <c r="S49" s="99" t="str">
        <f>IF(COUNT($A49)=0,"",IF(Q49="","--",IF(Q49="3E","3E",LOOKUP(Q49/S$2,{0,0.4,0.45,0.5,0.55,0.6,0.65,0.7,0.75,0.8,1},{0,2,2.25,2.5,2.75,3,3.25,3.5,3.75,4}))))</f>
        <v/>
      </c>
      <c r="T49" s="5" t="str">
        <f>IF(OR(COUNT($A49)=0,DR!BZ51=""),"",IF($A49&lt;&gt;DR!$B51,"ERR",DR!BZ51))</f>
        <v/>
      </c>
      <c r="U49" s="2" t="str">
        <f>IF(COUNT($A49)=0,"",IF(T49="3E","3E",IF(T49="","I",LOOKUP(T49/V$2,{0,0.4,0.45,0.5,0.55,0.6,0.65,0.7,0.75,0.8,1},{"F","D","C","C+","B-","B","B+","A-","A","A+"}))))</f>
        <v/>
      </c>
      <c r="V49" s="99" t="str">
        <f>IF(COUNT($A49)=0,"",IF(T49="","--",IF(T49="3E","3E",LOOKUP(T49/V$2,{0,0.4,0.45,0.5,0.55,0.6,0.65,0.7,0.75,0.8,1},{0,2,2.25,2.5,2.75,3,3.25,3.5,3.75,4}))))</f>
        <v/>
      </c>
      <c r="W49" s="5" t="str">
        <f>IF(COUNT($A49)=0,"",IF($A49&lt;&gt;DR!$B51,"ERR",IF(DR!$A51="IM",DR!CL51,DR!CK51)))</f>
        <v/>
      </c>
      <c r="X49" s="2" t="str">
        <f>IF(COUNT($A49)=0,"",IF(W49="3E","3E",IF(W49="","I",LOOKUP(W49/Y$2,{0,0.4,0.45,0.5,0.55,0.6,0.65,0.7,0.75,0.8,1},{"F","D","C","C+","B-","B","B+","A-","A","A+"}))))</f>
        <v/>
      </c>
      <c r="Y49" s="99" t="str">
        <f>IF(COUNT($A49)=0,"",IF(W49="","--",IF(W49="3E","3E",LOOKUP(W49/Y$2,{0,0.4,0.45,0.5,0.55,0.6,0.65,0.7,0.75,0.8,1},{0,2,2.25,2.5,2.75,3,3.25,3.5,3.75,4}))))</f>
        <v/>
      </c>
      <c r="Z49" s="5" t="str">
        <f>IF(COUNT($A49)=0,"",IF($A49&lt;&gt;DR!$B51,"ERR",DR!BF51))</f>
        <v/>
      </c>
      <c r="AA49" s="2" t="str">
        <f>IF(COUNT($A49)=0,"",IF(Z49="3E","3E",IF(Z49="","I",LOOKUP(Z49/AB$2,{0,0.4,0.45,0.5,0.55,0.6,0.65,0.7,0.75,0.8,1},{"F","D","C","C+","B-","B","B+","A-","A","A+"}))))</f>
        <v/>
      </c>
      <c r="AB49" s="99" t="str">
        <f>IF(COUNT($A49)=0,"",IF(Z49="","--",IF(Z49="3E","3E",LOOKUP(Z49/AB$2,{0,0.4,0.45,0.5,0.55,0.6,0.65,0.7,0.75,0.8,1},{0,2,2.25,2.5,2.75,3,3.25,3.5,3.75,4}))))</f>
        <v/>
      </c>
      <c r="AC49" s="5" t="str">
        <f>IF(COUNT($A49)=0,"",IF($A49&lt;&gt;DR!$B51,"ERR",DR!BG51))</f>
        <v/>
      </c>
      <c r="AD49" s="2" t="str">
        <f>IF(COUNT($A49)=0,"",IF(AC49="3E","3E",IF(AC49="","I",LOOKUP(AC49/AE$2,{0,0.4,0.45,0.5,0.55,0.6,0.65,0.7,0.75,0.8,1},{"F","D","C","C+","B-","B","B+","A-","A","A+"}))))</f>
        <v/>
      </c>
      <c r="AE49" s="99" t="str">
        <f>IF(COUNT($A49)=0,"",IF(AC49="","--",IF(AC49="3E","3E",LOOKUP(AC49/AE$2,{0,0.4,0.45,0.5,0.55,0.6,0.65,0.7,0.75,0.8,1},{0,2,2.25,2.5,2.75,3,3.25,3.5,3.75,4}))))</f>
        <v/>
      </c>
      <c r="AF49" s="5" t="str">
        <f>IF(COUNT($A49)=0,"",IF($A49&lt;&gt;DR!$B51,"ERR",DR!BQ51))</f>
        <v/>
      </c>
      <c r="AG49" s="2" t="str">
        <f>IF(COUNT($A49)=0,"",IF(AF49="3E","3E",IF(AF49="","I",LOOKUP(AF49/AH$2,{0,0.4,0.45,0.5,0.55,0.6,0.65,0.7,0.75,0.8,1},{"F","D","C","C+","B-","B","B+","A-","A","A+"}))))</f>
        <v/>
      </c>
      <c r="AH49" s="99" t="str">
        <f>IF(COUNT($A49)=0,"",IF(AF49="","--",IF(AF49="3E","3E",LOOKUP(AF49/AH$2,{0,0.4,0.45,0.5,0.55,0.6,0.65,0.7,0.75,0.8,1},{0,2,2.25,2.5,2.75,3,3.25,3.5,3.75,4}))))</f>
        <v/>
      </c>
      <c r="AI49" s="5" t="str">
        <f>IF(COUNT($A49)=0,"",IF($A49&lt;&gt;DR!$B51,"ERR",DR!BY51))</f>
        <v/>
      </c>
      <c r="AJ49" s="2" t="str">
        <f>IF(COUNT($A49)=0,"",IF(AI49="3E","3E",IF(AI49="","I",LOOKUP(AI49/AK$2,{0,0.4,0.45,0.5,0.55,0.6,0.65,0.7,0.75,0.8,1},{"F","D","C","C+","B-","B","B+","A-","A","A+"}))))</f>
        <v/>
      </c>
      <c r="AK49" s="103" t="str">
        <f>IF(COUNT($A49)=0,"",IF(AI49="","--",IF(AI49="3E","3E",LOOKUP(AI49/AK$2,{0,0.4,0.45,0.5,0.55,0.6,0.65,0.7,0.75,0.8,1},{0,2,2.25,2.5,2.75,3,3.25,3.5,3.75,4}))))</f>
        <v/>
      </c>
      <c r="AL49" s="94" t="str">
        <f>IFERROR(IF(COUNT($A49)=0,"",IF(COUNT(W49)=0,"--",IF(COUNTIF(B49:AK49,"3E")&gt;0,"3E",SUM(IF(D49&gt;=2,D49*$D$3),IF(G49&gt;=2,G49*$G$3),IF(J49&gt;=2,J49*$J$3),IF(M49&gt;=2,M49*$M$3),IF(P49&gt;=2,P49*$P$3),IF(S49&gt;=2,S49*$S$3),IF(V49&gt;=2,V49*$V$3),IF(Y49&gt;=2,Y49*$Y$3),IF(AB49&gt;=2,AB49*$AB$3),IF(AE49&gt;=2,AE49*$AE$3),IF(AH49&gt;=2,AH49*$AH$3),IF(AK49&gt;=2,AK49*$AK$3))))),"")</f>
        <v/>
      </c>
      <c r="AM49" s="4" t="str">
        <f>IF(COUNT($A49)=0,"",IF(COUNT(W49)=0,"--",IF(COUNTIF(B49:Y49,"3E")&gt;0,"3E",TRUNC(SUM(IF(N(D49)&gt;=2,D$3*D49,0),IF(N(G49)&gt;=2,G$3*G49,0),IF(N(J49)&gt;=2,J$3*J49,0),IF(N(M49)&gt;=2,M$3*M49,0),IF(N(P49)&gt;=2,P$3*P49,0),IF(N(S49)&gt;=2,S$3*S49,0),IF(N(AB49)&gt;=2,AB$3*AB49,0),IF(N(AE49)&gt;=2,AE$3*AE49,0),IF(N(AH49)&gt;=2,AH$3*AH49,0),IF(N(V49)&gt;=2,V$3*V49,0),IF(N(Y49)&gt;=2,Y$3*Y49,0))/TCP,3))))</f>
        <v/>
      </c>
      <c r="AN49" s="2" t="str">
        <f>IFERROR(IF(COUNT($A49)=0,"",IF(COUNT(W49)=0,"--",IF(COUNTIF(B49:AK49,"3E")&gt;0,"3E",SUM(IF(D49&gt;=2,$D$3),IF(G49&gt;=2,$G$3),IF(J49&gt;=2,$J$3),IF(M49&gt;=2,$M$3),IF(P49&gt;=2,$P$3),IF(S49&gt;=2,$S$3),IF(V49&gt;=2,$V$3),IF(Y49&gt;=2,$Y$3),IF(AB49&gt;=2,$AB$3),IF(AE49&gt;=2,$AE$3),IF(AH49&gt;=2,$AH$3),IF(AK49&gt;=2,$AK$3))))),"")</f>
        <v/>
      </c>
      <c r="AO49" s="2" t="str">
        <f>IF(AM49="3E","3E",IF(COUNT($A49)=0,"",IF(COUNT(AK49)=0,"I",LOOKUP(AM49,{0,2,2.25,2.5,2.75,3,3.25,3.5,3.75,4},{"F","D","C","C+","B-","B","B+","A-","A","A+"}))))</f>
        <v/>
      </c>
      <c r="AP49" s="2" t="str">
        <f>IF(AM49="3E","3E",IF(OR(COUNT($A49)=0,COUNT(W49)=0),"",IF(AND(Y49&gt;=2,AM49&gt;=2,AN49&gt;=28),"PASS","FAIL")))</f>
        <v/>
      </c>
      <c r="AQ49" s="2" t="str">
        <f>IF(COUNT($A49)=0,"",IF(AP49="3E","3E",IF(AP49="PASS",CONCATENATE(IF(N(D49)&lt;2,"411F,",""),IF(N(G49)&lt;2,"412F,",""),IF(N(J49)&lt;2,"413F,",""),IF(N(M49)&lt;2,"421F,",""),IF(N(P49)&lt;2,"422F,",""),IF(N(S49)&lt;2,"423F,",""),IF(N(AB49)&lt;2,"431F,",""),IF(N(AE49)&lt;2,"432F,",""),IF(N(AH49)&lt;2,"433F,","")),"")))</f>
        <v/>
      </c>
      <c r="AR49" s="6" t="str">
        <f t="shared" si="1"/>
        <v/>
      </c>
    </row>
    <row r="50" spans="1:44" ht="18.95" customHeight="1" x14ac:dyDescent="0.25">
      <c r="A50" s="93" t="str">
        <f>IF(DR!$B52="","",DR!$B52)</f>
        <v/>
      </c>
      <c r="B50" s="5" t="str">
        <f>IF(COUNT($A50)=0,"",IF($A50&lt;&gt;DR!$B52,"ERR",DR!J52))</f>
        <v/>
      </c>
      <c r="C50" s="2" t="str">
        <f>IF(COUNT($A50)=0,"",IF(B50="3E","3E",IF(B50="","I",LOOKUP(B50/D$2,{0,0.4,0.45,0.5,0.55,0.6,0.65,0.7,0.75,0.8,1},{"F","D","C","C+","B-","B","B+","A-","A","A+"}))))</f>
        <v/>
      </c>
      <c r="D50" s="99" t="str">
        <f>IF(COUNT($A50)=0,"",IF(B50="","--",IF(B50="3E","3E",LOOKUP(B50/D$2,{0,0.4,0.45,0.5,0.55,0.6,0.65,0.7,0.75,0.8,1},{0,2,2.25,2.5,2.75,3,3.25,3.5,3.75,4}))))</f>
        <v/>
      </c>
      <c r="E50" s="5" t="str">
        <f>IF(COUNT($A50)=0,"",IF($A50&lt;&gt;DR!$B52,"ERR",DR!R52))</f>
        <v/>
      </c>
      <c r="F50" s="2" t="str">
        <f>IF(COUNT($A50)=0,"",IF(E50="3E","3E",IF(E50="","I",LOOKUP(E50/G$2,{0,0.4,0.45,0.5,0.55,0.6,0.65,0.7,0.75,0.8,1},{"F","D","C","C+","B-","B","B+","A-","A","A+"}))))</f>
        <v/>
      </c>
      <c r="G50" s="99" t="str">
        <f>IF(COUNT($A50)=0,"",IF(E50="","--",IF(E50="3E","3E",LOOKUP(E50/G$2,{0,0.4,0.45,0.5,0.55,0.6,0.65,0.7,0.75,0.8,1},{0,2,2.25,2.5,2.75,3,3.25,3.5,3.75,4}))))</f>
        <v/>
      </c>
      <c r="H50" s="5" t="str">
        <f>IF(COUNT($A50)=0,"",IF($A50&lt;&gt;DR!$B52,"ERR",DR!Z52))</f>
        <v/>
      </c>
      <c r="I50" s="2" t="str">
        <f>IF(COUNT($A50)=0,"",IF(H50="3E","3E",IF(H50="","I",LOOKUP(H50/J$2,{0,0.4,0.45,0.5,0.55,0.6,0.65,0.7,0.75,0.8,1},{"F","D","C","C+","B-","B","B+","A-","A","A+"}))))</f>
        <v/>
      </c>
      <c r="J50" s="99" t="str">
        <f>IF(COUNT($A50)=0,"",IF(H50="","--",IF(H50="3E","3E",LOOKUP(H50/J$2,{0,0.4,0.45,0.5,0.55,0.6,0.65,0.7,0.75,0.8,1},{0,2,2.25,2.5,2.75,3,3.25,3.5,3.75,4}))))</f>
        <v/>
      </c>
      <c r="K50" s="5" t="str">
        <f>IF(COUNT($A50)=0,"",IF($A50&lt;&gt;DR!$B52,"ERR",DR!AH52))</f>
        <v/>
      </c>
      <c r="L50" s="2" t="str">
        <f>IF(COUNT($A50)=0,"",IF(K50="3E","3E",IF(K50="","I",LOOKUP(K50/M$2,{0,0.4,0.45,0.5,0.55,0.6,0.65,0.7,0.75,0.8,1},{"F","D","C","C+","B-","B","B+","A-","A","A+"}))))</f>
        <v/>
      </c>
      <c r="M50" s="99" t="str">
        <f>IF(COUNT($A50)=0,"",IF(K50="","--",IF(K50="3E","3E",LOOKUP(K50/M$2,{0,0.4,0.45,0.5,0.55,0.6,0.65,0.7,0.75,0.8,1},{0,2,2.25,2.5,2.75,3,3.25,3.5,3.75,4}))))</f>
        <v/>
      </c>
      <c r="N50" s="5" t="str">
        <f>IF(COUNT($A50)=0,"",IF($A50&lt;&gt;DR!$B52,"ERR",DR!AP52))</f>
        <v/>
      </c>
      <c r="O50" s="2" t="str">
        <f>IF(COUNT($A50)=0,"",IF(N50="3E","3E",IF(N50="","I",LOOKUP(N50/P$2,{0,0.4,0.45,0.5,0.55,0.6,0.65,0.7,0.75,0.8,1},{"F","D","C","C+","B-","B","B+","A-","A","A+"}))))</f>
        <v/>
      </c>
      <c r="P50" s="99" t="str">
        <f>IF(COUNT($A50)=0,"",IF(N50="","--",IF(N50="3E","3E",LOOKUP(N50/P$2,{0,0.4,0.45,0.5,0.55,0.6,0.65,0.7,0.75,0.8,1},{0,2,2.25,2.5,2.75,3,3.25,3.5,3.75,4}))))</f>
        <v/>
      </c>
      <c r="Q50" s="5" t="str">
        <f>IF(COUNT($A50)=0,"",IF($A50&lt;&gt;DR!$B52,"ERR",DR!AX52))</f>
        <v/>
      </c>
      <c r="R50" s="2" t="str">
        <f>IF(COUNT($A50)=0,"",IF(Q50="3E","3E",IF(Q50="","I",LOOKUP(Q50/S$2,{0,0.4,0.45,0.5,0.55,0.6,0.65,0.7,0.75,0.8,1},{"F","D","C","C+","B-","B","B+","A-","A","A+"}))))</f>
        <v/>
      </c>
      <c r="S50" s="99" t="str">
        <f>IF(COUNT($A50)=0,"",IF(Q50="","--",IF(Q50="3E","3E",LOOKUP(Q50/S$2,{0,0.4,0.45,0.5,0.55,0.6,0.65,0.7,0.75,0.8,1},{0,2,2.25,2.5,2.75,3,3.25,3.5,3.75,4}))))</f>
        <v/>
      </c>
      <c r="T50" s="5" t="str">
        <f>IF(OR(COUNT($A50)=0,DR!BZ52=""),"",IF($A50&lt;&gt;DR!$B52,"ERR",DR!BZ52))</f>
        <v/>
      </c>
      <c r="U50" s="2" t="str">
        <f>IF(COUNT($A50)=0,"",IF(T50="3E","3E",IF(T50="","I",LOOKUP(T50/V$2,{0,0.4,0.45,0.5,0.55,0.6,0.65,0.7,0.75,0.8,1},{"F","D","C","C+","B-","B","B+","A-","A","A+"}))))</f>
        <v/>
      </c>
      <c r="V50" s="99" t="str">
        <f>IF(COUNT($A50)=0,"",IF(T50="","--",IF(T50="3E","3E",LOOKUP(T50/V$2,{0,0.4,0.45,0.5,0.55,0.6,0.65,0.7,0.75,0.8,1},{0,2,2.25,2.5,2.75,3,3.25,3.5,3.75,4}))))</f>
        <v/>
      </c>
      <c r="W50" s="5" t="str">
        <f>IF(COUNT($A50)=0,"",IF($A50&lt;&gt;DR!$B52,"ERR",IF(DR!$A52="IM",DR!CL52,DR!CK52)))</f>
        <v/>
      </c>
      <c r="X50" s="2" t="str">
        <f>IF(COUNT($A50)=0,"",IF(W50="3E","3E",IF(W50="","I",LOOKUP(W50/Y$2,{0,0.4,0.45,0.5,0.55,0.6,0.65,0.7,0.75,0.8,1},{"F","D","C","C+","B-","B","B+","A-","A","A+"}))))</f>
        <v/>
      </c>
      <c r="Y50" s="99" t="str">
        <f>IF(COUNT($A50)=0,"",IF(W50="","--",IF(W50="3E","3E",LOOKUP(W50/Y$2,{0,0.4,0.45,0.5,0.55,0.6,0.65,0.7,0.75,0.8,1},{0,2,2.25,2.5,2.75,3,3.25,3.5,3.75,4}))))</f>
        <v/>
      </c>
      <c r="Z50" s="5" t="str">
        <f>IF(COUNT($A50)=0,"",IF($A50&lt;&gt;DR!$B52,"ERR",DR!BF52))</f>
        <v/>
      </c>
      <c r="AA50" s="2" t="str">
        <f>IF(COUNT($A50)=0,"",IF(Z50="3E","3E",IF(Z50="","I",LOOKUP(Z50/AB$2,{0,0.4,0.45,0.5,0.55,0.6,0.65,0.7,0.75,0.8,1},{"F","D","C","C+","B-","B","B+","A-","A","A+"}))))</f>
        <v/>
      </c>
      <c r="AB50" s="99" t="str">
        <f>IF(COUNT($A50)=0,"",IF(Z50="","--",IF(Z50="3E","3E",LOOKUP(Z50/AB$2,{0,0.4,0.45,0.5,0.55,0.6,0.65,0.7,0.75,0.8,1},{0,2,2.25,2.5,2.75,3,3.25,3.5,3.75,4}))))</f>
        <v/>
      </c>
      <c r="AC50" s="5" t="str">
        <f>IF(COUNT($A50)=0,"",IF($A50&lt;&gt;DR!$B52,"ERR",DR!BG52))</f>
        <v/>
      </c>
      <c r="AD50" s="2" t="str">
        <f>IF(COUNT($A50)=0,"",IF(AC50="3E","3E",IF(AC50="","I",LOOKUP(AC50/AE$2,{0,0.4,0.45,0.5,0.55,0.6,0.65,0.7,0.75,0.8,1},{"F","D","C","C+","B-","B","B+","A-","A","A+"}))))</f>
        <v/>
      </c>
      <c r="AE50" s="99" t="str">
        <f>IF(COUNT($A50)=0,"",IF(AC50="","--",IF(AC50="3E","3E",LOOKUP(AC50/AE$2,{0,0.4,0.45,0.5,0.55,0.6,0.65,0.7,0.75,0.8,1},{0,2,2.25,2.5,2.75,3,3.25,3.5,3.75,4}))))</f>
        <v/>
      </c>
      <c r="AF50" s="5" t="str">
        <f>IF(COUNT($A50)=0,"",IF($A50&lt;&gt;DR!$B52,"ERR",DR!BQ52))</f>
        <v/>
      </c>
      <c r="AG50" s="2" t="str">
        <f>IF(COUNT($A50)=0,"",IF(AF50="3E","3E",IF(AF50="","I",LOOKUP(AF50/AH$2,{0,0.4,0.45,0.5,0.55,0.6,0.65,0.7,0.75,0.8,1},{"F","D","C","C+","B-","B","B+","A-","A","A+"}))))</f>
        <v/>
      </c>
      <c r="AH50" s="99" t="str">
        <f>IF(COUNT($A50)=0,"",IF(AF50="","--",IF(AF50="3E","3E",LOOKUP(AF50/AH$2,{0,0.4,0.45,0.5,0.55,0.6,0.65,0.7,0.75,0.8,1},{0,2,2.25,2.5,2.75,3,3.25,3.5,3.75,4}))))</f>
        <v/>
      </c>
      <c r="AI50" s="5" t="str">
        <f>IF(COUNT($A50)=0,"",IF($A50&lt;&gt;DR!$B52,"ERR",DR!BY52))</f>
        <v/>
      </c>
      <c r="AJ50" s="2" t="str">
        <f>IF(COUNT($A50)=0,"",IF(AI50="3E","3E",IF(AI50="","I",LOOKUP(AI50/AK$2,{0,0.4,0.45,0.5,0.55,0.6,0.65,0.7,0.75,0.8,1},{"F","D","C","C+","B-","B","B+","A-","A","A+"}))))</f>
        <v/>
      </c>
      <c r="AK50" s="103" t="str">
        <f>IF(COUNT($A50)=0,"",IF(AI50="","--",IF(AI50="3E","3E",LOOKUP(AI50/AK$2,{0,0.4,0.45,0.5,0.55,0.6,0.65,0.7,0.75,0.8,1},{0,2,2.25,2.5,2.75,3,3.25,3.5,3.75,4}))))</f>
        <v/>
      </c>
      <c r="AL50" s="94" t="str">
        <f>IFERROR(IF(COUNT($A50)=0,"",IF(COUNT(W50)=0,"--",IF(COUNTIF(B50:AK50,"3E")&gt;0,"3E",SUM(IF(D50&gt;=2,D50*$D$3),IF(G50&gt;=2,G50*$G$3),IF(J50&gt;=2,J50*$J$3),IF(M50&gt;=2,M50*$M$3),IF(P50&gt;=2,P50*$P$3),IF(S50&gt;=2,S50*$S$3),IF(V50&gt;=2,V50*$V$3),IF(Y50&gt;=2,Y50*$Y$3),IF(AB50&gt;=2,AB50*$AB$3),IF(AE50&gt;=2,AE50*$AE$3),IF(AH50&gt;=2,AH50*$AH$3),IF(AK50&gt;=2,AK50*$AK$3))))),"")</f>
        <v/>
      </c>
      <c r="AM50" s="4" t="str">
        <f>IF(COUNT($A50)=0,"",IF(COUNT(W50)=0,"--",IF(COUNTIF(B50:Y50,"3E")&gt;0,"3E",TRUNC(SUM(IF(N(D50)&gt;=2,D$3*D50,0),IF(N(G50)&gt;=2,G$3*G50,0),IF(N(J50)&gt;=2,J$3*J50,0),IF(N(M50)&gt;=2,M$3*M50,0),IF(N(P50)&gt;=2,P$3*P50,0),IF(N(S50)&gt;=2,S$3*S50,0),IF(N(AB50)&gt;=2,AB$3*AB50,0),IF(N(AE50)&gt;=2,AE$3*AE50,0),IF(N(AH50)&gt;=2,AH$3*AH50,0),IF(N(V50)&gt;=2,V$3*V50,0),IF(N(Y50)&gt;=2,Y$3*Y50,0))/TCP,3))))</f>
        <v/>
      </c>
      <c r="AN50" s="2" t="str">
        <f>IFERROR(IF(COUNT($A50)=0,"",IF(COUNT(W50)=0,"--",IF(COUNTIF(B50:AK50,"3E")&gt;0,"3E",SUM(IF(D50&gt;=2,$D$3),IF(G50&gt;=2,$G$3),IF(J50&gt;=2,$J$3),IF(M50&gt;=2,$M$3),IF(P50&gt;=2,$P$3),IF(S50&gt;=2,$S$3),IF(V50&gt;=2,$V$3),IF(Y50&gt;=2,$Y$3),IF(AB50&gt;=2,$AB$3),IF(AE50&gt;=2,$AE$3),IF(AH50&gt;=2,$AH$3),IF(AK50&gt;=2,$AK$3))))),"")</f>
        <v/>
      </c>
      <c r="AO50" s="2" t="str">
        <f>IF(AM50="3E","3E",IF(COUNT($A50)=0,"",IF(COUNT(AK50)=0,"I",LOOKUP(AM50,{0,2,2.25,2.5,2.75,3,3.25,3.5,3.75,4},{"F","D","C","C+","B-","B","B+","A-","A","A+"}))))</f>
        <v/>
      </c>
      <c r="AP50" s="2" t="str">
        <f>IF(AM50="3E","3E",IF(OR(COUNT($A50)=0,COUNT(W50)=0),"",IF(AND(Y50&gt;=2,AM50&gt;=2,AN50&gt;=28),"PASS","FAIL")))</f>
        <v/>
      </c>
      <c r="AQ50" s="2" t="str">
        <f>IF(COUNT($A50)=0,"",IF(AP50="3E","3E",IF(AP50="PASS",CONCATENATE(IF(N(D50)&lt;2,"411F,",""),IF(N(G50)&lt;2,"412F,",""),IF(N(J50)&lt;2,"413F,",""),IF(N(M50)&lt;2,"421F,",""),IF(N(P50)&lt;2,"422F,",""),IF(N(S50)&lt;2,"423F,",""),IF(N(AB50)&lt;2,"431F,",""),IF(N(AE50)&lt;2,"432F,",""),IF(N(AH50)&lt;2,"433F,","")),"")))</f>
        <v/>
      </c>
      <c r="AR50" s="6" t="str">
        <f t="shared" si="1"/>
        <v/>
      </c>
    </row>
    <row r="51" spans="1:44" ht="18.95" customHeight="1" x14ac:dyDescent="0.25">
      <c r="A51" s="93" t="str">
        <f>IF(DR!$B53="","",DR!$B53)</f>
        <v/>
      </c>
      <c r="B51" s="5" t="str">
        <f>IF(COUNT($A51)=0,"",IF($A51&lt;&gt;DR!$B53,"ERR",DR!J53))</f>
        <v/>
      </c>
      <c r="C51" s="2" t="str">
        <f>IF(COUNT($A51)=0,"",IF(B51="3E","3E",IF(B51="","I",LOOKUP(B51/D$2,{0,0.4,0.45,0.5,0.55,0.6,0.65,0.7,0.75,0.8,1},{"F","D","C","C+","B-","B","B+","A-","A","A+"}))))</f>
        <v/>
      </c>
      <c r="D51" s="99" t="str">
        <f>IF(COUNT($A51)=0,"",IF(B51="","--",IF(B51="3E","3E",LOOKUP(B51/D$2,{0,0.4,0.45,0.5,0.55,0.6,0.65,0.7,0.75,0.8,1},{0,2,2.25,2.5,2.75,3,3.25,3.5,3.75,4}))))</f>
        <v/>
      </c>
      <c r="E51" s="5" t="str">
        <f>IF(COUNT($A51)=0,"",IF($A51&lt;&gt;DR!$B53,"ERR",DR!R53))</f>
        <v/>
      </c>
      <c r="F51" s="2" t="str">
        <f>IF(COUNT($A51)=0,"",IF(E51="3E","3E",IF(E51="","I",LOOKUP(E51/G$2,{0,0.4,0.45,0.5,0.55,0.6,0.65,0.7,0.75,0.8,1},{"F","D","C","C+","B-","B","B+","A-","A","A+"}))))</f>
        <v/>
      </c>
      <c r="G51" s="99" t="str">
        <f>IF(COUNT($A51)=0,"",IF(E51="","--",IF(E51="3E","3E",LOOKUP(E51/G$2,{0,0.4,0.45,0.5,0.55,0.6,0.65,0.7,0.75,0.8,1},{0,2,2.25,2.5,2.75,3,3.25,3.5,3.75,4}))))</f>
        <v/>
      </c>
      <c r="H51" s="5" t="str">
        <f>IF(COUNT($A51)=0,"",IF($A51&lt;&gt;DR!$B53,"ERR",DR!Z53))</f>
        <v/>
      </c>
      <c r="I51" s="2" t="str">
        <f>IF(COUNT($A51)=0,"",IF(H51="3E","3E",IF(H51="","I",LOOKUP(H51/J$2,{0,0.4,0.45,0.5,0.55,0.6,0.65,0.7,0.75,0.8,1},{"F","D","C","C+","B-","B","B+","A-","A","A+"}))))</f>
        <v/>
      </c>
      <c r="J51" s="99" t="str">
        <f>IF(COUNT($A51)=0,"",IF(H51="","--",IF(H51="3E","3E",LOOKUP(H51/J$2,{0,0.4,0.45,0.5,0.55,0.6,0.65,0.7,0.75,0.8,1},{0,2,2.25,2.5,2.75,3,3.25,3.5,3.75,4}))))</f>
        <v/>
      </c>
      <c r="K51" s="5" t="str">
        <f>IF(COUNT($A51)=0,"",IF($A51&lt;&gt;DR!$B53,"ERR",DR!AH53))</f>
        <v/>
      </c>
      <c r="L51" s="2" t="str">
        <f>IF(COUNT($A51)=0,"",IF(K51="3E","3E",IF(K51="","I",LOOKUP(K51/M$2,{0,0.4,0.45,0.5,0.55,0.6,0.65,0.7,0.75,0.8,1},{"F","D","C","C+","B-","B","B+","A-","A","A+"}))))</f>
        <v/>
      </c>
      <c r="M51" s="99" t="str">
        <f>IF(COUNT($A51)=0,"",IF(K51="","--",IF(K51="3E","3E",LOOKUP(K51/M$2,{0,0.4,0.45,0.5,0.55,0.6,0.65,0.7,0.75,0.8,1},{0,2,2.25,2.5,2.75,3,3.25,3.5,3.75,4}))))</f>
        <v/>
      </c>
      <c r="N51" s="5" t="str">
        <f>IF(COUNT($A51)=0,"",IF($A51&lt;&gt;DR!$B53,"ERR",DR!AP53))</f>
        <v/>
      </c>
      <c r="O51" s="2" t="str">
        <f>IF(COUNT($A51)=0,"",IF(N51="3E","3E",IF(N51="","I",LOOKUP(N51/P$2,{0,0.4,0.45,0.5,0.55,0.6,0.65,0.7,0.75,0.8,1},{"F","D","C","C+","B-","B","B+","A-","A","A+"}))))</f>
        <v/>
      </c>
      <c r="P51" s="99" t="str">
        <f>IF(COUNT($A51)=0,"",IF(N51="","--",IF(N51="3E","3E",LOOKUP(N51/P$2,{0,0.4,0.45,0.5,0.55,0.6,0.65,0.7,0.75,0.8,1},{0,2,2.25,2.5,2.75,3,3.25,3.5,3.75,4}))))</f>
        <v/>
      </c>
      <c r="Q51" s="5" t="str">
        <f>IF(COUNT($A51)=0,"",IF($A51&lt;&gt;DR!$B53,"ERR",DR!AX53))</f>
        <v/>
      </c>
      <c r="R51" s="2" t="str">
        <f>IF(COUNT($A51)=0,"",IF(Q51="3E","3E",IF(Q51="","I",LOOKUP(Q51/S$2,{0,0.4,0.45,0.5,0.55,0.6,0.65,0.7,0.75,0.8,1},{"F","D","C","C+","B-","B","B+","A-","A","A+"}))))</f>
        <v/>
      </c>
      <c r="S51" s="99" t="str">
        <f>IF(COUNT($A51)=0,"",IF(Q51="","--",IF(Q51="3E","3E",LOOKUP(Q51/S$2,{0,0.4,0.45,0.5,0.55,0.6,0.65,0.7,0.75,0.8,1},{0,2,2.25,2.5,2.75,3,3.25,3.5,3.75,4}))))</f>
        <v/>
      </c>
      <c r="T51" s="5" t="str">
        <f>IF(OR(COUNT($A51)=0,DR!BZ53=""),"",IF($A51&lt;&gt;DR!$B53,"ERR",DR!BZ53))</f>
        <v/>
      </c>
      <c r="U51" s="2" t="str">
        <f>IF(COUNT($A51)=0,"",IF(T51="3E","3E",IF(T51="","I",LOOKUP(T51/V$2,{0,0.4,0.45,0.5,0.55,0.6,0.65,0.7,0.75,0.8,1},{"F","D","C","C+","B-","B","B+","A-","A","A+"}))))</f>
        <v/>
      </c>
      <c r="V51" s="99" t="str">
        <f>IF(COUNT($A51)=0,"",IF(T51="","--",IF(T51="3E","3E",LOOKUP(T51/V$2,{0,0.4,0.45,0.5,0.55,0.6,0.65,0.7,0.75,0.8,1},{0,2,2.25,2.5,2.75,3,3.25,3.5,3.75,4}))))</f>
        <v/>
      </c>
      <c r="W51" s="5" t="str">
        <f>IF(COUNT($A51)=0,"",IF($A51&lt;&gt;DR!$B53,"ERR",IF(DR!$A53="IM",DR!CL53,DR!CK53)))</f>
        <v/>
      </c>
      <c r="X51" s="2" t="str">
        <f>IF(COUNT($A51)=0,"",IF(W51="3E","3E",IF(W51="","I",LOOKUP(W51/Y$2,{0,0.4,0.45,0.5,0.55,0.6,0.65,0.7,0.75,0.8,1},{"F","D","C","C+","B-","B","B+","A-","A","A+"}))))</f>
        <v/>
      </c>
      <c r="Y51" s="99" t="str">
        <f>IF(COUNT($A51)=0,"",IF(W51="","--",IF(W51="3E","3E",LOOKUP(W51/Y$2,{0,0.4,0.45,0.5,0.55,0.6,0.65,0.7,0.75,0.8,1},{0,2,2.25,2.5,2.75,3,3.25,3.5,3.75,4}))))</f>
        <v/>
      </c>
      <c r="Z51" s="5" t="str">
        <f>IF(COUNT($A51)=0,"",IF($A51&lt;&gt;DR!$B53,"ERR",DR!BF53))</f>
        <v/>
      </c>
      <c r="AA51" s="2" t="str">
        <f>IF(COUNT($A51)=0,"",IF(Z51="3E","3E",IF(Z51="","I",LOOKUP(Z51/AB$2,{0,0.4,0.45,0.5,0.55,0.6,0.65,0.7,0.75,0.8,1},{"F","D","C","C+","B-","B","B+","A-","A","A+"}))))</f>
        <v/>
      </c>
      <c r="AB51" s="99" t="str">
        <f>IF(COUNT($A51)=0,"",IF(Z51="","--",IF(Z51="3E","3E",LOOKUP(Z51/AB$2,{0,0.4,0.45,0.5,0.55,0.6,0.65,0.7,0.75,0.8,1},{0,2,2.25,2.5,2.75,3,3.25,3.5,3.75,4}))))</f>
        <v/>
      </c>
      <c r="AC51" s="5" t="str">
        <f>IF(COUNT($A51)=0,"",IF($A51&lt;&gt;DR!$B53,"ERR",DR!BG53))</f>
        <v/>
      </c>
      <c r="AD51" s="2" t="str">
        <f>IF(COUNT($A51)=0,"",IF(AC51="3E","3E",IF(AC51="","I",LOOKUP(AC51/AE$2,{0,0.4,0.45,0.5,0.55,0.6,0.65,0.7,0.75,0.8,1},{"F","D","C","C+","B-","B","B+","A-","A","A+"}))))</f>
        <v/>
      </c>
      <c r="AE51" s="99" t="str">
        <f>IF(COUNT($A51)=0,"",IF(AC51="","--",IF(AC51="3E","3E",LOOKUP(AC51/AE$2,{0,0.4,0.45,0.5,0.55,0.6,0.65,0.7,0.75,0.8,1},{0,2,2.25,2.5,2.75,3,3.25,3.5,3.75,4}))))</f>
        <v/>
      </c>
      <c r="AF51" s="5" t="str">
        <f>IF(COUNT($A51)=0,"",IF($A51&lt;&gt;DR!$B53,"ERR",DR!BQ53))</f>
        <v/>
      </c>
      <c r="AG51" s="2" t="str">
        <f>IF(COUNT($A51)=0,"",IF(AF51="3E","3E",IF(AF51="","I",LOOKUP(AF51/AH$2,{0,0.4,0.45,0.5,0.55,0.6,0.65,0.7,0.75,0.8,1},{"F","D","C","C+","B-","B","B+","A-","A","A+"}))))</f>
        <v/>
      </c>
      <c r="AH51" s="99" t="str">
        <f>IF(COUNT($A51)=0,"",IF(AF51="","--",IF(AF51="3E","3E",LOOKUP(AF51/AH$2,{0,0.4,0.45,0.5,0.55,0.6,0.65,0.7,0.75,0.8,1},{0,2,2.25,2.5,2.75,3,3.25,3.5,3.75,4}))))</f>
        <v/>
      </c>
      <c r="AI51" s="5" t="str">
        <f>IF(COUNT($A51)=0,"",IF($A51&lt;&gt;DR!$B53,"ERR",DR!BY53))</f>
        <v/>
      </c>
      <c r="AJ51" s="2" t="str">
        <f>IF(COUNT($A51)=0,"",IF(AI51="3E","3E",IF(AI51="","I",LOOKUP(AI51/AK$2,{0,0.4,0.45,0.5,0.55,0.6,0.65,0.7,0.75,0.8,1},{"F","D","C","C+","B-","B","B+","A-","A","A+"}))))</f>
        <v/>
      </c>
      <c r="AK51" s="103" t="str">
        <f>IF(COUNT($A51)=0,"",IF(AI51="","--",IF(AI51="3E","3E",LOOKUP(AI51/AK$2,{0,0.4,0.45,0.5,0.55,0.6,0.65,0.7,0.75,0.8,1},{0,2,2.25,2.5,2.75,3,3.25,3.5,3.75,4}))))</f>
        <v/>
      </c>
      <c r="AL51" s="94" t="str">
        <f>IFERROR(IF(COUNT($A51)=0,"",IF(COUNT(W51)=0,"--",IF(COUNTIF(B51:AK51,"3E")&gt;0,"3E",SUM(IF(D51&gt;=2,D51*$D$3),IF(G51&gt;=2,G51*$G$3),IF(J51&gt;=2,J51*$J$3),IF(M51&gt;=2,M51*$M$3),IF(P51&gt;=2,P51*$P$3),IF(S51&gt;=2,S51*$S$3),IF(V51&gt;=2,V51*$V$3),IF(Y51&gt;=2,Y51*$Y$3),IF(AB51&gt;=2,AB51*$AB$3),IF(AE51&gt;=2,AE51*$AE$3),IF(AH51&gt;=2,AH51*$AH$3),IF(AK51&gt;=2,AK51*$AK$3))))),"")</f>
        <v/>
      </c>
      <c r="AM51" s="4" t="str">
        <f>IF(COUNT($A51)=0,"",IF(COUNT(W51)=0,"--",IF(COUNTIF(B51:Y51,"3E")&gt;0,"3E",TRUNC(SUM(IF(N(D51)&gt;=2,D$3*D51,0),IF(N(G51)&gt;=2,G$3*G51,0),IF(N(J51)&gt;=2,J$3*J51,0),IF(N(M51)&gt;=2,M$3*M51,0),IF(N(P51)&gt;=2,P$3*P51,0),IF(N(S51)&gt;=2,S$3*S51,0),IF(N(AB51)&gt;=2,AB$3*AB51,0),IF(N(AE51)&gt;=2,AE$3*AE51,0),IF(N(AH51)&gt;=2,AH$3*AH51,0),IF(N(V51)&gt;=2,V$3*V51,0),IF(N(Y51)&gt;=2,Y$3*Y51,0))/TCP,3))))</f>
        <v/>
      </c>
      <c r="AN51" s="2" t="str">
        <f>IFERROR(IF(COUNT($A51)=0,"",IF(COUNT(W51)=0,"--",IF(COUNTIF(B51:AK51,"3E")&gt;0,"3E",SUM(IF(D51&gt;=2,$D$3),IF(G51&gt;=2,$G$3),IF(J51&gt;=2,$J$3),IF(M51&gt;=2,$M$3),IF(P51&gt;=2,$P$3),IF(S51&gt;=2,$S$3),IF(V51&gt;=2,$V$3),IF(Y51&gt;=2,$Y$3),IF(AB51&gt;=2,$AB$3),IF(AE51&gt;=2,$AE$3),IF(AH51&gt;=2,$AH$3),IF(AK51&gt;=2,$AK$3))))),"")</f>
        <v/>
      </c>
      <c r="AO51" s="2" t="str">
        <f>IF(AM51="3E","3E",IF(COUNT($A51)=0,"",IF(COUNT(AK51)=0,"I",LOOKUP(AM51,{0,2,2.25,2.5,2.75,3,3.25,3.5,3.75,4},{"F","D","C","C+","B-","B","B+","A-","A","A+"}))))</f>
        <v/>
      </c>
      <c r="AP51" s="2" t="str">
        <f>IF(AM51="3E","3E",IF(OR(COUNT($A51)=0,COUNT(W51)=0),"",IF(AND(Y51&gt;=2,AM51&gt;=2,AN51&gt;=28),"PASS","FAIL")))</f>
        <v/>
      </c>
      <c r="AQ51" s="2" t="str">
        <f>IF(COUNT($A51)=0,"",IF(AP51="3E","3E",IF(AP51="PASS",CONCATENATE(IF(N(D51)&lt;2,"411F,",""),IF(N(G51)&lt;2,"412F,",""),IF(N(J51)&lt;2,"413F,",""),IF(N(M51)&lt;2,"421F,",""),IF(N(P51)&lt;2,"422F,",""),IF(N(S51)&lt;2,"423F,",""),IF(N(AB51)&lt;2,"431F,",""),IF(N(AE51)&lt;2,"432F,",""),IF(N(AH51)&lt;2,"433F,","")),"")))</f>
        <v/>
      </c>
      <c r="AR51" s="6" t="str">
        <f t="shared" si="1"/>
        <v/>
      </c>
    </row>
    <row r="52" spans="1:44" ht="18.95" customHeight="1" x14ac:dyDescent="0.25">
      <c r="A52" s="93" t="str">
        <f>IF(DR!$B54="","",DR!$B54)</f>
        <v/>
      </c>
      <c r="B52" s="5" t="str">
        <f>IF(COUNT($A52)=0,"",IF($A52&lt;&gt;DR!$B54,"ERR",DR!J54))</f>
        <v/>
      </c>
      <c r="C52" s="2" t="str">
        <f>IF(COUNT($A52)=0,"",IF(B52="3E","3E",IF(B52="","I",LOOKUP(B52/D$2,{0,0.4,0.45,0.5,0.55,0.6,0.65,0.7,0.75,0.8,1},{"F","D","C","C+","B-","B","B+","A-","A","A+"}))))</f>
        <v/>
      </c>
      <c r="D52" s="99" t="str">
        <f>IF(COUNT($A52)=0,"",IF(B52="","--",IF(B52="3E","3E",LOOKUP(B52/D$2,{0,0.4,0.45,0.5,0.55,0.6,0.65,0.7,0.75,0.8,1},{0,2,2.25,2.5,2.75,3,3.25,3.5,3.75,4}))))</f>
        <v/>
      </c>
      <c r="E52" s="5" t="str">
        <f>IF(COUNT($A52)=0,"",IF($A52&lt;&gt;DR!$B54,"ERR",DR!R54))</f>
        <v/>
      </c>
      <c r="F52" s="2" t="str">
        <f>IF(COUNT($A52)=0,"",IF(E52="3E","3E",IF(E52="","I",LOOKUP(E52/G$2,{0,0.4,0.45,0.5,0.55,0.6,0.65,0.7,0.75,0.8,1},{"F","D","C","C+","B-","B","B+","A-","A","A+"}))))</f>
        <v/>
      </c>
      <c r="G52" s="99" t="str">
        <f>IF(COUNT($A52)=0,"",IF(E52="","--",IF(E52="3E","3E",LOOKUP(E52/G$2,{0,0.4,0.45,0.5,0.55,0.6,0.65,0.7,0.75,0.8,1},{0,2,2.25,2.5,2.75,3,3.25,3.5,3.75,4}))))</f>
        <v/>
      </c>
      <c r="H52" s="5" t="str">
        <f>IF(COUNT($A52)=0,"",IF($A52&lt;&gt;DR!$B54,"ERR",DR!Z54))</f>
        <v/>
      </c>
      <c r="I52" s="2" t="str">
        <f>IF(COUNT($A52)=0,"",IF(H52="3E","3E",IF(H52="","I",LOOKUP(H52/J$2,{0,0.4,0.45,0.5,0.55,0.6,0.65,0.7,0.75,0.8,1},{"F","D","C","C+","B-","B","B+","A-","A","A+"}))))</f>
        <v/>
      </c>
      <c r="J52" s="99" t="str">
        <f>IF(COUNT($A52)=0,"",IF(H52="","--",IF(H52="3E","3E",LOOKUP(H52/J$2,{0,0.4,0.45,0.5,0.55,0.6,0.65,0.7,0.75,0.8,1},{0,2,2.25,2.5,2.75,3,3.25,3.5,3.75,4}))))</f>
        <v/>
      </c>
      <c r="K52" s="5" t="str">
        <f>IF(COUNT($A52)=0,"",IF($A52&lt;&gt;DR!$B54,"ERR",DR!AH54))</f>
        <v/>
      </c>
      <c r="L52" s="2" t="str">
        <f>IF(COUNT($A52)=0,"",IF(K52="3E","3E",IF(K52="","I",LOOKUP(K52/M$2,{0,0.4,0.45,0.5,0.55,0.6,0.65,0.7,0.75,0.8,1},{"F","D","C","C+","B-","B","B+","A-","A","A+"}))))</f>
        <v/>
      </c>
      <c r="M52" s="99" t="str">
        <f>IF(COUNT($A52)=0,"",IF(K52="","--",IF(K52="3E","3E",LOOKUP(K52/M$2,{0,0.4,0.45,0.5,0.55,0.6,0.65,0.7,0.75,0.8,1},{0,2,2.25,2.5,2.75,3,3.25,3.5,3.75,4}))))</f>
        <v/>
      </c>
      <c r="N52" s="5" t="str">
        <f>IF(COUNT($A52)=0,"",IF($A52&lt;&gt;DR!$B54,"ERR",DR!AP54))</f>
        <v/>
      </c>
      <c r="O52" s="2" t="str">
        <f>IF(COUNT($A52)=0,"",IF(N52="3E","3E",IF(N52="","I",LOOKUP(N52/P$2,{0,0.4,0.45,0.5,0.55,0.6,0.65,0.7,0.75,0.8,1},{"F","D","C","C+","B-","B","B+","A-","A","A+"}))))</f>
        <v/>
      </c>
      <c r="P52" s="99" t="str">
        <f>IF(COUNT($A52)=0,"",IF(N52="","--",IF(N52="3E","3E",LOOKUP(N52/P$2,{0,0.4,0.45,0.5,0.55,0.6,0.65,0.7,0.75,0.8,1},{0,2,2.25,2.5,2.75,3,3.25,3.5,3.75,4}))))</f>
        <v/>
      </c>
      <c r="Q52" s="5" t="str">
        <f>IF(COUNT($A52)=0,"",IF($A52&lt;&gt;DR!$B54,"ERR",DR!AX54))</f>
        <v/>
      </c>
      <c r="R52" s="2" t="str">
        <f>IF(COUNT($A52)=0,"",IF(Q52="3E","3E",IF(Q52="","I",LOOKUP(Q52/S$2,{0,0.4,0.45,0.5,0.55,0.6,0.65,0.7,0.75,0.8,1},{"F","D","C","C+","B-","B","B+","A-","A","A+"}))))</f>
        <v/>
      </c>
      <c r="S52" s="99" t="str">
        <f>IF(COUNT($A52)=0,"",IF(Q52="","--",IF(Q52="3E","3E",LOOKUP(Q52/S$2,{0,0.4,0.45,0.5,0.55,0.6,0.65,0.7,0.75,0.8,1},{0,2,2.25,2.5,2.75,3,3.25,3.5,3.75,4}))))</f>
        <v/>
      </c>
      <c r="T52" s="5" t="str">
        <f>IF(OR(COUNT($A52)=0,DR!BZ54=""),"",IF($A52&lt;&gt;DR!$B54,"ERR",DR!BZ54))</f>
        <v/>
      </c>
      <c r="U52" s="2" t="str">
        <f>IF(COUNT($A52)=0,"",IF(T52="3E","3E",IF(T52="","I",LOOKUP(T52/V$2,{0,0.4,0.45,0.5,0.55,0.6,0.65,0.7,0.75,0.8,1},{"F","D","C","C+","B-","B","B+","A-","A","A+"}))))</f>
        <v/>
      </c>
      <c r="V52" s="99" t="str">
        <f>IF(COUNT($A52)=0,"",IF(T52="","--",IF(T52="3E","3E",LOOKUP(T52/V$2,{0,0.4,0.45,0.5,0.55,0.6,0.65,0.7,0.75,0.8,1},{0,2,2.25,2.5,2.75,3,3.25,3.5,3.75,4}))))</f>
        <v/>
      </c>
      <c r="W52" s="5" t="str">
        <f>IF(COUNT($A52)=0,"",IF($A52&lt;&gt;DR!$B54,"ERR",IF(DR!$A54="IM",DR!CL54,DR!CK54)))</f>
        <v/>
      </c>
      <c r="X52" s="2" t="str">
        <f>IF(COUNT($A52)=0,"",IF(W52="3E","3E",IF(W52="","I",LOOKUP(W52/Y$2,{0,0.4,0.45,0.5,0.55,0.6,0.65,0.7,0.75,0.8,1},{"F","D","C","C+","B-","B","B+","A-","A","A+"}))))</f>
        <v/>
      </c>
      <c r="Y52" s="99" t="str">
        <f>IF(COUNT($A52)=0,"",IF(W52="","--",IF(W52="3E","3E",LOOKUP(W52/Y$2,{0,0.4,0.45,0.5,0.55,0.6,0.65,0.7,0.75,0.8,1},{0,2,2.25,2.5,2.75,3,3.25,3.5,3.75,4}))))</f>
        <v/>
      </c>
      <c r="Z52" s="5" t="str">
        <f>IF(COUNT($A52)=0,"",IF($A52&lt;&gt;DR!$B54,"ERR",DR!BF54))</f>
        <v/>
      </c>
      <c r="AA52" s="2" t="str">
        <f>IF(COUNT($A52)=0,"",IF(Z52="3E","3E",IF(Z52="","I",LOOKUP(Z52/AB$2,{0,0.4,0.45,0.5,0.55,0.6,0.65,0.7,0.75,0.8,1},{"F","D","C","C+","B-","B","B+","A-","A","A+"}))))</f>
        <v/>
      </c>
      <c r="AB52" s="99" t="str">
        <f>IF(COUNT($A52)=0,"",IF(Z52="","--",IF(Z52="3E","3E",LOOKUP(Z52/AB$2,{0,0.4,0.45,0.5,0.55,0.6,0.65,0.7,0.75,0.8,1},{0,2,2.25,2.5,2.75,3,3.25,3.5,3.75,4}))))</f>
        <v/>
      </c>
      <c r="AC52" s="5" t="str">
        <f>IF(COUNT($A52)=0,"",IF($A52&lt;&gt;DR!$B54,"ERR",DR!BG54))</f>
        <v/>
      </c>
      <c r="AD52" s="2" t="str">
        <f>IF(COUNT($A52)=0,"",IF(AC52="3E","3E",IF(AC52="","I",LOOKUP(AC52/AE$2,{0,0.4,0.45,0.5,0.55,0.6,0.65,0.7,0.75,0.8,1},{"F","D","C","C+","B-","B","B+","A-","A","A+"}))))</f>
        <v/>
      </c>
      <c r="AE52" s="99" t="str">
        <f>IF(COUNT($A52)=0,"",IF(AC52="","--",IF(AC52="3E","3E",LOOKUP(AC52/AE$2,{0,0.4,0.45,0.5,0.55,0.6,0.65,0.7,0.75,0.8,1},{0,2,2.25,2.5,2.75,3,3.25,3.5,3.75,4}))))</f>
        <v/>
      </c>
      <c r="AF52" s="5" t="str">
        <f>IF(COUNT($A52)=0,"",IF($A52&lt;&gt;DR!$B54,"ERR",DR!BQ54))</f>
        <v/>
      </c>
      <c r="AG52" s="2" t="str">
        <f>IF(COUNT($A52)=0,"",IF(AF52="3E","3E",IF(AF52="","I",LOOKUP(AF52/AH$2,{0,0.4,0.45,0.5,0.55,0.6,0.65,0.7,0.75,0.8,1},{"F","D","C","C+","B-","B","B+","A-","A","A+"}))))</f>
        <v/>
      </c>
      <c r="AH52" s="99" t="str">
        <f>IF(COUNT($A52)=0,"",IF(AF52="","--",IF(AF52="3E","3E",LOOKUP(AF52/AH$2,{0,0.4,0.45,0.5,0.55,0.6,0.65,0.7,0.75,0.8,1},{0,2,2.25,2.5,2.75,3,3.25,3.5,3.75,4}))))</f>
        <v/>
      </c>
      <c r="AI52" s="5" t="str">
        <f>IF(COUNT($A52)=0,"",IF($A52&lt;&gt;DR!$B54,"ERR",DR!BY54))</f>
        <v/>
      </c>
      <c r="AJ52" s="2" t="str">
        <f>IF(COUNT($A52)=0,"",IF(AI52="3E","3E",IF(AI52="","I",LOOKUP(AI52/AK$2,{0,0.4,0.45,0.5,0.55,0.6,0.65,0.7,0.75,0.8,1},{"F","D","C","C+","B-","B","B+","A-","A","A+"}))))</f>
        <v/>
      </c>
      <c r="AK52" s="103" t="str">
        <f>IF(COUNT($A52)=0,"",IF(AI52="","--",IF(AI52="3E","3E",LOOKUP(AI52/AK$2,{0,0.4,0.45,0.5,0.55,0.6,0.65,0.7,0.75,0.8,1},{0,2,2.25,2.5,2.75,3,3.25,3.5,3.75,4}))))</f>
        <v/>
      </c>
      <c r="AL52" s="94" t="str">
        <f>IFERROR(IF(COUNT($A52)=0,"",IF(COUNT(W52)=0,"--",IF(COUNTIF(B52:AK52,"3E")&gt;0,"3E",SUM(IF(D52&gt;=2,D52*$D$3),IF(G52&gt;=2,G52*$G$3),IF(J52&gt;=2,J52*$J$3),IF(M52&gt;=2,M52*$M$3),IF(P52&gt;=2,P52*$P$3),IF(S52&gt;=2,S52*$S$3),IF(V52&gt;=2,V52*$V$3),IF(Y52&gt;=2,Y52*$Y$3),IF(AB52&gt;=2,AB52*$AB$3),IF(AE52&gt;=2,AE52*$AE$3),IF(AH52&gt;=2,AH52*$AH$3),IF(AK52&gt;=2,AK52*$AK$3))))),"")</f>
        <v/>
      </c>
      <c r="AM52" s="4" t="str">
        <f>IF(COUNT($A52)=0,"",IF(COUNT(W52)=0,"--",IF(COUNTIF(B52:Y52,"3E")&gt;0,"3E",TRUNC(SUM(IF(N(D52)&gt;=2,D$3*D52,0),IF(N(G52)&gt;=2,G$3*G52,0),IF(N(J52)&gt;=2,J$3*J52,0),IF(N(M52)&gt;=2,M$3*M52,0),IF(N(P52)&gt;=2,P$3*P52,0),IF(N(S52)&gt;=2,S$3*S52,0),IF(N(AB52)&gt;=2,AB$3*AB52,0),IF(N(AE52)&gt;=2,AE$3*AE52,0),IF(N(AH52)&gt;=2,AH$3*AH52,0),IF(N(V52)&gt;=2,V$3*V52,0),IF(N(Y52)&gt;=2,Y$3*Y52,0))/TCP,3))))</f>
        <v/>
      </c>
      <c r="AN52" s="2" t="str">
        <f>IFERROR(IF(COUNT($A52)=0,"",IF(COUNT(W52)=0,"--",IF(COUNTIF(B52:AK52,"3E")&gt;0,"3E",SUM(IF(D52&gt;=2,$D$3),IF(G52&gt;=2,$G$3),IF(J52&gt;=2,$J$3),IF(M52&gt;=2,$M$3),IF(P52&gt;=2,$P$3),IF(S52&gt;=2,$S$3),IF(V52&gt;=2,$V$3),IF(Y52&gt;=2,$Y$3),IF(AB52&gt;=2,$AB$3),IF(AE52&gt;=2,$AE$3),IF(AH52&gt;=2,$AH$3),IF(AK52&gt;=2,$AK$3))))),"")</f>
        <v/>
      </c>
      <c r="AO52" s="2" t="str">
        <f>IF(AM52="3E","3E",IF(COUNT($A52)=0,"",IF(COUNT(AK52)=0,"I",LOOKUP(AM52,{0,2,2.25,2.5,2.75,3,3.25,3.5,3.75,4},{"F","D","C","C+","B-","B","B+","A-","A","A+"}))))</f>
        <v/>
      </c>
      <c r="AP52" s="2" t="str">
        <f>IF(AM52="3E","3E",IF(OR(COUNT($A52)=0,COUNT(W52)=0),"",IF(AND(Y52&gt;=2,AM52&gt;=2,AN52&gt;=28),"PASS","FAIL")))</f>
        <v/>
      </c>
      <c r="AQ52" s="2" t="str">
        <f>IF(COUNT($A52)=0,"",IF(AP52="3E","3E",IF(AP52="PASS",CONCATENATE(IF(N(D52)&lt;2,"411F,",""),IF(N(G52)&lt;2,"412F,",""),IF(N(J52)&lt;2,"413F,",""),IF(N(M52)&lt;2,"421F,",""),IF(N(P52)&lt;2,"422F,",""),IF(N(S52)&lt;2,"423F,",""),IF(N(AB52)&lt;2,"431F,",""),IF(N(AE52)&lt;2,"432F,",""),IF(N(AH52)&lt;2,"433F,","")),"")))</f>
        <v/>
      </c>
      <c r="AR52" s="6" t="str">
        <f t="shared" si="1"/>
        <v/>
      </c>
    </row>
    <row r="53" spans="1:44" ht="18.95" customHeight="1" x14ac:dyDescent="0.25">
      <c r="A53" s="93" t="str">
        <f>IF(DR!$B55="","",DR!$B55)</f>
        <v/>
      </c>
      <c r="B53" s="5" t="str">
        <f>IF(COUNT($A53)=0,"",IF($A53&lt;&gt;DR!$B55,"ERR",DR!J55))</f>
        <v/>
      </c>
      <c r="C53" s="2" t="str">
        <f>IF(COUNT($A53)=0,"",IF(B53="3E","3E",IF(B53="","I",LOOKUP(B53/D$2,{0,0.4,0.45,0.5,0.55,0.6,0.65,0.7,0.75,0.8,1},{"F","D","C","C+","B-","B","B+","A-","A","A+"}))))</f>
        <v/>
      </c>
      <c r="D53" s="99" t="str">
        <f>IF(COUNT($A53)=0,"",IF(B53="","--",IF(B53="3E","3E",LOOKUP(B53/D$2,{0,0.4,0.45,0.5,0.55,0.6,0.65,0.7,0.75,0.8,1},{0,2,2.25,2.5,2.75,3,3.25,3.5,3.75,4}))))</f>
        <v/>
      </c>
      <c r="E53" s="5" t="str">
        <f>IF(COUNT($A53)=0,"",IF($A53&lt;&gt;DR!$B55,"ERR",DR!R55))</f>
        <v/>
      </c>
      <c r="F53" s="2" t="str">
        <f>IF(COUNT($A53)=0,"",IF(E53="3E","3E",IF(E53="","I",LOOKUP(E53/G$2,{0,0.4,0.45,0.5,0.55,0.6,0.65,0.7,0.75,0.8,1},{"F","D","C","C+","B-","B","B+","A-","A","A+"}))))</f>
        <v/>
      </c>
      <c r="G53" s="99" t="str">
        <f>IF(COUNT($A53)=0,"",IF(E53="","--",IF(E53="3E","3E",LOOKUP(E53/G$2,{0,0.4,0.45,0.5,0.55,0.6,0.65,0.7,0.75,0.8,1},{0,2,2.25,2.5,2.75,3,3.25,3.5,3.75,4}))))</f>
        <v/>
      </c>
      <c r="H53" s="5" t="str">
        <f>IF(COUNT($A53)=0,"",IF($A53&lt;&gt;DR!$B55,"ERR",DR!Z55))</f>
        <v/>
      </c>
      <c r="I53" s="2" t="str">
        <f>IF(COUNT($A53)=0,"",IF(H53="3E","3E",IF(H53="","I",LOOKUP(H53/J$2,{0,0.4,0.45,0.5,0.55,0.6,0.65,0.7,0.75,0.8,1},{"F","D","C","C+","B-","B","B+","A-","A","A+"}))))</f>
        <v/>
      </c>
      <c r="J53" s="99" t="str">
        <f>IF(COUNT($A53)=0,"",IF(H53="","--",IF(H53="3E","3E",LOOKUP(H53/J$2,{0,0.4,0.45,0.5,0.55,0.6,0.65,0.7,0.75,0.8,1},{0,2,2.25,2.5,2.75,3,3.25,3.5,3.75,4}))))</f>
        <v/>
      </c>
      <c r="K53" s="5" t="str">
        <f>IF(COUNT($A53)=0,"",IF($A53&lt;&gt;DR!$B55,"ERR",DR!AH55))</f>
        <v/>
      </c>
      <c r="L53" s="2" t="str">
        <f>IF(COUNT($A53)=0,"",IF(K53="3E","3E",IF(K53="","I",LOOKUP(K53/M$2,{0,0.4,0.45,0.5,0.55,0.6,0.65,0.7,0.75,0.8,1},{"F","D","C","C+","B-","B","B+","A-","A","A+"}))))</f>
        <v/>
      </c>
      <c r="M53" s="99" t="str">
        <f>IF(COUNT($A53)=0,"",IF(K53="","--",IF(K53="3E","3E",LOOKUP(K53/M$2,{0,0.4,0.45,0.5,0.55,0.6,0.65,0.7,0.75,0.8,1},{0,2,2.25,2.5,2.75,3,3.25,3.5,3.75,4}))))</f>
        <v/>
      </c>
      <c r="N53" s="5" t="str">
        <f>IF(COUNT($A53)=0,"",IF($A53&lt;&gt;DR!$B55,"ERR",DR!AP55))</f>
        <v/>
      </c>
      <c r="O53" s="2" t="str">
        <f>IF(COUNT($A53)=0,"",IF(N53="3E","3E",IF(N53="","I",LOOKUP(N53/P$2,{0,0.4,0.45,0.5,0.55,0.6,0.65,0.7,0.75,0.8,1},{"F","D","C","C+","B-","B","B+","A-","A","A+"}))))</f>
        <v/>
      </c>
      <c r="P53" s="99" t="str">
        <f>IF(COUNT($A53)=0,"",IF(N53="","--",IF(N53="3E","3E",LOOKUP(N53/P$2,{0,0.4,0.45,0.5,0.55,0.6,0.65,0.7,0.75,0.8,1},{0,2,2.25,2.5,2.75,3,3.25,3.5,3.75,4}))))</f>
        <v/>
      </c>
      <c r="Q53" s="5" t="str">
        <f>IF(COUNT($A53)=0,"",IF($A53&lt;&gt;DR!$B55,"ERR",DR!AX55))</f>
        <v/>
      </c>
      <c r="R53" s="2" t="str">
        <f>IF(COUNT($A53)=0,"",IF(Q53="3E","3E",IF(Q53="","I",LOOKUP(Q53/S$2,{0,0.4,0.45,0.5,0.55,0.6,0.65,0.7,0.75,0.8,1},{"F","D","C","C+","B-","B","B+","A-","A","A+"}))))</f>
        <v/>
      </c>
      <c r="S53" s="99" t="str">
        <f>IF(COUNT($A53)=0,"",IF(Q53="","--",IF(Q53="3E","3E",LOOKUP(Q53/S$2,{0,0.4,0.45,0.5,0.55,0.6,0.65,0.7,0.75,0.8,1},{0,2,2.25,2.5,2.75,3,3.25,3.5,3.75,4}))))</f>
        <v/>
      </c>
      <c r="T53" s="5" t="str">
        <f>IF(OR(COUNT($A53)=0,DR!BZ55=""),"",IF($A53&lt;&gt;DR!$B55,"ERR",DR!BZ55))</f>
        <v/>
      </c>
      <c r="U53" s="2" t="str">
        <f>IF(COUNT($A53)=0,"",IF(T53="3E","3E",IF(T53="","I",LOOKUP(T53/V$2,{0,0.4,0.45,0.5,0.55,0.6,0.65,0.7,0.75,0.8,1},{"F","D","C","C+","B-","B","B+","A-","A","A+"}))))</f>
        <v/>
      </c>
      <c r="V53" s="99" t="str">
        <f>IF(COUNT($A53)=0,"",IF(T53="","--",IF(T53="3E","3E",LOOKUP(T53/V$2,{0,0.4,0.45,0.5,0.55,0.6,0.65,0.7,0.75,0.8,1},{0,2,2.25,2.5,2.75,3,3.25,3.5,3.75,4}))))</f>
        <v/>
      </c>
      <c r="W53" s="5" t="str">
        <f>IF(COUNT($A53)=0,"",IF($A53&lt;&gt;DR!$B55,"ERR",IF(DR!$A55="IM",DR!CL55,DR!CK55)))</f>
        <v/>
      </c>
      <c r="X53" s="2" t="str">
        <f>IF(COUNT($A53)=0,"",IF(W53="3E","3E",IF(W53="","I",LOOKUP(W53/Y$2,{0,0.4,0.45,0.5,0.55,0.6,0.65,0.7,0.75,0.8,1},{"F","D","C","C+","B-","B","B+","A-","A","A+"}))))</f>
        <v/>
      </c>
      <c r="Y53" s="99" t="str">
        <f>IF(COUNT($A53)=0,"",IF(W53="","--",IF(W53="3E","3E",LOOKUP(W53/Y$2,{0,0.4,0.45,0.5,0.55,0.6,0.65,0.7,0.75,0.8,1},{0,2,2.25,2.5,2.75,3,3.25,3.5,3.75,4}))))</f>
        <v/>
      </c>
      <c r="Z53" s="5" t="str">
        <f>IF(COUNT($A53)=0,"",IF($A53&lt;&gt;DR!$B55,"ERR",DR!BF55))</f>
        <v/>
      </c>
      <c r="AA53" s="2" t="str">
        <f>IF(COUNT($A53)=0,"",IF(Z53="3E","3E",IF(Z53="","I",LOOKUP(Z53/AB$2,{0,0.4,0.45,0.5,0.55,0.6,0.65,0.7,0.75,0.8,1},{"F","D","C","C+","B-","B","B+","A-","A","A+"}))))</f>
        <v/>
      </c>
      <c r="AB53" s="99" t="str">
        <f>IF(COUNT($A53)=0,"",IF(Z53="","--",IF(Z53="3E","3E",LOOKUP(Z53/AB$2,{0,0.4,0.45,0.5,0.55,0.6,0.65,0.7,0.75,0.8,1},{0,2,2.25,2.5,2.75,3,3.25,3.5,3.75,4}))))</f>
        <v/>
      </c>
      <c r="AC53" s="5" t="str">
        <f>IF(COUNT($A53)=0,"",IF($A53&lt;&gt;DR!$B55,"ERR",DR!BG55))</f>
        <v/>
      </c>
      <c r="AD53" s="2" t="str">
        <f>IF(COUNT($A53)=0,"",IF(AC53="3E","3E",IF(AC53="","I",LOOKUP(AC53/AE$2,{0,0.4,0.45,0.5,0.55,0.6,0.65,0.7,0.75,0.8,1},{"F","D","C","C+","B-","B","B+","A-","A","A+"}))))</f>
        <v/>
      </c>
      <c r="AE53" s="99" t="str">
        <f>IF(COUNT($A53)=0,"",IF(AC53="","--",IF(AC53="3E","3E",LOOKUP(AC53/AE$2,{0,0.4,0.45,0.5,0.55,0.6,0.65,0.7,0.75,0.8,1},{0,2,2.25,2.5,2.75,3,3.25,3.5,3.75,4}))))</f>
        <v/>
      </c>
      <c r="AF53" s="5" t="str">
        <f>IF(COUNT($A53)=0,"",IF($A53&lt;&gt;DR!$B55,"ERR",DR!BQ55))</f>
        <v/>
      </c>
      <c r="AG53" s="2" t="str">
        <f>IF(COUNT($A53)=0,"",IF(AF53="3E","3E",IF(AF53="","I",LOOKUP(AF53/AH$2,{0,0.4,0.45,0.5,0.55,0.6,0.65,0.7,0.75,0.8,1},{"F","D","C","C+","B-","B","B+","A-","A","A+"}))))</f>
        <v/>
      </c>
      <c r="AH53" s="99" t="str">
        <f>IF(COUNT($A53)=0,"",IF(AF53="","--",IF(AF53="3E","3E",LOOKUP(AF53/AH$2,{0,0.4,0.45,0.5,0.55,0.6,0.65,0.7,0.75,0.8,1},{0,2,2.25,2.5,2.75,3,3.25,3.5,3.75,4}))))</f>
        <v/>
      </c>
      <c r="AI53" s="5" t="str">
        <f>IF(COUNT($A53)=0,"",IF($A53&lt;&gt;DR!$B55,"ERR",DR!BY55))</f>
        <v/>
      </c>
      <c r="AJ53" s="2" t="str">
        <f>IF(COUNT($A53)=0,"",IF(AI53="3E","3E",IF(AI53="","I",LOOKUP(AI53/AK$2,{0,0.4,0.45,0.5,0.55,0.6,0.65,0.7,0.75,0.8,1},{"F","D","C","C+","B-","B","B+","A-","A","A+"}))))</f>
        <v/>
      </c>
      <c r="AK53" s="103" t="str">
        <f>IF(COUNT($A53)=0,"",IF(AI53="","--",IF(AI53="3E","3E",LOOKUP(AI53/AK$2,{0,0.4,0.45,0.5,0.55,0.6,0.65,0.7,0.75,0.8,1},{0,2,2.25,2.5,2.75,3,3.25,3.5,3.75,4}))))</f>
        <v/>
      </c>
      <c r="AL53" s="94" t="str">
        <f>IFERROR(IF(COUNT($A53)=0,"",IF(COUNT(W53)=0,"--",IF(COUNTIF(B53:AK53,"3E")&gt;0,"3E",SUM(IF(D53&gt;=2,D53*$D$3),IF(G53&gt;=2,G53*$G$3),IF(J53&gt;=2,J53*$J$3),IF(M53&gt;=2,M53*$M$3),IF(P53&gt;=2,P53*$P$3),IF(S53&gt;=2,S53*$S$3),IF(V53&gt;=2,V53*$V$3),IF(Y53&gt;=2,Y53*$Y$3),IF(AB53&gt;=2,AB53*$AB$3),IF(AE53&gt;=2,AE53*$AE$3),IF(AH53&gt;=2,AH53*$AH$3),IF(AK53&gt;=2,AK53*$AK$3))))),"")</f>
        <v/>
      </c>
      <c r="AM53" s="4" t="str">
        <f>IF(COUNT($A53)=0,"",IF(COUNT(W53)=0,"--",IF(COUNTIF(B53:Y53,"3E")&gt;0,"3E",TRUNC(SUM(IF(N(D53)&gt;=2,D$3*D53,0),IF(N(G53)&gt;=2,G$3*G53,0),IF(N(J53)&gt;=2,J$3*J53,0),IF(N(M53)&gt;=2,M$3*M53,0),IF(N(P53)&gt;=2,P$3*P53,0),IF(N(S53)&gt;=2,S$3*S53,0),IF(N(AB53)&gt;=2,AB$3*AB53,0),IF(N(AE53)&gt;=2,AE$3*AE53,0),IF(N(AH53)&gt;=2,AH$3*AH53,0),IF(N(V53)&gt;=2,V$3*V53,0),IF(N(Y53)&gt;=2,Y$3*Y53,0))/TCP,3))))</f>
        <v/>
      </c>
      <c r="AN53" s="2" t="str">
        <f>IFERROR(IF(COUNT($A53)=0,"",IF(COUNT(W53)=0,"--",IF(COUNTIF(B53:AK53,"3E")&gt;0,"3E",SUM(IF(D53&gt;=2,$D$3),IF(G53&gt;=2,$G$3),IF(J53&gt;=2,$J$3),IF(M53&gt;=2,$M$3),IF(P53&gt;=2,$P$3),IF(S53&gt;=2,$S$3),IF(V53&gt;=2,$V$3),IF(Y53&gt;=2,$Y$3),IF(AB53&gt;=2,$AB$3),IF(AE53&gt;=2,$AE$3),IF(AH53&gt;=2,$AH$3),IF(AK53&gt;=2,$AK$3))))),"")</f>
        <v/>
      </c>
      <c r="AO53" s="2" t="str">
        <f>IF(AM53="3E","3E",IF(COUNT($A53)=0,"",IF(COUNT(AK53)=0,"I",LOOKUP(AM53,{0,2,2.25,2.5,2.75,3,3.25,3.5,3.75,4},{"F","D","C","C+","B-","B","B+","A-","A","A+"}))))</f>
        <v/>
      </c>
      <c r="AP53" s="2" t="str">
        <f>IF(AM53="3E","3E",IF(OR(COUNT($A53)=0,COUNT(W53)=0),"",IF(AND(Y53&gt;=2,AM53&gt;=2,AN53&gt;=28),"PASS","FAIL")))</f>
        <v/>
      </c>
      <c r="AQ53" s="2" t="str">
        <f>IF(COUNT($A53)=0,"",IF(AP53="3E","3E",IF(AP53="PASS",CONCATENATE(IF(N(D53)&lt;2,"411F,",""),IF(N(G53)&lt;2,"412F,",""),IF(N(J53)&lt;2,"413F,",""),IF(N(M53)&lt;2,"421F,",""),IF(N(P53)&lt;2,"422F,",""),IF(N(S53)&lt;2,"423F,",""),IF(N(AB53)&lt;2,"431F,",""),IF(N(AE53)&lt;2,"432F,",""),IF(N(AH53)&lt;2,"433F,","")),"")))</f>
        <v/>
      </c>
      <c r="AR53" s="6" t="str">
        <f t="shared" si="1"/>
        <v/>
      </c>
    </row>
    <row r="54" spans="1:44" ht="18.95" customHeight="1" x14ac:dyDescent="0.25">
      <c r="A54" s="93" t="str">
        <f>IF(DR!$B56="","",DR!$B56)</f>
        <v/>
      </c>
      <c r="B54" s="5" t="str">
        <f>IF(COUNT($A54)=0,"",IF($A54&lt;&gt;DR!$B56,"ERR",DR!J56))</f>
        <v/>
      </c>
      <c r="C54" s="2" t="str">
        <f>IF(COUNT($A54)=0,"",IF(B54="3E","3E",IF(B54="","I",LOOKUP(B54/D$2,{0,0.4,0.45,0.5,0.55,0.6,0.65,0.7,0.75,0.8,1},{"F","D","C","C+","B-","B","B+","A-","A","A+"}))))</f>
        <v/>
      </c>
      <c r="D54" s="99" t="str">
        <f>IF(COUNT($A54)=0,"",IF(B54="","--",IF(B54="3E","3E",LOOKUP(B54/D$2,{0,0.4,0.45,0.5,0.55,0.6,0.65,0.7,0.75,0.8,1},{0,2,2.25,2.5,2.75,3,3.25,3.5,3.75,4}))))</f>
        <v/>
      </c>
      <c r="E54" s="5" t="str">
        <f>IF(COUNT($A54)=0,"",IF($A54&lt;&gt;DR!$B56,"ERR",DR!R56))</f>
        <v/>
      </c>
      <c r="F54" s="2" t="str">
        <f>IF(COUNT($A54)=0,"",IF(E54="3E","3E",IF(E54="","I",LOOKUP(E54/G$2,{0,0.4,0.45,0.5,0.55,0.6,0.65,0.7,0.75,0.8,1},{"F","D","C","C+","B-","B","B+","A-","A","A+"}))))</f>
        <v/>
      </c>
      <c r="G54" s="99" t="str">
        <f>IF(COUNT($A54)=0,"",IF(E54="","--",IF(E54="3E","3E",LOOKUP(E54/G$2,{0,0.4,0.45,0.5,0.55,0.6,0.65,0.7,0.75,0.8,1},{0,2,2.25,2.5,2.75,3,3.25,3.5,3.75,4}))))</f>
        <v/>
      </c>
      <c r="H54" s="5" t="str">
        <f>IF(COUNT($A54)=0,"",IF($A54&lt;&gt;DR!$B56,"ERR",DR!Z56))</f>
        <v/>
      </c>
      <c r="I54" s="2" t="str">
        <f>IF(COUNT($A54)=0,"",IF(H54="3E","3E",IF(H54="","I",LOOKUP(H54/J$2,{0,0.4,0.45,0.5,0.55,0.6,0.65,0.7,0.75,0.8,1},{"F","D","C","C+","B-","B","B+","A-","A","A+"}))))</f>
        <v/>
      </c>
      <c r="J54" s="99" t="str">
        <f>IF(COUNT($A54)=0,"",IF(H54="","--",IF(H54="3E","3E",LOOKUP(H54/J$2,{0,0.4,0.45,0.5,0.55,0.6,0.65,0.7,0.75,0.8,1},{0,2,2.25,2.5,2.75,3,3.25,3.5,3.75,4}))))</f>
        <v/>
      </c>
      <c r="K54" s="5" t="str">
        <f>IF(COUNT($A54)=0,"",IF($A54&lt;&gt;DR!$B56,"ERR",DR!AH56))</f>
        <v/>
      </c>
      <c r="L54" s="2" t="str">
        <f>IF(COUNT($A54)=0,"",IF(K54="3E","3E",IF(K54="","I",LOOKUP(K54/M$2,{0,0.4,0.45,0.5,0.55,0.6,0.65,0.7,0.75,0.8,1},{"F","D","C","C+","B-","B","B+","A-","A","A+"}))))</f>
        <v/>
      </c>
      <c r="M54" s="99" t="str">
        <f>IF(COUNT($A54)=0,"",IF(K54="","--",IF(K54="3E","3E",LOOKUP(K54/M$2,{0,0.4,0.45,0.5,0.55,0.6,0.65,0.7,0.75,0.8,1},{0,2,2.25,2.5,2.75,3,3.25,3.5,3.75,4}))))</f>
        <v/>
      </c>
      <c r="N54" s="5" t="str">
        <f>IF(COUNT($A54)=0,"",IF($A54&lt;&gt;DR!$B56,"ERR",DR!AP56))</f>
        <v/>
      </c>
      <c r="O54" s="2" t="str">
        <f>IF(COUNT($A54)=0,"",IF(N54="3E","3E",IF(N54="","I",LOOKUP(N54/P$2,{0,0.4,0.45,0.5,0.55,0.6,0.65,0.7,0.75,0.8,1},{"F","D","C","C+","B-","B","B+","A-","A","A+"}))))</f>
        <v/>
      </c>
      <c r="P54" s="99" t="str">
        <f>IF(COUNT($A54)=0,"",IF(N54="","--",IF(N54="3E","3E",LOOKUP(N54/P$2,{0,0.4,0.45,0.5,0.55,0.6,0.65,0.7,0.75,0.8,1},{0,2,2.25,2.5,2.75,3,3.25,3.5,3.75,4}))))</f>
        <v/>
      </c>
      <c r="Q54" s="5" t="str">
        <f>IF(COUNT($A54)=0,"",IF($A54&lt;&gt;DR!$B56,"ERR",DR!AX56))</f>
        <v/>
      </c>
      <c r="R54" s="2" t="str">
        <f>IF(COUNT($A54)=0,"",IF(Q54="3E","3E",IF(Q54="","I",LOOKUP(Q54/S$2,{0,0.4,0.45,0.5,0.55,0.6,0.65,0.7,0.75,0.8,1},{"F","D","C","C+","B-","B","B+","A-","A","A+"}))))</f>
        <v/>
      </c>
      <c r="S54" s="99" t="str">
        <f>IF(COUNT($A54)=0,"",IF(Q54="","--",IF(Q54="3E","3E",LOOKUP(Q54/S$2,{0,0.4,0.45,0.5,0.55,0.6,0.65,0.7,0.75,0.8,1},{0,2,2.25,2.5,2.75,3,3.25,3.5,3.75,4}))))</f>
        <v/>
      </c>
      <c r="T54" s="5" t="str">
        <f>IF(OR(COUNT($A54)=0,DR!BZ56=""),"",IF($A54&lt;&gt;DR!$B56,"ERR",DR!BZ56))</f>
        <v/>
      </c>
      <c r="U54" s="2" t="str">
        <f>IF(COUNT($A54)=0,"",IF(T54="3E","3E",IF(T54="","I",LOOKUP(T54/V$2,{0,0.4,0.45,0.5,0.55,0.6,0.65,0.7,0.75,0.8,1},{"F","D","C","C+","B-","B","B+","A-","A","A+"}))))</f>
        <v/>
      </c>
      <c r="V54" s="99" t="str">
        <f>IF(COUNT($A54)=0,"",IF(T54="","--",IF(T54="3E","3E",LOOKUP(T54/V$2,{0,0.4,0.45,0.5,0.55,0.6,0.65,0.7,0.75,0.8,1},{0,2,2.25,2.5,2.75,3,3.25,3.5,3.75,4}))))</f>
        <v/>
      </c>
      <c r="W54" s="5" t="str">
        <f>IF(COUNT($A54)=0,"",IF($A54&lt;&gt;DR!$B56,"ERR",IF(DR!$A56="IM",DR!CL56,DR!CK56)))</f>
        <v/>
      </c>
      <c r="X54" s="2" t="str">
        <f>IF(COUNT($A54)=0,"",IF(W54="3E","3E",IF(W54="","I",LOOKUP(W54/Y$2,{0,0.4,0.45,0.5,0.55,0.6,0.65,0.7,0.75,0.8,1},{"F","D","C","C+","B-","B","B+","A-","A","A+"}))))</f>
        <v/>
      </c>
      <c r="Y54" s="99" t="str">
        <f>IF(COUNT($A54)=0,"",IF(W54="","--",IF(W54="3E","3E",LOOKUP(W54/Y$2,{0,0.4,0.45,0.5,0.55,0.6,0.65,0.7,0.75,0.8,1},{0,2,2.25,2.5,2.75,3,3.25,3.5,3.75,4}))))</f>
        <v/>
      </c>
      <c r="Z54" s="5" t="str">
        <f>IF(COUNT($A54)=0,"",IF($A54&lt;&gt;DR!$B56,"ERR",DR!BF56))</f>
        <v/>
      </c>
      <c r="AA54" s="2" t="str">
        <f>IF(COUNT($A54)=0,"",IF(Z54="3E","3E",IF(Z54="","I",LOOKUP(Z54/AB$2,{0,0.4,0.45,0.5,0.55,0.6,0.65,0.7,0.75,0.8,1},{"F","D","C","C+","B-","B","B+","A-","A","A+"}))))</f>
        <v/>
      </c>
      <c r="AB54" s="99" t="str">
        <f>IF(COUNT($A54)=0,"",IF(Z54="","--",IF(Z54="3E","3E",LOOKUP(Z54/AB$2,{0,0.4,0.45,0.5,0.55,0.6,0.65,0.7,0.75,0.8,1},{0,2,2.25,2.5,2.75,3,3.25,3.5,3.75,4}))))</f>
        <v/>
      </c>
      <c r="AC54" s="5" t="str">
        <f>IF(COUNT($A54)=0,"",IF($A54&lt;&gt;DR!$B56,"ERR",DR!BG56))</f>
        <v/>
      </c>
      <c r="AD54" s="2" t="str">
        <f>IF(COUNT($A54)=0,"",IF(AC54="3E","3E",IF(AC54="","I",LOOKUP(AC54/AE$2,{0,0.4,0.45,0.5,0.55,0.6,0.65,0.7,0.75,0.8,1},{"F","D","C","C+","B-","B","B+","A-","A","A+"}))))</f>
        <v/>
      </c>
      <c r="AE54" s="99" t="str">
        <f>IF(COUNT($A54)=0,"",IF(AC54="","--",IF(AC54="3E","3E",LOOKUP(AC54/AE$2,{0,0.4,0.45,0.5,0.55,0.6,0.65,0.7,0.75,0.8,1},{0,2,2.25,2.5,2.75,3,3.25,3.5,3.75,4}))))</f>
        <v/>
      </c>
      <c r="AF54" s="5" t="str">
        <f>IF(COUNT($A54)=0,"",IF($A54&lt;&gt;DR!$B56,"ERR",DR!BQ56))</f>
        <v/>
      </c>
      <c r="AG54" s="2" t="str">
        <f>IF(COUNT($A54)=0,"",IF(AF54="3E","3E",IF(AF54="","I",LOOKUP(AF54/AH$2,{0,0.4,0.45,0.5,0.55,0.6,0.65,0.7,0.75,0.8,1},{"F","D","C","C+","B-","B","B+","A-","A","A+"}))))</f>
        <v/>
      </c>
      <c r="AH54" s="99" t="str">
        <f>IF(COUNT($A54)=0,"",IF(AF54="","--",IF(AF54="3E","3E",LOOKUP(AF54/AH$2,{0,0.4,0.45,0.5,0.55,0.6,0.65,0.7,0.75,0.8,1},{0,2,2.25,2.5,2.75,3,3.25,3.5,3.75,4}))))</f>
        <v/>
      </c>
      <c r="AI54" s="5" t="str">
        <f>IF(COUNT($A54)=0,"",IF($A54&lt;&gt;DR!$B56,"ERR",DR!BY56))</f>
        <v/>
      </c>
      <c r="AJ54" s="2" t="str">
        <f>IF(COUNT($A54)=0,"",IF(AI54="3E","3E",IF(AI54="","I",LOOKUP(AI54/AK$2,{0,0.4,0.45,0.5,0.55,0.6,0.65,0.7,0.75,0.8,1},{"F","D","C","C+","B-","B","B+","A-","A","A+"}))))</f>
        <v/>
      </c>
      <c r="AK54" s="103" t="str">
        <f>IF(COUNT($A54)=0,"",IF(AI54="","--",IF(AI54="3E","3E",LOOKUP(AI54/AK$2,{0,0.4,0.45,0.5,0.55,0.6,0.65,0.7,0.75,0.8,1},{0,2,2.25,2.5,2.75,3,3.25,3.5,3.75,4}))))</f>
        <v/>
      </c>
      <c r="AL54" s="94" t="str">
        <f>IFERROR(IF(COUNT($A54)=0,"",IF(COUNT(W54)=0,"--",IF(COUNTIF(B54:AK54,"3E")&gt;0,"3E",SUM(IF(D54&gt;=2,D54*$D$3),IF(G54&gt;=2,G54*$G$3),IF(J54&gt;=2,J54*$J$3),IF(M54&gt;=2,M54*$M$3),IF(P54&gt;=2,P54*$P$3),IF(S54&gt;=2,S54*$S$3),IF(V54&gt;=2,V54*$V$3),IF(Y54&gt;=2,Y54*$Y$3),IF(AB54&gt;=2,AB54*$AB$3),IF(AE54&gt;=2,AE54*$AE$3),IF(AH54&gt;=2,AH54*$AH$3),IF(AK54&gt;=2,AK54*$AK$3))))),"")</f>
        <v/>
      </c>
      <c r="AM54" s="4" t="str">
        <f>IF(COUNT($A54)=0,"",IF(COUNT(W54)=0,"--",IF(COUNTIF(B54:Y54,"3E")&gt;0,"3E",TRUNC(SUM(IF(N(D54)&gt;=2,D$3*D54,0),IF(N(G54)&gt;=2,G$3*G54,0),IF(N(J54)&gt;=2,J$3*J54,0),IF(N(M54)&gt;=2,M$3*M54,0),IF(N(P54)&gt;=2,P$3*P54,0),IF(N(S54)&gt;=2,S$3*S54,0),IF(N(AB54)&gt;=2,AB$3*AB54,0),IF(N(AE54)&gt;=2,AE$3*AE54,0),IF(N(AH54)&gt;=2,AH$3*AH54,0),IF(N(V54)&gt;=2,V$3*V54,0),IF(N(Y54)&gt;=2,Y$3*Y54,0))/TCP,3))))</f>
        <v/>
      </c>
      <c r="AN54" s="2" t="str">
        <f>IFERROR(IF(COUNT($A54)=0,"",IF(COUNT(W54)=0,"--",IF(COUNTIF(B54:AK54,"3E")&gt;0,"3E",SUM(IF(D54&gt;=2,$D$3),IF(G54&gt;=2,$G$3),IF(J54&gt;=2,$J$3),IF(M54&gt;=2,$M$3),IF(P54&gt;=2,$P$3),IF(S54&gt;=2,$S$3),IF(V54&gt;=2,$V$3),IF(Y54&gt;=2,$Y$3),IF(AB54&gt;=2,$AB$3),IF(AE54&gt;=2,$AE$3),IF(AH54&gt;=2,$AH$3),IF(AK54&gt;=2,$AK$3))))),"")</f>
        <v/>
      </c>
      <c r="AO54" s="2" t="str">
        <f>IF(AM54="3E","3E",IF(COUNT($A54)=0,"",IF(COUNT(AK54)=0,"I",LOOKUP(AM54,{0,2,2.25,2.5,2.75,3,3.25,3.5,3.75,4},{"F","D","C","C+","B-","B","B+","A-","A","A+"}))))</f>
        <v/>
      </c>
      <c r="AP54" s="2" t="str">
        <f>IF(AM54="3E","3E",IF(OR(COUNT($A54)=0,COUNT(W54)=0),"",IF(AND(Y54&gt;=2,AM54&gt;=2,AN54&gt;=28),"PASS","FAIL")))</f>
        <v/>
      </c>
      <c r="AQ54" s="2" t="str">
        <f>IF(COUNT($A54)=0,"",IF(AP54="3E","3E",IF(AP54="PASS",CONCATENATE(IF(N(D54)&lt;2,"411F,",""),IF(N(G54)&lt;2,"412F,",""),IF(N(J54)&lt;2,"413F,",""),IF(N(M54)&lt;2,"421F,",""),IF(N(P54)&lt;2,"422F,",""),IF(N(S54)&lt;2,"423F,",""),IF(N(AB54)&lt;2,"431F,",""),IF(N(AE54)&lt;2,"432F,",""),IF(N(AH54)&lt;2,"433F,","")),"")))</f>
        <v/>
      </c>
      <c r="AR54" s="6" t="str">
        <f t="shared" si="1"/>
        <v/>
      </c>
    </row>
    <row r="55" spans="1:44" ht="18.95" customHeight="1" x14ac:dyDescent="0.25">
      <c r="A55" s="93" t="str">
        <f>IF(DR!$B57="","",DR!$B57)</f>
        <v/>
      </c>
      <c r="B55" s="5" t="str">
        <f>IF(COUNT($A55)=0,"",IF($A55&lt;&gt;DR!$B57,"ERR",DR!J57))</f>
        <v/>
      </c>
      <c r="C55" s="2" t="str">
        <f>IF(COUNT($A55)=0,"",IF(B55="3E","3E",IF(B55="","I",LOOKUP(B55/D$2,{0,0.4,0.45,0.5,0.55,0.6,0.65,0.7,0.75,0.8,1},{"F","D","C","C+","B-","B","B+","A-","A","A+"}))))</f>
        <v/>
      </c>
      <c r="D55" s="99" t="str">
        <f>IF(COUNT($A55)=0,"",IF(B55="","--",IF(B55="3E","3E",LOOKUP(B55/D$2,{0,0.4,0.45,0.5,0.55,0.6,0.65,0.7,0.75,0.8,1},{0,2,2.25,2.5,2.75,3,3.25,3.5,3.75,4}))))</f>
        <v/>
      </c>
      <c r="E55" s="5" t="str">
        <f>IF(COUNT($A55)=0,"",IF($A55&lt;&gt;DR!$B57,"ERR",DR!R57))</f>
        <v/>
      </c>
      <c r="F55" s="2" t="str">
        <f>IF(COUNT($A55)=0,"",IF(E55="3E","3E",IF(E55="","I",LOOKUP(E55/G$2,{0,0.4,0.45,0.5,0.55,0.6,0.65,0.7,0.75,0.8,1},{"F","D","C","C+","B-","B","B+","A-","A","A+"}))))</f>
        <v/>
      </c>
      <c r="G55" s="99" t="str">
        <f>IF(COUNT($A55)=0,"",IF(E55="","--",IF(E55="3E","3E",LOOKUP(E55/G$2,{0,0.4,0.45,0.5,0.55,0.6,0.65,0.7,0.75,0.8,1},{0,2,2.25,2.5,2.75,3,3.25,3.5,3.75,4}))))</f>
        <v/>
      </c>
      <c r="H55" s="5" t="str">
        <f>IF(COUNT($A55)=0,"",IF($A55&lt;&gt;DR!$B57,"ERR",DR!Z57))</f>
        <v/>
      </c>
      <c r="I55" s="2" t="str">
        <f>IF(COUNT($A55)=0,"",IF(H55="3E","3E",IF(H55="","I",LOOKUP(H55/J$2,{0,0.4,0.45,0.5,0.55,0.6,0.65,0.7,0.75,0.8,1},{"F","D","C","C+","B-","B","B+","A-","A","A+"}))))</f>
        <v/>
      </c>
      <c r="J55" s="99" t="str">
        <f>IF(COUNT($A55)=0,"",IF(H55="","--",IF(H55="3E","3E",LOOKUP(H55/J$2,{0,0.4,0.45,0.5,0.55,0.6,0.65,0.7,0.75,0.8,1},{0,2,2.25,2.5,2.75,3,3.25,3.5,3.75,4}))))</f>
        <v/>
      </c>
      <c r="K55" s="5" t="str">
        <f>IF(COUNT($A55)=0,"",IF($A55&lt;&gt;DR!$B57,"ERR",DR!AH57))</f>
        <v/>
      </c>
      <c r="L55" s="2" t="str">
        <f>IF(COUNT($A55)=0,"",IF(K55="3E","3E",IF(K55="","I",LOOKUP(K55/M$2,{0,0.4,0.45,0.5,0.55,0.6,0.65,0.7,0.75,0.8,1},{"F","D","C","C+","B-","B","B+","A-","A","A+"}))))</f>
        <v/>
      </c>
      <c r="M55" s="99" t="str">
        <f>IF(COUNT($A55)=0,"",IF(K55="","--",IF(K55="3E","3E",LOOKUP(K55/M$2,{0,0.4,0.45,0.5,0.55,0.6,0.65,0.7,0.75,0.8,1},{0,2,2.25,2.5,2.75,3,3.25,3.5,3.75,4}))))</f>
        <v/>
      </c>
      <c r="N55" s="5" t="str">
        <f>IF(COUNT($A55)=0,"",IF($A55&lt;&gt;DR!$B57,"ERR",DR!AP57))</f>
        <v/>
      </c>
      <c r="O55" s="2" t="str">
        <f>IF(COUNT($A55)=0,"",IF(N55="3E","3E",IF(N55="","I",LOOKUP(N55/P$2,{0,0.4,0.45,0.5,0.55,0.6,0.65,0.7,0.75,0.8,1},{"F","D","C","C+","B-","B","B+","A-","A","A+"}))))</f>
        <v/>
      </c>
      <c r="P55" s="99" t="str">
        <f>IF(COUNT($A55)=0,"",IF(N55="","--",IF(N55="3E","3E",LOOKUP(N55/P$2,{0,0.4,0.45,0.5,0.55,0.6,0.65,0.7,0.75,0.8,1},{0,2,2.25,2.5,2.75,3,3.25,3.5,3.75,4}))))</f>
        <v/>
      </c>
      <c r="Q55" s="5" t="str">
        <f>IF(COUNT($A55)=0,"",IF($A55&lt;&gt;DR!$B57,"ERR",DR!AX57))</f>
        <v/>
      </c>
      <c r="R55" s="2" t="str">
        <f>IF(COUNT($A55)=0,"",IF(Q55="3E","3E",IF(Q55="","I",LOOKUP(Q55/S$2,{0,0.4,0.45,0.5,0.55,0.6,0.65,0.7,0.75,0.8,1},{"F","D","C","C+","B-","B","B+","A-","A","A+"}))))</f>
        <v/>
      </c>
      <c r="S55" s="99" t="str">
        <f>IF(COUNT($A55)=0,"",IF(Q55="","--",IF(Q55="3E","3E",LOOKUP(Q55/S$2,{0,0.4,0.45,0.5,0.55,0.6,0.65,0.7,0.75,0.8,1},{0,2,2.25,2.5,2.75,3,3.25,3.5,3.75,4}))))</f>
        <v/>
      </c>
      <c r="T55" s="5" t="str">
        <f>IF(OR(COUNT($A55)=0,DR!BZ57=""),"",IF($A55&lt;&gt;DR!$B57,"ERR",DR!BZ57))</f>
        <v/>
      </c>
      <c r="U55" s="2" t="str">
        <f>IF(COUNT($A55)=0,"",IF(T55="3E","3E",IF(T55="","I",LOOKUP(T55/V$2,{0,0.4,0.45,0.5,0.55,0.6,0.65,0.7,0.75,0.8,1},{"F","D","C","C+","B-","B","B+","A-","A","A+"}))))</f>
        <v/>
      </c>
      <c r="V55" s="99" t="str">
        <f>IF(COUNT($A55)=0,"",IF(T55="","--",IF(T55="3E","3E",LOOKUP(T55/V$2,{0,0.4,0.45,0.5,0.55,0.6,0.65,0.7,0.75,0.8,1},{0,2,2.25,2.5,2.75,3,3.25,3.5,3.75,4}))))</f>
        <v/>
      </c>
      <c r="W55" s="5" t="str">
        <f>IF(COUNT($A55)=0,"",IF($A55&lt;&gt;DR!$B57,"ERR",IF(DR!$A57="IM",DR!CL57,DR!CK57)))</f>
        <v/>
      </c>
      <c r="X55" s="2" t="str">
        <f>IF(COUNT($A55)=0,"",IF(W55="3E","3E",IF(W55="","I",LOOKUP(W55/Y$2,{0,0.4,0.45,0.5,0.55,0.6,0.65,0.7,0.75,0.8,1},{"F","D","C","C+","B-","B","B+","A-","A","A+"}))))</f>
        <v/>
      </c>
      <c r="Y55" s="99" t="str">
        <f>IF(COUNT($A55)=0,"",IF(W55="","--",IF(W55="3E","3E",LOOKUP(W55/Y$2,{0,0.4,0.45,0.5,0.55,0.6,0.65,0.7,0.75,0.8,1},{0,2,2.25,2.5,2.75,3,3.25,3.5,3.75,4}))))</f>
        <v/>
      </c>
      <c r="Z55" s="5" t="str">
        <f>IF(COUNT($A55)=0,"",IF($A55&lt;&gt;DR!$B57,"ERR",DR!BF57))</f>
        <v/>
      </c>
      <c r="AA55" s="2" t="str">
        <f>IF(COUNT($A55)=0,"",IF(Z55="3E","3E",IF(Z55="","I",LOOKUP(Z55/AB$2,{0,0.4,0.45,0.5,0.55,0.6,0.65,0.7,0.75,0.8,1},{"F","D","C","C+","B-","B","B+","A-","A","A+"}))))</f>
        <v/>
      </c>
      <c r="AB55" s="99" t="str">
        <f>IF(COUNT($A55)=0,"",IF(Z55="","--",IF(Z55="3E","3E",LOOKUP(Z55/AB$2,{0,0.4,0.45,0.5,0.55,0.6,0.65,0.7,0.75,0.8,1},{0,2,2.25,2.5,2.75,3,3.25,3.5,3.75,4}))))</f>
        <v/>
      </c>
      <c r="AC55" s="5" t="str">
        <f>IF(COUNT($A55)=0,"",IF($A55&lt;&gt;DR!$B57,"ERR",DR!BG57))</f>
        <v/>
      </c>
      <c r="AD55" s="2" t="str">
        <f>IF(COUNT($A55)=0,"",IF(AC55="3E","3E",IF(AC55="","I",LOOKUP(AC55/AE$2,{0,0.4,0.45,0.5,0.55,0.6,0.65,0.7,0.75,0.8,1},{"F","D","C","C+","B-","B","B+","A-","A","A+"}))))</f>
        <v/>
      </c>
      <c r="AE55" s="99" t="str">
        <f>IF(COUNT($A55)=0,"",IF(AC55="","--",IF(AC55="3E","3E",LOOKUP(AC55/AE$2,{0,0.4,0.45,0.5,0.55,0.6,0.65,0.7,0.75,0.8,1},{0,2,2.25,2.5,2.75,3,3.25,3.5,3.75,4}))))</f>
        <v/>
      </c>
      <c r="AF55" s="5" t="str">
        <f>IF(COUNT($A55)=0,"",IF($A55&lt;&gt;DR!$B57,"ERR",DR!BQ57))</f>
        <v/>
      </c>
      <c r="AG55" s="2" t="str">
        <f>IF(COUNT($A55)=0,"",IF(AF55="3E","3E",IF(AF55="","I",LOOKUP(AF55/AH$2,{0,0.4,0.45,0.5,0.55,0.6,0.65,0.7,0.75,0.8,1},{"F","D","C","C+","B-","B","B+","A-","A","A+"}))))</f>
        <v/>
      </c>
      <c r="AH55" s="99" t="str">
        <f>IF(COUNT($A55)=0,"",IF(AF55="","--",IF(AF55="3E","3E",LOOKUP(AF55/AH$2,{0,0.4,0.45,0.5,0.55,0.6,0.65,0.7,0.75,0.8,1},{0,2,2.25,2.5,2.75,3,3.25,3.5,3.75,4}))))</f>
        <v/>
      </c>
      <c r="AI55" s="5" t="str">
        <f>IF(COUNT($A55)=0,"",IF($A55&lt;&gt;DR!$B57,"ERR",DR!BY57))</f>
        <v/>
      </c>
      <c r="AJ55" s="2" t="str">
        <f>IF(COUNT($A55)=0,"",IF(AI55="3E","3E",IF(AI55="","I",LOOKUP(AI55/AK$2,{0,0.4,0.45,0.5,0.55,0.6,0.65,0.7,0.75,0.8,1},{"F","D","C","C+","B-","B","B+","A-","A","A+"}))))</f>
        <v/>
      </c>
      <c r="AK55" s="103" t="str">
        <f>IF(COUNT($A55)=0,"",IF(AI55="","--",IF(AI55="3E","3E",LOOKUP(AI55/AK$2,{0,0.4,0.45,0.5,0.55,0.6,0.65,0.7,0.75,0.8,1},{0,2,2.25,2.5,2.75,3,3.25,3.5,3.75,4}))))</f>
        <v/>
      </c>
      <c r="AL55" s="94" t="str">
        <f>IFERROR(IF(COUNT($A55)=0,"",IF(COUNT(W55)=0,"--",IF(COUNTIF(B55:AK55,"3E")&gt;0,"3E",SUM(IF(D55&gt;=2,D55*$D$3),IF(G55&gt;=2,G55*$G$3),IF(J55&gt;=2,J55*$J$3),IF(M55&gt;=2,M55*$M$3),IF(P55&gt;=2,P55*$P$3),IF(S55&gt;=2,S55*$S$3),IF(V55&gt;=2,V55*$V$3),IF(Y55&gt;=2,Y55*$Y$3),IF(AB55&gt;=2,AB55*$AB$3),IF(AE55&gt;=2,AE55*$AE$3),IF(AH55&gt;=2,AH55*$AH$3),IF(AK55&gt;=2,AK55*$AK$3))))),"")</f>
        <v/>
      </c>
      <c r="AM55" s="4" t="str">
        <f>IF(COUNT($A55)=0,"",IF(COUNT(W55)=0,"--",IF(COUNTIF(B55:Y55,"3E")&gt;0,"3E",TRUNC(SUM(IF(N(D55)&gt;=2,D$3*D55,0),IF(N(G55)&gt;=2,G$3*G55,0),IF(N(J55)&gt;=2,J$3*J55,0),IF(N(M55)&gt;=2,M$3*M55,0),IF(N(P55)&gt;=2,P$3*P55,0),IF(N(S55)&gt;=2,S$3*S55,0),IF(N(AB55)&gt;=2,AB$3*AB55,0),IF(N(AE55)&gt;=2,AE$3*AE55,0),IF(N(AH55)&gt;=2,AH$3*AH55,0),IF(N(V55)&gt;=2,V$3*V55,0),IF(N(Y55)&gt;=2,Y$3*Y55,0))/TCP,3))))</f>
        <v/>
      </c>
      <c r="AN55" s="2" t="str">
        <f>IFERROR(IF(COUNT($A55)=0,"",IF(COUNT(W55)=0,"--",IF(COUNTIF(B55:AK55,"3E")&gt;0,"3E",SUM(IF(D55&gt;=2,$D$3),IF(G55&gt;=2,$G$3),IF(J55&gt;=2,$J$3),IF(M55&gt;=2,$M$3),IF(P55&gt;=2,$P$3),IF(S55&gt;=2,$S$3),IF(V55&gt;=2,$V$3),IF(Y55&gt;=2,$Y$3),IF(AB55&gt;=2,$AB$3),IF(AE55&gt;=2,$AE$3),IF(AH55&gt;=2,$AH$3),IF(AK55&gt;=2,$AK$3))))),"")</f>
        <v/>
      </c>
      <c r="AO55" s="2" t="str">
        <f>IF(AM55="3E","3E",IF(COUNT($A55)=0,"",IF(COUNT(AK55)=0,"I",LOOKUP(AM55,{0,2,2.25,2.5,2.75,3,3.25,3.5,3.75,4},{"F","D","C","C+","B-","B","B+","A-","A","A+"}))))</f>
        <v/>
      </c>
      <c r="AP55" s="2" t="str">
        <f>IF(AM55="3E","3E",IF(OR(COUNT($A55)=0,COUNT(W55)=0),"",IF(AND(Y55&gt;=2,AM55&gt;=2,AN55&gt;=28),"PASS","FAIL")))</f>
        <v/>
      </c>
      <c r="AR55" s="6" t="str">
        <f t="shared" si="1"/>
        <v/>
      </c>
    </row>
    <row r="56" spans="1:44" ht="18.95" customHeight="1" x14ac:dyDescent="0.25">
      <c r="A56" s="93" t="str">
        <f>IF(DR!$B58="","",DR!$B58)</f>
        <v/>
      </c>
      <c r="B56" s="5" t="str">
        <f>IF(COUNT($A56)=0,"",IF($A56&lt;&gt;DR!$B58,"ERR",DR!J58))</f>
        <v/>
      </c>
      <c r="C56" s="2" t="str">
        <f>IF(COUNT($A56)=0,"",IF(B56="3E","3E",IF(B56="","I",LOOKUP(B56/D$2,{0,0.4,0.45,0.5,0.55,0.6,0.65,0.7,0.75,0.8,1},{"F","D","C","C+","B-","B","B+","A-","A","A+"}))))</f>
        <v/>
      </c>
      <c r="D56" s="99" t="str">
        <f>IF(COUNT($A56)=0,"",IF(B56="","--",IF(B56="3E","3E",LOOKUP(B56/D$2,{0,0.4,0.45,0.5,0.55,0.6,0.65,0.7,0.75,0.8,1},{0,2,2.25,2.5,2.75,3,3.25,3.5,3.75,4}))))</f>
        <v/>
      </c>
      <c r="E56" s="5" t="str">
        <f>IF(COUNT($A56)=0,"",IF($A56&lt;&gt;DR!$B58,"ERR",DR!R58))</f>
        <v/>
      </c>
      <c r="F56" s="2" t="str">
        <f>IF(COUNT($A56)=0,"",IF(E56="3E","3E",IF(E56="","I",LOOKUP(E56/G$2,{0,0.4,0.45,0.5,0.55,0.6,0.65,0.7,0.75,0.8,1},{"F","D","C","C+","B-","B","B+","A-","A","A+"}))))</f>
        <v/>
      </c>
      <c r="G56" s="99" t="str">
        <f>IF(COUNT($A56)=0,"",IF(E56="","--",IF(E56="3E","3E",LOOKUP(E56/G$2,{0,0.4,0.45,0.5,0.55,0.6,0.65,0.7,0.75,0.8,1},{0,2,2.25,2.5,2.75,3,3.25,3.5,3.75,4}))))</f>
        <v/>
      </c>
      <c r="H56" s="5" t="str">
        <f>IF(COUNT($A56)=0,"",IF($A56&lt;&gt;DR!$B58,"ERR",DR!Z58))</f>
        <v/>
      </c>
      <c r="I56" s="2" t="str">
        <f>IF(COUNT($A56)=0,"",IF(H56="3E","3E",IF(H56="","I",LOOKUP(H56/J$2,{0,0.4,0.45,0.5,0.55,0.6,0.65,0.7,0.75,0.8,1},{"F","D","C","C+","B-","B","B+","A-","A","A+"}))))</f>
        <v/>
      </c>
      <c r="J56" s="99" t="str">
        <f>IF(COUNT($A56)=0,"",IF(H56="","--",IF(H56="3E","3E",LOOKUP(H56/J$2,{0,0.4,0.45,0.5,0.55,0.6,0.65,0.7,0.75,0.8,1},{0,2,2.25,2.5,2.75,3,3.25,3.5,3.75,4}))))</f>
        <v/>
      </c>
      <c r="K56" s="5" t="str">
        <f>IF(COUNT($A56)=0,"",IF($A56&lt;&gt;DR!$B58,"ERR",DR!AH58))</f>
        <v/>
      </c>
      <c r="L56" s="2" t="str">
        <f>IF(COUNT($A56)=0,"",IF(K56="3E","3E",IF(K56="","I",LOOKUP(K56/M$2,{0,0.4,0.45,0.5,0.55,0.6,0.65,0.7,0.75,0.8,1},{"F","D","C","C+","B-","B","B+","A-","A","A+"}))))</f>
        <v/>
      </c>
      <c r="M56" s="99" t="str">
        <f>IF(COUNT($A56)=0,"",IF(K56="","--",IF(K56="3E","3E",LOOKUP(K56/M$2,{0,0.4,0.45,0.5,0.55,0.6,0.65,0.7,0.75,0.8,1},{0,2,2.25,2.5,2.75,3,3.25,3.5,3.75,4}))))</f>
        <v/>
      </c>
      <c r="N56" s="5" t="str">
        <f>IF(COUNT($A56)=0,"",IF($A56&lt;&gt;DR!$B58,"ERR",DR!AP58))</f>
        <v/>
      </c>
      <c r="O56" s="2" t="str">
        <f>IF(COUNT($A56)=0,"",IF(N56="3E","3E",IF(N56="","I",LOOKUP(N56/P$2,{0,0.4,0.45,0.5,0.55,0.6,0.65,0.7,0.75,0.8,1},{"F","D","C","C+","B-","B","B+","A-","A","A+"}))))</f>
        <v/>
      </c>
      <c r="P56" s="99" t="str">
        <f>IF(COUNT($A56)=0,"",IF(N56="","--",IF(N56="3E","3E",LOOKUP(N56/P$2,{0,0.4,0.45,0.5,0.55,0.6,0.65,0.7,0.75,0.8,1},{0,2,2.25,2.5,2.75,3,3.25,3.5,3.75,4}))))</f>
        <v/>
      </c>
      <c r="Q56" s="5" t="str">
        <f>IF(COUNT($A56)=0,"",IF($A56&lt;&gt;DR!$B58,"ERR",DR!AX58))</f>
        <v/>
      </c>
      <c r="R56" s="2" t="str">
        <f>IF(COUNT($A56)=0,"",IF(Q56="3E","3E",IF(Q56="","I",LOOKUP(Q56/S$2,{0,0.4,0.45,0.5,0.55,0.6,0.65,0.7,0.75,0.8,1},{"F","D","C","C+","B-","B","B+","A-","A","A+"}))))</f>
        <v/>
      </c>
      <c r="S56" s="99" t="str">
        <f>IF(COUNT($A56)=0,"",IF(Q56="","--",IF(Q56="3E","3E",LOOKUP(Q56/S$2,{0,0.4,0.45,0.5,0.55,0.6,0.65,0.7,0.75,0.8,1},{0,2,2.25,2.5,2.75,3,3.25,3.5,3.75,4}))))</f>
        <v/>
      </c>
      <c r="T56" s="5" t="str">
        <f>IF(OR(COUNT($A56)=0,DR!BZ58=""),"",IF($A56&lt;&gt;DR!$B58,"ERR",DR!BZ58))</f>
        <v/>
      </c>
      <c r="U56" s="2" t="str">
        <f>IF(COUNT($A56)=0,"",IF(T56="3E","3E",IF(T56="","I",LOOKUP(T56/V$2,{0,0.4,0.45,0.5,0.55,0.6,0.65,0.7,0.75,0.8,1},{"F","D","C","C+","B-","B","B+","A-","A","A+"}))))</f>
        <v/>
      </c>
      <c r="V56" s="99" t="str">
        <f>IF(COUNT($A56)=0,"",IF(T56="","--",IF(T56="3E","3E",LOOKUP(T56/V$2,{0,0.4,0.45,0.5,0.55,0.6,0.65,0.7,0.75,0.8,1},{0,2,2.25,2.5,2.75,3,3.25,3.5,3.75,4}))))</f>
        <v/>
      </c>
      <c r="W56" s="5" t="str">
        <f>IF(COUNT($A56)=0,"",IF($A56&lt;&gt;DR!$B58,"ERR",IF(DR!$A58="IM",DR!CL58,DR!CK58)))</f>
        <v/>
      </c>
      <c r="X56" s="2" t="str">
        <f>IF(COUNT($A56)=0,"",IF(W56="3E","3E",IF(W56="","I",LOOKUP(W56/Y$2,{0,0.4,0.45,0.5,0.55,0.6,0.65,0.7,0.75,0.8,1},{"F","D","C","C+","B-","B","B+","A-","A","A+"}))))</f>
        <v/>
      </c>
      <c r="Y56" s="99" t="str">
        <f>IF(COUNT($A56)=0,"",IF(W56="","--",IF(W56="3E","3E",LOOKUP(W56/Y$2,{0,0.4,0.45,0.5,0.55,0.6,0.65,0.7,0.75,0.8,1},{0,2,2.25,2.5,2.75,3,3.25,3.5,3.75,4}))))</f>
        <v/>
      </c>
      <c r="Z56" s="5" t="str">
        <f>IF(COUNT($A56)=0,"",IF($A56&lt;&gt;DR!$B58,"ERR",DR!BF58))</f>
        <v/>
      </c>
      <c r="AA56" s="2" t="str">
        <f>IF(COUNT($A56)=0,"",IF(Z56="3E","3E",IF(Z56="","I",LOOKUP(Z56/AB$2,{0,0.4,0.45,0.5,0.55,0.6,0.65,0.7,0.75,0.8,1},{"F","D","C","C+","B-","B","B+","A-","A","A+"}))))</f>
        <v/>
      </c>
      <c r="AB56" s="99" t="str">
        <f>IF(COUNT($A56)=0,"",IF(Z56="","--",IF(Z56="3E","3E",LOOKUP(Z56/AB$2,{0,0.4,0.45,0.5,0.55,0.6,0.65,0.7,0.75,0.8,1},{0,2,2.25,2.5,2.75,3,3.25,3.5,3.75,4}))))</f>
        <v/>
      </c>
      <c r="AC56" s="5" t="str">
        <f>IF(COUNT($A56)=0,"",IF($A56&lt;&gt;DR!$B58,"ERR",DR!BG58))</f>
        <v/>
      </c>
      <c r="AD56" s="2" t="str">
        <f>IF(COUNT($A56)=0,"",IF(AC56="3E","3E",IF(AC56="","I",LOOKUP(AC56/AE$2,{0,0.4,0.45,0.5,0.55,0.6,0.65,0.7,0.75,0.8,1},{"F","D","C","C+","B-","B","B+","A-","A","A+"}))))</f>
        <v/>
      </c>
      <c r="AE56" s="99" t="str">
        <f>IF(COUNT($A56)=0,"",IF(AC56="","--",IF(AC56="3E","3E",LOOKUP(AC56/AE$2,{0,0.4,0.45,0.5,0.55,0.6,0.65,0.7,0.75,0.8,1},{0,2,2.25,2.5,2.75,3,3.25,3.5,3.75,4}))))</f>
        <v/>
      </c>
      <c r="AF56" s="5" t="str">
        <f>IF(COUNT($A56)=0,"",IF($A56&lt;&gt;DR!$B58,"ERR",DR!BQ58))</f>
        <v/>
      </c>
      <c r="AG56" s="2" t="str">
        <f>IF(COUNT($A56)=0,"",IF(AF56="3E","3E",IF(AF56="","I",LOOKUP(AF56/AH$2,{0,0.4,0.45,0.5,0.55,0.6,0.65,0.7,0.75,0.8,1},{"F","D","C","C+","B-","B","B+","A-","A","A+"}))))</f>
        <v/>
      </c>
      <c r="AH56" s="99" t="str">
        <f>IF(COUNT($A56)=0,"",IF(AF56="","--",IF(AF56="3E","3E",LOOKUP(AF56/AH$2,{0,0.4,0.45,0.5,0.55,0.6,0.65,0.7,0.75,0.8,1},{0,2,2.25,2.5,2.75,3,3.25,3.5,3.75,4}))))</f>
        <v/>
      </c>
      <c r="AI56" s="5" t="str">
        <f>IF(COUNT($A56)=0,"",IF($A56&lt;&gt;DR!$B58,"ERR",DR!BY58))</f>
        <v/>
      </c>
      <c r="AJ56" s="2" t="str">
        <f>IF(COUNT($A56)=0,"",IF(AI56="3E","3E",IF(AI56="","I",LOOKUP(AI56/AK$2,{0,0.4,0.45,0.5,0.55,0.6,0.65,0.7,0.75,0.8,1},{"F","D","C","C+","B-","B","B+","A-","A","A+"}))))</f>
        <v/>
      </c>
      <c r="AK56" s="103" t="str">
        <f>IF(COUNT($A56)=0,"",IF(AI56="","--",IF(AI56="3E","3E",LOOKUP(AI56/AK$2,{0,0.4,0.45,0.5,0.55,0.6,0.65,0.7,0.75,0.8,1},{0,2,2.25,2.5,2.75,3,3.25,3.5,3.75,4}))))</f>
        <v/>
      </c>
      <c r="AL56" s="94" t="str">
        <f>IFERROR(IF(COUNT($A56)=0,"",IF(COUNT(W56)=0,"--",IF(COUNTIF(B56:AK56,"3E")&gt;0,"3E",SUM(IF(D56&gt;=2,D56*$D$3),IF(G56&gt;=2,G56*$G$3),IF(J56&gt;=2,J56*$J$3),IF(M56&gt;=2,M56*$M$3),IF(P56&gt;=2,P56*$P$3),IF(S56&gt;=2,S56*$S$3),IF(V56&gt;=2,V56*$V$3),IF(Y56&gt;=2,Y56*$Y$3),IF(AB56&gt;=2,AB56*$AB$3),IF(AE56&gt;=2,AE56*$AE$3),IF(AH56&gt;=2,AH56*$AH$3),IF(AK56&gt;=2,AK56*$AK$3))))),"")</f>
        <v/>
      </c>
      <c r="AM56" s="4" t="str">
        <f>IF(COUNT($A56)=0,"",IF(COUNT(W56)=0,"--",IF(COUNTIF(B56:Y56,"3E")&gt;0,"3E",TRUNC(SUM(IF(N(D56)&gt;=2,D$3*D56,0),IF(N(G56)&gt;=2,G$3*G56,0),IF(N(J56)&gt;=2,J$3*J56,0),IF(N(M56)&gt;=2,M$3*M56,0),IF(N(P56)&gt;=2,P$3*P56,0),IF(N(S56)&gt;=2,S$3*S56,0),IF(N(AB56)&gt;=2,AB$3*AB56,0),IF(N(AE56)&gt;=2,AE$3*AE56,0),IF(N(AH56)&gt;=2,AH$3*AH56,0),IF(N(V56)&gt;=2,V$3*V56,0),IF(N(Y56)&gt;=2,Y$3*Y56,0))/TCP,3))))</f>
        <v/>
      </c>
      <c r="AN56" s="2" t="str">
        <f>IFERROR(IF(COUNT($A56)=0,"",IF(COUNT(W56)=0,"--",IF(COUNTIF(B56:AK56,"3E")&gt;0,"3E",SUM(IF(D56&gt;=2,$D$3),IF(G56&gt;=2,$G$3),IF(J56&gt;=2,$J$3),IF(M56&gt;=2,$M$3),IF(P56&gt;=2,$P$3),IF(S56&gt;=2,$S$3),IF(V56&gt;=2,$V$3),IF(Y56&gt;=2,$Y$3),IF(AB56&gt;=2,$AB$3),IF(AE56&gt;=2,$AE$3),IF(AH56&gt;=2,$AH$3),IF(AK56&gt;=2,$AK$3))))),"")</f>
        <v/>
      </c>
      <c r="AO56" s="2" t="str">
        <f>IF(AM56="3E","3E",IF(COUNT($A56)=0,"",IF(COUNT(AK56)=0,"I",LOOKUP(AM56,{0,2,2.25,2.5,2.75,3,3.25,3.5,3.75,4},{"F","D","C","C+","B-","B","B+","A-","A","A+"}))))</f>
        <v/>
      </c>
      <c r="AP56" s="2" t="str">
        <f>IF(AM56="3E","3E",IF(OR(COUNT($A56)=0,COUNT(W56)=0),"",IF(AND(Y56&gt;=2,AM56&gt;=2,AN56&gt;=28),"PASS","FAIL")))</f>
        <v/>
      </c>
      <c r="AQ56" s="2" t="str">
        <f>IF(COUNT($A56)=0,"",IF(AP56="3E","3E",IF(AP56="PASS",CONCATENATE(IF(N(D56)&lt;2,"411F,",""),IF(N(G56)&lt;2,"412F,",""),IF(N(J56)&lt;2,"413F,",""),IF(N(M56)&lt;2,"421F,",""),IF(N(P56)&lt;2,"422F,",""),IF(N(S56)&lt;2,"423F,",""),IF(N(AB56)&lt;2,"431F,",""),IF(N(AE56)&lt;2,"432F,",""),IF(N(AH56)&lt;2,"433F,","")),"")))</f>
        <v/>
      </c>
      <c r="AR56" s="6" t="str">
        <f t="shared" si="1"/>
        <v/>
      </c>
    </row>
    <row r="57" spans="1:44" ht="18.95" customHeight="1" x14ac:dyDescent="0.25">
      <c r="A57" s="93" t="str">
        <f>IF(DR!$B59="","",DR!$B59)</f>
        <v/>
      </c>
      <c r="B57" s="5" t="str">
        <f>IF(COUNT($A57)=0,"",IF($A57&lt;&gt;DR!$B59,"ERR",DR!J59))</f>
        <v/>
      </c>
      <c r="C57" s="2" t="str">
        <f>IF(COUNT($A57)=0,"",IF(B57="3E","3E",IF(B57="","I",LOOKUP(B57/D$2,{0,0.4,0.45,0.5,0.55,0.6,0.65,0.7,0.75,0.8,1},{"F","D","C","C+","B-","B","B+","A-","A","A+"}))))</f>
        <v/>
      </c>
      <c r="D57" s="99" t="str">
        <f>IF(COUNT($A57)=0,"",IF(B57="","--",IF(B57="3E","3E",LOOKUP(B57/D$2,{0,0.4,0.45,0.5,0.55,0.6,0.65,0.7,0.75,0.8,1},{0,2,2.25,2.5,2.75,3,3.25,3.5,3.75,4}))))</f>
        <v/>
      </c>
      <c r="E57" s="5" t="str">
        <f>IF(COUNT($A57)=0,"",IF($A57&lt;&gt;DR!$B59,"ERR",DR!R59))</f>
        <v/>
      </c>
      <c r="F57" s="2" t="str">
        <f>IF(COUNT($A57)=0,"",IF(E57="3E","3E",IF(E57="","I",LOOKUP(E57/G$2,{0,0.4,0.45,0.5,0.55,0.6,0.65,0.7,0.75,0.8,1},{"F","D","C","C+","B-","B","B+","A-","A","A+"}))))</f>
        <v/>
      </c>
      <c r="G57" s="99" t="str">
        <f>IF(COUNT($A57)=0,"",IF(E57="","--",IF(E57="3E","3E",LOOKUP(E57/G$2,{0,0.4,0.45,0.5,0.55,0.6,0.65,0.7,0.75,0.8,1},{0,2,2.25,2.5,2.75,3,3.25,3.5,3.75,4}))))</f>
        <v/>
      </c>
      <c r="H57" s="5" t="str">
        <f>IF(COUNT($A57)=0,"",IF($A57&lt;&gt;DR!$B59,"ERR",DR!Z59))</f>
        <v/>
      </c>
      <c r="I57" s="2" t="str">
        <f>IF(COUNT($A57)=0,"",IF(H57="3E","3E",IF(H57="","I",LOOKUP(H57/J$2,{0,0.4,0.45,0.5,0.55,0.6,0.65,0.7,0.75,0.8,1},{"F","D","C","C+","B-","B","B+","A-","A","A+"}))))</f>
        <v/>
      </c>
      <c r="J57" s="99" t="str">
        <f>IF(COUNT($A57)=0,"",IF(H57="","--",IF(H57="3E","3E",LOOKUP(H57/J$2,{0,0.4,0.45,0.5,0.55,0.6,0.65,0.7,0.75,0.8,1},{0,2,2.25,2.5,2.75,3,3.25,3.5,3.75,4}))))</f>
        <v/>
      </c>
      <c r="K57" s="5" t="str">
        <f>IF(COUNT($A57)=0,"",IF($A57&lt;&gt;DR!$B59,"ERR",DR!AH59))</f>
        <v/>
      </c>
      <c r="L57" s="2" t="str">
        <f>IF(COUNT($A57)=0,"",IF(K57="3E","3E",IF(K57="","I",LOOKUP(K57/M$2,{0,0.4,0.45,0.5,0.55,0.6,0.65,0.7,0.75,0.8,1},{"F","D","C","C+","B-","B","B+","A-","A","A+"}))))</f>
        <v/>
      </c>
      <c r="M57" s="99" t="str">
        <f>IF(COUNT($A57)=0,"",IF(K57="","--",IF(K57="3E","3E",LOOKUP(K57/M$2,{0,0.4,0.45,0.5,0.55,0.6,0.65,0.7,0.75,0.8,1},{0,2,2.25,2.5,2.75,3,3.25,3.5,3.75,4}))))</f>
        <v/>
      </c>
      <c r="N57" s="5" t="str">
        <f>IF(COUNT($A57)=0,"",IF($A57&lt;&gt;DR!$B59,"ERR",DR!AP59))</f>
        <v/>
      </c>
      <c r="O57" s="2" t="str">
        <f>IF(COUNT($A57)=0,"",IF(N57="3E","3E",IF(N57="","I",LOOKUP(N57/P$2,{0,0.4,0.45,0.5,0.55,0.6,0.65,0.7,0.75,0.8,1},{"F","D","C","C+","B-","B","B+","A-","A","A+"}))))</f>
        <v/>
      </c>
      <c r="P57" s="99" t="str">
        <f>IF(COUNT($A57)=0,"",IF(N57="","--",IF(N57="3E","3E",LOOKUP(N57/P$2,{0,0.4,0.45,0.5,0.55,0.6,0.65,0.7,0.75,0.8,1},{0,2,2.25,2.5,2.75,3,3.25,3.5,3.75,4}))))</f>
        <v/>
      </c>
      <c r="Q57" s="5" t="str">
        <f>IF(COUNT($A57)=0,"",IF($A57&lt;&gt;DR!$B59,"ERR",DR!AX59))</f>
        <v/>
      </c>
      <c r="R57" s="2" t="str">
        <f>IF(COUNT($A57)=0,"",IF(Q57="3E","3E",IF(Q57="","I",LOOKUP(Q57/S$2,{0,0.4,0.45,0.5,0.55,0.6,0.65,0.7,0.75,0.8,1},{"F","D","C","C+","B-","B","B+","A-","A","A+"}))))</f>
        <v/>
      </c>
      <c r="S57" s="99" t="str">
        <f>IF(COUNT($A57)=0,"",IF(Q57="","--",IF(Q57="3E","3E",LOOKUP(Q57/S$2,{0,0.4,0.45,0.5,0.55,0.6,0.65,0.7,0.75,0.8,1},{0,2,2.25,2.5,2.75,3,3.25,3.5,3.75,4}))))</f>
        <v/>
      </c>
      <c r="T57" s="5" t="str">
        <f>IF(OR(COUNT($A57)=0,DR!BZ59=""),"",IF($A57&lt;&gt;DR!$B59,"ERR",DR!BZ59))</f>
        <v/>
      </c>
      <c r="U57" s="2" t="str">
        <f>IF(COUNT($A57)=0,"",IF(T57="3E","3E",IF(T57="","I",LOOKUP(T57/V$2,{0,0.4,0.45,0.5,0.55,0.6,0.65,0.7,0.75,0.8,1},{"F","D","C","C+","B-","B","B+","A-","A","A+"}))))</f>
        <v/>
      </c>
      <c r="V57" s="99" t="str">
        <f>IF(COUNT($A57)=0,"",IF(T57="","--",IF(T57="3E","3E",LOOKUP(T57/V$2,{0,0.4,0.45,0.5,0.55,0.6,0.65,0.7,0.75,0.8,1},{0,2,2.25,2.5,2.75,3,3.25,3.5,3.75,4}))))</f>
        <v/>
      </c>
      <c r="W57" s="5" t="str">
        <f>IF(COUNT($A57)=0,"",IF($A57&lt;&gt;DR!$B59,"ERR",IF(DR!$A59="IM",DR!CL59,DR!CK59)))</f>
        <v/>
      </c>
      <c r="X57" s="2" t="str">
        <f>IF(COUNT($A57)=0,"",IF(W57="3E","3E",IF(W57="","I",LOOKUP(W57/Y$2,{0,0.4,0.45,0.5,0.55,0.6,0.65,0.7,0.75,0.8,1},{"F","D","C","C+","B-","B","B+","A-","A","A+"}))))</f>
        <v/>
      </c>
      <c r="Y57" s="99" t="str">
        <f>IF(COUNT($A57)=0,"",IF(W57="","--",IF(W57="3E","3E",LOOKUP(W57/Y$2,{0,0.4,0.45,0.5,0.55,0.6,0.65,0.7,0.75,0.8,1},{0,2,2.25,2.5,2.75,3,3.25,3.5,3.75,4}))))</f>
        <v/>
      </c>
      <c r="Z57" s="5" t="str">
        <f>IF(COUNT($A57)=0,"",IF($A57&lt;&gt;DR!$B59,"ERR",DR!BF59))</f>
        <v/>
      </c>
      <c r="AA57" s="2" t="str">
        <f>IF(COUNT($A57)=0,"",IF(Z57="3E","3E",IF(Z57="","I",LOOKUP(Z57/AB$2,{0,0.4,0.45,0.5,0.55,0.6,0.65,0.7,0.75,0.8,1},{"F","D","C","C+","B-","B","B+","A-","A","A+"}))))</f>
        <v/>
      </c>
      <c r="AB57" s="99" t="str">
        <f>IF(COUNT($A57)=0,"",IF(Z57="","--",IF(Z57="3E","3E",LOOKUP(Z57/AB$2,{0,0.4,0.45,0.5,0.55,0.6,0.65,0.7,0.75,0.8,1},{0,2,2.25,2.5,2.75,3,3.25,3.5,3.75,4}))))</f>
        <v/>
      </c>
      <c r="AC57" s="5" t="str">
        <f>IF(COUNT($A57)=0,"",IF($A57&lt;&gt;DR!$B59,"ERR",DR!BG59))</f>
        <v/>
      </c>
      <c r="AD57" s="2" t="str">
        <f>IF(COUNT($A57)=0,"",IF(AC57="3E","3E",IF(AC57="","I",LOOKUP(AC57/AE$2,{0,0.4,0.45,0.5,0.55,0.6,0.65,0.7,0.75,0.8,1},{"F","D","C","C+","B-","B","B+","A-","A","A+"}))))</f>
        <v/>
      </c>
      <c r="AE57" s="99" t="str">
        <f>IF(COUNT($A57)=0,"",IF(AC57="","--",IF(AC57="3E","3E",LOOKUP(AC57/AE$2,{0,0.4,0.45,0.5,0.55,0.6,0.65,0.7,0.75,0.8,1},{0,2,2.25,2.5,2.75,3,3.25,3.5,3.75,4}))))</f>
        <v/>
      </c>
      <c r="AF57" s="5" t="str">
        <f>IF(COUNT($A57)=0,"",IF($A57&lt;&gt;DR!$B59,"ERR",DR!BQ59))</f>
        <v/>
      </c>
      <c r="AG57" s="2" t="str">
        <f>IF(COUNT($A57)=0,"",IF(AF57="3E","3E",IF(AF57="","I",LOOKUP(AF57/AH$2,{0,0.4,0.45,0.5,0.55,0.6,0.65,0.7,0.75,0.8,1},{"F","D","C","C+","B-","B","B+","A-","A","A+"}))))</f>
        <v/>
      </c>
      <c r="AH57" s="99" t="str">
        <f>IF(COUNT($A57)=0,"",IF(AF57="","--",IF(AF57="3E","3E",LOOKUP(AF57/AH$2,{0,0.4,0.45,0.5,0.55,0.6,0.65,0.7,0.75,0.8,1},{0,2,2.25,2.5,2.75,3,3.25,3.5,3.75,4}))))</f>
        <v/>
      </c>
      <c r="AI57" s="5" t="str">
        <f>IF(COUNT($A57)=0,"",IF($A57&lt;&gt;DR!$B59,"ERR",DR!BY59))</f>
        <v/>
      </c>
      <c r="AJ57" s="2" t="str">
        <f>IF(COUNT($A57)=0,"",IF(AI57="3E","3E",IF(AI57="","I",LOOKUP(AI57/AK$2,{0,0.4,0.45,0.5,0.55,0.6,0.65,0.7,0.75,0.8,1},{"F","D","C","C+","B-","B","B+","A-","A","A+"}))))</f>
        <v/>
      </c>
      <c r="AK57" s="103" t="str">
        <f>IF(COUNT($A57)=0,"",IF(AI57="","--",IF(AI57="3E","3E",LOOKUP(AI57/AK$2,{0,0.4,0.45,0.5,0.55,0.6,0.65,0.7,0.75,0.8,1},{0,2,2.25,2.5,2.75,3,3.25,3.5,3.75,4}))))</f>
        <v/>
      </c>
      <c r="AL57" s="94" t="str">
        <f>IFERROR(IF(COUNT($A57)=0,"",IF(COUNT(W57)=0,"--",IF(COUNTIF(B57:AK57,"3E")&gt;0,"3E",SUM(IF(D57&gt;=2,D57*$D$3),IF(G57&gt;=2,G57*$G$3),IF(J57&gt;=2,J57*$J$3),IF(M57&gt;=2,M57*$M$3),IF(P57&gt;=2,P57*$P$3),IF(S57&gt;=2,S57*$S$3),IF(V57&gt;=2,V57*$V$3),IF(Y57&gt;=2,Y57*$Y$3),IF(AB57&gt;=2,AB57*$AB$3),IF(AE57&gt;=2,AE57*$AE$3),IF(AH57&gt;=2,AH57*$AH$3),IF(AK57&gt;=2,AK57*$AK$3))))),"")</f>
        <v/>
      </c>
      <c r="AM57" s="4" t="str">
        <f>IF(COUNT($A57)=0,"",IF(COUNT(W57)=0,"--",IF(COUNTIF(B57:Y57,"3E")&gt;0,"3E",TRUNC(SUM(IF(N(D57)&gt;=2,D$3*D57,0),IF(N(G57)&gt;=2,G$3*G57,0),IF(N(J57)&gt;=2,J$3*J57,0),IF(N(M57)&gt;=2,M$3*M57,0),IF(N(P57)&gt;=2,P$3*P57,0),IF(N(S57)&gt;=2,S$3*S57,0),IF(N(AB57)&gt;=2,AB$3*AB57,0),IF(N(AE57)&gt;=2,AE$3*AE57,0),IF(N(AH57)&gt;=2,AH$3*AH57,0),IF(N(V57)&gt;=2,V$3*V57,0),IF(N(Y57)&gt;=2,Y$3*Y57,0))/TCP,3))))</f>
        <v/>
      </c>
      <c r="AN57" s="2" t="str">
        <f>IFERROR(IF(COUNT($A57)=0,"",IF(COUNT(W57)=0,"--",IF(COUNTIF(B57:AK57,"3E")&gt;0,"3E",SUM(IF(D57&gt;=2,$D$3),IF(G57&gt;=2,$G$3),IF(J57&gt;=2,$J$3),IF(M57&gt;=2,$M$3),IF(P57&gt;=2,$P$3),IF(S57&gt;=2,$S$3),IF(V57&gt;=2,$V$3),IF(Y57&gt;=2,$Y$3),IF(AB57&gt;=2,$AB$3),IF(AE57&gt;=2,$AE$3),IF(AH57&gt;=2,$AH$3),IF(AK57&gt;=2,$AK$3))))),"")</f>
        <v/>
      </c>
      <c r="AO57" s="2" t="str">
        <f>IF(AM57="3E","3E",IF(COUNT($A57)=0,"",IF(COUNT(AK57)=0,"I",LOOKUP(AM57,{0,2,2.25,2.5,2.75,3,3.25,3.5,3.75,4},{"F","D","C","C+","B-","B","B+","A-","A","A+"}))))</f>
        <v/>
      </c>
      <c r="AP57" s="2" t="str">
        <f>IF(AM57="3E","3E",IF(OR(COUNT($A57)=0,COUNT(W57)=0),"",IF(AND(Y57&gt;=2,AM57&gt;=2,AN57&gt;=28),"PASS","FAIL")))</f>
        <v/>
      </c>
      <c r="AQ57" s="2" t="str">
        <f>IF(COUNT($A57)=0,"",IF(AP57="3E","3E",IF(AP57="PASS",CONCATENATE(IF(N(D57)&lt;2,"411F,",""),IF(N(G57)&lt;2,"412F,",""),IF(N(J57)&lt;2,"413F,",""),IF(N(M57)&lt;2,"421F,",""),IF(N(P57)&lt;2,"422F,",""),IF(N(S57)&lt;2,"423F,",""),IF(N(AB57)&lt;2,"431F,",""),IF(N(AE57)&lt;2,"432F,",""),IF(N(AH57)&lt;2,"433F,","")),"")))</f>
        <v/>
      </c>
      <c r="AR57" s="6" t="str">
        <f t="shared" si="1"/>
        <v/>
      </c>
    </row>
    <row r="58" spans="1:44" ht="18.95" customHeight="1" x14ac:dyDescent="0.25">
      <c r="A58" s="93" t="str">
        <f>IF(DR!$B60="","",DR!$B60)</f>
        <v/>
      </c>
      <c r="B58" s="5" t="str">
        <f>IF(COUNT($A58)=0,"",IF($A58&lt;&gt;DR!$B60,"ERR",DR!J60))</f>
        <v/>
      </c>
      <c r="C58" s="2" t="str">
        <f>IF(COUNT($A58)=0,"",IF(B58="3E","3E",IF(B58="","I",LOOKUP(B58/D$2,{0,0.4,0.45,0.5,0.55,0.6,0.65,0.7,0.75,0.8,1},{"F","D","C","C+","B-","B","B+","A-","A","A+"}))))</f>
        <v/>
      </c>
      <c r="D58" s="99" t="str">
        <f>IF(COUNT($A58)=0,"",IF(B58="","--",IF(B58="3E","3E",LOOKUP(B58/D$2,{0,0.4,0.45,0.5,0.55,0.6,0.65,0.7,0.75,0.8,1},{0,2,2.25,2.5,2.75,3,3.25,3.5,3.75,4}))))</f>
        <v/>
      </c>
      <c r="E58" s="5" t="str">
        <f>IF(COUNT($A58)=0,"",IF($A58&lt;&gt;DR!$B60,"ERR",DR!R60))</f>
        <v/>
      </c>
      <c r="F58" s="2" t="str">
        <f>IF(COUNT($A58)=0,"",IF(E58="3E","3E",IF(E58="","I",LOOKUP(E58/G$2,{0,0.4,0.45,0.5,0.55,0.6,0.65,0.7,0.75,0.8,1},{"F","D","C","C+","B-","B","B+","A-","A","A+"}))))</f>
        <v/>
      </c>
      <c r="G58" s="99" t="str">
        <f>IF(COUNT($A58)=0,"",IF(E58="","--",IF(E58="3E","3E",LOOKUP(E58/G$2,{0,0.4,0.45,0.5,0.55,0.6,0.65,0.7,0.75,0.8,1},{0,2,2.25,2.5,2.75,3,3.25,3.5,3.75,4}))))</f>
        <v/>
      </c>
      <c r="H58" s="5" t="str">
        <f>IF(COUNT($A58)=0,"",IF($A58&lt;&gt;DR!$B60,"ERR",DR!Z60))</f>
        <v/>
      </c>
      <c r="I58" s="2" t="str">
        <f>IF(COUNT($A58)=0,"",IF(H58="3E","3E",IF(H58="","I",LOOKUP(H58/J$2,{0,0.4,0.45,0.5,0.55,0.6,0.65,0.7,0.75,0.8,1},{"F","D","C","C+","B-","B","B+","A-","A","A+"}))))</f>
        <v/>
      </c>
      <c r="J58" s="99" t="str">
        <f>IF(COUNT($A58)=0,"",IF(H58="","--",IF(H58="3E","3E",LOOKUP(H58/J$2,{0,0.4,0.45,0.5,0.55,0.6,0.65,0.7,0.75,0.8,1},{0,2,2.25,2.5,2.75,3,3.25,3.5,3.75,4}))))</f>
        <v/>
      </c>
      <c r="K58" s="5" t="str">
        <f>IF(COUNT($A58)=0,"",IF($A58&lt;&gt;DR!$B60,"ERR",DR!AH60))</f>
        <v/>
      </c>
      <c r="L58" s="2" t="str">
        <f>IF(COUNT($A58)=0,"",IF(K58="3E","3E",IF(K58="","I",LOOKUP(K58/M$2,{0,0.4,0.45,0.5,0.55,0.6,0.65,0.7,0.75,0.8,1},{"F","D","C","C+","B-","B","B+","A-","A","A+"}))))</f>
        <v/>
      </c>
      <c r="M58" s="99" t="str">
        <f>IF(COUNT($A58)=0,"",IF(K58="","--",IF(K58="3E","3E",LOOKUP(K58/M$2,{0,0.4,0.45,0.5,0.55,0.6,0.65,0.7,0.75,0.8,1},{0,2,2.25,2.5,2.75,3,3.25,3.5,3.75,4}))))</f>
        <v/>
      </c>
      <c r="N58" s="5" t="str">
        <f>IF(COUNT($A58)=0,"",IF($A58&lt;&gt;DR!$B60,"ERR",DR!AP60))</f>
        <v/>
      </c>
      <c r="O58" s="2" t="str">
        <f>IF(COUNT($A58)=0,"",IF(N58="3E","3E",IF(N58="","I",LOOKUP(N58/P$2,{0,0.4,0.45,0.5,0.55,0.6,0.65,0.7,0.75,0.8,1},{"F","D","C","C+","B-","B","B+","A-","A","A+"}))))</f>
        <v/>
      </c>
      <c r="P58" s="99" t="str">
        <f>IF(COUNT($A58)=0,"",IF(N58="","--",IF(N58="3E","3E",LOOKUP(N58/P$2,{0,0.4,0.45,0.5,0.55,0.6,0.65,0.7,0.75,0.8,1},{0,2,2.25,2.5,2.75,3,3.25,3.5,3.75,4}))))</f>
        <v/>
      </c>
      <c r="Q58" s="5" t="str">
        <f>IF(COUNT($A58)=0,"",IF($A58&lt;&gt;DR!$B60,"ERR",DR!AX60))</f>
        <v/>
      </c>
      <c r="R58" s="2" t="str">
        <f>IF(COUNT($A58)=0,"",IF(Q58="3E","3E",IF(Q58="","I",LOOKUP(Q58/S$2,{0,0.4,0.45,0.5,0.55,0.6,0.65,0.7,0.75,0.8,1},{"F","D","C","C+","B-","B","B+","A-","A","A+"}))))</f>
        <v/>
      </c>
      <c r="S58" s="99" t="str">
        <f>IF(COUNT($A58)=0,"",IF(Q58="","--",IF(Q58="3E","3E",LOOKUP(Q58/S$2,{0,0.4,0.45,0.5,0.55,0.6,0.65,0.7,0.75,0.8,1},{0,2,2.25,2.5,2.75,3,3.25,3.5,3.75,4}))))</f>
        <v/>
      </c>
      <c r="T58" s="5" t="str">
        <f>IF(OR(COUNT($A58)=0,DR!BZ60=""),"",IF($A58&lt;&gt;DR!$B60,"ERR",DR!BZ60))</f>
        <v/>
      </c>
      <c r="U58" s="2" t="str">
        <f>IF(COUNT($A58)=0,"",IF(T58="3E","3E",IF(T58="","I",LOOKUP(T58/V$2,{0,0.4,0.45,0.5,0.55,0.6,0.65,0.7,0.75,0.8,1},{"F","D","C","C+","B-","B","B+","A-","A","A+"}))))</f>
        <v/>
      </c>
      <c r="V58" s="99" t="str">
        <f>IF(COUNT($A58)=0,"",IF(T58="","--",IF(T58="3E","3E",LOOKUP(T58/V$2,{0,0.4,0.45,0.5,0.55,0.6,0.65,0.7,0.75,0.8,1},{0,2,2.25,2.5,2.75,3,3.25,3.5,3.75,4}))))</f>
        <v/>
      </c>
      <c r="W58" s="5" t="str">
        <f>IF(COUNT($A58)=0,"",IF($A58&lt;&gt;DR!$B60,"ERR",IF(DR!$A60="IM",DR!CL60,DR!CK60)))</f>
        <v/>
      </c>
      <c r="X58" s="2" t="str">
        <f>IF(COUNT($A58)=0,"",IF(W58="3E","3E",IF(W58="","I",LOOKUP(W58/Y$2,{0,0.4,0.45,0.5,0.55,0.6,0.65,0.7,0.75,0.8,1},{"F","D","C","C+","B-","B","B+","A-","A","A+"}))))</f>
        <v/>
      </c>
      <c r="Y58" s="99" t="str">
        <f>IF(COUNT($A58)=0,"",IF(W58="","--",IF(W58="3E","3E",LOOKUP(W58/Y$2,{0,0.4,0.45,0.5,0.55,0.6,0.65,0.7,0.75,0.8,1},{0,2,2.25,2.5,2.75,3,3.25,3.5,3.75,4}))))</f>
        <v/>
      </c>
      <c r="Z58" s="5" t="str">
        <f>IF(COUNT($A58)=0,"",IF($A58&lt;&gt;DR!$B60,"ERR",DR!BF60))</f>
        <v/>
      </c>
      <c r="AA58" s="2" t="str">
        <f>IF(COUNT($A58)=0,"",IF(Z58="3E","3E",IF(Z58="","I",LOOKUP(Z58/AB$2,{0,0.4,0.45,0.5,0.55,0.6,0.65,0.7,0.75,0.8,1},{"F","D","C","C+","B-","B","B+","A-","A","A+"}))))</f>
        <v/>
      </c>
      <c r="AB58" s="99" t="str">
        <f>IF(COUNT($A58)=0,"",IF(Z58="","--",IF(Z58="3E","3E",LOOKUP(Z58/AB$2,{0,0.4,0.45,0.5,0.55,0.6,0.65,0.7,0.75,0.8,1},{0,2,2.25,2.5,2.75,3,3.25,3.5,3.75,4}))))</f>
        <v/>
      </c>
      <c r="AC58" s="5" t="str">
        <f>IF(COUNT($A58)=0,"",IF($A58&lt;&gt;DR!$B60,"ERR",DR!BG60))</f>
        <v/>
      </c>
      <c r="AD58" s="2" t="str">
        <f>IF(COUNT($A58)=0,"",IF(AC58="3E","3E",IF(AC58="","I",LOOKUP(AC58/AE$2,{0,0.4,0.45,0.5,0.55,0.6,0.65,0.7,0.75,0.8,1},{"F","D","C","C+","B-","B","B+","A-","A","A+"}))))</f>
        <v/>
      </c>
      <c r="AE58" s="99" t="str">
        <f>IF(COUNT($A58)=0,"",IF(AC58="","--",IF(AC58="3E","3E",LOOKUP(AC58/AE$2,{0,0.4,0.45,0.5,0.55,0.6,0.65,0.7,0.75,0.8,1},{0,2,2.25,2.5,2.75,3,3.25,3.5,3.75,4}))))</f>
        <v/>
      </c>
      <c r="AF58" s="5" t="str">
        <f>IF(COUNT($A58)=0,"",IF($A58&lt;&gt;DR!$B60,"ERR",DR!BQ60))</f>
        <v/>
      </c>
      <c r="AG58" s="2" t="str">
        <f>IF(COUNT($A58)=0,"",IF(AF58="3E","3E",IF(AF58="","I",LOOKUP(AF58/AH$2,{0,0.4,0.45,0.5,0.55,0.6,0.65,0.7,0.75,0.8,1},{"F","D","C","C+","B-","B","B+","A-","A","A+"}))))</f>
        <v/>
      </c>
      <c r="AH58" s="99" t="str">
        <f>IF(COUNT($A58)=0,"",IF(AF58="","--",IF(AF58="3E","3E",LOOKUP(AF58/AH$2,{0,0.4,0.45,0.5,0.55,0.6,0.65,0.7,0.75,0.8,1},{0,2,2.25,2.5,2.75,3,3.25,3.5,3.75,4}))))</f>
        <v/>
      </c>
      <c r="AI58" s="5" t="str">
        <f>IF(COUNT($A58)=0,"",IF($A58&lt;&gt;DR!$B60,"ERR",DR!BY60))</f>
        <v/>
      </c>
      <c r="AJ58" s="2" t="str">
        <f>IF(COUNT($A58)=0,"",IF(AI58="3E","3E",IF(AI58="","I",LOOKUP(AI58/AK$2,{0,0.4,0.45,0.5,0.55,0.6,0.65,0.7,0.75,0.8,1},{"F","D","C","C+","B-","B","B+","A-","A","A+"}))))</f>
        <v/>
      </c>
      <c r="AK58" s="103" t="str">
        <f>IF(COUNT($A58)=0,"",IF(AI58="","--",IF(AI58="3E","3E",LOOKUP(AI58/AK$2,{0,0.4,0.45,0.5,0.55,0.6,0.65,0.7,0.75,0.8,1},{0,2,2.25,2.5,2.75,3,3.25,3.5,3.75,4}))))</f>
        <v/>
      </c>
      <c r="AL58" s="94" t="str">
        <f>IFERROR(IF(COUNT($A58)=0,"",IF(COUNT(W58)=0,"--",IF(COUNTIF(B58:AK58,"3E")&gt;0,"3E",SUM(IF(D58&gt;=2,D58*$D$3),IF(G58&gt;=2,G58*$G$3),IF(J58&gt;=2,J58*$J$3),IF(M58&gt;=2,M58*$M$3),IF(P58&gt;=2,P58*$P$3),IF(S58&gt;=2,S58*$S$3),IF(V58&gt;=2,V58*$V$3),IF(Y58&gt;=2,Y58*$Y$3),IF(AB58&gt;=2,AB58*$AB$3),IF(AE58&gt;=2,AE58*$AE$3),IF(AH58&gt;=2,AH58*$AH$3),IF(AK58&gt;=2,AK58*$AK$3))))),"")</f>
        <v/>
      </c>
      <c r="AM58" s="4" t="str">
        <f>IF(COUNT($A58)=0,"",IF(COUNT(W58)=0,"--",IF(COUNTIF(B58:Y58,"3E")&gt;0,"3E",TRUNC(SUM(IF(N(D58)&gt;=2,D$3*D58,0),IF(N(G58)&gt;=2,G$3*G58,0),IF(N(J58)&gt;=2,J$3*J58,0),IF(N(M58)&gt;=2,M$3*M58,0),IF(N(P58)&gt;=2,P$3*P58,0),IF(N(S58)&gt;=2,S$3*S58,0),IF(N(AB58)&gt;=2,AB$3*AB58,0),IF(N(AE58)&gt;=2,AE$3*AE58,0),IF(N(AH58)&gt;=2,AH$3*AH58,0),IF(N(V58)&gt;=2,V$3*V58,0),IF(N(Y58)&gt;=2,Y$3*Y58,0))/TCP,3))))</f>
        <v/>
      </c>
      <c r="AN58" s="2" t="str">
        <f>IFERROR(IF(COUNT($A58)=0,"",IF(COUNT(W58)=0,"--",IF(COUNTIF(B58:AK58,"3E")&gt;0,"3E",SUM(IF(D58&gt;=2,$D$3),IF(G58&gt;=2,$G$3),IF(J58&gt;=2,$J$3),IF(M58&gt;=2,$M$3),IF(P58&gt;=2,$P$3),IF(S58&gt;=2,$S$3),IF(V58&gt;=2,$V$3),IF(Y58&gt;=2,$Y$3),IF(AB58&gt;=2,$AB$3),IF(AE58&gt;=2,$AE$3),IF(AH58&gt;=2,$AH$3),IF(AK58&gt;=2,$AK$3))))),"")</f>
        <v/>
      </c>
      <c r="AO58" s="2" t="str">
        <f>IF(AM58="3E","3E",IF(COUNT($A58)=0,"",IF(COUNT(AK58)=0,"I",LOOKUP(AM58,{0,2,2.25,2.5,2.75,3,3.25,3.5,3.75,4},{"F","D","C","C+","B-","B","B+","A-","A","A+"}))))</f>
        <v/>
      </c>
      <c r="AP58" s="2" t="str">
        <f>IF(AM58="3E","3E",IF(OR(COUNT($A58)=0,COUNT(W58)=0),"",IF(AND(Y58&gt;=2,AM58&gt;=2,AN58&gt;=28),"PASS","FAIL")))</f>
        <v/>
      </c>
      <c r="AQ58" s="2" t="str">
        <f>IF(COUNT($A58)=0,"",IF(AP58="3E","3E",IF(AP58="PASS",CONCATENATE(IF(N(D58)&lt;2,"411F,",""),IF(N(G58)&lt;2,"412F,",""),IF(N(J58)&lt;2,"413F,",""),IF(N(M58)&lt;2,"421F,",""),IF(N(P58)&lt;2,"422F,",""),IF(N(S58)&lt;2,"423F,",""),IF(N(AB58)&lt;2,"431F,",""),IF(N(AE58)&lt;2,"432F,",""),IF(N(AH58)&lt;2,"433F,","")),"")))</f>
        <v/>
      </c>
      <c r="AR58" s="6" t="str">
        <f t="shared" si="1"/>
        <v/>
      </c>
    </row>
    <row r="59" spans="1:44" ht="18.95" customHeight="1" x14ac:dyDescent="0.25">
      <c r="A59" s="93" t="str">
        <f>IF(DR!$B61="","",DR!$B61)</f>
        <v/>
      </c>
      <c r="B59" s="5" t="str">
        <f>IF(COUNT($A59)=0,"",IF($A59&lt;&gt;DR!$B61,"ERR",DR!J61))</f>
        <v/>
      </c>
      <c r="C59" s="2" t="str">
        <f>IF(COUNT($A59)=0,"",IF(B59="3E","3E",IF(B59="","I",LOOKUP(B59/D$2,{0,0.4,0.45,0.5,0.55,0.6,0.65,0.7,0.75,0.8,1},{"F","D","C","C+","B-","B","B+","A-","A","A+"}))))</f>
        <v/>
      </c>
      <c r="D59" s="99" t="str">
        <f>IF(COUNT($A59)=0,"",IF(B59="","--",IF(B59="3E","3E",LOOKUP(B59/D$2,{0,0.4,0.45,0.5,0.55,0.6,0.65,0.7,0.75,0.8,1},{0,2,2.25,2.5,2.75,3,3.25,3.5,3.75,4}))))</f>
        <v/>
      </c>
      <c r="E59" s="5" t="str">
        <f>IF(COUNT($A59)=0,"",IF($A59&lt;&gt;DR!$B61,"ERR",DR!R61))</f>
        <v/>
      </c>
      <c r="F59" s="2" t="str">
        <f>IF(COUNT($A59)=0,"",IF(E59="3E","3E",IF(E59="","I",LOOKUP(E59/G$2,{0,0.4,0.45,0.5,0.55,0.6,0.65,0.7,0.75,0.8,1},{"F","D","C","C+","B-","B","B+","A-","A","A+"}))))</f>
        <v/>
      </c>
      <c r="G59" s="99" t="str">
        <f>IF(COUNT($A59)=0,"",IF(E59="","--",IF(E59="3E","3E",LOOKUP(E59/G$2,{0,0.4,0.45,0.5,0.55,0.6,0.65,0.7,0.75,0.8,1},{0,2,2.25,2.5,2.75,3,3.25,3.5,3.75,4}))))</f>
        <v/>
      </c>
      <c r="H59" s="5" t="str">
        <f>IF(COUNT($A59)=0,"",IF($A59&lt;&gt;DR!$B61,"ERR",DR!Z61))</f>
        <v/>
      </c>
      <c r="I59" s="2" t="str">
        <f>IF(COUNT($A59)=0,"",IF(H59="3E","3E",IF(H59="","I",LOOKUP(H59/J$2,{0,0.4,0.45,0.5,0.55,0.6,0.65,0.7,0.75,0.8,1},{"F","D","C","C+","B-","B","B+","A-","A","A+"}))))</f>
        <v/>
      </c>
      <c r="J59" s="99" t="str">
        <f>IF(COUNT($A59)=0,"",IF(H59="","--",IF(H59="3E","3E",LOOKUP(H59/J$2,{0,0.4,0.45,0.5,0.55,0.6,0.65,0.7,0.75,0.8,1},{0,2,2.25,2.5,2.75,3,3.25,3.5,3.75,4}))))</f>
        <v/>
      </c>
      <c r="K59" s="5" t="str">
        <f>IF(COUNT($A59)=0,"",IF($A59&lt;&gt;DR!$B61,"ERR",DR!AH61))</f>
        <v/>
      </c>
      <c r="L59" s="2" t="str">
        <f>IF(COUNT($A59)=0,"",IF(K59="3E","3E",IF(K59="","I",LOOKUP(K59/M$2,{0,0.4,0.45,0.5,0.55,0.6,0.65,0.7,0.75,0.8,1},{"F","D","C","C+","B-","B","B+","A-","A","A+"}))))</f>
        <v/>
      </c>
      <c r="M59" s="99" t="str">
        <f>IF(COUNT($A59)=0,"",IF(K59="","--",IF(K59="3E","3E",LOOKUP(K59/M$2,{0,0.4,0.45,0.5,0.55,0.6,0.65,0.7,0.75,0.8,1},{0,2,2.25,2.5,2.75,3,3.25,3.5,3.75,4}))))</f>
        <v/>
      </c>
      <c r="N59" s="5" t="str">
        <f>IF(COUNT($A59)=0,"",IF($A59&lt;&gt;DR!$B61,"ERR",DR!AP61))</f>
        <v/>
      </c>
      <c r="O59" s="2" t="str">
        <f>IF(COUNT($A59)=0,"",IF(N59="3E","3E",IF(N59="","I",LOOKUP(N59/P$2,{0,0.4,0.45,0.5,0.55,0.6,0.65,0.7,0.75,0.8,1},{"F","D","C","C+","B-","B","B+","A-","A","A+"}))))</f>
        <v/>
      </c>
      <c r="P59" s="99" t="str">
        <f>IF(COUNT($A59)=0,"",IF(N59="","--",IF(N59="3E","3E",LOOKUP(N59/P$2,{0,0.4,0.45,0.5,0.55,0.6,0.65,0.7,0.75,0.8,1},{0,2,2.25,2.5,2.75,3,3.25,3.5,3.75,4}))))</f>
        <v/>
      </c>
      <c r="Q59" s="5" t="str">
        <f>IF(COUNT($A59)=0,"",IF($A59&lt;&gt;DR!$B61,"ERR",DR!AX61))</f>
        <v/>
      </c>
      <c r="R59" s="2" t="str">
        <f>IF(COUNT($A59)=0,"",IF(Q59="3E","3E",IF(Q59="","I",LOOKUP(Q59/S$2,{0,0.4,0.45,0.5,0.55,0.6,0.65,0.7,0.75,0.8,1},{"F","D","C","C+","B-","B","B+","A-","A","A+"}))))</f>
        <v/>
      </c>
      <c r="S59" s="99" t="str">
        <f>IF(COUNT($A59)=0,"",IF(Q59="","--",IF(Q59="3E","3E",LOOKUP(Q59/S$2,{0,0.4,0.45,0.5,0.55,0.6,0.65,0.7,0.75,0.8,1},{0,2,2.25,2.5,2.75,3,3.25,3.5,3.75,4}))))</f>
        <v/>
      </c>
      <c r="T59" s="5" t="str">
        <f>IF(OR(COUNT($A59)=0,DR!BZ61=""),"",IF($A59&lt;&gt;DR!$B61,"ERR",DR!BZ61))</f>
        <v/>
      </c>
      <c r="U59" s="2" t="str">
        <f>IF(COUNT($A59)=0,"",IF(T59="3E","3E",IF(T59="","I",LOOKUP(T59/V$2,{0,0.4,0.45,0.5,0.55,0.6,0.65,0.7,0.75,0.8,1},{"F","D","C","C+","B-","B","B+","A-","A","A+"}))))</f>
        <v/>
      </c>
      <c r="V59" s="99" t="str">
        <f>IF(COUNT($A59)=0,"",IF(T59="","--",IF(T59="3E","3E",LOOKUP(T59/V$2,{0,0.4,0.45,0.5,0.55,0.6,0.65,0.7,0.75,0.8,1},{0,2,2.25,2.5,2.75,3,3.25,3.5,3.75,4}))))</f>
        <v/>
      </c>
      <c r="W59" s="5" t="str">
        <f>IF(COUNT($A59)=0,"",IF($A59&lt;&gt;DR!$B61,"ERR",IF(DR!$A61="IM",DR!CL61,DR!CK61)))</f>
        <v/>
      </c>
      <c r="X59" s="2" t="str">
        <f>IF(COUNT($A59)=0,"",IF(W59="3E","3E",IF(W59="","I",LOOKUP(W59/Y$2,{0,0.4,0.45,0.5,0.55,0.6,0.65,0.7,0.75,0.8,1},{"F","D","C","C+","B-","B","B+","A-","A","A+"}))))</f>
        <v/>
      </c>
      <c r="Y59" s="99" t="str">
        <f>IF(COUNT($A59)=0,"",IF(W59="","--",IF(W59="3E","3E",LOOKUP(W59/Y$2,{0,0.4,0.45,0.5,0.55,0.6,0.65,0.7,0.75,0.8,1},{0,2,2.25,2.5,2.75,3,3.25,3.5,3.75,4}))))</f>
        <v/>
      </c>
      <c r="Z59" s="5" t="str">
        <f>IF(COUNT($A59)=0,"",IF($A59&lt;&gt;DR!$B61,"ERR",DR!BF61))</f>
        <v/>
      </c>
      <c r="AA59" s="2" t="str">
        <f>IF(COUNT($A59)=0,"",IF(Z59="3E","3E",IF(Z59="","I",LOOKUP(Z59/AB$2,{0,0.4,0.45,0.5,0.55,0.6,0.65,0.7,0.75,0.8,1},{"F","D","C","C+","B-","B","B+","A-","A","A+"}))))</f>
        <v/>
      </c>
      <c r="AB59" s="99" t="str">
        <f>IF(COUNT($A59)=0,"",IF(Z59="","--",IF(Z59="3E","3E",LOOKUP(Z59/AB$2,{0,0.4,0.45,0.5,0.55,0.6,0.65,0.7,0.75,0.8,1},{0,2,2.25,2.5,2.75,3,3.25,3.5,3.75,4}))))</f>
        <v/>
      </c>
      <c r="AC59" s="5" t="str">
        <f>IF(COUNT($A59)=0,"",IF($A59&lt;&gt;DR!$B61,"ERR",DR!BG61))</f>
        <v/>
      </c>
      <c r="AD59" s="2" t="str">
        <f>IF(COUNT($A59)=0,"",IF(AC59="3E","3E",IF(AC59="","I",LOOKUP(AC59/AE$2,{0,0.4,0.45,0.5,0.55,0.6,0.65,0.7,0.75,0.8,1},{"F","D","C","C+","B-","B","B+","A-","A","A+"}))))</f>
        <v/>
      </c>
      <c r="AE59" s="99" t="str">
        <f>IF(COUNT($A59)=0,"",IF(AC59="","--",IF(AC59="3E","3E",LOOKUP(AC59/AE$2,{0,0.4,0.45,0.5,0.55,0.6,0.65,0.7,0.75,0.8,1},{0,2,2.25,2.5,2.75,3,3.25,3.5,3.75,4}))))</f>
        <v/>
      </c>
      <c r="AF59" s="5" t="str">
        <f>IF(COUNT($A59)=0,"",IF($A59&lt;&gt;DR!$B61,"ERR",DR!BQ61))</f>
        <v/>
      </c>
      <c r="AG59" s="2" t="str">
        <f>IF(COUNT($A59)=0,"",IF(AF59="3E","3E",IF(AF59="","I",LOOKUP(AF59/AH$2,{0,0.4,0.45,0.5,0.55,0.6,0.65,0.7,0.75,0.8,1},{"F","D","C","C+","B-","B","B+","A-","A","A+"}))))</f>
        <v/>
      </c>
      <c r="AH59" s="99" t="str">
        <f>IF(COUNT($A59)=0,"",IF(AF59="","--",IF(AF59="3E","3E",LOOKUP(AF59/AH$2,{0,0.4,0.45,0.5,0.55,0.6,0.65,0.7,0.75,0.8,1},{0,2,2.25,2.5,2.75,3,3.25,3.5,3.75,4}))))</f>
        <v/>
      </c>
      <c r="AI59" s="5" t="str">
        <f>IF(COUNT($A59)=0,"",IF($A59&lt;&gt;DR!$B61,"ERR",DR!BY61))</f>
        <v/>
      </c>
      <c r="AJ59" s="2" t="str">
        <f>IF(COUNT($A59)=0,"",IF(AI59="3E","3E",IF(AI59="","I",LOOKUP(AI59/AK$2,{0,0.4,0.45,0.5,0.55,0.6,0.65,0.7,0.75,0.8,1},{"F","D","C","C+","B-","B","B+","A-","A","A+"}))))</f>
        <v/>
      </c>
      <c r="AK59" s="103" t="str">
        <f>IF(COUNT($A59)=0,"",IF(AI59="","--",IF(AI59="3E","3E",LOOKUP(AI59/AK$2,{0,0.4,0.45,0.5,0.55,0.6,0.65,0.7,0.75,0.8,1},{0,2,2.25,2.5,2.75,3,3.25,3.5,3.75,4}))))</f>
        <v/>
      </c>
      <c r="AL59" s="94" t="str">
        <f>IFERROR(IF(COUNT($A59)=0,"",IF(COUNT(W59)=0,"--",IF(COUNTIF(B59:AK59,"3E")&gt;0,"3E",SUM(IF(D59&gt;=2,D59*$D$3),IF(G59&gt;=2,G59*$G$3),IF(J59&gt;=2,J59*$J$3),IF(M59&gt;=2,M59*$M$3),IF(P59&gt;=2,P59*$P$3),IF(S59&gt;=2,S59*$S$3),IF(V59&gt;=2,V59*$V$3),IF(Y59&gt;=2,Y59*$Y$3),IF(AB59&gt;=2,AB59*$AB$3),IF(AE59&gt;=2,AE59*$AE$3),IF(AH59&gt;=2,AH59*$AH$3),IF(AK59&gt;=2,AK59*$AK$3))))),"")</f>
        <v/>
      </c>
      <c r="AM59" s="4" t="str">
        <f>IF(COUNT($A59)=0,"",IF(COUNT(W59)=0,"--",IF(COUNTIF(B59:Y59,"3E")&gt;0,"3E",TRUNC(SUM(IF(N(D59)&gt;=2,D$3*D59,0),IF(N(G59)&gt;=2,G$3*G59,0),IF(N(J59)&gt;=2,J$3*J59,0),IF(N(M59)&gt;=2,M$3*M59,0),IF(N(P59)&gt;=2,P$3*P59,0),IF(N(S59)&gt;=2,S$3*S59,0),IF(N(AB59)&gt;=2,AB$3*AB59,0),IF(N(AE59)&gt;=2,AE$3*AE59,0),IF(N(AH59)&gt;=2,AH$3*AH59,0),IF(N(V59)&gt;=2,V$3*V59,0),IF(N(Y59)&gt;=2,Y$3*Y59,0))/TCP,3))))</f>
        <v/>
      </c>
      <c r="AN59" s="2" t="str">
        <f>IFERROR(IF(COUNT($A59)=0,"",IF(COUNT(W59)=0,"--",IF(COUNTIF(B59:AK59,"3E")&gt;0,"3E",SUM(IF(D59&gt;=2,$D$3),IF(G59&gt;=2,$G$3),IF(J59&gt;=2,$J$3),IF(M59&gt;=2,$M$3),IF(P59&gt;=2,$P$3),IF(S59&gt;=2,$S$3),IF(V59&gt;=2,$V$3),IF(Y59&gt;=2,$Y$3),IF(AB59&gt;=2,$AB$3),IF(AE59&gt;=2,$AE$3),IF(AH59&gt;=2,$AH$3),IF(AK59&gt;=2,$AK$3))))),"")</f>
        <v/>
      </c>
      <c r="AO59" s="2" t="str">
        <f>IF(AM59="3E","3E",IF(COUNT($A59)=0,"",IF(COUNT(AK59)=0,"I",LOOKUP(AM59,{0,2,2.25,2.5,2.75,3,3.25,3.5,3.75,4},{"F","D","C","C+","B-","B","B+","A-","A","A+"}))))</f>
        <v/>
      </c>
      <c r="AP59" s="2" t="str">
        <f>IF(AM59="3E","3E",IF(OR(COUNT($A59)=0,COUNT(W59)=0),"",IF(AND(Y59&gt;=2,AM59&gt;=2,AN59&gt;=28),"PASS","FAIL")))</f>
        <v/>
      </c>
      <c r="AQ59" s="2" t="str">
        <f>IF(COUNT($A59)=0,"",IF(AP59="3E","3E",IF(AP59="PASS",CONCATENATE(IF(N(D59)&lt;2,"411F,",""),IF(N(G59)&lt;2,"412F,",""),IF(N(J59)&lt;2,"413F,",""),IF(N(M59)&lt;2,"421F,",""),IF(N(P59)&lt;2,"422F,",""),IF(N(S59)&lt;2,"423F,",""),IF(N(AB59)&lt;2,"431F,",""),IF(N(AE59)&lt;2,"432F,",""),IF(N(AH59)&lt;2,"433F,","")),"")))</f>
        <v/>
      </c>
      <c r="AR59" s="6" t="str">
        <f t="shared" si="1"/>
        <v/>
      </c>
    </row>
    <row r="60" spans="1:44" ht="18.95" customHeight="1" x14ac:dyDescent="0.25">
      <c r="A60" s="93" t="str">
        <f>IF(DR!$B62="","",DR!$B62)</f>
        <v/>
      </c>
      <c r="B60" s="5" t="str">
        <f>IF(COUNT($A60)=0,"",IF($A60&lt;&gt;DR!$B62,"ERR",DR!J62))</f>
        <v/>
      </c>
      <c r="C60" s="2" t="str">
        <f>IF(COUNT($A60)=0,"",IF(B60="3E","3E",IF(B60="","I",LOOKUP(B60/D$2,{0,0.4,0.45,0.5,0.55,0.6,0.65,0.7,0.75,0.8,1},{"F","D","C","C+","B-","B","B+","A-","A","A+"}))))</f>
        <v/>
      </c>
      <c r="D60" s="99" t="str">
        <f>IF(COUNT($A60)=0,"",IF(B60="","--",IF(B60="3E","3E",LOOKUP(B60/D$2,{0,0.4,0.45,0.5,0.55,0.6,0.65,0.7,0.75,0.8,1},{0,2,2.25,2.5,2.75,3,3.25,3.5,3.75,4}))))</f>
        <v/>
      </c>
      <c r="E60" s="5" t="str">
        <f>IF(COUNT($A60)=0,"",IF($A60&lt;&gt;DR!$B62,"ERR",DR!R62))</f>
        <v/>
      </c>
      <c r="F60" s="2" t="str">
        <f>IF(COUNT($A60)=0,"",IF(E60="3E","3E",IF(E60="","I",LOOKUP(E60/G$2,{0,0.4,0.45,0.5,0.55,0.6,0.65,0.7,0.75,0.8,1},{"F","D","C","C+","B-","B","B+","A-","A","A+"}))))</f>
        <v/>
      </c>
      <c r="G60" s="99" t="str">
        <f>IF(COUNT($A60)=0,"",IF(E60="","--",IF(E60="3E","3E",LOOKUP(E60/G$2,{0,0.4,0.45,0.5,0.55,0.6,0.65,0.7,0.75,0.8,1},{0,2,2.25,2.5,2.75,3,3.25,3.5,3.75,4}))))</f>
        <v/>
      </c>
      <c r="H60" s="5" t="str">
        <f>IF(COUNT($A60)=0,"",IF($A60&lt;&gt;DR!$B62,"ERR",DR!Z62))</f>
        <v/>
      </c>
      <c r="I60" s="2" t="str">
        <f>IF(COUNT($A60)=0,"",IF(H60="3E","3E",IF(H60="","I",LOOKUP(H60/J$2,{0,0.4,0.45,0.5,0.55,0.6,0.65,0.7,0.75,0.8,1},{"F","D","C","C+","B-","B","B+","A-","A","A+"}))))</f>
        <v/>
      </c>
      <c r="J60" s="99" t="str">
        <f>IF(COUNT($A60)=0,"",IF(H60="","--",IF(H60="3E","3E",LOOKUP(H60/J$2,{0,0.4,0.45,0.5,0.55,0.6,0.65,0.7,0.75,0.8,1},{0,2,2.25,2.5,2.75,3,3.25,3.5,3.75,4}))))</f>
        <v/>
      </c>
      <c r="K60" s="5" t="str">
        <f>IF(COUNT($A60)=0,"",IF($A60&lt;&gt;DR!$B62,"ERR",DR!AH62))</f>
        <v/>
      </c>
      <c r="L60" s="2" t="str">
        <f>IF(COUNT($A60)=0,"",IF(K60="3E","3E",IF(K60="","I",LOOKUP(K60/M$2,{0,0.4,0.45,0.5,0.55,0.6,0.65,0.7,0.75,0.8,1},{"F","D","C","C+","B-","B","B+","A-","A","A+"}))))</f>
        <v/>
      </c>
      <c r="M60" s="99" t="str">
        <f>IF(COUNT($A60)=0,"",IF(K60="","--",IF(K60="3E","3E",LOOKUP(K60/M$2,{0,0.4,0.45,0.5,0.55,0.6,0.65,0.7,0.75,0.8,1},{0,2,2.25,2.5,2.75,3,3.25,3.5,3.75,4}))))</f>
        <v/>
      </c>
      <c r="N60" s="5" t="str">
        <f>IF(COUNT($A60)=0,"",IF($A60&lt;&gt;DR!$B62,"ERR",DR!AP62))</f>
        <v/>
      </c>
      <c r="O60" s="2" t="str">
        <f>IF(COUNT($A60)=0,"",IF(N60="3E","3E",IF(N60="","I",LOOKUP(N60/P$2,{0,0.4,0.45,0.5,0.55,0.6,0.65,0.7,0.75,0.8,1},{"F","D","C","C+","B-","B","B+","A-","A","A+"}))))</f>
        <v/>
      </c>
      <c r="P60" s="99" t="str">
        <f>IF(COUNT($A60)=0,"",IF(N60="","--",IF(N60="3E","3E",LOOKUP(N60/P$2,{0,0.4,0.45,0.5,0.55,0.6,0.65,0.7,0.75,0.8,1},{0,2,2.25,2.5,2.75,3,3.25,3.5,3.75,4}))))</f>
        <v/>
      </c>
      <c r="Q60" s="5" t="str">
        <f>IF(COUNT($A60)=0,"",IF($A60&lt;&gt;DR!$B62,"ERR",DR!AX62))</f>
        <v/>
      </c>
      <c r="R60" s="2" t="str">
        <f>IF(COUNT($A60)=0,"",IF(Q60="3E","3E",IF(Q60="","I",LOOKUP(Q60/S$2,{0,0.4,0.45,0.5,0.55,0.6,0.65,0.7,0.75,0.8,1},{"F","D","C","C+","B-","B","B+","A-","A","A+"}))))</f>
        <v/>
      </c>
      <c r="S60" s="99" t="str">
        <f>IF(COUNT($A60)=0,"",IF(Q60="","--",IF(Q60="3E","3E",LOOKUP(Q60/S$2,{0,0.4,0.45,0.5,0.55,0.6,0.65,0.7,0.75,0.8,1},{0,2,2.25,2.5,2.75,3,3.25,3.5,3.75,4}))))</f>
        <v/>
      </c>
      <c r="T60" s="5" t="str">
        <f>IF(OR(COUNT($A60)=0,DR!BZ62=""),"",IF($A60&lt;&gt;DR!$B62,"ERR",DR!BZ62))</f>
        <v/>
      </c>
      <c r="U60" s="2" t="str">
        <f>IF(COUNT($A60)=0,"",IF(T60="3E","3E",IF(T60="","I",LOOKUP(T60/V$2,{0,0.4,0.45,0.5,0.55,0.6,0.65,0.7,0.75,0.8,1},{"F","D","C","C+","B-","B","B+","A-","A","A+"}))))</f>
        <v/>
      </c>
      <c r="V60" s="99" t="str">
        <f>IF(COUNT($A60)=0,"",IF(T60="","--",IF(T60="3E","3E",LOOKUP(T60/V$2,{0,0.4,0.45,0.5,0.55,0.6,0.65,0.7,0.75,0.8,1},{0,2,2.25,2.5,2.75,3,3.25,3.5,3.75,4}))))</f>
        <v/>
      </c>
      <c r="W60" s="5" t="str">
        <f>IF(COUNT($A60)=0,"",IF($A60&lt;&gt;DR!$B62,"ERR",IF(DR!$A62="IM",DR!CL62,DR!CK62)))</f>
        <v/>
      </c>
      <c r="X60" s="2" t="str">
        <f>IF(COUNT($A60)=0,"",IF(W60="3E","3E",IF(W60="","I",LOOKUP(W60/Y$2,{0,0.4,0.45,0.5,0.55,0.6,0.65,0.7,0.75,0.8,1},{"F","D","C","C+","B-","B","B+","A-","A","A+"}))))</f>
        <v/>
      </c>
      <c r="Y60" s="99" t="str">
        <f>IF(COUNT($A60)=0,"",IF(W60="","--",IF(W60="3E","3E",LOOKUP(W60/Y$2,{0,0.4,0.45,0.5,0.55,0.6,0.65,0.7,0.75,0.8,1},{0,2,2.25,2.5,2.75,3,3.25,3.5,3.75,4}))))</f>
        <v/>
      </c>
      <c r="Z60" s="5" t="str">
        <f>IF(COUNT($A60)=0,"",IF($A60&lt;&gt;DR!$B62,"ERR",DR!BF62))</f>
        <v/>
      </c>
      <c r="AA60" s="2" t="str">
        <f>IF(COUNT($A60)=0,"",IF(Z60="3E","3E",IF(Z60="","I",LOOKUP(Z60/AB$2,{0,0.4,0.45,0.5,0.55,0.6,0.65,0.7,0.75,0.8,1},{"F","D","C","C+","B-","B","B+","A-","A","A+"}))))</f>
        <v/>
      </c>
      <c r="AB60" s="99" t="str">
        <f>IF(COUNT($A60)=0,"",IF(Z60="","--",IF(Z60="3E","3E",LOOKUP(Z60/AB$2,{0,0.4,0.45,0.5,0.55,0.6,0.65,0.7,0.75,0.8,1},{0,2,2.25,2.5,2.75,3,3.25,3.5,3.75,4}))))</f>
        <v/>
      </c>
      <c r="AC60" s="5" t="str">
        <f>IF(COUNT($A60)=0,"",IF($A60&lt;&gt;DR!$B62,"ERR",DR!BG62))</f>
        <v/>
      </c>
      <c r="AD60" s="2" t="str">
        <f>IF(COUNT($A60)=0,"",IF(AC60="3E","3E",IF(AC60="","I",LOOKUP(AC60/AE$2,{0,0.4,0.45,0.5,0.55,0.6,0.65,0.7,0.75,0.8,1},{"F","D","C","C+","B-","B","B+","A-","A","A+"}))))</f>
        <v/>
      </c>
      <c r="AE60" s="99" t="str">
        <f>IF(COUNT($A60)=0,"",IF(AC60="","--",IF(AC60="3E","3E",LOOKUP(AC60/AE$2,{0,0.4,0.45,0.5,0.55,0.6,0.65,0.7,0.75,0.8,1},{0,2,2.25,2.5,2.75,3,3.25,3.5,3.75,4}))))</f>
        <v/>
      </c>
      <c r="AF60" s="5" t="str">
        <f>IF(COUNT($A60)=0,"",IF($A60&lt;&gt;DR!$B62,"ERR",DR!BQ62))</f>
        <v/>
      </c>
      <c r="AG60" s="2" t="str">
        <f>IF(COUNT($A60)=0,"",IF(AF60="3E","3E",IF(AF60="","I",LOOKUP(AF60/AH$2,{0,0.4,0.45,0.5,0.55,0.6,0.65,0.7,0.75,0.8,1},{"F","D","C","C+","B-","B","B+","A-","A","A+"}))))</f>
        <v/>
      </c>
      <c r="AH60" s="99" t="str">
        <f>IF(COUNT($A60)=0,"",IF(AF60="","--",IF(AF60="3E","3E",LOOKUP(AF60/AH$2,{0,0.4,0.45,0.5,0.55,0.6,0.65,0.7,0.75,0.8,1},{0,2,2.25,2.5,2.75,3,3.25,3.5,3.75,4}))))</f>
        <v/>
      </c>
      <c r="AI60" s="5" t="str">
        <f>IF(COUNT($A60)=0,"",IF($A60&lt;&gt;DR!$B62,"ERR",DR!BY62))</f>
        <v/>
      </c>
      <c r="AJ60" s="2" t="str">
        <f>IF(COUNT($A60)=0,"",IF(AI60="3E","3E",IF(AI60="","I",LOOKUP(AI60/AK$2,{0,0.4,0.45,0.5,0.55,0.6,0.65,0.7,0.75,0.8,1},{"F","D","C","C+","B-","B","B+","A-","A","A+"}))))</f>
        <v/>
      </c>
      <c r="AK60" s="103" t="str">
        <f>IF(COUNT($A60)=0,"",IF(AI60="","--",IF(AI60="3E","3E",LOOKUP(AI60/AK$2,{0,0.4,0.45,0.5,0.55,0.6,0.65,0.7,0.75,0.8,1},{0,2,2.25,2.5,2.75,3,3.25,3.5,3.75,4}))))</f>
        <v/>
      </c>
      <c r="AL60" s="94" t="str">
        <f>IFERROR(IF(COUNT($A60)=0,"",IF(COUNT(W60)=0,"--",IF(COUNTIF(B60:AK60,"3E")&gt;0,"3E",SUM(IF(D60&gt;=2,D60*$D$3),IF(G60&gt;=2,G60*$G$3),IF(J60&gt;=2,J60*$J$3),IF(M60&gt;=2,M60*$M$3),IF(P60&gt;=2,P60*$P$3),IF(S60&gt;=2,S60*$S$3),IF(V60&gt;=2,V60*$V$3),IF(Y60&gt;=2,Y60*$Y$3),IF(AB60&gt;=2,AB60*$AB$3),IF(AE60&gt;=2,AE60*$AE$3),IF(AH60&gt;=2,AH60*$AH$3),IF(AK60&gt;=2,AK60*$AK$3))))),"")</f>
        <v/>
      </c>
      <c r="AM60" s="4" t="str">
        <f>IF(COUNT($A60)=0,"",IF(COUNT(W60)=0,"--",IF(COUNTIF(B60:Y60,"3E")&gt;0,"3E",TRUNC(SUM(IF(N(D60)&gt;=2,D$3*D60,0),IF(N(G60)&gt;=2,G$3*G60,0),IF(N(J60)&gt;=2,J$3*J60,0),IF(N(M60)&gt;=2,M$3*M60,0),IF(N(P60)&gt;=2,P$3*P60,0),IF(N(S60)&gt;=2,S$3*S60,0),IF(N(AB60)&gt;=2,AB$3*AB60,0),IF(N(AE60)&gt;=2,AE$3*AE60,0),IF(N(AH60)&gt;=2,AH$3*AH60,0),IF(N(V60)&gt;=2,V$3*V60,0),IF(N(Y60)&gt;=2,Y$3*Y60,0))/TCP,3))))</f>
        <v/>
      </c>
      <c r="AN60" s="2" t="str">
        <f>IFERROR(IF(COUNT($A60)=0,"",IF(COUNT(W60)=0,"--",IF(COUNTIF(B60:AK60,"3E")&gt;0,"3E",SUM(IF(D60&gt;=2,$D$3),IF(G60&gt;=2,$G$3),IF(J60&gt;=2,$J$3),IF(M60&gt;=2,$M$3),IF(P60&gt;=2,$P$3),IF(S60&gt;=2,$S$3),IF(V60&gt;=2,$V$3),IF(Y60&gt;=2,$Y$3),IF(AB60&gt;=2,$AB$3),IF(AE60&gt;=2,$AE$3),IF(AH60&gt;=2,$AH$3),IF(AK60&gt;=2,$AK$3))))),"")</f>
        <v/>
      </c>
      <c r="AO60" s="2" t="str">
        <f>IF(AM60="3E","3E",IF(COUNT($A60)=0,"",IF(COUNT(AK60)=0,"I",LOOKUP(AM60,{0,2,2.25,2.5,2.75,3,3.25,3.5,3.75,4},{"F","D","C","C+","B-","B","B+","A-","A","A+"}))))</f>
        <v/>
      </c>
      <c r="AP60" s="2" t="str">
        <f>IF(AM60="3E","3E",IF(OR(COUNT($A60)=0,COUNT(W60)=0),"",IF(AND(Y60&gt;=2,AM60&gt;=2,AN60&gt;=28),"PASS","FAIL")))</f>
        <v/>
      </c>
      <c r="AQ60" s="2" t="str">
        <f>IF(COUNT($A60)=0,"",IF(AP60="3E","3E",IF(AP60="PASS",CONCATENATE(IF(N(D60)&lt;2,"411F,",""),IF(N(G60)&lt;2,"412F,",""),IF(N(J60)&lt;2,"413F,",""),IF(N(M60)&lt;2,"421F,",""),IF(N(P60)&lt;2,"422F,",""),IF(N(S60)&lt;2,"423F,",""),IF(N(AB60)&lt;2,"431F,",""),IF(N(AE60)&lt;2,"432F,",""),IF(N(AH60)&lt;2,"433F,","")),"")))</f>
        <v/>
      </c>
      <c r="AR60" s="6" t="str">
        <f t="shared" si="1"/>
        <v/>
      </c>
    </row>
    <row r="61" spans="1:44" ht="18.95" customHeight="1" x14ac:dyDescent="0.25">
      <c r="A61" s="93" t="str">
        <f>IF(DR!$B63="","",DR!$B63)</f>
        <v/>
      </c>
      <c r="B61" s="5" t="str">
        <f>IF(COUNT($A61)=0,"",IF($A61&lt;&gt;DR!$B63,"ERR",DR!J63))</f>
        <v/>
      </c>
      <c r="C61" s="2" t="str">
        <f>IF(COUNT($A61)=0,"",IF(B61="3E","3E",IF(B61="","I",LOOKUP(B61/D$2,{0,0.4,0.45,0.5,0.55,0.6,0.65,0.7,0.75,0.8,1},{"F","D","C","C+","B-","B","B+","A-","A","A+"}))))</f>
        <v/>
      </c>
      <c r="D61" s="99" t="str">
        <f>IF(COUNT($A61)=0,"",IF(B61="","--",IF(B61="3E","3E",LOOKUP(B61/D$2,{0,0.4,0.45,0.5,0.55,0.6,0.65,0.7,0.75,0.8,1},{0,2,2.25,2.5,2.75,3,3.25,3.5,3.75,4}))))</f>
        <v/>
      </c>
      <c r="E61" s="5" t="str">
        <f>IF(COUNT($A61)=0,"",IF($A61&lt;&gt;DR!$B63,"ERR",DR!R63))</f>
        <v/>
      </c>
      <c r="F61" s="2" t="str">
        <f>IF(COUNT($A61)=0,"",IF(E61="3E","3E",IF(E61="","I",LOOKUP(E61/G$2,{0,0.4,0.45,0.5,0.55,0.6,0.65,0.7,0.75,0.8,1},{"F","D","C","C+","B-","B","B+","A-","A","A+"}))))</f>
        <v/>
      </c>
      <c r="G61" s="99" t="str">
        <f>IF(COUNT($A61)=0,"",IF(E61="","--",IF(E61="3E","3E",LOOKUP(E61/G$2,{0,0.4,0.45,0.5,0.55,0.6,0.65,0.7,0.75,0.8,1},{0,2,2.25,2.5,2.75,3,3.25,3.5,3.75,4}))))</f>
        <v/>
      </c>
      <c r="H61" s="5" t="str">
        <f>IF(COUNT($A61)=0,"",IF($A61&lt;&gt;DR!$B63,"ERR",DR!Z63))</f>
        <v/>
      </c>
      <c r="I61" s="2" t="str">
        <f>IF(COUNT($A61)=0,"",IF(H61="3E","3E",IF(H61="","I",LOOKUP(H61/J$2,{0,0.4,0.45,0.5,0.55,0.6,0.65,0.7,0.75,0.8,1},{"F","D","C","C+","B-","B","B+","A-","A","A+"}))))</f>
        <v/>
      </c>
      <c r="J61" s="99" t="str">
        <f>IF(COUNT($A61)=0,"",IF(H61="","--",IF(H61="3E","3E",LOOKUP(H61/J$2,{0,0.4,0.45,0.5,0.55,0.6,0.65,0.7,0.75,0.8,1},{0,2,2.25,2.5,2.75,3,3.25,3.5,3.75,4}))))</f>
        <v/>
      </c>
      <c r="K61" s="5" t="str">
        <f>IF(COUNT($A61)=0,"",IF($A61&lt;&gt;DR!$B63,"ERR",DR!AH63))</f>
        <v/>
      </c>
      <c r="L61" s="2" t="str">
        <f>IF(COUNT($A61)=0,"",IF(K61="3E","3E",IF(K61="","I",LOOKUP(K61/M$2,{0,0.4,0.45,0.5,0.55,0.6,0.65,0.7,0.75,0.8,1},{"F","D","C","C+","B-","B","B+","A-","A","A+"}))))</f>
        <v/>
      </c>
      <c r="M61" s="99" t="str">
        <f>IF(COUNT($A61)=0,"",IF(K61="","--",IF(K61="3E","3E",LOOKUP(K61/M$2,{0,0.4,0.45,0.5,0.55,0.6,0.65,0.7,0.75,0.8,1},{0,2,2.25,2.5,2.75,3,3.25,3.5,3.75,4}))))</f>
        <v/>
      </c>
      <c r="N61" s="5" t="str">
        <f>IF(COUNT($A61)=0,"",IF($A61&lt;&gt;DR!$B63,"ERR",DR!AP63))</f>
        <v/>
      </c>
      <c r="O61" s="2" t="str">
        <f>IF(COUNT($A61)=0,"",IF(N61="3E","3E",IF(N61="","I",LOOKUP(N61/P$2,{0,0.4,0.45,0.5,0.55,0.6,0.65,0.7,0.75,0.8,1},{"F","D","C","C+","B-","B","B+","A-","A","A+"}))))</f>
        <v/>
      </c>
      <c r="P61" s="99" t="str">
        <f>IF(COUNT($A61)=0,"",IF(N61="","--",IF(N61="3E","3E",LOOKUP(N61/P$2,{0,0.4,0.45,0.5,0.55,0.6,0.65,0.7,0.75,0.8,1},{0,2,2.25,2.5,2.75,3,3.25,3.5,3.75,4}))))</f>
        <v/>
      </c>
      <c r="Q61" s="5" t="str">
        <f>IF(COUNT($A61)=0,"",IF($A61&lt;&gt;DR!$B63,"ERR",DR!AX63))</f>
        <v/>
      </c>
      <c r="R61" s="2" t="str">
        <f>IF(COUNT($A61)=0,"",IF(Q61="3E","3E",IF(Q61="","I",LOOKUP(Q61/S$2,{0,0.4,0.45,0.5,0.55,0.6,0.65,0.7,0.75,0.8,1},{"F","D","C","C+","B-","B","B+","A-","A","A+"}))))</f>
        <v/>
      </c>
      <c r="S61" s="99" t="str">
        <f>IF(COUNT($A61)=0,"",IF(Q61="","--",IF(Q61="3E","3E",LOOKUP(Q61/S$2,{0,0.4,0.45,0.5,0.55,0.6,0.65,0.7,0.75,0.8,1},{0,2,2.25,2.5,2.75,3,3.25,3.5,3.75,4}))))</f>
        <v/>
      </c>
      <c r="T61" s="5" t="str">
        <f>IF(OR(COUNT($A61)=0,DR!BZ63=""),"",IF($A61&lt;&gt;DR!$B63,"ERR",DR!BZ63))</f>
        <v/>
      </c>
      <c r="U61" s="2" t="str">
        <f>IF(COUNT($A61)=0,"",IF(T61="3E","3E",IF(T61="","I",LOOKUP(T61/V$2,{0,0.4,0.45,0.5,0.55,0.6,0.65,0.7,0.75,0.8,1},{"F","D","C","C+","B-","B","B+","A-","A","A+"}))))</f>
        <v/>
      </c>
      <c r="V61" s="99" t="str">
        <f>IF(COUNT($A61)=0,"",IF(T61="","--",IF(T61="3E","3E",LOOKUP(T61/V$2,{0,0.4,0.45,0.5,0.55,0.6,0.65,0.7,0.75,0.8,1},{0,2,2.25,2.5,2.75,3,3.25,3.5,3.75,4}))))</f>
        <v/>
      </c>
      <c r="W61" s="5" t="str">
        <f>IF(COUNT($A61)=0,"",IF($A61&lt;&gt;DR!$B63,"ERR",IF(DR!$A63="IM",DR!CL63,DR!CK63)))</f>
        <v/>
      </c>
      <c r="X61" s="2" t="str">
        <f>IF(COUNT($A61)=0,"",IF(W61="3E","3E",IF(W61="","I",LOOKUP(W61/Y$2,{0,0.4,0.45,0.5,0.55,0.6,0.65,0.7,0.75,0.8,1},{"F","D","C","C+","B-","B","B+","A-","A","A+"}))))</f>
        <v/>
      </c>
      <c r="Y61" s="99" t="str">
        <f>IF(COUNT($A61)=0,"",IF(W61="","--",IF(W61="3E","3E",LOOKUP(W61/Y$2,{0,0.4,0.45,0.5,0.55,0.6,0.65,0.7,0.75,0.8,1},{0,2,2.25,2.5,2.75,3,3.25,3.5,3.75,4}))))</f>
        <v/>
      </c>
      <c r="Z61" s="5" t="str">
        <f>IF(COUNT($A61)=0,"",IF($A61&lt;&gt;DR!$B63,"ERR",DR!BF63))</f>
        <v/>
      </c>
      <c r="AA61" s="2" t="str">
        <f>IF(COUNT($A61)=0,"",IF(Z61="3E","3E",IF(Z61="","I",LOOKUP(Z61/AB$2,{0,0.4,0.45,0.5,0.55,0.6,0.65,0.7,0.75,0.8,1},{"F","D","C","C+","B-","B","B+","A-","A","A+"}))))</f>
        <v/>
      </c>
      <c r="AB61" s="99" t="str">
        <f>IF(COUNT($A61)=0,"",IF(Z61="","--",IF(Z61="3E","3E",LOOKUP(Z61/AB$2,{0,0.4,0.45,0.5,0.55,0.6,0.65,0.7,0.75,0.8,1},{0,2,2.25,2.5,2.75,3,3.25,3.5,3.75,4}))))</f>
        <v/>
      </c>
      <c r="AC61" s="5" t="str">
        <f>IF(COUNT($A61)=0,"",IF($A61&lt;&gt;DR!$B63,"ERR",DR!BG63))</f>
        <v/>
      </c>
      <c r="AD61" s="2" t="str">
        <f>IF(COUNT($A61)=0,"",IF(AC61="3E","3E",IF(AC61="","I",LOOKUP(AC61/AE$2,{0,0.4,0.45,0.5,0.55,0.6,0.65,0.7,0.75,0.8,1},{"F","D","C","C+","B-","B","B+","A-","A","A+"}))))</f>
        <v/>
      </c>
      <c r="AE61" s="99" t="str">
        <f>IF(COUNT($A61)=0,"",IF(AC61="","--",IF(AC61="3E","3E",LOOKUP(AC61/AE$2,{0,0.4,0.45,0.5,0.55,0.6,0.65,0.7,0.75,0.8,1},{0,2,2.25,2.5,2.75,3,3.25,3.5,3.75,4}))))</f>
        <v/>
      </c>
      <c r="AF61" s="5" t="str">
        <f>IF(COUNT($A61)=0,"",IF($A61&lt;&gt;DR!$B63,"ERR",DR!BQ63))</f>
        <v/>
      </c>
      <c r="AG61" s="2" t="str">
        <f>IF(COUNT($A61)=0,"",IF(AF61="3E","3E",IF(AF61="","I",LOOKUP(AF61/AH$2,{0,0.4,0.45,0.5,0.55,0.6,0.65,0.7,0.75,0.8,1},{"F","D","C","C+","B-","B","B+","A-","A","A+"}))))</f>
        <v/>
      </c>
      <c r="AH61" s="99" t="str">
        <f>IF(COUNT($A61)=0,"",IF(AF61="","--",IF(AF61="3E","3E",LOOKUP(AF61/AH$2,{0,0.4,0.45,0.5,0.55,0.6,0.65,0.7,0.75,0.8,1},{0,2,2.25,2.5,2.75,3,3.25,3.5,3.75,4}))))</f>
        <v/>
      </c>
      <c r="AI61" s="5" t="str">
        <f>IF(COUNT($A61)=0,"",IF($A61&lt;&gt;DR!$B63,"ERR",DR!BY63))</f>
        <v/>
      </c>
      <c r="AJ61" s="2" t="str">
        <f>IF(COUNT($A61)=0,"",IF(AI61="3E","3E",IF(AI61="","I",LOOKUP(AI61/AK$2,{0,0.4,0.45,0.5,0.55,0.6,0.65,0.7,0.75,0.8,1},{"F","D","C","C+","B-","B","B+","A-","A","A+"}))))</f>
        <v/>
      </c>
      <c r="AK61" s="103" t="str">
        <f>IF(COUNT($A61)=0,"",IF(AI61="","--",IF(AI61="3E","3E",LOOKUP(AI61/AK$2,{0,0.4,0.45,0.5,0.55,0.6,0.65,0.7,0.75,0.8,1},{0,2,2.25,2.5,2.75,3,3.25,3.5,3.75,4}))))</f>
        <v/>
      </c>
      <c r="AL61" s="94" t="str">
        <f>IFERROR(IF(COUNT($A61)=0,"",IF(COUNT(W61)=0,"--",IF(COUNTIF(B61:AK61,"3E")&gt;0,"3E",SUM(IF(D61&gt;=2,D61*$D$3),IF(G61&gt;=2,G61*$G$3),IF(J61&gt;=2,J61*$J$3),IF(M61&gt;=2,M61*$M$3),IF(P61&gt;=2,P61*$P$3),IF(S61&gt;=2,S61*$S$3),IF(V61&gt;=2,V61*$V$3),IF(Y61&gt;=2,Y61*$Y$3),IF(AB61&gt;=2,AB61*$AB$3),IF(AE61&gt;=2,AE61*$AE$3),IF(AH61&gt;=2,AH61*$AH$3),IF(AK61&gt;=2,AK61*$AK$3))))),"")</f>
        <v/>
      </c>
      <c r="AM61" s="4" t="str">
        <f>IF(COUNT($A61)=0,"",IF(COUNT(W61)=0,"--",IF(COUNTIF(B61:Y61,"3E")&gt;0,"3E",TRUNC(SUM(IF(N(D61)&gt;=2,D$3*D61,0),IF(N(G61)&gt;=2,G$3*G61,0),IF(N(J61)&gt;=2,J$3*J61,0),IF(N(M61)&gt;=2,M$3*M61,0),IF(N(P61)&gt;=2,P$3*P61,0),IF(N(S61)&gt;=2,S$3*S61,0),IF(N(AB61)&gt;=2,AB$3*AB61,0),IF(N(AE61)&gt;=2,AE$3*AE61,0),IF(N(AH61)&gt;=2,AH$3*AH61,0),IF(N(V61)&gt;=2,V$3*V61,0),IF(N(Y61)&gt;=2,Y$3*Y61,0))/TCP,3))))</f>
        <v/>
      </c>
      <c r="AN61" s="2" t="str">
        <f>IFERROR(IF(COUNT($A61)=0,"",IF(COUNT(W61)=0,"--",IF(COUNTIF(B61:AK61,"3E")&gt;0,"3E",SUM(IF(D61&gt;=2,$D$3),IF(G61&gt;=2,$G$3),IF(J61&gt;=2,$J$3),IF(M61&gt;=2,$M$3),IF(P61&gt;=2,$P$3),IF(S61&gt;=2,$S$3),IF(V61&gt;=2,$V$3),IF(Y61&gt;=2,$Y$3),IF(AB61&gt;=2,$AB$3),IF(AE61&gt;=2,$AE$3),IF(AH61&gt;=2,$AH$3),IF(AK61&gt;=2,$AK$3))))),"")</f>
        <v/>
      </c>
      <c r="AO61" s="2" t="str">
        <f>IF(AM61="3E","3E",IF(COUNT($A61)=0,"",IF(COUNT(AK61)=0,"I",LOOKUP(AM61,{0,2,2.25,2.5,2.75,3,3.25,3.5,3.75,4},{"F","D","C","C+","B-","B","B+","A-","A","A+"}))))</f>
        <v/>
      </c>
      <c r="AP61" s="2" t="str">
        <f>IF(AM61="3E","3E",IF(OR(COUNT($A61)=0,COUNT(W61)=0),"",IF(AND(Y61&gt;=2,AM61&gt;=2,AN61&gt;=28),"PASS","FAIL")))</f>
        <v/>
      </c>
      <c r="AR61" s="6" t="str">
        <f t="shared" si="1"/>
        <v/>
      </c>
    </row>
    <row r="62" spans="1:44" ht="18.95" customHeight="1" x14ac:dyDescent="0.25">
      <c r="A62" s="93" t="str">
        <f>IF(DR!$B64="","",DR!$B64)</f>
        <v/>
      </c>
      <c r="B62" s="5" t="str">
        <f>IF(COUNT($A62)=0,"",IF($A62&lt;&gt;DR!$B64,"ERR",DR!J64))</f>
        <v/>
      </c>
      <c r="C62" s="2" t="str">
        <f>IF(COUNT($A62)=0,"",IF(B62="3E","3E",IF(B62="","I",LOOKUP(B62/D$2,{0,0.4,0.45,0.5,0.55,0.6,0.65,0.7,0.75,0.8,1},{"F","D","C","C+","B-","B","B+","A-","A","A+"}))))</f>
        <v/>
      </c>
      <c r="D62" s="99" t="str">
        <f>IF(COUNT($A62)=0,"",IF(B62="","--",IF(B62="3E","3E",LOOKUP(B62/D$2,{0,0.4,0.45,0.5,0.55,0.6,0.65,0.7,0.75,0.8,1},{0,2,2.25,2.5,2.75,3,3.25,3.5,3.75,4}))))</f>
        <v/>
      </c>
      <c r="E62" s="5" t="str">
        <f>IF(COUNT($A62)=0,"",IF($A62&lt;&gt;DR!$B64,"ERR",DR!R64))</f>
        <v/>
      </c>
      <c r="F62" s="2" t="str">
        <f>IF(COUNT($A62)=0,"",IF(E62="3E","3E",IF(E62="","I",LOOKUP(E62/G$2,{0,0.4,0.45,0.5,0.55,0.6,0.65,0.7,0.75,0.8,1},{"F","D","C","C+","B-","B","B+","A-","A","A+"}))))</f>
        <v/>
      </c>
      <c r="G62" s="99" t="str">
        <f>IF(COUNT($A62)=0,"",IF(E62="","--",IF(E62="3E","3E",LOOKUP(E62/G$2,{0,0.4,0.45,0.5,0.55,0.6,0.65,0.7,0.75,0.8,1},{0,2,2.25,2.5,2.75,3,3.25,3.5,3.75,4}))))</f>
        <v/>
      </c>
      <c r="H62" s="5" t="str">
        <f>IF(COUNT($A62)=0,"",IF($A62&lt;&gt;DR!$B64,"ERR",DR!Z64))</f>
        <v/>
      </c>
      <c r="I62" s="2" t="str">
        <f>IF(COUNT($A62)=0,"",IF(H62="3E","3E",IF(H62="","I",LOOKUP(H62/J$2,{0,0.4,0.45,0.5,0.55,0.6,0.65,0.7,0.75,0.8,1},{"F","D","C","C+","B-","B","B+","A-","A","A+"}))))</f>
        <v/>
      </c>
      <c r="J62" s="99" t="str">
        <f>IF(COUNT($A62)=0,"",IF(H62="","--",IF(H62="3E","3E",LOOKUP(H62/J$2,{0,0.4,0.45,0.5,0.55,0.6,0.65,0.7,0.75,0.8,1},{0,2,2.25,2.5,2.75,3,3.25,3.5,3.75,4}))))</f>
        <v/>
      </c>
      <c r="K62" s="5" t="str">
        <f>IF(COUNT($A62)=0,"",IF($A62&lt;&gt;DR!$B64,"ERR",DR!AH64))</f>
        <v/>
      </c>
      <c r="L62" s="2" t="str">
        <f>IF(COUNT($A62)=0,"",IF(K62="3E","3E",IF(K62="","I",LOOKUP(K62/M$2,{0,0.4,0.45,0.5,0.55,0.6,0.65,0.7,0.75,0.8,1},{"F","D","C","C+","B-","B","B+","A-","A","A+"}))))</f>
        <v/>
      </c>
      <c r="M62" s="99" t="str">
        <f>IF(COUNT($A62)=0,"",IF(K62="","--",IF(K62="3E","3E",LOOKUP(K62/M$2,{0,0.4,0.45,0.5,0.55,0.6,0.65,0.7,0.75,0.8,1},{0,2,2.25,2.5,2.75,3,3.25,3.5,3.75,4}))))</f>
        <v/>
      </c>
      <c r="N62" s="5" t="str">
        <f>IF(COUNT($A62)=0,"",IF($A62&lt;&gt;DR!$B64,"ERR",DR!AP64))</f>
        <v/>
      </c>
      <c r="O62" s="2" t="str">
        <f>IF(COUNT($A62)=0,"",IF(N62="3E","3E",IF(N62="","I",LOOKUP(N62/P$2,{0,0.4,0.45,0.5,0.55,0.6,0.65,0.7,0.75,0.8,1},{"F","D","C","C+","B-","B","B+","A-","A","A+"}))))</f>
        <v/>
      </c>
      <c r="P62" s="99" t="str">
        <f>IF(COUNT($A62)=0,"",IF(N62="","--",IF(N62="3E","3E",LOOKUP(N62/P$2,{0,0.4,0.45,0.5,0.55,0.6,0.65,0.7,0.75,0.8,1},{0,2,2.25,2.5,2.75,3,3.25,3.5,3.75,4}))))</f>
        <v/>
      </c>
      <c r="Q62" s="5" t="str">
        <f>IF(COUNT($A62)=0,"",IF($A62&lt;&gt;DR!$B64,"ERR",DR!AX64))</f>
        <v/>
      </c>
      <c r="R62" s="2" t="str">
        <f>IF(COUNT($A62)=0,"",IF(Q62="3E","3E",IF(Q62="","I",LOOKUP(Q62/S$2,{0,0.4,0.45,0.5,0.55,0.6,0.65,0.7,0.75,0.8,1},{"F","D","C","C+","B-","B","B+","A-","A","A+"}))))</f>
        <v/>
      </c>
      <c r="S62" s="99" t="str">
        <f>IF(COUNT($A62)=0,"",IF(Q62="","--",IF(Q62="3E","3E",LOOKUP(Q62/S$2,{0,0.4,0.45,0.5,0.55,0.6,0.65,0.7,0.75,0.8,1},{0,2,2.25,2.5,2.75,3,3.25,3.5,3.75,4}))))</f>
        <v/>
      </c>
      <c r="T62" s="5" t="str">
        <f>IF(OR(COUNT($A62)=0,DR!BZ64=""),"",IF($A62&lt;&gt;DR!$B64,"ERR",DR!BZ64))</f>
        <v/>
      </c>
      <c r="U62" s="2" t="str">
        <f>IF(COUNT($A62)=0,"",IF(T62="3E","3E",IF(T62="","I",LOOKUP(T62/V$2,{0,0.4,0.45,0.5,0.55,0.6,0.65,0.7,0.75,0.8,1},{"F","D","C","C+","B-","B","B+","A-","A","A+"}))))</f>
        <v/>
      </c>
      <c r="V62" s="99" t="str">
        <f>IF(COUNT($A62)=0,"",IF(T62="","--",IF(T62="3E","3E",LOOKUP(T62/V$2,{0,0.4,0.45,0.5,0.55,0.6,0.65,0.7,0.75,0.8,1},{0,2,2.25,2.5,2.75,3,3.25,3.5,3.75,4}))))</f>
        <v/>
      </c>
      <c r="W62" s="5" t="str">
        <f>IF(COUNT($A62)=0,"",IF($A62&lt;&gt;DR!$B64,"ERR",IF(DR!$A64="IM",DR!CL64,DR!CK64)))</f>
        <v/>
      </c>
      <c r="X62" s="2" t="str">
        <f>IF(COUNT($A62)=0,"",IF(W62="3E","3E",IF(W62="","I",LOOKUP(W62/Y$2,{0,0.4,0.45,0.5,0.55,0.6,0.65,0.7,0.75,0.8,1},{"F","D","C","C+","B-","B","B+","A-","A","A+"}))))</f>
        <v/>
      </c>
      <c r="Y62" s="99" t="str">
        <f>IF(COUNT($A62)=0,"",IF(W62="","--",IF(W62="3E","3E",LOOKUP(W62/Y$2,{0,0.4,0.45,0.5,0.55,0.6,0.65,0.7,0.75,0.8,1},{0,2,2.25,2.5,2.75,3,3.25,3.5,3.75,4}))))</f>
        <v/>
      </c>
      <c r="Z62" s="5" t="str">
        <f>IF(COUNT($A62)=0,"",IF($A62&lt;&gt;DR!$B64,"ERR",DR!BF64))</f>
        <v/>
      </c>
      <c r="AA62" s="2" t="str">
        <f>IF(COUNT($A62)=0,"",IF(Z62="3E","3E",IF(Z62="","I",LOOKUP(Z62/AB$2,{0,0.4,0.45,0.5,0.55,0.6,0.65,0.7,0.75,0.8,1},{"F","D","C","C+","B-","B","B+","A-","A","A+"}))))</f>
        <v/>
      </c>
      <c r="AB62" s="99" t="str">
        <f>IF(COUNT($A62)=0,"",IF(Z62="","--",IF(Z62="3E","3E",LOOKUP(Z62/AB$2,{0,0.4,0.45,0.5,0.55,0.6,0.65,0.7,0.75,0.8,1},{0,2,2.25,2.5,2.75,3,3.25,3.5,3.75,4}))))</f>
        <v/>
      </c>
      <c r="AC62" s="5" t="str">
        <f>IF(COUNT($A62)=0,"",IF($A62&lt;&gt;DR!$B64,"ERR",DR!BG64))</f>
        <v/>
      </c>
      <c r="AD62" s="2" t="str">
        <f>IF(COUNT($A62)=0,"",IF(AC62="3E","3E",IF(AC62="","I",LOOKUP(AC62/AE$2,{0,0.4,0.45,0.5,0.55,0.6,0.65,0.7,0.75,0.8,1},{"F","D","C","C+","B-","B","B+","A-","A","A+"}))))</f>
        <v/>
      </c>
      <c r="AE62" s="99" t="str">
        <f>IF(COUNT($A62)=0,"",IF(AC62="","--",IF(AC62="3E","3E",LOOKUP(AC62/AE$2,{0,0.4,0.45,0.5,0.55,0.6,0.65,0.7,0.75,0.8,1},{0,2,2.25,2.5,2.75,3,3.25,3.5,3.75,4}))))</f>
        <v/>
      </c>
      <c r="AF62" s="5" t="str">
        <f>IF(COUNT($A62)=0,"",IF($A62&lt;&gt;DR!$B64,"ERR",DR!BQ64))</f>
        <v/>
      </c>
      <c r="AG62" s="2" t="str">
        <f>IF(COUNT($A62)=0,"",IF(AF62="3E","3E",IF(AF62="","I",LOOKUP(AF62/AH$2,{0,0.4,0.45,0.5,0.55,0.6,0.65,0.7,0.75,0.8,1},{"F","D","C","C+","B-","B","B+","A-","A","A+"}))))</f>
        <v/>
      </c>
      <c r="AH62" s="99" t="str">
        <f>IF(COUNT($A62)=0,"",IF(AF62="","--",IF(AF62="3E","3E",LOOKUP(AF62/AH$2,{0,0.4,0.45,0.5,0.55,0.6,0.65,0.7,0.75,0.8,1},{0,2,2.25,2.5,2.75,3,3.25,3.5,3.75,4}))))</f>
        <v/>
      </c>
      <c r="AI62" s="5" t="str">
        <f>IF(COUNT($A62)=0,"",IF($A62&lt;&gt;DR!$B64,"ERR",DR!BY64))</f>
        <v/>
      </c>
      <c r="AJ62" s="2" t="str">
        <f>IF(COUNT($A62)=0,"",IF(AI62="3E","3E",IF(AI62="","I",LOOKUP(AI62/AK$2,{0,0.4,0.45,0.5,0.55,0.6,0.65,0.7,0.75,0.8,1},{"F","D","C","C+","B-","B","B+","A-","A","A+"}))))</f>
        <v/>
      </c>
      <c r="AK62" s="103" t="str">
        <f>IF(COUNT($A62)=0,"",IF(AI62="","--",IF(AI62="3E","3E",LOOKUP(AI62/AK$2,{0,0.4,0.45,0.5,0.55,0.6,0.65,0.7,0.75,0.8,1},{0,2,2.25,2.5,2.75,3,3.25,3.5,3.75,4}))))</f>
        <v/>
      </c>
      <c r="AL62" s="94" t="str">
        <f>IFERROR(IF(COUNT($A62)=0,"",IF(COUNT(W62)=0,"--",IF(COUNTIF(B62:AK62,"3E")&gt;0,"3E",SUM(IF(D62&gt;=2,D62*$D$3),IF(G62&gt;=2,G62*$G$3),IF(J62&gt;=2,J62*$J$3),IF(M62&gt;=2,M62*$M$3),IF(P62&gt;=2,P62*$P$3),IF(S62&gt;=2,S62*$S$3),IF(V62&gt;=2,V62*$V$3),IF(Y62&gt;=2,Y62*$Y$3),IF(AB62&gt;=2,AB62*$AB$3),IF(AE62&gt;=2,AE62*$AE$3),IF(AH62&gt;=2,AH62*$AH$3),IF(AK62&gt;=2,AK62*$AK$3))))),"")</f>
        <v/>
      </c>
      <c r="AM62" s="4" t="str">
        <f>IF(COUNT($A62)=0,"",IF(COUNT(W62)=0,"--",IF(COUNTIF(B62:Y62,"3E")&gt;0,"3E",TRUNC(SUM(IF(N(D62)&gt;=2,D$3*D62,0),IF(N(G62)&gt;=2,G$3*G62,0),IF(N(J62)&gt;=2,J$3*J62,0),IF(N(M62)&gt;=2,M$3*M62,0),IF(N(P62)&gt;=2,P$3*P62,0),IF(N(S62)&gt;=2,S$3*S62,0),IF(N(AB62)&gt;=2,AB$3*AB62,0),IF(N(AE62)&gt;=2,AE$3*AE62,0),IF(N(AH62)&gt;=2,AH$3*AH62,0),IF(N(V62)&gt;=2,V$3*V62,0),IF(N(Y62)&gt;=2,Y$3*Y62,0))/TCP,3))))</f>
        <v/>
      </c>
      <c r="AN62" s="2" t="str">
        <f>IFERROR(IF(COUNT($A62)=0,"",IF(COUNT(W62)=0,"--",IF(COUNTIF(B62:AK62,"3E")&gt;0,"3E",SUM(IF(D62&gt;=2,$D$3),IF(G62&gt;=2,$G$3),IF(J62&gt;=2,$J$3),IF(M62&gt;=2,$M$3),IF(P62&gt;=2,$P$3),IF(S62&gt;=2,$S$3),IF(V62&gt;=2,$V$3),IF(Y62&gt;=2,$Y$3),IF(AB62&gt;=2,$AB$3),IF(AE62&gt;=2,$AE$3),IF(AH62&gt;=2,$AH$3),IF(AK62&gt;=2,$AK$3))))),"")</f>
        <v/>
      </c>
      <c r="AO62" s="2" t="str">
        <f>IF(AM62="3E","3E",IF(COUNT($A62)=0,"",IF(COUNT(AK62)=0,"I",LOOKUP(AM62,{0,2,2.25,2.5,2.75,3,3.25,3.5,3.75,4},{"F","D","C","C+","B-","B","B+","A-","A","A+"}))))</f>
        <v/>
      </c>
      <c r="AP62" s="2" t="str">
        <f>IF(AM62="3E","3E",IF(OR(COUNT($A62)=0,COUNT(W62)=0),"",IF(AND(Y62&gt;=2,AM62&gt;=2,AN62&gt;=28),"PASS","FAIL")))</f>
        <v/>
      </c>
      <c r="AQ62" s="2" t="str">
        <f>IF(COUNT($A62)=0,"",IF(AP62="3E","3E",IF(AP62="PASS",CONCATENATE(IF(N(D62)&lt;2,"411F,",""),IF(N(G62)&lt;2,"412F,",""),IF(N(J62)&lt;2,"413F,",""),IF(N(M62)&lt;2,"421F,",""),IF(N(P62)&lt;2,"422F,",""),IF(N(S62)&lt;2,"423F,",""),IF(N(AB62)&lt;2,"431F,",""),IF(N(AE62)&lt;2,"432F,",""),IF(N(AH62)&lt;2,"433F,","")),"")))</f>
        <v/>
      </c>
      <c r="AR62" s="6" t="str">
        <f t="shared" si="1"/>
        <v/>
      </c>
    </row>
    <row r="63" spans="1:44" ht="18.95" customHeight="1" x14ac:dyDescent="0.25">
      <c r="A63" s="93" t="str">
        <f>IF(DR!$B65="","",DR!$B65)</f>
        <v/>
      </c>
      <c r="B63" s="5" t="str">
        <f>IF(COUNT($A63)=0,"",IF($A63&lt;&gt;DR!$B65,"ERR",DR!J65))</f>
        <v/>
      </c>
      <c r="C63" s="2" t="str">
        <f>IF(COUNT($A63)=0,"",IF(B63="3E","3E",IF(B63="","I",LOOKUP(B63/D$2,{0,0.4,0.45,0.5,0.55,0.6,0.65,0.7,0.75,0.8,1},{"F","D","C","C+","B-","B","B+","A-","A","A+"}))))</f>
        <v/>
      </c>
      <c r="D63" s="99" t="str">
        <f>IF(COUNT($A63)=0,"",IF(B63="","--",IF(B63="3E","3E",LOOKUP(B63/D$2,{0,0.4,0.45,0.5,0.55,0.6,0.65,0.7,0.75,0.8,1},{0,2,2.25,2.5,2.75,3,3.25,3.5,3.75,4}))))</f>
        <v/>
      </c>
      <c r="E63" s="5" t="str">
        <f>IF(COUNT($A63)=0,"",IF($A63&lt;&gt;DR!$B65,"ERR",DR!R65))</f>
        <v/>
      </c>
      <c r="F63" s="2" t="str">
        <f>IF(COUNT($A63)=0,"",IF(E63="3E","3E",IF(E63="","I",LOOKUP(E63/G$2,{0,0.4,0.45,0.5,0.55,0.6,0.65,0.7,0.75,0.8,1},{"F","D","C","C+","B-","B","B+","A-","A","A+"}))))</f>
        <v/>
      </c>
      <c r="G63" s="99" t="str">
        <f>IF(COUNT($A63)=0,"",IF(E63="","--",IF(E63="3E","3E",LOOKUP(E63/G$2,{0,0.4,0.45,0.5,0.55,0.6,0.65,0.7,0.75,0.8,1},{0,2,2.25,2.5,2.75,3,3.25,3.5,3.75,4}))))</f>
        <v/>
      </c>
      <c r="H63" s="5" t="str">
        <f>IF(COUNT($A63)=0,"",IF($A63&lt;&gt;DR!$B65,"ERR",DR!Z65))</f>
        <v/>
      </c>
      <c r="I63" s="2" t="str">
        <f>IF(COUNT($A63)=0,"",IF(H63="3E","3E",IF(H63="","I",LOOKUP(H63/J$2,{0,0.4,0.45,0.5,0.55,0.6,0.65,0.7,0.75,0.8,1},{"F","D","C","C+","B-","B","B+","A-","A","A+"}))))</f>
        <v/>
      </c>
      <c r="J63" s="99" t="str">
        <f>IF(COUNT($A63)=0,"",IF(H63="","--",IF(H63="3E","3E",LOOKUP(H63/J$2,{0,0.4,0.45,0.5,0.55,0.6,0.65,0.7,0.75,0.8,1},{0,2,2.25,2.5,2.75,3,3.25,3.5,3.75,4}))))</f>
        <v/>
      </c>
      <c r="K63" s="5" t="str">
        <f>IF(COUNT($A63)=0,"",IF($A63&lt;&gt;DR!$B65,"ERR",DR!AH65))</f>
        <v/>
      </c>
      <c r="L63" s="2" t="str">
        <f>IF(COUNT($A63)=0,"",IF(K63="3E","3E",IF(K63="","I",LOOKUP(K63/M$2,{0,0.4,0.45,0.5,0.55,0.6,0.65,0.7,0.75,0.8,1},{"F","D","C","C+","B-","B","B+","A-","A","A+"}))))</f>
        <v/>
      </c>
      <c r="M63" s="99" t="str">
        <f>IF(COUNT($A63)=0,"",IF(K63="","--",IF(K63="3E","3E",LOOKUP(K63/M$2,{0,0.4,0.45,0.5,0.55,0.6,0.65,0.7,0.75,0.8,1},{0,2,2.25,2.5,2.75,3,3.25,3.5,3.75,4}))))</f>
        <v/>
      </c>
      <c r="N63" s="5" t="str">
        <f>IF(COUNT($A63)=0,"",IF($A63&lt;&gt;DR!$B65,"ERR",DR!AP65))</f>
        <v/>
      </c>
      <c r="O63" s="2" t="str">
        <f>IF(COUNT($A63)=0,"",IF(N63="3E","3E",IF(N63="","I",LOOKUP(N63/P$2,{0,0.4,0.45,0.5,0.55,0.6,0.65,0.7,0.75,0.8,1},{"F","D","C","C+","B-","B","B+","A-","A","A+"}))))</f>
        <v/>
      </c>
      <c r="P63" s="99" t="str">
        <f>IF(COUNT($A63)=0,"",IF(N63="","--",IF(N63="3E","3E",LOOKUP(N63/P$2,{0,0.4,0.45,0.5,0.55,0.6,0.65,0.7,0.75,0.8,1},{0,2,2.25,2.5,2.75,3,3.25,3.5,3.75,4}))))</f>
        <v/>
      </c>
      <c r="Q63" s="5" t="str">
        <f>IF(COUNT($A63)=0,"",IF($A63&lt;&gt;DR!$B65,"ERR",DR!AX65))</f>
        <v/>
      </c>
      <c r="R63" s="2" t="str">
        <f>IF(COUNT($A63)=0,"",IF(Q63="3E","3E",IF(Q63="","I",LOOKUP(Q63/S$2,{0,0.4,0.45,0.5,0.55,0.6,0.65,0.7,0.75,0.8,1},{"F","D","C","C+","B-","B","B+","A-","A","A+"}))))</f>
        <v/>
      </c>
      <c r="S63" s="99" t="str">
        <f>IF(COUNT($A63)=0,"",IF(Q63="","--",IF(Q63="3E","3E",LOOKUP(Q63/S$2,{0,0.4,0.45,0.5,0.55,0.6,0.65,0.7,0.75,0.8,1},{0,2,2.25,2.5,2.75,3,3.25,3.5,3.75,4}))))</f>
        <v/>
      </c>
      <c r="T63" s="5" t="str">
        <f>IF(OR(COUNT($A63)=0,DR!BZ65=""),"",IF($A63&lt;&gt;DR!$B65,"ERR",DR!BZ65))</f>
        <v/>
      </c>
      <c r="U63" s="2" t="str">
        <f>IF(COUNT($A63)=0,"",IF(T63="3E","3E",IF(T63="","I",LOOKUP(T63/V$2,{0,0.4,0.45,0.5,0.55,0.6,0.65,0.7,0.75,0.8,1},{"F","D","C","C+","B-","B","B+","A-","A","A+"}))))</f>
        <v/>
      </c>
      <c r="V63" s="99" t="str">
        <f>IF(COUNT($A63)=0,"",IF(T63="","--",IF(T63="3E","3E",LOOKUP(T63/V$2,{0,0.4,0.45,0.5,0.55,0.6,0.65,0.7,0.75,0.8,1},{0,2,2.25,2.5,2.75,3,3.25,3.5,3.75,4}))))</f>
        <v/>
      </c>
      <c r="W63" s="5" t="str">
        <f>IF(COUNT($A63)=0,"",IF($A63&lt;&gt;DR!$B65,"ERR",IF(DR!$A65="IM",DR!CL65,DR!CK65)))</f>
        <v/>
      </c>
      <c r="X63" s="2" t="str">
        <f>IF(COUNT($A63)=0,"",IF(W63="3E","3E",IF(W63="","I",LOOKUP(W63/Y$2,{0,0.4,0.45,0.5,0.55,0.6,0.65,0.7,0.75,0.8,1},{"F","D","C","C+","B-","B","B+","A-","A","A+"}))))</f>
        <v/>
      </c>
      <c r="Y63" s="99" t="str">
        <f>IF(COUNT($A63)=0,"",IF(W63="","--",IF(W63="3E","3E",LOOKUP(W63/Y$2,{0,0.4,0.45,0.5,0.55,0.6,0.65,0.7,0.75,0.8,1},{0,2,2.25,2.5,2.75,3,3.25,3.5,3.75,4}))))</f>
        <v/>
      </c>
      <c r="Z63" s="5" t="str">
        <f>IF(COUNT($A63)=0,"",IF($A63&lt;&gt;DR!$B65,"ERR",DR!BF65))</f>
        <v/>
      </c>
      <c r="AA63" s="2" t="str">
        <f>IF(COUNT($A63)=0,"",IF(Z63="3E","3E",IF(Z63="","I",LOOKUP(Z63/AB$2,{0,0.4,0.45,0.5,0.55,0.6,0.65,0.7,0.75,0.8,1},{"F","D","C","C+","B-","B","B+","A-","A","A+"}))))</f>
        <v/>
      </c>
      <c r="AB63" s="99" t="str">
        <f>IF(COUNT($A63)=0,"",IF(Z63="","--",IF(Z63="3E","3E",LOOKUP(Z63/AB$2,{0,0.4,0.45,0.5,0.55,0.6,0.65,0.7,0.75,0.8,1},{0,2,2.25,2.5,2.75,3,3.25,3.5,3.75,4}))))</f>
        <v/>
      </c>
      <c r="AC63" s="5" t="str">
        <f>IF(COUNT($A63)=0,"",IF($A63&lt;&gt;DR!$B65,"ERR",DR!BG65))</f>
        <v/>
      </c>
      <c r="AD63" s="2" t="str">
        <f>IF(COUNT($A63)=0,"",IF(AC63="3E","3E",IF(AC63="","I",LOOKUP(AC63/AE$2,{0,0.4,0.45,0.5,0.55,0.6,0.65,0.7,0.75,0.8,1},{"F","D","C","C+","B-","B","B+","A-","A","A+"}))))</f>
        <v/>
      </c>
      <c r="AE63" s="99" t="str">
        <f>IF(COUNT($A63)=0,"",IF(AC63="","--",IF(AC63="3E","3E",LOOKUP(AC63/AE$2,{0,0.4,0.45,0.5,0.55,0.6,0.65,0.7,0.75,0.8,1},{0,2,2.25,2.5,2.75,3,3.25,3.5,3.75,4}))))</f>
        <v/>
      </c>
      <c r="AF63" s="5" t="str">
        <f>IF(COUNT($A63)=0,"",IF($A63&lt;&gt;DR!$B65,"ERR",DR!BQ65))</f>
        <v/>
      </c>
      <c r="AG63" s="2" t="str">
        <f>IF(COUNT($A63)=0,"",IF(AF63="3E","3E",IF(AF63="","I",LOOKUP(AF63/AH$2,{0,0.4,0.45,0.5,0.55,0.6,0.65,0.7,0.75,0.8,1},{"F","D","C","C+","B-","B","B+","A-","A","A+"}))))</f>
        <v/>
      </c>
      <c r="AH63" s="99" t="str">
        <f>IF(COUNT($A63)=0,"",IF(AF63="","--",IF(AF63="3E","3E",LOOKUP(AF63/AH$2,{0,0.4,0.45,0.5,0.55,0.6,0.65,0.7,0.75,0.8,1},{0,2,2.25,2.5,2.75,3,3.25,3.5,3.75,4}))))</f>
        <v/>
      </c>
      <c r="AI63" s="5" t="str">
        <f>IF(COUNT($A63)=0,"",IF($A63&lt;&gt;DR!$B65,"ERR",DR!BY65))</f>
        <v/>
      </c>
      <c r="AJ63" s="2" t="str">
        <f>IF(COUNT($A63)=0,"",IF(AI63="3E","3E",IF(AI63="","I",LOOKUP(AI63/AK$2,{0,0.4,0.45,0.5,0.55,0.6,0.65,0.7,0.75,0.8,1},{"F","D","C","C+","B-","B","B+","A-","A","A+"}))))</f>
        <v/>
      </c>
      <c r="AK63" s="103" t="str">
        <f>IF(COUNT($A63)=0,"",IF(AI63="","--",IF(AI63="3E","3E",LOOKUP(AI63/AK$2,{0,0.4,0.45,0.5,0.55,0.6,0.65,0.7,0.75,0.8,1},{0,2,2.25,2.5,2.75,3,3.25,3.5,3.75,4}))))</f>
        <v/>
      </c>
      <c r="AL63" s="94" t="str">
        <f>IFERROR(IF(COUNT($A63)=0,"",IF(COUNT(W63)=0,"--",IF(COUNTIF(B63:AK63,"3E")&gt;0,"3E",SUM(IF(D63&gt;=2,D63*$D$3),IF(G63&gt;=2,G63*$G$3),IF(J63&gt;=2,J63*$J$3),IF(M63&gt;=2,M63*$M$3),IF(P63&gt;=2,P63*$P$3),IF(S63&gt;=2,S63*$S$3),IF(V63&gt;=2,V63*$V$3),IF(Y63&gt;=2,Y63*$Y$3),IF(AB63&gt;=2,AB63*$AB$3),IF(AE63&gt;=2,AE63*$AE$3),IF(AH63&gt;=2,AH63*$AH$3),IF(AK63&gt;=2,AK63*$AK$3))))),"")</f>
        <v/>
      </c>
      <c r="AM63" s="4" t="str">
        <f>IF(COUNT($A63)=0,"",IF(COUNT(W63)=0,"--",IF(COUNTIF(B63:Y63,"3E")&gt;0,"3E",TRUNC(SUM(IF(N(D63)&gt;=2,D$3*D63,0),IF(N(G63)&gt;=2,G$3*G63,0),IF(N(J63)&gt;=2,J$3*J63,0),IF(N(M63)&gt;=2,M$3*M63,0),IF(N(P63)&gt;=2,P$3*P63,0),IF(N(S63)&gt;=2,S$3*S63,0),IF(N(AB63)&gt;=2,AB$3*AB63,0),IF(N(AE63)&gt;=2,AE$3*AE63,0),IF(N(AH63)&gt;=2,AH$3*AH63,0),IF(N(V63)&gt;=2,V$3*V63,0),IF(N(Y63)&gt;=2,Y$3*Y63,0))/TCP,3))))</f>
        <v/>
      </c>
      <c r="AN63" s="2" t="str">
        <f>IFERROR(IF(COUNT($A63)=0,"",IF(COUNT(W63)=0,"--",IF(COUNTIF(B63:AK63,"3E")&gt;0,"3E",SUM(IF(D63&gt;=2,$D$3),IF(G63&gt;=2,$G$3),IF(J63&gt;=2,$J$3),IF(M63&gt;=2,$M$3),IF(P63&gt;=2,$P$3),IF(S63&gt;=2,$S$3),IF(V63&gt;=2,$V$3),IF(Y63&gt;=2,$Y$3),IF(AB63&gt;=2,$AB$3),IF(AE63&gt;=2,$AE$3),IF(AH63&gt;=2,$AH$3),IF(AK63&gt;=2,$AK$3))))),"")</f>
        <v/>
      </c>
      <c r="AO63" s="2" t="str">
        <f>IF(AM63="3E","3E",IF(COUNT($A63)=0,"",IF(COUNT(AK63)=0,"I",LOOKUP(AM63,{0,2,2.25,2.5,2.75,3,3.25,3.5,3.75,4},{"F","D","C","C+","B-","B","B+","A-","A","A+"}))))</f>
        <v/>
      </c>
      <c r="AP63" s="2" t="str">
        <f>IF(AM63="3E","3E",IF(OR(COUNT($A63)=0,COUNT(W63)=0),"",IF(AND(Y63&gt;=2,AM63&gt;=2,AN63&gt;=28),"PASS","FAIL")))</f>
        <v/>
      </c>
      <c r="AR63" s="6" t="str">
        <f t="shared" si="1"/>
        <v/>
      </c>
    </row>
    <row r="64" spans="1:44" ht="18.95" customHeight="1" x14ac:dyDescent="0.25">
      <c r="A64" s="93" t="str">
        <f>IF(DR!$B66="","",DR!$B66)</f>
        <v/>
      </c>
      <c r="B64" s="5" t="str">
        <f>IF(COUNT($A64)=0,"",IF($A64&lt;&gt;DR!$B66,"ERR",DR!J66))</f>
        <v/>
      </c>
      <c r="C64" s="2" t="str">
        <f>IF(COUNT($A64)=0,"",IF(B64="3E","3E",IF(B64="","I",LOOKUP(B64/D$2,{0,0.4,0.45,0.5,0.55,0.6,0.65,0.7,0.75,0.8,1},{"F","D","C","C+","B-","B","B+","A-","A","A+"}))))</f>
        <v/>
      </c>
      <c r="D64" s="99" t="str">
        <f>IF(COUNT($A64)=0,"",IF(B64="","--",IF(B64="3E","3E",LOOKUP(B64/D$2,{0,0.4,0.45,0.5,0.55,0.6,0.65,0.7,0.75,0.8,1},{0,2,2.25,2.5,2.75,3,3.25,3.5,3.75,4}))))</f>
        <v/>
      </c>
      <c r="E64" s="5" t="str">
        <f>IF(COUNT($A64)=0,"",IF($A64&lt;&gt;DR!$B66,"ERR",DR!R66))</f>
        <v/>
      </c>
      <c r="F64" s="2" t="str">
        <f>IF(COUNT($A64)=0,"",IF(E64="3E","3E",IF(E64="","I",LOOKUP(E64/G$2,{0,0.4,0.45,0.5,0.55,0.6,0.65,0.7,0.75,0.8,1},{"F","D","C","C+","B-","B","B+","A-","A","A+"}))))</f>
        <v/>
      </c>
      <c r="G64" s="99" t="str">
        <f>IF(COUNT($A64)=0,"",IF(E64="","--",IF(E64="3E","3E",LOOKUP(E64/G$2,{0,0.4,0.45,0.5,0.55,0.6,0.65,0.7,0.75,0.8,1},{0,2,2.25,2.5,2.75,3,3.25,3.5,3.75,4}))))</f>
        <v/>
      </c>
      <c r="H64" s="5" t="str">
        <f>IF(COUNT($A64)=0,"",IF($A64&lt;&gt;DR!$B66,"ERR",DR!Z66))</f>
        <v/>
      </c>
      <c r="I64" s="2" t="str">
        <f>IF(COUNT($A64)=0,"",IF(H64="3E","3E",IF(H64="","I",LOOKUP(H64/J$2,{0,0.4,0.45,0.5,0.55,0.6,0.65,0.7,0.75,0.8,1},{"F","D","C","C+","B-","B","B+","A-","A","A+"}))))</f>
        <v/>
      </c>
      <c r="J64" s="99" t="str">
        <f>IF(COUNT($A64)=0,"",IF(H64="","--",IF(H64="3E","3E",LOOKUP(H64/J$2,{0,0.4,0.45,0.5,0.55,0.6,0.65,0.7,0.75,0.8,1},{0,2,2.25,2.5,2.75,3,3.25,3.5,3.75,4}))))</f>
        <v/>
      </c>
      <c r="K64" s="5" t="str">
        <f>IF(COUNT($A64)=0,"",IF($A64&lt;&gt;DR!$B66,"ERR",DR!AH66))</f>
        <v/>
      </c>
      <c r="L64" s="2" t="str">
        <f>IF(COUNT($A64)=0,"",IF(K64="3E","3E",IF(K64="","I",LOOKUP(K64/M$2,{0,0.4,0.45,0.5,0.55,0.6,0.65,0.7,0.75,0.8,1},{"F","D","C","C+","B-","B","B+","A-","A","A+"}))))</f>
        <v/>
      </c>
      <c r="M64" s="99" t="str">
        <f>IF(COUNT($A64)=0,"",IF(K64="","--",IF(K64="3E","3E",LOOKUP(K64/M$2,{0,0.4,0.45,0.5,0.55,0.6,0.65,0.7,0.75,0.8,1},{0,2,2.25,2.5,2.75,3,3.25,3.5,3.75,4}))))</f>
        <v/>
      </c>
      <c r="N64" s="5" t="str">
        <f>IF(COUNT($A64)=0,"",IF($A64&lt;&gt;DR!$B66,"ERR",DR!AP66))</f>
        <v/>
      </c>
      <c r="O64" s="2" t="str">
        <f>IF(COUNT($A64)=0,"",IF(N64="3E","3E",IF(N64="","I",LOOKUP(N64/P$2,{0,0.4,0.45,0.5,0.55,0.6,0.65,0.7,0.75,0.8,1},{"F","D","C","C+","B-","B","B+","A-","A","A+"}))))</f>
        <v/>
      </c>
      <c r="P64" s="99" t="str">
        <f>IF(COUNT($A64)=0,"",IF(N64="","--",IF(N64="3E","3E",LOOKUP(N64/P$2,{0,0.4,0.45,0.5,0.55,0.6,0.65,0.7,0.75,0.8,1},{0,2,2.25,2.5,2.75,3,3.25,3.5,3.75,4}))))</f>
        <v/>
      </c>
      <c r="Q64" s="5" t="str">
        <f>IF(COUNT($A64)=0,"",IF($A64&lt;&gt;DR!$B66,"ERR",DR!AX66))</f>
        <v/>
      </c>
      <c r="R64" s="2" t="str">
        <f>IF(COUNT($A64)=0,"",IF(Q64="3E","3E",IF(Q64="","I",LOOKUP(Q64/S$2,{0,0.4,0.45,0.5,0.55,0.6,0.65,0.7,0.75,0.8,1},{"F","D","C","C+","B-","B","B+","A-","A","A+"}))))</f>
        <v/>
      </c>
      <c r="S64" s="99" t="str">
        <f>IF(COUNT($A64)=0,"",IF(Q64="","--",IF(Q64="3E","3E",LOOKUP(Q64/S$2,{0,0.4,0.45,0.5,0.55,0.6,0.65,0.7,0.75,0.8,1},{0,2,2.25,2.5,2.75,3,3.25,3.5,3.75,4}))))</f>
        <v/>
      </c>
      <c r="T64" s="5" t="str">
        <f>IF(OR(COUNT($A64)=0,DR!BZ66=""),"",IF($A64&lt;&gt;DR!$B66,"ERR",DR!BZ66))</f>
        <v/>
      </c>
      <c r="U64" s="2" t="str">
        <f>IF(COUNT($A64)=0,"",IF(T64="3E","3E",IF(T64="","I",LOOKUP(T64/V$2,{0,0.4,0.45,0.5,0.55,0.6,0.65,0.7,0.75,0.8,1},{"F","D","C","C+","B-","B","B+","A-","A","A+"}))))</f>
        <v/>
      </c>
      <c r="V64" s="99" t="str">
        <f>IF(COUNT($A64)=0,"",IF(T64="","--",IF(T64="3E","3E",LOOKUP(T64/V$2,{0,0.4,0.45,0.5,0.55,0.6,0.65,0.7,0.75,0.8,1},{0,2,2.25,2.5,2.75,3,3.25,3.5,3.75,4}))))</f>
        <v/>
      </c>
      <c r="W64" s="5" t="str">
        <f>IF(COUNT($A64)=0,"",IF($A64&lt;&gt;DR!$B66,"ERR",IF(DR!$A66="IM",DR!CL66,DR!CK66)))</f>
        <v/>
      </c>
      <c r="X64" s="2" t="str">
        <f>IF(COUNT($A64)=0,"",IF(W64="3E","3E",IF(W64="","I",LOOKUP(W64/Y$2,{0,0.4,0.45,0.5,0.55,0.6,0.65,0.7,0.75,0.8,1},{"F","D","C","C+","B-","B","B+","A-","A","A+"}))))</f>
        <v/>
      </c>
      <c r="Y64" s="99" t="str">
        <f>IF(COUNT($A64)=0,"",IF(W64="","--",IF(W64="3E","3E",LOOKUP(W64/Y$2,{0,0.4,0.45,0.5,0.55,0.6,0.65,0.7,0.75,0.8,1},{0,2,2.25,2.5,2.75,3,3.25,3.5,3.75,4}))))</f>
        <v/>
      </c>
      <c r="Z64" s="5" t="str">
        <f>IF(COUNT($A64)=0,"",IF($A64&lt;&gt;DR!$B66,"ERR",DR!BF66))</f>
        <v/>
      </c>
      <c r="AA64" s="2" t="str">
        <f>IF(COUNT($A64)=0,"",IF(Z64="3E","3E",IF(Z64="","I",LOOKUP(Z64/AB$2,{0,0.4,0.45,0.5,0.55,0.6,0.65,0.7,0.75,0.8,1},{"F","D","C","C+","B-","B","B+","A-","A","A+"}))))</f>
        <v/>
      </c>
      <c r="AB64" s="99" t="str">
        <f>IF(COUNT($A64)=0,"",IF(Z64="","--",IF(Z64="3E","3E",LOOKUP(Z64/AB$2,{0,0.4,0.45,0.5,0.55,0.6,0.65,0.7,0.75,0.8,1},{0,2,2.25,2.5,2.75,3,3.25,3.5,3.75,4}))))</f>
        <v/>
      </c>
      <c r="AC64" s="5" t="str">
        <f>IF(COUNT($A64)=0,"",IF($A64&lt;&gt;DR!$B66,"ERR",DR!BG66))</f>
        <v/>
      </c>
      <c r="AD64" s="2" t="str">
        <f>IF(COUNT($A64)=0,"",IF(AC64="3E","3E",IF(AC64="","I",LOOKUP(AC64/AE$2,{0,0.4,0.45,0.5,0.55,0.6,0.65,0.7,0.75,0.8,1},{"F","D","C","C+","B-","B","B+","A-","A","A+"}))))</f>
        <v/>
      </c>
      <c r="AE64" s="99" t="str">
        <f>IF(COUNT($A64)=0,"",IF(AC64="","--",IF(AC64="3E","3E",LOOKUP(AC64/AE$2,{0,0.4,0.45,0.5,0.55,0.6,0.65,0.7,0.75,0.8,1},{0,2,2.25,2.5,2.75,3,3.25,3.5,3.75,4}))))</f>
        <v/>
      </c>
      <c r="AF64" s="5" t="str">
        <f>IF(COUNT($A64)=0,"",IF($A64&lt;&gt;DR!$B66,"ERR",DR!BQ66))</f>
        <v/>
      </c>
      <c r="AG64" s="2" t="str">
        <f>IF(COUNT($A64)=0,"",IF(AF64="3E","3E",IF(AF64="","I",LOOKUP(AF64/AH$2,{0,0.4,0.45,0.5,0.55,0.6,0.65,0.7,0.75,0.8,1},{"F","D","C","C+","B-","B","B+","A-","A","A+"}))))</f>
        <v/>
      </c>
      <c r="AH64" s="99" t="str">
        <f>IF(COUNT($A64)=0,"",IF(AF64="","--",IF(AF64="3E","3E",LOOKUP(AF64/AH$2,{0,0.4,0.45,0.5,0.55,0.6,0.65,0.7,0.75,0.8,1},{0,2,2.25,2.5,2.75,3,3.25,3.5,3.75,4}))))</f>
        <v/>
      </c>
      <c r="AI64" s="5" t="str">
        <f>IF(COUNT($A64)=0,"",IF($A64&lt;&gt;DR!$B66,"ERR",DR!BY66))</f>
        <v/>
      </c>
      <c r="AJ64" s="2" t="str">
        <f>IF(COUNT($A64)=0,"",IF(AI64="3E","3E",IF(AI64="","I",LOOKUP(AI64/AK$2,{0,0.4,0.45,0.5,0.55,0.6,0.65,0.7,0.75,0.8,1},{"F","D","C","C+","B-","B","B+","A-","A","A+"}))))</f>
        <v/>
      </c>
      <c r="AK64" s="103" t="str">
        <f>IF(COUNT($A64)=0,"",IF(AI64="","--",IF(AI64="3E","3E",LOOKUP(AI64/AK$2,{0,0.4,0.45,0.5,0.55,0.6,0.65,0.7,0.75,0.8,1},{0,2,2.25,2.5,2.75,3,3.25,3.5,3.75,4}))))</f>
        <v/>
      </c>
      <c r="AL64" s="94" t="str">
        <f>IFERROR(IF(COUNT($A64)=0,"",IF(COUNT(W64)=0,"--",IF(COUNTIF(B64:AK64,"3E")&gt;0,"3E",SUM(IF(D64&gt;=2,D64*$D$3),IF(G64&gt;=2,G64*$G$3),IF(J64&gt;=2,J64*$J$3),IF(M64&gt;=2,M64*$M$3),IF(P64&gt;=2,P64*$P$3),IF(S64&gt;=2,S64*$S$3),IF(V64&gt;=2,V64*$V$3),IF(Y64&gt;=2,Y64*$Y$3),IF(AB64&gt;=2,AB64*$AB$3),IF(AE64&gt;=2,AE64*$AE$3),IF(AH64&gt;=2,AH64*$AH$3),IF(AK64&gt;=2,AK64*$AK$3))))),"")</f>
        <v/>
      </c>
      <c r="AM64" s="4" t="str">
        <f>IF(COUNT($A64)=0,"",IF(COUNT(W64)=0,"--",IF(COUNTIF(B64:Y64,"3E")&gt;0,"3E",TRUNC(SUM(IF(N(D64)&gt;=2,D$3*D64,0),IF(N(G64)&gt;=2,G$3*G64,0),IF(N(J64)&gt;=2,J$3*J64,0),IF(N(M64)&gt;=2,M$3*M64,0),IF(N(P64)&gt;=2,P$3*P64,0),IF(N(S64)&gt;=2,S$3*S64,0),IF(N(AB64)&gt;=2,AB$3*AB64,0),IF(N(AE64)&gt;=2,AE$3*AE64,0),IF(N(AH64)&gt;=2,AH$3*AH64,0),IF(N(V64)&gt;=2,V$3*V64,0),IF(N(Y64)&gt;=2,Y$3*Y64,0))/TCP,3))))</f>
        <v/>
      </c>
      <c r="AN64" s="2" t="str">
        <f>IFERROR(IF(COUNT($A64)=0,"",IF(COUNT(W64)=0,"--",IF(COUNTIF(B64:AK64,"3E")&gt;0,"3E",SUM(IF(D64&gt;=2,$D$3),IF(G64&gt;=2,$G$3),IF(J64&gt;=2,$J$3),IF(M64&gt;=2,$M$3),IF(P64&gt;=2,$P$3),IF(S64&gt;=2,$S$3),IF(V64&gt;=2,$V$3),IF(Y64&gt;=2,$Y$3),IF(AB64&gt;=2,$AB$3),IF(AE64&gt;=2,$AE$3),IF(AH64&gt;=2,$AH$3),IF(AK64&gt;=2,$AK$3))))),"")</f>
        <v/>
      </c>
      <c r="AO64" s="2" t="str">
        <f>IF(AM64="3E","3E",IF(COUNT($A64)=0,"",IF(COUNT(AK64)=0,"I",LOOKUP(AM64,{0,2,2.25,2.5,2.75,3,3.25,3.5,3.75,4},{"F","D","C","C+","B-","B","B+","A-","A","A+"}))))</f>
        <v/>
      </c>
      <c r="AP64" s="2" t="str">
        <f>IF(AM64="3E","3E",IF(OR(COUNT($A64)=0,COUNT(W64)=0),"",IF(AND(Y64&gt;=2,AM64&gt;=2,AN64&gt;=28),"PASS","FAIL")))</f>
        <v/>
      </c>
      <c r="AR64" s="6" t="str">
        <f t="shared" si="1"/>
        <v/>
      </c>
    </row>
    <row r="65" spans="1:44" ht="18.95" customHeight="1" x14ac:dyDescent="0.25">
      <c r="A65" s="93" t="str">
        <f>IF(DR!$B67="","",DR!$B67)</f>
        <v/>
      </c>
      <c r="B65" s="5" t="str">
        <f>IF(COUNT($A65)=0,"",IF($A65&lt;&gt;DR!$B67,"ERR",DR!J67))</f>
        <v/>
      </c>
      <c r="C65" s="2" t="str">
        <f>IF(COUNT($A65)=0,"",IF(B65="3E","3E",IF(B65="","I",LOOKUP(B65/D$2,{0,0.4,0.45,0.5,0.55,0.6,0.65,0.7,0.75,0.8,1},{"F","D","C","C+","B-","B","B+","A-","A","A+"}))))</f>
        <v/>
      </c>
      <c r="D65" s="99" t="str">
        <f>IF(COUNT($A65)=0,"",IF(B65="","--",IF(B65="3E","3E",LOOKUP(B65/D$2,{0,0.4,0.45,0.5,0.55,0.6,0.65,0.7,0.75,0.8,1},{0,2,2.25,2.5,2.75,3,3.25,3.5,3.75,4}))))</f>
        <v/>
      </c>
      <c r="E65" s="5" t="str">
        <f>IF(COUNT($A65)=0,"",IF($A65&lt;&gt;DR!$B67,"ERR",DR!R67))</f>
        <v/>
      </c>
      <c r="F65" s="2" t="str">
        <f>IF(COUNT($A65)=0,"",IF(E65="3E","3E",IF(E65="","I",LOOKUP(E65/G$2,{0,0.4,0.45,0.5,0.55,0.6,0.65,0.7,0.75,0.8,1},{"F","D","C","C+","B-","B","B+","A-","A","A+"}))))</f>
        <v/>
      </c>
      <c r="G65" s="99" t="str">
        <f>IF(COUNT($A65)=0,"",IF(E65="","--",IF(E65="3E","3E",LOOKUP(E65/G$2,{0,0.4,0.45,0.5,0.55,0.6,0.65,0.7,0.75,0.8,1},{0,2,2.25,2.5,2.75,3,3.25,3.5,3.75,4}))))</f>
        <v/>
      </c>
      <c r="H65" s="5" t="str">
        <f>IF(COUNT($A65)=0,"",IF($A65&lt;&gt;DR!$B67,"ERR",DR!Z67))</f>
        <v/>
      </c>
      <c r="I65" s="2" t="str">
        <f>IF(COUNT($A65)=0,"",IF(H65="3E","3E",IF(H65="","I",LOOKUP(H65/J$2,{0,0.4,0.45,0.5,0.55,0.6,0.65,0.7,0.75,0.8,1},{"F","D","C","C+","B-","B","B+","A-","A","A+"}))))</f>
        <v/>
      </c>
      <c r="J65" s="99" t="str">
        <f>IF(COUNT($A65)=0,"",IF(H65="","--",IF(H65="3E","3E",LOOKUP(H65/J$2,{0,0.4,0.45,0.5,0.55,0.6,0.65,0.7,0.75,0.8,1},{0,2,2.25,2.5,2.75,3,3.25,3.5,3.75,4}))))</f>
        <v/>
      </c>
      <c r="K65" s="5" t="str">
        <f>IF(COUNT($A65)=0,"",IF($A65&lt;&gt;DR!$B67,"ERR",DR!AH67))</f>
        <v/>
      </c>
      <c r="L65" s="2" t="str">
        <f>IF(COUNT($A65)=0,"",IF(K65="3E","3E",IF(K65="","I",LOOKUP(K65/M$2,{0,0.4,0.45,0.5,0.55,0.6,0.65,0.7,0.75,0.8,1},{"F","D","C","C+","B-","B","B+","A-","A","A+"}))))</f>
        <v/>
      </c>
      <c r="M65" s="99" t="str">
        <f>IF(COUNT($A65)=0,"",IF(K65="","--",IF(K65="3E","3E",LOOKUP(K65/M$2,{0,0.4,0.45,0.5,0.55,0.6,0.65,0.7,0.75,0.8,1},{0,2,2.25,2.5,2.75,3,3.25,3.5,3.75,4}))))</f>
        <v/>
      </c>
      <c r="N65" s="5" t="str">
        <f>IF(COUNT($A65)=0,"",IF($A65&lt;&gt;DR!$B67,"ERR",DR!AP67))</f>
        <v/>
      </c>
      <c r="O65" s="2" t="str">
        <f>IF(COUNT($A65)=0,"",IF(N65="3E","3E",IF(N65="","I",LOOKUP(N65/P$2,{0,0.4,0.45,0.5,0.55,0.6,0.65,0.7,0.75,0.8,1},{"F","D","C","C+","B-","B","B+","A-","A","A+"}))))</f>
        <v/>
      </c>
      <c r="P65" s="99" t="str">
        <f>IF(COUNT($A65)=0,"",IF(N65="","--",IF(N65="3E","3E",LOOKUP(N65/P$2,{0,0.4,0.45,0.5,0.55,0.6,0.65,0.7,0.75,0.8,1},{0,2,2.25,2.5,2.75,3,3.25,3.5,3.75,4}))))</f>
        <v/>
      </c>
      <c r="Q65" s="5" t="str">
        <f>IF(COUNT($A65)=0,"",IF($A65&lt;&gt;DR!$B67,"ERR",DR!AX67))</f>
        <v/>
      </c>
      <c r="R65" s="2" t="str">
        <f>IF(COUNT($A65)=0,"",IF(Q65="3E","3E",IF(Q65="","I",LOOKUP(Q65/S$2,{0,0.4,0.45,0.5,0.55,0.6,0.65,0.7,0.75,0.8,1},{"F","D","C","C+","B-","B","B+","A-","A","A+"}))))</f>
        <v/>
      </c>
      <c r="S65" s="99" t="str">
        <f>IF(COUNT($A65)=0,"",IF(Q65="","--",IF(Q65="3E","3E",LOOKUP(Q65/S$2,{0,0.4,0.45,0.5,0.55,0.6,0.65,0.7,0.75,0.8,1},{0,2,2.25,2.5,2.75,3,3.25,3.5,3.75,4}))))</f>
        <v/>
      </c>
      <c r="T65" s="5" t="str">
        <f>IF(OR(COUNT($A65)=0,DR!BZ67=""),"",IF($A65&lt;&gt;DR!$B67,"ERR",DR!BZ67))</f>
        <v/>
      </c>
      <c r="U65" s="2" t="str">
        <f>IF(COUNT($A65)=0,"",IF(T65="3E","3E",IF(T65="","I",LOOKUP(T65/V$2,{0,0.4,0.45,0.5,0.55,0.6,0.65,0.7,0.75,0.8,1},{"F","D","C","C+","B-","B","B+","A-","A","A+"}))))</f>
        <v/>
      </c>
      <c r="V65" s="99" t="str">
        <f>IF(COUNT($A65)=0,"",IF(T65="","--",IF(T65="3E","3E",LOOKUP(T65/V$2,{0,0.4,0.45,0.5,0.55,0.6,0.65,0.7,0.75,0.8,1},{0,2,2.25,2.5,2.75,3,3.25,3.5,3.75,4}))))</f>
        <v/>
      </c>
      <c r="W65" s="5" t="str">
        <f>IF(COUNT($A65)=0,"",IF($A65&lt;&gt;DR!$B67,"ERR",IF(DR!$A67="IM",DR!CL67,DR!CK67)))</f>
        <v/>
      </c>
      <c r="X65" s="2" t="str">
        <f>IF(COUNT($A65)=0,"",IF(W65="3E","3E",IF(W65="","I",LOOKUP(W65/Y$2,{0,0.4,0.45,0.5,0.55,0.6,0.65,0.7,0.75,0.8,1},{"F","D","C","C+","B-","B","B+","A-","A","A+"}))))</f>
        <v/>
      </c>
      <c r="Y65" s="99" t="str">
        <f>IF(COUNT($A65)=0,"",IF(W65="","--",IF(W65="3E","3E",LOOKUP(W65/Y$2,{0,0.4,0.45,0.5,0.55,0.6,0.65,0.7,0.75,0.8,1},{0,2,2.25,2.5,2.75,3,3.25,3.5,3.75,4}))))</f>
        <v/>
      </c>
      <c r="Z65" s="5" t="str">
        <f>IF(COUNT($A65)=0,"",IF($A65&lt;&gt;DR!$B67,"ERR",DR!BF67))</f>
        <v/>
      </c>
      <c r="AA65" s="2" t="str">
        <f>IF(COUNT($A65)=0,"",IF(Z65="3E","3E",IF(Z65="","I",LOOKUP(Z65/AB$2,{0,0.4,0.45,0.5,0.55,0.6,0.65,0.7,0.75,0.8,1},{"F","D","C","C+","B-","B","B+","A-","A","A+"}))))</f>
        <v/>
      </c>
      <c r="AB65" s="99" t="str">
        <f>IF(COUNT($A65)=0,"",IF(Z65="","--",IF(Z65="3E","3E",LOOKUP(Z65/AB$2,{0,0.4,0.45,0.5,0.55,0.6,0.65,0.7,0.75,0.8,1},{0,2,2.25,2.5,2.75,3,3.25,3.5,3.75,4}))))</f>
        <v/>
      </c>
      <c r="AC65" s="5" t="str">
        <f>IF(COUNT($A65)=0,"",IF($A65&lt;&gt;DR!$B67,"ERR",DR!BG67))</f>
        <v/>
      </c>
      <c r="AD65" s="2" t="str">
        <f>IF(COUNT($A65)=0,"",IF(AC65="3E","3E",IF(AC65="","I",LOOKUP(AC65/AE$2,{0,0.4,0.45,0.5,0.55,0.6,0.65,0.7,0.75,0.8,1},{"F","D","C","C+","B-","B","B+","A-","A","A+"}))))</f>
        <v/>
      </c>
      <c r="AE65" s="99" t="str">
        <f>IF(COUNT($A65)=0,"",IF(AC65="","--",IF(AC65="3E","3E",LOOKUP(AC65/AE$2,{0,0.4,0.45,0.5,0.55,0.6,0.65,0.7,0.75,0.8,1},{0,2,2.25,2.5,2.75,3,3.25,3.5,3.75,4}))))</f>
        <v/>
      </c>
      <c r="AF65" s="5" t="str">
        <f>IF(COUNT($A65)=0,"",IF($A65&lt;&gt;DR!$B67,"ERR",DR!BQ67))</f>
        <v/>
      </c>
      <c r="AG65" s="2" t="str">
        <f>IF(COUNT($A65)=0,"",IF(AF65="3E","3E",IF(AF65="","I",LOOKUP(AF65/AH$2,{0,0.4,0.45,0.5,0.55,0.6,0.65,0.7,0.75,0.8,1},{"F","D","C","C+","B-","B","B+","A-","A","A+"}))))</f>
        <v/>
      </c>
      <c r="AH65" s="99" t="str">
        <f>IF(COUNT($A65)=0,"",IF(AF65="","--",IF(AF65="3E","3E",LOOKUP(AF65/AH$2,{0,0.4,0.45,0.5,0.55,0.6,0.65,0.7,0.75,0.8,1},{0,2,2.25,2.5,2.75,3,3.25,3.5,3.75,4}))))</f>
        <v/>
      </c>
      <c r="AI65" s="5" t="str">
        <f>IF(COUNT($A65)=0,"",IF($A65&lt;&gt;DR!$B67,"ERR",DR!BY67))</f>
        <v/>
      </c>
      <c r="AJ65" s="2" t="str">
        <f>IF(COUNT($A65)=0,"",IF(AI65="3E","3E",IF(AI65="","I",LOOKUP(AI65/AK$2,{0,0.4,0.45,0.5,0.55,0.6,0.65,0.7,0.75,0.8,1},{"F","D","C","C+","B-","B","B+","A-","A","A+"}))))</f>
        <v/>
      </c>
      <c r="AK65" s="103" t="str">
        <f>IF(COUNT($A65)=0,"",IF(AI65="","--",IF(AI65="3E","3E",LOOKUP(AI65/AK$2,{0,0.4,0.45,0.5,0.55,0.6,0.65,0.7,0.75,0.8,1},{0,2,2.25,2.5,2.75,3,3.25,3.5,3.75,4}))))</f>
        <v/>
      </c>
      <c r="AL65" s="94" t="str">
        <f>IFERROR(IF(COUNT($A65)=0,"",IF(COUNT(W65)=0,"--",IF(COUNTIF(B65:AK65,"3E")&gt;0,"3E",SUM(IF(D65&gt;=2,D65*$D$3),IF(G65&gt;=2,G65*$G$3),IF(J65&gt;=2,J65*$J$3),IF(M65&gt;=2,M65*$M$3),IF(P65&gt;=2,P65*$P$3),IF(S65&gt;=2,S65*$S$3),IF(V65&gt;=2,V65*$V$3),IF(Y65&gt;=2,Y65*$Y$3),IF(AB65&gt;=2,AB65*$AB$3),IF(AE65&gt;=2,AE65*$AE$3),IF(AH65&gt;=2,AH65*$AH$3),IF(AK65&gt;=2,AK65*$AK$3))))),"")</f>
        <v/>
      </c>
      <c r="AM65" s="4" t="str">
        <f>IF(COUNT($A65)=0,"",IF(COUNT(W65)=0,"--",IF(COUNTIF(B65:Y65,"3E")&gt;0,"3E",TRUNC(SUM(IF(N(D65)&gt;=2,D$3*D65,0),IF(N(G65)&gt;=2,G$3*G65,0),IF(N(J65)&gt;=2,J$3*J65,0),IF(N(M65)&gt;=2,M$3*M65,0),IF(N(P65)&gt;=2,P$3*P65,0),IF(N(S65)&gt;=2,S$3*S65,0),IF(N(AB65)&gt;=2,AB$3*AB65,0),IF(N(AE65)&gt;=2,AE$3*AE65,0),IF(N(AH65)&gt;=2,AH$3*AH65,0),IF(N(V65)&gt;=2,V$3*V65,0),IF(N(Y65)&gt;=2,Y$3*Y65,0))/TCP,3))))</f>
        <v/>
      </c>
      <c r="AN65" s="2" t="str">
        <f>IFERROR(IF(COUNT($A65)=0,"",IF(COUNT(W65)=0,"--",IF(COUNTIF(B65:AK65,"3E")&gt;0,"3E",SUM(IF(D65&gt;=2,$D$3),IF(G65&gt;=2,$G$3),IF(J65&gt;=2,$J$3),IF(M65&gt;=2,$M$3),IF(P65&gt;=2,$P$3),IF(S65&gt;=2,$S$3),IF(V65&gt;=2,$V$3),IF(Y65&gt;=2,$Y$3),IF(AB65&gt;=2,$AB$3),IF(AE65&gt;=2,$AE$3),IF(AH65&gt;=2,$AH$3),IF(AK65&gt;=2,$AK$3))))),"")</f>
        <v/>
      </c>
      <c r="AO65" s="2" t="str">
        <f>IF(AM65="3E","3E",IF(COUNT($A65)=0,"",IF(COUNT(AK65)=0,"I",LOOKUP(AM65,{0,2,2.25,2.5,2.75,3,3.25,3.5,3.75,4},{"F","D","C","C+","B-","B","B+","A-","A","A+"}))))</f>
        <v/>
      </c>
      <c r="AP65" s="2" t="str">
        <f>IF(AM65="3E","3E",IF(OR(COUNT($A65)=0,COUNT(W65)=0),"",IF(AND(Y65&gt;=2,AM65&gt;=2,AN65&gt;=28),"PASS","FAIL")))</f>
        <v/>
      </c>
      <c r="AQ65" s="2" t="str">
        <f>IF(COUNT($A65)=0,"",IF(AP65="3E","3E",IF(AP65="PASS",CONCATENATE(IF(N(D65)&lt;2,"411F,",""),IF(N(G65)&lt;2,"412F,",""),IF(N(J65)&lt;2,"413F,",""),IF(N(M65)&lt;2,"421F,",""),IF(N(P65)&lt;2,"422F,",""),IF(N(S65)&lt;2,"423F,",""),IF(N(AB65)&lt;2,"431F,",""),IF(N(AE65)&lt;2,"432F,",""),IF(N(AH65)&lt;2,"433F,","")),"")))</f>
        <v/>
      </c>
      <c r="AR65" s="6" t="str">
        <f t="shared" si="1"/>
        <v/>
      </c>
    </row>
    <row r="66" spans="1:44" ht="18.95" customHeight="1" x14ac:dyDescent="0.25">
      <c r="A66" s="93" t="str">
        <f>IF(DR!$B68="","",DR!$B68)</f>
        <v/>
      </c>
      <c r="B66" s="5" t="str">
        <f>IF(COUNT($A66)=0,"",IF($A66&lt;&gt;DR!$B68,"ERR",DR!J68))</f>
        <v/>
      </c>
      <c r="C66" s="2" t="str">
        <f>IF(COUNT($A66)=0,"",IF(B66="3E","3E",IF(B66="","I",LOOKUP(B66/D$2,{0,0.4,0.45,0.5,0.55,0.6,0.65,0.7,0.75,0.8,1},{"F","D","C","C+","B-","B","B+","A-","A","A+"}))))</f>
        <v/>
      </c>
      <c r="D66" s="99" t="str">
        <f>IF(COUNT($A66)=0,"",IF(B66="","--",IF(B66="3E","3E",LOOKUP(B66/D$2,{0,0.4,0.45,0.5,0.55,0.6,0.65,0.7,0.75,0.8,1},{0,2,2.25,2.5,2.75,3,3.25,3.5,3.75,4}))))</f>
        <v/>
      </c>
      <c r="E66" s="5" t="str">
        <f>IF(COUNT($A66)=0,"",IF($A66&lt;&gt;DR!$B68,"ERR",DR!R68))</f>
        <v/>
      </c>
      <c r="F66" s="2" t="str">
        <f>IF(COUNT($A66)=0,"",IF(E66="3E","3E",IF(E66="","I",LOOKUP(E66/G$2,{0,0.4,0.45,0.5,0.55,0.6,0.65,0.7,0.75,0.8,1},{"F","D","C","C+","B-","B","B+","A-","A","A+"}))))</f>
        <v/>
      </c>
      <c r="G66" s="99" t="str">
        <f>IF(COUNT($A66)=0,"",IF(E66="","--",IF(E66="3E","3E",LOOKUP(E66/G$2,{0,0.4,0.45,0.5,0.55,0.6,0.65,0.7,0.75,0.8,1},{0,2,2.25,2.5,2.75,3,3.25,3.5,3.75,4}))))</f>
        <v/>
      </c>
      <c r="H66" s="5" t="str">
        <f>IF(COUNT($A66)=0,"",IF($A66&lt;&gt;DR!$B68,"ERR",DR!Z68))</f>
        <v/>
      </c>
      <c r="I66" s="2" t="str">
        <f>IF(COUNT($A66)=0,"",IF(H66="3E","3E",IF(H66="","I",LOOKUP(H66/J$2,{0,0.4,0.45,0.5,0.55,0.6,0.65,0.7,0.75,0.8,1},{"F","D","C","C+","B-","B","B+","A-","A","A+"}))))</f>
        <v/>
      </c>
      <c r="J66" s="99" t="str">
        <f>IF(COUNT($A66)=0,"",IF(H66="","--",IF(H66="3E","3E",LOOKUP(H66/J$2,{0,0.4,0.45,0.5,0.55,0.6,0.65,0.7,0.75,0.8,1},{0,2,2.25,2.5,2.75,3,3.25,3.5,3.75,4}))))</f>
        <v/>
      </c>
      <c r="K66" s="5" t="str">
        <f>IF(COUNT($A66)=0,"",IF($A66&lt;&gt;DR!$B68,"ERR",DR!AH68))</f>
        <v/>
      </c>
      <c r="L66" s="2" t="str">
        <f>IF(COUNT($A66)=0,"",IF(K66="3E","3E",IF(K66="","I",LOOKUP(K66/M$2,{0,0.4,0.45,0.5,0.55,0.6,0.65,0.7,0.75,0.8,1},{"F","D","C","C+","B-","B","B+","A-","A","A+"}))))</f>
        <v/>
      </c>
      <c r="M66" s="99" t="str">
        <f>IF(COUNT($A66)=0,"",IF(K66="","--",IF(K66="3E","3E",LOOKUP(K66/M$2,{0,0.4,0.45,0.5,0.55,0.6,0.65,0.7,0.75,0.8,1},{0,2,2.25,2.5,2.75,3,3.25,3.5,3.75,4}))))</f>
        <v/>
      </c>
      <c r="N66" s="5" t="str">
        <f>IF(COUNT($A66)=0,"",IF($A66&lt;&gt;DR!$B68,"ERR",DR!AP68))</f>
        <v/>
      </c>
      <c r="O66" s="2" t="str">
        <f>IF(COUNT($A66)=0,"",IF(N66="3E","3E",IF(N66="","I",LOOKUP(N66/P$2,{0,0.4,0.45,0.5,0.55,0.6,0.65,0.7,0.75,0.8,1},{"F","D","C","C+","B-","B","B+","A-","A","A+"}))))</f>
        <v/>
      </c>
      <c r="P66" s="99" t="str">
        <f>IF(COUNT($A66)=0,"",IF(N66="","--",IF(N66="3E","3E",LOOKUP(N66/P$2,{0,0.4,0.45,0.5,0.55,0.6,0.65,0.7,0.75,0.8,1},{0,2,2.25,2.5,2.75,3,3.25,3.5,3.75,4}))))</f>
        <v/>
      </c>
      <c r="Q66" s="5" t="str">
        <f>IF(COUNT($A66)=0,"",IF($A66&lt;&gt;DR!$B68,"ERR",DR!AX68))</f>
        <v/>
      </c>
      <c r="R66" s="2" t="str">
        <f>IF(COUNT($A66)=0,"",IF(Q66="3E","3E",IF(Q66="","I",LOOKUP(Q66/S$2,{0,0.4,0.45,0.5,0.55,0.6,0.65,0.7,0.75,0.8,1},{"F","D","C","C+","B-","B","B+","A-","A","A+"}))))</f>
        <v/>
      </c>
      <c r="S66" s="99" t="str">
        <f>IF(COUNT($A66)=0,"",IF(Q66="","--",IF(Q66="3E","3E",LOOKUP(Q66/S$2,{0,0.4,0.45,0.5,0.55,0.6,0.65,0.7,0.75,0.8,1},{0,2,2.25,2.5,2.75,3,3.25,3.5,3.75,4}))))</f>
        <v/>
      </c>
      <c r="T66" s="5" t="str">
        <f>IF(OR(COUNT($A66)=0,DR!BZ68=""),"",IF($A66&lt;&gt;DR!$B68,"ERR",DR!BZ68))</f>
        <v/>
      </c>
      <c r="U66" s="2" t="str">
        <f>IF(COUNT($A66)=0,"",IF(T66="3E","3E",IF(T66="","I",LOOKUP(T66/V$2,{0,0.4,0.45,0.5,0.55,0.6,0.65,0.7,0.75,0.8,1},{"F","D","C","C+","B-","B","B+","A-","A","A+"}))))</f>
        <v/>
      </c>
      <c r="V66" s="99" t="str">
        <f>IF(COUNT($A66)=0,"",IF(T66="","--",IF(T66="3E","3E",LOOKUP(T66/V$2,{0,0.4,0.45,0.5,0.55,0.6,0.65,0.7,0.75,0.8,1},{0,2,2.25,2.5,2.75,3,3.25,3.5,3.75,4}))))</f>
        <v/>
      </c>
      <c r="W66" s="5" t="str">
        <f>IF(COUNT($A66)=0,"",IF($A66&lt;&gt;DR!$B68,"ERR",IF(DR!$A68="IM",DR!CL68,DR!CK68)))</f>
        <v/>
      </c>
      <c r="X66" s="2" t="str">
        <f>IF(COUNT($A66)=0,"",IF(W66="3E","3E",IF(W66="","I",LOOKUP(W66/Y$2,{0,0.4,0.45,0.5,0.55,0.6,0.65,0.7,0.75,0.8,1},{"F","D","C","C+","B-","B","B+","A-","A","A+"}))))</f>
        <v/>
      </c>
      <c r="Y66" s="99" t="str">
        <f>IF(COUNT($A66)=0,"",IF(W66="","--",IF(W66="3E","3E",LOOKUP(W66/Y$2,{0,0.4,0.45,0.5,0.55,0.6,0.65,0.7,0.75,0.8,1},{0,2,2.25,2.5,2.75,3,3.25,3.5,3.75,4}))))</f>
        <v/>
      </c>
      <c r="Z66" s="5" t="str">
        <f>IF(COUNT($A66)=0,"",IF($A66&lt;&gt;DR!$B68,"ERR",DR!BF68))</f>
        <v/>
      </c>
      <c r="AA66" s="2" t="str">
        <f>IF(COUNT($A66)=0,"",IF(Z66="3E","3E",IF(Z66="","I",LOOKUP(Z66/AB$2,{0,0.4,0.45,0.5,0.55,0.6,0.65,0.7,0.75,0.8,1},{"F","D","C","C+","B-","B","B+","A-","A","A+"}))))</f>
        <v/>
      </c>
      <c r="AB66" s="99" t="str">
        <f>IF(COUNT($A66)=0,"",IF(Z66="","--",IF(Z66="3E","3E",LOOKUP(Z66/AB$2,{0,0.4,0.45,0.5,0.55,0.6,0.65,0.7,0.75,0.8,1},{0,2,2.25,2.5,2.75,3,3.25,3.5,3.75,4}))))</f>
        <v/>
      </c>
      <c r="AC66" s="5" t="str">
        <f>IF(COUNT($A66)=0,"",IF($A66&lt;&gt;DR!$B68,"ERR",DR!BG68))</f>
        <v/>
      </c>
      <c r="AD66" s="2" t="str">
        <f>IF(COUNT($A66)=0,"",IF(AC66="3E","3E",IF(AC66="","I",LOOKUP(AC66/AE$2,{0,0.4,0.45,0.5,0.55,0.6,0.65,0.7,0.75,0.8,1},{"F","D","C","C+","B-","B","B+","A-","A","A+"}))))</f>
        <v/>
      </c>
      <c r="AE66" s="99" t="str">
        <f>IF(COUNT($A66)=0,"",IF(AC66="","--",IF(AC66="3E","3E",LOOKUP(AC66/AE$2,{0,0.4,0.45,0.5,0.55,0.6,0.65,0.7,0.75,0.8,1},{0,2,2.25,2.5,2.75,3,3.25,3.5,3.75,4}))))</f>
        <v/>
      </c>
      <c r="AF66" s="5" t="str">
        <f>IF(COUNT($A66)=0,"",IF($A66&lt;&gt;DR!$B68,"ERR",DR!BQ68))</f>
        <v/>
      </c>
      <c r="AG66" s="2" t="str">
        <f>IF(COUNT($A66)=0,"",IF(AF66="3E","3E",IF(AF66="","I",LOOKUP(AF66/AH$2,{0,0.4,0.45,0.5,0.55,0.6,0.65,0.7,0.75,0.8,1},{"F","D","C","C+","B-","B","B+","A-","A","A+"}))))</f>
        <v/>
      </c>
      <c r="AH66" s="99" t="str">
        <f>IF(COUNT($A66)=0,"",IF(AF66="","--",IF(AF66="3E","3E",LOOKUP(AF66/AH$2,{0,0.4,0.45,0.5,0.55,0.6,0.65,0.7,0.75,0.8,1},{0,2,2.25,2.5,2.75,3,3.25,3.5,3.75,4}))))</f>
        <v/>
      </c>
      <c r="AI66" s="5" t="str">
        <f>IF(COUNT($A66)=0,"",IF($A66&lt;&gt;DR!$B68,"ERR",DR!BY68))</f>
        <v/>
      </c>
      <c r="AJ66" s="2" t="str">
        <f>IF(COUNT($A66)=0,"",IF(AI66="3E","3E",IF(AI66="","I",LOOKUP(AI66/AK$2,{0,0.4,0.45,0.5,0.55,0.6,0.65,0.7,0.75,0.8,1},{"F","D","C","C+","B-","B","B+","A-","A","A+"}))))</f>
        <v/>
      </c>
      <c r="AK66" s="103" t="str">
        <f>IF(COUNT($A66)=0,"",IF(AI66="","--",IF(AI66="3E","3E",LOOKUP(AI66/AK$2,{0,0.4,0.45,0.5,0.55,0.6,0.65,0.7,0.75,0.8,1},{0,2,2.25,2.5,2.75,3,3.25,3.5,3.75,4}))))</f>
        <v/>
      </c>
      <c r="AL66" s="94" t="str">
        <f>IFERROR(IF(COUNT($A66)=0,"",IF(COUNT(W66)=0,"--",IF(COUNTIF(B66:AK66,"3E")&gt;0,"3E",SUM(IF(D66&gt;=2,D66*$D$3),IF(G66&gt;=2,G66*$G$3),IF(J66&gt;=2,J66*$J$3),IF(M66&gt;=2,M66*$M$3),IF(P66&gt;=2,P66*$P$3),IF(S66&gt;=2,S66*$S$3),IF(V66&gt;=2,V66*$V$3),IF(Y66&gt;=2,Y66*$Y$3),IF(AB66&gt;=2,AB66*$AB$3),IF(AE66&gt;=2,AE66*$AE$3),IF(AH66&gt;=2,AH66*$AH$3),IF(AK66&gt;=2,AK66*$AK$3))))),"")</f>
        <v/>
      </c>
      <c r="AM66" s="4" t="str">
        <f>IF(COUNT($A66)=0,"",IF(COUNT(W66)=0,"--",IF(COUNTIF(B66:Y66,"3E")&gt;0,"3E",TRUNC(SUM(IF(N(D66)&gt;=2,D$3*D66,0),IF(N(G66)&gt;=2,G$3*G66,0),IF(N(J66)&gt;=2,J$3*J66,0),IF(N(M66)&gt;=2,M$3*M66,0),IF(N(P66)&gt;=2,P$3*P66,0),IF(N(S66)&gt;=2,S$3*S66,0),IF(N(AB66)&gt;=2,AB$3*AB66,0),IF(N(AE66)&gt;=2,AE$3*AE66,0),IF(N(AH66)&gt;=2,AH$3*AH66,0),IF(N(V66)&gt;=2,V$3*V66,0),IF(N(Y66)&gt;=2,Y$3*Y66,0))/TCP,3))))</f>
        <v/>
      </c>
      <c r="AN66" s="2" t="str">
        <f>IFERROR(IF(COUNT($A66)=0,"",IF(COUNT(W66)=0,"--",IF(COUNTIF(B66:AK66,"3E")&gt;0,"3E",SUM(IF(D66&gt;=2,$D$3),IF(G66&gt;=2,$G$3),IF(J66&gt;=2,$J$3),IF(M66&gt;=2,$M$3),IF(P66&gt;=2,$P$3),IF(S66&gt;=2,$S$3),IF(V66&gt;=2,$V$3),IF(Y66&gt;=2,$Y$3),IF(AB66&gt;=2,$AB$3),IF(AE66&gt;=2,$AE$3),IF(AH66&gt;=2,$AH$3),IF(AK66&gt;=2,$AK$3))))),"")</f>
        <v/>
      </c>
      <c r="AO66" s="2" t="str">
        <f>IF(AM66="3E","3E",IF(COUNT($A66)=0,"",IF(COUNT(AK66)=0,"I",LOOKUP(AM66,{0,2,2.25,2.5,2.75,3,3.25,3.5,3.75,4},{"F","D","C","C+","B-","B","B+","A-","A","A+"}))))</f>
        <v/>
      </c>
      <c r="AP66" s="2" t="str">
        <f>IF(AM66="3E","3E",IF(OR(COUNT($A66)=0,COUNT(W66)=0),"",IF(AND(Y66&gt;=2,AM66&gt;=2,AN66&gt;=28),"PASS","FAIL")))</f>
        <v/>
      </c>
      <c r="AQ66" s="2" t="str">
        <f>IF(COUNT($A66)=0,"",IF(AP66="3E","3E",IF(AP66="PASS",CONCATENATE(IF(N(D66)&lt;2,"411F,",""),IF(N(G66)&lt;2,"412F,",""),IF(N(J66)&lt;2,"413F,",""),IF(N(M66)&lt;2,"421F,",""),IF(N(P66)&lt;2,"422F,",""),IF(N(S66)&lt;2,"423F,",""),IF(N(AB66)&lt;2,"431F,",""),IF(N(AE66)&lt;2,"432F,",""),IF(N(AH66)&lt;2,"433F,","")),"")))</f>
        <v/>
      </c>
      <c r="AR66" s="6" t="str">
        <f t="shared" si="1"/>
        <v/>
      </c>
    </row>
    <row r="67" spans="1:44" ht="18.95" customHeight="1" x14ac:dyDescent="0.25">
      <c r="A67" s="93" t="str">
        <f>IF(DR!$B69="","",DR!$B69)</f>
        <v/>
      </c>
      <c r="B67" s="5" t="str">
        <f>IF(COUNT($A67)=0,"",IF($A67&lt;&gt;DR!$B69,"ERR",DR!J69))</f>
        <v/>
      </c>
      <c r="C67" s="2" t="str">
        <f>IF(COUNT($A67)=0,"",IF(B67="3E","3E",IF(B67="","I",LOOKUP(B67/D$2,{0,0.4,0.45,0.5,0.55,0.6,0.65,0.7,0.75,0.8,1},{"F","D","C","C+","B-","B","B+","A-","A","A+"}))))</f>
        <v/>
      </c>
      <c r="D67" s="99" t="str">
        <f>IF(COUNT($A67)=0,"",IF(B67="","--",IF(B67="3E","3E",LOOKUP(B67/D$2,{0,0.4,0.45,0.5,0.55,0.6,0.65,0.7,0.75,0.8,1},{0,2,2.25,2.5,2.75,3,3.25,3.5,3.75,4}))))</f>
        <v/>
      </c>
      <c r="E67" s="5" t="str">
        <f>IF(COUNT($A67)=0,"",IF($A67&lt;&gt;DR!$B69,"ERR",DR!R69))</f>
        <v/>
      </c>
      <c r="F67" s="2" t="str">
        <f>IF(COUNT($A67)=0,"",IF(E67="3E","3E",IF(E67="","I",LOOKUP(E67/G$2,{0,0.4,0.45,0.5,0.55,0.6,0.65,0.7,0.75,0.8,1},{"F","D","C","C+","B-","B","B+","A-","A","A+"}))))</f>
        <v/>
      </c>
      <c r="G67" s="99" t="str">
        <f>IF(COUNT($A67)=0,"",IF(E67="","--",IF(E67="3E","3E",LOOKUP(E67/G$2,{0,0.4,0.45,0.5,0.55,0.6,0.65,0.7,0.75,0.8,1},{0,2,2.25,2.5,2.75,3,3.25,3.5,3.75,4}))))</f>
        <v/>
      </c>
      <c r="H67" s="5" t="str">
        <f>IF(COUNT($A67)=0,"",IF($A67&lt;&gt;DR!$B69,"ERR",DR!Z69))</f>
        <v/>
      </c>
      <c r="I67" s="2" t="str">
        <f>IF(COUNT($A67)=0,"",IF(H67="3E","3E",IF(H67="","I",LOOKUP(H67/J$2,{0,0.4,0.45,0.5,0.55,0.6,0.65,0.7,0.75,0.8,1},{"F","D","C","C+","B-","B","B+","A-","A","A+"}))))</f>
        <v/>
      </c>
      <c r="J67" s="99" t="str">
        <f>IF(COUNT($A67)=0,"",IF(H67="","--",IF(H67="3E","3E",LOOKUP(H67/J$2,{0,0.4,0.45,0.5,0.55,0.6,0.65,0.7,0.75,0.8,1},{0,2,2.25,2.5,2.75,3,3.25,3.5,3.75,4}))))</f>
        <v/>
      </c>
      <c r="K67" s="5" t="str">
        <f>IF(COUNT($A67)=0,"",IF($A67&lt;&gt;DR!$B69,"ERR",DR!AH69))</f>
        <v/>
      </c>
      <c r="L67" s="2" t="str">
        <f>IF(COUNT($A67)=0,"",IF(K67="3E","3E",IF(K67="","I",LOOKUP(K67/M$2,{0,0.4,0.45,0.5,0.55,0.6,0.65,0.7,0.75,0.8,1},{"F","D","C","C+","B-","B","B+","A-","A","A+"}))))</f>
        <v/>
      </c>
      <c r="M67" s="99" t="str">
        <f>IF(COUNT($A67)=0,"",IF(K67="","--",IF(K67="3E","3E",LOOKUP(K67/M$2,{0,0.4,0.45,0.5,0.55,0.6,0.65,0.7,0.75,0.8,1},{0,2,2.25,2.5,2.75,3,3.25,3.5,3.75,4}))))</f>
        <v/>
      </c>
      <c r="N67" s="5" t="str">
        <f>IF(COUNT($A67)=0,"",IF($A67&lt;&gt;DR!$B69,"ERR",DR!AP69))</f>
        <v/>
      </c>
      <c r="O67" s="2" t="str">
        <f>IF(COUNT($A67)=0,"",IF(N67="3E","3E",IF(N67="","I",LOOKUP(N67/P$2,{0,0.4,0.45,0.5,0.55,0.6,0.65,0.7,0.75,0.8,1},{"F","D","C","C+","B-","B","B+","A-","A","A+"}))))</f>
        <v/>
      </c>
      <c r="P67" s="99" t="str">
        <f>IF(COUNT($A67)=0,"",IF(N67="","--",IF(N67="3E","3E",LOOKUP(N67/P$2,{0,0.4,0.45,0.5,0.55,0.6,0.65,0.7,0.75,0.8,1},{0,2,2.25,2.5,2.75,3,3.25,3.5,3.75,4}))))</f>
        <v/>
      </c>
      <c r="Q67" s="5" t="str">
        <f>IF(COUNT($A67)=0,"",IF($A67&lt;&gt;DR!$B69,"ERR",DR!AX69))</f>
        <v/>
      </c>
      <c r="R67" s="2" t="str">
        <f>IF(COUNT($A67)=0,"",IF(Q67="3E","3E",IF(Q67="","I",LOOKUP(Q67/S$2,{0,0.4,0.45,0.5,0.55,0.6,0.65,0.7,0.75,0.8,1},{"F","D","C","C+","B-","B","B+","A-","A","A+"}))))</f>
        <v/>
      </c>
      <c r="S67" s="99" t="str">
        <f>IF(COUNT($A67)=0,"",IF(Q67="","--",IF(Q67="3E","3E",LOOKUP(Q67/S$2,{0,0.4,0.45,0.5,0.55,0.6,0.65,0.7,0.75,0.8,1},{0,2,2.25,2.5,2.75,3,3.25,3.5,3.75,4}))))</f>
        <v/>
      </c>
      <c r="T67" s="5" t="str">
        <f>IF(OR(COUNT($A67)=0,DR!BZ69=""),"",IF($A67&lt;&gt;DR!$B69,"ERR",DR!BZ69))</f>
        <v/>
      </c>
      <c r="U67" s="2" t="str">
        <f>IF(COUNT($A67)=0,"",IF(T67="3E","3E",IF(T67="","I",LOOKUP(T67/V$2,{0,0.4,0.45,0.5,0.55,0.6,0.65,0.7,0.75,0.8,1},{"F","D","C","C+","B-","B","B+","A-","A","A+"}))))</f>
        <v/>
      </c>
      <c r="V67" s="99" t="str">
        <f>IF(COUNT($A67)=0,"",IF(T67="","--",IF(T67="3E","3E",LOOKUP(T67/V$2,{0,0.4,0.45,0.5,0.55,0.6,0.65,0.7,0.75,0.8,1},{0,2,2.25,2.5,2.75,3,3.25,3.5,3.75,4}))))</f>
        <v/>
      </c>
      <c r="W67" s="5" t="str">
        <f>IF(COUNT($A67)=0,"",IF($A67&lt;&gt;DR!$B69,"ERR",IF(DR!$A69="IM",DR!CL69,DR!CK69)))</f>
        <v/>
      </c>
      <c r="X67" s="2" t="str">
        <f>IF(COUNT($A67)=0,"",IF(W67="3E","3E",IF(W67="","I",LOOKUP(W67/Y$2,{0,0.4,0.45,0.5,0.55,0.6,0.65,0.7,0.75,0.8,1},{"F","D","C","C+","B-","B","B+","A-","A","A+"}))))</f>
        <v/>
      </c>
      <c r="Y67" s="99" t="str">
        <f>IF(COUNT($A67)=0,"",IF(W67="","--",IF(W67="3E","3E",LOOKUP(W67/Y$2,{0,0.4,0.45,0.5,0.55,0.6,0.65,0.7,0.75,0.8,1},{0,2,2.25,2.5,2.75,3,3.25,3.5,3.75,4}))))</f>
        <v/>
      </c>
      <c r="Z67" s="5" t="str">
        <f>IF(COUNT($A67)=0,"",IF($A67&lt;&gt;DR!$B69,"ERR",DR!BF69))</f>
        <v/>
      </c>
      <c r="AA67" s="2" t="str">
        <f>IF(COUNT($A67)=0,"",IF(Z67="3E","3E",IF(Z67="","I",LOOKUP(Z67/AB$2,{0,0.4,0.45,0.5,0.55,0.6,0.65,0.7,0.75,0.8,1},{"F","D","C","C+","B-","B","B+","A-","A","A+"}))))</f>
        <v/>
      </c>
      <c r="AB67" s="99" t="str">
        <f>IF(COUNT($A67)=0,"",IF(Z67="","--",IF(Z67="3E","3E",LOOKUP(Z67/AB$2,{0,0.4,0.45,0.5,0.55,0.6,0.65,0.7,0.75,0.8,1},{0,2,2.25,2.5,2.75,3,3.25,3.5,3.75,4}))))</f>
        <v/>
      </c>
      <c r="AC67" s="5" t="str">
        <f>IF(COUNT($A67)=0,"",IF($A67&lt;&gt;DR!$B69,"ERR",DR!BG69))</f>
        <v/>
      </c>
      <c r="AD67" s="2" t="str">
        <f>IF(COUNT($A67)=0,"",IF(AC67="3E","3E",IF(AC67="","I",LOOKUP(AC67/AE$2,{0,0.4,0.45,0.5,0.55,0.6,0.65,0.7,0.75,0.8,1},{"F","D","C","C+","B-","B","B+","A-","A","A+"}))))</f>
        <v/>
      </c>
      <c r="AE67" s="99" t="str">
        <f>IF(COUNT($A67)=0,"",IF(AC67="","--",IF(AC67="3E","3E",LOOKUP(AC67/AE$2,{0,0.4,0.45,0.5,0.55,0.6,0.65,0.7,0.75,0.8,1},{0,2,2.25,2.5,2.75,3,3.25,3.5,3.75,4}))))</f>
        <v/>
      </c>
      <c r="AF67" s="5" t="str">
        <f>IF(COUNT($A67)=0,"",IF($A67&lt;&gt;DR!$B69,"ERR",DR!BQ69))</f>
        <v/>
      </c>
      <c r="AG67" s="2" t="str">
        <f>IF(COUNT($A67)=0,"",IF(AF67="3E","3E",IF(AF67="","I",LOOKUP(AF67/AH$2,{0,0.4,0.45,0.5,0.55,0.6,0.65,0.7,0.75,0.8,1},{"F","D","C","C+","B-","B","B+","A-","A","A+"}))))</f>
        <v/>
      </c>
      <c r="AH67" s="99" t="str">
        <f>IF(COUNT($A67)=0,"",IF(AF67="","--",IF(AF67="3E","3E",LOOKUP(AF67/AH$2,{0,0.4,0.45,0.5,0.55,0.6,0.65,0.7,0.75,0.8,1},{0,2,2.25,2.5,2.75,3,3.25,3.5,3.75,4}))))</f>
        <v/>
      </c>
      <c r="AI67" s="5" t="str">
        <f>IF(COUNT($A67)=0,"",IF($A67&lt;&gt;DR!$B69,"ERR",DR!BY69))</f>
        <v/>
      </c>
      <c r="AJ67" s="2" t="str">
        <f>IF(COUNT($A67)=0,"",IF(AI67="3E","3E",IF(AI67="","I",LOOKUP(AI67/AK$2,{0,0.4,0.45,0.5,0.55,0.6,0.65,0.7,0.75,0.8,1},{"F","D","C","C+","B-","B","B+","A-","A","A+"}))))</f>
        <v/>
      </c>
      <c r="AK67" s="103" t="str">
        <f>IF(COUNT($A67)=0,"",IF(AI67="","--",IF(AI67="3E","3E",LOOKUP(AI67/AK$2,{0,0.4,0.45,0.5,0.55,0.6,0.65,0.7,0.75,0.8,1},{0,2,2.25,2.5,2.75,3,3.25,3.5,3.75,4}))))</f>
        <v/>
      </c>
      <c r="AL67" s="94" t="str">
        <f>IFERROR(IF(COUNT($A67)=0,"",IF(COUNT(W67)=0,"--",IF(COUNTIF(B67:AK67,"3E")&gt;0,"3E",SUM(IF(D67&gt;=2,D67*$D$3),IF(G67&gt;=2,G67*$G$3),IF(J67&gt;=2,J67*$J$3),IF(M67&gt;=2,M67*$M$3),IF(P67&gt;=2,P67*$P$3),IF(S67&gt;=2,S67*$S$3),IF(V67&gt;=2,V67*$V$3),IF(Y67&gt;=2,Y67*$Y$3),IF(AB67&gt;=2,AB67*$AB$3),IF(AE67&gt;=2,AE67*$AE$3),IF(AH67&gt;=2,AH67*$AH$3),IF(AK67&gt;=2,AK67*$AK$3))))),"")</f>
        <v/>
      </c>
      <c r="AM67" s="4" t="str">
        <f>IF(COUNT($A67)=0,"",IF(COUNT(W67)=0,"--",IF(COUNTIF(B67:Y67,"3E")&gt;0,"3E",TRUNC(SUM(IF(N(D67)&gt;=2,D$3*D67,0),IF(N(G67)&gt;=2,G$3*G67,0),IF(N(J67)&gt;=2,J$3*J67,0),IF(N(M67)&gt;=2,M$3*M67,0),IF(N(P67)&gt;=2,P$3*P67,0),IF(N(S67)&gt;=2,S$3*S67,0),IF(N(AB67)&gt;=2,AB$3*AB67,0),IF(N(AE67)&gt;=2,AE$3*AE67,0),IF(N(AH67)&gt;=2,AH$3*AH67,0),IF(N(V67)&gt;=2,V$3*V67,0),IF(N(Y67)&gt;=2,Y$3*Y67,0))/TCP,3))))</f>
        <v/>
      </c>
      <c r="AN67" s="2" t="str">
        <f>IFERROR(IF(COUNT($A67)=0,"",IF(COUNT(W67)=0,"--",IF(COUNTIF(B67:AK67,"3E")&gt;0,"3E",SUM(IF(D67&gt;=2,$D$3),IF(G67&gt;=2,$G$3),IF(J67&gt;=2,$J$3),IF(M67&gt;=2,$M$3),IF(P67&gt;=2,$P$3),IF(S67&gt;=2,$S$3),IF(V67&gt;=2,$V$3),IF(Y67&gt;=2,$Y$3),IF(AB67&gt;=2,$AB$3),IF(AE67&gt;=2,$AE$3),IF(AH67&gt;=2,$AH$3),IF(AK67&gt;=2,$AK$3))))),"")</f>
        <v/>
      </c>
      <c r="AO67" s="2" t="str">
        <f>IF(AM67="3E","3E",IF(COUNT($A67)=0,"",IF(COUNT(AK67)=0,"I",LOOKUP(AM67,{0,2,2.25,2.5,2.75,3,3.25,3.5,3.75,4},{"F","D","C","C+","B-","B","B+","A-","A","A+"}))))</f>
        <v/>
      </c>
      <c r="AP67" s="2" t="str">
        <f>IF(AM67="3E","3E",IF(OR(COUNT($A67)=0,COUNT(W67)=0),"",IF(AND(Y67&gt;=2,AM67&gt;=2,AN67&gt;=28),"PASS","FAIL")))</f>
        <v/>
      </c>
      <c r="AQ67" s="2" t="str">
        <f>IF(COUNT($A67)=0,"",IF(AP67="3E","3E",IF(AP67="PASS",CONCATENATE(IF(N(D67)&lt;2,"411F,",""),IF(N(G67)&lt;2,"412F,",""),IF(N(J67)&lt;2,"413F,",""),IF(N(M67)&lt;2,"421F,",""),IF(N(P67)&lt;2,"422F,",""),IF(N(S67)&lt;2,"423F,",""),IF(N(AB67)&lt;2,"431F,",""),IF(N(AE67)&lt;2,"432F,",""),IF(N(AH67)&lt;2,"433F,","")),"")))</f>
        <v/>
      </c>
      <c r="AR67" s="6" t="str">
        <f t="shared" si="1"/>
        <v/>
      </c>
    </row>
    <row r="68" spans="1:44" ht="18.95" customHeight="1" x14ac:dyDescent="0.25">
      <c r="A68" s="93" t="str">
        <f>IF(DR!$B70="","",DR!$B70)</f>
        <v/>
      </c>
      <c r="B68" s="5" t="str">
        <f>IF(COUNT($A68)=0,"",IF($A68&lt;&gt;DR!$B70,"ERR",DR!J70))</f>
        <v/>
      </c>
      <c r="C68" s="2" t="str">
        <f>IF(COUNT($A68)=0,"",IF(B68="3E","3E",IF(B68="","I",LOOKUP(B68/D$2,{0,0.4,0.45,0.5,0.55,0.6,0.65,0.7,0.75,0.8,1},{"F","D","C","C+","B-","B","B+","A-","A","A+"}))))</f>
        <v/>
      </c>
      <c r="D68" s="99" t="str">
        <f>IF(COUNT($A68)=0,"",IF(B68="","--",IF(B68="3E","3E",LOOKUP(B68/D$2,{0,0.4,0.45,0.5,0.55,0.6,0.65,0.7,0.75,0.8,1},{0,2,2.25,2.5,2.75,3,3.25,3.5,3.75,4}))))</f>
        <v/>
      </c>
      <c r="E68" s="5" t="str">
        <f>IF(COUNT($A68)=0,"",IF($A68&lt;&gt;DR!$B70,"ERR",DR!R70))</f>
        <v/>
      </c>
      <c r="F68" s="2" t="str">
        <f>IF(COUNT($A68)=0,"",IF(E68="3E","3E",IF(E68="","I",LOOKUP(E68/G$2,{0,0.4,0.45,0.5,0.55,0.6,0.65,0.7,0.75,0.8,1},{"F","D","C","C+","B-","B","B+","A-","A","A+"}))))</f>
        <v/>
      </c>
      <c r="G68" s="99" t="str">
        <f>IF(COUNT($A68)=0,"",IF(E68="","--",IF(E68="3E","3E",LOOKUP(E68/G$2,{0,0.4,0.45,0.5,0.55,0.6,0.65,0.7,0.75,0.8,1},{0,2,2.25,2.5,2.75,3,3.25,3.5,3.75,4}))))</f>
        <v/>
      </c>
      <c r="H68" s="5" t="str">
        <f>IF(COUNT($A68)=0,"",IF($A68&lt;&gt;DR!$B70,"ERR",DR!Z70))</f>
        <v/>
      </c>
      <c r="I68" s="2" t="str">
        <f>IF(COUNT($A68)=0,"",IF(H68="3E","3E",IF(H68="","I",LOOKUP(H68/J$2,{0,0.4,0.45,0.5,0.55,0.6,0.65,0.7,0.75,0.8,1},{"F","D","C","C+","B-","B","B+","A-","A","A+"}))))</f>
        <v/>
      </c>
      <c r="J68" s="99" t="str">
        <f>IF(COUNT($A68)=0,"",IF(H68="","--",IF(H68="3E","3E",LOOKUP(H68/J$2,{0,0.4,0.45,0.5,0.55,0.6,0.65,0.7,0.75,0.8,1},{0,2,2.25,2.5,2.75,3,3.25,3.5,3.75,4}))))</f>
        <v/>
      </c>
      <c r="K68" s="5" t="str">
        <f>IF(COUNT($A68)=0,"",IF($A68&lt;&gt;DR!$B70,"ERR",DR!AH70))</f>
        <v/>
      </c>
      <c r="L68" s="2" t="str">
        <f>IF(COUNT($A68)=0,"",IF(K68="3E","3E",IF(K68="","I",LOOKUP(K68/M$2,{0,0.4,0.45,0.5,0.55,0.6,0.65,0.7,0.75,0.8,1},{"F","D","C","C+","B-","B","B+","A-","A","A+"}))))</f>
        <v/>
      </c>
      <c r="M68" s="99" t="str">
        <f>IF(COUNT($A68)=0,"",IF(K68="","--",IF(K68="3E","3E",LOOKUP(K68/M$2,{0,0.4,0.45,0.5,0.55,0.6,0.65,0.7,0.75,0.8,1},{0,2,2.25,2.5,2.75,3,3.25,3.5,3.75,4}))))</f>
        <v/>
      </c>
      <c r="N68" s="5" t="str">
        <f>IF(COUNT($A68)=0,"",IF($A68&lt;&gt;DR!$B70,"ERR",DR!AP70))</f>
        <v/>
      </c>
      <c r="O68" s="2" t="str">
        <f>IF(COUNT($A68)=0,"",IF(N68="3E","3E",IF(N68="","I",LOOKUP(N68/P$2,{0,0.4,0.45,0.5,0.55,0.6,0.65,0.7,0.75,0.8,1},{"F","D","C","C+","B-","B","B+","A-","A","A+"}))))</f>
        <v/>
      </c>
      <c r="P68" s="99" t="str">
        <f>IF(COUNT($A68)=0,"",IF(N68="","--",IF(N68="3E","3E",LOOKUP(N68/P$2,{0,0.4,0.45,0.5,0.55,0.6,0.65,0.7,0.75,0.8,1},{0,2,2.25,2.5,2.75,3,3.25,3.5,3.75,4}))))</f>
        <v/>
      </c>
      <c r="Q68" s="5" t="str">
        <f>IF(COUNT($A68)=0,"",IF($A68&lt;&gt;DR!$B70,"ERR",DR!AX70))</f>
        <v/>
      </c>
      <c r="R68" s="2" t="str">
        <f>IF(COUNT($A68)=0,"",IF(Q68="3E","3E",IF(Q68="","I",LOOKUP(Q68/S$2,{0,0.4,0.45,0.5,0.55,0.6,0.65,0.7,0.75,0.8,1},{"F","D","C","C+","B-","B","B+","A-","A","A+"}))))</f>
        <v/>
      </c>
      <c r="S68" s="99" t="str">
        <f>IF(COUNT($A68)=0,"",IF(Q68="","--",IF(Q68="3E","3E",LOOKUP(Q68/S$2,{0,0.4,0.45,0.5,0.55,0.6,0.65,0.7,0.75,0.8,1},{0,2,2.25,2.5,2.75,3,3.25,3.5,3.75,4}))))</f>
        <v/>
      </c>
      <c r="T68" s="5" t="str">
        <f>IF(OR(COUNT($A68)=0,DR!BZ70=""),"",IF($A68&lt;&gt;DR!$B70,"ERR",DR!BZ70))</f>
        <v/>
      </c>
      <c r="U68" s="2" t="str">
        <f>IF(COUNT($A68)=0,"",IF(T68="3E","3E",IF(T68="","I",LOOKUP(T68/V$2,{0,0.4,0.45,0.5,0.55,0.6,0.65,0.7,0.75,0.8,1},{"F","D","C","C+","B-","B","B+","A-","A","A+"}))))</f>
        <v/>
      </c>
      <c r="V68" s="99" t="str">
        <f>IF(COUNT($A68)=0,"",IF(T68="","--",IF(T68="3E","3E",LOOKUP(T68/V$2,{0,0.4,0.45,0.5,0.55,0.6,0.65,0.7,0.75,0.8,1},{0,2,2.25,2.5,2.75,3,3.25,3.5,3.75,4}))))</f>
        <v/>
      </c>
      <c r="W68" s="5" t="str">
        <f>IF(COUNT($A68)=0,"",IF($A68&lt;&gt;DR!$B70,"ERR",IF(DR!$A70="IM",DR!CL70,DR!CK70)))</f>
        <v/>
      </c>
      <c r="X68" s="2" t="str">
        <f>IF(COUNT($A68)=0,"",IF(W68="3E","3E",IF(W68="","I",LOOKUP(W68/Y$2,{0,0.4,0.45,0.5,0.55,0.6,0.65,0.7,0.75,0.8,1},{"F","D","C","C+","B-","B","B+","A-","A","A+"}))))</f>
        <v/>
      </c>
      <c r="Y68" s="99" t="str">
        <f>IF(COUNT($A68)=0,"",IF(W68="","--",IF(W68="3E","3E",LOOKUP(W68/Y$2,{0,0.4,0.45,0.5,0.55,0.6,0.65,0.7,0.75,0.8,1},{0,2,2.25,2.5,2.75,3,3.25,3.5,3.75,4}))))</f>
        <v/>
      </c>
      <c r="Z68" s="5" t="str">
        <f>IF(COUNT($A68)=0,"",IF($A68&lt;&gt;DR!$B70,"ERR",DR!BF70))</f>
        <v/>
      </c>
      <c r="AA68" s="2" t="str">
        <f>IF(COUNT($A68)=0,"",IF(Z68="3E","3E",IF(Z68="","I",LOOKUP(Z68/AB$2,{0,0.4,0.45,0.5,0.55,0.6,0.65,0.7,0.75,0.8,1},{"F","D","C","C+","B-","B","B+","A-","A","A+"}))))</f>
        <v/>
      </c>
      <c r="AB68" s="99" t="str">
        <f>IF(COUNT($A68)=0,"",IF(Z68="","--",IF(Z68="3E","3E",LOOKUP(Z68/AB$2,{0,0.4,0.45,0.5,0.55,0.6,0.65,0.7,0.75,0.8,1},{0,2,2.25,2.5,2.75,3,3.25,3.5,3.75,4}))))</f>
        <v/>
      </c>
      <c r="AC68" s="5" t="str">
        <f>IF(COUNT($A68)=0,"",IF($A68&lt;&gt;DR!$B70,"ERR",DR!BG70))</f>
        <v/>
      </c>
      <c r="AD68" s="2" t="str">
        <f>IF(COUNT($A68)=0,"",IF(AC68="3E","3E",IF(AC68="","I",LOOKUP(AC68/AE$2,{0,0.4,0.45,0.5,0.55,0.6,0.65,0.7,0.75,0.8,1},{"F","D","C","C+","B-","B","B+","A-","A","A+"}))))</f>
        <v/>
      </c>
      <c r="AE68" s="99" t="str">
        <f>IF(COUNT($A68)=0,"",IF(AC68="","--",IF(AC68="3E","3E",LOOKUP(AC68/AE$2,{0,0.4,0.45,0.5,0.55,0.6,0.65,0.7,0.75,0.8,1},{0,2,2.25,2.5,2.75,3,3.25,3.5,3.75,4}))))</f>
        <v/>
      </c>
      <c r="AF68" s="5" t="str">
        <f>IF(COUNT($A68)=0,"",IF($A68&lt;&gt;DR!$B70,"ERR",DR!BQ70))</f>
        <v/>
      </c>
      <c r="AG68" s="2" t="str">
        <f>IF(COUNT($A68)=0,"",IF(AF68="3E","3E",IF(AF68="","I",LOOKUP(AF68/AH$2,{0,0.4,0.45,0.5,0.55,0.6,0.65,0.7,0.75,0.8,1},{"F","D","C","C+","B-","B","B+","A-","A","A+"}))))</f>
        <v/>
      </c>
      <c r="AH68" s="99" t="str">
        <f>IF(COUNT($A68)=0,"",IF(AF68="","--",IF(AF68="3E","3E",LOOKUP(AF68/AH$2,{0,0.4,0.45,0.5,0.55,0.6,0.65,0.7,0.75,0.8,1},{0,2,2.25,2.5,2.75,3,3.25,3.5,3.75,4}))))</f>
        <v/>
      </c>
      <c r="AI68" s="5" t="str">
        <f>IF(COUNT($A68)=0,"",IF($A68&lt;&gt;DR!$B70,"ERR",DR!BY70))</f>
        <v/>
      </c>
      <c r="AJ68" s="2" t="str">
        <f>IF(COUNT($A68)=0,"",IF(AI68="3E","3E",IF(AI68="","I",LOOKUP(AI68/AK$2,{0,0.4,0.45,0.5,0.55,0.6,0.65,0.7,0.75,0.8,1},{"F","D","C","C+","B-","B","B+","A-","A","A+"}))))</f>
        <v/>
      </c>
      <c r="AK68" s="103" t="str">
        <f>IF(COUNT($A68)=0,"",IF(AI68="","--",IF(AI68="3E","3E",LOOKUP(AI68/AK$2,{0,0.4,0.45,0.5,0.55,0.6,0.65,0.7,0.75,0.8,1},{0,2,2.25,2.5,2.75,3,3.25,3.5,3.75,4}))))</f>
        <v/>
      </c>
      <c r="AL68" s="94" t="str">
        <f>IFERROR(IF(COUNT($A68)=0,"",IF(COUNT(W68)=0,"--",IF(COUNTIF(B68:AK68,"3E")&gt;0,"3E",SUM(IF(D68&gt;=2,D68*$D$3),IF(G68&gt;=2,G68*$G$3),IF(J68&gt;=2,J68*$J$3),IF(M68&gt;=2,M68*$M$3),IF(P68&gt;=2,P68*$P$3),IF(S68&gt;=2,S68*$S$3),IF(V68&gt;=2,V68*$V$3),IF(Y68&gt;=2,Y68*$Y$3),IF(AB68&gt;=2,AB68*$AB$3),IF(AE68&gt;=2,AE68*$AE$3),IF(AH68&gt;=2,AH68*$AH$3),IF(AK68&gt;=2,AK68*$AK$3))))),"")</f>
        <v/>
      </c>
      <c r="AM68" s="4" t="str">
        <f>IF(COUNT($A68)=0,"",IF(COUNT(W68)=0,"--",IF(COUNTIF(B68:Y68,"3E")&gt;0,"3E",TRUNC(SUM(IF(N(D68)&gt;=2,D$3*D68,0),IF(N(G68)&gt;=2,G$3*G68,0),IF(N(J68)&gt;=2,J$3*J68,0),IF(N(M68)&gt;=2,M$3*M68,0),IF(N(P68)&gt;=2,P$3*P68,0),IF(N(S68)&gt;=2,S$3*S68,0),IF(N(AB68)&gt;=2,AB$3*AB68,0),IF(N(AE68)&gt;=2,AE$3*AE68,0),IF(N(AH68)&gt;=2,AH$3*AH68,0),IF(N(V68)&gt;=2,V$3*V68,0),IF(N(Y68)&gt;=2,Y$3*Y68,0))/TCP,3))))</f>
        <v/>
      </c>
      <c r="AN68" s="2" t="str">
        <f>IFERROR(IF(COUNT($A68)=0,"",IF(COUNT(W68)=0,"--",IF(COUNTIF(B68:AK68,"3E")&gt;0,"3E",SUM(IF(D68&gt;=2,$D$3),IF(G68&gt;=2,$G$3),IF(J68&gt;=2,$J$3),IF(M68&gt;=2,$M$3),IF(P68&gt;=2,$P$3),IF(S68&gt;=2,$S$3),IF(V68&gt;=2,$V$3),IF(Y68&gt;=2,$Y$3),IF(AB68&gt;=2,$AB$3),IF(AE68&gt;=2,$AE$3),IF(AH68&gt;=2,$AH$3),IF(AK68&gt;=2,$AK$3))))),"")</f>
        <v/>
      </c>
      <c r="AO68" s="2" t="str">
        <f>IF(AM68="3E","3E",IF(COUNT($A68)=0,"",IF(COUNT(AK68)=0,"I",LOOKUP(AM68,{0,2,2.25,2.5,2.75,3,3.25,3.5,3.75,4},{"F","D","C","C+","B-","B","B+","A-","A","A+"}))))</f>
        <v/>
      </c>
      <c r="AP68" s="2" t="str">
        <f>IF(AM68="3E","3E",IF(OR(COUNT($A68)=0,COUNT(W68)=0),"",IF(AND(Y68&gt;=2,AM68&gt;=2,AN68&gt;=28),"PASS","FAIL")))</f>
        <v/>
      </c>
      <c r="AR68" s="6" t="str">
        <f t="shared" si="1"/>
        <v/>
      </c>
    </row>
    <row r="69" spans="1:44" ht="18.95" customHeight="1" x14ac:dyDescent="0.25">
      <c r="A69" s="93" t="str">
        <f>IF(DR!$B71="","",DR!$B71)</f>
        <v/>
      </c>
      <c r="B69" s="5" t="str">
        <f>IF(COUNT($A69)=0,"",IF($A69&lt;&gt;DR!$B71,"ERR",DR!J71))</f>
        <v/>
      </c>
      <c r="C69" s="2" t="str">
        <f>IF(COUNT($A69)=0,"",IF(B69="3E","3E",IF(B69="","I",LOOKUP(B69/D$2,{0,0.4,0.45,0.5,0.55,0.6,0.65,0.7,0.75,0.8,1},{"F","D","C","C+","B-","B","B+","A-","A","A+"}))))</f>
        <v/>
      </c>
      <c r="D69" s="99" t="str">
        <f>IF(COUNT($A69)=0,"",IF(B69="","--",IF(B69="3E","3E",LOOKUP(B69/D$2,{0,0.4,0.45,0.5,0.55,0.6,0.65,0.7,0.75,0.8,1},{0,2,2.25,2.5,2.75,3,3.25,3.5,3.75,4}))))</f>
        <v/>
      </c>
      <c r="E69" s="5" t="str">
        <f>IF(COUNT($A69)=0,"",IF($A69&lt;&gt;DR!$B71,"ERR",DR!R71))</f>
        <v/>
      </c>
      <c r="F69" s="2" t="str">
        <f>IF(COUNT($A69)=0,"",IF(E69="3E","3E",IF(E69="","I",LOOKUP(E69/G$2,{0,0.4,0.45,0.5,0.55,0.6,0.65,0.7,0.75,0.8,1},{"F","D","C","C+","B-","B","B+","A-","A","A+"}))))</f>
        <v/>
      </c>
      <c r="G69" s="99" t="str">
        <f>IF(COUNT($A69)=0,"",IF(E69="","--",IF(E69="3E","3E",LOOKUP(E69/G$2,{0,0.4,0.45,0.5,0.55,0.6,0.65,0.7,0.75,0.8,1},{0,2,2.25,2.5,2.75,3,3.25,3.5,3.75,4}))))</f>
        <v/>
      </c>
      <c r="H69" s="5" t="str">
        <f>IF(COUNT($A69)=0,"",IF($A69&lt;&gt;DR!$B71,"ERR",DR!Z71))</f>
        <v/>
      </c>
      <c r="I69" s="2" t="str">
        <f>IF(COUNT($A69)=0,"",IF(H69="3E","3E",IF(H69="","I",LOOKUP(H69/J$2,{0,0.4,0.45,0.5,0.55,0.6,0.65,0.7,0.75,0.8,1},{"F","D","C","C+","B-","B","B+","A-","A","A+"}))))</f>
        <v/>
      </c>
      <c r="J69" s="99" t="str">
        <f>IF(COUNT($A69)=0,"",IF(H69="","--",IF(H69="3E","3E",LOOKUP(H69/J$2,{0,0.4,0.45,0.5,0.55,0.6,0.65,0.7,0.75,0.8,1},{0,2,2.25,2.5,2.75,3,3.25,3.5,3.75,4}))))</f>
        <v/>
      </c>
      <c r="K69" s="5" t="str">
        <f>IF(COUNT($A69)=0,"",IF($A69&lt;&gt;DR!$B71,"ERR",DR!AH71))</f>
        <v/>
      </c>
      <c r="L69" s="2" t="str">
        <f>IF(COUNT($A69)=0,"",IF(K69="3E","3E",IF(K69="","I",LOOKUP(K69/M$2,{0,0.4,0.45,0.5,0.55,0.6,0.65,0.7,0.75,0.8,1},{"F","D","C","C+","B-","B","B+","A-","A","A+"}))))</f>
        <v/>
      </c>
      <c r="M69" s="99" t="str">
        <f>IF(COUNT($A69)=0,"",IF(K69="","--",IF(K69="3E","3E",LOOKUP(K69/M$2,{0,0.4,0.45,0.5,0.55,0.6,0.65,0.7,0.75,0.8,1},{0,2,2.25,2.5,2.75,3,3.25,3.5,3.75,4}))))</f>
        <v/>
      </c>
      <c r="N69" s="5" t="str">
        <f>IF(COUNT($A69)=0,"",IF($A69&lt;&gt;DR!$B71,"ERR",DR!AP71))</f>
        <v/>
      </c>
      <c r="O69" s="2" t="str">
        <f>IF(COUNT($A69)=0,"",IF(N69="3E","3E",IF(N69="","I",LOOKUP(N69/P$2,{0,0.4,0.45,0.5,0.55,0.6,0.65,0.7,0.75,0.8,1},{"F","D","C","C+","B-","B","B+","A-","A","A+"}))))</f>
        <v/>
      </c>
      <c r="P69" s="99" t="str">
        <f>IF(COUNT($A69)=0,"",IF(N69="","--",IF(N69="3E","3E",LOOKUP(N69/P$2,{0,0.4,0.45,0.5,0.55,0.6,0.65,0.7,0.75,0.8,1},{0,2,2.25,2.5,2.75,3,3.25,3.5,3.75,4}))))</f>
        <v/>
      </c>
      <c r="Q69" s="5" t="str">
        <f>IF(COUNT($A69)=0,"",IF($A69&lt;&gt;DR!$B71,"ERR",DR!AX71))</f>
        <v/>
      </c>
      <c r="R69" s="2" t="str">
        <f>IF(COUNT($A69)=0,"",IF(Q69="3E","3E",IF(Q69="","I",LOOKUP(Q69/S$2,{0,0.4,0.45,0.5,0.55,0.6,0.65,0.7,0.75,0.8,1},{"F","D","C","C+","B-","B","B+","A-","A","A+"}))))</f>
        <v/>
      </c>
      <c r="S69" s="99" t="str">
        <f>IF(COUNT($A69)=0,"",IF(Q69="","--",IF(Q69="3E","3E",LOOKUP(Q69/S$2,{0,0.4,0.45,0.5,0.55,0.6,0.65,0.7,0.75,0.8,1},{0,2,2.25,2.5,2.75,3,3.25,3.5,3.75,4}))))</f>
        <v/>
      </c>
      <c r="T69" s="5" t="str">
        <f>IF(OR(COUNT($A69)=0,DR!BZ71=""),"",IF($A69&lt;&gt;DR!$B71,"ERR",DR!BZ71))</f>
        <v/>
      </c>
      <c r="U69" s="2" t="str">
        <f>IF(COUNT($A69)=0,"",IF(T69="3E","3E",IF(T69="","I",LOOKUP(T69/V$2,{0,0.4,0.45,0.5,0.55,0.6,0.65,0.7,0.75,0.8,1},{"F","D","C","C+","B-","B","B+","A-","A","A+"}))))</f>
        <v/>
      </c>
      <c r="V69" s="99" t="str">
        <f>IF(COUNT($A69)=0,"",IF(T69="","--",IF(T69="3E","3E",LOOKUP(T69/V$2,{0,0.4,0.45,0.5,0.55,0.6,0.65,0.7,0.75,0.8,1},{0,2,2.25,2.5,2.75,3,3.25,3.5,3.75,4}))))</f>
        <v/>
      </c>
      <c r="W69" s="5" t="str">
        <f>IF(COUNT($A69)=0,"",IF($A69&lt;&gt;DR!$B71,"ERR",IF(DR!$A71="IM",DR!CL71,DR!CK71)))</f>
        <v/>
      </c>
      <c r="X69" s="2" t="str">
        <f>IF(COUNT($A69)=0,"",IF(W69="3E","3E",IF(W69="","I",LOOKUP(W69/Y$2,{0,0.4,0.45,0.5,0.55,0.6,0.65,0.7,0.75,0.8,1},{"F","D","C","C+","B-","B","B+","A-","A","A+"}))))</f>
        <v/>
      </c>
      <c r="Y69" s="99" t="str">
        <f>IF(COUNT($A69)=0,"",IF(W69="","--",IF(W69="3E","3E",LOOKUP(W69/Y$2,{0,0.4,0.45,0.5,0.55,0.6,0.65,0.7,0.75,0.8,1},{0,2,2.25,2.5,2.75,3,3.25,3.5,3.75,4}))))</f>
        <v/>
      </c>
      <c r="Z69" s="5" t="str">
        <f>IF(COUNT($A69)=0,"",IF($A69&lt;&gt;DR!$B71,"ERR",DR!BF71))</f>
        <v/>
      </c>
      <c r="AA69" s="2" t="str">
        <f>IF(COUNT($A69)=0,"",IF(Z69="3E","3E",IF(Z69="","I",LOOKUP(Z69/AB$2,{0,0.4,0.45,0.5,0.55,0.6,0.65,0.7,0.75,0.8,1},{"F","D","C","C+","B-","B","B+","A-","A","A+"}))))</f>
        <v/>
      </c>
      <c r="AB69" s="99" t="str">
        <f>IF(COUNT($A69)=0,"",IF(Z69="","--",IF(Z69="3E","3E",LOOKUP(Z69/AB$2,{0,0.4,0.45,0.5,0.55,0.6,0.65,0.7,0.75,0.8,1},{0,2,2.25,2.5,2.75,3,3.25,3.5,3.75,4}))))</f>
        <v/>
      </c>
      <c r="AC69" s="5" t="str">
        <f>IF(COUNT($A69)=0,"",IF($A69&lt;&gt;DR!$B71,"ERR",DR!BG71))</f>
        <v/>
      </c>
      <c r="AD69" s="2" t="str">
        <f>IF(COUNT($A69)=0,"",IF(AC69="3E","3E",IF(AC69="","I",LOOKUP(AC69/AE$2,{0,0.4,0.45,0.5,0.55,0.6,0.65,0.7,0.75,0.8,1},{"F","D","C","C+","B-","B","B+","A-","A","A+"}))))</f>
        <v/>
      </c>
      <c r="AE69" s="99" t="str">
        <f>IF(COUNT($A69)=0,"",IF(AC69="","--",IF(AC69="3E","3E",LOOKUP(AC69/AE$2,{0,0.4,0.45,0.5,0.55,0.6,0.65,0.7,0.75,0.8,1},{0,2,2.25,2.5,2.75,3,3.25,3.5,3.75,4}))))</f>
        <v/>
      </c>
      <c r="AF69" s="5" t="str">
        <f>IF(COUNT($A69)=0,"",IF($A69&lt;&gt;DR!$B71,"ERR",DR!BQ71))</f>
        <v/>
      </c>
      <c r="AG69" s="2" t="str">
        <f>IF(COUNT($A69)=0,"",IF(AF69="3E","3E",IF(AF69="","I",LOOKUP(AF69/AH$2,{0,0.4,0.45,0.5,0.55,0.6,0.65,0.7,0.75,0.8,1},{"F","D","C","C+","B-","B","B+","A-","A","A+"}))))</f>
        <v/>
      </c>
      <c r="AH69" s="99" t="str">
        <f>IF(COUNT($A69)=0,"",IF(AF69="","--",IF(AF69="3E","3E",LOOKUP(AF69/AH$2,{0,0.4,0.45,0.5,0.55,0.6,0.65,0.7,0.75,0.8,1},{0,2,2.25,2.5,2.75,3,3.25,3.5,3.75,4}))))</f>
        <v/>
      </c>
      <c r="AI69" s="5" t="str">
        <f>IF(COUNT($A69)=0,"",IF($A69&lt;&gt;DR!$B71,"ERR",DR!BY71))</f>
        <v/>
      </c>
      <c r="AJ69" s="2" t="str">
        <f>IF(COUNT($A69)=0,"",IF(AI69="3E","3E",IF(AI69="","I",LOOKUP(AI69/AK$2,{0,0.4,0.45,0.5,0.55,0.6,0.65,0.7,0.75,0.8,1},{"F","D","C","C+","B-","B","B+","A-","A","A+"}))))</f>
        <v/>
      </c>
      <c r="AK69" s="103" t="str">
        <f>IF(COUNT($A69)=0,"",IF(AI69="","--",IF(AI69="3E","3E",LOOKUP(AI69/AK$2,{0,0.4,0.45,0.5,0.55,0.6,0.65,0.7,0.75,0.8,1},{0,2,2.25,2.5,2.75,3,3.25,3.5,3.75,4}))))</f>
        <v/>
      </c>
      <c r="AL69" s="94" t="str">
        <f>IFERROR(IF(COUNT($A69)=0,"",IF(COUNT(W69)=0,"--",IF(COUNTIF(B69:AK69,"3E")&gt;0,"3E",SUM(IF(D69&gt;=2,D69*$D$3),IF(G69&gt;=2,G69*$G$3),IF(J69&gt;=2,J69*$J$3),IF(M69&gt;=2,M69*$M$3),IF(P69&gt;=2,P69*$P$3),IF(S69&gt;=2,S69*$S$3),IF(V69&gt;=2,V69*$V$3),IF(Y69&gt;=2,Y69*$Y$3),IF(AB69&gt;=2,AB69*$AB$3),IF(AE69&gt;=2,AE69*$AE$3),IF(AH69&gt;=2,AH69*$AH$3),IF(AK69&gt;=2,AK69*$AK$3))))),"")</f>
        <v/>
      </c>
      <c r="AM69" s="4" t="str">
        <f>IF(COUNT($A69)=0,"",IF(COUNT(W69)=0,"--",IF(COUNTIF(B69:Y69,"3E")&gt;0,"3E",TRUNC(SUM(IF(N(D69)&gt;=2,D$3*D69,0),IF(N(G69)&gt;=2,G$3*G69,0),IF(N(J69)&gt;=2,J$3*J69,0),IF(N(M69)&gt;=2,M$3*M69,0),IF(N(P69)&gt;=2,P$3*P69,0),IF(N(S69)&gt;=2,S$3*S69,0),IF(N(AB69)&gt;=2,AB$3*AB69,0),IF(N(AE69)&gt;=2,AE$3*AE69,0),IF(N(AH69)&gt;=2,AH$3*AH69,0),IF(N(V69)&gt;=2,V$3*V69,0),IF(N(Y69)&gt;=2,Y$3*Y69,0))/TCP,3))))</f>
        <v/>
      </c>
      <c r="AN69" s="2" t="str">
        <f>IFERROR(IF(COUNT($A69)=0,"",IF(COUNT(W69)=0,"--",IF(COUNTIF(B69:AK69,"3E")&gt;0,"3E",SUM(IF(D69&gt;=2,$D$3),IF(G69&gt;=2,$G$3),IF(J69&gt;=2,$J$3),IF(M69&gt;=2,$M$3),IF(P69&gt;=2,$P$3),IF(S69&gt;=2,$S$3),IF(V69&gt;=2,$V$3),IF(Y69&gt;=2,$Y$3),IF(AB69&gt;=2,$AB$3),IF(AE69&gt;=2,$AE$3),IF(AH69&gt;=2,$AH$3),IF(AK69&gt;=2,$AK$3))))),"")</f>
        <v/>
      </c>
      <c r="AO69" s="2" t="str">
        <f>IF(AM69="3E","3E",IF(COUNT($A69)=0,"",IF(COUNT(AK69)=0,"I",LOOKUP(AM69,{0,2,2.25,2.5,2.75,3,3.25,3.5,3.75,4},{"F","D","C","C+","B-","B","B+","A-","A","A+"}))))</f>
        <v/>
      </c>
      <c r="AP69" s="2" t="str">
        <f>IF(AM69="3E","3E",IF(OR(COUNT($A69)=0,COUNT(W69)=0),"",IF(AND(Y69&gt;=2,AM69&gt;=2,AN69&gt;=28),"PASS","FAIL")))</f>
        <v/>
      </c>
      <c r="AR69" s="6" t="str">
        <f t="shared" si="1"/>
        <v/>
      </c>
    </row>
    <row r="70" spans="1:44" ht="18.95" customHeight="1" x14ac:dyDescent="0.25">
      <c r="A70" s="93" t="str">
        <f>IF(DR!$B72="","",DR!$B72)</f>
        <v/>
      </c>
      <c r="B70" s="5" t="str">
        <f>IF(COUNT($A70)=0,"",IF($A70&lt;&gt;DR!$B72,"ERR",DR!J72))</f>
        <v/>
      </c>
      <c r="C70" s="2" t="str">
        <f>IF(COUNT($A70)=0,"",IF(B70="3E","3E",IF(B70="","I",LOOKUP(B70/D$2,{0,0.4,0.45,0.5,0.55,0.6,0.65,0.7,0.75,0.8,1},{"F","D","C","C+","B-","B","B+","A-","A","A+"}))))</f>
        <v/>
      </c>
      <c r="D70" s="99" t="str">
        <f>IF(COUNT($A70)=0,"",IF(B70="","--",IF(B70="3E","3E",LOOKUP(B70/D$2,{0,0.4,0.45,0.5,0.55,0.6,0.65,0.7,0.75,0.8,1},{0,2,2.25,2.5,2.75,3,3.25,3.5,3.75,4}))))</f>
        <v/>
      </c>
      <c r="E70" s="5" t="str">
        <f>IF(COUNT($A70)=0,"",IF($A70&lt;&gt;DR!$B72,"ERR",DR!R72))</f>
        <v/>
      </c>
      <c r="F70" s="2" t="str">
        <f>IF(COUNT($A70)=0,"",IF(E70="3E","3E",IF(E70="","I",LOOKUP(E70/G$2,{0,0.4,0.45,0.5,0.55,0.6,0.65,0.7,0.75,0.8,1},{"F","D","C","C+","B-","B","B+","A-","A","A+"}))))</f>
        <v/>
      </c>
      <c r="G70" s="99" t="str">
        <f>IF(COUNT($A70)=0,"",IF(E70="","--",IF(E70="3E","3E",LOOKUP(E70/G$2,{0,0.4,0.45,0.5,0.55,0.6,0.65,0.7,0.75,0.8,1},{0,2,2.25,2.5,2.75,3,3.25,3.5,3.75,4}))))</f>
        <v/>
      </c>
      <c r="H70" s="5" t="str">
        <f>IF(COUNT($A70)=0,"",IF($A70&lt;&gt;DR!$B72,"ERR",DR!Z72))</f>
        <v/>
      </c>
      <c r="I70" s="2" t="str">
        <f>IF(COUNT($A70)=0,"",IF(H70="3E","3E",IF(H70="","I",LOOKUP(H70/J$2,{0,0.4,0.45,0.5,0.55,0.6,0.65,0.7,0.75,0.8,1},{"F","D","C","C+","B-","B","B+","A-","A","A+"}))))</f>
        <v/>
      </c>
      <c r="J70" s="99" t="str">
        <f>IF(COUNT($A70)=0,"",IF(H70="","--",IF(H70="3E","3E",LOOKUP(H70/J$2,{0,0.4,0.45,0.5,0.55,0.6,0.65,0.7,0.75,0.8,1},{0,2,2.25,2.5,2.75,3,3.25,3.5,3.75,4}))))</f>
        <v/>
      </c>
      <c r="K70" s="5" t="str">
        <f>IF(COUNT($A70)=0,"",IF($A70&lt;&gt;DR!$B72,"ERR",DR!AH72))</f>
        <v/>
      </c>
      <c r="L70" s="2" t="str">
        <f>IF(COUNT($A70)=0,"",IF(K70="3E","3E",IF(K70="","I",LOOKUP(K70/M$2,{0,0.4,0.45,0.5,0.55,0.6,0.65,0.7,0.75,0.8,1},{"F","D","C","C+","B-","B","B+","A-","A","A+"}))))</f>
        <v/>
      </c>
      <c r="M70" s="99" t="str">
        <f>IF(COUNT($A70)=0,"",IF(K70="","--",IF(K70="3E","3E",LOOKUP(K70/M$2,{0,0.4,0.45,0.5,0.55,0.6,0.65,0.7,0.75,0.8,1},{0,2,2.25,2.5,2.75,3,3.25,3.5,3.75,4}))))</f>
        <v/>
      </c>
      <c r="N70" s="5" t="str">
        <f>IF(COUNT($A70)=0,"",IF($A70&lt;&gt;DR!$B72,"ERR",DR!AP72))</f>
        <v/>
      </c>
      <c r="O70" s="2" t="str">
        <f>IF(COUNT($A70)=0,"",IF(N70="3E","3E",IF(N70="","I",LOOKUP(N70/P$2,{0,0.4,0.45,0.5,0.55,0.6,0.65,0.7,0.75,0.8,1},{"F","D","C","C+","B-","B","B+","A-","A","A+"}))))</f>
        <v/>
      </c>
      <c r="P70" s="99" t="str">
        <f>IF(COUNT($A70)=0,"",IF(N70="","--",IF(N70="3E","3E",LOOKUP(N70/P$2,{0,0.4,0.45,0.5,0.55,0.6,0.65,0.7,0.75,0.8,1},{0,2,2.25,2.5,2.75,3,3.25,3.5,3.75,4}))))</f>
        <v/>
      </c>
      <c r="Q70" s="5" t="str">
        <f>IF(COUNT($A70)=0,"",IF($A70&lt;&gt;DR!$B72,"ERR",DR!AX72))</f>
        <v/>
      </c>
      <c r="R70" s="2" t="str">
        <f>IF(COUNT($A70)=0,"",IF(Q70="3E","3E",IF(Q70="","I",LOOKUP(Q70/S$2,{0,0.4,0.45,0.5,0.55,0.6,0.65,0.7,0.75,0.8,1},{"F","D","C","C+","B-","B","B+","A-","A","A+"}))))</f>
        <v/>
      </c>
      <c r="S70" s="99" t="str">
        <f>IF(COUNT($A70)=0,"",IF(Q70="","--",IF(Q70="3E","3E",LOOKUP(Q70/S$2,{0,0.4,0.45,0.5,0.55,0.6,0.65,0.7,0.75,0.8,1},{0,2,2.25,2.5,2.75,3,3.25,3.5,3.75,4}))))</f>
        <v/>
      </c>
      <c r="T70" s="5" t="str">
        <f>IF(OR(COUNT($A70)=0,DR!BZ72=""),"",IF($A70&lt;&gt;DR!$B72,"ERR",DR!BZ72))</f>
        <v/>
      </c>
      <c r="U70" s="2" t="str">
        <f>IF(COUNT($A70)=0,"",IF(T70="3E","3E",IF(T70="","I",LOOKUP(T70/V$2,{0,0.4,0.45,0.5,0.55,0.6,0.65,0.7,0.75,0.8,1},{"F","D","C","C+","B-","B","B+","A-","A","A+"}))))</f>
        <v/>
      </c>
      <c r="V70" s="99" t="str">
        <f>IF(COUNT($A70)=0,"",IF(T70="","--",IF(T70="3E","3E",LOOKUP(T70/V$2,{0,0.4,0.45,0.5,0.55,0.6,0.65,0.7,0.75,0.8,1},{0,2,2.25,2.5,2.75,3,3.25,3.5,3.75,4}))))</f>
        <v/>
      </c>
      <c r="W70" s="5" t="str">
        <f>IF(COUNT($A70)=0,"",IF($A70&lt;&gt;DR!$B72,"ERR",IF(DR!$A72="IM",DR!CL72,DR!CK72)))</f>
        <v/>
      </c>
      <c r="X70" s="2" t="str">
        <f>IF(COUNT($A70)=0,"",IF(W70="3E","3E",IF(W70="","I",LOOKUP(W70/Y$2,{0,0.4,0.45,0.5,0.55,0.6,0.65,0.7,0.75,0.8,1},{"F","D","C","C+","B-","B","B+","A-","A","A+"}))))</f>
        <v/>
      </c>
      <c r="Y70" s="99" t="str">
        <f>IF(COUNT($A70)=0,"",IF(W70="","--",IF(W70="3E","3E",LOOKUP(W70/Y$2,{0,0.4,0.45,0.5,0.55,0.6,0.65,0.7,0.75,0.8,1},{0,2,2.25,2.5,2.75,3,3.25,3.5,3.75,4}))))</f>
        <v/>
      </c>
      <c r="Z70" s="5" t="str">
        <f>IF(COUNT($A70)=0,"",IF($A70&lt;&gt;DR!$B72,"ERR",DR!BF72))</f>
        <v/>
      </c>
      <c r="AA70" s="2" t="str">
        <f>IF(COUNT($A70)=0,"",IF(Z70="3E","3E",IF(Z70="","I",LOOKUP(Z70/AB$2,{0,0.4,0.45,0.5,0.55,0.6,0.65,0.7,0.75,0.8,1},{"F","D","C","C+","B-","B","B+","A-","A","A+"}))))</f>
        <v/>
      </c>
      <c r="AB70" s="99" t="str">
        <f>IF(COUNT($A70)=0,"",IF(Z70="","--",IF(Z70="3E","3E",LOOKUP(Z70/AB$2,{0,0.4,0.45,0.5,0.55,0.6,0.65,0.7,0.75,0.8,1},{0,2,2.25,2.5,2.75,3,3.25,3.5,3.75,4}))))</f>
        <v/>
      </c>
      <c r="AC70" s="5" t="str">
        <f>IF(COUNT($A70)=0,"",IF($A70&lt;&gt;DR!$B72,"ERR",DR!BG72))</f>
        <v/>
      </c>
      <c r="AD70" s="2" t="str">
        <f>IF(COUNT($A70)=0,"",IF(AC70="3E","3E",IF(AC70="","I",LOOKUP(AC70/AE$2,{0,0.4,0.45,0.5,0.55,0.6,0.65,0.7,0.75,0.8,1},{"F","D","C","C+","B-","B","B+","A-","A","A+"}))))</f>
        <v/>
      </c>
      <c r="AE70" s="99" t="str">
        <f>IF(COUNT($A70)=0,"",IF(AC70="","--",IF(AC70="3E","3E",LOOKUP(AC70/AE$2,{0,0.4,0.45,0.5,0.55,0.6,0.65,0.7,0.75,0.8,1},{0,2,2.25,2.5,2.75,3,3.25,3.5,3.75,4}))))</f>
        <v/>
      </c>
      <c r="AF70" s="5" t="str">
        <f>IF(COUNT($A70)=0,"",IF($A70&lt;&gt;DR!$B72,"ERR",DR!BQ72))</f>
        <v/>
      </c>
      <c r="AG70" s="2" t="str">
        <f>IF(COUNT($A70)=0,"",IF(AF70="3E","3E",IF(AF70="","I",LOOKUP(AF70/AH$2,{0,0.4,0.45,0.5,0.55,0.6,0.65,0.7,0.75,0.8,1},{"F","D","C","C+","B-","B","B+","A-","A","A+"}))))</f>
        <v/>
      </c>
      <c r="AH70" s="99" t="str">
        <f>IF(COUNT($A70)=0,"",IF(AF70="","--",IF(AF70="3E","3E",LOOKUP(AF70/AH$2,{0,0.4,0.45,0.5,0.55,0.6,0.65,0.7,0.75,0.8,1},{0,2,2.25,2.5,2.75,3,3.25,3.5,3.75,4}))))</f>
        <v/>
      </c>
      <c r="AI70" s="5" t="str">
        <f>IF(COUNT($A70)=0,"",IF($A70&lt;&gt;DR!$B72,"ERR",DR!BY72))</f>
        <v/>
      </c>
      <c r="AJ70" s="2" t="str">
        <f>IF(COUNT($A70)=0,"",IF(AI70="3E","3E",IF(AI70="","I",LOOKUP(AI70/AK$2,{0,0.4,0.45,0.5,0.55,0.6,0.65,0.7,0.75,0.8,1},{"F","D","C","C+","B-","B","B+","A-","A","A+"}))))</f>
        <v/>
      </c>
      <c r="AK70" s="103" t="str">
        <f>IF(COUNT($A70)=0,"",IF(AI70="","--",IF(AI70="3E","3E",LOOKUP(AI70/AK$2,{0,0.4,0.45,0.5,0.55,0.6,0.65,0.7,0.75,0.8,1},{0,2,2.25,2.5,2.75,3,3.25,3.5,3.75,4}))))</f>
        <v/>
      </c>
      <c r="AL70" s="94" t="str">
        <f>IFERROR(IF(COUNT($A70)=0,"",IF(COUNT(W70)=0,"--",IF(COUNTIF(B70:AK70,"3E")&gt;0,"3E",SUM(IF(D70&gt;=2,D70*$D$3),IF(G70&gt;=2,G70*$G$3),IF(J70&gt;=2,J70*$J$3),IF(M70&gt;=2,M70*$M$3),IF(P70&gt;=2,P70*$P$3),IF(S70&gt;=2,S70*$S$3),IF(V70&gt;=2,V70*$V$3),IF(Y70&gt;=2,Y70*$Y$3),IF(AB70&gt;=2,AB70*$AB$3),IF(AE70&gt;=2,AE70*$AE$3),IF(AH70&gt;=2,AH70*$AH$3),IF(AK70&gt;=2,AK70*$AK$3))))),"")</f>
        <v/>
      </c>
      <c r="AM70" s="4" t="str">
        <f>IF(COUNT($A70)=0,"",IF(COUNT(W70)=0,"--",IF(COUNTIF(B70:Y70,"3E")&gt;0,"3E",TRUNC(SUM(IF(N(D70)&gt;=2,D$3*D70,0),IF(N(G70)&gt;=2,G$3*G70,0),IF(N(J70)&gt;=2,J$3*J70,0),IF(N(M70)&gt;=2,M$3*M70,0),IF(N(P70)&gt;=2,P$3*P70,0),IF(N(S70)&gt;=2,S$3*S70,0),IF(N(AB70)&gt;=2,AB$3*AB70,0),IF(N(AE70)&gt;=2,AE$3*AE70,0),IF(N(AH70)&gt;=2,AH$3*AH70,0),IF(N(V70)&gt;=2,V$3*V70,0),IF(N(Y70)&gt;=2,Y$3*Y70,0))/TCP,3))))</f>
        <v/>
      </c>
      <c r="AN70" s="2" t="str">
        <f>IFERROR(IF(COUNT($A70)=0,"",IF(COUNT(W70)=0,"--",IF(COUNTIF(B70:AK70,"3E")&gt;0,"3E",SUM(IF(D70&gt;=2,$D$3),IF(G70&gt;=2,$G$3),IF(J70&gt;=2,$J$3),IF(M70&gt;=2,$M$3),IF(P70&gt;=2,$P$3),IF(S70&gt;=2,$S$3),IF(V70&gt;=2,$V$3),IF(Y70&gt;=2,$Y$3),IF(AB70&gt;=2,$AB$3),IF(AE70&gt;=2,$AE$3),IF(AH70&gt;=2,$AH$3),IF(AK70&gt;=2,$AK$3))))),"")</f>
        <v/>
      </c>
      <c r="AO70" s="2" t="str">
        <f>IF(AM70="3E","3E",IF(COUNT($A70)=0,"",IF(COUNT(AK70)=0,"I",LOOKUP(AM70,{0,2,2.25,2.5,2.75,3,3.25,3.5,3.75,4},{"F","D","C","C+","B-","B","B+","A-","A","A+"}))))</f>
        <v/>
      </c>
      <c r="AP70" s="2" t="str">
        <f>IF(AM70="3E","3E",IF(OR(COUNT($A70)=0,COUNT(W70)=0),"",IF(AND(Y70&gt;=2,AM70&gt;=2,AN70&gt;=28),"PASS","FAIL")))</f>
        <v/>
      </c>
      <c r="AQ70" s="2" t="str">
        <f>IF(COUNT($A70)=0,"",IF(AP70="3E","3E",IF(AP70="PASS",CONCATENATE(IF(N(D70)&lt;2,"411F,",""),IF(N(G70)&lt;2,"412F,",""),IF(N(J70)&lt;2,"413F,",""),IF(N(M70)&lt;2,"421F,",""),IF(N(P70)&lt;2,"422F,",""),IF(N(S70)&lt;2,"423F,",""),IF(N(AB70)&lt;2,"431F,",""),IF(N(AE70)&lt;2,"432F,",""),IF(N(AH70)&lt;2,"433F,","")),"")))</f>
        <v/>
      </c>
      <c r="AR70" s="6" t="str">
        <f t="shared" ref="AR70:AR133" si="2">IF($AM70="3E","3E",IF(AM70=0,"",IF(OR(COUNT($A70)=0,COUNT(W70)=0),"",RANK(AM70,$AM$5:$AM$500,0))))</f>
        <v/>
      </c>
    </row>
    <row r="71" spans="1:44" ht="18.95" customHeight="1" x14ac:dyDescent="0.25">
      <c r="A71" s="93" t="str">
        <f>IF(DR!$B73="","",DR!$B73)</f>
        <v/>
      </c>
      <c r="B71" s="5" t="str">
        <f>IF(COUNT($A71)=0,"",IF($A71&lt;&gt;DR!$B73,"ERR",DR!J73))</f>
        <v/>
      </c>
      <c r="C71" s="2" t="str">
        <f>IF(COUNT($A71)=0,"",IF(B71="3E","3E",IF(B71="","I",LOOKUP(B71/D$2,{0,0.4,0.45,0.5,0.55,0.6,0.65,0.7,0.75,0.8,1},{"F","D","C","C+","B-","B","B+","A-","A","A+"}))))</f>
        <v/>
      </c>
      <c r="D71" s="99" t="str">
        <f>IF(COUNT($A71)=0,"",IF(B71="","--",IF(B71="3E","3E",LOOKUP(B71/D$2,{0,0.4,0.45,0.5,0.55,0.6,0.65,0.7,0.75,0.8,1},{0,2,2.25,2.5,2.75,3,3.25,3.5,3.75,4}))))</f>
        <v/>
      </c>
      <c r="E71" s="5" t="str">
        <f>IF(COUNT($A71)=0,"",IF($A71&lt;&gt;DR!$B73,"ERR",DR!R73))</f>
        <v/>
      </c>
      <c r="F71" s="2" t="str">
        <f>IF(COUNT($A71)=0,"",IF(E71="3E","3E",IF(E71="","I",LOOKUP(E71/G$2,{0,0.4,0.45,0.5,0.55,0.6,0.65,0.7,0.75,0.8,1},{"F","D","C","C+","B-","B","B+","A-","A","A+"}))))</f>
        <v/>
      </c>
      <c r="G71" s="99" t="str">
        <f>IF(COUNT($A71)=0,"",IF(E71="","--",IF(E71="3E","3E",LOOKUP(E71/G$2,{0,0.4,0.45,0.5,0.55,0.6,0.65,0.7,0.75,0.8,1},{0,2,2.25,2.5,2.75,3,3.25,3.5,3.75,4}))))</f>
        <v/>
      </c>
      <c r="H71" s="5" t="str">
        <f>IF(COUNT($A71)=0,"",IF($A71&lt;&gt;DR!$B73,"ERR",DR!Z73))</f>
        <v/>
      </c>
      <c r="I71" s="2" t="str">
        <f>IF(COUNT($A71)=0,"",IF(H71="3E","3E",IF(H71="","I",LOOKUP(H71/J$2,{0,0.4,0.45,0.5,0.55,0.6,0.65,0.7,0.75,0.8,1},{"F","D","C","C+","B-","B","B+","A-","A","A+"}))))</f>
        <v/>
      </c>
      <c r="J71" s="99" t="str">
        <f>IF(COUNT($A71)=0,"",IF(H71="","--",IF(H71="3E","3E",LOOKUP(H71/J$2,{0,0.4,0.45,0.5,0.55,0.6,0.65,0.7,0.75,0.8,1},{0,2,2.25,2.5,2.75,3,3.25,3.5,3.75,4}))))</f>
        <v/>
      </c>
      <c r="K71" s="5" t="str">
        <f>IF(COUNT($A71)=0,"",IF($A71&lt;&gt;DR!$B73,"ERR",DR!AH73))</f>
        <v/>
      </c>
      <c r="L71" s="2" t="str">
        <f>IF(COUNT($A71)=0,"",IF(K71="3E","3E",IF(K71="","I",LOOKUP(K71/M$2,{0,0.4,0.45,0.5,0.55,0.6,0.65,0.7,0.75,0.8,1},{"F","D","C","C+","B-","B","B+","A-","A","A+"}))))</f>
        <v/>
      </c>
      <c r="M71" s="99" t="str">
        <f>IF(COUNT($A71)=0,"",IF(K71="","--",IF(K71="3E","3E",LOOKUP(K71/M$2,{0,0.4,0.45,0.5,0.55,0.6,0.65,0.7,0.75,0.8,1},{0,2,2.25,2.5,2.75,3,3.25,3.5,3.75,4}))))</f>
        <v/>
      </c>
      <c r="N71" s="5" t="str">
        <f>IF(COUNT($A71)=0,"",IF($A71&lt;&gt;DR!$B73,"ERR",DR!AP73))</f>
        <v/>
      </c>
      <c r="O71" s="2" t="str">
        <f>IF(COUNT($A71)=0,"",IF(N71="3E","3E",IF(N71="","I",LOOKUP(N71/P$2,{0,0.4,0.45,0.5,0.55,0.6,0.65,0.7,0.75,0.8,1},{"F","D","C","C+","B-","B","B+","A-","A","A+"}))))</f>
        <v/>
      </c>
      <c r="P71" s="99" t="str">
        <f>IF(COUNT($A71)=0,"",IF(N71="","--",IF(N71="3E","3E",LOOKUP(N71/P$2,{0,0.4,0.45,0.5,0.55,0.6,0.65,0.7,0.75,0.8,1},{0,2,2.25,2.5,2.75,3,3.25,3.5,3.75,4}))))</f>
        <v/>
      </c>
      <c r="Q71" s="5" t="str">
        <f>IF(COUNT($A71)=0,"",IF($A71&lt;&gt;DR!$B73,"ERR",DR!AX73))</f>
        <v/>
      </c>
      <c r="R71" s="2" t="str">
        <f>IF(COUNT($A71)=0,"",IF(Q71="3E","3E",IF(Q71="","I",LOOKUP(Q71/S$2,{0,0.4,0.45,0.5,0.55,0.6,0.65,0.7,0.75,0.8,1},{"F","D","C","C+","B-","B","B+","A-","A","A+"}))))</f>
        <v/>
      </c>
      <c r="S71" s="99" t="str">
        <f>IF(COUNT($A71)=0,"",IF(Q71="","--",IF(Q71="3E","3E",LOOKUP(Q71/S$2,{0,0.4,0.45,0.5,0.55,0.6,0.65,0.7,0.75,0.8,1},{0,2,2.25,2.5,2.75,3,3.25,3.5,3.75,4}))))</f>
        <v/>
      </c>
      <c r="T71" s="5" t="str">
        <f>IF(OR(COUNT($A71)=0,DR!BZ73=""),"",IF($A71&lt;&gt;DR!$B73,"ERR",DR!BZ73))</f>
        <v/>
      </c>
      <c r="U71" s="2" t="str">
        <f>IF(COUNT($A71)=0,"",IF(T71="3E","3E",IF(T71="","I",LOOKUP(T71/V$2,{0,0.4,0.45,0.5,0.55,0.6,0.65,0.7,0.75,0.8,1},{"F","D","C","C+","B-","B","B+","A-","A","A+"}))))</f>
        <v/>
      </c>
      <c r="V71" s="99" t="str">
        <f>IF(COUNT($A71)=0,"",IF(T71="","--",IF(T71="3E","3E",LOOKUP(T71/V$2,{0,0.4,0.45,0.5,0.55,0.6,0.65,0.7,0.75,0.8,1},{0,2,2.25,2.5,2.75,3,3.25,3.5,3.75,4}))))</f>
        <v/>
      </c>
      <c r="W71" s="5" t="str">
        <f>IF(COUNT($A71)=0,"",IF($A71&lt;&gt;DR!$B73,"ERR",IF(DR!$A73="IM",DR!CL73,DR!CK73)))</f>
        <v/>
      </c>
      <c r="X71" s="2" t="str">
        <f>IF(COUNT($A71)=0,"",IF(W71="3E","3E",IF(W71="","I",LOOKUP(W71/Y$2,{0,0.4,0.45,0.5,0.55,0.6,0.65,0.7,0.75,0.8,1},{"F","D","C","C+","B-","B","B+","A-","A","A+"}))))</f>
        <v/>
      </c>
      <c r="Y71" s="99" t="str">
        <f>IF(COUNT($A71)=0,"",IF(W71="","--",IF(W71="3E","3E",LOOKUP(W71/Y$2,{0,0.4,0.45,0.5,0.55,0.6,0.65,0.7,0.75,0.8,1},{0,2,2.25,2.5,2.75,3,3.25,3.5,3.75,4}))))</f>
        <v/>
      </c>
      <c r="Z71" s="5" t="str">
        <f>IF(COUNT($A71)=0,"",IF($A71&lt;&gt;DR!$B73,"ERR",DR!BF73))</f>
        <v/>
      </c>
      <c r="AA71" s="2" t="str">
        <f>IF(COUNT($A71)=0,"",IF(Z71="3E","3E",IF(Z71="","I",LOOKUP(Z71/AB$2,{0,0.4,0.45,0.5,0.55,0.6,0.65,0.7,0.75,0.8,1},{"F","D","C","C+","B-","B","B+","A-","A","A+"}))))</f>
        <v/>
      </c>
      <c r="AB71" s="99" t="str">
        <f>IF(COUNT($A71)=0,"",IF(Z71="","--",IF(Z71="3E","3E",LOOKUP(Z71/AB$2,{0,0.4,0.45,0.5,0.55,0.6,0.65,0.7,0.75,0.8,1},{0,2,2.25,2.5,2.75,3,3.25,3.5,3.75,4}))))</f>
        <v/>
      </c>
      <c r="AC71" s="5" t="str">
        <f>IF(COUNT($A71)=0,"",IF($A71&lt;&gt;DR!$B73,"ERR",DR!BG73))</f>
        <v/>
      </c>
      <c r="AD71" s="2" t="str">
        <f>IF(COUNT($A71)=0,"",IF(AC71="3E","3E",IF(AC71="","I",LOOKUP(AC71/AE$2,{0,0.4,0.45,0.5,0.55,0.6,0.65,0.7,0.75,0.8,1},{"F","D","C","C+","B-","B","B+","A-","A","A+"}))))</f>
        <v/>
      </c>
      <c r="AE71" s="99" t="str">
        <f>IF(COUNT($A71)=0,"",IF(AC71="","--",IF(AC71="3E","3E",LOOKUP(AC71/AE$2,{0,0.4,0.45,0.5,0.55,0.6,0.65,0.7,0.75,0.8,1},{0,2,2.25,2.5,2.75,3,3.25,3.5,3.75,4}))))</f>
        <v/>
      </c>
      <c r="AF71" s="5" t="str">
        <f>IF(COUNT($A71)=0,"",IF($A71&lt;&gt;DR!$B73,"ERR",DR!BQ73))</f>
        <v/>
      </c>
      <c r="AG71" s="2" t="str">
        <f>IF(COUNT($A71)=0,"",IF(AF71="3E","3E",IF(AF71="","I",LOOKUP(AF71/AH$2,{0,0.4,0.45,0.5,0.55,0.6,0.65,0.7,0.75,0.8,1},{"F","D","C","C+","B-","B","B+","A-","A","A+"}))))</f>
        <v/>
      </c>
      <c r="AH71" s="99" t="str">
        <f>IF(COUNT($A71)=0,"",IF(AF71="","--",IF(AF71="3E","3E",LOOKUP(AF71/AH$2,{0,0.4,0.45,0.5,0.55,0.6,0.65,0.7,0.75,0.8,1},{0,2,2.25,2.5,2.75,3,3.25,3.5,3.75,4}))))</f>
        <v/>
      </c>
      <c r="AI71" s="5" t="str">
        <f>IF(COUNT($A71)=0,"",IF($A71&lt;&gt;DR!$B73,"ERR",DR!BY73))</f>
        <v/>
      </c>
      <c r="AJ71" s="2" t="str">
        <f>IF(COUNT($A71)=0,"",IF(AI71="3E","3E",IF(AI71="","I",LOOKUP(AI71/AK$2,{0,0.4,0.45,0.5,0.55,0.6,0.65,0.7,0.75,0.8,1},{"F","D","C","C+","B-","B","B+","A-","A","A+"}))))</f>
        <v/>
      </c>
      <c r="AK71" s="103" t="str">
        <f>IF(COUNT($A71)=0,"",IF(AI71="","--",IF(AI71="3E","3E",LOOKUP(AI71/AK$2,{0,0.4,0.45,0.5,0.55,0.6,0.65,0.7,0.75,0.8,1},{0,2,2.25,2.5,2.75,3,3.25,3.5,3.75,4}))))</f>
        <v/>
      </c>
      <c r="AL71" s="94" t="str">
        <f>IFERROR(IF(COUNT($A71)=0,"",IF(COUNT(W71)=0,"--",IF(COUNTIF(B71:AK71,"3E")&gt;0,"3E",SUM(IF(D71&gt;=2,D71*$D$3),IF(G71&gt;=2,G71*$G$3),IF(J71&gt;=2,J71*$J$3),IF(M71&gt;=2,M71*$M$3),IF(P71&gt;=2,P71*$P$3),IF(S71&gt;=2,S71*$S$3),IF(V71&gt;=2,V71*$V$3),IF(Y71&gt;=2,Y71*$Y$3),IF(AB71&gt;=2,AB71*$AB$3),IF(AE71&gt;=2,AE71*$AE$3),IF(AH71&gt;=2,AH71*$AH$3),IF(AK71&gt;=2,AK71*$AK$3))))),"")</f>
        <v/>
      </c>
      <c r="AM71" s="4" t="str">
        <f>IF(COUNT($A71)=0,"",IF(COUNT(W71)=0,"--",IF(COUNTIF(B71:Y71,"3E")&gt;0,"3E",TRUNC(SUM(IF(N(D71)&gt;=2,D$3*D71,0),IF(N(G71)&gt;=2,G$3*G71,0),IF(N(J71)&gt;=2,J$3*J71,0),IF(N(M71)&gt;=2,M$3*M71,0),IF(N(P71)&gt;=2,P$3*P71,0),IF(N(S71)&gt;=2,S$3*S71,0),IF(N(AB71)&gt;=2,AB$3*AB71,0),IF(N(AE71)&gt;=2,AE$3*AE71,0),IF(N(AH71)&gt;=2,AH$3*AH71,0),IF(N(V71)&gt;=2,V$3*V71,0),IF(N(Y71)&gt;=2,Y$3*Y71,0))/TCP,3))))</f>
        <v/>
      </c>
      <c r="AN71" s="2" t="str">
        <f>IFERROR(IF(COUNT($A71)=0,"",IF(COUNT(W71)=0,"--",IF(COUNTIF(B71:AK71,"3E")&gt;0,"3E",SUM(IF(D71&gt;=2,$D$3),IF(G71&gt;=2,$G$3),IF(J71&gt;=2,$J$3),IF(M71&gt;=2,$M$3),IF(P71&gt;=2,$P$3),IF(S71&gt;=2,$S$3),IF(V71&gt;=2,$V$3),IF(Y71&gt;=2,$Y$3),IF(AB71&gt;=2,$AB$3),IF(AE71&gt;=2,$AE$3),IF(AH71&gt;=2,$AH$3),IF(AK71&gt;=2,$AK$3))))),"")</f>
        <v/>
      </c>
      <c r="AO71" s="2" t="str">
        <f>IF(AM71="3E","3E",IF(COUNT($A71)=0,"",IF(COUNT(AK71)=0,"I",LOOKUP(AM71,{0,2,2.25,2.5,2.75,3,3.25,3.5,3.75,4},{"F","D","C","C+","B-","B","B+","A-","A","A+"}))))</f>
        <v/>
      </c>
      <c r="AP71" s="2" t="str">
        <f>IF(AM71="3E","3E",IF(OR(COUNT($A71)=0,COUNT(W71)=0),"",IF(AND(Y71&gt;=2,AM71&gt;=2,AN71&gt;=28),"PASS","FAIL")))</f>
        <v/>
      </c>
      <c r="AR71" s="6" t="str">
        <f t="shared" si="2"/>
        <v/>
      </c>
    </row>
    <row r="72" spans="1:44" ht="18.95" customHeight="1" x14ac:dyDescent="0.25">
      <c r="A72" s="93" t="str">
        <f>IF(DR!$B74="","",DR!$B74)</f>
        <v/>
      </c>
      <c r="B72" s="5" t="str">
        <f>IF(COUNT($A72)=0,"",IF($A72&lt;&gt;DR!$B74,"ERR",DR!J74))</f>
        <v/>
      </c>
      <c r="C72" s="2" t="str">
        <f>IF(COUNT($A72)=0,"",IF(B72="3E","3E",IF(B72="","I",LOOKUP(B72/D$2,{0,0.4,0.45,0.5,0.55,0.6,0.65,0.7,0.75,0.8,1},{"F","D","C","C+","B-","B","B+","A-","A","A+"}))))</f>
        <v/>
      </c>
      <c r="D72" s="99" t="str">
        <f>IF(COUNT($A72)=0,"",IF(B72="","--",IF(B72="3E","3E",LOOKUP(B72/D$2,{0,0.4,0.45,0.5,0.55,0.6,0.65,0.7,0.75,0.8,1},{0,2,2.25,2.5,2.75,3,3.25,3.5,3.75,4}))))</f>
        <v/>
      </c>
      <c r="E72" s="5" t="str">
        <f>IF(COUNT($A72)=0,"",IF($A72&lt;&gt;DR!$B74,"ERR",DR!R74))</f>
        <v/>
      </c>
      <c r="F72" s="2" t="str">
        <f>IF(COUNT($A72)=0,"",IF(E72="3E","3E",IF(E72="","I",LOOKUP(E72/G$2,{0,0.4,0.45,0.5,0.55,0.6,0.65,0.7,0.75,0.8,1},{"F","D","C","C+","B-","B","B+","A-","A","A+"}))))</f>
        <v/>
      </c>
      <c r="G72" s="99" t="str">
        <f>IF(COUNT($A72)=0,"",IF(E72="","--",IF(E72="3E","3E",LOOKUP(E72/G$2,{0,0.4,0.45,0.5,0.55,0.6,0.65,0.7,0.75,0.8,1},{0,2,2.25,2.5,2.75,3,3.25,3.5,3.75,4}))))</f>
        <v/>
      </c>
      <c r="H72" s="5" t="str">
        <f>IF(COUNT($A72)=0,"",IF($A72&lt;&gt;DR!$B74,"ERR",DR!Z74))</f>
        <v/>
      </c>
      <c r="I72" s="2" t="str">
        <f>IF(COUNT($A72)=0,"",IF(H72="3E","3E",IF(H72="","I",LOOKUP(H72/J$2,{0,0.4,0.45,0.5,0.55,0.6,0.65,0.7,0.75,0.8,1},{"F","D","C","C+","B-","B","B+","A-","A","A+"}))))</f>
        <v/>
      </c>
      <c r="J72" s="99" t="str">
        <f>IF(COUNT($A72)=0,"",IF(H72="","--",IF(H72="3E","3E",LOOKUP(H72/J$2,{0,0.4,0.45,0.5,0.55,0.6,0.65,0.7,0.75,0.8,1},{0,2,2.25,2.5,2.75,3,3.25,3.5,3.75,4}))))</f>
        <v/>
      </c>
      <c r="K72" s="5" t="str">
        <f>IF(COUNT($A72)=0,"",IF($A72&lt;&gt;DR!$B74,"ERR",DR!AH74))</f>
        <v/>
      </c>
      <c r="L72" s="2" t="str">
        <f>IF(COUNT($A72)=0,"",IF(K72="3E","3E",IF(K72="","I",LOOKUP(K72/M$2,{0,0.4,0.45,0.5,0.55,0.6,0.65,0.7,0.75,0.8,1},{"F","D","C","C+","B-","B","B+","A-","A","A+"}))))</f>
        <v/>
      </c>
      <c r="M72" s="99" t="str">
        <f>IF(COUNT($A72)=0,"",IF(K72="","--",IF(K72="3E","3E",LOOKUP(K72/M$2,{0,0.4,0.45,0.5,0.55,0.6,0.65,0.7,0.75,0.8,1},{0,2,2.25,2.5,2.75,3,3.25,3.5,3.75,4}))))</f>
        <v/>
      </c>
      <c r="N72" s="5" t="str">
        <f>IF(COUNT($A72)=0,"",IF($A72&lt;&gt;DR!$B74,"ERR",DR!AP74))</f>
        <v/>
      </c>
      <c r="O72" s="2" t="str">
        <f>IF(COUNT($A72)=0,"",IF(N72="3E","3E",IF(N72="","I",LOOKUP(N72/P$2,{0,0.4,0.45,0.5,0.55,0.6,0.65,0.7,0.75,0.8,1},{"F","D","C","C+","B-","B","B+","A-","A","A+"}))))</f>
        <v/>
      </c>
      <c r="P72" s="99" t="str">
        <f>IF(COUNT($A72)=0,"",IF(N72="","--",IF(N72="3E","3E",LOOKUP(N72/P$2,{0,0.4,0.45,0.5,0.55,0.6,0.65,0.7,0.75,0.8,1},{0,2,2.25,2.5,2.75,3,3.25,3.5,3.75,4}))))</f>
        <v/>
      </c>
      <c r="Q72" s="5" t="str">
        <f>IF(COUNT($A72)=0,"",IF($A72&lt;&gt;DR!$B74,"ERR",DR!AX74))</f>
        <v/>
      </c>
      <c r="R72" s="2" t="str">
        <f>IF(COUNT($A72)=0,"",IF(Q72="3E","3E",IF(Q72="","I",LOOKUP(Q72/S$2,{0,0.4,0.45,0.5,0.55,0.6,0.65,0.7,0.75,0.8,1},{"F","D","C","C+","B-","B","B+","A-","A","A+"}))))</f>
        <v/>
      </c>
      <c r="S72" s="99" t="str">
        <f>IF(COUNT($A72)=0,"",IF(Q72="","--",IF(Q72="3E","3E",LOOKUP(Q72/S$2,{0,0.4,0.45,0.5,0.55,0.6,0.65,0.7,0.75,0.8,1},{0,2,2.25,2.5,2.75,3,3.25,3.5,3.75,4}))))</f>
        <v/>
      </c>
      <c r="T72" s="5" t="str">
        <f>IF(OR(COUNT($A72)=0,DR!BZ74=""),"",IF($A72&lt;&gt;DR!$B74,"ERR",DR!BZ74))</f>
        <v/>
      </c>
      <c r="U72" s="2" t="str">
        <f>IF(COUNT($A72)=0,"",IF(T72="3E","3E",IF(T72="","I",LOOKUP(T72/V$2,{0,0.4,0.45,0.5,0.55,0.6,0.65,0.7,0.75,0.8,1},{"F","D","C","C+","B-","B","B+","A-","A","A+"}))))</f>
        <v/>
      </c>
      <c r="V72" s="99" t="str">
        <f>IF(COUNT($A72)=0,"",IF(T72="","--",IF(T72="3E","3E",LOOKUP(T72/V$2,{0,0.4,0.45,0.5,0.55,0.6,0.65,0.7,0.75,0.8,1},{0,2,2.25,2.5,2.75,3,3.25,3.5,3.75,4}))))</f>
        <v/>
      </c>
      <c r="W72" s="5" t="str">
        <f>IF(COUNT($A72)=0,"",IF($A72&lt;&gt;DR!$B74,"ERR",IF(DR!$A74="IM",DR!CL74,DR!CK74)))</f>
        <v/>
      </c>
      <c r="X72" s="2" t="str">
        <f>IF(COUNT($A72)=0,"",IF(W72="3E","3E",IF(W72="","I",LOOKUP(W72/Y$2,{0,0.4,0.45,0.5,0.55,0.6,0.65,0.7,0.75,0.8,1},{"F","D","C","C+","B-","B","B+","A-","A","A+"}))))</f>
        <v/>
      </c>
      <c r="Y72" s="99" t="str">
        <f>IF(COUNT($A72)=0,"",IF(W72="","--",IF(W72="3E","3E",LOOKUP(W72/Y$2,{0,0.4,0.45,0.5,0.55,0.6,0.65,0.7,0.75,0.8,1},{0,2,2.25,2.5,2.75,3,3.25,3.5,3.75,4}))))</f>
        <v/>
      </c>
      <c r="Z72" s="5" t="str">
        <f>IF(COUNT($A72)=0,"",IF($A72&lt;&gt;DR!$B74,"ERR",DR!BF74))</f>
        <v/>
      </c>
      <c r="AA72" s="2" t="str">
        <f>IF(COUNT($A72)=0,"",IF(Z72="3E","3E",IF(Z72="","I",LOOKUP(Z72/AB$2,{0,0.4,0.45,0.5,0.55,0.6,0.65,0.7,0.75,0.8,1},{"F","D","C","C+","B-","B","B+","A-","A","A+"}))))</f>
        <v/>
      </c>
      <c r="AB72" s="99" t="str">
        <f>IF(COUNT($A72)=0,"",IF(Z72="","--",IF(Z72="3E","3E",LOOKUP(Z72/AB$2,{0,0.4,0.45,0.5,0.55,0.6,0.65,0.7,0.75,0.8,1},{0,2,2.25,2.5,2.75,3,3.25,3.5,3.75,4}))))</f>
        <v/>
      </c>
      <c r="AC72" s="5" t="str">
        <f>IF(COUNT($A72)=0,"",IF($A72&lt;&gt;DR!$B74,"ERR",DR!BG74))</f>
        <v/>
      </c>
      <c r="AD72" s="2" t="str">
        <f>IF(COUNT($A72)=0,"",IF(AC72="3E","3E",IF(AC72="","I",LOOKUP(AC72/AE$2,{0,0.4,0.45,0.5,0.55,0.6,0.65,0.7,0.75,0.8,1},{"F","D","C","C+","B-","B","B+","A-","A","A+"}))))</f>
        <v/>
      </c>
      <c r="AE72" s="99" t="str">
        <f>IF(COUNT($A72)=0,"",IF(AC72="","--",IF(AC72="3E","3E",LOOKUP(AC72/AE$2,{0,0.4,0.45,0.5,0.55,0.6,0.65,0.7,0.75,0.8,1},{0,2,2.25,2.5,2.75,3,3.25,3.5,3.75,4}))))</f>
        <v/>
      </c>
      <c r="AF72" s="5" t="str">
        <f>IF(COUNT($A72)=0,"",IF($A72&lt;&gt;DR!$B74,"ERR",DR!BQ74))</f>
        <v/>
      </c>
      <c r="AG72" s="2" t="str">
        <f>IF(COUNT($A72)=0,"",IF(AF72="3E","3E",IF(AF72="","I",LOOKUP(AF72/AH$2,{0,0.4,0.45,0.5,0.55,0.6,0.65,0.7,0.75,0.8,1},{"F","D","C","C+","B-","B","B+","A-","A","A+"}))))</f>
        <v/>
      </c>
      <c r="AH72" s="99" t="str">
        <f>IF(COUNT($A72)=0,"",IF(AF72="","--",IF(AF72="3E","3E",LOOKUP(AF72/AH$2,{0,0.4,0.45,0.5,0.55,0.6,0.65,0.7,0.75,0.8,1},{0,2,2.25,2.5,2.75,3,3.25,3.5,3.75,4}))))</f>
        <v/>
      </c>
      <c r="AI72" s="5" t="str">
        <f>IF(COUNT($A72)=0,"",IF($A72&lt;&gt;DR!$B74,"ERR",DR!BY74))</f>
        <v/>
      </c>
      <c r="AJ72" s="2" t="str">
        <f>IF(COUNT($A72)=0,"",IF(AI72="3E","3E",IF(AI72="","I",LOOKUP(AI72/AK$2,{0,0.4,0.45,0.5,0.55,0.6,0.65,0.7,0.75,0.8,1},{"F","D","C","C+","B-","B","B+","A-","A","A+"}))))</f>
        <v/>
      </c>
      <c r="AK72" s="103" t="str">
        <f>IF(COUNT($A72)=0,"",IF(AI72="","--",IF(AI72="3E","3E",LOOKUP(AI72/AK$2,{0,0.4,0.45,0.5,0.55,0.6,0.65,0.7,0.75,0.8,1},{0,2,2.25,2.5,2.75,3,3.25,3.5,3.75,4}))))</f>
        <v/>
      </c>
      <c r="AL72" s="94" t="str">
        <f>IFERROR(IF(COUNT($A72)=0,"",IF(COUNT(W72)=0,"--",IF(COUNTIF(B72:AK72,"3E")&gt;0,"3E",SUM(IF(D72&gt;=2,D72*$D$3),IF(G72&gt;=2,G72*$G$3),IF(J72&gt;=2,J72*$J$3),IF(M72&gt;=2,M72*$M$3),IF(P72&gt;=2,P72*$P$3),IF(S72&gt;=2,S72*$S$3),IF(V72&gt;=2,V72*$V$3),IF(Y72&gt;=2,Y72*$Y$3),IF(AB72&gt;=2,AB72*$AB$3),IF(AE72&gt;=2,AE72*$AE$3),IF(AH72&gt;=2,AH72*$AH$3),IF(AK72&gt;=2,AK72*$AK$3))))),"")</f>
        <v/>
      </c>
      <c r="AM72" s="4" t="str">
        <f>IF(COUNT($A72)=0,"",IF(COUNT(W72)=0,"--",IF(COUNTIF(B72:Y72,"3E")&gt;0,"3E",TRUNC(SUM(IF(N(D72)&gt;=2,D$3*D72,0),IF(N(G72)&gt;=2,G$3*G72,0),IF(N(J72)&gt;=2,J$3*J72,0),IF(N(M72)&gt;=2,M$3*M72,0),IF(N(P72)&gt;=2,P$3*P72,0),IF(N(S72)&gt;=2,S$3*S72,0),IF(N(AB72)&gt;=2,AB$3*AB72,0),IF(N(AE72)&gt;=2,AE$3*AE72,0),IF(N(AH72)&gt;=2,AH$3*AH72,0),IF(N(V72)&gt;=2,V$3*V72,0),IF(N(Y72)&gt;=2,Y$3*Y72,0))/TCP,3))))</f>
        <v/>
      </c>
      <c r="AN72" s="2" t="str">
        <f>IFERROR(IF(COUNT($A72)=0,"",IF(COUNT(W72)=0,"--",IF(COUNTIF(B72:AK72,"3E")&gt;0,"3E",SUM(IF(D72&gt;=2,$D$3),IF(G72&gt;=2,$G$3),IF(J72&gt;=2,$J$3),IF(M72&gt;=2,$M$3),IF(P72&gt;=2,$P$3),IF(S72&gt;=2,$S$3),IF(V72&gt;=2,$V$3),IF(Y72&gt;=2,$Y$3),IF(AB72&gt;=2,$AB$3),IF(AE72&gt;=2,$AE$3),IF(AH72&gt;=2,$AH$3),IF(AK72&gt;=2,$AK$3))))),"")</f>
        <v/>
      </c>
      <c r="AO72" s="2" t="str">
        <f>IF(AM72="3E","3E",IF(COUNT($A72)=0,"",IF(COUNT(AK72)=0,"I",LOOKUP(AM72,{0,2,2.25,2.5,2.75,3,3.25,3.5,3.75,4},{"F","D","C","C+","B-","B","B+","A-","A","A+"}))))</f>
        <v/>
      </c>
      <c r="AP72" s="2" t="str">
        <f>IF(AM72="3E","3E",IF(OR(COUNT($A72)=0,COUNT(W72)=0),"",IF(AND(Y72&gt;=2,AM72&gt;=2,AN72&gt;=28),"PASS","FAIL")))</f>
        <v/>
      </c>
      <c r="AQ72" s="2" t="str">
        <f>IF(COUNT($A72)=0,"",IF(AP72="3E","3E",IF(AP72="PASS",CONCATENATE(IF(N(D72)&lt;2,"411F,",""),IF(N(G72)&lt;2,"412F,",""),IF(N(J72)&lt;2,"413F,",""),IF(N(M72)&lt;2,"421F,",""),IF(N(P72)&lt;2,"422F,",""),IF(N(S72)&lt;2,"423F,",""),IF(N(AB72)&lt;2,"431F,",""),IF(N(AE72)&lt;2,"432F,",""),IF(N(AH72)&lt;2,"433F,","")),"")))</f>
        <v/>
      </c>
      <c r="AR72" s="6" t="str">
        <f t="shared" si="2"/>
        <v/>
      </c>
    </row>
    <row r="73" spans="1:44" ht="18.95" customHeight="1" x14ac:dyDescent="0.25">
      <c r="A73" s="93" t="str">
        <f>IF(DR!$B75="","",DR!$B75)</f>
        <v/>
      </c>
      <c r="B73" s="5" t="str">
        <f>IF(COUNT($A73)=0,"",IF($A73&lt;&gt;DR!$B75,"ERR",DR!J75))</f>
        <v/>
      </c>
      <c r="C73" s="2" t="str">
        <f>IF(COUNT($A73)=0,"",IF(B73="3E","3E",IF(B73="","I",LOOKUP(B73/D$2,{0,0.4,0.45,0.5,0.55,0.6,0.65,0.7,0.75,0.8,1},{"F","D","C","C+","B-","B","B+","A-","A","A+"}))))</f>
        <v/>
      </c>
      <c r="D73" s="99" t="str">
        <f>IF(COUNT($A73)=0,"",IF(B73="","--",IF(B73="3E","3E",LOOKUP(B73/D$2,{0,0.4,0.45,0.5,0.55,0.6,0.65,0.7,0.75,0.8,1},{0,2,2.25,2.5,2.75,3,3.25,3.5,3.75,4}))))</f>
        <v/>
      </c>
      <c r="E73" s="5" t="str">
        <f>IF(COUNT($A73)=0,"",IF($A73&lt;&gt;DR!$B75,"ERR",DR!R75))</f>
        <v/>
      </c>
      <c r="F73" s="2" t="str">
        <f>IF(COUNT($A73)=0,"",IF(E73="3E","3E",IF(E73="","I",LOOKUP(E73/G$2,{0,0.4,0.45,0.5,0.55,0.6,0.65,0.7,0.75,0.8,1},{"F","D","C","C+","B-","B","B+","A-","A","A+"}))))</f>
        <v/>
      </c>
      <c r="G73" s="99" t="str">
        <f>IF(COUNT($A73)=0,"",IF(E73="","--",IF(E73="3E","3E",LOOKUP(E73/G$2,{0,0.4,0.45,0.5,0.55,0.6,0.65,0.7,0.75,0.8,1},{0,2,2.25,2.5,2.75,3,3.25,3.5,3.75,4}))))</f>
        <v/>
      </c>
      <c r="H73" s="5" t="str">
        <f>IF(COUNT($A73)=0,"",IF($A73&lt;&gt;DR!$B75,"ERR",DR!Z75))</f>
        <v/>
      </c>
      <c r="I73" s="2" t="str">
        <f>IF(COUNT($A73)=0,"",IF(H73="3E","3E",IF(H73="","I",LOOKUP(H73/J$2,{0,0.4,0.45,0.5,0.55,0.6,0.65,0.7,0.75,0.8,1},{"F","D","C","C+","B-","B","B+","A-","A","A+"}))))</f>
        <v/>
      </c>
      <c r="J73" s="99" t="str">
        <f>IF(COUNT($A73)=0,"",IF(H73="","--",IF(H73="3E","3E",LOOKUP(H73/J$2,{0,0.4,0.45,0.5,0.55,0.6,0.65,0.7,0.75,0.8,1},{0,2,2.25,2.5,2.75,3,3.25,3.5,3.75,4}))))</f>
        <v/>
      </c>
      <c r="K73" s="5" t="str">
        <f>IF(COUNT($A73)=0,"",IF($A73&lt;&gt;DR!$B75,"ERR",DR!AH75))</f>
        <v/>
      </c>
      <c r="L73" s="2" t="str">
        <f>IF(COUNT($A73)=0,"",IF(K73="3E","3E",IF(K73="","I",LOOKUP(K73/M$2,{0,0.4,0.45,0.5,0.55,0.6,0.65,0.7,0.75,0.8,1},{"F","D","C","C+","B-","B","B+","A-","A","A+"}))))</f>
        <v/>
      </c>
      <c r="M73" s="99" t="str">
        <f>IF(COUNT($A73)=0,"",IF(K73="","--",IF(K73="3E","3E",LOOKUP(K73/M$2,{0,0.4,0.45,0.5,0.55,0.6,0.65,0.7,0.75,0.8,1},{0,2,2.25,2.5,2.75,3,3.25,3.5,3.75,4}))))</f>
        <v/>
      </c>
      <c r="N73" s="5" t="str">
        <f>IF(COUNT($A73)=0,"",IF($A73&lt;&gt;DR!$B75,"ERR",DR!AP75))</f>
        <v/>
      </c>
      <c r="O73" s="2" t="str">
        <f>IF(COUNT($A73)=0,"",IF(N73="3E","3E",IF(N73="","I",LOOKUP(N73/P$2,{0,0.4,0.45,0.5,0.55,0.6,0.65,0.7,0.75,0.8,1},{"F","D","C","C+","B-","B","B+","A-","A","A+"}))))</f>
        <v/>
      </c>
      <c r="P73" s="99" t="str">
        <f>IF(COUNT($A73)=0,"",IF(N73="","--",IF(N73="3E","3E",LOOKUP(N73/P$2,{0,0.4,0.45,0.5,0.55,0.6,0.65,0.7,0.75,0.8,1},{0,2,2.25,2.5,2.75,3,3.25,3.5,3.75,4}))))</f>
        <v/>
      </c>
      <c r="Q73" s="5" t="str">
        <f>IF(COUNT($A73)=0,"",IF($A73&lt;&gt;DR!$B75,"ERR",DR!AX75))</f>
        <v/>
      </c>
      <c r="R73" s="2" t="str">
        <f>IF(COUNT($A73)=0,"",IF(Q73="3E","3E",IF(Q73="","I",LOOKUP(Q73/S$2,{0,0.4,0.45,0.5,0.55,0.6,0.65,0.7,0.75,0.8,1},{"F","D","C","C+","B-","B","B+","A-","A","A+"}))))</f>
        <v/>
      </c>
      <c r="S73" s="99" t="str">
        <f>IF(COUNT($A73)=0,"",IF(Q73="","--",IF(Q73="3E","3E",LOOKUP(Q73/S$2,{0,0.4,0.45,0.5,0.55,0.6,0.65,0.7,0.75,0.8,1},{0,2,2.25,2.5,2.75,3,3.25,3.5,3.75,4}))))</f>
        <v/>
      </c>
      <c r="T73" s="5" t="str">
        <f>IF(OR(COUNT($A73)=0,DR!BZ75=""),"",IF($A73&lt;&gt;DR!$B75,"ERR",DR!BZ75))</f>
        <v/>
      </c>
      <c r="U73" s="2" t="str">
        <f>IF(COUNT($A73)=0,"",IF(T73="3E","3E",IF(T73="","I",LOOKUP(T73/V$2,{0,0.4,0.45,0.5,0.55,0.6,0.65,0.7,0.75,0.8,1},{"F","D","C","C+","B-","B","B+","A-","A","A+"}))))</f>
        <v/>
      </c>
      <c r="V73" s="99" t="str">
        <f>IF(COUNT($A73)=0,"",IF(T73="","--",IF(T73="3E","3E",LOOKUP(T73/V$2,{0,0.4,0.45,0.5,0.55,0.6,0.65,0.7,0.75,0.8,1},{0,2,2.25,2.5,2.75,3,3.25,3.5,3.75,4}))))</f>
        <v/>
      </c>
      <c r="W73" s="5" t="str">
        <f>IF(COUNT($A73)=0,"",IF($A73&lt;&gt;DR!$B75,"ERR",IF(DR!$A75="IM",DR!CL75,DR!CK75)))</f>
        <v/>
      </c>
      <c r="X73" s="2" t="str">
        <f>IF(COUNT($A73)=0,"",IF(W73="3E","3E",IF(W73="","I",LOOKUP(W73/Y$2,{0,0.4,0.45,0.5,0.55,0.6,0.65,0.7,0.75,0.8,1},{"F","D","C","C+","B-","B","B+","A-","A","A+"}))))</f>
        <v/>
      </c>
      <c r="Y73" s="99" t="str">
        <f>IF(COUNT($A73)=0,"",IF(W73="","--",IF(W73="3E","3E",LOOKUP(W73/Y$2,{0,0.4,0.45,0.5,0.55,0.6,0.65,0.7,0.75,0.8,1},{0,2,2.25,2.5,2.75,3,3.25,3.5,3.75,4}))))</f>
        <v/>
      </c>
      <c r="Z73" s="5" t="str">
        <f>IF(COUNT($A73)=0,"",IF($A73&lt;&gt;DR!$B75,"ERR",DR!BF75))</f>
        <v/>
      </c>
      <c r="AA73" s="2" t="str">
        <f>IF(COUNT($A73)=0,"",IF(Z73="3E","3E",IF(Z73="","I",LOOKUP(Z73/AB$2,{0,0.4,0.45,0.5,0.55,0.6,0.65,0.7,0.75,0.8,1},{"F","D","C","C+","B-","B","B+","A-","A","A+"}))))</f>
        <v/>
      </c>
      <c r="AB73" s="99" t="str">
        <f>IF(COUNT($A73)=0,"",IF(Z73="","--",IF(Z73="3E","3E",LOOKUP(Z73/AB$2,{0,0.4,0.45,0.5,0.55,0.6,0.65,0.7,0.75,0.8,1},{0,2,2.25,2.5,2.75,3,3.25,3.5,3.75,4}))))</f>
        <v/>
      </c>
      <c r="AC73" s="5" t="str">
        <f>IF(COUNT($A73)=0,"",IF($A73&lt;&gt;DR!$B75,"ERR",DR!BG75))</f>
        <v/>
      </c>
      <c r="AD73" s="2" t="str">
        <f>IF(COUNT($A73)=0,"",IF(AC73="3E","3E",IF(AC73="","I",LOOKUP(AC73/AE$2,{0,0.4,0.45,0.5,0.55,0.6,0.65,0.7,0.75,0.8,1},{"F","D","C","C+","B-","B","B+","A-","A","A+"}))))</f>
        <v/>
      </c>
      <c r="AE73" s="99" t="str">
        <f>IF(COUNT($A73)=0,"",IF(AC73="","--",IF(AC73="3E","3E",LOOKUP(AC73/AE$2,{0,0.4,0.45,0.5,0.55,0.6,0.65,0.7,0.75,0.8,1},{0,2,2.25,2.5,2.75,3,3.25,3.5,3.75,4}))))</f>
        <v/>
      </c>
      <c r="AF73" s="5" t="str">
        <f>IF(COUNT($A73)=0,"",IF($A73&lt;&gt;DR!$B75,"ERR",DR!BQ75))</f>
        <v/>
      </c>
      <c r="AG73" s="2" t="str">
        <f>IF(COUNT($A73)=0,"",IF(AF73="3E","3E",IF(AF73="","I",LOOKUP(AF73/AH$2,{0,0.4,0.45,0.5,0.55,0.6,0.65,0.7,0.75,0.8,1},{"F","D","C","C+","B-","B","B+","A-","A","A+"}))))</f>
        <v/>
      </c>
      <c r="AH73" s="99" t="str">
        <f>IF(COUNT($A73)=0,"",IF(AF73="","--",IF(AF73="3E","3E",LOOKUP(AF73/AH$2,{0,0.4,0.45,0.5,0.55,0.6,0.65,0.7,0.75,0.8,1},{0,2,2.25,2.5,2.75,3,3.25,3.5,3.75,4}))))</f>
        <v/>
      </c>
      <c r="AI73" s="5" t="str">
        <f>IF(COUNT($A73)=0,"",IF($A73&lt;&gt;DR!$B75,"ERR",DR!BY75))</f>
        <v/>
      </c>
      <c r="AJ73" s="2" t="str">
        <f>IF(COUNT($A73)=0,"",IF(AI73="3E","3E",IF(AI73="","I",LOOKUP(AI73/AK$2,{0,0.4,0.45,0.5,0.55,0.6,0.65,0.7,0.75,0.8,1},{"F","D","C","C+","B-","B","B+","A-","A","A+"}))))</f>
        <v/>
      </c>
      <c r="AK73" s="103" t="str">
        <f>IF(COUNT($A73)=0,"",IF(AI73="","--",IF(AI73="3E","3E",LOOKUP(AI73/AK$2,{0,0.4,0.45,0.5,0.55,0.6,0.65,0.7,0.75,0.8,1},{0,2,2.25,2.5,2.75,3,3.25,3.5,3.75,4}))))</f>
        <v/>
      </c>
      <c r="AL73" s="94" t="str">
        <f>IFERROR(IF(COUNT($A73)=0,"",IF(COUNT(W73)=0,"--",IF(COUNTIF(B73:AK73,"3E")&gt;0,"3E",SUM(IF(D73&gt;=2,D73*$D$3),IF(G73&gt;=2,G73*$G$3),IF(J73&gt;=2,J73*$J$3),IF(M73&gt;=2,M73*$M$3),IF(P73&gt;=2,P73*$P$3),IF(S73&gt;=2,S73*$S$3),IF(V73&gt;=2,V73*$V$3),IF(Y73&gt;=2,Y73*$Y$3),IF(AB73&gt;=2,AB73*$AB$3),IF(AE73&gt;=2,AE73*$AE$3),IF(AH73&gt;=2,AH73*$AH$3),IF(AK73&gt;=2,AK73*$AK$3))))),"")</f>
        <v/>
      </c>
      <c r="AM73" s="4" t="str">
        <f>IF(COUNT($A73)=0,"",IF(COUNT(W73)=0,"--",IF(COUNTIF(B73:Y73,"3E")&gt;0,"3E",TRUNC(SUM(IF(N(D73)&gt;=2,D$3*D73,0),IF(N(G73)&gt;=2,G$3*G73,0),IF(N(J73)&gt;=2,J$3*J73,0),IF(N(M73)&gt;=2,M$3*M73,0),IF(N(P73)&gt;=2,P$3*P73,0),IF(N(S73)&gt;=2,S$3*S73,0),IF(N(AB73)&gt;=2,AB$3*AB73,0),IF(N(AE73)&gt;=2,AE$3*AE73,0),IF(N(AH73)&gt;=2,AH$3*AH73,0),IF(N(V73)&gt;=2,V$3*V73,0),IF(N(Y73)&gt;=2,Y$3*Y73,0))/TCP,3))))</f>
        <v/>
      </c>
      <c r="AN73" s="2" t="str">
        <f>IFERROR(IF(COUNT($A73)=0,"",IF(COUNT(W73)=0,"--",IF(COUNTIF(B73:AK73,"3E")&gt;0,"3E",SUM(IF(D73&gt;=2,$D$3),IF(G73&gt;=2,$G$3),IF(J73&gt;=2,$J$3),IF(M73&gt;=2,$M$3),IF(P73&gt;=2,$P$3),IF(S73&gt;=2,$S$3),IF(V73&gt;=2,$V$3),IF(Y73&gt;=2,$Y$3),IF(AB73&gt;=2,$AB$3),IF(AE73&gt;=2,$AE$3),IF(AH73&gt;=2,$AH$3),IF(AK73&gt;=2,$AK$3))))),"")</f>
        <v/>
      </c>
      <c r="AO73" s="2" t="str">
        <f>IF(AM73="3E","3E",IF(COUNT($A73)=0,"",IF(COUNT(AK73)=0,"I",LOOKUP(AM73,{0,2,2.25,2.5,2.75,3,3.25,3.5,3.75,4},{"F","D","C","C+","B-","B","B+","A-","A","A+"}))))</f>
        <v/>
      </c>
      <c r="AP73" s="2" t="str">
        <f>IF(AM73="3E","3E",IF(OR(COUNT($A73)=0,COUNT(W73)=0),"",IF(AND(Y73&gt;=2,AM73&gt;=2,AN73&gt;=28),"PASS","FAIL")))</f>
        <v/>
      </c>
      <c r="AQ73" s="2" t="str">
        <f>IF(COUNT($A73)=0,"",IF(AP73="3E","3E",IF(AP73="PASS",CONCATENATE(IF(N(D73)&lt;2,"411F,",""),IF(N(G73)&lt;2,"412F,",""),IF(N(J73)&lt;2,"413F,",""),IF(N(M73)&lt;2,"421F,",""),IF(N(P73)&lt;2,"422F,",""),IF(N(S73)&lt;2,"423F,",""),IF(N(AB73)&lt;2,"431F,",""),IF(N(AE73)&lt;2,"432F,",""),IF(N(AH73)&lt;2,"433F,","")),"")))</f>
        <v/>
      </c>
      <c r="AR73" s="6" t="str">
        <f t="shared" si="2"/>
        <v/>
      </c>
    </row>
    <row r="74" spans="1:44" ht="18.95" customHeight="1" x14ac:dyDescent="0.25">
      <c r="A74" s="93" t="str">
        <f>IF(DR!$B76="","",DR!$B76)</f>
        <v/>
      </c>
      <c r="B74" s="5" t="str">
        <f>IF(COUNT($A74)=0,"",IF($A74&lt;&gt;DR!$B76,"ERR",DR!J76))</f>
        <v/>
      </c>
      <c r="C74" s="2" t="str">
        <f>IF(COUNT($A74)=0,"",IF(B74="3E","3E",IF(B74="","I",LOOKUP(B74/D$2,{0,0.4,0.45,0.5,0.55,0.6,0.65,0.7,0.75,0.8,1},{"F","D","C","C+","B-","B","B+","A-","A","A+"}))))</f>
        <v/>
      </c>
      <c r="D74" s="99" t="str">
        <f>IF(COUNT($A74)=0,"",IF(B74="","--",IF(B74="3E","3E",LOOKUP(B74/D$2,{0,0.4,0.45,0.5,0.55,0.6,0.65,0.7,0.75,0.8,1},{0,2,2.25,2.5,2.75,3,3.25,3.5,3.75,4}))))</f>
        <v/>
      </c>
      <c r="E74" s="5" t="str">
        <f>IF(COUNT($A74)=0,"",IF($A74&lt;&gt;DR!$B76,"ERR",DR!R76))</f>
        <v/>
      </c>
      <c r="F74" s="2" t="str">
        <f>IF(COUNT($A74)=0,"",IF(E74="3E","3E",IF(E74="","I",LOOKUP(E74/G$2,{0,0.4,0.45,0.5,0.55,0.6,0.65,0.7,0.75,0.8,1},{"F","D","C","C+","B-","B","B+","A-","A","A+"}))))</f>
        <v/>
      </c>
      <c r="G74" s="99" t="str">
        <f>IF(COUNT($A74)=0,"",IF(E74="","--",IF(E74="3E","3E",LOOKUP(E74/G$2,{0,0.4,0.45,0.5,0.55,0.6,0.65,0.7,0.75,0.8,1},{0,2,2.25,2.5,2.75,3,3.25,3.5,3.75,4}))))</f>
        <v/>
      </c>
      <c r="H74" s="5" t="str">
        <f>IF(COUNT($A74)=0,"",IF($A74&lt;&gt;DR!$B76,"ERR",DR!Z76))</f>
        <v/>
      </c>
      <c r="I74" s="2" t="str">
        <f>IF(COUNT($A74)=0,"",IF(H74="3E","3E",IF(H74="","I",LOOKUP(H74/J$2,{0,0.4,0.45,0.5,0.55,0.6,0.65,0.7,0.75,0.8,1},{"F","D","C","C+","B-","B","B+","A-","A","A+"}))))</f>
        <v/>
      </c>
      <c r="J74" s="99" t="str">
        <f>IF(COUNT($A74)=0,"",IF(H74="","--",IF(H74="3E","3E",LOOKUP(H74/J$2,{0,0.4,0.45,0.5,0.55,0.6,0.65,0.7,0.75,0.8,1},{0,2,2.25,2.5,2.75,3,3.25,3.5,3.75,4}))))</f>
        <v/>
      </c>
      <c r="K74" s="5" t="str">
        <f>IF(COUNT($A74)=0,"",IF($A74&lt;&gt;DR!$B76,"ERR",DR!AH76))</f>
        <v/>
      </c>
      <c r="L74" s="2" t="str">
        <f>IF(COUNT($A74)=0,"",IF(K74="3E","3E",IF(K74="","I",LOOKUP(K74/M$2,{0,0.4,0.45,0.5,0.55,0.6,0.65,0.7,0.75,0.8,1},{"F","D","C","C+","B-","B","B+","A-","A","A+"}))))</f>
        <v/>
      </c>
      <c r="M74" s="99" t="str">
        <f>IF(COUNT($A74)=0,"",IF(K74="","--",IF(K74="3E","3E",LOOKUP(K74/M$2,{0,0.4,0.45,0.5,0.55,0.6,0.65,0.7,0.75,0.8,1},{0,2,2.25,2.5,2.75,3,3.25,3.5,3.75,4}))))</f>
        <v/>
      </c>
      <c r="N74" s="5" t="str">
        <f>IF(COUNT($A74)=0,"",IF($A74&lt;&gt;DR!$B76,"ERR",DR!AP76))</f>
        <v/>
      </c>
      <c r="O74" s="2" t="str">
        <f>IF(COUNT($A74)=0,"",IF(N74="3E","3E",IF(N74="","I",LOOKUP(N74/P$2,{0,0.4,0.45,0.5,0.55,0.6,0.65,0.7,0.75,0.8,1},{"F","D","C","C+","B-","B","B+","A-","A","A+"}))))</f>
        <v/>
      </c>
      <c r="P74" s="99" t="str">
        <f>IF(COUNT($A74)=0,"",IF(N74="","--",IF(N74="3E","3E",LOOKUP(N74/P$2,{0,0.4,0.45,0.5,0.55,0.6,0.65,0.7,0.75,0.8,1},{0,2,2.25,2.5,2.75,3,3.25,3.5,3.75,4}))))</f>
        <v/>
      </c>
      <c r="Q74" s="5" t="str">
        <f>IF(COUNT($A74)=0,"",IF($A74&lt;&gt;DR!$B76,"ERR",DR!AX76))</f>
        <v/>
      </c>
      <c r="R74" s="2" t="str">
        <f>IF(COUNT($A74)=0,"",IF(Q74="3E","3E",IF(Q74="","I",LOOKUP(Q74/S$2,{0,0.4,0.45,0.5,0.55,0.6,0.65,0.7,0.75,0.8,1},{"F","D","C","C+","B-","B","B+","A-","A","A+"}))))</f>
        <v/>
      </c>
      <c r="S74" s="99" t="str">
        <f>IF(COUNT($A74)=0,"",IF(Q74="","--",IF(Q74="3E","3E",LOOKUP(Q74/S$2,{0,0.4,0.45,0.5,0.55,0.6,0.65,0.7,0.75,0.8,1},{0,2,2.25,2.5,2.75,3,3.25,3.5,3.75,4}))))</f>
        <v/>
      </c>
      <c r="T74" s="5" t="str">
        <f>IF(OR(COUNT($A74)=0,DR!BZ76=""),"",IF($A74&lt;&gt;DR!$B76,"ERR",DR!BZ76))</f>
        <v/>
      </c>
      <c r="U74" s="2" t="str">
        <f>IF(COUNT($A74)=0,"",IF(T74="3E","3E",IF(T74="","I",LOOKUP(T74/V$2,{0,0.4,0.45,0.5,0.55,0.6,0.65,0.7,0.75,0.8,1},{"F","D","C","C+","B-","B","B+","A-","A","A+"}))))</f>
        <v/>
      </c>
      <c r="V74" s="99" t="str">
        <f>IF(COUNT($A74)=0,"",IF(T74="","--",IF(T74="3E","3E",LOOKUP(T74/V$2,{0,0.4,0.45,0.5,0.55,0.6,0.65,0.7,0.75,0.8,1},{0,2,2.25,2.5,2.75,3,3.25,3.5,3.75,4}))))</f>
        <v/>
      </c>
      <c r="W74" s="5" t="str">
        <f>IF(COUNT($A74)=0,"",IF($A74&lt;&gt;DR!$B76,"ERR",IF(DR!$A76="IM",DR!CL76,DR!CK76)))</f>
        <v/>
      </c>
      <c r="X74" s="2" t="str">
        <f>IF(COUNT($A74)=0,"",IF(W74="3E","3E",IF(W74="","I",LOOKUP(W74/Y$2,{0,0.4,0.45,0.5,0.55,0.6,0.65,0.7,0.75,0.8,1},{"F","D","C","C+","B-","B","B+","A-","A","A+"}))))</f>
        <v/>
      </c>
      <c r="Y74" s="99" t="str">
        <f>IF(COUNT($A74)=0,"",IF(W74="","--",IF(W74="3E","3E",LOOKUP(W74/Y$2,{0,0.4,0.45,0.5,0.55,0.6,0.65,0.7,0.75,0.8,1},{0,2,2.25,2.5,2.75,3,3.25,3.5,3.75,4}))))</f>
        <v/>
      </c>
      <c r="Z74" s="5" t="str">
        <f>IF(COUNT($A74)=0,"",IF($A74&lt;&gt;DR!$B76,"ERR",DR!BF76))</f>
        <v/>
      </c>
      <c r="AA74" s="2" t="str">
        <f>IF(COUNT($A74)=0,"",IF(Z74="3E","3E",IF(Z74="","I",LOOKUP(Z74/AB$2,{0,0.4,0.45,0.5,0.55,0.6,0.65,0.7,0.75,0.8,1},{"F","D","C","C+","B-","B","B+","A-","A","A+"}))))</f>
        <v/>
      </c>
      <c r="AB74" s="99" t="str">
        <f>IF(COUNT($A74)=0,"",IF(Z74="","--",IF(Z74="3E","3E",LOOKUP(Z74/AB$2,{0,0.4,0.45,0.5,0.55,0.6,0.65,0.7,0.75,0.8,1},{0,2,2.25,2.5,2.75,3,3.25,3.5,3.75,4}))))</f>
        <v/>
      </c>
      <c r="AC74" s="5" t="str">
        <f>IF(COUNT($A74)=0,"",IF($A74&lt;&gt;DR!$B76,"ERR",DR!BG76))</f>
        <v/>
      </c>
      <c r="AD74" s="2" t="str">
        <f>IF(COUNT($A74)=0,"",IF(AC74="3E","3E",IF(AC74="","I",LOOKUP(AC74/AE$2,{0,0.4,0.45,0.5,0.55,0.6,0.65,0.7,0.75,0.8,1},{"F","D","C","C+","B-","B","B+","A-","A","A+"}))))</f>
        <v/>
      </c>
      <c r="AE74" s="99" t="str">
        <f>IF(COUNT($A74)=0,"",IF(AC74="","--",IF(AC74="3E","3E",LOOKUP(AC74/AE$2,{0,0.4,0.45,0.5,0.55,0.6,0.65,0.7,0.75,0.8,1},{0,2,2.25,2.5,2.75,3,3.25,3.5,3.75,4}))))</f>
        <v/>
      </c>
      <c r="AF74" s="5" t="str">
        <f>IF(COUNT($A74)=0,"",IF($A74&lt;&gt;DR!$B76,"ERR",DR!BQ76))</f>
        <v/>
      </c>
      <c r="AG74" s="2" t="str">
        <f>IF(COUNT($A74)=0,"",IF(AF74="3E","3E",IF(AF74="","I",LOOKUP(AF74/AH$2,{0,0.4,0.45,0.5,0.55,0.6,0.65,0.7,0.75,0.8,1},{"F","D","C","C+","B-","B","B+","A-","A","A+"}))))</f>
        <v/>
      </c>
      <c r="AH74" s="99" t="str">
        <f>IF(COUNT($A74)=0,"",IF(AF74="","--",IF(AF74="3E","3E",LOOKUP(AF74/AH$2,{0,0.4,0.45,0.5,0.55,0.6,0.65,0.7,0.75,0.8,1},{0,2,2.25,2.5,2.75,3,3.25,3.5,3.75,4}))))</f>
        <v/>
      </c>
      <c r="AI74" s="5" t="str">
        <f>IF(COUNT($A74)=0,"",IF($A74&lt;&gt;DR!$B76,"ERR",DR!BY76))</f>
        <v/>
      </c>
      <c r="AJ74" s="2" t="str">
        <f>IF(COUNT($A74)=0,"",IF(AI74="3E","3E",IF(AI74="","I",LOOKUP(AI74/AK$2,{0,0.4,0.45,0.5,0.55,0.6,0.65,0.7,0.75,0.8,1},{"F","D","C","C+","B-","B","B+","A-","A","A+"}))))</f>
        <v/>
      </c>
      <c r="AK74" s="103" t="str">
        <f>IF(COUNT($A74)=0,"",IF(AI74="","--",IF(AI74="3E","3E",LOOKUP(AI74/AK$2,{0,0.4,0.45,0.5,0.55,0.6,0.65,0.7,0.75,0.8,1},{0,2,2.25,2.5,2.75,3,3.25,3.5,3.75,4}))))</f>
        <v/>
      </c>
      <c r="AL74" s="94" t="str">
        <f>IFERROR(IF(COUNT($A74)=0,"",IF(COUNT(W74)=0,"--",IF(COUNTIF(B74:AK74,"3E")&gt;0,"3E",SUM(IF(D74&gt;=2,D74*$D$3),IF(G74&gt;=2,G74*$G$3),IF(J74&gt;=2,J74*$J$3),IF(M74&gt;=2,M74*$M$3),IF(P74&gt;=2,P74*$P$3),IF(S74&gt;=2,S74*$S$3),IF(V74&gt;=2,V74*$V$3),IF(Y74&gt;=2,Y74*$Y$3),IF(AB74&gt;=2,AB74*$AB$3),IF(AE74&gt;=2,AE74*$AE$3),IF(AH74&gt;=2,AH74*$AH$3),IF(AK74&gt;=2,AK74*$AK$3))))),"")</f>
        <v/>
      </c>
      <c r="AM74" s="4" t="str">
        <f>IF(COUNT($A74)=0,"",IF(COUNT(W74)=0,"--",IF(COUNTIF(B74:Y74,"3E")&gt;0,"3E",TRUNC(SUM(IF(N(D74)&gt;=2,D$3*D74,0),IF(N(G74)&gt;=2,G$3*G74,0),IF(N(J74)&gt;=2,J$3*J74,0),IF(N(M74)&gt;=2,M$3*M74,0),IF(N(P74)&gt;=2,P$3*P74,0),IF(N(S74)&gt;=2,S$3*S74,0),IF(N(AB74)&gt;=2,AB$3*AB74,0),IF(N(AE74)&gt;=2,AE$3*AE74,0),IF(N(AH74)&gt;=2,AH$3*AH74,0),IF(N(V74)&gt;=2,V$3*V74,0),IF(N(Y74)&gt;=2,Y$3*Y74,0))/TCP,3))))</f>
        <v/>
      </c>
      <c r="AN74" s="2" t="str">
        <f>IFERROR(IF(COUNT($A74)=0,"",IF(COUNT(W74)=0,"--",IF(COUNTIF(B74:AK74,"3E")&gt;0,"3E",SUM(IF(D74&gt;=2,$D$3),IF(G74&gt;=2,$G$3),IF(J74&gt;=2,$J$3),IF(M74&gt;=2,$M$3),IF(P74&gt;=2,$P$3),IF(S74&gt;=2,$S$3),IF(V74&gt;=2,$V$3),IF(Y74&gt;=2,$Y$3),IF(AB74&gt;=2,$AB$3),IF(AE74&gt;=2,$AE$3),IF(AH74&gt;=2,$AH$3),IF(AK74&gt;=2,$AK$3))))),"")</f>
        <v/>
      </c>
      <c r="AO74" s="2" t="str">
        <f>IF(AM74="3E","3E",IF(COUNT($A74)=0,"",IF(COUNT(AK74)=0,"I",LOOKUP(AM74,{0,2,2.25,2.5,2.75,3,3.25,3.5,3.75,4},{"F","D","C","C+","B-","B","B+","A-","A","A+"}))))</f>
        <v/>
      </c>
      <c r="AP74" s="2" t="str">
        <f>IF(AM74="3E","3E",IF(OR(COUNT($A74)=0,COUNT(W74)=0),"",IF(AND(Y74&gt;=2,AM74&gt;=2,AN74&gt;=28),"PASS","FAIL")))</f>
        <v/>
      </c>
      <c r="AQ74" s="2" t="str">
        <f>IF(COUNT($A74)=0,"",IF(AP74="3E","3E",IF(AP74="PASS",CONCATENATE(IF(N(D74)&lt;2,"411F,",""),IF(N(G74)&lt;2,"412F,",""),IF(N(J74)&lt;2,"413F,",""),IF(N(M74)&lt;2,"421F,",""),IF(N(P74)&lt;2,"422F,",""),IF(N(S74)&lt;2,"423F,",""),IF(N(AB74)&lt;2,"431F,",""),IF(N(AE74)&lt;2,"432F,",""),IF(N(AH74)&lt;2,"433F,","")),"")))</f>
        <v/>
      </c>
      <c r="AR74" s="6" t="str">
        <f t="shared" si="2"/>
        <v/>
      </c>
    </row>
    <row r="75" spans="1:44" ht="18.95" customHeight="1" x14ac:dyDescent="0.25">
      <c r="A75" s="93" t="str">
        <f>IF(DR!$B77="","",DR!$B77)</f>
        <v/>
      </c>
      <c r="B75" s="5" t="str">
        <f>IF(COUNT($A75)=0,"",IF($A75&lt;&gt;DR!$B77,"ERR",DR!J77))</f>
        <v/>
      </c>
      <c r="C75" s="2" t="str">
        <f>IF(COUNT($A75)=0,"",IF(B75="3E","3E",IF(B75="","I",LOOKUP(B75/D$2,{0,0.4,0.45,0.5,0.55,0.6,0.65,0.7,0.75,0.8,1},{"F","D","C","C+","B-","B","B+","A-","A","A+"}))))</f>
        <v/>
      </c>
      <c r="D75" s="99" t="str">
        <f>IF(COUNT($A75)=0,"",IF(B75="","--",IF(B75="3E","3E",LOOKUP(B75/D$2,{0,0.4,0.45,0.5,0.55,0.6,0.65,0.7,0.75,0.8,1},{0,2,2.25,2.5,2.75,3,3.25,3.5,3.75,4}))))</f>
        <v/>
      </c>
      <c r="E75" s="5" t="str">
        <f>IF(COUNT($A75)=0,"",IF($A75&lt;&gt;DR!$B77,"ERR",DR!R77))</f>
        <v/>
      </c>
      <c r="F75" s="2" t="str">
        <f>IF(COUNT($A75)=0,"",IF(E75="3E","3E",IF(E75="","I",LOOKUP(E75/G$2,{0,0.4,0.45,0.5,0.55,0.6,0.65,0.7,0.75,0.8,1},{"F","D","C","C+","B-","B","B+","A-","A","A+"}))))</f>
        <v/>
      </c>
      <c r="G75" s="99" t="str">
        <f>IF(COUNT($A75)=0,"",IF(E75="","--",IF(E75="3E","3E",LOOKUP(E75/G$2,{0,0.4,0.45,0.5,0.55,0.6,0.65,0.7,0.75,0.8,1},{0,2,2.25,2.5,2.75,3,3.25,3.5,3.75,4}))))</f>
        <v/>
      </c>
      <c r="H75" s="5" t="str">
        <f>IF(COUNT($A75)=0,"",IF($A75&lt;&gt;DR!$B77,"ERR",DR!Z77))</f>
        <v/>
      </c>
      <c r="I75" s="2" t="str">
        <f>IF(COUNT($A75)=0,"",IF(H75="3E","3E",IF(H75="","I",LOOKUP(H75/J$2,{0,0.4,0.45,0.5,0.55,0.6,0.65,0.7,0.75,0.8,1},{"F","D","C","C+","B-","B","B+","A-","A","A+"}))))</f>
        <v/>
      </c>
      <c r="J75" s="99" t="str">
        <f>IF(COUNT($A75)=0,"",IF(H75="","--",IF(H75="3E","3E",LOOKUP(H75/J$2,{0,0.4,0.45,0.5,0.55,0.6,0.65,0.7,0.75,0.8,1},{0,2,2.25,2.5,2.75,3,3.25,3.5,3.75,4}))))</f>
        <v/>
      </c>
      <c r="K75" s="5" t="str">
        <f>IF(COUNT($A75)=0,"",IF($A75&lt;&gt;DR!$B77,"ERR",DR!AH77))</f>
        <v/>
      </c>
      <c r="L75" s="2" t="str">
        <f>IF(COUNT($A75)=0,"",IF(K75="3E","3E",IF(K75="","I",LOOKUP(K75/M$2,{0,0.4,0.45,0.5,0.55,0.6,0.65,0.7,0.75,0.8,1},{"F","D","C","C+","B-","B","B+","A-","A","A+"}))))</f>
        <v/>
      </c>
      <c r="M75" s="99" t="str">
        <f>IF(COUNT($A75)=0,"",IF(K75="","--",IF(K75="3E","3E",LOOKUP(K75/M$2,{0,0.4,0.45,0.5,0.55,0.6,0.65,0.7,0.75,0.8,1},{0,2,2.25,2.5,2.75,3,3.25,3.5,3.75,4}))))</f>
        <v/>
      </c>
      <c r="N75" s="5" t="str">
        <f>IF(COUNT($A75)=0,"",IF($A75&lt;&gt;DR!$B77,"ERR",DR!AP77))</f>
        <v/>
      </c>
      <c r="O75" s="2" t="str">
        <f>IF(COUNT($A75)=0,"",IF(N75="3E","3E",IF(N75="","I",LOOKUP(N75/P$2,{0,0.4,0.45,0.5,0.55,0.6,0.65,0.7,0.75,0.8,1},{"F","D","C","C+","B-","B","B+","A-","A","A+"}))))</f>
        <v/>
      </c>
      <c r="P75" s="99" t="str">
        <f>IF(COUNT($A75)=0,"",IF(N75="","--",IF(N75="3E","3E",LOOKUP(N75/P$2,{0,0.4,0.45,0.5,0.55,0.6,0.65,0.7,0.75,0.8,1},{0,2,2.25,2.5,2.75,3,3.25,3.5,3.75,4}))))</f>
        <v/>
      </c>
      <c r="Q75" s="5" t="str">
        <f>IF(COUNT($A75)=0,"",IF($A75&lt;&gt;DR!$B77,"ERR",DR!AX77))</f>
        <v/>
      </c>
      <c r="R75" s="2" t="str">
        <f>IF(COUNT($A75)=0,"",IF(Q75="3E","3E",IF(Q75="","I",LOOKUP(Q75/S$2,{0,0.4,0.45,0.5,0.55,0.6,0.65,0.7,0.75,0.8,1},{"F","D","C","C+","B-","B","B+","A-","A","A+"}))))</f>
        <v/>
      </c>
      <c r="S75" s="99" t="str">
        <f>IF(COUNT($A75)=0,"",IF(Q75="","--",IF(Q75="3E","3E",LOOKUP(Q75/S$2,{0,0.4,0.45,0.5,0.55,0.6,0.65,0.7,0.75,0.8,1},{0,2,2.25,2.5,2.75,3,3.25,3.5,3.75,4}))))</f>
        <v/>
      </c>
      <c r="T75" s="5" t="str">
        <f>IF(OR(COUNT($A75)=0,DR!BZ77=""),"",IF($A75&lt;&gt;DR!$B77,"ERR",DR!BZ77))</f>
        <v/>
      </c>
      <c r="U75" s="2" t="str">
        <f>IF(COUNT($A75)=0,"",IF(T75="3E","3E",IF(T75="","I",LOOKUP(T75/V$2,{0,0.4,0.45,0.5,0.55,0.6,0.65,0.7,0.75,0.8,1},{"F","D","C","C+","B-","B","B+","A-","A","A+"}))))</f>
        <v/>
      </c>
      <c r="V75" s="99" t="str">
        <f>IF(COUNT($A75)=0,"",IF(T75="","--",IF(T75="3E","3E",LOOKUP(T75/V$2,{0,0.4,0.45,0.5,0.55,0.6,0.65,0.7,0.75,0.8,1},{0,2,2.25,2.5,2.75,3,3.25,3.5,3.75,4}))))</f>
        <v/>
      </c>
      <c r="W75" s="5" t="str">
        <f>IF(COUNT($A75)=0,"",IF($A75&lt;&gt;DR!$B77,"ERR",IF(DR!$A77="IM",DR!CL77,DR!CK77)))</f>
        <v/>
      </c>
      <c r="X75" s="2" t="str">
        <f>IF(COUNT($A75)=0,"",IF(W75="3E","3E",IF(W75="","I",LOOKUP(W75/Y$2,{0,0.4,0.45,0.5,0.55,0.6,0.65,0.7,0.75,0.8,1},{"F","D","C","C+","B-","B","B+","A-","A","A+"}))))</f>
        <v/>
      </c>
      <c r="Y75" s="99" t="str">
        <f>IF(COUNT($A75)=0,"",IF(W75="","--",IF(W75="3E","3E",LOOKUP(W75/Y$2,{0,0.4,0.45,0.5,0.55,0.6,0.65,0.7,0.75,0.8,1},{0,2,2.25,2.5,2.75,3,3.25,3.5,3.75,4}))))</f>
        <v/>
      </c>
      <c r="Z75" s="5" t="str">
        <f>IF(COUNT($A75)=0,"",IF($A75&lt;&gt;DR!$B77,"ERR",DR!BF77))</f>
        <v/>
      </c>
      <c r="AA75" s="2" t="str">
        <f>IF(COUNT($A75)=0,"",IF(Z75="3E","3E",IF(Z75="","I",LOOKUP(Z75/AB$2,{0,0.4,0.45,0.5,0.55,0.6,0.65,0.7,0.75,0.8,1},{"F","D","C","C+","B-","B","B+","A-","A","A+"}))))</f>
        <v/>
      </c>
      <c r="AB75" s="99" t="str">
        <f>IF(COUNT($A75)=0,"",IF(Z75="","--",IF(Z75="3E","3E",LOOKUP(Z75/AB$2,{0,0.4,0.45,0.5,0.55,0.6,0.65,0.7,0.75,0.8,1},{0,2,2.25,2.5,2.75,3,3.25,3.5,3.75,4}))))</f>
        <v/>
      </c>
      <c r="AC75" s="5" t="str">
        <f>IF(COUNT($A75)=0,"",IF($A75&lt;&gt;DR!$B77,"ERR",DR!BG77))</f>
        <v/>
      </c>
      <c r="AD75" s="2" t="str">
        <f>IF(COUNT($A75)=0,"",IF(AC75="3E","3E",IF(AC75="","I",LOOKUP(AC75/AE$2,{0,0.4,0.45,0.5,0.55,0.6,0.65,0.7,0.75,0.8,1},{"F","D","C","C+","B-","B","B+","A-","A","A+"}))))</f>
        <v/>
      </c>
      <c r="AE75" s="99" t="str">
        <f>IF(COUNT($A75)=0,"",IF(AC75="","--",IF(AC75="3E","3E",LOOKUP(AC75/AE$2,{0,0.4,0.45,0.5,0.55,0.6,0.65,0.7,0.75,0.8,1},{0,2,2.25,2.5,2.75,3,3.25,3.5,3.75,4}))))</f>
        <v/>
      </c>
      <c r="AF75" s="5" t="str">
        <f>IF(COUNT($A75)=0,"",IF($A75&lt;&gt;DR!$B77,"ERR",DR!BQ77))</f>
        <v/>
      </c>
      <c r="AG75" s="2" t="str">
        <f>IF(COUNT($A75)=0,"",IF(AF75="3E","3E",IF(AF75="","I",LOOKUP(AF75/AH$2,{0,0.4,0.45,0.5,0.55,0.6,0.65,0.7,0.75,0.8,1},{"F","D","C","C+","B-","B","B+","A-","A","A+"}))))</f>
        <v/>
      </c>
      <c r="AH75" s="99" t="str">
        <f>IF(COUNT($A75)=0,"",IF(AF75="","--",IF(AF75="3E","3E",LOOKUP(AF75/AH$2,{0,0.4,0.45,0.5,0.55,0.6,0.65,0.7,0.75,0.8,1},{0,2,2.25,2.5,2.75,3,3.25,3.5,3.75,4}))))</f>
        <v/>
      </c>
      <c r="AI75" s="5" t="str">
        <f>IF(COUNT($A75)=0,"",IF($A75&lt;&gt;DR!$B77,"ERR",DR!BY77))</f>
        <v/>
      </c>
      <c r="AJ75" s="2" t="str">
        <f>IF(COUNT($A75)=0,"",IF(AI75="3E","3E",IF(AI75="","I",LOOKUP(AI75/AK$2,{0,0.4,0.45,0.5,0.55,0.6,0.65,0.7,0.75,0.8,1},{"F","D","C","C+","B-","B","B+","A-","A","A+"}))))</f>
        <v/>
      </c>
      <c r="AK75" s="103" t="str">
        <f>IF(COUNT($A75)=0,"",IF(AI75="","--",IF(AI75="3E","3E",LOOKUP(AI75/AK$2,{0,0.4,0.45,0.5,0.55,0.6,0.65,0.7,0.75,0.8,1},{0,2,2.25,2.5,2.75,3,3.25,3.5,3.75,4}))))</f>
        <v/>
      </c>
      <c r="AL75" s="94" t="str">
        <f>IFERROR(IF(COUNT($A75)=0,"",IF(COUNT(W75)=0,"--",IF(COUNTIF(B75:AK75,"3E")&gt;0,"3E",SUM(IF(D75&gt;=2,D75*$D$3),IF(G75&gt;=2,G75*$G$3),IF(J75&gt;=2,J75*$J$3),IF(M75&gt;=2,M75*$M$3),IF(P75&gt;=2,P75*$P$3),IF(S75&gt;=2,S75*$S$3),IF(V75&gt;=2,V75*$V$3),IF(Y75&gt;=2,Y75*$Y$3),IF(AB75&gt;=2,AB75*$AB$3),IF(AE75&gt;=2,AE75*$AE$3),IF(AH75&gt;=2,AH75*$AH$3),IF(AK75&gt;=2,AK75*$AK$3))))),"")</f>
        <v/>
      </c>
      <c r="AM75" s="4" t="str">
        <f>IF(COUNT($A75)=0,"",IF(COUNT(W75)=0,"--",IF(COUNTIF(B75:Y75,"3E")&gt;0,"3E",TRUNC(SUM(IF(N(D75)&gt;=2,D$3*D75,0),IF(N(G75)&gt;=2,G$3*G75,0),IF(N(J75)&gt;=2,J$3*J75,0),IF(N(M75)&gt;=2,M$3*M75,0),IF(N(P75)&gt;=2,P$3*P75,0),IF(N(S75)&gt;=2,S$3*S75,0),IF(N(AB75)&gt;=2,AB$3*AB75,0),IF(N(AE75)&gt;=2,AE$3*AE75,0),IF(N(AH75)&gt;=2,AH$3*AH75,0),IF(N(V75)&gt;=2,V$3*V75,0),IF(N(Y75)&gt;=2,Y$3*Y75,0))/TCP,3))))</f>
        <v/>
      </c>
      <c r="AN75" s="2" t="str">
        <f>IFERROR(IF(COUNT($A75)=0,"",IF(COUNT(W75)=0,"--",IF(COUNTIF(B75:AK75,"3E")&gt;0,"3E",SUM(IF(D75&gt;=2,$D$3),IF(G75&gt;=2,$G$3),IF(J75&gt;=2,$J$3),IF(M75&gt;=2,$M$3),IF(P75&gt;=2,$P$3),IF(S75&gt;=2,$S$3),IF(V75&gt;=2,$V$3),IF(Y75&gt;=2,$Y$3),IF(AB75&gt;=2,$AB$3),IF(AE75&gt;=2,$AE$3),IF(AH75&gt;=2,$AH$3),IF(AK75&gt;=2,$AK$3))))),"")</f>
        <v/>
      </c>
      <c r="AO75" s="2" t="str">
        <f>IF(AM75="3E","3E",IF(COUNT($A75)=0,"",IF(COUNT(AK75)=0,"I",LOOKUP(AM75,{0,2,2.25,2.5,2.75,3,3.25,3.5,3.75,4},{"F","D","C","C+","B-","B","B+","A-","A","A+"}))))</f>
        <v/>
      </c>
      <c r="AP75" s="2" t="str">
        <f>IF(AM75="3E","3E",IF(OR(COUNT($A75)=0,COUNT(W75)=0),"",IF(AND(Y75&gt;=2,AM75&gt;=2,AN75&gt;=28),"PASS","FAIL")))</f>
        <v/>
      </c>
      <c r="AR75" s="6" t="str">
        <f t="shared" si="2"/>
        <v/>
      </c>
    </row>
    <row r="76" spans="1:44" ht="18.95" customHeight="1" x14ac:dyDescent="0.25">
      <c r="A76" s="93" t="str">
        <f>IF(DR!$B78="","",DR!$B78)</f>
        <v/>
      </c>
      <c r="B76" s="5" t="str">
        <f>IF(COUNT($A76)=0,"",IF($A76&lt;&gt;DR!$B78,"ERR",DR!J78))</f>
        <v/>
      </c>
      <c r="C76" s="2" t="str">
        <f>IF(COUNT($A76)=0,"",IF(B76="3E","3E",IF(B76="","I",LOOKUP(B76/D$2,{0,0.4,0.45,0.5,0.55,0.6,0.65,0.7,0.75,0.8,1},{"F","D","C","C+","B-","B","B+","A-","A","A+"}))))</f>
        <v/>
      </c>
      <c r="D76" s="99" t="str">
        <f>IF(COUNT($A76)=0,"",IF(B76="","--",IF(B76="3E","3E",LOOKUP(B76/D$2,{0,0.4,0.45,0.5,0.55,0.6,0.65,0.7,0.75,0.8,1},{0,2,2.25,2.5,2.75,3,3.25,3.5,3.75,4}))))</f>
        <v/>
      </c>
      <c r="E76" s="5" t="str">
        <f>IF(COUNT($A76)=0,"",IF($A76&lt;&gt;DR!$B78,"ERR",DR!R78))</f>
        <v/>
      </c>
      <c r="F76" s="2" t="str">
        <f>IF(COUNT($A76)=0,"",IF(E76="3E","3E",IF(E76="","I",LOOKUP(E76/G$2,{0,0.4,0.45,0.5,0.55,0.6,0.65,0.7,0.75,0.8,1},{"F","D","C","C+","B-","B","B+","A-","A","A+"}))))</f>
        <v/>
      </c>
      <c r="G76" s="99" t="str">
        <f>IF(COUNT($A76)=0,"",IF(E76="","--",IF(E76="3E","3E",LOOKUP(E76/G$2,{0,0.4,0.45,0.5,0.55,0.6,0.65,0.7,0.75,0.8,1},{0,2,2.25,2.5,2.75,3,3.25,3.5,3.75,4}))))</f>
        <v/>
      </c>
      <c r="H76" s="5" t="str">
        <f>IF(COUNT($A76)=0,"",IF($A76&lt;&gt;DR!$B78,"ERR",DR!Z78))</f>
        <v/>
      </c>
      <c r="I76" s="2" t="str">
        <f>IF(COUNT($A76)=0,"",IF(H76="3E","3E",IF(H76="","I",LOOKUP(H76/J$2,{0,0.4,0.45,0.5,0.55,0.6,0.65,0.7,0.75,0.8,1},{"F","D","C","C+","B-","B","B+","A-","A","A+"}))))</f>
        <v/>
      </c>
      <c r="J76" s="99" t="str">
        <f>IF(COUNT($A76)=0,"",IF(H76="","--",IF(H76="3E","3E",LOOKUP(H76/J$2,{0,0.4,0.45,0.5,0.55,0.6,0.65,0.7,0.75,0.8,1},{0,2,2.25,2.5,2.75,3,3.25,3.5,3.75,4}))))</f>
        <v/>
      </c>
      <c r="K76" s="5" t="str">
        <f>IF(COUNT($A76)=0,"",IF($A76&lt;&gt;DR!$B78,"ERR",DR!AH78))</f>
        <v/>
      </c>
      <c r="L76" s="2" t="str">
        <f>IF(COUNT($A76)=0,"",IF(K76="3E","3E",IF(K76="","I",LOOKUP(K76/M$2,{0,0.4,0.45,0.5,0.55,0.6,0.65,0.7,0.75,0.8,1},{"F","D","C","C+","B-","B","B+","A-","A","A+"}))))</f>
        <v/>
      </c>
      <c r="M76" s="99" t="str">
        <f>IF(COUNT($A76)=0,"",IF(K76="","--",IF(K76="3E","3E",LOOKUP(K76/M$2,{0,0.4,0.45,0.5,0.55,0.6,0.65,0.7,0.75,0.8,1},{0,2,2.25,2.5,2.75,3,3.25,3.5,3.75,4}))))</f>
        <v/>
      </c>
      <c r="N76" s="5" t="str">
        <f>IF(COUNT($A76)=0,"",IF($A76&lt;&gt;DR!$B78,"ERR",DR!AP78))</f>
        <v/>
      </c>
      <c r="O76" s="2" t="str">
        <f>IF(COUNT($A76)=0,"",IF(N76="3E","3E",IF(N76="","I",LOOKUP(N76/P$2,{0,0.4,0.45,0.5,0.55,0.6,0.65,0.7,0.75,0.8,1},{"F","D","C","C+","B-","B","B+","A-","A","A+"}))))</f>
        <v/>
      </c>
      <c r="P76" s="99" t="str">
        <f>IF(COUNT($A76)=0,"",IF(N76="","--",IF(N76="3E","3E",LOOKUP(N76/P$2,{0,0.4,0.45,0.5,0.55,0.6,0.65,0.7,0.75,0.8,1},{0,2,2.25,2.5,2.75,3,3.25,3.5,3.75,4}))))</f>
        <v/>
      </c>
      <c r="Q76" s="5" t="str">
        <f>IF(COUNT($A76)=0,"",IF($A76&lt;&gt;DR!$B78,"ERR",DR!AX78))</f>
        <v/>
      </c>
      <c r="R76" s="2" t="str">
        <f>IF(COUNT($A76)=0,"",IF(Q76="3E","3E",IF(Q76="","I",LOOKUP(Q76/S$2,{0,0.4,0.45,0.5,0.55,0.6,0.65,0.7,0.75,0.8,1},{"F","D","C","C+","B-","B","B+","A-","A","A+"}))))</f>
        <v/>
      </c>
      <c r="S76" s="99" t="str">
        <f>IF(COUNT($A76)=0,"",IF(Q76="","--",IF(Q76="3E","3E",LOOKUP(Q76/S$2,{0,0.4,0.45,0.5,0.55,0.6,0.65,0.7,0.75,0.8,1},{0,2,2.25,2.5,2.75,3,3.25,3.5,3.75,4}))))</f>
        <v/>
      </c>
      <c r="T76" s="5" t="str">
        <f>IF(OR(COUNT($A76)=0,DR!BZ78=""),"",IF($A76&lt;&gt;DR!$B78,"ERR",DR!BZ78))</f>
        <v/>
      </c>
      <c r="U76" s="2" t="str">
        <f>IF(COUNT($A76)=0,"",IF(T76="3E","3E",IF(T76="","I",LOOKUP(T76/V$2,{0,0.4,0.45,0.5,0.55,0.6,0.65,0.7,0.75,0.8,1},{"F","D","C","C+","B-","B","B+","A-","A","A+"}))))</f>
        <v/>
      </c>
      <c r="V76" s="99" t="str">
        <f>IF(COUNT($A76)=0,"",IF(T76="","--",IF(T76="3E","3E",LOOKUP(T76/V$2,{0,0.4,0.45,0.5,0.55,0.6,0.65,0.7,0.75,0.8,1},{0,2,2.25,2.5,2.75,3,3.25,3.5,3.75,4}))))</f>
        <v/>
      </c>
      <c r="W76" s="5" t="str">
        <f>IF(COUNT($A76)=0,"",IF($A76&lt;&gt;DR!$B78,"ERR",IF(DR!$A78="IM",DR!CL78,DR!CK78)))</f>
        <v/>
      </c>
      <c r="X76" s="2" t="str">
        <f>IF(COUNT($A76)=0,"",IF(W76="3E","3E",IF(W76="","I",LOOKUP(W76/Y$2,{0,0.4,0.45,0.5,0.55,0.6,0.65,0.7,0.75,0.8,1},{"F","D","C","C+","B-","B","B+","A-","A","A+"}))))</f>
        <v/>
      </c>
      <c r="Y76" s="99" t="str">
        <f>IF(COUNT($A76)=0,"",IF(W76="","--",IF(W76="3E","3E",LOOKUP(W76/Y$2,{0,0.4,0.45,0.5,0.55,0.6,0.65,0.7,0.75,0.8,1},{0,2,2.25,2.5,2.75,3,3.25,3.5,3.75,4}))))</f>
        <v/>
      </c>
      <c r="Z76" s="5" t="str">
        <f>IF(COUNT($A76)=0,"",IF($A76&lt;&gt;DR!$B78,"ERR",DR!BF78))</f>
        <v/>
      </c>
      <c r="AA76" s="2" t="str">
        <f>IF(COUNT($A76)=0,"",IF(Z76="3E","3E",IF(Z76="","I",LOOKUP(Z76/AB$2,{0,0.4,0.45,0.5,0.55,0.6,0.65,0.7,0.75,0.8,1},{"F","D","C","C+","B-","B","B+","A-","A","A+"}))))</f>
        <v/>
      </c>
      <c r="AB76" s="99" t="str">
        <f>IF(COUNT($A76)=0,"",IF(Z76="","--",IF(Z76="3E","3E",LOOKUP(Z76/AB$2,{0,0.4,0.45,0.5,0.55,0.6,0.65,0.7,0.75,0.8,1},{0,2,2.25,2.5,2.75,3,3.25,3.5,3.75,4}))))</f>
        <v/>
      </c>
      <c r="AC76" s="5" t="str">
        <f>IF(COUNT($A76)=0,"",IF($A76&lt;&gt;DR!$B78,"ERR",DR!BG78))</f>
        <v/>
      </c>
      <c r="AD76" s="2" t="str">
        <f>IF(COUNT($A76)=0,"",IF(AC76="3E","3E",IF(AC76="","I",LOOKUP(AC76/AE$2,{0,0.4,0.45,0.5,0.55,0.6,0.65,0.7,0.75,0.8,1},{"F","D","C","C+","B-","B","B+","A-","A","A+"}))))</f>
        <v/>
      </c>
      <c r="AE76" s="99" t="str">
        <f>IF(COUNT($A76)=0,"",IF(AC76="","--",IF(AC76="3E","3E",LOOKUP(AC76/AE$2,{0,0.4,0.45,0.5,0.55,0.6,0.65,0.7,0.75,0.8,1},{0,2,2.25,2.5,2.75,3,3.25,3.5,3.75,4}))))</f>
        <v/>
      </c>
      <c r="AF76" s="5" t="str">
        <f>IF(COUNT($A76)=0,"",IF($A76&lt;&gt;DR!$B78,"ERR",DR!BQ78))</f>
        <v/>
      </c>
      <c r="AG76" s="2" t="str">
        <f>IF(COUNT($A76)=0,"",IF(AF76="3E","3E",IF(AF76="","I",LOOKUP(AF76/AH$2,{0,0.4,0.45,0.5,0.55,0.6,0.65,0.7,0.75,0.8,1},{"F","D","C","C+","B-","B","B+","A-","A","A+"}))))</f>
        <v/>
      </c>
      <c r="AH76" s="99" t="str">
        <f>IF(COUNT($A76)=0,"",IF(AF76="","--",IF(AF76="3E","3E",LOOKUP(AF76/AH$2,{0,0.4,0.45,0.5,0.55,0.6,0.65,0.7,0.75,0.8,1},{0,2,2.25,2.5,2.75,3,3.25,3.5,3.75,4}))))</f>
        <v/>
      </c>
      <c r="AI76" s="5" t="str">
        <f>IF(COUNT($A76)=0,"",IF($A76&lt;&gt;DR!$B78,"ERR",DR!BY78))</f>
        <v/>
      </c>
      <c r="AJ76" s="2" t="str">
        <f>IF(COUNT($A76)=0,"",IF(AI76="3E","3E",IF(AI76="","I",LOOKUP(AI76/AK$2,{0,0.4,0.45,0.5,0.55,0.6,0.65,0.7,0.75,0.8,1},{"F","D","C","C+","B-","B","B+","A-","A","A+"}))))</f>
        <v/>
      </c>
      <c r="AK76" s="103" t="str">
        <f>IF(COUNT($A76)=0,"",IF(AI76="","--",IF(AI76="3E","3E",LOOKUP(AI76/AK$2,{0,0.4,0.45,0.5,0.55,0.6,0.65,0.7,0.75,0.8,1},{0,2,2.25,2.5,2.75,3,3.25,3.5,3.75,4}))))</f>
        <v/>
      </c>
      <c r="AL76" s="94" t="str">
        <f>IFERROR(IF(COUNT($A76)=0,"",IF(COUNT(W76)=0,"--",IF(COUNTIF(B76:AK76,"3E")&gt;0,"3E",SUM(IF(D76&gt;=2,D76*$D$3),IF(G76&gt;=2,G76*$G$3),IF(J76&gt;=2,J76*$J$3),IF(M76&gt;=2,M76*$M$3),IF(P76&gt;=2,P76*$P$3),IF(S76&gt;=2,S76*$S$3),IF(V76&gt;=2,V76*$V$3),IF(Y76&gt;=2,Y76*$Y$3),IF(AB76&gt;=2,AB76*$AB$3),IF(AE76&gt;=2,AE76*$AE$3),IF(AH76&gt;=2,AH76*$AH$3),IF(AK76&gt;=2,AK76*$AK$3))))),"")</f>
        <v/>
      </c>
      <c r="AM76" s="4" t="str">
        <f>IF(COUNT($A76)=0,"",IF(COUNT(W76)=0,"--",IF(COUNTIF(B76:Y76,"3E")&gt;0,"3E",TRUNC(SUM(IF(N(D76)&gt;=2,D$3*D76,0),IF(N(G76)&gt;=2,G$3*G76,0),IF(N(J76)&gt;=2,J$3*J76,0),IF(N(M76)&gt;=2,M$3*M76,0),IF(N(P76)&gt;=2,P$3*P76,0),IF(N(S76)&gt;=2,S$3*S76,0),IF(N(AB76)&gt;=2,AB$3*AB76,0),IF(N(AE76)&gt;=2,AE$3*AE76,0),IF(N(AH76)&gt;=2,AH$3*AH76,0),IF(N(V76)&gt;=2,V$3*V76,0),IF(N(Y76)&gt;=2,Y$3*Y76,0))/TCP,3))))</f>
        <v/>
      </c>
      <c r="AN76" s="2" t="str">
        <f>IFERROR(IF(COUNT($A76)=0,"",IF(COUNT(W76)=0,"--",IF(COUNTIF(B76:AK76,"3E")&gt;0,"3E",SUM(IF(D76&gt;=2,$D$3),IF(G76&gt;=2,$G$3),IF(J76&gt;=2,$J$3),IF(M76&gt;=2,$M$3),IF(P76&gt;=2,$P$3),IF(S76&gt;=2,$S$3),IF(V76&gt;=2,$V$3),IF(Y76&gt;=2,$Y$3),IF(AB76&gt;=2,$AB$3),IF(AE76&gt;=2,$AE$3),IF(AH76&gt;=2,$AH$3),IF(AK76&gt;=2,$AK$3))))),"")</f>
        <v/>
      </c>
      <c r="AO76" s="2" t="str">
        <f>IF(AM76="3E","3E",IF(COUNT($A76)=0,"",IF(COUNT(AK76)=0,"I",LOOKUP(AM76,{0,2,2.25,2.5,2.75,3,3.25,3.5,3.75,4},{"F","D","C","C+","B-","B","B+","A-","A","A+"}))))</f>
        <v/>
      </c>
      <c r="AP76" s="2" t="str">
        <f>IF(AM76="3E","3E",IF(OR(COUNT($A76)=0,COUNT(W76)=0),"",IF(AND(Y76&gt;=2,AM76&gt;=2,AN76&gt;=28),"PASS","FAIL")))</f>
        <v/>
      </c>
      <c r="AQ76" s="2" t="str">
        <f>IF(COUNT($A76)=0,"",IF(AP76="3E","3E",IF(AP76="PASS",CONCATENATE(IF(N(D76)&lt;2,"411F,",""),IF(N(G76)&lt;2,"412F,",""),IF(N(J76)&lt;2,"413F,",""),IF(N(M76)&lt;2,"421F,",""),IF(N(P76)&lt;2,"422F,",""),IF(N(S76)&lt;2,"423F,",""),IF(N(AB76)&lt;2,"431F,",""),IF(N(AE76)&lt;2,"432F,",""),IF(N(AH76)&lt;2,"433F,","")),"")))</f>
        <v/>
      </c>
      <c r="AR76" s="6" t="str">
        <f t="shared" si="2"/>
        <v/>
      </c>
    </row>
    <row r="77" spans="1:44" ht="18.95" customHeight="1" x14ac:dyDescent="0.25">
      <c r="A77" s="93" t="str">
        <f>IF(DR!$B79="","",DR!$B79)</f>
        <v/>
      </c>
      <c r="B77" s="5" t="str">
        <f>IF(COUNT($A77)=0,"",IF($A77&lt;&gt;DR!$B79,"ERR",DR!J79))</f>
        <v/>
      </c>
      <c r="C77" s="2" t="str">
        <f>IF(COUNT($A77)=0,"",IF(B77="3E","3E",IF(B77="","I",LOOKUP(B77/D$2,{0,0.4,0.45,0.5,0.55,0.6,0.65,0.7,0.75,0.8,1},{"F","D","C","C+","B-","B","B+","A-","A","A+"}))))</f>
        <v/>
      </c>
      <c r="D77" s="99" t="str">
        <f>IF(COUNT($A77)=0,"",IF(B77="","--",IF(B77="3E","3E",LOOKUP(B77/D$2,{0,0.4,0.45,0.5,0.55,0.6,0.65,0.7,0.75,0.8,1},{0,2,2.25,2.5,2.75,3,3.25,3.5,3.75,4}))))</f>
        <v/>
      </c>
      <c r="E77" s="5" t="str">
        <f>IF(COUNT($A77)=0,"",IF($A77&lt;&gt;DR!$B79,"ERR",DR!R79))</f>
        <v/>
      </c>
      <c r="F77" s="2" t="str">
        <f>IF(COUNT($A77)=0,"",IF(E77="3E","3E",IF(E77="","I",LOOKUP(E77/G$2,{0,0.4,0.45,0.5,0.55,0.6,0.65,0.7,0.75,0.8,1},{"F","D","C","C+","B-","B","B+","A-","A","A+"}))))</f>
        <v/>
      </c>
      <c r="G77" s="99" t="str">
        <f>IF(COUNT($A77)=0,"",IF(E77="","--",IF(E77="3E","3E",LOOKUP(E77/G$2,{0,0.4,0.45,0.5,0.55,0.6,0.65,0.7,0.75,0.8,1},{0,2,2.25,2.5,2.75,3,3.25,3.5,3.75,4}))))</f>
        <v/>
      </c>
      <c r="H77" s="5" t="str">
        <f>IF(COUNT($A77)=0,"",IF($A77&lt;&gt;DR!$B79,"ERR",DR!Z79))</f>
        <v/>
      </c>
      <c r="I77" s="2" t="str">
        <f>IF(COUNT($A77)=0,"",IF(H77="3E","3E",IF(H77="","I",LOOKUP(H77/J$2,{0,0.4,0.45,0.5,0.55,0.6,0.65,0.7,0.75,0.8,1},{"F","D","C","C+","B-","B","B+","A-","A","A+"}))))</f>
        <v/>
      </c>
      <c r="J77" s="99" t="str">
        <f>IF(COUNT($A77)=0,"",IF(H77="","--",IF(H77="3E","3E",LOOKUP(H77/J$2,{0,0.4,0.45,0.5,0.55,0.6,0.65,0.7,0.75,0.8,1},{0,2,2.25,2.5,2.75,3,3.25,3.5,3.75,4}))))</f>
        <v/>
      </c>
      <c r="K77" s="5" t="str">
        <f>IF(COUNT($A77)=0,"",IF($A77&lt;&gt;DR!$B79,"ERR",DR!AH79))</f>
        <v/>
      </c>
      <c r="L77" s="2" t="str">
        <f>IF(COUNT($A77)=0,"",IF(K77="3E","3E",IF(K77="","I",LOOKUP(K77/M$2,{0,0.4,0.45,0.5,0.55,0.6,0.65,0.7,0.75,0.8,1},{"F","D","C","C+","B-","B","B+","A-","A","A+"}))))</f>
        <v/>
      </c>
      <c r="M77" s="99" t="str">
        <f>IF(COUNT($A77)=0,"",IF(K77="","--",IF(K77="3E","3E",LOOKUP(K77/M$2,{0,0.4,0.45,0.5,0.55,0.6,0.65,0.7,0.75,0.8,1},{0,2,2.25,2.5,2.75,3,3.25,3.5,3.75,4}))))</f>
        <v/>
      </c>
      <c r="N77" s="5" t="str">
        <f>IF(COUNT($A77)=0,"",IF($A77&lt;&gt;DR!$B79,"ERR",DR!AP79))</f>
        <v/>
      </c>
      <c r="O77" s="2" t="str">
        <f>IF(COUNT($A77)=0,"",IF(N77="3E","3E",IF(N77="","I",LOOKUP(N77/P$2,{0,0.4,0.45,0.5,0.55,0.6,0.65,0.7,0.75,0.8,1},{"F","D","C","C+","B-","B","B+","A-","A","A+"}))))</f>
        <v/>
      </c>
      <c r="P77" s="99" t="str">
        <f>IF(COUNT($A77)=0,"",IF(N77="","--",IF(N77="3E","3E",LOOKUP(N77/P$2,{0,0.4,0.45,0.5,0.55,0.6,0.65,0.7,0.75,0.8,1},{0,2,2.25,2.5,2.75,3,3.25,3.5,3.75,4}))))</f>
        <v/>
      </c>
      <c r="Q77" s="5" t="str">
        <f>IF(COUNT($A77)=0,"",IF($A77&lt;&gt;DR!$B79,"ERR",DR!AX79))</f>
        <v/>
      </c>
      <c r="R77" s="2" t="str">
        <f>IF(COUNT($A77)=0,"",IF(Q77="3E","3E",IF(Q77="","I",LOOKUP(Q77/S$2,{0,0.4,0.45,0.5,0.55,0.6,0.65,0.7,0.75,0.8,1},{"F","D","C","C+","B-","B","B+","A-","A","A+"}))))</f>
        <v/>
      </c>
      <c r="S77" s="99" t="str">
        <f>IF(COUNT($A77)=0,"",IF(Q77="","--",IF(Q77="3E","3E",LOOKUP(Q77/S$2,{0,0.4,0.45,0.5,0.55,0.6,0.65,0.7,0.75,0.8,1},{0,2,2.25,2.5,2.75,3,3.25,3.5,3.75,4}))))</f>
        <v/>
      </c>
      <c r="T77" s="5" t="str">
        <f>IF(OR(COUNT($A77)=0,DR!BZ79=""),"",IF($A77&lt;&gt;DR!$B79,"ERR",DR!BZ79))</f>
        <v/>
      </c>
      <c r="U77" s="2" t="str">
        <f>IF(COUNT($A77)=0,"",IF(T77="3E","3E",IF(T77="","I",LOOKUP(T77/V$2,{0,0.4,0.45,0.5,0.55,0.6,0.65,0.7,0.75,0.8,1},{"F","D","C","C+","B-","B","B+","A-","A","A+"}))))</f>
        <v/>
      </c>
      <c r="V77" s="99" t="str">
        <f>IF(COUNT($A77)=0,"",IF(T77="","--",IF(T77="3E","3E",LOOKUP(T77/V$2,{0,0.4,0.45,0.5,0.55,0.6,0.65,0.7,0.75,0.8,1},{0,2,2.25,2.5,2.75,3,3.25,3.5,3.75,4}))))</f>
        <v/>
      </c>
      <c r="W77" s="5" t="str">
        <f>IF(COUNT($A77)=0,"",IF($A77&lt;&gt;DR!$B79,"ERR",IF(DR!$A79="IM",DR!CL79,DR!CK79)))</f>
        <v/>
      </c>
      <c r="X77" s="2" t="str">
        <f>IF(COUNT($A77)=0,"",IF(W77="3E","3E",IF(W77="","I",LOOKUP(W77/Y$2,{0,0.4,0.45,0.5,0.55,0.6,0.65,0.7,0.75,0.8,1},{"F","D","C","C+","B-","B","B+","A-","A","A+"}))))</f>
        <v/>
      </c>
      <c r="Y77" s="99" t="str">
        <f>IF(COUNT($A77)=0,"",IF(W77="","--",IF(W77="3E","3E",LOOKUP(W77/Y$2,{0,0.4,0.45,0.5,0.55,0.6,0.65,0.7,0.75,0.8,1},{0,2,2.25,2.5,2.75,3,3.25,3.5,3.75,4}))))</f>
        <v/>
      </c>
      <c r="Z77" s="5" t="str">
        <f>IF(COUNT($A77)=0,"",IF($A77&lt;&gt;DR!$B79,"ERR",DR!BF79))</f>
        <v/>
      </c>
      <c r="AA77" s="2" t="str">
        <f>IF(COUNT($A77)=0,"",IF(Z77="3E","3E",IF(Z77="","I",LOOKUP(Z77/AB$2,{0,0.4,0.45,0.5,0.55,0.6,0.65,0.7,0.75,0.8,1},{"F","D","C","C+","B-","B","B+","A-","A","A+"}))))</f>
        <v/>
      </c>
      <c r="AB77" s="99" t="str">
        <f>IF(COUNT($A77)=0,"",IF(Z77="","--",IF(Z77="3E","3E",LOOKUP(Z77/AB$2,{0,0.4,0.45,0.5,0.55,0.6,0.65,0.7,0.75,0.8,1},{0,2,2.25,2.5,2.75,3,3.25,3.5,3.75,4}))))</f>
        <v/>
      </c>
      <c r="AC77" s="5" t="str">
        <f>IF(COUNT($A77)=0,"",IF($A77&lt;&gt;DR!$B79,"ERR",DR!BG79))</f>
        <v/>
      </c>
      <c r="AD77" s="2" t="str">
        <f>IF(COUNT($A77)=0,"",IF(AC77="3E","3E",IF(AC77="","I",LOOKUP(AC77/AE$2,{0,0.4,0.45,0.5,0.55,0.6,0.65,0.7,0.75,0.8,1},{"F","D","C","C+","B-","B","B+","A-","A","A+"}))))</f>
        <v/>
      </c>
      <c r="AE77" s="99" t="str">
        <f>IF(COUNT($A77)=0,"",IF(AC77="","--",IF(AC77="3E","3E",LOOKUP(AC77/AE$2,{0,0.4,0.45,0.5,0.55,0.6,0.65,0.7,0.75,0.8,1},{0,2,2.25,2.5,2.75,3,3.25,3.5,3.75,4}))))</f>
        <v/>
      </c>
      <c r="AF77" s="5" t="str">
        <f>IF(COUNT($A77)=0,"",IF($A77&lt;&gt;DR!$B79,"ERR",DR!BQ79))</f>
        <v/>
      </c>
      <c r="AG77" s="2" t="str">
        <f>IF(COUNT($A77)=0,"",IF(AF77="3E","3E",IF(AF77="","I",LOOKUP(AF77/AH$2,{0,0.4,0.45,0.5,0.55,0.6,0.65,0.7,0.75,0.8,1},{"F","D","C","C+","B-","B","B+","A-","A","A+"}))))</f>
        <v/>
      </c>
      <c r="AH77" s="99" t="str">
        <f>IF(COUNT($A77)=0,"",IF(AF77="","--",IF(AF77="3E","3E",LOOKUP(AF77/AH$2,{0,0.4,0.45,0.5,0.55,0.6,0.65,0.7,0.75,0.8,1},{0,2,2.25,2.5,2.75,3,3.25,3.5,3.75,4}))))</f>
        <v/>
      </c>
      <c r="AI77" s="5" t="str">
        <f>IF(COUNT($A77)=0,"",IF($A77&lt;&gt;DR!$B79,"ERR",DR!BY79))</f>
        <v/>
      </c>
      <c r="AJ77" s="2" t="str">
        <f>IF(COUNT($A77)=0,"",IF(AI77="3E","3E",IF(AI77="","I",LOOKUP(AI77/AK$2,{0,0.4,0.45,0.5,0.55,0.6,0.65,0.7,0.75,0.8,1},{"F","D","C","C+","B-","B","B+","A-","A","A+"}))))</f>
        <v/>
      </c>
      <c r="AK77" s="103" t="str">
        <f>IF(COUNT($A77)=0,"",IF(AI77="","--",IF(AI77="3E","3E",LOOKUP(AI77/AK$2,{0,0.4,0.45,0.5,0.55,0.6,0.65,0.7,0.75,0.8,1},{0,2,2.25,2.5,2.75,3,3.25,3.5,3.75,4}))))</f>
        <v/>
      </c>
      <c r="AL77" s="94" t="str">
        <f>IFERROR(IF(COUNT($A77)=0,"",IF(COUNT(W77)=0,"--",IF(COUNTIF(B77:AK77,"3E")&gt;0,"3E",SUM(IF(D77&gt;=2,D77*$D$3),IF(G77&gt;=2,G77*$G$3),IF(J77&gt;=2,J77*$J$3),IF(M77&gt;=2,M77*$M$3),IF(P77&gt;=2,P77*$P$3),IF(S77&gt;=2,S77*$S$3),IF(V77&gt;=2,V77*$V$3),IF(Y77&gt;=2,Y77*$Y$3),IF(AB77&gt;=2,AB77*$AB$3),IF(AE77&gt;=2,AE77*$AE$3),IF(AH77&gt;=2,AH77*$AH$3),IF(AK77&gt;=2,AK77*$AK$3))))),"")</f>
        <v/>
      </c>
      <c r="AM77" s="4" t="str">
        <f>IF(COUNT($A77)=0,"",IF(COUNT(W77)=0,"--",IF(COUNTIF(B77:Y77,"3E")&gt;0,"3E",TRUNC(SUM(IF(N(D77)&gt;=2,D$3*D77,0),IF(N(G77)&gt;=2,G$3*G77,0),IF(N(J77)&gt;=2,J$3*J77,0),IF(N(M77)&gt;=2,M$3*M77,0),IF(N(P77)&gt;=2,P$3*P77,0),IF(N(S77)&gt;=2,S$3*S77,0),IF(N(AB77)&gt;=2,AB$3*AB77,0),IF(N(AE77)&gt;=2,AE$3*AE77,0),IF(N(AH77)&gt;=2,AH$3*AH77,0),IF(N(V77)&gt;=2,V$3*V77,0),IF(N(Y77)&gt;=2,Y$3*Y77,0))/TCP,3))))</f>
        <v/>
      </c>
      <c r="AN77" s="2" t="str">
        <f>IFERROR(IF(COUNT($A77)=0,"",IF(COUNT(W77)=0,"--",IF(COUNTIF(B77:AK77,"3E")&gt;0,"3E",SUM(IF(D77&gt;=2,$D$3),IF(G77&gt;=2,$G$3),IF(J77&gt;=2,$J$3),IF(M77&gt;=2,$M$3),IF(P77&gt;=2,$P$3),IF(S77&gt;=2,$S$3),IF(V77&gt;=2,$V$3),IF(Y77&gt;=2,$Y$3),IF(AB77&gt;=2,$AB$3),IF(AE77&gt;=2,$AE$3),IF(AH77&gt;=2,$AH$3),IF(AK77&gt;=2,$AK$3))))),"")</f>
        <v/>
      </c>
      <c r="AO77" s="2" t="str">
        <f>IF(AM77="3E","3E",IF(COUNT($A77)=0,"",IF(COUNT(AK77)=0,"I",LOOKUP(AM77,{0,2,2.25,2.5,2.75,3,3.25,3.5,3.75,4},{"F","D","C","C+","B-","B","B+","A-","A","A+"}))))</f>
        <v/>
      </c>
      <c r="AP77" s="2" t="str">
        <f>IF(AM77="3E","3E",IF(OR(COUNT($A77)=0,COUNT(W77)=0),"",IF(AND(Y77&gt;=2,AM77&gt;=2,AN77&gt;=28),"PASS","FAIL")))</f>
        <v/>
      </c>
      <c r="AQ77" s="2" t="str">
        <f>IF(COUNT($A77)=0,"",IF(AP77="3E","3E",IF(AP77="PASS",CONCATENATE(IF(N(D77)&lt;2,"411F,",""),IF(N(G77)&lt;2,"412F,",""),IF(N(J77)&lt;2,"413F,",""),IF(N(M77)&lt;2,"421F,",""),IF(N(P77)&lt;2,"422F,",""),IF(N(S77)&lt;2,"423F,",""),IF(N(AB77)&lt;2,"431F,",""),IF(N(AE77)&lt;2,"432F,",""),IF(N(AH77)&lt;2,"433F,","")),"")))</f>
        <v/>
      </c>
      <c r="AR77" s="6" t="str">
        <f t="shared" si="2"/>
        <v/>
      </c>
    </row>
    <row r="78" spans="1:44" ht="18.95" customHeight="1" x14ac:dyDescent="0.25">
      <c r="A78" s="93" t="str">
        <f>IF(DR!$B80="","",DR!$B80)</f>
        <v/>
      </c>
      <c r="B78" s="5" t="str">
        <f>IF(COUNT($A78)=0,"",IF($A78&lt;&gt;DR!$B80,"ERR",DR!J80))</f>
        <v/>
      </c>
      <c r="C78" s="2" t="str">
        <f>IF(COUNT($A78)=0,"",IF(B78="3E","3E",IF(B78="","I",LOOKUP(B78/D$2,{0,0.4,0.45,0.5,0.55,0.6,0.65,0.7,0.75,0.8,1},{"F","D","C","C+","B-","B","B+","A-","A","A+"}))))</f>
        <v/>
      </c>
      <c r="D78" s="99" t="str">
        <f>IF(COUNT($A78)=0,"",IF(B78="","--",IF(B78="3E","3E",LOOKUP(B78/D$2,{0,0.4,0.45,0.5,0.55,0.6,0.65,0.7,0.75,0.8,1},{0,2,2.25,2.5,2.75,3,3.25,3.5,3.75,4}))))</f>
        <v/>
      </c>
      <c r="E78" s="5" t="str">
        <f>IF(COUNT($A78)=0,"",IF($A78&lt;&gt;DR!$B80,"ERR",DR!R80))</f>
        <v/>
      </c>
      <c r="F78" s="2" t="str">
        <f>IF(COUNT($A78)=0,"",IF(E78="3E","3E",IF(E78="","I",LOOKUP(E78/G$2,{0,0.4,0.45,0.5,0.55,0.6,0.65,0.7,0.75,0.8,1},{"F","D","C","C+","B-","B","B+","A-","A","A+"}))))</f>
        <v/>
      </c>
      <c r="G78" s="99" t="str">
        <f>IF(COUNT($A78)=0,"",IF(E78="","--",IF(E78="3E","3E",LOOKUP(E78/G$2,{0,0.4,0.45,0.5,0.55,0.6,0.65,0.7,0.75,0.8,1},{0,2,2.25,2.5,2.75,3,3.25,3.5,3.75,4}))))</f>
        <v/>
      </c>
      <c r="H78" s="5" t="str">
        <f>IF(COUNT($A78)=0,"",IF($A78&lt;&gt;DR!$B80,"ERR",DR!Z80))</f>
        <v/>
      </c>
      <c r="I78" s="2" t="str">
        <f>IF(COUNT($A78)=0,"",IF(H78="3E","3E",IF(H78="","I",LOOKUP(H78/J$2,{0,0.4,0.45,0.5,0.55,0.6,0.65,0.7,0.75,0.8,1},{"F","D","C","C+","B-","B","B+","A-","A","A+"}))))</f>
        <v/>
      </c>
      <c r="J78" s="99" t="str">
        <f>IF(COUNT($A78)=0,"",IF(H78="","--",IF(H78="3E","3E",LOOKUP(H78/J$2,{0,0.4,0.45,0.5,0.55,0.6,0.65,0.7,0.75,0.8,1},{0,2,2.25,2.5,2.75,3,3.25,3.5,3.75,4}))))</f>
        <v/>
      </c>
      <c r="K78" s="5" t="str">
        <f>IF(COUNT($A78)=0,"",IF($A78&lt;&gt;DR!$B80,"ERR",DR!AH80))</f>
        <v/>
      </c>
      <c r="L78" s="2" t="str">
        <f>IF(COUNT($A78)=0,"",IF(K78="3E","3E",IF(K78="","I",LOOKUP(K78/M$2,{0,0.4,0.45,0.5,0.55,0.6,0.65,0.7,0.75,0.8,1},{"F","D","C","C+","B-","B","B+","A-","A","A+"}))))</f>
        <v/>
      </c>
      <c r="M78" s="99" t="str">
        <f>IF(COUNT($A78)=0,"",IF(K78="","--",IF(K78="3E","3E",LOOKUP(K78/M$2,{0,0.4,0.45,0.5,0.55,0.6,0.65,0.7,0.75,0.8,1},{0,2,2.25,2.5,2.75,3,3.25,3.5,3.75,4}))))</f>
        <v/>
      </c>
      <c r="N78" s="5" t="str">
        <f>IF(COUNT($A78)=0,"",IF($A78&lt;&gt;DR!$B80,"ERR",DR!AP80))</f>
        <v/>
      </c>
      <c r="O78" s="2" t="str">
        <f>IF(COUNT($A78)=0,"",IF(N78="3E","3E",IF(N78="","I",LOOKUP(N78/P$2,{0,0.4,0.45,0.5,0.55,0.6,0.65,0.7,0.75,0.8,1},{"F","D","C","C+","B-","B","B+","A-","A","A+"}))))</f>
        <v/>
      </c>
      <c r="P78" s="99" t="str">
        <f>IF(COUNT($A78)=0,"",IF(N78="","--",IF(N78="3E","3E",LOOKUP(N78/P$2,{0,0.4,0.45,0.5,0.55,0.6,0.65,0.7,0.75,0.8,1},{0,2,2.25,2.5,2.75,3,3.25,3.5,3.75,4}))))</f>
        <v/>
      </c>
      <c r="Q78" s="5" t="str">
        <f>IF(COUNT($A78)=0,"",IF($A78&lt;&gt;DR!$B80,"ERR",DR!AX80))</f>
        <v/>
      </c>
      <c r="R78" s="2" t="str">
        <f>IF(COUNT($A78)=0,"",IF(Q78="3E","3E",IF(Q78="","I",LOOKUP(Q78/S$2,{0,0.4,0.45,0.5,0.55,0.6,0.65,0.7,0.75,0.8,1},{"F","D","C","C+","B-","B","B+","A-","A","A+"}))))</f>
        <v/>
      </c>
      <c r="S78" s="99" t="str">
        <f>IF(COUNT($A78)=0,"",IF(Q78="","--",IF(Q78="3E","3E",LOOKUP(Q78/S$2,{0,0.4,0.45,0.5,0.55,0.6,0.65,0.7,0.75,0.8,1},{0,2,2.25,2.5,2.75,3,3.25,3.5,3.75,4}))))</f>
        <v/>
      </c>
      <c r="T78" s="5" t="str">
        <f>IF(OR(COUNT($A78)=0,DR!BZ80=""),"",IF($A78&lt;&gt;DR!$B80,"ERR",DR!BZ80))</f>
        <v/>
      </c>
      <c r="U78" s="2" t="str">
        <f>IF(COUNT($A78)=0,"",IF(T78="3E","3E",IF(T78="","I",LOOKUP(T78/V$2,{0,0.4,0.45,0.5,0.55,0.6,0.65,0.7,0.75,0.8,1},{"F","D","C","C+","B-","B","B+","A-","A","A+"}))))</f>
        <v/>
      </c>
      <c r="V78" s="99" t="str">
        <f>IF(COUNT($A78)=0,"",IF(T78="","--",IF(T78="3E","3E",LOOKUP(T78/V$2,{0,0.4,0.45,0.5,0.55,0.6,0.65,0.7,0.75,0.8,1},{0,2,2.25,2.5,2.75,3,3.25,3.5,3.75,4}))))</f>
        <v/>
      </c>
      <c r="W78" s="5" t="str">
        <f>IF(COUNT($A78)=0,"",IF($A78&lt;&gt;DR!$B80,"ERR",IF(DR!$A80="IM",DR!CL80,DR!CK80)))</f>
        <v/>
      </c>
      <c r="X78" s="2" t="str">
        <f>IF(COUNT($A78)=0,"",IF(W78="3E","3E",IF(W78="","I",LOOKUP(W78/Y$2,{0,0.4,0.45,0.5,0.55,0.6,0.65,0.7,0.75,0.8,1},{"F","D","C","C+","B-","B","B+","A-","A","A+"}))))</f>
        <v/>
      </c>
      <c r="Y78" s="99" t="str">
        <f>IF(COUNT($A78)=0,"",IF(W78="","--",IF(W78="3E","3E",LOOKUP(W78/Y$2,{0,0.4,0.45,0.5,0.55,0.6,0.65,0.7,0.75,0.8,1},{0,2,2.25,2.5,2.75,3,3.25,3.5,3.75,4}))))</f>
        <v/>
      </c>
      <c r="Z78" s="5" t="str">
        <f>IF(COUNT($A78)=0,"",IF($A78&lt;&gt;DR!$B80,"ERR",DR!BF80))</f>
        <v/>
      </c>
      <c r="AA78" s="2" t="str">
        <f>IF(COUNT($A78)=0,"",IF(Z78="3E","3E",IF(Z78="","I",LOOKUP(Z78/AB$2,{0,0.4,0.45,0.5,0.55,0.6,0.65,0.7,0.75,0.8,1},{"F","D","C","C+","B-","B","B+","A-","A","A+"}))))</f>
        <v/>
      </c>
      <c r="AB78" s="99" t="str">
        <f>IF(COUNT($A78)=0,"",IF(Z78="","--",IF(Z78="3E","3E",LOOKUP(Z78/AB$2,{0,0.4,0.45,0.5,0.55,0.6,0.65,0.7,0.75,0.8,1},{0,2,2.25,2.5,2.75,3,3.25,3.5,3.75,4}))))</f>
        <v/>
      </c>
      <c r="AC78" s="5" t="str">
        <f>IF(COUNT($A78)=0,"",IF($A78&lt;&gt;DR!$B80,"ERR",DR!BG80))</f>
        <v/>
      </c>
      <c r="AD78" s="2" t="str">
        <f>IF(COUNT($A78)=0,"",IF(AC78="3E","3E",IF(AC78="","I",LOOKUP(AC78/AE$2,{0,0.4,0.45,0.5,0.55,0.6,0.65,0.7,0.75,0.8,1},{"F","D","C","C+","B-","B","B+","A-","A","A+"}))))</f>
        <v/>
      </c>
      <c r="AE78" s="99" t="str">
        <f>IF(COUNT($A78)=0,"",IF(AC78="","--",IF(AC78="3E","3E",LOOKUP(AC78/AE$2,{0,0.4,0.45,0.5,0.55,0.6,0.65,0.7,0.75,0.8,1},{0,2,2.25,2.5,2.75,3,3.25,3.5,3.75,4}))))</f>
        <v/>
      </c>
      <c r="AF78" s="5" t="str">
        <f>IF(COUNT($A78)=0,"",IF($A78&lt;&gt;DR!$B80,"ERR",DR!BQ80))</f>
        <v/>
      </c>
      <c r="AG78" s="2" t="str">
        <f>IF(COUNT($A78)=0,"",IF(AF78="3E","3E",IF(AF78="","I",LOOKUP(AF78/AH$2,{0,0.4,0.45,0.5,0.55,0.6,0.65,0.7,0.75,0.8,1},{"F","D","C","C+","B-","B","B+","A-","A","A+"}))))</f>
        <v/>
      </c>
      <c r="AH78" s="99" t="str">
        <f>IF(COUNT($A78)=0,"",IF(AF78="","--",IF(AF78="3E","3E",LOOKUP(AF78/AH$2,{0,0.4,0.45,0.5,0.55,0.6,0.65,0.7,0.75,0.8,1},{0,2,2.25,2.5,2.75,3,3.25,3.5,3.75,4}))))</f>
        <v/>
      </c>
      <c r="AI78" s="5" t="str">
        <f>IF(COUNT($A78)=0,"",IF($A78&lt;&gt;DR!$B80,"ERR",DR!BY80))</f>
        <v/>
      </c>
      <c r="AJ78" s="2" t="str">
        <f>IF(COUNT($A78)=0,"",IF(AI78="3E","3E",IF(AI78="","I",LOOKUP(AI78/AK$2,{0,0.4,0.45,0.5,0.55,0.6,0.65,0.7,0.75,0.8,1},{"F","D","C","C+","B-","B","B+","A-","A","A+"}))))</f>
        <v/>
      </c>
      <c r="AK78" s="103" t="str">
        <f>IF(COUNT($A78)=0,"",IF(AI78="","--",IF(AI78="3E","3E",LOOKUP(AI78/AK$2,{0,0.4,0.45,0.5,0.55,0.6,0.65,0.7,0.75,0.8,1},{0,2,2.25,2.5,2.75,3,3.25,3.5,3.75,4}))))</f>
        <v/>
      </c>
      <c r="AL78" s="94" t="str">
        <f>IFERROR(IF(COUNT($A78)=0,"",IF(COUNT(W78)=0,"--",IF(COUNTIF(B78:AK78,"3E")&gt;0,"3E",SUM(IF(D78&gt;=2,D78*$D$3),IF(G78&gt;=2,G78*$G$3),IF(J78&gt;=2,J78*$J$3),IF(M78&gt;=2,M78*$M$3),IF(P78&gt;=2,P78*$P$3),IF(S78&gt;=2,S78*$S$3),IF(V78&gt;=2,V78*$V$3),IF(Y78&gt;=2,Y78*$Y$3),IF(AB78&gt;=2,AB78*$AB$3),IF(AE78&gt;=2,AE78*$AE$3),IF(AH78&gt;=2,AH78*$AH$3),IF(AK78&gt;=2,AK78*$AK$3))))),"")</f>
        <v/>
      </c>
      <c r="AM78" s="4" t="str">
        <f>IF(COUNT($A78)=0,"",IF(COUNT(W78)=0,"--",IF(COUNTIF(B78:Y78,"3E")&gt;0,"3E",TRUNC(SUM(IF(N(D78)&gt;=2,D$3*D78,0),IF(N(G78)&gt;=2,G$3*G78,0),IF(N(J78)&gt;=2,J$3*J78,0),IF(N(M78)&gt;=2,M$3*M78,0),IF(N(P78)&gt;=2,P$3*P78,0),IF(N(S78)&gt;=2,S$3*S78,0),IF(N(AB78)&gt;=2,AB$3*AB78,0),IF(N(AE78)&gt;=2,AE$3*AE78,0),IF(N(AH78)&gt;=2,AH$3*AH78,0),IF(N(V78)&gt;=2,V$3*V78,0),IF(N(Y78)&gt;=2,Y$3*Y78,0))/TCP,3))))</f>
        <v/>
      </c>
      <c r="AN78" s="2" t="str">
        <f>IFERROR(IF(COUNT($A78)=0,"",IF(COUNT(W78)=0,"--",IF(COUNTIF(B78:AK78,"3E")&gt;0,"3E",SUM(IF(D78&gt;=2,$D$3),IF(G78&gt;=2,$G$3),IF(J78&gt;=2,$J$3),IF(M78&gt;=2,$M$3),IF(P78&gt;=2,$P$3),IF(S78&gt;=2,$S$3),IF(V78&gt;=2,$V$3),IF(Y78&gt;=2,$Y$3),IF(AB78&gt;=2,$AB$3),IF(AE78&gt;=2,$AE$3),IF(AH78&gt;=2,$AH$3),IF(AK78&gt;=2,$AK$3))))),"")</f>
        <v/>
      </c>
      <c r="AO78" s="2" t="str">
        <f>IF(AM78="3E","3E",IF(COUNT($A78)=0,"",IF(COUNT(AK78)=0,"I",LOOKUP(AM78,{0,2,2.25,2.5,2.75,3,3.25,3.5,3.75,4},{"F","D","C","C+","B-","B","B+","A-","A","A+"}))))</f>
        <v/>
      </c>
      <c r="AP78" s="2" t="str">
        <f>IF(AM78="3E","3E",IF(OR(COUNT($A78)=0,COUNT(W78)=0),"",IF(AND(Y78&gt;=2,AM78&gt;=2,AN78&gt;=28),"PASS","FAIL")))</f>
        <v/>
      </c>
      <c r="AQ78" s="2" t="str">
        <f>IF(COUNT($A78)=0,"",IF(AP78="3E","3E",IF(AP78="PASS",CONCATENATE(IF(N(D78)&lt;2,"411F,",""),IF(N(G78)&lt;2,"412F,",""),IF(N(J78)&lt;2,"413F,",""),IF(N(M78)&lt;2,"421F,",""),IF(N(P78)&lt;2,"422F,",""),IF(N(S78)&lt;2,"423F,",""),IF(N(AB78)&lt;2,"431F,",""),IF(N(AE78)&lt;2,"432F,",""),IF(N(AH78)&lt;2,"433F,","")),"")))</f>
        <v/>
      </c>
      <c r="AR78" s="6" t="str">
        <f t="shared" si="2"/>
        <v/>
      </c>
    </row>
    <row r="79" spans="1:44" ht="18.95" customHeight="1" x14ac:dyDescent="0.25">
      <c r="A79" s="93" t="str">
        <f>IF(DR!$B81="","",DR!$B81)</f>
        <v/>
      </c>
      <c r="B79" s="5" t="str">
        <f>IF(COUNT($A79)=0,"",IF($A79&lt;&gt;DR!$B81,"ERR",DR!J81))</f>
        <v/>
      </c>
      <c r="C79" s="2" t="str">
        <f>IF(COUNT($A79)=0,"",IF(B79="3E","3E",IF(B79="","I",LOOKUP(B79/D$2,{0,0.4,0.45,0.5,0.55,0.6,0.65,0.7,0.75,0.8,1},{"F","D","C","C+","B-","B","B+","A-","A","A+"}))))</f>
        <v/>
      </c>
      <c r="D79" s="99" t="str">
        <f>IF(COUNT($A79)=0,"",IF(B79="","--",IF(B79="3E","3E",LOOKUP(B79/D$2,{0,0.4,0.45,0.5,0.55,0.6,0.65,0.7,0.75,0.8,1},{0,2,2.25,2.5,2.75,3,3.25,3.5,3.75,4}))))</f>
        <v/>
      </c>
      <c r="E79" s="5" t="str">
        <f>IF(COUNT($A79)=0,"",IF($A79&lt;&gt;DR!$B81,"ERR",DR!R81))</f>
        <v/>
      </c>
      <c r="F79" s="2" t="str">
        <f>IF(COUNT($A79)=0,"",IF(E79="3E","3E",IF(E79="","I",LOOKUP(E79/G$2,{0,0.4,0.45,0.5,0.55,0.6,0.65,0.7,0.75,0.8,1},{"F","D","C","C+","B-","B","B+","A-","A","A+"}))))</f>
        <v/>
      </c>
      <c r="G79" s="99" t="str">
        <f>IF(COUNT($A79)=0,"",IF(E79="","--",IF(E79="3E","3E",LOOKUP(E79/G$2,{0,0.4,0.45,0.5,0.55,0.6,0.65,0.7,0.75,0.8,1},{0,2,2.25,2.5,2.75,3,3.25,3.5,3.75,4}))))</f>
        <v/>
      </c>
      <c r="H79" s="5" t="str">
        <f>IF(COUNT($A79)=0,"",IF($A79&lt;&gt;DR!$B81,"ERR",DR!Z81))</f>
        <v/>
      </c>
      <c r="I79" s="2" t="str">
        <f>IF(COUNT($A79)=0,"",IF(H79="3E","3E",IF(H79="","I",LOOKUP(H79/J$2,{0,0.4,0.45,0.5,0.55,0.6,0.65,0.7,0.75,0.8,1},{"F","D","C","C+","B-","B","B+","A-","A","A+"}))))</f>
        <v/>
      </c>
      <c r="J79" s="99" t="str">
        <f>IF(COUNT($A79)=0,"",IF(H79="","--",IF(H79="3E","3E",LOOKUP(H79/J$2,{0,0.4,0.45,0.5,0.55,0.6,0.65,0.7,0.75,0.8,1},{0,2,2.25,2.5,2.75,3,3.25,3.5,3.75,4}))))</f>
        <v/>
      </c>
      <c r="K79" s="5" t="str">
        <f>IF(COUNT($A79)=0,"",IF($A79&lt;&gt;DR!$B81,"ERR",DR!AH81))</f>
        <v/>
      </c>
      <c r="L79" s="2" t="str">
        <f>IF(COUNT($A79)=0,"",IF(K79="3E","3E",IF(K79="","I",LOOKUP(K79/M$2,{0,0.4,0.45,0.5,0.55,0.6,0.65,0.7,0.75,0.8,1},{"F","D","C","C+","B-","B","B+","A-","A","A+"}))))</f>
        <v/>
      </c>
      <c r="M79" s="99" t="str">
        <f>IF(COUNT($A79)=0,"",IF(K79="","--",IF(K79="3E","3E",LOOKUP(K79/M$2,{0,0.4,0.45,0.5,0.55,0.6,0.65,0.7,0.75,0.8,1},{0,2,2.25,2.5,2.75,3,3.25,3.5,3.75,4}))))</f>
        <v/>
      </c>
      <c r="N79" s="5" t="str">
        <f>IF(COUNT($A79)=0,"",IF($A79&lt;&gt;DR!$B81,"ERR",DR!AP81))</f>
        <v/>
      </c>
      <c r="O79" s="2" t="str">
        <f>IF(COUNT($A79)=0,"",IF(N79="3E","3E",IF(N79="","I",LOOKUP(N79/P$2,{0,0.4,0.45,0.5,0.55,0.6,0.65,0.7,0.75,0.8,1},{"F","D","C","C+","B-","B","B+","A-","A","A+"}))))</f>
        <v/>
      </c>
      <c r="P79" s="99" t="str">
        <f>IF(COUNT($A79)=0,"",IF(N79="","--",IF(N79="3E","3E",LOOKUP(N79/P$2,{0,0.4,0.45,0.5,0.55,0.6,0.65,0.7,0.75,0.8,1},{0,2,2.25,2.5,2.75,3,3.25,3.5,3.75,4}))))</f>
        <v/>
      </c>
      <c r="Q79" s="5" t="str">
        <f>IF(COUNT($A79)=0,"",IF($A79&lt;&gt;DR!$B81,"ERR",DR!AX81))</f>
        <v/>
      </c>
      <c r="R79" s="2" t="str">
        <f>IF(COUNT($A79)=0,"",IF(Q79="3E","3E",IF(Q79="","I",LOOKUP(Q79/S$2,{0,0.4,0.45,0.5,0.55,0.6,0.65,0.7,0.75,0.8,1},{"F","D","C","C+","B-","B","B+","A-","A","A+"}))))</f>
        <v/>
      </c>
      <c r="S79" s="99" t="str">
        <f>IF(COUNT($A79)=0,"",IF(Q79="","--",IF(Q79="3E","3E",LOOKUP(Q79/S$2,{0,0.4,0.45,0.5,0.55,0.6,0.65,0.7,0.75,0.8,1},{0,2,2.25,2.5,2.75,3,3.25,3.5,3.75,4}))))</f>
        <v/>
      </c>
      <c r="T79" s="5" t="str">
        <f>IF(OR(COUNT($A79)=0,DR!BZ81=""),"",IF($A79&lt;&gt;DR!$B81,"ERR",DR!BZ81))</f>
        <v/>
      </c>
      <c r="U79" s="2" t="str">
        <f>IF(COUNT($A79)=0,"",IF(T79="3E","3E",IF(T79="","I",LOOKUP(T79/V$2,{0,0.4,0.45,0.5,0.55,0.6,0.65,0.7,0.75,0.8,1},{"F","D","C","C+","B-","B","B+","A-","A","A+"}))))</f>
        <v/>
      </c>
      <c r="V79" s="99" t="str">
        <f>IF(COUNT($A79)=0,"",IF(T79="","--",IF(T79="3E","3E",LOOKUP(T79/V$2,{0,0.4,0.45,0.5,0.55,0.6,0.65,0.7,0.75,0.8,1},{0,2,2.25,2.5,2.75,3,3.25,3.5,3.75,4}))))</f>
        <v/>
      </c>
      <c r="W79" s="5" t="str">
        <f>IF(COUNT($A79)=0,"",IF($A79&lt;&gt;DR!$B81,"ERR",IF(DR!$A81="IM",DR!CL81,DR!CK81)))</f>
        <v/>
      </c>
      <c r="X79" s="2" t="str">
        <f>IF(COUNT($A79)=0,"",IF(W79="3E","3E",IF(W79="","I",LOOKUP(W79/Y$2,{0,0.4,0.45,0.5,0.55,0.6,0.65,0.7,0.75,0.8,1},{"F","D","C","C+","B-","B","B+","A-","A","A+"}))))</f>
        <v/>
      </c>
      <c r="Y79" s="99" t="str">
        <f>IF(COUNT($A79)=0,"",IF(W79="","--",IF(W79="3E","3E",LOOKUP(W79/Y$2,{0,0.4,0.45,0.5,0.55,0.6,0.65,0.7,0.75,0.8,1},{0,2,2.25,2.5,2.75,3,3.25,3.5,3.75,4}))))</f>
        <v/>
      </c>
      <c r="Z79" s="5" t="str">
        <f>IF(COUNT($A79)=0,"",IF($A79&lt;&gt;DR!$B81,"ERR",DR!BF81))</f>
        <v/>
      </c>
      <c r="AA79" s="2" t="str">
        <f>IF(COUNT($A79)=0,"",IF(Z79="3E","3E",IF(Z79="","I",LOOKUP(Z79/AB$2,{0,0.4,0.45,0.5,0.55,0.6,0.65,0.7,0.75,0.8,1},{"F","D","C","C+","B-","B","B+","A-","A","A+"}))))</f>
        <v/>
      </c>
      <c r="AB79" s="99" t="str">
        <f>IF(COUNT($A79)=0,"",IF(Z79="","--",IF(Z79="3E","3E",LOOKUP(Z79/AB$2,{0,0.4,0.45,0.5,0.55,0.6,0.65,0.7,0.75,0.8,1},{0,2,2.25,2.5,2.75,3,3.25,3.5,3.75,4}))))</f>
        <v/>
      </c>
      <c r="AC79" s="5" t="str">
        <f>IF(COUNT($A79)=0,"",IF($A79&lt;&gt;DR!$B81,"ERR",DR!BG81))</f>
        <v/>
      </c>
      <c r="AD79" s="2" t="str">
        <f>IF(COUNT($A79)=0,"",IF(AC79="3E","3E",IF(AC79="","I",LOOKUP(AC79/AE$2,{0,0.4,0.45,0.5,0.55,0.6,0.65,0.7,0.75,0.8,1},{"F","D","C","C+","B-","B","B+","A-","A","A+"}))))</f>
        <v/>
      </c>
      <c r="AE79" s="99" t="str">
        <f>IF(COUNT($A79)=0,"",IF(AC79="","--",IF(AC79="3E","3E",LOOKUP(AC79/AE$2,{0,0.4,0.45,0.5,0.55,0.6,0.65,0.7,0.75,0.8,1},{0,2,2.25,2.5,2.75,3,3.25,3.5,3.75,4}))))</f>
        <v/>
      </c>
      <c r="AF79" s="5" t="str">
        <f>IF(COUNT($A79)=0,"",IF($A79&lt;&gt;DR!$B81,"ERR",DR!BQ81))</f>
        <v/>
      </c>
      <c r="AG79" s="2" t="str">
        <f>IF(COUNT($A79)=0,"",IF(AF79="3E","3E",IF(AF79="","I",LOOKUP(AF79/AH$2,{0,0.4,0.45,0.5,0.55,0.6,0.65,0.7,0.75,0.8,1},{"F","D","C","C+","B-","B","B+","A-","A","A+"}))))</f>
        <v/>
      </c>
      <c r="AH79" s="99" t="str">
        <f>IF(COUNT($A79)=0,"",IF(AF79="","--",IF(AF79="3E","3E",LOOKUP(AF79/AH$2,{0,0.4,0.45,0.5,0.55,0.6,0.65,0.7,0.75,0.8,1},{0,2,2.25,2.5,2.75,3,3.25,3.5,3.75,4}))))</f>
        <v/>
      </c>
      <c r="AI79" s="5" t="str">
        <f>IF(COUNT($A79)=0,"",IF($A79&lt;&gt;DR!$B81,"ERR",DR!BY81))</f>
        <v/>
      </c>
      <c r="AJ79" s="2" t="str">
        <f>IF(COUNT($A79)=0,"",IF(AI79="3E","3E",IF(AI79="","I",LOOKUP(AI79/AK$2,{0,0.4,0.45,0.5,0.55,0.6,0.65,0.7,0.75,0.8,1},{"F","D","C","C+","B-","B","B+","A-","A","A+"}))))</f>
        <v/>
      </c>
      <c r="AK79" s="103" t="str">
        <f>IF(COUNT($A79)=0,"",IF(AI79="","--",IF(AI79="3E","3E",LOOKUP(AI79/AK$2,{0,0.4,0.45,0.5,0.55,0.6,0.65,0.7,0.75,0.8,1},{0,2,2.25,2.5,2.75,3,3.25,3.5,3.75,4}))))</f>
        <v/>
      </c>
      <c r="AL79" s="94" t="str">
        <f>IFERROR(IF(COUNT($A79)=0,"",IF(COUNT(W79)=0,"--",IF(COUNTIF(B79:AK79,"3E")&gt;0,"3E",SUM(IF(D79&gt;=2,D79*$D$3),IF(G79&gt;=2,G79*$G$3),IF(J79&gt;=2,J79*$J$3),IF(M79&gt;=2,M79*$M$3),IF(P79&gt;=2,P79*$P$3),IF(S79&gt;=2,S79*$S$3),IF(V79&gt;=2,V79*$V$3),IF(Y79&gt;=2,Y79*$Y$3),IF(AB79&gt;=2,AB79*$AB$3),IF(AE79&gt;=2,AE79*$AE$3),IF(AH79&gt;=2,AH79*$AH$3),IF(AK79&gt;=2,AK79*$AK$3))))),"")</f>
        <v/>
      </c>
      <c r="AM79" s="4" t="str">
        <f>IF(COUNT($A79)=0,"",IF(COUNT(W79)=0,"--",IF(COUNTIF(B79:Y79,"3E")&gt;0,"3E",TRUNC(SUM(IF(N(D79)&gt;=2,D$3*D79,0),IF(N(G79)&gt;=2,G$3*G79,0),IF(N(J79)&gt;=2,J$3*J79,0),IF(N(M79)&gt;=2,M$3*M79,0),IF(N(P79)&gt;=2,P$3*P79,0),IF(N(S79)&gt;=2,S$3*S79,0),IF(N(AB79)&gt;=2,AB$3*AB79,0),IF(N(AE79)&gt;=2,AE$3*AE79,0),IF(N(AH79)&gt;=2,AH$3*AH79,0),IF(N(V79)&gt;=2,V$3*V79,0),IF(N(Y79)&gt;=2,Y$3*Y79,0))/TCP,3))))</f>
        <v/>
      </c>
      <c r="AN79" s="2" t="str">
        <f>IFERROR(IF(COUNT($A79)=0,"",IF(COUNT(W79)=0,"--",IF(COUNTIF(B79:AK79,"3E")&gt;0,"3E",SUM(IF(D79&gt;=2,$D$3),IF(G79&gt;=2,$G$3),IF(J79&gt;=2,$J$3),IF(M79&gt;=2,$M$3),IF(P79&gt;=2,$P$3),IF(S79&gt;=2,$S$3),IF(V79&gt;=2,$V$3),IF(Y79&gt;=2,$Y$3),IF(AB79&gt;=2,$AB$3),IF(AE79&gt;=2,$AE$3),IF(AH79&gt;=2,$AH$3),IF(AK79&gt;=2,$AK$3))))),"")</f>
        <v/>
      </c>
      <c r="AO79" s="2" t="str">
        <f>IF(AM79="3E","3E",IF(COUNT($A79)=0,"",IF(COUNT(AK79)=0,"I",LOOKUP(AM79,{0,2,2.25,2.5,2.75,3,3.25,3.5,3.75,4},{"F","D","C","C+","B-","B","B+","A-","A","A+"}))))</f>
        <v/>
      </c>
      <c r="AP79" s="2" t="str">
        <f>IF(AM79="3E","3E",IF(OR(COUNT($A79)=0,COUNT(W79)=0),"",IF(AND(Y79&gt;=2,AM79&gt;=2,AN79&gt;=28),"PASS","FAIL")))</f>
        <v/>
      </c>
      <c r="AQ79" s="2" t="str">
        <f>IF(COUNT($A79)=0,"",IF(AP79="3E","3E",IF(AP79="PASS",CONCATENATE(IF(N(D79)&lt;2,"411F,",""),IF(N(G79)&lt;2,"412F,",""),IF(N(J79)&lt;2,"413F,",""),IF(N(M79)&lt;2,"421F,",""),IF(N(P79)&lt;2,"422F,",""),IF(N(S79)&lt;2,"423F,",""),IF(N(AB79)&lt;2,"431F,",""),IF(N(AE79)&lt;2,"432F,",""),IF(N(AH79)&lt;2,"433F,","")),"")))</f>
        <v/>
      </c>
      <c r="AR79" s="6" t="str">
        <f t="shared" si="2"/>
        <v/>
      </c>
    </row>
    <row r="80" spans="1:44" ht="18.95" customHeight="1" x14ac:dyDescent="0.25">
      <c r="A80" s="93" t="str">
        <f>IF(DR!$B82="","",DR!$B82)</f>
        <v/>
      </c>
      <c r="B80" s="5" t="str">
        <f>IF(COUNT($A80)=0,"",IF($A80&lt;&gt;DR!$B82,"ERR",DR!J82))</f>
        <v/>
      </c>
      <c r="C80" s="2" t="str">
        <f>IF(COUNT($A80)=0,"",IF(B80="3E","3E",IF(B80="","I",LOOKUP(B80/D$2,{0,0.4,0.45,0.5,0.55,0.6,0.65,0.7,0.75,0.8,1},{"F","D","C","C+","B-","B","B+","A-","A","A+"}))))</f>
        <v/>
      </c>
      <c r="D80" s="99" t="str">
        <f>IF(COUNT($A80)=0,"",IF(B80="","--",IF(B80="3E","3E",LOOKUP(B80/D$2,{0,0.4,0.45,0.5,0.55,0.6,0.65,0.7,0.75,0.8,1},{0,2,2.25,2.5,2.75,3,3.25,3.5,3.75,4}))))</f>
        <v/>
      </c>
      <c r="E80" s="5" t="str">
        <f>IF(COUNT($A80)=0,"",IF($A80&lt;&gt;DR!$B82,"ERR",DR!R82))</f>
        <v/>
      </c>
      <c r="F80" s="2" t="str">
        <f>IF(COUNT($A80)=0,"",IF(E80="3E","3E",IF(E80="","I",LOOKUP(E80/G$2,{0,0.4,0.45,0.5,0.55,0.6,0.65,0.7,0.75,0.8,1},{"F","D","C","C+","B-","B","B+","A-","A","A+"}))))</f>
        <v/>
      </c>
      <c r="G80" s="99" t="str">
        <f>IF(COUNT($A80)=0,"",IF(E80="","--",IF(E80="3E","3E",LOOKUP(E80/G$2,{0,0.4,0.45,0.5,0.55,0.6,0.65,0.7,0.75,0.8,1},{0,2,2.25,2.5,2.75,3,3.25,3.5,3.75,4}))))</f>
        <v/>
      </c>
      <c r="H80" s="5" t="str">
        <f>IF(COUNT($A80)=0,"",IF($A80&lt;&gt;DR!$B82,"ERR",DR!Z82))</f>
        <v/>
      </c>
      <c r="I80" s="2" t="str">
        <f>IF(COUNT($A80)=0,"",IF(H80="3E","3E",IF(H80="","I",LOOKUP(H80/J$2,{0,0.4,0.45,0.5,0.55,0.6,0.65,0.7,0.75,0.8,1},{"F","D","C","C+","B-","B","B+","A-","A","A+"}))))</f>
        <v/>
      </c>
      <c r="J80" s="99" t="str">
        <f>IF(COUNT($A80)=0,"",IF(H80="","--",IF(H80="3E","3E",LOOKUP(H80/J$2,{0,0.4,0.45,0.5,0.55,0.6,0.65,0.7,0.75,0.8,1},{0,2,2.25,2.5,2.75,3,3.25,3.5,3.75,4}))))</f>
        <v/>
      </c>
      <c r="K80" s="5" t="str">
        <f>IF(COUNT($A80)=0,"",IF($A80&lt;&gt;DR!$B82,"ERR",DR!AH82))</f>
        <v/>
      </c>
      <c r="L80" s="2" t="str">
        <f>IF(COUNT($A80)=0,"",IF(K80="3E","3E",IF(K80="","I",LOOKUP(K80/M$2,{0,0.4,0.45,0.5,0.55,0.6,0.65,0.7,0.75,0.8,1},{"F","D","C","C+","B-","B","B+","A-","A","A+"}))))</f>
        <v/>
      </c>
      <c r="M80" s="99" t="str">
        <f>IF(COUNT($A80)=0,"",IF(K80="","--",IF(K80="3E","3E",LOOKUP(K80/M$2,{0,0.4,0.45,0.5,0.55,0.6,0.65,0.7,0.75,0.8,1},{0,2,2.25,2.5,2.75,3,3.25,3.5,3.75,4}))))</f>
        <v/>
      </c>
      <c r="N80" s="5" t="str">
        <f>IF(COUNT($A80)=0,"",IF($A80&lt;&gt;DR!$B82,"ERR",DR!AP82))</f>
        <v/>
      </c>
      <c r="O80" s="2" t="str">
        <f>IF(COUNT($A80)=0,"",IF(N80="3E","3E",IF(N80="","I",LOOKUP(N80/P$2,{0,0.4,0.45,0.5,0.55,0.6,0.65,0.7,0.75,0.8,1},{"F","D","C","C+","B-","B","B+","A-","A","A+"}))))</f>
        <v/>
      </c>
      <c r="P80" s="99" t="str">
        <f>IF(COUNT($A80)=0,"",IF(N80="","--",IF(N80="3E","3E",LOOKUP(N80/P$2,{0,0.4,0.45,0.5,0.55,0.6,0.65,0.7,0.75,0.8,1},{0,2,2.25,2.5,2.75,3,3.25,3.5,3.75,4}))))</f>
        <v/>
      </c>
      <c r="Q80" s="5" t="str">
        <f>IF(COUNT($A80)=0,"",IF($A80&lt;&gt;DR!$B82,"ERR",DR!AX82))</f>
        <v/>
      </c>
      <c r="R80" s="2" t="str">
        <f>IF(COUNT($A80)=0,"",IF(Q80="3E","3E",IF(Q80="","I",LOOKUP(Q80/S$2,{0,0.4,0.45,0.5,0.55,0.6,0.65,0.7,0.75,0.8,1},{"F","D","C","C+","B-","B","B+","A-","A","A+"}))))</f>
        <v/>
      </c>
      <c r="S80" s="99" t="str">
        <f>IF(COUNT($A80)=0,"",IF(Q80="","--",IF(Q80="3E","3E",LOOKUP(Q80/S$2,{0,0.4,0.45,0.5,0.55,0.6,0.65,0.7,0.75,0.8,1},{0,2,2.25,2.5,2.75,3,3.25,3.5,3.75,4}))))</f>
        <v/>
      </c>
      <c r="T80" s="5" t="str">
        <f>IF(OR(COUNT($A80)=0,DR!BZ82=""),"",IF($A80&lt;&gt;DR!$B82,"ERR",DR!BZ82))</f>
        <v/>
      </c>
      <c r="U80" s="2" t="str">
        <f>IF(COUNT($A80)=0,"",IF(T80="3E","3E",IF(T80="","I",LOOKUP(T80/V$2,{0,0.4,0.45,0.5,0.55,0.6,0.65,0.7,0.75,0.8,1},{"F","D","C","C+","B-","B","B+","A-","A","A+"}))))</f>
        <v/>
      </c>
      <c r="V80" s="99" t="str">
        <f>IF(COUNT($A80)=0,"",IF(T80="","--",IF(T80="3E","3E",LOOKUP(T80/V$2,{0,0.4,0.45,0.5,0.55,0.6,0.65,0.7,0.75,0.8,1},{0,2,2.25,2.5,2.75,3,3.25,3.5,3.75,4}))))</f>
        <v/>
      </c>
      <c r="W80" s="5" t="str">
        <f>IF(COUNT($A80)=0,"",IF($A80&lt;&gt;DR!$B82,"ERR",IF(DR!$A82="IM",DR!CL82,DR!CK82)))</f>
        <v/>
      </c>
      <c r="X80" s="2" t="str">
        <f>IF(COUNT($A80)=0,"",IF(W80="3E","3E",IF(W80="","I",LOOKUP(W80/Y$2,{0,0.4,0.45,0.5,0.55,0.6,0.65,0.7,0.75,0.8,1},{"F","D","C","C+","B-","B","B+","A-","A","A+"}))))</f>
        <v/>
      </c>
      <c r="Y80" s="99" t="str">
        <f>IF(COUNT($A80)=0,"",IF(W80="","--",IF(W80="3E","3E",LOOKUP(W80/Y$2,{0,0.4,0.45,0.5,0.55,0.6,0.65,0.7,0.75,0.8,1},{0,2,2.25,2.5,2.75,3,3.25,3.5,3.75,4}))))</f>
        <v/>
      </c>
      <c r="Z80" s="5" t="str">
        <f>IF(COUNT($A80)=0,"",IF($A80&lt;&gt;DR!$B82,"ERR",DR!BF82))</f>
        <v/>
      </c>
      <c r="AA80" s="2" t="str">
        <f>IF(COUNT($A80)=0,"",IF(Z80="3E","3E",IF(Z80="","I",LOOKUP(Z80/AB$2,{0,0.4,0.45,0.5,0.55,0.6,0.65,0.7,0.75,0.8,1},{"F","D","C","C+","B-","B","B+","A-","A","A+"}))))</f>
        <v/>
      </c>
      <c r="AB80" s="99" t="str">
        <f>IF(COUNT($A80)=0,"",IF(Z80="","--",IF(Z80="3E","3E",LOOKUP(Z80/AB$2,{0,0.4,0.45,0.5,0.55,0.6,0.65,0.7,0.75,0.8,1},{0,2,2.25,2.5,2.75,3,3.25,3.5,3.75,4}))))</f>
        <v/>
      </c>
      <c r="AC80" s="5" t="str">
        <f>IF(COUNT($A80)=0,"",IF($A80&lt;&gt;DR!$B82,"ERR",DR!BG82))</f>
        <v/>
      </c>
      <c r="AD80" s="2" t="str">
        <f>IF(COUNT($A80)=0,"",IF(AC80="3E","3E",IF(AC80="","I",LOOKUP(AC80/AE$2,{0,0.4,0.45,0.5,0.55,0.6,0.65,0.7,0.75,0.8,1},{"F","D","C","C+","B-","B","B+","A-","A","A+"}))))</f>
        <v/>
      </c>
      <c r="AE80" s="99" t="str">
        <f>IF(COUNT($A80)=0,"",IF(AC80="","--",IF(AC80="3E","3E",LOOKUP(AC80/AE$2,{0,0.4,0.45,0.5,0.55,0.6,0.65,0.7,0.75,0.8,1},{0,2,2.25,2.5,2.75,3,3.25,3.5,3.75,4}))))</f>
        <v/>
      </c>
      <c r="AF80" s="5" t="str">
        <f>IF(COUNT($A80)=0,"",IF($A80&lt;&gt;DR!$B82,"ERR",DR!BQ82))</f>
        <v/>
      </c>
      <c r="AG80" s="2" t="str">
        <f>IF(COUNT($A80)=0,"",IF(AF80="3E","3E",IF(AF80="","I",LOOKUP(AF80/AH$2,{0,0.4,0.45,0.5,0.55,0.6,0.65,0.7,0.75,0.8,1},{"F","D","C","C+","B-","B","B+","A-","A","A+"}))))</f>
        <v/>
      </c>
      <c r="AH80" s="99" t="str">
        <f>IF(COUNT($A80)=0,"",IF(AF80="","--",IF(AF80="3E","3E",LOOKUP(AF80/AH$2,{0,0.4,0.45,0.5,0.55,0.6,0.65,0.7,0.75,0.8,1},{0,2,2.25,2.5,2.75,3,3.25,3.5,3.75,4}))))</f>
        <v/>
      </c>
      <c r="AI80" s="5" t="str">
        <f>IF(COUNT($A80)=0,"",IF($A80&lt;&gt;DR!$B82,"ERR",DR!BY82))</f>
        <v/>
      </c>
      <c r="AJ80" s="2" t="str">
        <f>IF(COUNT($A80)=0,"",IF(AI80="3E","3E",IF(AI80="","I",LOOKUP(AI80/AK$2,{0,0.4,0.45,0.5,0.55,0.6,0.65,0.7,0.75,0.8,1},{"F","D","C","C+","B-","B","B+","A-","A","A+"}))))</f>
        <v/>
      </c>
      <c r="AK80" s="103" t="str">
        <f>IF(COUNT($A80)=0,"",IF(AI80="","--",IF(AI80="3E","3E",LOOKUP(AI80/AK$2,{0,0.4,0.45,0.5,0.55,0.6,0.65,0.7,0.75,0.8,1},{0,2,2.25,2.5,2.75,3,3.25,3.5,3.75,4}))))</f>
        <v/>
      </c>
      <c r="AL80" s="94" t="str">
        <f>IFERROR(IF(COUNT($A80)=0,"",IF(COUNT(W80)=0,"--",IF(COUNTIF(B80:AK80,"3E")&gt;0,"3E",SUM(IF(D80&gt;=2,D80*$D$3),IF(G80&gt;=2,G80*$G$3),IF(J80&gt;=2,J80*$J$3),IF(M80&gt;=2,M80*$M$3),IF(P80&gt;=2,P80*$P$3),IF(S80&gt;=2,S80*$S$3),IF(V80&gt;=2,V80*$V$3),IF(Y80&gt;=2,Y80*$Y$3),IF(AB80&gt;=2,AB80*$AB$3),IF(AE80&gt;=2,AE80*$AE$3),IF(AH80&gt;=2,AH80*$AH$3),IF(AK80&gt;=2,AK80*$AK$3))))),"")</f>
        <v/>
      </c>
      <c r="AM80" s="4" t="str">
        <f>IF(COUNT($A80)=0,"",IF(COUNT(W80)=0,"--",IF(COUNTIF(B80:Y80,"3E")&gt;0,"3E",TRUNC(SUM(IF(N(D80)&gt;=2,D$3*D80,0),IF(N(G80)&gt;=2,G$3*G80,0),IF(N(J80)&gt;=2,J$3*J80,0),IF(N(M80)&gt;=2,M$3*M80,0),IF(N(P80)&gt;=2,P$3*P80,0),IF(N(S80)&gt;=2,S$3*S80,0),IF(N(AB80)&gt;=2,AB$3*AB80,0),IF(N(AE80)&gt;=2,AE$3*AE80,0),IF(N(AH80)&gt;=2,AH$3*AH80,0),IF(N(V80)&gt;=2,V$3*V80,0),IF(N(Y80)&gt;=2,Y$3*Y80,0))/TCP,3))))</f>
        <v/>
      </c>
      <c r="AN80" s="2" t="str">
        <f>IFERROR(IF(COUNT($A80)=0,"",IF(COUNT(W80)=0,"--",IF(COUNTIF(B80:AK80,"3E")&gt;0,"3E",SUM(IF(D80&gt;=2,$D$3),IF(G80&gt;=2,$G$3),IF(J80&gt;=2,$J$3),IF(M80&gt;=2,$M$3),IF(P80&gt;=2,$P$3),IF(S80&gt;=2,$S$3),IF(V80&gt;=2,$V$3),IF(Y80&gt;=2,$Y$3),IF(AB80&gt;=2,$AB$3),IF(AE80&gt;=2,$AE$3),IF(AH80&gt;=2,$AH$3),IF(AK80&gt;=2,$AK$3))))),"")</f>
        <v/>
      </c>
      <c r="AO80" s="2" t="str">
        <f>IF(AM80="3E","3E",IF(COUNT($A80)=0,"",IF(COUNT(AK80)=0,"I",LOOKUP(AM80,{0,2,2.25,2.5,2.75,3,3.25,3.5,3.75,4},{"F","D","C","C+","B-","B","B+","A-","A","A+"}))))</f>
        <v/>
      </c>
      <c r="AP80" s="2" t="str">
        <f>IF(AM80="3E","3E",IF(OR(COUNT($A80)=0,COUNT(W80)=0),"",IF(AND(Y80&gt;=2,AM80&gt;=2,AN80&gt;=28),"PASS","FAIL")))</f>
        <v/>
      </c>
      <c r="AQ80" s="2" t="str">
        <f>IF(COUNT($A80)=0,"",IF(AP80="3E","3E",IF(AP80="PASS",CONCATENATE(IF(N(D80)&lt;2,"411F,",""),IF(N(G80)&lt;2,"412F,",""),IF(N(J80)&lt;2,"413F,",""),IF(N(M80)&lt;2,"421F,",""),IF(N(P80)&lt;2,"422F,",""),IF(N(S80)&lt;2,"423F,",""),IF(N(AB80)&lt;2,"431F,",""),IF(N(AE80)&lt;2,"432F,",""),IF(N(AH80)&lt;2,"433F,","")),"")))</f>
        <v/>
      </c>
      <c r="AR80" s="6" t="str">
        <f t="shared" si="2"/>
        <v/>
      </c>
    </row>
    <row r="81" spans="1:44" ht="18.95" customHeight="1" x14ac:dyDescent="0.25">
      <c r="A81" s="93" t="str">
        <f>IF(DR!$B83="","",DR!$B83)</f>
        <v/>
      </c>
      <c r="B81" s="5" t="str">
        <f>IF(COUNT($A81)=0,"",IF($A81&lt;&gt;DR!$B83,"ERR",DR!J83))</f>
        <v/>
      </c>
      <c r="C81" s="2" t="str">
        <f>IF(COUNT($A81)=0,"",IF(B81="3E","3E",IF(B81="","I",LOOKUP(B81/D$2,{0,0.4,0.45,0.5,0.55,0.6,0.65,0.7,0.75,0.8,1},{"F","D","C","C+","B-","B","B+","A-","A","A+"}))))</f>
        <v/>
      </c>
      <c r="D81" s="99" t="str">
        <f>IF(COUNT($A81)=0,"",IF(B81="","--",IF(B81="3E","3E",LOOKUP(B81/D$2,{0,0.4,0.45,0.5,0.55,0.6,0.65,0.7,0.75,0.8,1},{0,2,2.25,2.5,2.75,3,3.25,3.5,3.75,4}))))</f>
        <v/>
      </c>
      <c r="E81" s="5" t="str">
        <f>IF(COUNT($A81)=0,"",IF($A81&lt;&gt;DR!$B83,"ERR",DR!R83))</f>
        <v/>
      </c>
      <c r="F81" s="2" t="str">
        <f>IF(COUNT($A81)=0,"",IF(E81="3E","3E",IF(E81="","I",LOOKUP(E81/G$2,{0,0.4,0.45,0.5,0.55,0.6,0.65,0.7,0.75,0.8,1},{"F","D","C","C+","B-","B","B+","A-","A","A+"}))))</f>
        <v/>
      </c>
      <c r="G81" s="99" t="str">
        <f>IF(COUNT($A81)=0,"",IF(E81="","--",IF(E81="3E","3E",LOOKUP(E81/G$2,{0,0.4,0.45,0.5,0.55,0.6,0.65,0.7,0.75,0.8,1},{0,2,2.25,2.5,2.75,3,3.25,3.5,3.75,4}))))</f>
        <v/>
      </c>
      <c r="H81" s="5" t="str">
        <f>IF(COUNT($A81)=0,"",IF($A81&lt;&gt;DR!$B83,"ERR",DR!Z83))</f>
        <v/>
      </c>
      <c r="I81" s="2" t="str">
        <f>IF(COUNT($A81)=0,"",IF(H81="3E","3E",IF(H81="","I",LOOKUP(H81/J$2,{0,0.4,0.45,0.5,0.55,0.6,0.65,0.7,0.75,0.8,1},{"F","D","C","C+","B-","B","B+","A-","A","A+"}))))</f>
        <v/>
      </c>
      <c r="J81" s="99" t="str">
        <f>IF(COUNT($A81)=0,"",IF(H81="","--",IF(H81="3E","3E",LOOKUP(H81/J$2,{0,0.4,0.45,0.5,0.55,0.6,0.65,0.7,0.75,0.8,1},{0,2,2.25,2.5,2.75,3,3.25,3.5,3.75,4}))))</f>
        <v/>
      </c>
      <c r="K81" s="5" t="str">
        <f>IF(COUNT($A81)=0,"",IF($A81&lt;&gt;DR!$B83,"ERR",DR!AH83))</f>
        <v/>
      </c>
      <c r="L81" s="2" t="str">
        <f>IF(COUNT($A81)=0,"",IF(K81="3E","3E",IF(K81="","I",LOOKUP(K81/M$2,{0,0.4,0.45,0.5,0.55,0.6,0.65,0.7,0.75,0.8,1},{"F","D","C","C+","B-","B","B+","A-","A","A+"}))))</f>
        <v/>
      </c>
      <c r="M81" s="99" t="str">
        <f>IF(COUNT($A81)=0,"",IF(K81="","--",IF(K81="3E","3E",LOOKUP(K81/M$2,{0,0.4,0.45,0.5,0.55,0.6,0.65,0.7,0.75,0.8,1},{0,2,2.25,2.5,2.75,3,3.25,3.5,3.75,4}))))</f>
        <v/>
      </c>
      <c r="N81" s="5" t="str">
        <f>IF(COUNT($A81)=0,"",IF($A81&lt;&gt;DR!$B83,"ERR",DR!AP83))</f>
        <v/>
      </c>
      <c r="O81" s="2" t="str">
        <f>IF(COUNT($A81)=0,"",IF(N81="3E","3E",IF(N81="","I",LOOKUP(N81/P$2,{0,0.4,0.45,0.5,0.55,0.6,0.65,0.7,0.75,0.8,1},{"F","D","C","C+","B-","B","B+","A-","A","A+"}))))</f>
        <v/>
      </c>
      <c r="P81" s="99" t="str">
        <f>IF(COUNT($A81)=0,"",IF(N81="","--",IF(N81="3E","3E",LOOKUP(N81/P$2,{0,0.4,0.45,0.5,0.55,0.6,0.65,0.7,0.75,0.8,1},{0,2,2.25,2.5,2.75,3,3.25,3.5,3.75,4}))))</f>
        <v/>
      </c>
      <c r="Q81" s="5" t="str">
        <f>IF(COUNT($A81)=0,"",IF($A81&lt;&gt;DR!$B83,"ERR",DR!AX83))</f>
        <v/>
      </c>
      <c r="R81" s="2" t="str">
        <f>IF(COUNT($A81)=0,"",IF(Q81="3E","3E",IF(Q81="","I",LOOKUP(Q81/S$2,{0,0.4,0.45,0.5,0.55,0.6,0.65,0.7,0.75,0.8,1},{"F","D","C","C+","B-","B","B+","A-","A","A+"}))))</f>
        <v/>
      </c>
      <c r="S81" s="99" t="str">
        <f>IF(COUNT($A81)=0,"",IF(Q81="","--",IF(Q81="3E","3E",LOOKUP(Q81/S$2,{0,0.4,0.45,0.5,0.55,0.6,0.65,0.7,0.75,0.8,1},{0,2,2.25,2.5,2.75,3,3.25,3.5,3.75,4}))))</f>
        <v/>
      </c>
      <c r="T81" s="5" t="str">
        <f>IF(OR(COUNT($A81)=0,DR!BZ83=""),"",IF($A81&lt;&gt;DR!$B83,"ERR",DR!BZ83))</f>
        <v/>
      </c>
      <c r="U81" s="2" t="str">
        <f>IF(COUNT($A81)=0,"",IF(T81="3E","3E",IF(T81="","I",LOOKUP(T81/V$2,{0,0.4,0.45,0.5,0.55,0.6,0.65,0.7,0.75,0.8,1},{"F","D","C","C+","B-","B","B+","A-","A","A+"}))))</f>
        <v/>
      </c>
      <c r="V81" s="99" t="str">
        <f>IF(COUNT($A81)=0,"",IF(T81="","--",IF(T81="3E","3E",LOOKUP(T81/V$2,{0,0.4,0.45,0.5,0.55,0.6,0.65,0.7,0.75,0.8,1},{0,2,2.25,2.5,2.75,3,3.25,3.5,3.75,4}))))</f>
        <v/>
      </c>
      <c r="W81" s="5" t="str">
        <f>IF(COUNT($A81)=0,"",IF($A81&lt;&gt;DR!$B83,"ERR",IF(DR!$A83="IM",DR!CL83,DR!CK83)))</f>
        <v/>
      </c>
      <c r="X81" s="2" t="str">
        <f>IF(COUNT($A81)=0,"",IF(W81="3E","3E",IF(W81="","I",LOOKUP(W81/Y$2,{0,0.4,0.45,0.5,0.55,0.6,0.65,0.7,0.75,0.8,1},{"F","D","C","C+","B-","B","B+","A-","A","A+"}))))</f>
        <v/>
      </c>
      <c r="Y81" s="99" t="str">
        <f>IF(COUNT($A81)=0,"",IF(W81="","--",IF(W81="3E","3E",LOOKUP(W81/Y$2,{0,0.4,0.45,0.5,0.55,0.6,0.65,0.7,0.75,0.8,1},{0,2,2.25,2.5,2.75,3,3.25,3.5,3.75,4}))))</f>
        <v/>
      </c>
      <c r="Z81" s="5" t="str">
        <f>IF(COUNT($A81)=0,"",IF($A81&lt;&gt;DR!$B83,"ERR",DR!BF83))</f>
        <v/>
      </c>
      <c r="AA81" s="2" t="str">
        <f>IF(COUNT($A81)=0,"",IF(Z81="3E","3E",IF(Z81="","I",LOOKUP(Z81/AB$2,{0,0.4,0.45,0.5,0.55,0.6,0.65,0.7,0.75,0.8,1},{"F","D","C","C+","B-","B","B+","A-","A","A+"}))))</f>
        <v/>
      </c>
      <c r="AB81" s="99" t="str">
        <f>IF(COUNT($A81)=0,"",IF(Z81="","--",IF(Z81="3E","3E",LOOKUP(Z81/AB$2,{0,0.4,0.45,0.5,0.55,0.6,0.65,0.7,0.75,0.8,1},{0,2,2.25,2.5,2.75,3,3.25,3.5,3.75,4}))))</f>
        <v/>
      </c>
      <c r="AC81" s="5" t="str">
        <f>IF(COUNT($A81)=0,"",IF($A81&lt;&gt;DR!$B83,"ERR",DR!BG83))</f>
        <v/>
      </c>
      <c r="AD81" s="2" t="str">
        <f>IF(COUNT($A81)=0,"",IF(AC81="3E","3E",IF(AC81="","I",LOOKUP(AC81/AE$2,{0,0.4,0.45,0.5,0.55,0.6,0.65,0.7,0.75,0.8,1},{"F","D","C","C+","B-","B","B+","A-","A","A+"}))))</f>
        <v/>
      </c>
      <c r="AE81" s="99" t="str">
        <f>IF(COUNT($A81)=0,"",IF(AC81="","--",IF(AC81="3E","3E",LOOKUP(AC81/AE$2,{0,0.4,0.45,0.5,0.55,0.6,0.65,0.7,0.75,0.8,1},{0,2,2.25,2.5,2.75,3,3.25,3.5,3.75,4}))))</f>
        <v/>
      </c>
      <c r="AF81" s="5" t="str">
        <f>IF(COUNT($A81)=0,"",IF($A81&lt;&gt;DR!$B83,"ERR",DR!BQ83))</f>
        <v/>
      </c>
      <c r="AG81" s="2" t="str">
        <f>IF(COUNT($A81)=0,"",IF(AF81="3E","3E",IF(AF81="","I",LOOKUP(AF81/AH$2,{0,0.4,0.45,0.5,0.55,0.6,0.65,0.7,0.75,0.8,1},{"F","D","C","C+","B-","B","B+","A-","A","A+"}))))</f>
        <v/>
      </c>
      <c r="AH81" s="99" t="str">
        <f>IF(COUNT($A81)=0,"",IF(AF81="","--",IF(AF81="3E","3E",LOOKUP(AF81/AH$2,{0,0.4,0.45,0.5,0.55,0.6,0.65,0.7,0.75,0.8,1},{0,2,2.25,2.5,2.75,3,3.25,3.5,3.75,4}))))</f>
        <v/>
      </c>
      <c r="AI81" s="5" t="str">
        <f>IF(COUNT($A81)=0,"",IF($A81&lt;&gt;DR!$B83,"ERR",DR!BY83))</f>
        <v/>
      </c>
      <c r="AJ81" s="2" t="str">
        <f>IF(COUNT($A81)=0,"",IF(AI81="3E","3E",IF(AI81="","I",LOOKUP(AI81/AK$2,{0,0.4,0.45,0.5,0.55,0.6,0.65,0.7,0.75,0.8,1},{"F","D","C","C+","B-","B","B+","A-","A","A+"}))))</f>
        <v/>
      </c>
      <c r="AK81" s="103" t="str">
        <f>IF(COUNT($A81)=0,"",IF(AI81="","--",IF(AI81="3E","3E",LOOKUP(AI81/AK$2,{0,0.4,0.45,0.5,0.55,0.6,0.65,0.7,0.75,0.8,1},{0,2,2.25,2.5,2.75,3,3.25,3.5,3.75,4}))))</f>
        <v/>
      </c>
      <c r="AL81" s="94" t="str">
        <f>IFERROR(IF(COUNT($A81)=0,"",IF(COUNT(W81)=0,"--",IF(COUNTIF(B81:AK81,"3E")&gt;0,"3E",SUM(IF(D81&gt;=2,D81*$D$3),IF(G81&gt;=2,G81*$G$3),IF(J81&gt;=2,J81*$J$3),IF(M81&gt;=2,M81*$M$3),IF(P81&gt;=2,P81*$P$3),IF(S81&gt;=2,S81*$S$3),IF(V81&gt;=2,V81*$V$3),IF(Y81&gt;=2,Y81*$Y$3),IF(AB81&gt;=2,AB81*$AB$3),IF(AE81&gt;=2,AE81*$AE$3),IF(AH81&gt;=2,AH81*$AH$3),IF(AK81&gt;=2,AK81*$AK$3))))),"")</f>
        <v/>
      </c>
      <c r="AM81" s="4" t="str">
        <f>IF(COUNT($A81)=0,"",IF(COUNT(W81)=0,"--",IF(COUNTIF(B81:Y81,"3E")&gt;0,"3E",TRUNC(SUM(IF(N(D81)&gt;=2,D$3*D81,0),IF(N(G81)&gt;=2,G$3*G81,0),IF(N(J81)&gt;=2,J$3*J81,0),IF(N(M81)&gt;=2,M$3*M81,0),IF(N(P81)&gt;=2,P$3*P81,0),IF(N(S81)&gt;=2,S$3*S81,0),IF(N(AB81)&gt;=2,AB$3*AB81,0),IF(N(AE81)&gt;=2,AE$3*AE81,0),IF(N(AH81)&gt;=2,AH$3*AH81,0),IF(N(V81)&gt;=2,V$3*V81,0),IF(N(Y81)&gt;=2,Y$3*Y81,0))/TCP,3))))</f>
        <v/>
      </c>
      <c r="AN81" s="2" t="str">
        <f>IFERROR(IF(COUNT($A81)=0,"",IF(COUNT(W81)=0,"--",IF(COUNTIF(B81:AK81,"3E")&gt;0,"3E",SUM(IF(D81&gt;=2,$D$3),IF(G81&gt;=2,$G$3),IF(J81&gt;=2,$J$3),IF(M81&gt;=2,$M$3),IF(P81&gt;=2,$P$3),IF(S81&gt;=2,$S$3),IF(V81&gt;=2,$V$3),IF(Y81&gt;=2,$Y$3),IF(AB81&gt;=2,$AB$3),IF(AE81&gt;=2,$AE$3),IF(AH81&gt;=2,$AH$3),IF(AK81&gt;=2,$AK$3))))),"")</f>
        <v/>
      </c>
      <c r="AO81" s="2" t="str">
        <f>IF(AM81="3E","3E",IF(COUNT($A81)=0,"",IF(COUNT(AK81)=0,"I",LOOKUP(AM81,{0,2,2.25,2.5,2.75,3,3.25,3.5,3.75,4},{"F","D","C","C+","B-","B","B+","A-","A","A+"}))))</f>
        <v/>
      </c>
      <c r="AP81" s="2" t="str">
        <f>IF(AM81="3E","3E",IF(OR(COUNT($A81)=0,COUNT(W81)=0),"",IF(AND(Y81&gt;=2,AM81&gt;=2,AN81&gt;=28),"PASS","FAIL")))</f>
        <v/>
      </c>
      <c r="AQ81" s="2" t="str">
        <f>IF(COUNT($A81)=0,"",IF(AP81="3E","3E",IF(AP81="PASS",CONCATENATE(IF(N(D81)&lt;2,"411F,",""),IF(N(G81)&lt;2,"412F,",""),IF(N(J81)&lt;2,"413F,",""),IF(N(M81)&lt;2,"421F,",""),IF(N(P81)&lt;2,"422F,",""),IF(N(S81)&lt;2,"423F,",""),IF(N(AB81)&lt;2,"431F,",""),IF(N(AE81)&lt;2,"432F,",""),IF(N(AH81)&lt;2,"433F,","")),"")))</f>
        <v/>
      </c>
      <c r="AR81" s="6" t="str">
        <f t="shared" si="2"/>
        <v/>
      </c>
    </row>
    <row r="82" spans="1:44" ht="18.95" customHeight="1" x14ac:dyDescent="0.25">
      <c r="A82" s="93" t="str">
        <f>IF(DR!$B84="","",DR!$B84)</f>
        <v/>
      </c>
      <c r="B82" s="5" t="str">
        <f>IF(COUNT($A82)=0,"",IF($A82&lt;&gt;DR!$B84,"ERR",DR!J84))</f>
        <v/>
      </c>
      <c r="C82" s="2" t="str">
        <f>IF(COUNT($A82)=0,"",IF(B82="3E","3E",IF(B82="","I",LOOKUP(B82/D$2,{0,0.4,0.45,0.5,0.55,0.6,0.65,0.7,0.75,0.8,1},{"F","D","C","C+","B-","B","B+","A-","A","A+"}))))</f>
        <v/>
      </c>
      <c r="D82" s="99" t="str">
        <f>IF(COUNT($A82)=0,"",IF(B82="","--",IF(B82="3E","3E",LOOKUP(B82/D$2,{0,0.4,0.45,0.5,0.55,0.6,0.65,0.7,0.75,0.8,1},{0,2,2.25,2.5,2.75,3,3.25,3.5,3.75,4}))))</f>
        <v/>
      </c>
      <c r="E82" s="5" t="str">
        <f>IF(COUNT($A82)=0,"",IF($A82&lt;&gt;DR!$B84,"ERR",DR!R84))</f>
        <v/>
      </c>
      <c r="F82" s="2" t="str">
        <f>IF(COUNT($A82)=0,"",IF(E82="3E","3E",IF(E82="","I",LOOKUP(E82/G$2,{0,0.4,0.45,0.5,0.55,0.6,0.65,0.7,0.75,0.8,1},{"F","D","C","C+","B-","B","B+","A-","A","A+"}))))</f>
        <v/>
      </c>
      <c r="G82" s="99" t="str">
        <f>IF(COUNT($A82)=0,"",IF(E82="","--",IF(E82="3E","3E",LOOKUP(E82/G$2,{0,0.4,0.45,0.5,0.55,0.6,0.65,0.7,0.75,0.8,1},{0,2,2.25,2.5,2.75,3,3.25,3.5,3.75,4}))))</f>
        <v/>
      </c>
      <c r="H82" s="5" t="str">
        <f>IF(COUNT($A82)=0,"",IF($A82&lt;&gt;DR!$B84,"ERR",DR!Z84))</f>
        <v/>
      </c>
      <c r="I82" s="2" t="str">
        <f>IF(COUNT($A82)=0,"",IF(H82="3E","3E",IF(H82="","I",LOOKUP(H82/J$2,{0,0.4,0.45,0.5,0.55,0.6,0.65,0.7,0.75,0.8,1},{"F","D","C","C+","B-","B","B+","A-","A","A+"}))))</f>
        <v/>
      </c>
      <c r="J82" s="99" t="str">
        <f>IF(COUNT($A82)=0,"",IF(H82="","--",IF(H82="3E","3E",LOOKUP(H82/J$2,{0,0.4,0.45,0.5,0.55,0.6,0.65,0.7,0.75,0.8,1},{0,2,2.25,2.5,2.75,3,3.25,3.5,3.75,4}))))</f>
        <v/>
      </c>
      <c r="K82" s="5" t="str">
        <f>IF(COUNT($A82)=0,"",IF($A82&lt;&gt;DR!$B84,"ERR",DR!AH84))</f>
        <v/>
      </c>
      <c r="L82" s="2" t="str">
        <f>IF(COUNT($A82)=0,"",IF(K82="3E","3E",IF(K82="","I",LOOKUP(K82/M$2,{0,0.4,0.45,0.5,0.55,0.6,0.65,0.7,0.75,0.8,1},{"F","D","C","C+","B-","B","B+","A-","A","A+"}))))</f>
        <v/>
      </c>
      <c r="M82" s="99" t="str">
        <f>IF(COUNT($A82)=0,"",IF(K82="","--",IF(K82="3E","3E",LOOKUP(K82/M$2,{0,0.4,0.45,0.5,0.55,0.6,0.65,0.7,0.75,0.8,1},{0,2,2.25,2.5,2.75,3,3.25,3.5,3.75,4}))))</f>
        <v/>
      </c>
      <c r="N82" s="5" t="str">
        <f>IF(COUNT($A82)=0,"",IF($A82&lt;&gt;DR!$B84,"ERR",DR!AP84))</f>
        <v/>
      </c>
      <c r="O82" s="2" t="str">
        <f>IF(COUNT($A82)=0,"",IF(N82="3E","3E",IF(N82="","I",LOOKUP(N82/P$2,{0,0.4,0.45,0.5,0.55,0.6,0.65,0.7,0.75,0.8,1},{"F","D","C","C+","B-","B","B+","A-","A","A+"}))))</f>
        <v/>
      </c>
      <c r="P82" s="99" t="str">
        <f>IF(COUNT($A82)=0,"",IF(N82="","--",IF(N82="3E","3E",LOOKUP(N82/P$2,{0,0.4,0.45,0.5,0.55,0.6,0.65,0.7,0.75,0.8,1},{0,2,2.25,2.5,2.75,3,3.25,3.5,3.75,4}))))</f>
        <v/>
      </c>
      <c r="Q82" s="5" t="str">
        <f>IF(COUNT($A82)=0,"",IF($A82&lt;&gt;DR!$B84,"ERR",DR!AX84))</f>
        <v/>
      </c>
      <c r="R82" s="2" t="str">
        <f>IF(COUNT($A82)=0,"",IF(Q82="3E","3E",IF(Q82="","I",LOOKUP(Q82/S$2,{0,0.4,0.45,0.5,0.55,0.6,0.65,0.7,0.75,0.8,1},{"F","D","C","C+","B-","B","B+","A-","A","A+"}))))</f>
        <v/>
      </c>
      <c r="S82" s="99" t="str">
        <f>IF(COUNT($A82)=0,"",IF(Q82="","--",IF(Q82="3E","3E",LOOKUP(Q82/S$2,{0,0.4,0.45,0.5,0.55,0.6,0.65,0.7,0.75,0.8,1},{0,2,2.25,2.5,2.75,3,3.25,3.5,3.75,4}))))</f>
        <v/>
      </c>
      <c r="T82" s="5" t="str">
        <f>IF(OR(COUNT($A82)=0,DR!BZ84=""),"",IF($A82&lt;&gt;DR!$B84,"ERR",DR!BZ84))</f>
        <v/>
      </c>
      <c r="U82" s="2" t="str">
        <f>IF(COUNT($A82)=0,"",IF(T82="3E","3E",IF(T82="","I",LOOKUP(T82/V$2,{0,0.4,0.45,0.5,0.55,0.6,0.65,0.7,0.75,0.8,1},{"F","D","C","C+","B-","B","B+","A-","A","A+"}))))</f>
        <v/>
      </c>
      <c r="V82" s="99" t="str">
        <f>IF(COUNT($A82)=0,"",IF(T82="","--",IF(T82="3E","3E",LOOKUP(T82/V$2,{0,0.4,0.45,0.5,0.55,0.6,0.65,0.7,0.75,0.8,1},{0,2,2.25,2.5,2.75,3,3.25,3.5,3.75,4}))))</f>
        <v/>
      </c>
      <c r="W82" s="5" t="str">
        <f>IF(COUNT($A82)=0,"",IF($A82&lt;&gt;DR!$B84,"ERR",IF(DR!$A84="IM",DR!CL84,DR!CK84)))</f>
        <v/>
      </c>
      <c r="X82" s="2" t="str">
        <f>IF(COUNT($A82)=0,"",IF(W82="3E","3E",IF(W82="","I",LOOKUP(W82/Y$2,{0,0.4,0.45,0.5,0.55,0.6,0.65,0.7,0.75,0.8,1},{"F","D","C","C+","B-","B","B+","A-","A","A+"}))))</f>
        <v/>
      </c>
      <c r="Y82" s="99" t="str">
        <f>IF(COUNT($A82)=0,"",IF(W82="","--",IF(W82="3E","3E",LOOKUP(W82/Y$2,{0,0.4,0.45,0.5,0.55,0.6,0.65,0.7,0.75,0.8,1},{0,2,2.25,2.5,2.75,3,3.25,3.5,3.75,4}))))</f>
        <v/>
      </c>
      <c r="Z82" s="5" t="str">
        <f>IF(COUNT($A82)=0,"",IF($A82&lt;&gt;DR!$B84,"ERR",DR!BF84))</f>
        <v/>
      </c>
      <c r="AA82" s="2" t="str">
        <f>IF(COUNT($A82)=0,"",IF(Z82="3E","3E",IF(Z82="","I",LOOKUP(Z82/AB$2,{0,0.4,0.45,0.5,0.55,0.6,0.65,0.7,0.75,0.8,1},{"F","D","C","C+","B-","B","B+","A-","A","A+"}))))</f>
        <v/>
      </c>
      <c r="AB82" s="99" t="str">
        <f>IF(COUNT($A82)=0,"",IF(Z82="","--",IF(Z82="3E","3E",LOOKUP(Z82/AB$2,{0,0.4,0.45,0.5,0.55,0.6,0.65,0.7,0.75,0.8,1},{0,2,2.25,2.5,2.75,3,3.25,3.5,3.75,4}))))</f>
        <v/>
      </c>
      <c r="AC82" s="5" t="str">
        <f>IF(COUNT($A82)=0,"",IF($A82&lt;&gt;DR!$B84,"ERR",DR!BG84))</f>
        <v/>
      </c>
      <c r="AD82" s="2" t="str">
        <f>IF(COUNT($A82)=0,"",IF(AC82="3E","3E",IF(AC82="","I",LOOKUP(AC82/AE$2,{0,0.4,0.45,0.5,0.55,0.6,0.65,0.7,0.75,0.8,1},{"F","D","C","C+","B-","B","B+","A-","A","A+"}))))</f>
        <v/>
      </c>
      <c r="AE82" s="99" t="str">
        <f>IF(COUNT($A82)=0,"",IF(AC82="","--",IF(AC82="3E","3E",LOOKUP(AC82/AE$2,{0,0.4,0.45,0.5,0.55,0.6,0.65,0.7,0.75,0.8,1},{0,2,2.25,2.5,2.75,3,3.25,3.5,3.75,4}))))</f>
        <v/>
      </c>
      <c r="AF82" s="5" t="str">
        <f>IF(COUNT($A82)=0,"",IF($A82&lt;&gt;DR!$B84,"ERR",DR!BQ84))</f>
        <v/>
      </c>
      <c r="AG82" s="2" t="str">
        <f>IF(COUNT($A82)=0,"",IF(AF82="3E","3E",IF(AF82="","I",LOOKUP(AF82/AH$2,{0,0.4,0.45,0.5,0.55,0.6,0.65,0.7,0.75,0.8,1},{"F","D","C","C+","B-","B","B+","A-","A","A+"}))))</f>
        <v/>
      </c>
      <c r="AH82" s="99" t="str">
        <f>IF(COUNT($A82)=0,"",IF(AF82="","--",IF(AF82="3E","3E",LOOKUP(AF82/AH$2,{0,0.4,0.45,0.5,0.55,0.6,0.65,0.7,0.75,0.8,1},{0,2,2.25,2.5,2.75,3,3.25,3.5,3.75,4}))))</f>
        <v/>
      </c>
      <c r="AI82" s="5" t="str">
        <f>IF(COUNT($A82)=0,"",IF($A82&lt;&gt;DR!$B84,"ERR",DR!BY84))</f>
        <v/>
      </c>
      <c r="AJ82" s="2" t="str">
        <f>IF(COUNT($A82)=0,"",IF(AI82="3E","3E",IF(AI82="","I",LOOKUP(AI82/AK$2,{0,0.4,0.45,0.5,0.55,0.6,0.65,0.7,0.75,0.8,1},{"F","D","C","C+","B-","B","B+","A-","A","A+"}))))</f>
        <v/>
      </c>
      <c r="AK82" s="103" t="str">
        <f>IF(COUNT($A82)=0,"",IF(AI82="","--",IF(AI82="3E","3E",LOOKUP(AI82/AK$2,{0,0.4,0.45,0.5,0.55,0.6,0.65,0.7,0.75,0.8,1},{0,2,2.25,2.5,2.75,3,3.25,3.5,3.75,4}))))</f>
        <v/>
      </c>
      <c r="AL82" s="94" t="str">
        <f>IFERROR(IF(COUNT($A82)=0,"",IF(COUNT(W82)=0,"--",IF(COUNTIF(B82:AK82,"3E")&gt;0,"3E",SUM(IF(D82&gt;=2,D82*$D$3),IF(G82&gt;=2,G82*$G$3),IF(J82&gt;=2,J82*$J$3),IF(M82&gt;=2,M82*$M$3),IF(P82&gt;=2,P82*$P$3),IF(S82&gt;=2,S82*$S$3),IF(V82&gt;=2,V82*$V$3),IF(Y82&gt;=2,Y82*$Y$3),IF(AB82&gt;=2,AB82*$AB$3),IF(AE82&gt;=2,AE82*$AE$3),IF(AH82&gt;=2,AH82*$AH$3),IF(AK82&gt;=2,AK82*$AK$3))))),"")</f>
        <v/>
      </c>
      <c r="AM82" s="4" t="str">
        <f>IF(COUNT($A82)=0,"",IF(COUNT(W82)=0,"--",IF(COUNTIF(B82:Y82,"3E")&gt;0,"3E",TRUNC(SUM(IF(N(D82)&gt;=2,D$3*D82,0),IF(N(G82)&gt;=2,G$3*G82,0),IF(N(J82)&gt;=2,J$3*J82,0),IF(N(M82)&gt;=2,M$3*M82,0),IF(N(P82)&gt;=2,P$3*P82,0),IF(N(S82)&gt;=2,S$3*S82,0),IF(N(AB82)&gt;=2,AB$3*AB82,0),IF(N(AE82)&gt;=2,AE$3*AE82,0),IF(N(AH82)&gt;=2,AH$3*AH82,0),IF(N(V82)&gt;=2,V$3*V82,0),IF(N(Y82)&gt;=2,Y$3*Y82,0))/TCP,3))))</f>
        <v/>
      </c>
      <c r="AN82" s="2" t="str">
        <f>IFERROR(IF(COUNT($A82)=0,"",IF(COUNT(W82)=0,"--",IF(COUNTIF(B82:AK82,"3E")&gt;0,"3E",SUM(IF(D82&gt;=2,$D$3),IF(G82&gt;=2,$G$3),IF(J82&gt;=2,$J$3),IF(M82&gt;=2,$M$3),IF(P82&gt;=2,$P$3),IF(S82&gt;=2,$S$3),IF(V82&gt;=2,$V$3),IF(Y82&gt;=2,$Y$3),IF(AB82&gt;=2,$AB$3),IF(AE82&gt;=2,$AE$3),IF(AH82&gt;=2,$AH$3),IF(AK82&gt;=2,$AK$3))))),"")</f>
        <v/>
      </c>
      <c r="AO82" s="2" t="str">
        <f>IF(AM82="3E","3E",IF(COUNT($A82)=0,"",IF(COUNT(AK82)=0,"I",LOOKUP(AM82,{0,2,2.25,2.5,2.75,3,3.25,3.5,3.75,4},{"F","D","C","C+","B-","B","B+","A-","A","A+"}))))</f>
        <v/>
      </c>
      <c r="AP82" s="2" t="str">
        <f>IF(AM82="3E","3E",IF(OR(COUNT($A82)=0,COUNT(W82)=0),"",IF(AND(Y82&gt;=2,AM82&gt;=2,AN82&gt;=28),"PASS","FAIL")))</f>
        <v/>
      </c>
      <c r="AQ82" s="2" t="str">
        <f>IF(COUNT($A82)=0,"",IF(AP82="3E","3E",IF(AP82="PASS",CONCATENATE(IF(N(D82)&lt;2,"411F,",""),IF(N(G82)&lt;2,"412F,",""),IF(N(J82)&lt;2,"413F,",""),IF(N(M82)&lt;2,"421F,",""),IF(N(P82)&lt;2,"422F,",""),IF(N(S82)&lt;2,"423F,",""),IF(N(AB82)&lt;2,"431F,",""),IF(N(AE82)&lt;2,"432F,",""),IF(N(AH82)&lt;2,"433F,","")),"")))</f>
        <v/>
      </c>
      <c r="AR82" s="6" t="str">
        <f t="shared" si="2"/>
        <v/>
      </c>
    </row>
    <row r="83" spans="1:44" ht="18.95" customHeight="1" x14ac:dyDescent="0.25">
      <c r="A83" s="93" t="str">
        <f>IF(DR!$B85="","",DR!$B85)</f>
        <v/>
      </c>
      <c r="B83" s="5" t="str">
        <f>IF(COUNT($A83)=0,"",IF($A83&lt;&gt;DR!$B85,"ERR",DR!J85))</f>
        <v/>
      </c>
      <c r="C83" s="2" t="str">
        <f>IF(COUNT($A83)=0,"",IF(B83="3E","3E",IF(B83="","I",LOOKUP(B83/D$2,{0,0.4,0.45,0.5,0.55,0.6,0.65,0.7,0.75,0.8,1},{"F","D","C","C+","B-","B","B+","A-","A","A+"}))))</f>
        <v/>
      </c>
      <c r="D83" s="99" t="str">
        <f>IF(COUNT($A83)=0,"",IF(B83="","--",IF(B83="3E","3E",LOOKUP(B83/D$2,{0,0.4,0.45,0.5,0.55,0.6,0.65,0.7,0.75,0.8,1},{0,2,2.25,2.5,2.75,3,3.25,3.5,3.75,4}))))</f>
        <v/>
      </c>
      <c r="E83" s="5" t="str">
        <f>IF(COUNT($A83)=0,"",IF($A83&lt;&gt;DR!$B85,"ERR",DR!R85))</f>
        <v/>
      </c>
      <c r="F83" s="2" t="str">
        <f>IF(COUNT($A83)=0,"",IF(E83="3E","3E",IF(E83="","I",LOOKUP(E83/G$2,{0,0.4,0.45,0.5,0.55,0.6,0.65,0.7,0.75,0.8,1},{"F","D","C","C+","B-","B","B+","A-","A","A+"}))))</f>
        <v/>
      </c>
      <c r="G83" s="99" t="str">
        <f>IF(COUNT($A83)=0,"",IF(E83="","--",IF(E83="3E","3E",LOOKUP(E83/G$2,{0,0.4,0.45,0.5,0.55,0.6,0.65,0.7,0.75,0.8,1},{0,2,2.25,2.5,2.75,3,3.25,3.5,3.75,4}))))</f>
        <v/>
      </c>
      <c r="H83" s="5" t="str">
        <f>IF(COUNT($A83)=0,"",IF($A83&lt;&gt;DR!$B85,"ERR",DR!Z85))</f>
        <v/>
      </c>
      <c r="I83" s="2" t="str">
        <f>IF(COUNT($A83)=0,"",IF(H83="3E","3E",IF(H83="","I",LOOKUP(H83/J$2,{0,0.4,0.45,0.5,0.55,0.6,0.65,0.7,0.75,0.8,1},{"F","D","C","C+","B-","B","B+","A-","A","A+"}))))</f>
        <v/>
      </c>
      <c r="J83" s="99" t="str">
        <f>IF(COUNT($A83)=0,"",IF(H83="","--",IF(H83="3E","3E",LOOKUP(H83/J$2,{0,0.4,0.45,0.5,0.55,0.6,0.65,0.7,0.75,0.8,1},{0,2,2.25,2.5,2.75,3,3.25,3.5,3.75,4}))))</f>
        <v/>
      </c>
      <c r="K83" s="5" t="str">
        <f>IF(COUNT($A83)=0,"",IF($A83&lt;&gt;DR!$B85,"ERR",DR!AH85))</f>
        <v/>
      </c>
      <c r="L83" s="2" t="str">
        <f>IF(COUNT($A83)=0,"",IF(K83="3E","3E",IF(K83="","I",LOOKUP(K83/M$2,{0,0.4,0.45,0.5,0.55,0.6,0.65,0.7,0.75,0.8,1},{"F","D","C","C+","B-","B","B+","A-","A","A+"}))))</f>
        <v/>
      </c>
      <c r="M83" s="99" t="str">
        <f>IF(COUNT($A83)=0,"",IF(K83="","--",IF(K83="3E","3E",LOOKUP(K83/M$2,{0,0.4,0.45,0.5,0.55,0.6,0.65,0.7,0.75,0.8,1},{0,2,2.25,2.5,2.75,3,3.25,3.5,3.75,4}))))</f>
        <v/>
      </c>
      <c r="N83" s="5" t="str">
        <f>IF(COUNT($A83)=0,"",IF($A83&lt;&gt;DR!$B85,"ERR",DR!AP85))</f>
        <v/>
      </c>
      <c r="O83" s="2" t="str">
        <f>IF(COUNT($A83)=0,"",IF(N83="3E","3E",IF(N83="","I",LOOKUP(N83/P$2,{0,0.4,0.45,0.5,0.55,0.6,0.65,0.7,0.75,0.8,1},{"F","D","C","C+","B-","B","B+","A-","A","A+"}))))</f>
        <v/>
      </c>
      <c r="P83" s="99" t="str">
        <f>IF(COUNT($A83)=0,"",IF(N83="","--",IF(N83="3E","3E",LOOKUP(N83/P$2,{0,0.4,0.45,0.5,0.55,0.6,0.65,0.7,0.75,0.8,1},{0,2,2.25,2.5,2.75,3,3.25,3.5,3.75,4}))))</f>
        <v/>
      </c>
      <c r="Q83" s="5" t="str">
        <f>IF(COUNT($A83)=0,"",IF($A83&lt;&gt;DR!$B85,"ERR",DR!AX85))</f>
        <v/>
      </c>
      <c r="R83" s="2" t="str">
        <f>IF(COUNT($A83)=0,"",IF(Q83="3E","3E",IF(Q83="","I",LOOKUP(Q83/S$2,{0,0.4,0.45,0.5,0.55,0.6,0.65,0.7,0.75,0.8,1},{"F","D","C","C+","B-","B","B+","A-","A","A+"}))))</f>
        <v/>
      </c>
      <c r="S83" s="99" t="str">
        <f>IF(COUNT($A83)=0,"",IF(Q83="","--",IF(Q83="3E","3E",LOOKUP(Q83/S$2,{0,0.4,0.45,0.5,0.55,0.6,0.65,0.7,0.75,0.8,1},{0,2,2.25,2.5,2.75,3,3.25,3.5,3.75,4}))))</f>
        <v/>
      </c>
      <c r="T83" s="5" t="str">
        <f>IF(OR(COUNT($A83)=0,DR!BZ85=""),"",IF($A83&lt;&gt;DR!$B85,"ERR",DR!BZ85))</f>
        <v/>
      </c>
      <c r="U83" s="2" t="str">
        <f>IF(COUNT($A83)=0,"",IF(T83="3E","3E",IF(T83="","I",LOOKUP(T83/V$2,{0,0.4,0.45,0.5,0.55,0.6,0.65,0.7,0.75,0.8,1},{"F","D","C","C+","B-","B","B+","A-","A","A+"}))))</f>
        <v/>
      </c>
      <c r="V83" s="99" t="str">
        <f>IF(COUNT($A83)=0,"",IF(T83="","--",IF(T83="3E","3E",LOOKUP(T83/V$2,{0,0.4,0.45,0.5,0.55,0.6,0.65,0.7,0.75,0.8,1},{0,2,2.25,2.5,2.75,3,3.25,3.5,3.75,4}))))</f>
        <v/>
      </c>
      <c r="W83" s="5" t="str">
        <f>IF(COUNT($A83)=0,"",IF($A83&lt;&gt;DR!$B85,"ERR",IF(DR!$A85="IM",DR!CL85,DR!CK85)))</f>
        <v/>
      </c>
      <c r="X83" s="2" t="str">
        <f>IF(COUNT($A83)=0,"",IF(W83="3E","3E",IF(W83="","I",LOOKUP(W83/Y$2,{0,0.4,0.45,0.5,0.55,0.6,0.65,0.7,0.75,0.8,1},{"F","D","C","C+","B-","B","B+","A-","A","A+"}))))</f>
        <v/>
      </c>
      <c r="Y83" s="99" t="str">
        <f>IF(COUNT($A83)=0,"",IF(W83="","--",IF(W83="3E","3E",LOOKUP(W83/Y$2,{0,0.4,0.45,0.5,0.55,0.6,0.65,0.7,0.75,0.8,1},{0,2,2.25,2.5,2.75,3,3.25,3.5,3.75,4}))))</f>
        <v/>
      </c>
      <c r="Z83" s="5" t="str">
        <f>IF(COUNT($A83)=0,"",IF($A83&lt;&gt;DR!$B85,"ERR",DR!BF85))</f>
        <v/>
      </c>
      <c r="AA83" s="2" t="str">
        <f>IF(COUNT($A83)=0,"",IF(Z83="3E","3E",IF(Z83="","I",LOOKUP(Z83/AB$2,{0,0.4,0.45,0.5,0.55,0.6,0.65,0.7,0.75,0.8,1},{"F","D","C","C+","B-","B","B+","A-","A","A+"}))))</f>
        <v/>
      </c>
      <c r="AB83" s="99" t="str">
        <f>IF(COUNT($A83)=0,"",IF(Z83="","--",IF(Z83="3E","3E",LOOKUP(Z83/AB$2,{0,0.4,0.45,0.5,0.55,0.6,0.65,0.7,0.75,0.8,1},{0,2,2.25,2.5,2.75,3,3.25,3.5,3.75,4}))))</f>
        <v/>
      </c>
      <c r="AC83" s="5" t="str">
        <f>IF(COUNT($A83)=0,"",IF($A83&lt;&gt;DR!$B85,"ERR",DR!BG85))</f>
        <v/>
      </c>
      <c r="AD83" s="2" t="str">
        <f>IF(COUNT($A83)=0,"",IF(AC83="3E","3E",IF(AC83="","I",LOOKUP(AC83/AE$2,{0,0.4,0.45,0.5,0.55,0.6,0.65,0.7,0.75,0.8,1},{"F","D","C","C+","B-","B","B+","A-","A","A+"}))))</f>
        <v/>
      </c>
      <c r="AE83" s="99" t="str">
        <f>IF(COUNT($A83)=0,"",IF(AC83="","--",IF(AC83="3E","3E",LOOKUP(AC83/AE$2,{0,0.4,0.45,0.5,0.55,0.6,0.65,0.7,0.75,0.8,1},{0,2,2.25,2.5,2.75,3,3.25,3.5,3.75,4}))))</f>
        <v/>
      </c>
      <c r="AF83" s="5" t="str">
        <f>IF(COUNT($A83)=0,"",IF($A83&lt;&gt;DR!$B85,"ERR",DR!BQ85))</f>
        <v/>
      </c>
      <c r="AG83" s="2" t="str">
        <f>IF(COUNT($A83)=0,"",IF(AF83="3E","3E",IF(AF83="","I",LOOKUP(AF83/AH$2,{0,0.4,0.45,0.5,0.55,0.6,0.65,0.7,0.75,0.8,1},{"F","D","C","C+","B-","B","B+","A-","A","A+"}))))</f>
        <v/>
      </c>
      <c r="AH83" s="99" t="str">
        <f>IF(COUNT($A83)=0,"",IF(AF83="","--",IF(AF83="3E","3E",LOOKUP(AF83/AH$2,{0,0.4,0.45,0.5,0.55,0.6,0.65,0.7,0.75,0.8,1},{0,2,2.25,2.5,2.75,3,3.25,3.5,3.75,4}))))</f>
        <v/>
      </c>
      <c r="AI83" s="5" t="str">
        <f>IF(COUNT($A83)=0,"",IF($A83&lt;&gt;DR!$B85,"ERR",DR!BY85))</f>
        <v/>
      </c>
      <c r="AJ83" s="2" t="str">
        <f>IF(COUNT($A83)=0,"",IF(AI83="3E","3E",IF(AI83="","I",LOOKUP(AI83/AK$2,{0,0.4,0.45,0.5,0.55,0.6,0.65,0.7,0.75,0.8,1},{"F","D","C","C+","B-","B","B+","A-","A","A+"}))))</f>
        <v/>
      </c>
      <c r="AK83" s="103" t="str">
        <f>IF(COUNT($A83)=0,"",IF(AI83="","--",IF(AI83="3E","3E",LOOKUP(AI83/AK$2,{0,0.4,0.45,0.5,0.55,0.6,0.65,0.7,0.75,0.8,1},{0,2,2.25,2.5,2.75,3,3.25,3.5,3.75,4}))))</f>
        <v/>
      </c>
      <c r="AL83" s="94" t="str">
        <f>IFERROR(IF(COUNT($A83)=0,"",IF(COUNT(W83)=0,"--",IF(COUNTIF(B83:AK83,"3E")&gt;0,"3E",SUM(IF(D83&gt;=2,D83*$D$3),IF(G83&gt;=2,G83*$G$3),IF(J83&gt;=2,J83*$J$3),IF(M83&gt;=2,M83*$M$3),IF(P83&gt;=2,P83*$P$3),IF(S83&gt;=2,S83*$S$3),IF(V83&gt;=2,V83*$V$3),IF(Y83&gt;=2,Y83*$Y$3),IF(AB83&gt;=2,AB83*$AB$3),IF(AE83&gt;=2,AE83*$AE$3),IF(AH83&gt;=2,AH83*$AH$3),IF(AK83&gt;=2,AK83*$AK$3))))),"")</f>
        <v/>
      </c>
      <c r="AM83" s="4" t="str">
        <f>IF(COUNT($A83)=0,"",IF(COUNT(W83)=0,"--",IF(COUNTIF(B83:Y83,"3E")&gt;0,"3E",TRUNC(SUM(IF(N(D83)&gt;=2,D$3*D83,0),IF(N(G83)&gt;=2,G$3*G83,0),IF(N(J83)&gt;=2,J$3*J83,0),IF(N(M83)&gt;=2,M$3*M83,0),IF(N(P83)&gt;=2,P$3*P83,0),IF(N(S83)&gt;=2,S$3*S83,0),IF(N(AB83)&gt;=2,AB$3*AB83,0),IF(N(AE83)&gt;=2,AE$3*AE83,0),IF(N(AH83)&gt;=2,AH$3*AH83,0),IF(N(V83)&gt;=2,V$3*V83,0),IF(N(Y83)&gt;=2,Y$3*Y83,0))/TCP,3))))</f>
        <v/>
      </c>
      <c r="AN83" s="2" t="str">
        <f>IFERROR(IF(COUNT($A83)=0,"",IF(COUNT(W83)=0,"--",IF(COUNTIF(B83:AK83,"3E")&gt;0,"3E",SUM(IF(D83&gt;=2,$D$3),IF(G83&gt;=2,$G$3),IF(J83&gt;=2,$J$3),IF(M83&gt;=2,$M$3),IF(P83&gt;=2,$P$3),IF(S83&gt;=2,$S$3),IF(V83&gt;=2,$V$3),IF(Y83&gt;=2,$Y$3),IF(AB83&gt;=2,$AB$3),IF(AE83&gt;=2,$AE$3),IF(AH83&gt;=2,$AH$3),IF(AK83&gt;=2,$AK$3))))),"")</f>
        <v/>
      </c>
      <c r="AO83" s="2" t="str">
        <f>IF(AM83="3E","3E",IF(COUNT($A83)=0,"",IF(COUNT(AK83)=0,"I",LOOKUP(AM83,{0,2,2.25,2.5,2.75,3,3.25,3.5,3.75,4},{"F","D","C","C+","B-","B","B+","A-","A","A+"}))))</f>
        <v/>
      </c>
      <c r="AP83" s="2" t="str">
        <f>IF(AM83="3E","3E",IF(OR(COUNT($A83)=0,COUNT(W83)=0),"",IF(AND(Y83&gt;=2,AM83&gt;=2,AN83&gt;=28),"PASS","FAIL")))</f>
        <v/>
      </c>
      <c r="AR83" s="6" t="str">
        <f t="shared" si="2"/>
        <v/>
      </c>
    </row>
    <row r="84" spans="1:44" ht="18.95" customHeight="1" x14ac:dyDescent="0.25">
      <c r="A84" s="93" t="str">
        <f>IF(DR!$B86="","",DR!$B86)</f>
        <v/>
      </c>
      <c r="B84" s="5" t="str">
        <f>IF(COUNT($A84)=0,"",IF($A84&lt;&gt;DR!$B86,"ERR",DR!J86))</f>
        <v/>
      </c>
      <c r="C84" s="2" t="str">
        <f>IF(COUNT($A84)=0,"",IF(B84="3E","3E",IF(B84="","I",LOOKUP(B84/D$2,{0,0.4,0.45,0.5,0.55,0.6,0.65,0.7,0.75,0.8,1},{"F","D","C","C+","B-","B","B+","A-","A","A+"}))))</f>
        <v/>
      </c>
      <c r="D84" s="99" t="str">
        <f>IF(COUNT($A84)=0,"",IF(B84="","--",IF(B84="3E","3E",LOOKUP(B84/D$2,{0,0.4,0.45,0.5,0.55,0.6,0.65,0.7,0.75,0.8,1},{0,2,2.25,2.5,2.75,3,3.25,3.5,3.75,4}))))</f>
        <v/>
      </c>
      <c r="E84" s="5" t="str">
        <f>IF(COUNT($A84)=0,"",IF($A84&lt;&gt;DR!$B86,"ERR",DR!R86))</f>
        <v/>
      </c>
      <c r="F84" s="2" t="str">
        <f>IF(COUNT($A84)=0,"",IF(E84="3E","3E",IF(E84="","I",LOOKUP(E84/G$2,{0,0.4,0.45,0.5,0.55,0.6,0.65,0.7,0.75,0.8,1},{"F","D","C","C+","B-","B","B+","A-","A","A+"}))))</f>
        <v/>
      </c>
      <c r="G84" s="99" t="str">
        <f>IF(COUNT($A84)=0,"",IF(E84="","--",IF(E84="3E","3E",LOOKUP(E84/G$2,{0,0.4,0.45,0.5,0.55,0.6,0.65,0.7,0.75,0.8,1},{0,2,2.25,2.5,2.75,3,3.25,3.5,3.75,4}))))</f>
        <v/>
      </c>
      <c r="H84" s="5" t="str">
        <f>IF(COUNT($A84)=0,"",IF($A84&lt;&gt;DR!$B86,"ERR",DR!Z86))</f>
        <v/>
      </c>
      <c r="I84" s="2" t="str">
        <f>IF(COUNT($A84)=0,"",IF(H84="3E","3E",IF(H84="","I",LOOKUP(H84/J$2,{0,0.4,0.45,0.5,0.55,0.6,0.65,0.7,0.75,0.8,1},{"F","D","C","C+","B-","B","B+","A-","A","A+"}))))</f>
        <v/>
      </c>
      <c r="J84" s="99" t="str">
        <f>IF(COUNT($A84)=0,"",IF(H84="","--",IF(H84="3E","3E",LOOKUP(H84/J$2,{0,0.4,0.45,0.5,0.55,0.6,0.65,0.7,0.75,0.8,1},{0,2,2.25,2.5,2.75,3,3.25,3.5,3.75,4}))))</f>
        <v/>
      </c>
      <c r="K84" s="5" t="str">
        <f>IF(COUNT($A84)=0,"",IF($A84&lt;&gt;DR!$B86,"ERR",DR!AH86))</f>
        <v/>
      </c>
      <c r="L84" s="2" t="str">
        <f>IF(COUNT($A84)=0,"",IF(K84="3E","3E",IF(K84="","I",LOOKUP(K84/M$2,{0,0.4,0.45,0.5,0.55,0.6,0.65,0.7,0.75,0.8,1},{"F","D","C","C+","B-","B","B+","A-","A","A+"}))))</f>
        <v/>
      </c>
      <c r="M84" s="99" t="str">
        <f>IF(COUNT($A84)=0,"",IF(K84="","--",IF(K84="3E","3E",LOOKUP(K84/M$2,{0,0.4,0.45,0.5,0.55,0.6,0.65,0.7,0.75,0.8,1},{0,2,2.25,2.5,2.75,3,3.25,3.5,3.75,4}))))</f>
        <v/>
      </c>
      <c r="N84" s="5" t="str">
        <f>IF(COUNT($A84)=0,"",IF($A84&lt;&gt;DR!$B86,"ERR",DR!AP86))</f>
        <v/>
      </c>
      <c r="O84" s="2" t="str">
        <f>IF(COUNT($A84)=0,"",IF(N84="3E","3E",IF(N84="","I",LOOKUP(N84/P$2,{0,0.4,0.45,0.5,0.55,0.6,0.65,0.7,0.75,0.8,1},{"F","D","C","C+","B-","B","B+","A-","A","A+"}))))</f>
        <v/>
      </c>
      <c r="P84" s="99" t="str">
        <f>IF(COUNT($A84)=0,"",IF(N84="","--",IF(N84="3E","3E",LOOKUP(N84/P$2,{0,0.4,0.45,0.5,0.55,0.6,0.65,0.7,0.75,0.8,1},{0,2,2.25,2.5,2.75,3,3.25,3.5,3.75,4}))))</f>
        <v/>
      </c>
      <c r="Q84" s="5" t="str">
        <f>IF(COUNT($A84)=0,"",IF($A84&lt;&gt;DR!$B86,"ERR",DR!AX86))</f>
        <v/>
      </c>
      <c r="R84" s="2" t="str">
        <f>IF(COUNT($A84)=0,"",IF(Q84="3E","3E",IF(Q84="","I",LOOKUP(Q84/S$2,{0,0.4,0.45,0.5,0.55,0.6,0.65,0.7,0.75,0.8,1},{"F","D","C","C+","B-","B","B+","A-","A","A+"}))))</f>
        <v/>
      </c>
      <c r="S84" s="99" t="str">
        <f>IF(COUNT($A84)=0,"",IF(Q84="","--",IF(Q84="3E","3E",LOOKUP(Q84/S$2,{0,0.4,0.45,0.5,0.55,0.6,0.65,0.7,0.75,0.8,1},{0,2,2.25,2.5,2.75,3,3.25,3.5,3.75,4}))))</f>
        <v/>
      </c>
      <c r="T84" s="5" t="str">
        <f>IF(OR(COUNT($A84)=0,DR!BZ86=""),"",IF($A84&lt;&gt;DR!$B86,"ERR",DR!BZ86))</f>
        <v/>
      </c>
      <c r="U84" s="2" t="str">
        <f>IF(COUNT($A84)=0,"",IF(T84="3E","3E",IF(T84="","I",LOOKUP(T84/V$2,{0,0.4,0.45,0.5,0.55,0.6,0.65,0.7,0.75,0.8,1},{"F","D","C","C+","B-","B","B+","A-","A","A+"}))))</f>
        <v/>
      </c>
      <c r="V84" s="99" t="str">
        <f>IF(COUNT($A84)=0,"",IF(T84="","--",IF(T84="3E","3E",LOOKUP(T84/V$2,{0,0.4,0.45,0.5,0.55,0.6,0.65,0.7,0.75,0.8,1},{0,2,2.25,2.5,2.75,3,3.25,3.5,3.75,4}))))</f>
        <v/>
      </c>
      <c r="W84" s="5" t="str">
        <f>IF(COUNT($A84)=0,"",IF($A84&lt;&gt;DR!$B86,"ERR",IF(DR!$A86="IM",DR!CL86,DR!CK86)))</f>
        <v/>
      </c>
      <c r="X84" s="2" t="str">
        <f>IF(COUNT($A84)=0,"",IF(W84="3E","3E",IF(W84="","I",LOOKUP(W84/Y$2,{0,0.4,0.45,0.5,0.55,0.6,0.65,0.7,0.75,0.8,1},{"F","D","C","C+","B-","B","B+","A-","A","A+"}))))</f>
        <v/>
      </c>
      <c r="Y84" s="99" t="str">
        <f>IF(COUNT($A84)=0,"",IF(W84="","--",IF(W84="3E","3E",LOOKUP(W84/Y$2,{0,0.4,0.45,0.5,0.55,0.6,0.65,0.7,0.75,0.8,1},{0,2,2.25,2.5,2.75,3,3.25,3.5,3.75,4}))))</f>
        <v/>
      </c>
      <c r="Z84" s="5" t="str">
        <f>IF(COUNT($A84)=0,"",IF($A84&lt;&gt;DR!$B86,"ERR",DR!BF86))</f>
        <v/>
      </c>
      <c r="AA84" s="2" t="str">
        <f>IF(COUNT($A84)=0,"",IF(Z84="3E","3E",IF(Z84="","I",LOOKUP(Z84/AB$2,{0,0.4,0.45,0.5,0.55,0.6,0.65,0.7,0.75,0.8,1},{"F","D","C","C+","B-","B","B+","A-","A","A+"}))))</f>
        <v/>
      </c>
      <c r="AB84" s="99" t="str">
        <f>IF(COUNT($A84)=0,"",IF(Z84="","--",IF(Z84="3E","3E",LOOKUP(Z84/AB$2,{0,0.4,0.45,0.5,0.55,0.6,0.65,0.7,0.75,0.8,1},{0,2,2.25,2.5,2.75,3,3.25,3.5,3.75,4}))))</f>
        <v/>
      </c>
      <c r="AC84" s="5" t="str">
        <f>IF(COUNT($A84)=0,"",IF($A84&lt;&gt;DR!$B86,"ERR",DR!BG86))</f>
        <v/>
      </c>
      <c r="AD84" s="2" t="str">
        <f>IF(COUNT($A84)=0,"",IF(AC84="3E","3E",IF(AC84="","I",LOOKUP(AC84/AE$2,{0,0.4,0.45,0.5,0.55,0.6,0.65,0.7,0.75,0.8,1},{"F","D","C","C+","B-","B","B+","A-","A","A+"}))))</f>
        <v/>
      </c>
      <c r="AE84" s="99" t="str">
        <f>IF(COUNT($A84)=0,"",IF(AC84="","--",IF(AC84="3E","3E",LOOKUP(AC84/AE$2,{0,0.4,0.45,0.5,0.55,0.6,0.65,0.7,0.75,0.8,1},{0,2,2.25,2.5,2.75,3,3.25,3.5,3.75,4}))))</f>
        <v/>
      </c>
      <c r="AF84" s="5" t="str">
        <f>IF(COUNT($A84)=0,"",IF($A84&lt;&gt;DR!$B86,"ERR",DR!BQ86))</f>
        <v/>
      </c>
      <c r="AG84" s="2" t="str">
        <f>IF(COUNT($A84)=0,"",IF(AF84="3E","3E",IF(AF84="","I",LOOKUP(AF84/AH$2,{0,0.4,0.45,0.5,0.55,0.6,0.65,0.7,0.75,0.8,1},{"F","D","C","C+","B-","B","B+","A-","A","A+"}))))</f>
        <v/>
      </c>
      <c r="AH84" s="99" t="str">
        <f>IF(COUNT($A84)=0,"",IF(AF84="","--",IF(AF84="3E","3E",LOOKUP(AF84/AH$2,{0,0.4,0.45,0.5,0.55,0.6,0.65,0.7,0.75,0.8,1},{0,2,2.25,2.5,2.75,3,3.25,3.5,3.75,4}))))</f>
        <v/>
      </c>
      <c r="AI84" s="5" t="str">
        <f>IF(COUNT($A84)=0,"",IF($A84&lt;&gt;DR!$B86,"ERR",DR!BY86))</f>
        <v/>
      </c>
      <c r="AJ84" s="2" t="str">
        <f>IF(COUNT($A84)=0,"",IF(AI84="3E","3E",IF(AI84="","I",LOOKUP(AI84/AK$2,{0,0.4,0.45,0.5,0.55,0.6,0.65,0.7,0.75,0.8,1},{"F","D","C","C+","B-","B","B+","A-","A","A+"}))))</f>
        <v/>
      </c>
      <c r="AK84" s="103" t="str">
        <f>IF(COUNT($A84)=0,"",IF(AI84="","--",IF(AI84="3E","3E",LOOKUP(AI84/AK$2,{0,0.4,0.45,0.5,0.55,0.6,0.65,0.7,0.75,0.8,1},{0,2,2.25,2.5,2.75,3,3.25,3.5,3.75,4}))))</f>
        <v/>
      </c>
      <c r="AL84" s="94" t="str">
        <f>IFERROR(IF(COUNT($A84)=0,"",IF(COUNT(W84)=0,"--",IF(COUNTIF(B84:AK84,"3E")&gt;0,"3E",SUM(IF(D84&gt;=2,D84*$D$3),IF(G84&gt;=2,G84*$G$3),IF(J84&gt;=2,J84*$J$3),IF(M84&gt;=2,M84*$M$3),IF(P84&gt;=2,P84*$P$3),IF(S84&gt;=2,S84*$S$3),IF(V84&gt;=2,V84*$V$3),IF(Y84&gt;=2,Y84*$Y$3),IF(AB84&gt;=2,AB84*$AB$3),IF(AE84&gt;=2,AE84*$AE$3),IF(AH84&gt;=2,AH84*$AH$3),IF(AK84&gt;=2,AK84*$AK$3))))),"")</f>
        <v/>
      </c>
      <c r="AM84" s="4" t="str">
        <f>IF(COUNT($A84)=0,"",IF(COUNT(W84)=0,"--",IF(COUNTIF(B84:Y84,"3E")&gt;0,"3E",TRUNC(SUM(IF(N(D84)&gt;=2,D$3*D84,0),IF(N(G84)&gt;=2,G$3*G84,0),IF(N(J84)&gt;=2,J$3*J84,0),IF(N(M84)&gt;=2,M$3*M84,0),IF(N(P84)&gt;=2,P$3*P84,0),IF(N(S84)&gt;=2,S$3*S84,0),IF(N(AB84)&gt;=2,AB$3*AB84,0),IF(N(AE84)&gt;=2,AE$3*AE84,0),IF(N(AH84)&gt;=2,AH$3*AH84,0),IF(N(V84)&gt;=2,V$3*V84,0),IF(N(Y84)&gt;=2,Y$3*Y84,0))/TCP,3))))</f>
        <v/>
      </c>
      <c r="AN84" s="2" t="str">
        <f>IFERROR(IF(COUNT($A84)=0,"",IF(COUNT(W84)=0,"--",IF(COUNTIF(B84:AK84,"3E")&gt;0,"3E",SUM(IF(D84&gt;=2,$D$3),IF(G84&gt;=2,$G$3),IF(J84&gt;=2,$J$3),IF(M84&gt;=2,$M$3),IF(P84&gt;=2,$P$3),IF(S84&gt;=2,$S$3),IF(V84&gt;=2,$V$3),IF(Y84&gt;=2,$Y$3),IF(AB84&gt;=2,$AB$3),IF(AE84&gt;=2,$AE$3),IF(AH84&gt;=2,$AH$3),IF(AK84&gt;=2,$AK$3))))),"")</f>
        <v/>
      </c>
      <c r="AO84" s="2" t="str">
        <f>IF(AM84="3E","3E",IF(COUNT($A84)=0,"",IF(COUNT(AK84)=0,"I",LOOKUP(AM84,{0,2,2.25,2.5,2.75,3,3.25,3.5,3.75,4},{"F","D","C","C+","B-","B","B+","A-","A","A+"}))))</f>
        <v/>
      </c>
      <c r="AP84" s="2" t="str">
        <f>IF(AM84="3E","3E",IF(OR(COUNT($A84)=0,COUNT(W84)=0),"",IF(AND(Y84&gt;=2,AM84&gt;=2,AN84&gt;=28),"PASS","FAIL")))</f>
        <v/>
      </c>
      <c r="AQ84" s="2" t="str">
        <f>IF(COUNT($A84)=0,"",IF(AP84="3E","3E",IF(AP84="PASS",CONCATENATE(IF(N(D84)&lt;2,"411F,",""),IF(N(G84)&lt;2,"412F,",""),IF(N(J84)&lt;2,"413F,",""),IF(N(M84)&lt;2,"421F,",""),IF(N(P84)&lt;2,"422F,",""),IF(N(S84)&lt;2,"423F,",""),IF(N(AB84)&lt;2,"431F,",""),IF(N(AE84)&lt;2,"432F,",""),IF(N(AH84)&lt;2,"433F,","")),"")))</f>
        <v/>
      </c>
      <c r="AR84" s="6" t="str">
        <f t="shared" si="2"/>
        <v/>
      </c>
    </row>
    <row r="85" spans="1:44" ht="18.95" customHeight="1" x14ac:dyDescent="0.25">
      <c r="A85" s="93" t="str">
        <f>IF(DR!$B87="","",DR!$B87)</f>
        <v/>
      </c>
      <c r="B85" s="5" t="str">
        <f>IF(COUNT($A85)=0,"",IF($A85&lt;&gt;DR!$B87,"ERR",DR!J87))</f>
        <v/>
      </c>
      <c r="C85" s="2" t="str">
        <f>IF(COUNT($A85)=0,"",IF(B85="3E","3E",IF(B85="","I",LOOKUP(B85/D$2,{0,0.4,0.45,0.5,0.55,0.6,0.65,0.7,0.75,0.8,1},{"F","D","C","C+","B-","B","B+","A-","A","A+"}))))</f>
        <v/>
      </c>
      <c r="D85" s="99" t="str">
        <f>IF(COUNT($A85)=0,"",IF(B85="","--",IF(B85="3E","3E",LOOKUP(B85/D$2,{0,0.4,0.45,0.5,0.55,0.6,0.65,0.7,0.75,0.8,1},{0,2,2.25,2.5,2.75,3,3.25,3.5,3.75,4}))))</f>
        <v/>
      </c>
      <c r="E85" s="5" t="str">
        <f>IF(COUNT($A85)=0,"",IF($A85&lt;&gt;DR!$B87,"ERR",DR!R87))</f>
        <v/>
      </c>
      <c r="F85" s="2" t="str">
        <f>IF(COUNT($A85)=0,"",IF(E85="3E","3E",IF(E85="","I",LOOKUP(E85/G$2,{0,0.4,0.45,0.5,0.55,0.6,0.65,0.7,0.75,0.8,1},{"F","D","C","C+","B-","B","B+","A-","A","A+"}))))</f>
        <v/>
      </c>
      <c r="G85" s="99" t="str">
        <f>IF(COUNT($A85)=0,"",IF(E85="","--",IF(E85="3E","3E",LOOKUP(E85/G$2,{0,0.4,0.45,0.5,0.55,0.6,0.65,0.7,0.75,0.8,1},{0,2,2.25,2.5,2.75,3,3.25,3.5,3.75,4}))))</f>
        <v/>
      </c>
      <c r="H85" s="5" t="str">
        <f>IF(COUNT($A85)=0,"",IF($A85&lt;&gt;DR!$B87,"ERR",DR!Z87))</f>
        <v/>
      </c>
      <c r="I85" s="2" t="str">
        <f>IF(COUNT($A85)=0,"",IF(H85="3E","3E",IF(H85="","I",LOOKUP(H85/J$2,{0,0.4,0.45,0.5,0.55,0.6,0.65,0.7,0.75,0.8,1},{"F","D","C","C+","B-","B","B+","A-","A","A+"}))))</f>
        <v/>
      </c>
      <c r="J85" s="99" t="str">
        <f>IF(COUNT($A85)=0,"",IF(H85="","--",IF(H85="3E","3E",LOOKUP(H85/J$2,{0,0.4,0.45,0.5,0.55,0.6,0.65,0.7,0.75,0.8,1},{0,2,2.25,2.5,2.75,3,3.25,3.5,3.75,4}))))</f>
        <v/>
      </c>
      <c r="K85" s="5" t="str">
        <f>IF(COUNT($A85)=0,"",IF($A85&lt;&gt;DR!$B87,"ERR",DR!AH87))</f>
        <v/>
      </c>
      <c r="L85" s="2" t="str">
        <f>IF(COUNT($A85)=0,"",IF(K85="3E","3E",IF(K85="","I",LOOKUP(K85/M$2,{0,0.4,0.45,0.5,0.55,0.6,0.65,0.7,0.75,0.8,1},{"F","D","C","C+","B-","B","B+","A-","A","A+"}))))</f>
        <v/>
      </c>
      <c r="M85" s="99" t="str">
        <f>IF(COUNT($A85)=0,"",IF(K85="","--",IF(K85="3E","3E",LOOKUP(K85/M$2,{0,0.4,0.45,0.5,0.55,0.6,0.65,0.7,0.75,0.8,1},{0,2,2.25,2.5,2.75,3,3.25,3.5,3.75,4}))))</f>
        <v/>
      </c>
      <c r="N85" s="5" t="str">
        <f>IF(COUNT($A85)=0,"",IF($A85&lt;&gt;DR!$B87,"ERR",DR!AP87))</f>
        <v/>
      </c>
      <c r="O85" s="2" t="str">
        <f>IF(COUNT($A85)=0,"",IF(N85="3E","3E",IF(N85="","I",LOOKUP(N85/P$2,{0,0.4,0.45,0.5,0.55,0.6,0.65,0.7,0.75,0.8,1},{"F","D","C","C+","B-","B","B+","A-","A","A+"}))))</f>
        <v/>
      </c>
      <c r="P85" s="99" t="str">
        <f>IF(COUNT($A85)=0,"",IF(N85="","--",IF(N85="3E","3E",LOOKUP(N85/P$2,{0,0.4,0.45,0.5,0.55,0.6,0.65,0.7,0.75,0.8,1},{0,2,2.25,2.5,2.75,3,3.25,3.5,3.75,4}))))</f>
        <v/>
      </c>
      <c r="Q85" s="5" t="str">
        <f>IF(COUNT($A85)=0,"",IF($A85&lt;&gt;DR!$B87,"ERR",DR!AX87))</f>
        <v/>
      </c>
      <c r="R85" s="2" t="str">
        <f>IF(COUNT($A85)=0,"",IF(Q85="3E","3E",IF(Q85="","I",LOOKUP(Q85/S$2,{0,0.4,0.45,0.5,0.55,0.6,0.65,0.7,0.75,0.8,1},{"F","D","C","C+","B-","B","B+","A-","A","A+"}))))</f>
        <v/>
      </c>
      <c r="S85" s="99" t="str">
        <f>IF(COUNT($A85)=0,"",IF(Q85="","--",IF(Q85="3E","3E",LOOKUP(Q85/S$2,{0,0.4,0.45,0.5,0.55,0.6,0.65,0.7,0.75,0.8,1},{0,2,2.25,2.5,2.75,3,3.25,3.5,3.75,4}))))</f>
        <v/>
      </c>
      <c r="T85" s="5" t="str">
        <f>IF(OR(COUNT($A85)=0,DR!BZ87=""),"",IF($A85&lt;&gt;DR!$B87,"ERR",DR!BZ87))</f>
        <v/>
      </c>
      <c r="U85" s="2" t="str">
        <f>IF(COUNT($A85)=0,"",IF(T85="3E","3E",IF(T85="","I",LOOKUP(T85/V$2,{0,0.4,0.45,0.5,0.55,0.6,0.65,0.7,0.75,0.8,1},{"F","D","C","C+","B-","B","B+","A-","A","A+"}))))</f>
        <v/>
      </c>
      <c r="V85" s="99" t="str">
        <f>IF(COUNT($A85)=0,"",IF(T85="","--",IF(T85="3E","3E",LOOKUP(T85/V$2,{0,0.4,0.45,0.5,0.55,0.6,0.65,0.7,0.75,0.8,1},{0,2,2.25,2.5,2.75,3,3.25,3.5,3.75,4}))))</f>
        <v/>
      </c>
      <c r="W85" s="5" t="str">
        <f>IF(COUNT($A85)=0,"",IF($A85&lt;&gt;DR!$B87,"ERR",IF(DR!$A87="IM",DR!CL87,DR!CK87)))</f>
        <v/>
      </c>
      <c r="X85" s="2" t="str">
        <f>IF(COUNT($A85)=0,"",IF(W85="3E","3E",IF(W85="","I",LOOKUP(W85/Y$2,{0,0.4,0.45,0.5,0.55,0.6,0.65,0.7,0.75,0.8,1},{"F","D","C","C+","B-","B","B+","A-","A","A+"}))))</f>
        <v/>
      </c>
      <c r="Y85" s="99" t="str">
        <f>IF(COUNT($A85)=0,"",IF(W85="","--",IF(W85="3E","3E",LOOKUP(W85/Y$2,{0,0.4,0.45,0.5,0.55,0.6,0.65,0.7,0.75,0.8,1},{0,2,2.25,2.5,2.75,3,3.25,3.5,3.75,4}))))</f>
        <v/>
      </c>
      <c r="Z85" s="5" t="str">
        <f>IF(COUNT($A85)=0,"",IF($A85&lt;&gt;DR!$B87,"ERR",DR!BF87))</f>
        <v/>
      </c>
      <c r="AA85" s="2" t="str">
        <f>IF(COUNT($A85)=0,"",IF(Z85="3E","3E",IF(Z85="","I",LOOKUP(Z85/AB$2,{0,0.4,0.45,0.5,0.55,0.6,0.65,0.7,0.75,0.8,1},{"F","D","C","C+","B-","B","B+","A-","A","A+"}))))</f>
        <v/>
      </c>
      <c r="AB85" s="99" t="str">
        <f>IF(COUNT($A85)=0,"",IF(Z85="","--",IF(Z85="3E","3E",LOOKUP(Z85/AB$2,{0,0.4,0.45,0.5,0.55,0.6,0.65,0.7,0.75,0.8,1},{0,2,2.25,2.5,2.75,3,3.25,3.5,3.75,4}))))</f>
        <v/>
      </c>
      <c r="AC85" s="5" t="str">
        <f>IF(COUNT($A85)=0,"",IF($A85&lt;&gt;DR!$B87,"ERR",DR!BG87))</f>
        <v/>
      </c>
      <c r="AD85" s="2" t="str">
        <f>IF(COUNT($A85)=0,"",IF(AC85="3E","3E",IF(AC85="","I",LOOKUP(AC85/AE$2,{0,0.4,0.45,0.5,0.55,0.6,0.65,0.7,0.75,0.8,1},{"F","D","C","C+","B-","B","B+","A-","A","A+"}))))</f>
        <v/>
      </c>
      <c r="AE85" s="99" t="str">
        <f>IF(COUNT($A85)=0,"",IF(AC85="","--",IF(AC85="3E","3E",LOOKUP(AC85/AE$2,{0,0.4,0.45,0.5,0.55,0.6,0.65,0.7,0.75,0.8,1},{0,2,2.25,2.5,2.75,3,3.25,3.5,3.75,4}))))</f>
        <v/>
      </c>
      <c r="AF85" s="5" t="str">
        <f>IF(COUNT($A85)=0,"",IF($A85&lt;&gt;DR!$B87,"ERR",DR!BQ87))</f>
        <v/>
      </c>
      <c r="AG85" s="2" t="str">
        <f>IF(COUNT($A85)=0,"",IF(AF85="3E","3E",IF(AF85="","I",LOOKUP(AF85/AH$2,{0,0.4,0.45,0.5,0.55,0.6,0.65,0.7,0.75,0.8,1},{"F","D","C","C+","B-","B","B+","A-","A","A+"}))))</f>
        <v/>
      </c>
      <c r="AH85" s="99" t="str">
        <f>IF(COUNT($A85)=0,"",IF(AF85="","--",IF(AF85="3E","3E",LOOKUP(AF85/AH$2,{0,0.4,0.45,0.5,0.55,0.6,0.65,0.7,0.75,0.8,1},{0,2,2.25,2.5,2.75,3,3.25,3.5,3.75,4}))))</f>
        <v/>
      </c>
      <c r="AI85" s="5" t="str">
        <f>IF(COUNT($A85)=0,"",IF($A85&lt;&gt;DR!$B87,"ERR",DR!BY87))</f>
        <v/>
      </c>
      <c r="AJ85" s="2" t="str">
        <f>IF(COUNT($A85)=0,"",IF(AI85="3E","3E",IF(AI85="","I",LOOKUP(AI85/AK$2,{0,0.4,0.45,0.5,0.55,0.6,0.65,0.7,0.75,0.8,1},{"F","D","C","C+","B-","B","B+","A-","A","A+"}))))</f>
        <v/>
      </c>
      <c r="AK85" s="103" t="str">
        <f>IF(COUNT($A85)=0,"",IF(AI85="","--",IF(AI85="3E","3E",LOOKUP(AI85/AK$2,{0,0.4,0.45,0.5,0.55,0.6,0.65,0.7,0.75,0.8,1},{0,2,2.25,2.5,2.75,3,3.25,3.5,3.75,4}))))</f>
        <v/>
      </c>
      <c r="AL85" s="94" t="str">
        <f>IFERROR(IF(COUNT($A85)=0,"",IF(COUNT(W85)=0,"--",IF(COUNTIF(B85:AK85,"3E")&gt;0,"3E",SUM(IF(D85&gt;=2,D85*$D$3),IF(G85&gt;=2,G85*$G$3),IF(J85&gt;=2,J85*$J$3),IF(M85&gt;=2,M85*$M$3),IF(P85&gt;=2,P85*$P$3),IF(S85&gt;=2,S85*$S$3),IF(V85&gt;=2,V85*$V$3),IF(Y85&gt;=2,Y85*$Y$3),IF(AB85&gt;=2,AB85*$AB$3),IF(AE85&gt;=2,AE85*$AE$3),IF(AH85&gt;=2,AH85*$AH$3),IF(AK85&gt;=2,AK85*$AK$3))))),"")</f>
        <v/>
      </c>
      <c r="AM85" s="4" t="str">
        <f>IF(COUNT($A85)=0,"",IF(COUNT(W85)=0,"--",IF(COUNTIF(B85:Y85,"3E")&gt;0,"3E",TRUNC(SUM(IF(N(D85)&gt;=2,D$3*D85,0),IF(N(G85)&gt;=2,G$3*G85,0),IF(N(J85)&gt;=2,J$3*J85,0),IF(N(M85)&gt;=2,M$3*M85,0),IF(N(P85)&gt;=2,P$3*P85,0),IF(N(S85)&gt;=2,S$3*S85,0),IF(N(AB85)&gt;=2,AB$3*AB85,0),IF(N(AE85)&gt;=2,AE$3*AE85,0),IF(N(AH85)&gt;=2,AH$3*AH85,0),IF(N(V85)&gt;=2,V$3*V85,0),IF(N(Y85)&gt;=2,Y$3*Y85,0))/TCP,3))))</f>
        <v/>
      </c>
      <c r="AN85" s="2" t="str">
        <f>IFERROR(IF(COUNT($A85)=0,"",IF(COUNT(W85)=0,"--",IF(COUNTIF(B85:AK85,"3E")&gt;0,"3E",SUM(IF(D85&gt;=2,$D$3),IF(G85&gt;=2,$G$3),IF(J85&gt;=2,$J$3),IF(M85&gt;=2,$M$3),IF(P85&gt;=2,$P$3),IF(S85&gt;=2,$S$3),IF(V85&gt;=2,$V$3),IF(Y85&gt;=2,$Y$3),IF(AB85&gt;=2,$AB$3),IF(AE85&gt;=2,$AE$3),IF(AH85&gt;=2,$AH$3),IF(AK85&gt;=2,$AK$3))))),"")</f>
        <v/>
      </c>
      <c r="AO85" s="2" t="str">
        <f>IF(AM85="3E","3E",IF(COUNT($A85)=0,"",IF(COUNT(AK85)=0,"I",LOOKUP(AM85,{0,2,2.25,2.5,2.75,3,3.25,3.5,3.75,4},{"F","D","C","C+","B-","B","B+","A-","A","A+"}))))</f>
        <v/>
      </c>
      <c r="AP85" s="2" t="str">
        <f>IF(AM85="3E","3E",IF(OR(COUNT($A85)=0,COUNT(W85)=0),"",IF(AND(Y85&gt;=2,AM85&gt;=2,AN85&gt;=28),"PASS","FAIL")))</f>
        <v/>
      </c>
      <c r="AQ85" s="2" t="str">
        <f>IF(COUNT($A85)=0,"",IF(AP85="3E","3E",IF(AP85="PASS",CONCATENATE(IF(N(D85)&lt;2,"411F,",""),IF(N(G85)&lt;2,"412F,",""),IF(N(J85)&lt;2,"413F,",""),IF(N(M85)&lt;2,"421F,",""),IF(N(P85)&lt;2,"422F,",""),IF(N(S85)&lt;2,"423F,",""),IF(N(AB85)&lt;2,"431F,",""),IF(N(AE85)&lt;2,"432F,",""),IF(N(AH85)&lt;2,"433F,","")),"")))</f>
        <v/>
      </c>
      <c r="AR85" s="6" t="str">
        <f t="shared" si="2"/>
        <v/>
      </c>
    </row>
    <row r="86" spans="1:44" ht="18.95" customHeight="1" x14ac:dyDescent="0.25">
      <c r="A86" s="93" t="str">
        <f>IF(DR!$B88="","",DR!$B88)</f>
        <v/>
      </c>
      <c r="B86" s="5" t="str">
        <f>IF(COUNT($A86)=0,"",IF($A86&lt;&gt;DR!$B88,"ERR",DR!J88))</f>
        <v/>
      </c>
      <c r="C86" s="2" t="str">
        <f>IF(COUNT($A86)=0,"",IF(B86="3E","3E",IF(B86="","I",LOOKUP(B86/D$2,{0,0.4,0.45,0.5,0.55,0.6,0.65,0.7,0.75,0.8,1},{"F","D","C","C+","B-","B","B+","A-","A","A+"}))))</f>
        <v/>
      </c>
      <c r="D86" s="99" t="str">
        <f>IF(COUNT($A86)=0,"",IF(B86="","--",IF(B86="3E","3E",LOOKUP(B86/D$2,{0,0.4,0.45,0.5,0.55,0.6,0.65,0.7,0.75,0.8,1},{0,2,2.25,2.5,2.75,3,3.25,3.5,3.75,4}))))</f>
        <v/>
      </c>
      <c r="E86" s="5" t="str">
        <f>IF(COUNT($A86)=0,"",IF($A86&lt;&gt;DR!$B88,"ERR",DR!R88))</f>
        <v/>
      </c>
      <c r="F86" s="2" t="str">
        <f>IF(COUNT($A86)=0,"",IF(E86="3E","3E",IF(E86="","I",LOOKUP(E86/G$2,{0,0.4,0.45,0.5,0.55,0.6,0.65,0.7,0.75,0.8,1},{"F","D","C","C+","B-","B","B+","A-","A","A+"}))))</f>
        <v/>
      </c>
      <c r="G86" s="99" t="str">
        <f>IF(COUNT($A86)=0,"",IF(E86="","--",IF(E86="3E","3E",LOOKUP(E86/G$2,{0,0.4,0.45,0.5,0.55,0.6,0.65,0.7,0.75,0.8,1},{0,2,2.25,2.5,2.75,3,3.25,3.5,3.75,4}))))</f>
        <v/>
      </c>
      <c r="H86" s="5" t="str">
        <f>IF(COUNT($A86)=0,"",IF($A86&lt;&gt;DR!$B88,"ERR",DR!Z88))</f>
        <v/>
      </c>
      <c r="I86" s="2" t="str">
        <f>IF(COUNT($A86)=0,"",IF(H86="3E","3E",IF(H86="","I",LOOKUP(H86/J$2,{0,0.4,0.45,0.5,0.55,0.6,0.65,0.7,0.75,0.8,1},{"F","D","C","C+","B-","B","B+","A-","A","A+"}))))</f>
        <v/>
      </c>
      <c r="J86" s="99" t="str">
        <f>IF(COUNT($A86)=0,"",IF(H86="","--",IF(H86="3E","3E",LOOKUP(H86/J$2,{0,0.4,0.45,0.5,0.55,0.6,0.65,0.7,0.75,0.8,1},{0,2,2.25,2.5,2.75,3,3.25,3.5,3.75,4}))))</f>
        <v/>
      </c>
      <c r="K86" s="5" t="str">
        <f>IF(COUNT($A86)=0,"",IF($A86&lt;&gt;DR!$B88,"ERR",DR!AH88))</f>
        <v/>
      </c>
      <c r="L86" s="2" t="str">
        <f>IF(COUNT($A86)=0,"",IF(K86="3E","3E",IF(K86="","I",LOOKUP(K86/M$2,{0,0.4,0.45,0.5,0.55,0.6,0.65,0.7,0.75,0.8,1},{"F","D","C","C+","B-","B","B+","A-","A","A+"}))))</f>
        <v/>
      </c>
      <c r="M86" s="99" t="str">
        <f>IF(COUNT($A86)=0,"",IF(K86="","--",IF(K86="3E","3E",LOOKUP(K86/M$2,{0,0.4,0.45,0.5,0.55,0.6,0.65,0.7,0.75,0.8,1},{0,2,2.25,2.5,2.75,3,3.25,3.5,3.75,4}))))</f>
        <v/>
      </c>
      <c r="N86" s="5" t="str">
        <f>IF(COUNT($A86)=0,"",IF($A86&lt;&gt;DR!$B88,"ERR",DR!AP88))</f>
        <v/>
      </c>
      <c r="O86" s="2" t="str">
        <f>IF(COUNT($A86)=0,"",IF(N86="3E","3E",IF(N86="","I",LOOKUP(N86/P$2,{0,0.4,0.45,0.5,0.55,0.6,0.65,0.7,0.75,0.8,1},{"F","D","C","C+","B-","B","B+","A-","A","A+"}))))</f>
        <v/>
      </c>
      <c r="P86" s="99" t="str">
        <f>IF(COUNT($A86)=0,"",IF(N86="","--",IF(N86="3E","3E",LOOKUP(N86/P$2,{0,0.4,0.45,0.5,0.55,0.6,0.65,0.7,0.75,0.8,1},{0,2,2.25,2.5,2.75,3,3.25,3.5,3.75,4}))))</f>
        <v/>
      </c>
      <c r="Q86" s="5" t="str">
        <f>IF(COUNT($A86)=0,"",IF($A86&lt;&gt;DR!$B88,"ERR",DR!AX88))</f>
        <v/>
      </c>
      <c r="R86" s="2" t="str">
        <f>IF(COUNT($A86)=0,"",IF(Q86="3E","3E",IF(Q86="","I",LOOKUP(Q86/S$2,{0,0.4,0.45,0.5,0.55,0.6,0.65,0.7,0.75,0.8,1},{"F","D","C","C+","B-","B","B+","A-","A","A+"}))))</f>
        <v/>
      </c>
      <c r="S86" s="99" t="str">
        <f>IF(COUNT($A86)=0,"",IF(Q86="","--",IF(Q86="3E","3E",LOOKUP(Q86/S$2,{0,0.4,0.45,0.5,0.55,0.6,0.65,0.7,0.75,0.8,1},{0,2,2.25,2.5,2.75,3,3.25,3.5,3.75,4}))))</f>
        <v/>
      </c>
      <c r="T86" s="5" t="str">
        <f>IF(OR(COUNT($A86)=0,DR!BZ88=""),"",IF($A86&lt;&gt;DR!$B88,"ERR",DR!BZ88))</f>
        <v/>
      </c>
      <c r="U86" s="2" t="str">
        <f>IF(COUNT($A86)=0,"",IF(T86="3E","3E",IF(T86="","I",LOOKUP(T86/V$2,{0,0.4,0.45,0.5,0.55,0.6,0.65,0.7,0.75,0.8,1},{"F","D","C","C+","B-","B","B+","A-","A","A+"}))))</f>
        <v/>
      </c>
      <c r="V86" s="99" t="str">
        <f>IF(COUNT($A86)=0,"",IF(T86="","--",IF(T86="3E","3E",LOOKUP(T86/V$2,{0,0.4,0.45,0.5,0.55,0.6,0.65,0.7,0.75,0.8,1},{0,2,2.25,2.5,2.75,3,3.25,3.5,3.75,4}))))</f>
        <v/>
      </c>
      <c r="W86" s="5" t="str">
        <f>IF(COUNT($A86)=0,"",IF($A86&lt;&gt;DR!$B88,"ERR",IF(DR!$A88="IM",DR!CL88,DR!CK88)))</f>
        <v/>
      </c>
      <c r="X86" s="2" t="str">
        <f>IF(COUNT($A86)=0,"",IF(W86="3E","3E",IF(W86="","I",LOOKUP(W86/Y$2,{0,0.4,0.45,0.5,0.55,0.6,0.65,0.7,0.75,0.8,1},{"F","D","C","C+","B-","B","B+","A-","A","A+"}))))</f>
        <v/>
      </c>
      <c r="Y86" s="99" t="str">
        <f>IF(COUNT($A86)=0,"",IF(W86="","--",IF(W86="3E","3E",LOOKUP(W86/Y$2,{0,0.4,0.45,0.5,0.55,0.6,0.65,0.7,0.75,0.8,1},{0,2,2.25,2.5,2.75,3,3.25,3.5,3.75,4}))))</f>
        <v/>
      </c>
      <c r="Z86" s="5" t="str">
        <f>IF(COUNT($A86)=0,"",IF($A86&lt;&gt;DR!$B88,"ERR",DR!BF88))</f>
        <v/>
      </c>
      <c r="AA86" s="2" t="str">
        <f>IF(COUNT($A86)=0,"",IF(Z86="3E","3E",IF(Z86="","I",LOOKUP(Z86/AB$2,{0,0.4,0.45,0.5,0.55,0.6,0.65,0.7,0.75,0.8,1},{"F","D","C","C+","B-","B","B+","A-","A","A+"}))))</f>
        <v/>
      </c>
      <c r="AB86" s="99" t="str">
        <f>IF(COUNT($A86)=0,"",IF(Z86="","--",IF(Z86="3E","3E",LOOKUP(Z86/AB$2,{0,0.4,0.45,0.5,0.55,0.6,0.65,0.7,0.75,0.8,1},{0,2,2.25,2.5,2.75,3,3.25,3.5,3.75,4}))))</f>
        <v/>
      </c>
      <c r="AC86" s="5" t="str">
        <f>IF(COUNT($A86)=0,"",IF($A86&lt;&gt;DR!$B88,"ERR",DR!BG88))</f>
        <v/>
      </c>
      <c r="AD86" s="2" t="str">
        <f>IF(COUNT($A86)=0,"",IF(AC86="3E","3E",IF(AC86="","I",LOOKUP(AC86/AE$2,{0,0.4,0.45,0.5,0.55,0.6,0.65,0.7,0.75,0.8,1},{"F","D","C","C+","B-","B","B+","A-","A","A+"}))))</f>
        <v/>
      </c>
      <c r="AE86" s="99" t="str">
        <f>IF(COUNT($A86)=0,"",IF(AC86="","--",IF(AC86="3E","3E",LOOKUP(AC86/AE$2,{0,0.4,0.45,0.5,0.55,0.6,0.65,0.7,0.75,0.8,1},{0,2,2.25,2.5,2.75,3,3.25,3.5,3.75,4}))))</f>
        <v/>
      </c>
      <c r="AF86" s="5" t="str">
        <f>IF(COUNT($A86)=0,"",IF($A86&lt;&gt;DR!$B88,"ERR",DR!BQ88))</f>
        <v/>
      </c>
      <c r="AG86" s="2" t="str">
        <f>IF(COUNT($A86)=0,"",IF(AF86="3E","3E",IF(AF86="","I",LOOKUP(AF86/AH$2,{0,0.4,0.45,0.5,0.55,0.6,0.65,0.7,0.75,0.8,1},{"F","D","C","C+","B-","B","B+","A-","A","A+"}))))</f>
        <v/>
      </c>
      <c r="AH86" s="99" t="str">
        <f>IF(COUNT($A86)=0,"",IF(AF86="","--",IF(AF86="3E","3E",LOOKUP(AF86/AH$2,{0,0.4,0.45,0.5,0.55,0.6,0.65,0.7,0.75,0.8,1},{0,2,2.25,2.5,2.75,3,3.25,3.5,3.75,4}))))</f>
        <v/>
      </c>
      <c r="AI86" s="5" t="str">
        <f>IF(COUNT($A86)=0,"",IF($A86&lt;&gt;DR!$B88,"ERR",DR!BY88))</f>
        <v/>
      </c>
      <c r="AJ86" s="2" t="str">
        <f>IF(COUNT($A86)=0,"",IF(AI86="3E","3E",IF(AI86="","I",LOOKUP(AI86/AK$2,{0,0.4,0.45,0.5,0.55,0.6,0.65,0.7,0.75,0.8,1},{"F","D","C","C+","B-","B","B+","A-","A","A+"}))))</f>
        <v/>
      </c>
      <c r="AK86" s="103" t="str">
        <f>IF(COUNT($A86)=0,"",IF(AI86="","--",IF(AI86="3E","3E",LOOKUP(AI86/AK$2,{0,0.4,0.45,0.5,0.55,0.6,0.65,0.7,0.75,0.8,1},{0,2,2.25,2.5,2.75,3,3.25,3.5,3.75,4}))))</f>
        <v/>
      </c>
      <c r="AL86" s="94" t="str">
        <f>IFERROR(IF(COUNT($A86)=0,"",IF(COUNT(W86)=0,"--",IF(COUNTIF(B86:AK86,"3E")&gt;0,"3E",SUM(IF(D86&gt;=2,D86*$D$3),IF(G86&gt;=2,G86*$G$3),IF(J86&gt;=2,J86*$J$3),IF(M86&gt;=2,M86*$M$3),IF(P86&gt;=2,P86*$P$3),IF(S86&gt;=2,S86*$S$3),IF(V86&gt;=2,V86*$V$3),IF(Y86&gt;=2,Y86*$Y$3),IF(AB86&gt;=2,AB86*$AB$3),IF(AE86&gt;=2,AE86*$AE$3),IF(AH86&gt;=2,AH86*$AH$3),IF(AK86&gt;=2,AK86*$AK$3))))),"")</f>
        <v/>
      </c>
      <c r="AM86" s="4" t="str">
        <f>IF(COUNT($A86)=0,"",IF(COUNT(W86)=0,"--",IF(COUNTIF(B86:Y86,"3E")&gt;0,"3E",TRUNC(SUM(IF(N(D86)&gt;=2,D$3*D86,0),IF(N(G86)&gt;=2,G$3*G86,0),IF(N(J86)&gt;=2,J$3*J86,0),IF(N(M86)&gt;=2,M$3*M86,0),IF(N(P86)&gt;=2,P$3*P86,0),IF(N(S86)&gt;=2,S$3*S86,0),IF(N(AB86)&gt;=2,AB$3*AB86,0),IF(N(AE86)&gt;=2,AE$3*AE86,0),IF(N(AH86)&gt;=2,AH$3*AH86,0),IF(N(V86)&gt;=2,V$3*V86,0),IF(N(Y86)&gt;=2,Y$3*Y86,0))/TCP,3))))</f>
        <v/>
      </c>
      <c r="AN86" s="2" t="str">
        <f>IFERROR(IF(COUNT($A86)=0,"",IF(COUNT(W86)=0,"--",IF(COUNTIF(B86:AK86,"3E")&gt;0,"3E",SUM(IF(D86&gt;=2,$D$3),IF(G86&gt;=2,$G$3),IF(J86&gt;=2,$J$3),IF(M86&gt;=2,$M$3),IF(P86&gt;=2,$P$3),IF(S86&gt;=2,$S$3),IF(V86&gt;=2,$V$3),IF(Y86&gt;=2,$Y$3),IF(AB86&gt;=2,$AB$3),IF(AE86&gt;=2,$AE$3),IF(AH86&gt;=2,$AH$3),IF(AK86&gt;=2,$AK$3))))),"")</f>
        <v/>
      </c>
      <c r="AO86" s="2" t="str">
        <f>IF(AM86="3E","3E",IF(COUNT($A86)=0,"",IF(COUNT(AK86)=0,"I",LOOKUP(AM86,{0,2,2.25,2.5,2.75,3,3.25,3.5,3.75,4},{"F","D","C","C+","B-","B","B+","A-","A","A+"}))))</f>
        <v/>
      </c>
      <c r="AP86" s="2" t="str">
        <f>IF(AM86="3E","3E",IF(OR(COUNT($A86)=0,COUNT(W86)=0),"",IF(AND(Y86&gt;=2,AM86&gt;=2,AN86&gt;=28),"PASS","FAIL")))</f>
        <v/>
      </c>
      <c r="AQ86" s="2" t="str">
        <f>IF(COUNT($A86)=0,"",IF(AP86="3E","3E",IF(AP86="PASS",CONCATENATE(IF(N(D86)&lt;2,"411F,",""),IF(N(G86)&lt;2,"412F,",""),IF(N(J86)&lt;2,"413F,",""),IF(N(M86)&lt;2,"421F,",""),IF(N(P86)&lt;2,"422F,",""),IF(N(S86)&lt;2,"423F,",""),IF(N(AB86)&lt;2,"431F,",""),IF(N(AE86)&lt;2,"432F,",""),IF(N(AH86)&lt;2,"433F,","")),"")))</f>
        <v/>
      </c>
      <c r="AR86" s="6" t="str">
        <f t="shared" si="2"/>
        <v/>
      </c>
    </row>
    <row r="87" spans="1:44" ht="18.95" customHeight="1" x14ac:dyDescent="0.25">
      <c r="A87" s="93" t="str">
        <f>IF(DR!$B89="","",DR!$B89)</f>
        <v/>
      </c>
      <c r="B87" s="5" t="str">
        <f>IF(COUNT($A87)=0,"",IF($A87&lt;&gt;DR!$B89,"ERR",DR!J89))</f>
        <v/>
      </c>
      <c r="C87" s="2" t="str">
        <f>IF(COUNT($A87)=0,"",IF(B87="3E","3E",IF(B87="","I",LOOKUP(B87/D$2,{0,0.4,0.45,0.5,0.55,0.6,0.65,0.7,0.75,0.8,1},{"F","D","C","C+","B-","B","B+","A-","A","A+"}))))</f>
        <v/>
      </c>
      <c r="D87" s="99" t="str">
        <f>IF(COUNT($A87)=0,"",IF(B87="","--",IF(B87="3E","3E",LOOKUP(B87/D$2,{0,0.4,0.45,0.5,0.55,0.6,0.65,0.7,0.75,0.8,1},{0,2,2.25,2.5,2.75,3,3.25,3.5,3.75,4}))))</f>
        <v/>
      </c>
      <c r="E87" s="5" t="str">
        <f>IF(COUNT($A87)=0,"",IF($A87&lt;&gt;DR!$B89,"ERR",DR!R89))</f>
        <v/>
      </c>
      <c r="F87" s="2" t="str">
        <f>IF(COUNT($A87)=0,"",IF(E87="3E","3E",IF(E87="","I",LOOKUP(E87/G$2,{0,0.4,0.45,0.5,0.55,0.6,0.65,0.7,0.75,0.8,1},{"F","D","C","C+","B-","B","B+","A-","A","A+"}))))</f>
        <v/>
      </c>
      <c r="G87" s="99" t="str">
        <f>IF(COUNT($A87)=0,"",IF(E87="","--",IF(E87="3E","3E",LOOKUP(E87/G$2,{0,0.4,0.45,0.5,0.55,0.6,0.65,0.7,0.75,0.8,1},{0,2,2.25,2.5,2.75,3,3.25,3.5,3.75,4}))))</f>
        <v/>
      </c>
      <c r="H87" s="5" t="str">
        <f>IF(COUNT($A87)=0,"",IF($A87&lt;&gt;DR!$B89,"ERR",DR!Z89))</f>
        <v/>
      </c>
      <c r="I87" s="2" t="str">
        <f>IF(COUNT($A87)=0,"",IF(H87="3E","3E",IF(H87="","I",LOOKUP(H87/J$2,{0,0.4,0.45,0.5,0.55,0.6,0.65,0.7,0.75,0.8,1},{"F","D","C","C+","B-","B","B+","A-","A","A+"}))))</f>
        <v/>
      </c>
      <c r="J87" s="99" t="str">
        <f>IF(COUNT($A87)=0,"",IF(H87="","--",IF(H87="3E","3E",LOOKUP(H87/J$2,{0,0.4,0.45,0.5,0.55,0.6,0.65,0.7,0.75,0.8,1},{0,2,2.25,2.5,2.75,3,3.25,3.5,3.75,4}))))</f>
        <v/>
      </c>
      <c r="K87" s="5" t="str">
        <f>IF(COUNT($A87)=0,"",IF($A87&lt;&gt;DR!$B89,"ERR",DR!AH89))</f>
        <v/>
      </c>
      <c r="L87" s="2" t="str">
        <f>IF(COUNT($A87)=0,"",IF(K87="3E","3E",IF(K87="","I",LOOKUP(K87/M$2,{0,0.4,0.45,0.5,0.55,0.6,0.65,0.7,0.75,0.8,1},{"F","D","C","C+","B-","B","B+","A-","A","A+"}))))</f>
        <v/>
      </c>
      <c r="M87" s="99" t="str">
        <f>IF(COUNT($A87)=0,"",IF(K87="","--",IF(K87="3E","3E",LOOKUP(K87/M$2,{0,0.4,0.45,0.5,0.55,0.6,0.65,0.7,0.75,0.8,1},{0,2,2.25,2.5,2.75,3,3.25,3.5,3.75,4}))))</f>
        <v/>
      </c>
      <c r="N87" s="5" t="str">
        <f>IF(COUNT($A87)=0,"",IF($A87&lt;&gt;DR!$B89,"ERR",DR!AP89))</f>
        <v/>
      </c>
      <c r="O87" s="2" t="str">
        <f>IF(COUNT($A87)=0,"",IF(N87="3E","3E",IF(N87="","I",LOOKUP(N87/P$2,{0,0.4,0.45,0.5,0.55,0.6,0.65,0.7,0.75,0.8,1},{"F","D","C","C+","B-","B","B+","A-","A","A+"}))))</f>
        <v/>
      </c>
      <c r="P87" s="99" t="str">
        <f>IF(COUNT($A87)=0,"",IF(N87="","--",IF(N87="3E","3E",LOOKUP(N87/P$2,{0,0.4,0.45,0.5,0.55,0.6,0.65,0.7,0.75,0.8,1},{0,2,2.25,2.5,2.75,3,3.25,3.5,3.75,4}))))</f>
        <v/>
      </c>
      <c r="Q87" s="5" t="str">
        <f>IF(COUNT($A87)=0,"",IF($A87&lt;&gt;DR!$B89,"ERR",DR!AX89))</f>
        <v/>
      </c>
      <c r="R87" s="2" t="str">
        <f>IF(COUNT($A87)=0,"",IF(Q87="3E","3E",IF(Q87="","I",LOOKUP(Q87/S$2,{0,0.4,0.45,0.5,0.55,0.6,0.65,0.7,0.75,0.8,1},{"F","D","C","C+","B-","B","B+","A-","A","A+"}))))</f>
        <v/>
      </c>
      <c r="S87" s="99" t="str">
        <f>IF(COUNT($A87)=0,"",IF(Q87="","--",IF(Q87="3E","3E",LOOKUP(Q87/S$2,{0,0.4,0.45,0.5,0.55,0.6,0.65,0.7,0.75,0.8,1},{0,2,2.25,2.5,2.75,3,3.25,3.5,3.75,4}))))</f>
        <v/>
      </c>
      <c r="T87" s="5" t="str">
        <f>IF(OR(COUNT($A87)=0,DR!BZ89=""),"",IF($A87&lt;&gt;DR!$B89,"ERR",DR!BZ89))</f>
        <v/>
      </c>
      <c r="U87" s="2" t="str">
        <f>IF(COUNT($A87)=0,"",IF(T87="3E","3E",IF(T87="","I",LOOKUP(T87/V$2,{0,0.4,0.45,0.5,0.55,0.6,0.65,0.7,0.75,0.8,1},{"F","D","C","C+","B-","B","B+","A-","A","A+"}))))</f>
        <v/>
      </c>
      <c r="V87" s="99" t="str">
        <f>IF(COUNT($A87)=0,"",IF(T87="","--",IF(T87="3E","3E",LOOKUP(T87/V$2,{0,0.4,0.45,0.5,0.55,0.6,0.65,0.7,0.75,0.8,1},{0,2,2.25,2.5,2.75,3,3.25,3.5,3.75,4}))))</f>
        <v/>
      </c>
      <c r="W87" s="5" t="str">
        <f>IF(COUNT($A87)=0,"",IF($A87&lt;&gt;DR!$B89,"ERR",IF(DR!$A89="IM",DR!CL89,DR!CK89)))</f>
        <v/>
      </c>
      <c r="X87" s="2" t="str">
        <f>IF(COUNT($A87)=0,"",IF(W87="3E","3E",IF(W87="","I",LOOKUP(W87/Y$2,{0,0.4,0.45,0.5,0.55,0.6,0.65,0.7,0.75,0.8,1},{"F","D","C","C+","B-","B","B+","A-","A","A+"}))))</f>
        <v/>
      </c>
      <c r="Y87" s="99" t="str">
        <f>IF(COUNT($A87)=0,"",IF(W87="","--",IF(W87="3E","3E",LOOKUP(W87/Y$2,{0,0.4,0.45,0.5,0.55,0.6,0.65,0.7,0.75,0.8,1},{0,2,2.25,2.5,2.75,3,3.25,3.5,3.75,4}))))</f>
        <v/>
      </c>
      <c r="Z87" s="5" t="str">
        <f>IF(COUNT($A87)=0,"",IF($A87&lt;&gt;DR!$B89,"ERR",DR!BF89))</f>
        <v/>
      </c>
      <c r="AA87" s="2" t="str">
        <f>IF(COUNT($A87)=0,"",IF(Z87="3E","3E",IF(Z87="","I",LOOKUP(Z87/AB$2,{0,0.4,0.45,0.5,0.55,0.6,0.65,0.7,0.75,0.8,1},{"F","D","C","C+","B-","B","B+","A-","A","A+"}))))</f>
        <v/>
      </c>
      <c r="AB87" s="99" t="str">
        <f>IF(COUNT($A87)=0,"",IF(Z87="","--",IF(Z87="3E","3E",LOOKUP(Z87/AB$2,{0,0.4,0.45,0.5,0.55,0.6,0.65,0.7,0.75,0.8,1},{0,2,2.25,2.5,2.75,3,3.25,3.5,3.75,4}))))</f>
        <v/>
      </c>
      <c r="AC87" s="5" t="str">
        <f>IF(COUNT($A87)=0,"",IF($A87&lt;&gt;DR!$B89,"ERR",DR!BG89))</f>
        <v/>
      </c>
      <c r="AD87" s="2" t="str">
        <f>IF(COUNT($A87)=0,"",IF(AC87="3E","3E",IF(AC87="","I",LOOKUP(AC87/AE$2,{0,0.4,0.45,0.5,0.55,0.6,0.65,0.7,0.75,0.8,1},{"F","D","C","C+","B-","B","B+","A-","A","A+"}))))</f>
        <v/>
      </c>
      <c r="AE87" s="99" t="str">
        <f>IF(COUNT($A87)=0,"",IF(AC87="","--",IF(AC87="3E","3E",LOOKUP(AC87/AE$2,{0,0.4,0.45,0.5,0.55,0.6,0.65,0.7,0.75,0.8,1},{0,2,2.25,2.5,2.75,3,3.25,3.5,3.75,4}))))</f>
        <v/>
      </c>
      <c r="AF87" s="5" t="str">
        <f>IF(COUNT($A87)=0,"",IF($A87&lt;&gt;DR!$B89,"ERR",DR!BQ89))</f>
        <v/>
      </c>
      <c r="AG87" s="2" t="str">
        <f>IF(COUNT($A87)=0,"",IF(AF87="3E","3E",IF(AF87="","I",LOOKUP(AF87/AH$2,{0,0.4,0.45,0.5,0.55,0.6,0.65,0.7,0.75,0.8,1},{"F","D","C","C+","B-","B","B+","A-","A","A+"}))))</f>
        <v/>
      </c>
      <c r="AH87" s="99" t="str">
        <f>IF(COUNT($A87)=0,"",IF(AF87="","--",IF(AF87="3E","3E",LOOKUP(AF87/AH$2,{0,0.4,0.45,0.5,0.55,0.6,0.65,0.7,0.75,0.8,1},{0,2,2.25,2.5,2.75,3,3.25,3.5,3.75,4}))))</f>
        <v/>
      </c>
      <c r="AI87" s="5" t="str">
        <f>IF(COUNT($A87)=0,"",IF($A87&lt;&gt;DR!$B89,"ERR",DR!BY89))</f>
        <v/>
      </c>
      <c r="AJ87" s="2" t="str">
        <f>IF(COUNT($A87)=0,"",IF(AI87="3E","3E",IF(AI87="","I",LOOKUP(AI87/AK$2,{0,0.4,0.45,0.5,0.55,0.6,0.65,0.7,0.75,0.8,1},{"F","D","C","C+","B-","B","B+","A-","A","A+"}))))</f>
        <v/>
      </c>
      <c r="AK87" s="103" t="str">
        <f>IF(COUNT($A87)=0,"",IF(AI87="","--",IF(AI87="3E","3E",LOOKUP(AI87/AK$2,{0,0.4,0.45,0.5,0.55,0.6,0.65,0.7,0.75,0.8,1},{0,2,2.25,2.5,2.75,3,3.25,3.5,3.75,4}))))</f>
        <v/>
      </c>
      <c r="AL87" s="94" t="str">
        <f>IFERROR(IF(COUNT($A87)=0,"",IF(COUNT(W87)=0,"--",IF(COUNTIF(B87:AK87,"3E")&gt;0,"3E",SUM(IF(D87&gt;=2,D87*$D$3),IF(G87&gt;=2,G87*$G$3),IF(J87&gt;=2,J87*$J$3),IF(M87&gt;=2,M87*$M$3),IF(P87&gt;=2,P87*$P$3),IF(S87&gt;=2,S87*$S$3),IF(V87&gt;=2,V87*$V$3),IF(Y87&gt;=2,Y87*$Y$3),IF(AB87&gt;=2,AB87*$AB$3),IF(AE87&gt;=2,AE87*$AE$3),IF(AH87&gt;=2,AH87*$AH$3),IF(AK87&gt;=2,AK87*$AK$3))))),"")</f>
        <v/>
      </c>
      <c r="AM87" s="4" t="str">
        <f>IF(COUNT($A87)=0,"",IF(COUNT(W87)=0,"--",IF(COUNTIF(B87:Y87,"3E")&gt;0,"3E",TRUNC(SUM(IF(N(D87)&gt;=2,D$3*D87,0),IF(N(G87)&gt;=2,G$3*G87,0),IF(N(J87)&gt;=2,J$3*J87,0),IF(N(M87)&gt;=2,M$3*M87,0),IF(N(P87)&gt;=2,P$3*P87,0),IF(N(S87)&gt;=2,S$3*S87,0),IF(N(AB87)&gt;=2,AB$3*AB87,0),IF(N(AE87)&gt;=2,AE$3*AE87,0),IF(N(AH87)&gt;=2,AH$3*AH87,0),IF(N(V87)&gt;=2,V$3*V87,0),IF(N(Y87)&gt;=2,Y$3*Y87,0))/TCP,3))))</f>
        <v/>
      </c>
      <c r="AN87" s="2" t="str">
        <f>IFERROR(IF(COUNT($A87)=0,"",IF(COUNT(W87)=0,"--",IF(COUNTIF(B87:AK87,"3E")&gt;0,"3E",SUM(IF(D87&gt;=2,$D$3),IF(G87&gt;=2,$G$3),IF(J87&gt;=2,$J$3),IF(M87&gt;=2,$M$3),IF(P87&gt;=2,$P$3),IF(S87&gt;=2,$S$3),IF(V87&gt;=2,$V$3),IF(Y87&gt;=2,$Y$3),IF(AB87&gt;=2,$AB$3),IF(AE87&gt;=2,$AE$3),IF(AH87&gt;=2,$AH$3),IF(AK87&gt;=2,$AK$3))))),"")</f>
        <v/>
      </c>
      <c r="AO87" s="2" t="str">
        <f>IF(AM87="3E","3E",IF(COUNT($A87)=0,"",IF(COUNT(AK87)=0,"I",LOOKUP(AM87,{0,2,2.25,2.5,2.75,3,3.25,3.5,3.75,4},{"F","D","C","C+","B-","B","B+","A-","A","A+"}))))</f>
        <v/>
      </c>
      <c r="AP87" s="2" t="str">
        <f>IF(AM87="3E","3E",IF(OR(COUNT($A87)=0,COUNT(W87)=0),"",IF(AND(Y87&gt;=2,AM87&gt;=2,AN87&gt;=28),"PASS","FAIL")))</f>
        <v/>
      </c>
      <c r="AQ87" s="2" t="str">
        <f>IF(COUNT($A87)=0,"",IF(AP87="3E","3E",IF(AP87="PASS",CONCATENATE(IF(N(D87)&lt;2,"411F,",""),IF(N(G87)&lt;2,"412F,",""),IF(N(J87)&lt;2,"413F,",""),IF(N(M87)&lt;2,"421F,",""),IF(N(P87)&lt;2,"422F,",""),IF(N(S87)&lt;2,"423F,",""),IF(N(AB87)&lt;2,"431F,",""),IF(N(AE87)&lt;2,"432F,",""),IF(N(AH87)&lt;2,"433F,","")),"")))</f>
        <v/>
      </c>
      <c r="AR87" s="6" t="str">
        <f t="shared" si="2"/>
        <v/>
      </c>
    </row>
    <row r="88" spans="1:44" ht="18.95" customHeight="1" x14ac:dyDescent="0.25">
      <c r="A88" s="93" t="str">
        <f>IF(DR!$B90="","",DR!$B90)</f>
        <v/>
      </c>
      <c r="B88" s="5" t="str">
        <f>IF(COUNT($A88)=0,"",IF($A88&lt;&gt;DR!$B90,"ERR",DR!J90))</f>
        <v/>
      </c>
      <c r="C88" s="2" t="str">
        <f>IF(COUNT($A88)=0,"",IF(B88="3E","3E",IF(B88="","I",LOOKUP(B88/D$2,{0,0.4,0.45,0.5,0.55,0.6,0.65,0.7,0.75,0.8,1},{"F","D","C","C+","B-","B","B+","A-","A","A+"}))))</f>
        <v/>
      </c>
      <c r="D88" s="99" t="str">
        <f>IF(COUNT($A88)=0,"",IF(B88="","--",IF(B88="3E","3E",LOOKUP(B88/D$2,{0,0.4,0.45,0.5,0.55,0.6,0.65,0.7,0.75,0.8,1},{0,2,2.25,2.5,2.75,3,3.25,3.5,3.75,4}))))</f>
        <v/>
      </c>
      <c r="E88" s="5" t="str">
        <f>IF(COUNT($A88)=0,"",IF($A88&lt;&gt;DR!$B90,"ERR",DR!R90))</f>
        <v/>
      </c>
      <c r="F88" s="2" t="str">
        <f>IF(COUNT($A88)=0,"",IF(E88="3E","3E",IF(E88="","I",LOOKUP(E88/G$2,{0,0.4,0.45,0.5,0.55,0.6,0.65,0.7,0.75,0.8,1},{"F","D","C","C+","B-","B","B+","A-","A","A+"}))))</f>
        <v/>
      </c>
      <c r="G88" s="99" t="str">
        <f>IF(COUNT($A88)=0,"",IF(E88="","--",IF(E88="3E","3E",LOOKUP(E88/G$2,{0,0.4,0.45,0.5,0.55,0.6,0.65,0.7,0.75,0.8,1},{0,2,2.25,2.5,2.75,3,3.25,3.5,3.75,4}))))</f>
        <v/>
      </c>
      <c r="H88" s="5" t="str">
        <f>IF(COUNT($A88)=0,"",IF($A88&lt;&gt;DR!$B90,"ERR",DR!Z90))</f>
        <v/>
      </c>
      <c r="I88" s="2" t="str">
        <f>IF(COUNT($A88)=0,"",IF(H88="3E","3E",IF(H88="","I",LOOKUP(H88/J$2,{0,0.4,0.45,0.5,0.55,0.6,0.65,0.7,0.75,0.8,1},{"F","D","C","C+","B-","B","B+","A-","A","A+"}))))</f>
        <v/>
      </c>
      <c r="J88" s="99" t="str">
        <f>IF(COUNT($A88)=0,"",IF(H88="","--",IF(H88="3E","3E",LOOKUP(H88/J$2,{0,0.4,0.45,0.5,0.55,0.6,0.65,0.7,0.75,0.8,1},{0,2,2.25,2.5,2.75,3,3.25,3.5,3.75,4}))))</f>
        <v/>
      </c>
      <c r="K88" s="5" t="str">
        <f>IF(COUNT($A88)=0,"",IF($A88&lt;&gt;DR!$B90,"ERR",DR!AH90))</f>
        <v/>
      </c>
      <c r="L88" s="2" t="str">
        <f>IF(COUNT($A88)=0,"",IF(K88="3E","3E",IF(K88="","I",LOOKUP(K88/M$2,{0,0.4,0.45,0.5,0.55,0.6,0.65,0.7,0.75,0.8,1},{"F","D","C","C+","B-","B","B+","A-","A","A+"}))))</f>
        <v/>
      </c>
      <c r="M88" s="99" t="str">
        <f>IF(COUNT($A88)=0,"",IF(K88="","--",IF(K88="3E","3E",LOOKUP(K88/M$2,{0,0.4,0.45,0.5,0.55,0.6,0.65,0.7,0.75,0.8,1},{0,2,2.25,2.5,2.75,3,3.25,3.5,3.75,4}))))</f>
        <v/>
      </c>
      <c r="N88" s="5" t="str">
        <f>IF(COUNT($A88)=0,"",IF($A88&lt;&gt;DR!$B90,"ERR",DR!AP90))</f>
        <v/>
      </c>
      <c r="O88" s="2" t="str">
        <f>IF(COUNT($A88)=0,"",IF(N88="3E","3E",IF(N88="","I",LOOKUP(N88/P$2,{0,0.4,0.45,0.5,0.55,0.6,0.65,0.7,0.75,0.8,1},{"F","D","C","C+","B-","B","B+","A-","A","A+"}))))</f>
        <v/>
      </c>
      <c r="P88" s="99" t="str">
        <f>IF(COUNT($A88)=0,"",IF(N88="","--",IF(N88="3E","3E",LOOKUP(N88/P$2,{0,0.4,0.45,0.5,0.55,0.6,0.65,0.7,0.75,0.8,1},{0,2,2.25,2.5,2.75,3,3.25,3.5,3.75,4}))))</f>
        <v/>
      </c>
      <c r="Q88" s="5" t="str">
        <f>IF(COUNT($A88)=0,"",IF($A88&lt;&gt;DR!$B90,"ERR",DR!AX90))</f>
        <v/>
      </c>
      <c r="R88" s="2" t="str">
        <f>IF(COUNT($A88)=0,"",IF(Q88="3E","3E",IF(Q88="","I",LOOKUP(Q88/S$2,{0,0.4,0.45,0.5,0.55,0.6,0.65,0.7,0.75,0.8,1},{"F","D","C","C+","B-","B","B+","A-","A","A+"}))))</f>
        <v/>
      </c>
      <c r="S88" s="99" t="str">
        <f>IF(COUNT($A88)=0,"",IF(Q88="","--",IF(Q88="3E","3E",LOOKUP(Q88/S$2,{0,0.4,0.45,0.5,0.55,0.6,0.65,0.7,0.75,0.8,1},{0,2,2.25,2.5,2.75,3,3.25,3.5,3.75,4}))))</f>
        <v/>
      </c>
      <c r="T88" s="5" t="str">
        <f>IF(OR(COUNT($A88)=0,DR!BZ90=""),"",IF($A88&lt;&gt;DR!$B90,"ERR",DR!BZ90))</f>
        <v/>
      </c>
      <c r="U88" s="2" t="str">
        <f>IF(COUNT($A88)=0,"",IF(T88="3E","3E",IF(T88="","I",LOOKUP(T88/V$2,{0,0.4,0.45,0.5,0.55,0.6,0.65,0.7,0.75,0.8,1},{"F","D","C","C+","B-","B","B+","A-","A","A+"}))))</f>
        <v/>
      </c>
      <c r="V88" s="99" t="str">
        <f>IF(COUNT($A88)=0,"",IF(T88="","--",IF(T88="3E","3E",LOOKUP(T88/V$2,{0,0.4,0.45,0.5,0.55,0.6,0.65,0.7,0.75,0.8,1},{0,2,2.25,2.5,2.75,3,3.25,3.5,3.75,4}))))</f>
        <v/>
      </c>
      <c r="W88" s="5" t="str">
        <f>IF(COUNT($A88)=0,"",IF($A88&lt;&gt;DR!$B90,"ERR",IF(DR!$A90="IM",DR!CL90,DR!CK90)))</f>
        <v/>
      </c>
      <c r="X88" s="2" t="str">
        <f>IF(COUNT($A88)=0,"",IF(W88="3E","3E",IF(W88="","I",LOOKUP(W88/Y$2,{0,0.4,0.45,0.5,0.55,0.6,0.65,0.7,0.75,0.8,1},{"F","D","C","C+","B-","B","B+","A-","A","A+"}))))</f>
        <v/>
      </c>
      <c r="Y88" s="99" t="str">
        <f>IF(COUNT($A88)=0,"",IF(W88="","--",IF(W88="3E","3E",LOOKUP(W88/Y$2,{0,0.4,0.45,0.5,0.55,0.6,0.65,0.7,0.75,0.8,1},{0,2,2.25,2.5,2.75,3,3.25,3.5,3.75,4}))))</f>
        <v/>
      </c>
      <c r="Z88" s="5" t="str">
        <f>IF(COUNT($A88)=0,"",IF($A88&lt;&gt;DR!$B90,"ERR",DR!BF90))</f>
        <v/>
      </c>
      <c r="AA88" s="2" t="str">
        <f>IF(COUNT($A88)=0,"",IF(Z88="3E","3E",IF(Z88="","I",LOOKUP(Z88/AB$2,{0,0.4,0.45,0.5,0.55,0.6,0.65,0.7,0.75,0.8,1},{"F","D","C","C+","B-","B","B+","A-","A","A+"}))))</f>
        <v/>
      </c>
      <c r="AB88" s="99" t="str">
        <f>IF(COUNT($A88)=0,"",IF(Z88="","--",IF(Z88="3E","3E",LOOKUP(Z88/AB$2,{0,0.4,0.45,0.5,0.55,0.6,0.65,0.7,0.75,0.8,1},{0,2,2.25,2.5,2.75,3,3.25,3.5,3.75,4}))))</f>
        <v/>
      </c>
      <c r="AC88" s="5" t="str">
        <f>IF(COUNT($A88)=0,"",IF($A88&lt;&gt;DR!$B90,"ERR",DR!BG90))</f>
        <v/>
      </c>
      <c r="AD88" s="2" t="str">
        <f>IF(COUNT($A88)=0,"",IF(AC88="3E","3E",IF(AC88="","I",LOOKUP(AC88/AE$2,{0,0.4,0.45,0.5,0.55,0.6,0.65,0.7,0.75,0.8,1},{"F","D","C","C+","B-","B","B+","A-","A","A+"}))))</f>
        <v/>
      </c>
      <c r="AE88" s="99" t="str">
        <f>IF(COUNT($A88)=0,"",IF(AC88="","--",IF(AC88="3E","3E",LOOKUP(AC88/AE$2,{0,0.4,0.45,0.5,0.55,0.6,0.65,0.7,0.75,0.8,1},{0,2,2.25,2.5,2.75,3,3.25,3.5,3.75,4}))))</f>
        <v/>
      </c>
      <c r="AF88" s="5" t="str">
        <f>IF(COUNT($A88)=0,"",IF($A88&lt;&gt;DR!$B90,"ERR",DR!BQ90))</f>
        <v/>
      </c>
      <c r="AG88" s="2" t="str">
        <f>IF(COUNT($A88)=0,"",IF(AF88="3E","3E",IF(AF88="","I",LOOKUP(AF88/AH$2,{0,0.4,0.45,0.5,0.55,0.6,0.65,0.7,0.75,0.8,1},{"F","D","C","C+","B-","B","B+","A-","A","A+"}))))</f>
        <v/>
      </c>
      <c r="AH88" s="99" t="str">
        <f>IF(COUNT($A88)=0,"",IF(AF88="","--",IF(AF88="3E","3E",LOOKUP(AF88/AH$2,{0,0.4,0.45,0.5,0.55,0.6,0.65,0.7,0.75,0.8,1},{0,2,2.25,2.5,2.75,3,3.25,3.5,3.75,4}))))</f>
        <v/>
      </c>
      <c r="AI88" s="5" t="str">
        <f>IF(COUNT($A88)=0,"",IF($A88&lt;&gt;DR!$B90,"ERR",DR!BY90))</f>
        <v/>
      </c>
      <c r="AJ88" s="2" t="str">
        <f>IF(COUNT($A88)=0,"",IF(AI88="3E","3E",IF(AI88="","I",LOOKUP(AI88/AK$2,{0,0.4,0.45,0.5,0.55,0.6,0.65,0.7,0.75,0.8,1},{"F","D","C","C+","B-","B","B+","A-","A","A+"}))))</f>
        <v/>
      </c>
      <c r="AK88" s="103" t="str">
        <f>IF(COUNT($A88)=0,"",IF(AI88="","--",IF(AI88="3E","3E",LOOKUP(AI88/AK$2,{0,0.4,0.45,0.5,0.55,0.6,0.65,0.7,0.75,0.8,1},{0,2,2.25,2.5,2.75,3,3.25,3.5,3.75,4}))))</f>
        <v/>
      </c>
      <c r="AL88" s="94" t="str">
        <f>IFERROR(IF(COUNT($A88)=0,"",IF(COUNT(W88)=0,"--",IF(COUNTIF(B88:AK88,"3E")&gt;0,"3E",SUM(IF(D88&gt;=2,D88*$D$3),IF(G88&gt;=2,G88*$G$3),IF(J88&gt;=2,J88*$J$3),IF(M88&gt;=2,M88*$M$3),IF(P88&gt;=2,P88*$P$3),IF(S88&gt;=2,S88*$S$3),IF(V88&gt;=2,V88*$V$3),IF(Y88&gt;=2,Y88*$Y$3),IF(AB88&gt;=2,AB88*$AB$3),IF(AE88&gt;=2,AE88*$AE$3),IF(AH88&gt;=2,AH88*$AH$3),IF(AK88&gt;=2,AK88*$AK$3))))),"")</f>
        <v/>
      </c>
      <c r="AM88" s="4" t="str">
        <f>IF(COUNT($A88)=0,"",IF(COUNT(W88)=0,"--",IF(COUNTIF(B88:Y88,"3E")&gt;0,"3E",TRUNC(SUM(IF(N(D88)&gt;=2,D$3*D88,0),IF(N(G88)&gt;=2,G$3*G88,0),IF(N(J88)&gt;=2,J$3*J88,0),IF(N(M88)&gt;=2,M$3*M88,0),IF(N(P88)&gt;=2,P$3*P88,0),IF(N(S88)&gt;=2,S$3*S88,0),IF(N(AB88)&gt;=2,AB$3*AB88,0),IF(N(AE88)&gt;=2,AE$3*AE88,0),IF(N(AH88)&gt;=2,AH$3*AH88,0),IF(N(V88)&gt;=2,V$3*V88,0),IF(N(Y88)&gt;=2,Y$3*Y88,0))/TCP,3))))</f>
        <v/>
      </c>
      <c r="AN88" s="2" t="str">
        <f>IFERROR(IF(COUNT($A88)=0,"",IF(COUNT(W88)=0,"--",IF(COUNTIF(B88:AK88,"3E")&gt;0,"3E",SUM(IF(D88&gt;=2,$D$3),IF(G88&gt;=2,$G$3),IF(J88&gt;=2,$J$3),IF(M88&gt;=2,$M$3),IF(P88&gt;=2,$P$3),IF(S88&gt;=2,$S$3),IF(V88&gt;=2,$V$3),IF(Y88&gt;=2,$Y$3),IF(AB88&gt;=2,$AB$3),IF(AE88&gt;=2,$AE$3),IF(AH88&gt;=2,$AH$3),IF(AK88&gt;=2,$AK$3))))),"")</f>
        <v/>
      </c>
      <c r="AO88" s="2" t="str">
        <f>IF(AM88="3E","3E",IF(COUNT($A88)=0,"",IF(COUNT(AK88)=0,"I",LOOKUP(AM88,{0,2,2.25,2.5,2.75,3,3.25,3.5,3.75,4},{"F","D","C","C+","B-","B","B+","A-","A","A+"}))))</f>
        <v/>
      </c>
      <c r="AP88" s="2" t="str">
        <f>IF(AM88="3E","3E",IF(OR(COUNT($A88)=0,COUNT(W88)=0),"",IF(AND(Y88&gt;=2,AM88&gt;=2,AN88&gt;=28),"PASS","FAIL")))</f>
        <v/>
      </c>
      <c r="AQ88" s="2" t="str">
        <f>IF(COUNT($A88)=0,"",IF(AP88="3E","3E",IF(AP88="PASS",CONCATENATE(IF(N(D88)&lt;2,"411F,",""),IF(N(G88)&lt;2,"412F,",""),IF(N(J88)&lt;2,"413F,",""),IF(N(M88)&lt;2,"421F,",""),IF(N(P88)&lt;2,"422F,",""),IF(N(S88)&lt;2,"423F,",""),IF(N(AB88)&lt;2,"431F,",""),IF(N(AE88)&lt;2,"432F,",""),IF(N(AH88)&lt;2,"433F,","")),"")))</f>
        <v/>
      </c>
      <c r="AR88" s="6" t="str">
        <f t="shared" si="2"/>
        <v/>
      </c>
    </row>
    <row r="89" spans="1:44" ht="18.95" customHeight="1" x14ac:dyDescent="0.25">
      <c r="A89" s="93" t="str">
        <f>IF(DR!$B91="","",DR!$B91)</f>
        <v/>
      </c>
      <c r="B89" s="5" t="str">
        <f>IF(COUNT($A89)=0,"",IF($A89&lt;&gt;DR!$B91,"ERR",DR!J91))</f>
        <v/>
      </c>
      <c r="C89" s="2" t="str">
        <f>IF(COUNT($A89)=0,"",IF(B89="3E","3E",IF(B89="","I",LOOKUP(B89/D$2,{0,0.4,0.45,0.5,0.55,0.6,0.65,0.7,0.75,0.8,1},{"F","D","C","C+","B-","B","B+","A-","A","A+"}))))</f>
        <v/>
      </c>
      <c r="D89" s="99" t="str">
        <f>IF(COUNT($A89)=0,"",IF(B89="","--",IF(B89="3E","3E",LOOKUP(B89/D$2,{0,0.4,0.45,0.5,0.55,0.6,0.65,0.7,0.75,0.8,1},{0,2,2.25,2.5,2.75,3,3.25,3.5,3.75,4}))))</f>
        <v/>
      </c>
      <c r="E89" s="5" t="str">
        <f>IF(COUNT($A89)=0,"",IF($A89&lt;&gt;DR!$B91,"ERR",DR!R91))</f>
        <v/>
      </c>
      <c r="F89" s="2" t="str">
        <f>IF(COUNT($A89)=0,"",IF(E89="3E","3E",IF(E89="","I",LOOKUP(E89/G$2,{0,0.4,0.45,0.5,0.55,0.6,0.65,0.7,0.75,0.8,1},{"F","D","C","C+","B-","B","B+","A-","A","A+"}))))</f>
        <v/>
      </c>
      <c r="G89" s="99" t="str">
        <f>IF(COUNT($A89)=0,"",IF(E89="","--",IF(E89="3E","3E",LOOKUP(E89/G$2,{0,0.4,0.45,0.5,0.55,0.6,0.65,0.7,0.75,0.8,1},{0,2,2.25,2.5,2.75,3,3.25,3.5,3.75,4}))))</f>
        <v/>
      </c>
      <c r="H89" s="5" t="str">
        <f>IF(COUNT($A89)=0,"",IF($A89&lt;&gt;DR!$B91,"ERR",DR!Z91))</f>
        <v/>
      </c>
      <c r="I89" s="2" t="str">
        <f>IF(COUNT($A89)=0,"",IF(H89="3E","3E",IF(H89="","I",LOOKUP(H89/J$2,{0,0.4,0.45,0.5,0.55,0.6,0.65,0.7,0.75,0.8,1},{"F","D","C","C+","B-","B","B+","A-","A","A+"}))))</f>
        <v/>
      </c>
      <c r="J89" s="99" t="str">
        <f>IF(COUNT($A89)=0,"",IF(H89="","--",IF(H89="3E","3E",LOOKUP(H89/J$2,{0,0.4,0.45,0.5,0.55,0.6,0.65,0.7,0.75,0.8,1},{0,2,2.25,2.5,2.75,3,3.25,3.5,3.75,4}))))</f>
        <v/>
      </c>
      <c r="K89" s="5" t="str">
        <f>IF(COUNT($A89)=0,"",IF($A89&lt;&gt;DR!$B91,"ERR",DR!AH91))</f>
        <v/>
      </c>
      <c r="L89" s="2" t="str">
        <f>IF(COUNT($A89)=0,"",IF(K89="3E","3E",IF(K89="","I",LOOKUP(K89/M$2,{0,0.4,0.45,0.5,0.55,0.6,0.65,0.7,0.75,0.8,1},{"F","D","C","C+","B-","B","B+","A-","A","A+"}))))</f>
        <v/>
      </c>
      <c r="M89" s="99" t="str">
        <f>IF(COUNT($A89)=0,"",IF(K89="","--",IF(K89="3E","3E",LOOKUP(K89/M$2,{0,0.4,0.45,0.5,0.55,0.6,0.65,0.7,0.75,0.8,1},{0,2,2.25,2.5,2.75,3,3.25,3.5,3.75,4}))))</f>
        <v/>
      </c>
      <c r="N89" s="5" t="str">
        <f>IF(COUNT($A89)=0,"",IF($A89&lt;&gt;DR!$B91,"ERR",DR!AP91))</f>
        <v/>
      </c>
      <c r="O89" s="2" t="str">
        <f>IF(COUNT($A89)=0,"",IF(N89="3E","3E",IF(N89="","I",LOOKUP(N89/P$2,{0,0.4,0.45,0.5,0.55,0.6,0.65,0.7,0.75,0.8,1},{"F","D","C","C+","B-","B","B+","A-","A","A+"}))))</f>
        <v/>
      </c>
      <c r="P89" s="99" t="str">
        <f>IF(COUNT($A89)=0,"",IF(N89="","--",IF(N89="3E","3E",LOOKUP(N89/P$2,{0,0.4,0.45,0.5,0.55,0.6,0.65,0.7,0.75,0.8,1},{0,2,2.25,2.5,2.75,3,3.25,3.5,3.75,4}))))</f>
        <v/>
      </c>
      <c r="Q89" s="5" t="str">
        <f>IF(COUNT($A89)=0,"",IF($A89&lt;&gt;DR!$B91,"ERR",DR!AX91))</f>
        <v/>
      </c>
      <c r="R89" s="2" t="str">
        <f>IF(COUNT($A89)=0,"",IF(Q89="3E","3E",IF(Q89="","I",LOOKUP(Q89/S$2,{0,0.4,0.45,0.5,0.55,0.6,0.65,0.7,0.75,0.8,1},{"F","D","C","C+","B-","B","B+","A-","A","A+"}))))</f>
        <v/>
      </c>
      <c r="S89" s="99" t="str">
        <f>IF(COUNT($A89)=0,"",IF(Q89="","--",IF(Q89="3E","3E",LOOKUP(Q89/S$2,{0,0.4,0.45,0.5,0.55,0.6,0.65,0.7,0.75,0.8,1},{0,2,2.25,2.5,2.75,3,3.25,3.5,3.75,4}))))</f>
        <v/>
      </c>
      <c r="T89" s="5" t="str">
        <f>IF(OR(COUNT($A89)=0,DR!BZ91=""),"",IF($A89&lt;&gt;DR!$B91,"ERR",DR!BZ91))</f>
        <v/>
      </c>
      <c r="U89" s="2" t="str">
        <f>IF(COUNT($A89)=0,"",IF(T89="3E","3E",IF(T89="","I",LOOKUP(T89/V$2,{0,0.4,0.45,0.5,0.55,0.6,0.65,0.7,0.75,0.8,1},{"F","D","C","C+","B-","B","B+","A-","A","A+"}))))</f>
        <v/>
      </c>
      <c r="V89" s="99" t="str">
        <f>IF(COUNT($A89)=0,"",IF(T89="","--",IF(T89="3E","3E",LOOKUP(T89/V$2,{0,0.4,0.45,0.5,0.55,0.6,0.65,0.7,0.75,0.8,1},{0,2,2.25,2.5,2.75,3,3.25,3.5,3.75,4}))))</f>
        <v/>
      </c>
      <c r="W89" s="5" t="str">
        <f>IF(COUNT($A89)=0,"",IF($A89&lt;&gt;DR!$B91,"ERR",IF(DR!$A91="IM",DR!CL91,DR!CK91)))</f>
        <v/>
      </c>
      <c r="X89" s="2" t="str">
        <f>IF(COUNT($A89)=0,"",IF(W89="3E","3E",IF(W89="","I",LOOKUP(W89/Y$2,{0,0.4,0.45,0.5,0.55,0.6,0.65,0.7,0.75,0.8,1},{"F","D","C","C+","B-","B","B+","A-","A","A+"}))))</f>
        <v/>
      </c>
      <c r="Y89" s="99" t="str">
        <f>IF(COUNT($A89)=0,"",IF(W89="","--",IF(W89="3E","3E",LOOKUP(W89/Y$2,{0,0.4,0.45,0.5,0.55,0.6,0.65,0.7,0.75,0.8,1},{0,2,2.25,2.5,2.75,3,3.25,3.5,3.75,4}))))</f>
        <v/>
      </c>
      <c r="Z89" s="5" t="str">
        <f>IF(COUNT($A89)=0,"",IF($A89&lt;&gt;DR!$B91,"ERR",DR!BF91))</f>
        <v/>
      </c>
      <c r="AA89" s="2" t="str">
        <f>IF(COUNT($A89)=0,"",IF(Z89="3E","3E",IF(Z89="","I",LOOKUP(Z89/AB$2,{0,0.4,0.45,0.5,0.55,0.6,0.65,0.7,0.75,0.8,1},{"F","D","C","C+","B-","B","B+","A-","A","A+"}))))</f>
        <v/>
      </c>
      <c r="AB89" s="99" t="str">
        <f>IF(COUNT($A89)=0,"",IF(Z89="","--",IF(Z89="3E","3E",LOOKUP(Z89/AB$2,{0,0.4,0.45,0.5,0.55,0.6,0.65,0.7,0.75,0.8,1},{0,2,2.25,2.5,2.75,3,3.25,3.5,3.75,4}))))</f>
        <v/>
      </c>
      <c r="AC89" s="5" t="str">
        <f>IF(COUNT($A89)=0,"",IF($A89&lt;&gt;DR!$B91,"ERR",DR!BG91))</f>
        <v/>
      </c>
      <c r="AD89" s="2" t="str">
        <f>IF(COUNT($A89)=0,"",IF(AC89="3E","3E",IF(AC89="","I",LOOKUP(AC89/AE$2,{0,0.4,0.45,0.5,0.55,0.6,0.65,0.7,0.75,0.8,1},{"F","D","C","C+","B-","B","B+","A-","A","A+"}))))</f>
        <v/>
      </c>
      <c r="AE89" s="99" t="str">
        <f>IF(COUNT($A89)=0,"",IF(AC89="","--",IF(AC89="3E","3E",LOOKUP(AC89/AE$2,{0,0.4,0.45,0.5,0.55,0.6,0.65,0.7,0.75,0.8,1},{0,2,2.25,2.5,2.75,3,3.25,3.5,3.75,4}))))</f>
        <v/>
      </c>
      <c r="AF89" s="5" t="str">
        <f>IF(COUNT($A89)=0,"",IF($A89&lt;&gt;DR!$B91,"ERR",DR!BQ91))</f>
        <v/>
      </c>
      <c r="AG89" s="2" t="str">
        <f>IF(COUNT($A89)=0,"",IF(AF89="3E","3E",IF(AF89="","I",LOOKUP(AF89/AH$2,{0,0.4,0.45,0.5,0.55,0.6,0.65,0.7,0.75,0.8,1},{"F","D","C","C+","B-","B","B+","A-","A","A+"}))))</f>
        <v/>
      </c>
      <c r="AH89" s="99" t="str">
        <f>IF(COUNT($A89)=0,"",IF(AF89="","--",IF(AF89="3E","3E",LOOKUP(AF89/AH$2,{0,0.4,0.45,0.5,0.55,0.6,0.65,0.7,0.75,0.8,1},{0,2,2.25,2.5,2.75,3,3.25,3.5,3.75,4}))))</f>
        <v/>
      </c>
      <c r="AI89" s="5" t="str">
        <f>IF(COUNT($A89)=0,"",IF($A89&lt;&gt;DR!$B91,"ERR",DR!BY91))</f>
        <v/>
      </c>
      <c r="AJ89" s="2" t="str">
        <f>IF(COUNT($A89)=0,"",IF(AI89="3E","3E",IF(AI89="","I",LOOKUP(AI89/AK$2,{0,0.4,0.45,0.5,0.55,0.6,0.65,0.7,0.75,0.8,1},{"F","D","C","C+","B-","B","B+","A-","A","A+"}))))</f>
        <v/>
      </c>
      <c r="AK89" s="103" t="str">
        <f>IF(COUNT($A89)=0,"",IF(AI89="","--",IF(AI89="3E","3E",LOOKUP(AI89/AK$2,{0,0.4,0.45,0.5,0.55,0.6,0.65,0.7,0.75,0.8,1},{0,2,2.25,2.5,2.75,3,3.25,3.5,3.75,4}))))</f>
        <v/>
      </c>
      <c r="AL89" s="94" t="str">
        <f>IFERROR(IF(COUNT($A89)=0,"",IF(COUNT(W89)=0,"--",IF(COUNTIF(B89:AK89,"3E")&gt;0,"3E",SUM(IF(D89&gt;=2,D89*$D$3),IF(G89&gt;=2,G89*$G$3),IF(J89&gt;=2,J89*$J$3),IF(M89&gt;=2,M89*$M$3),IF(P89&gt;=2,P89*$P$3),IF(S89&gt;=2,S89*$S$3),IF(V89&gt;=2,V89*$V$3),IF(Y89&gt;=2,Y89*$Y$3),IF(AB89&gt;=2,AB89*$AB$3),IF(AE89&gt;=2,AE89*$AE$3),IF(AH89&gt;=2,AH89*$AH$3),IF(AK89&gt;=2,AK89*$AK$3))))),"")</f>
        <v/>
      </c>
      <c r="AM89" s="4" t="str">
        <f>IF(COUNT($A89)=0,"",IF(COUNT(W89)=0,"--",IF(COUNTIF(B89:Y89,"3E")&gt;0,"3E",TRUNC(SUM(IF(N(D89)&gt;=2,D$3*D89,0),IF(N(G89)&gt;=2,G$3*G89,0),IF(N(J89)&gt;=2,J$3*J89,0),IF(N(M89)&gt;=2,M$3*M89,0),IF(N(P89)&gt;=2,P$3*P89,0),IF(N(S89)&gt;=2,S$3*S89,0),IF(N(AB89)&gt;=2,AB$3*AB89,0),IF(N(AE89)&gt;=2,AE$3*AE89,0),IF(N(AH89)&gt;=2,AH$3*AH89,0),IF(N(V89)&gt;=2,V$3*V89,0),IF(N(Y89)&gt;=2,Y$3*Y89,0))/TCP,3))))</f>
        <v/>
      </c>
      <c r="AN89" s="2" t="str">
        <f>IFERROR(IF(COUNT($A89)=0,"",IF(COUNT(W89)=0,"--",IF(COUNTIF(B89:AK89,"3E")&gt;0,"3E",SUM(IF(D89&gt;=2,$D$3),IF(G89&gt;=2,$G$3),IF(J89&gt;=2,$J$3),IF(M89&gt;=2,$M$3),IF(P89&gt;=2,$P$3),IF(S89&gt;=2,$S$3),IF(V89&gt;=2,$V$3),IF(Y89&gt;=2,$Y$3),IF(AB89&gt;=2,$AB$3),IF(AE89&gt;=2,$AE$3),IF(AH89&gt;=2,$AH$3),IF(AK89&gt;=2,$AK$3))))),"")</f>
        <v/>
      </c>
      <c r="AO89" s="2" t="str">
        <f>IF(AM89="3E","3E",IF(COUNT($A89)=0,"",IF(COUNT(AK89)=0,"I",LOOKUP(AM89,{0,2,2.25,2.5,2.75,3,3.25,3.5,3.75,4},{"F","D","C","C+","B-","B","B+","A-","A","A+"}))))</f>
        <v/>
      </c>
      <c r="AP89" s="2" t="str">
        <f>IF(AM89="3E","3E",IF(OR(COUNT($A89)=0,COUNT(W89)=0),"",IF(AND(Y89&gt;=2,AM89&gt;=2,AN89&gt;=28),"PASS","FAIL")))</f>
        <v/>
      </c>
      <c r="AQ89" s="2" t="str">
        <f>IF(COUNT($A89)=0,"",IF(AP89="3E","3E",IF(AP89="PASS",CONCATENATE(IF(N(D89)&lt;2,"411F,",""),IF(N(G89)&lt;2,"412F,",""),IF(N(J89)&lt;2,"413F,",""),IF(N(M89)&lt;2,"421F,",""),IF(N(P89)&lt;2,"422F,",""),IF(N(S89)&lt;2,"423F,",""),IF(N(AB89)&lt;2,"431F,",""),IF(N(AE89)&lt;2,"432F,",""),IF(N(AH89)&lt;2,"433F,","")),"")))</f>
        <v/>
      </c>
      <c r="AR89" s="6" t="str">
        <f t="shared" si="2"/>
        <v/>
      </c>
    </row>
    <row r="90" spans="1:44" ht="18.95" customHeight="1" x14ac:dyDescent="0.25">
      <c r="A90" s="93" t="str">
        <f>IF(DR!$B92="","",DR!$B92)</f>
        <v/>
      </c>
      <c r="B90" s="5" t="str">
        <f>IF(COUNT($A90)=0,"",IF($A90&lt;&gt;DR!$B92,"ERR",DR!J92))</f>
        <v/>
      </c>
      <c r="C90" s="2" t="str">
        <f>IF(COUNT($A90)=0,"",IF(B90="3E","3E",IF(B90="","I",LOOKUP(B90/D$2,{0,0.4,0.45,0.5,0.55,0.6,0.65,0.7,0.75,0.8,1},{"F","D","C","C+","B-","B","B+","A-","A","A+"}))))</f>
        <v/>
      </c>
      <c r="D90" s="99" t="str">
        <f>IF(COUNT($A90)=0,"",IF(B90="","--",IF(B90="3E","3E",LOOKUP(B90/D$2,{0,0.4,0.45,0.5,0.55,0.6,0.65,0.7,0.75,0.8,1},{0,2,2.25,2.5,2.75,3,3.25,3.5,3.75,4}))))</f>
        <v/>
      </c>
      <c r="E90" s="5" t="str">
        <f>IF(COUNT($A90)=0,"",IF($A90&lt;&gt;DR!$B92,"ERR",DR!R92))</f>
        <v/>
      </c>
      <c r="F90" s="2" t="str">
        <f>IF(COUNT($A90)=0,"",IF(E90="3E","3E",IF(E90="","I",LOOKUP(E90/G$2,{0,0.4,0.45,0.5,0.55,0.6,0.65,0.7,0.75,0.8,1},{"F","D","C","C+","B-","B","B+","A-","A","A+"}))))</f>
        <v/>
      </c>
      <c r="G90" s="99" t="str">
        <f>IF(COUNT($A90)=0,"",IF(E90="","--",IF(E90="3E","3E",LOOKUP(E90/G$2,{0,0.4,0.45,0.5,0.55,0.6,0.65,0.7,0.75,0.8,1},{0,2,2.25,2.5,2.75,3,3.25,3.5,3.75,4}))))</f>
        <v/>
      </c>
      <c r="H90" s="5" t="str">
        <f>IF(COUNT($A90)=0,"",IF($A90&lt;&gt;DR!$B92,"ERR",DR!Z92))</f>
        <v/>
      </c>
      <c r="I90" s="2" t="str">
        <f>IF(COUNT($A90)=0,"",IF(H90="3E","3E",IF(H90="","I",LOOKUP(H90/J$2,{0,0.4,0.45,0.5,0.55,0.6,0.65,0.7,0.75,0.8,1},{"F","D","C","C+","B-","B","B+","A-","A","A+"}))))</f>
        <v/>
      </c>
      <c r="J90" s="99" t="str">
        <f>IF(COUNT($A90)=0,"",IF(H90="","--",IF(H90="3E","3E",LOOKUP(H90/J$2,{0,0.4,0.45,0.5,0.55,0.6,0.65,0.7,0.75,0.8,1},{0,2,2.25,2.5,2.75,3,3.25,3.5,3.75,4}))))</f>
        <v/>
      </c>
      <c r="K90" s="5" t="str">
        <f>IF(COUNT($A90)=0,"",IF($A90&lt;&gt;DR!$B92,"ERR",DR!AH92))</f>
        <v/>
      </c>
      <c r="L90" s="2" t="str">
        <f>IF(COUNT($A90)=0,"",IF(K90="3E","3E",IF(K90="","I",LOOKUP(K90/M$2,{0,0.4,0.45,0.5,0.55,0.6,0.65,0.7,0.75,0.8,1},{"F","D","C","C+","B-","B","B+","A-","A","A+"}))))</f>
        <v/>
      </c>
      <c r="M90" s="99" t="str">
        <f>IF(COUNT($A90)=0,"",IF(K90="","--",IF(K90="3E","3E",LOOKUP(K90/M$2,{0,0.4,0.45,0.5,0.55,0.6,0.65,0.7,0.75,0.8,1},{0,2,2.25,2.5,2.75,3,3.25,3.5,3.75,4}))))</f>
        <v/>
      </c>
      <c r="N90" s="5" t="str">
        <f>IF(COUNT($A90)=0,"",IF($A90&lt;&gt;DR!$B92,"ERR",DR!AP92))</f>
        <v/>
      </c>
      <c r="O90" s="2" t="str">
        <f>IF(COUNT($A90)=0,"",IF(N90="3E","3E",IF(N90="","I",LOOKUP(N90/P$2,{0,0.4,0.45,0.5,0.55,0.6,0.65,0.7,0.75,0.8,1},{"F","D","C","C+","B-","B","B+","A-","A","A+"}))))</f>
        <v/>
      </c>
      <c r="P90" s="99" t="str">
        <f>IF(COUNT($A90)=0,"",IF(N90="","--",IF(N90="3E","3E",LOOKUP(N90/P$2,{0,0.4,0.45,0.5,0.55,0.6,0.65,0.7,0.75,0.8,1},{0,2,2.25,2.5,2.75,3,3.25,3.5,3.75,4}))))</f>
        <v/>
      </c>
      <c r="Q90" s="5" t="str">
        <f>IF(COUNT($A90)=0,"",IF($A90&lt;&gt;DR!$B92,"ERR",DR!AX92))</f>
        <v/>
      </c>
      <c r="R90" s="2" t="str">
        <f>IF(COUNT($A90)=0,"",IF(Q90="3E","3E",IF(Q90="","I",LOOKUP(Q90/S$2,{0,0.4,0.45,0.5,0.55,0.6,0.65,0.7,0.75,0.8,1},{"F","D","C","C+","B-","B","B+","A-","A","A+"}))))</f>
        <v/>
      </c>
      <c r="S90" s="99" t="str">
        <f>IF(COUNT($A90)=0,"",IF(Q90="","--",IF(Q90="3E","3E",LOOKUP(Q90/S$2,{0,0.4,0.45,0.5,0.55,0.6,0.65,0.7,0.75,0.8,1},{0,2,2.25,2.5,2.75,3,3.25,3.5,3.75,4}))))</f>
        <v/>
      </c>
      <c r="T90" s="5" t="str">
        <f>IF(OR(COUNT($A90)=0,DR!BZ92=""),"",IF($A90&lt;&gt;DR!$B92,"ERR",DR!BZ92))</f>
        <v/>
      </c>
      <c r="U90" s="2" t="str">
        <f>IF(COUNT($A90)=0,"",IF(T90="3E","3E",IF(T90="","I",LOOKUP(T90/V$2,{0,0.4,0.45,0.5,0.55,0.6,0.65,0.7,0.75,0.8,1},{"F","D","C","C+","B-","B","B+","A-","A","A+"}))))</f>
        <v/>
      </c>
      <c r="V90" s="99" t="str">
        <f>IF(COUNT($A90)=0,"",IF(T90="","--",IF(T90="3E","3E",LOOKUP(T90/V$2,{0,0.4,0.45,0.5,0.55,0.6,0.65,0.7,0.75,0.8,1},{0,2,2.25,2.5,2.75,3,3.25,3.5,3.75,4}))))</f>
        <v/>
      </c>
      <c r="W90" s="5" t="str">
        <f>IF(COUNT($A90)=0,"",IF($A90&lt;&gt;DR!$B92,"ERR",IF(DR!$A92="IM",DR!CL92,DR!CK92)))</f>
        <v/>
      </c>
      <c r="X90" s="2" t="str">
        <f>IF(COUNT($A90)=0,"",IF(W90="3E","3E",IF(W90="","I",LOOKUP(W90/Y$2,{0,0.4,0.45,0.5,0.55,0.6,0.65,0.7,0.75,0.8,1},{"F","D","C","C+","B-","B","B+","A-","A","A+"}))))</f>
        <v/>
      </c>
      <c r="Y90" s="99" t="str">
        <f>IF(COUNT($A90)=0,"",IF(W90="","--",IF(W90="3E","3E",LOOKUP(W90/Y$2,{0,0.4,0.45,0.5,0.55,0.6,0.65,0.7,0.75,0.8,1},{0,2,2.25,2.5,2.75,3,3.25,3.5,3.75,4}))))</f>
        <v/>
      </c>
      <c r="Z90" s="5" t="str">
        <f>IF(COUNT($A90)=0,"",IF($A90&lt;&gt;DR!$B92,"ERR",DR!BF92))</f>
        <v/>
      </c>
      <c r="AA90" s="2" t="str">
        <f>IF(COUNT($A90)=0,"",IF(Z90="3E","3E",IF(Z90="","I",LOOKUP(Z90/AB$2,{0,0.4,0.45,0.5,0.55,0.6,0.65,0.7,0.75,0.8,1},{"F","D","C","C+","B-","B","B+","A-","A","A+"}))))</f>
        <v/>
      </c>
      <c r="AB90" s="99" t="str">
        <f>IF(COUNT($A90)=0,"",IF(Z90="","--",IF(Z90="3E","3E",LOOKUP(Z90/AB$2,{0,0.4,0.45,0.5,0.55,0.6,0.65,0.7,0.75,0.8,1},{0,2,2.25,2.5,2.75,3,3.25,3.5,3.75,4}))))</f>
        <v/>
      </c>
      <c r="AC90" s="5" t="str">
        <f>IF(COUNT($A90)=0,"",IF($A90&lt;&gt;DR!$B92,"ERR",DR!BG92))</f>
        <v/>
      </c>
      <c r="AD90" s="2" t="str">
        <f>IF(COUNT($A90)=0,"",IF(AC90="3E","3E",IF(AC90="","I",LOOKUP(AC90/AE$2,{0,0.4,0.45,0.5,0.55,0.6,0.65,0.7,0.75,0.8,1},{"F","D","C","C+","B-","B","B+","A-","A","A+"}))))</f>
        <v/>
      </c>
      <c r="AE90" s="99" t="str">
        <f>IF(COUNT($A90)=0,"",IF(AC90="","--",IF(AC90="3E","3E",LOOKUP(AC90/AE$2,{0,0.4,0.45,0.5,0.55,0.6,0.65,0.7,0.75,0.8,1},{0,2,2.25,2.5,2.75,3,3.25,3.5,3.75,4}))))</f>
        <v/>
      </c>
      <c r="AF90" s="5" t="str">
        <f>IF(COUNT($A90)=0,"",IF($A90&lt;&gt;DR!$B92,"ERR",DR!BQ92))</f>
        <v/>
      </c>
      <c r="AG90" s="2" t="str">
        <f>IF(COUNT($A90)=0,"",IF(AF90="3E","3E",IF(AF90="","I",LOOKUP(AF90/AH$2,{0,0.4,0.45,0.5,0.55,0.6,0.65,0.7,0.75,0.8,1},{"F","D","C","C+","B-","B","B+","A-","A","A+"}))))</f>
        <v/>
      </c>
      <c r="AH90" s="99" t="str">
        <f>IF(COUNT($A90)=0,"",IF(AF90="","--",IF(AF90="3E","3E",LOOKUP(AF90/AH$2,{0,0.4,0.45,0.5,0.55,0.6,0.65,0.7,0.75,0.8,1},{0,2,2.25,2.5,2.75,3,3.25,3.5,3.75,4}))))</f>
        <v/>
      </c>
      <c r="AI90" s="5" t="str">
        <f>IF(COUNT($A90)=0,"",IF($A90&lt;&gt;DR!$B92,"ERR",DR!BY92))</f>
        <v/>
      </c>
      <c r="AJ90" s="2" t="str">
        <f>IF(COUNT($A90)=0,"",IF(AI90="3E","3E",IF(AI90="","I",LOOKUP(AI90/AK$2,{0,0.4,0.45,0.5,0.55,0.6,0.65,0.7,0.75,0.8,1},{"F","D","C","C+","B-","B","B+","A-","A","A+"}))))</f>
        <v/>
      </c>
      <c r="AK90" s="103" t="str">
        <f>IF(COUNT($A90)=0,"",IF(AI90="","--",IF(AI90="3E","3E",LOOKUP(AI90/AK$2,{0,0.4,0.45,0.5,0.55,0.6,0.65,0.7,0.75,0.8,1},{0,2,2.25,2.5,2.75,3,3.25,3.5,3.75,4}))))</f>
        <v/>
      </c>
      <c r="AL90" s="94" t="str">
        <f>IFERROR(IF(COUNT($A90)=0,"",IF(COUNT(W90)=0,"--",IF(COUNTIF(B90:AK90,"3E")&gt;0,"3E",SUM(IF(D90&gt;=2,D90*$D$3),IF(G90&gt;=2,G90*$G$3),IF(J90&gt;=2,J90*$J$3),IF(M90&gt;=2,M90*$M$3),IF(P90&gt;=2,P90*$P$3),IF(S90&gt;=2,S90*$S$3),IF(V90&gt;=2,V90*$V$3),IF(Y90&gt;=2,Y90*$Y$3),IF(AB90&gt;=2,AB90*$AB$3),IF(AE90&gt;=2,AE90*$AE$3),IF(AH90&gt;=2,AH90*$AH$3),IF(AK90&gt;=2,AK90*$AK$3))))),"")</f>
        <v/>
      </c>
      <c r="AM90" s="4" t="str">
        <f>IF(COUNT($A90)=0,"",IF(COUNT(W90)=0,"--",IF(COUNTIF(B90:Y90,"3E")&gt;0,"3E",TRUNC(SUM(IF(N(D90)&gt;=2,D$3*D90,0),IF(N(G90)&gt;=2,G$3*G90,0),IF(N(J90)&gt;=2,J$3*J90,0),IF(N(M90)&gt;=2,M$3*M90,0),IF(N(P90)&gt;=2,P$3*P90,0),IF(N(S90)&gt;=2,S$3*S90,0),IF(N(AB90)&gt;=2,AB$3*AB90,0),IF(N(AE90)&gt;=2,AE$3*AE90,0),IF(N(AH90)&gt;=2,AH$3*AH90,0),IF(N(V90)&gt;=2,V$3*V90,0),IF(N(Y90)&gt;=2,Y$3*Y90,0))/TCP,3))))</f>
        <v/>
      </c>
      <c r="AN90" s="2" t="str">
        <f>IFERROR(IF(COUNT($A90)=0,"",IF(COUNT(W90)=0,"--",IF(COUNTIF(B90:AK90,"3E")&gt;0,"3E",SUM(IF(D90&gt;=2,$D$3),IF(G90&gt;=2,$G$3),IF(J90&gt;=2,$J$3),IF(M90&gt;=2,$M$3),IF(P90&gt;=2,$P$3),IF(S90&gt;=2,$S$3),IF(V90&gt;=2,$V$3),IF(Y90&gt;=2,$Y$3),IF(AB90&gt;=2,$AB$3),IF(AE90&gt;=2,$AE$3),IF(AH90&gt;=2,$AH$3),IF(AK90&gt;=2,$AK$3))))),"")</f>
        <v/>
      </c>
      <c r="AO90" s="2" t="str">
        <f>IF(AM90="3E","3E",IF(COUNT($A90)=0,"",IF(COUNT(AK90)=0,"I",LOOKUP(AM90,{0,2,2.25,2.5,2.75,3,3.25,3.5,3.75,4},{"F","D","C","C+","B-","B","B+","A-","A","A+"}))))</f>
        <v/>
      </c>
      <c r="AP90" s="2" t="str">
        <f>IF(AM90="3E","3E",IF(OR(COUNT($A90)=0,COUNT(W90)=0),"",IF(AND(Y90&gt;=2,AM90&gt;=2,AN90&gt;=28),"PASS","FAIL")))</f>
        <v/>
      </c>
      <c r="AQ90" s="2" t="str">
        <f>IF(COUNT($A90)=0,"",IF(AP90="3E","3E",IF(AP90="PASS",CONCATENATE(IF(N(D90)&lt;2,"411F,",""),IF(N(G90)&lt;2,"412F,",""),IF(N(J90)&lt;2,"413F,",""),IF(N(M90)&lt;2,"421F,",""),IF(N(P90)&lt;2,"422F,",""),IF(N(S90)&lt;2,"423F,",""),IF(N(AB90)&lt;2,"431F,",""),IF(N(AE90)&lt;2,"432F,",""),IF(N(AH90)&lt;2,"433F,","")),"")))</f>
        <v/>
      </c>
      <c r="AR90" s="6" t="str">
        <f t="shared" si="2"/>
        <v/>
      </c>
    </row>
    <row r="91" spans="1:44" ht="18.95" customHeight="1" x14ac:dyDescent="0.25">
      <c r="A91" s="93" t="str">
        <f>IF(DR!$B93="","",DR!$B93)</f>
        <v/>
      </c>
      <c r="B91" s="5" t="str">
        <f>IF(COUNT($A91)=0,"",IF($A91&lt;&gt;DR!$B93,"ERR",DR!J93))</f>
        <v/>
      </c>
      <c r="C91" s="2" t="str">
        <f>IF(COUNT($A91)=0,"",IF(B91="3E","3E",IF(B91="","I",LOOKUP(B91/D$2,{0,0.4,0.45,0.5,0.55,0.6,0.65,0.7,0.75,0.8,1},{"F","D","C","C+","B-","B","B+","A-","A","A+"}))))</f>
        <v/>
      </c>
      <c r="D91" s="99" t="str">
        <f>IF(COUNT($A91)=0,"",IF(B91="","--",IF(B91="3E","3E",LOOKUP(B91/D$2,{0,0.4,0.45,0.5,0.55,0.6,0.65,0.7,0.75,0.8,1},{0,2,2.25,2.5,2.75,3,3.25,3.5,3.75,4}))))</f>
        <v/>
      </c>
      <c r="E91" s="5" t="str">
        <f>IF(COUNT($A91)=0,"",IF($A91&lt;&gt;DR!$B93,"ERR",DR!R93))</f>
        <v/>
      </c>
      <c r="F91" s="2" t="str">
        <f>IF(COUNT($A91)=0,"",IF(E91="3E","3E",IF(E91="","I",LOOKUP(E91/G$2,{0,0.4,0.45,0.5,0.55,0.6,0.65,0.7,0.75,0.8,1},{"F","D","C","C+","B-","B","B+","A-","A","A+"}))))</f>
        <v/>
      </c>
      <c r="G91" s="99" t="str">
        <f>IF(COUNT($A91)=0,"",IF(E91="","--",IF(E91="3E","3E",LOOKUP(E91/G$2,{0,0.4,0.45,0.5,0.55,0.6,0.65,0.7,0.75,0.8,1},{0,2,2.25,2.5,2.75,3,3.25,3.5,3.75,4}))))</f>
        <v/>
      </c>
      <c r="H91" s="5" t="str">
        <f>IF(COUNT($A91)=0,"",IF($A91&lt;&gt;DR!$B93,"ERR",DR!Z93))</f>
        <v/>
      </c>
      <c r="I91" s="2" t="str">
        <f>IF(COUNT($A91)=0,"",IF(H91="3E","3E",IF(H91="","I",LOOKUP(H91/J$2,{0,0.4,0.45,0.5,0.55,0.6,0.65,0.7,0.75,0.8,1},{"F","D","C","C+","B-","B","B+","A-","A","A+"}))))</f>
        <v/>
      </c>
      <c r="J91" s="99" t="str">
        <f>IF(COUNT($A91)=0,"",IF(H91="","--",IF(H91="3E","3E",LOOKUP(H91/J$2,{0,0.4,0.45,0.5,0.55,0.6,0.65,0.7,0.75,0.8,1},{0,2,2.25,2.5,2.75,3,3.25,3.5,3.75,4}))))</f>
        <v/>
      </c>
      <c r="K91" s="5" t="str">
        <f>IF(COUNT($A91)=0,"",IF($A91&lt;&gt;DR!$B93,"ERR",DR!AH93))</f>
        <v/>
      </c>
      <c r="L91" s="2" t="str">
        <f>IF(COUNT($A91)=0,"",IF(K91="3E","3E",IF(K91="","I",LOOKUP(K91/M$2,{0,0.4,0.45,0.5,0.55,0.6,0.65,0.7,0.75,0.8,1},{"F","D","C","C+","B-","B","B+","A-","A","A+"}))))</f>
        <v/>
      </c>
      <c r="M91" s="99" t="str">
        <f>IF(COUNT($A91)=0,"",IF(K91="","--",IF(K91="3E","3E",LOOKUP(K91/M$2,{0,0.4,0.45,0.5,0.55,0.6,0.65,0.7,0.75,0.8,1},{0,2,2.25,2.5,2.75,3,3.25,3.5,3.75,4}))))</f>
        <v/>
      </c>
      <c r="N91" s="5" t="str">
        <f>IF(COUNT($A91)=0,"",IF($A91&lt;&gt;DR!$B93,"ERR",DR!AP93))</f>
        <v/>
      </c>
      <c r="O91" s="2" t="str">
        <f>IF(COUNT($A91)=0,"",IF(N91="3E","3E",IF(N91="","I",LOOKUP(N91/P$2,{0,0.4,0.45,0.5,0.55,0.6,0.65,0.7,0.75,0.8,1},{"F","D","C","C+","B-","B","B+","A-","A","A+"}))))</f>
        <v/>
      </c>
      <c r="P91" s="99" t="str">
        <f>IF(COUNT($A91)=0,"",IF(N91="","--",IF(N91="3E","3E",LOOKUP(N91/P$2,{0,0.4,0.45,0.5,0.55,0.6,0.65,0.7,0.75,0.8,1},{0,2,2.25,2.5,2.75,3,3.25,3.5,3.75,4}))))</f>
        <v/>
      </c>
      <c r="Q91" s="5" t="str">
        <f>IF(COUNT($A91)=0,"",IF($A91&lt;&gt;DR!$B93,"ERR",DR!AX93))</f>
        <v/>
      </c>
      <c r="R91" s="2" t="str">
        <f>IF(COUNT($A91)=0,"",IF(Q91="3E","3E",IF(Q91="","I",LOOKUP(Q91/S$2,{0,0.4,0.45,0.5,0.55,0.6,0.65,0.7,0.75,0.8,1},{"F","D","C","C+","B-","B","B+","A-","A","A+"}))))</f>
        <v/>
      </c>
      <c r="S91" s="99" t="str">
        <f>IF(COUNT($A91)=0,"",IF(Q91="","--",IF(Q91="3E","3E",LOOKUP(Q91/S$2,{0,0.4,0.45,0.5,0.55,0.6,0.65,0.7,0.75,0.8,1},{0,2,2.25,2.5,2.75,3,3.25,3.5,3.75,4}))))</f>
        <v/>
      </c>
      <c r="T91" s="5" t="str">
        <f>IF(OR(COUNT($A91)=0,DR!BZ93=""),"",IF($A91&lt;&gt;DR!$B93,"ERR",DR!BZ93))</f>
        <v/>
      </c>
      <c r="U91" s="2" t="str">
        <f>IF(COUNT($A91)=0,"",IF(T91="3E","3E",IF(T91="","I",LOOKUP(T91/V$2,{0,0.4,0.45,0.5,0.55,0.6,0.65,0.7,0.75,0.8,1},{"F","D","C","C+","B-","B","B+","A-","A","A+"}))))</f>
        <v/>
      </c>
      <c r="V91" s="99" t="str">
        <f>IF(COUNT($A91)=0,"",IF(T91="","--",IF(T91="3E","3E",LOOKUP(T91/V$2,{0,0.4,0.45,0.5,0.55,0.6,0.65,0.7,0.75,0.8,1},{0,2,2.25,2.5,2.75,3,3.25,3.5,3.75,4}))))</f>
        <v/>
      </c>
      <c r="W91" s="5" t="str">
        <f>IF(COUNT($A91)=0,"",IF($A91&lt;&gt;DR!$B93,"ERR",IF(DR!$A93="IM",DR!CL93,DR!CK93)))</f>
        <v/>
      </c>
      <c r="X91" s="2" t="str">
        <f>IF(COUNT($A91)=0,"",IF(W91="3E","3E",IF(W91="","I",LOOKUP(W91/Y$2,{0,0.4,0.45,0.5,0.55,0.6,0.65,0.7,0.75,0.8,1},{"F","D","C","C+","B-","B","B+","A-","A","A+"}))))</f>
        <v/>
      </c>
      <c r="Y91" s="99" t="str">
        <f>IF(COUNT($A91)=0,"",IF(W91="","--",IF(W91="3E","3E",LOOKUP(W91/Y$2,{0,0.4,0.45,0.5,0.55,0.6,0.65,0.7,0.75,0.8,1},{0,2,2.25,2.5,2.75,3,3.25,3.5,3.75,4}))))</f>
        <v/>
      </c>
      <c r="Z91" s="5" t="str">
        <f>IF(COUNT($A91)=0,"",IF($A91&lt;&gt;DR!$B93,"ERR",DR!BF93))</f>
        <v/>
      </c>
      <c r="AA91" s="2" t="str">
        <f>IF(COUNT($A91)=0,"",IF(Z91="3E","3E",IF(Z91="","I",LOOKUP(Z91/AB$2,{0,0.4,0.45,0.5,0.55,0.6,0.65,0.7,0.75,0.8,1},{"F","D","C","C+","B-","B","B+","A-","A","A+"}))))</f>
        <v/>
      </c>
      <c r="AB91" s="99" t="str">
        <f>IF(COUNT($A91)=0,"",IF(Z91="","--",IF(Z91="3E","3E",LOOKUP(Z91/AB$2,{0,0.4,0.45,0.5,0.55,0.6,0.65,0.7,0.75,0.8,1},{0,2,2.25,2.5,2.75,3,3.25,3.5,3.75,4}))))</f>
        <v/>
      </c>
      <c r="AC91" s="5" t="str">
        <f>IF(COUNT($A91)=0,"",IF($A91&lt;&gt;DR!$B93,"ERR",DR!BG93))</f>
        <v/>
      </c>
      <c r="AD91" s="2" t="str">
        <f>IF(COUNT($A91)=0,"",IF(AC91="3E","3E",IF(AC91="","I",LOOKUP(AC91/AE$2,{0,0.4,0.45,0.5,0.55,0.6,0.65,0.7,0.75,0.8,1},{"F","D","C","C+","B-","B","B+","A-","A","A+"}))))</f>
        <v/>
      </c>
      <c r="AE91" s="99" t="str">
        <f>IF(COUNT($A91)=0,"",IF(AC91="","--",IF(AC91="3E","3E",LOOKUP(AC91/AE$2,{0,0.4,0.45,0.5,0.55,0.6,0.65,0.7,0.75,0.8,1},{0,2,2.25,2.5,2.75,3,3.25,3.5,3.75,4}))))</f>
        <v/>
      </c>
      <c r="AF91" s="5" t="str">
        <f>IF(COUNT($A91)=0,"",IF($A91&lt;&gt;DR!$B93,"ERR",DR!BQ93))</f>
        <v/>
      </c>
      <c r="AG91" s="2" t="str">
        <f>IF(COUNT($A91)=0,"",IF(AF91="3E","3E",IF(AF91="","I",LOOKUP(AF91/AH$2,{0,0.4,0.45,0.5,0.55,0.6,0.65,0.7,0.75,0.8,1},{"F","D","C","C+","B-","B","B+","A-","A","A+"}))))</f>
        <v/>
      </c>
      <c r="AH91" s="99" t="str">
        <f>IF(COUNT($A91)=0,"",IF(AF91="","--",IF(AF91="3E","3E",LOOKUP(AF91/AH$2,{0,0.4,0.45,0.5,0.55,0.6,0.65,0.7,0.75,0.8,1},{0,2,2.25,2.5,2.75,3,3.25,3.5,3.75,4}))))</f>
        <v/>
      </c>
      <c r="AI91" s="5" t="str">
        <f>IF(COUNT($A91)=0,"",IF($A91&lt;&gt;DR!$B93,"ERR",DR!BY93))</f>
        <v/>
      </c>
      <c r="AJ91" s="2" t="str">
        <f>IF(COUNT($A91)=0,"",IF(AI91="3E","3E",IF(AI91="","I",LOOKUP(AI91/AK$2,{0,0.4,0.45,0.5,0.55,0.6,0.65,0.7,0.75,0.8,1},{"F","D","C","C+","B-","B","B+","A-","A","A+"}))))</f>
        <v/>
      </c>
      <c r="AK91" s="103" t="str">
        <f>IF(COUNT($A91)=0,"",IF(AI91="","--",IF(AI91="3E","3E",LOOKUP(AI91/AK$2,{0,0.4,0.45,0.5,0.55,0.6,0.65,0.7,0.75,0.8,1},{0,2,2.25,2.5,2.75,3,3.25,3.5,3.75,4}))))</f>
        <v/>
      </c>
      <c r="AL91" s="94" t="str">
        <f>IFERROR(IF(COUNT($A91)=0,"",IF(COUNT(W91)=0,"--",IF(COUNTIF(B91:AK91,"3E")&gt;0,"3E",SUM(IF(D91&gt;=2,D91*$D$3),IF(G91&gt;=2,G91*$G$3),IF(J91&gt;=2,J91*$J$3),IF(M91&gt;=2,M91*$M$3),IF(P91&gt;=2,P91*$P$3),IF(S91&gt;=2,S91*$S$3),IF(V91&gt;=2,V91*$V$3),IF(Y91&gt;=2,Y91*$Y$3),IF(AB91&gt;=2,AB91*$AB$3),IF(AE91&gt;=2,AE91*$AE$3),IF(AH91&gt;=2,AH91*$AH$3),IF(AK91&gt;=2,AK91*$AK$3))))),"")</f>
        <v/>
      </c>
      <c r="AM91" s="4" t="str">
        <f>IF(COUNT($A91)=0,"",IF(COUNT(W91)=0,"--",IF(COUNTIF(B91:Y91,"3E")&gt;0,"3E",TRUNC(SUM(IF(N(D91)&gt;=2,D$3*D91,0),IF(N(G91)&gt;=2,G$3*G91,0),IF(N(J91)&gt;=2,J$3*J91,0),IF(N(M91)&gt;=2,M$3*M91,0),IF(N(P91)&gt;=2,P$3*P91,0),IF(N(S91)&gt;=2,S$3*S91,0),IF(N(AB91)&gt;=2,AB$3*AB91,0),IF(N(AE91)&gt;=2,AE$3*AE91,0),IF(N(AH91)&gt;=2,AH$3*AH91,0),IF(N(V91)&gt;=2,V$3*V91,0),IF(N(Y91)&gt;=2,Y$3*Y91,0))/TCP,3))))</f>
        <v/>
      </c>
      <c r="AN91" s="2" t="str">
        <f>IFERROR(IF(COUNT($A91)=0,"",IF(COUNT(W91)=0,"--",IF(COUNTIF(B91:AK91,"3E")&gt;0,"3E",SUM(IF(D91&gt;=2,$D$3),IF(G91&gt;=2,$G$3),IF(J91&gt;=2,$J$3),IF(M91&gt;=2,$M$3),IF(P91&gt;=2,$P$3),IF(S91&gt;=2,$S$3),IF(V91&gt;=2,$V$3),IF(Y91&gt;=2,$Y$3),IF(AB91&gt;=2,$AB$3),IF(AE91&gt;=2,$AE$3),IF(AH91&gt;=2,$AH$3),IF(AK91&gt;=2,$AK$3))))),"")</f>
        <v/>
      </c>
      <c r="AO91" s="2" t="str">
        <f>IF(AM91="3E","3E",IF(COUNT($A91)=0,"",IF(COUNT(AK91)=0,"I",LOOKUP(AM91,{0,2,2.25,2.5,2.75,3,3.25,3.5,3.75,4},{"F","D","C","C+","B-","B","B+","A-","A","A+"}))))</f>
        <v/>
      </c>
      <c r="AP91" s="2" t="str">
        <f>IF(AM91="3E","3E",IF(OR(COUNT($A91)=0,COUNT(W91)=0),"",IF(AND(Y91&gt;=2,AM91&gt;=2,AN91&gt;=28),"PASS","FAIL")))</f>
        <v/>
      </c>
      <c r="AQ91" s="2" t="str">
        <f>IF(COUNT($A91)=0,"",IF(AP91="3E","3E",IF(AP91="PASS",CONCATENATE(IF(N(D91)&lt;2,"411F,",""),IF(N(G91)&lt;2,"412F,",""),IF(N(J91)&lt;2,"413F,",""),IF(N(M91)&lt;2,"421F,",""),IF(N(P91)&lt;2,"422F,",""),IF(N(S91)&lt;2,"423F,",""),IF(N(AB91)&lt;2,"431F,",""),IF(N(AE91)&lt;2,"432F,",""),IF(N(AH91)&lt;2,"433F,","")),"")))</f>
        <v/>
      </c>
      <c r="AR91" s="6" t="str">
        <f t="shared" si="2"/>
        <v/>
      </c>
    </row>
    <row r="92" spans="1:44" ht="18.95" customHeight="1" x14ac:dyDescent="0.25">
      <c r="A92" s="93" t="str">
        <f>IF(DR!$B94="","",DR!$B94)</f>
        <v/>
      </c>
      <c r="B92" s="5" t="str">
        <f>IF(COUNT($A92)=0,"",IF($A92&lt;&gt;DR!$B94,"ERR",DR!J94))</f>
        <v/>
      </c>
      <c r="C92" s="2" t="str">
        <f>IF(COUNT($A92)=0,"",IF(B92="3E","3E",IF(B92="","I",LOOKUP(B92/D$2,{0,0.4,0.45,0.5,0.55,0.6,0.65,0.7,0.75,0.8,1},{"F","D","C","C+","B-","B","B+","A-","A","A+"}))))</f>
        <v/>
      </c>
      <c r="D92" s="99" t="str">
        <f>IF(COUNT($A92)=0,"",IF(B92="","--",IF(B92="3E","3E",LOOKUP(B92/D$2,{0,0.4,0.45,0.5,0.55,0.6,0.65,0.7,0.75,0.8,1},{0,2,2.25,2.5,2.75,3,3.25,3.5,3.75,4}))))</f>
        <v/>
      </c>
      <c r="E92" s="5" t="str">
        <f>IF(COUNT($A92)=0,"",IF($A92&lt;&gt;DR!$B94,"ERR",DR!R94))</f>
        <v/>
      </c>
      <c r="F92" s="2" t="str">
        <f>IF(COUNT($A92)=0,"",IF(E92="3E","3E",IF(E92="","I",LOOKUP(E92/G$2,{0,0.4,0.45,0.5,0.55,0.6,0.65,0.7,0.75,0.8,1},{"F","D","C","C+","B-","B","B+","A-","A","A+"}))))</f>
        <v/>
      </c>
      <c r="G92" s="99" t="str">
        <f>IF(COUNT($A92)=0,"",IF(E92="","--",IF(E92="3E","3E",LOOKUP(E92/G$2,{0,0.4,0.45,0.5,0.55,0.6,0.65,0.7,0.75,0.8,1},{0,2,2.25,2.5,2.75,3,3.25,3.5,3.75,4}))))</f>
        <v/>
      </c>
      <c r="H92" s="5" t="str">
        <f>IF(COUNT($A92)=0,"",IF($A92&lt;&gt;DR!$B94,"ERR",DR!Z94))</f>
        <v/>
      </c>
      <c r="I92" s="2" t="str">
        <f>IF(COUNT($A92)=0,"",IF(H92="3E","3E",IF(H92="","I",LOOKUP(H92/J$2,{0,0.4,0.45,0.5,0.55,0.6,0.65,0.7,0.75,0.8,1},{"F","D","C","C+","B-","B","B+","A-","A","A+"}))))</f>
        <v/>
      </c>
      <c r="J92" s="99" t="str">
        <f>IF(COUNT($A92)=0,"",IF(H92="","--",IF(H92="3E","3E",LOOKUP(H92/J$2,{0,0.4,0.45,0.5,0.55,0.6,0.65,0.7,0.75,0.8,1},{0,2,2.25,2.5,2.75,3,3.25,3.5,3.75,4}))))</f>
        <v/>
      </c>
      <c r="K92" s="5" t="str">
        <f>IF(COUNT($A92)=0,"",IF($A92&lt;&gt;DR!$B94,"ERR",DR!AH94))</f>
        <v/>
      </c>
      <c r="L92" s="2" t="str">
        <f>IF(COUNT($A92)=0,"",IF(K92="3E","3E",IF(K92="","I",LOOKUP(K92/M$2,{0,0.4,0.45,0.5,0.55,0.6,0.65,0.7,0.75,0.8,1},{"F","D","C","C+","B-","B","B+","A-","A","A+"}))))</f>
        <v/>
      </c>
      <c r="M92" s="99" t="str">
        <f>IF(COUNT($A92)=0,"",IF(K92="","--",IF(K92="3E","3E",LOOKUP(K92/M$2,{0,0.4,0.45,0.5,0.55,0.6,0.65,0.7,0.75,0.8,1},{0,2,2.25,2.5,2.75,3,3.25,3.5,3.75,4}))))</f>
        <v/>
      </c>
      <c r="N92" s="5" t="str">
        <f>IF(COUNT($A92)=0,"",IF($A92&lt;&gt;DR!$B94,"ERR",DR!AP94))</f>
        <v/>
      </c>
      <c r="O92" s="2" t="str">
        <f>IF(COUNT($A92)=0,"",IF(N92="3E","3E",IF(N92="","I",LOOKUP(N92/P$2,{0,0.4,0.45,0.5,0.55,0.6,0.65,0.7,0.75,0.8,1},{"F","D","C","C+","B-","B","B+","A-","A","A+"}))))</f>
        <v/>
      </c>
      <c r="P92" s="99" t="str">
        <f>IF(COUNT($A92)=0,"",IF(N92="","--",IF(N92="3E","3E",LOOKUP(N92/P$2,{0,0.4,0.45,0.5,0.55,0.6,0.65,0.7,0.75,0.8,1},{0,2,2.25,2.5,2.75,3,3.25,3.5,3.75,4}))))</f>
        <v/>
      </c>
      <c r="Q92" s="5" t="str">
        <f>IF(COUNT($A92)=0,"",IF($A92&lt;&gt;DR!$B94,"ERR",DR!AX94))</f>
        <v/>
      </c>
      <c r="R92" s="2" t="str">
        <f>IF(COUNT($A92)=0,"",IF(Q92="3E","3E",IF(Q92="","I",LOOKUP(Q92/S$2,{0,0.4,0.45,0.5,0.55,0.6,0.65,0.7,0.75,0.8,1},{"F","D","C","C+","B-","B","B+","A-","A","A+"}))))</f>
        <v/>
      </c>
      <c r="S92" s="99" t="str">
        <f>IF(COUNT($A92)=0,"",IF(Q92="","--",IF(Q92="3E","3E",LOOKUP(Q92/S$2,{0,0.4,0.45,0.5,0.55,0.6,0.65,0.7,0.75,0.8,1},{0,2,2.25,2.5,2.75,3,3.25,3.5,3.75,4}))))</f>
        <v/>
      </c>
      <c r="T92" s="5" t="str">
        <f>IF(OR(COUNT($A92)=0,DR!BZ94=""),"",IF($A92&lt;&gt;DR!$B94,"ERR",DR!BZ94))</f>
        <v/>
      </c>
      <c r="U92" s="2" t="str">
        <f>IF(COUNT($A92)=0,"",IF(T92="3E","3E",IF(T92="","I",LOOKUP(T92/V$2,{0,0.4,0.45,0.5,0.55,0.6,0.65,0.7,0.75,0.8,1},{"F","D","C","C+","B-","B","B+","A-","A","A+"}))))</f>
        <v/>
      </c>
      <c r="V92" s="99" t="str">
        <f>IF(COUNT($A92)=0,"",IF(T92="","--",IF(T92="3E","3E",LOOKUP(T92/V$2,{0,0.4,0.45,0.5,0.55,0.6,0.65,0.7,0.75,0.8,1},{0,2,2.25,2.5,2.75,3,3.25,3.5,3.75,4}))))</f>
        <v/>
      </c>
      <c r="W92" s="5" t="str">
        <f>IF(COUNT($A92)=0,"",IF($A92&lt;&gt;DR!$B94,"ERR",IF(DR!$A94="IM",DR!CL94,DR!CK94)))</f>
        <v/>
      </c>
      <c r="X92" s="2" t="str">
        <f>IF(COUNT($A92)=0,"",IF(W92="3E","3E",IF(W92="","I",LOOKUP(W92/Y$2,{0,0.4,0.45,0.5,0.55,0.6,0.65,0.7,0.75,0.8,1},{"F","D","C","C+","B-","B","B+","A-","A","A+"}))))</f>
        <v/>
      </c>
      <c r="Y92" s="99" t="str">
        <f>IF(COUNT($A92)=0,"",IF(W92="","--",IF(W92="3E","3E",LOOKUP(W92/Y$2,{0,0.4,0.45,0.5,0.55,0.6,0.65,0.7,0.75,0.8,1},{0,2,2.25,2.5,2.75,3,3.25,3.5,3.75,4}))))</f>
        <v/>
      </c>
      <c r="Z92" s="5" t="str">
        <f>IF(COUNT($A92)=0,"",IF($A92&lt;&gt;DR!$B94,"ERR",DR!BF94))</f>
        <v/>
      </c>
      <c r="AA92" s="2" t="str">
        <f>IF(COUNT($A92)=0,"",IF(Z92="3E","3E",IF(Z92="","I",LOOKUP(Z92/AB$2,{0,0.4,0.45,0.5,0.55,0.6,0.65,0.7,0.75,0.8,1},{"F","D","C","C+","B-","B","B+","A-","A","A+"}))))</f>
        <v/>
      </c>
      <c r="AB92" s="99" t="str">
        <f>IF(COUNT($A92)=0,"",IF(Z92="","--",IF(Z92="3E","3E",LOOKUP(Z92/AB$2,{0,0.4,0.45,0.5,0.55,0.6,0.65,0.7,0.75,0.8,1},{0,2,2.25,2.5,2.75,3,3.25,3.5,3.75,4}))))</f>
        <v/>
      </c>
      <c r="AC92" s="5" t="str">
        <f>IF(COUNT($A92)=0,"",IF($A92&lt;&gt;DR!$B94,"ERR",DR!BG94))</f>
        <v/>
      </c>
      <c r="AD92" s="2" t="str">
        <f>IF(COUNT($A92)=0,"",IF(AC92="3E","3E",IF(AC92="","I",LOOKUP(AC92/AE$2,{0,0.4,0.45,0.5,0.55,0.6,0.65,0.7,0.75,0.8,1},{"F","D","C","C+","B-","B","B+","A-","A","A+"}))))</f>
        <v/>
      </c>
      <c r="AE92" s="99" t="str">
        <f>IF(COUNT($A92)=0,"",IF(AC92="","--",IF(AC92="3E","3E",LOOKUP(AC92/AE$2,{0,0.4,0.45,0.5,0.55,0.6,0.65,0.7,0.75,0.8,1},{0,2,2.25,2.5,2.75,3,3.25,3.5,3.75,4}))))</f>
        <v/>
      </c>
      <c r="AF92" s="5" t="str">
        <f>IF(COUNT($A92)=0,"",IF($A92&lt;&gt;DR!$B94,"ERR",DR!BQ94))</f>
        <v/>
      </c>
      <c r="AG92" s="2" t="str">
        <f>IF(COUNT($A92)=0,"",IF(AF92="3E","3E",IF(AF92="","I",LOOKUP(AF92/AH$2,{0,0.4,0.45,0.5,0.55,0.6,0.65,0.7,0.75,0.8,1},{"F","D","C","C+","B-","B","B+","A-","A","A+"}))))</f>
        <v/>
      </c>
      <c r="AH92" s="99" t="str">
        <f>IF(COUNT($A92)=0,"",IF(AF92="","--",IF(AF92="3E","3E",LOOKUP(AF92/AH$2,{0,0.4,0.45,0.5,0.55,0.6,0.65,0.7,0.75,0.8,1},{0,2,2.25,2.5,2.75,3,3.25,3.5,3.75,4}))))</f>
        <v/>
      </c>
      <c r="AI92" s="5" t="str">
        <f>IF(COUNT($A92)=0,"",IF($A92&lt;&gt;DR!$B94,"ERR",DR!BY94))</f>
        <v/>
      </c>
      <c r="AJ92" s="2" t="str">
        <f>IF(COUNT($A92)=0,"",IF(AI92="3E","3E",IF(AI92="","I",LOOKUP(AI92/AK$2,{0,0.4,0.45,0.5,0.55,0.6,0.65,0.7,0.75,0.8,1},{"F","D","C","C+","B-","B","B+","A-","A","A+"}))))</f>
        <v/>
      </c>
      <c r="AK92" s="103" t="str">
        <f>IF(COUNT($A92)=0,"",IF(AI92="","--",IF(AI92="3E","3E",LOOKUP(AI92/AK$2,{0,0.4,0.45,0.5,0.55,0.6,0.65,0.7,0.75,0.8,1},{0,2,2.25,2.5,2.75,3,3.25,3.5,3.75,4}))))</f>
        <v/>
      </c>
      <c r="AL92" s="94" t="str">
        <f>IFERROR(IF(COUNT($A92)=0,"",IF(COUNT(W92)=0,"--",IF(COUNTIF(B92:AK92,"3E")&gt;0,"3E",SUM(IF(D92&gt;=2,D92*$D$3),IF(G92&gt;=2,G92*$G$3),IF(J92&gt;=2,J92*$J$3),IF(M92&gt;=2,M92*$M$3),IF(P92&gt;=2,P92*$P$3),IF(S92&gt;=2,S92*$S$3),IF(V92&gt;=2,V92*$V$3),IF(Y92&gt;=2,Y92*$Y$3),IF(AB92&gt;=2,AB92*$AB$3),IF(AE92&gt;=2,AE92*$AE$3),IF(AH92&gt;=2,AH92*$AH$3),IF(AK92&gt;=2,AK92*$AK$3))))),"")</f>
        <v/>
      </c>
      <c r="AM92" s="4" t="str">
        <f>IF(COUNT($A92)=0,"",IF(COUNT(W92)=0,"--",IF(COUNTIF(B92:Y92,"3E")&gt;0,"3E",TRUNC(SUM(IF(N(D92)&gt;=2,D$3*D92,0),IF(N(G92)&gt;=2,G$3*G92,0),IF(N(J92)&gt;=2,J$3*J92,0),IF(N(M92)&gt;=2,M$3*M92,0),IF(N(P92)&gt;=2,P$3*P92,0),IF(N(S92)&gt;=2,S$3*S92,0),IF(N(AB92)&gt;=2,AB$3*AB92,0),IF(N(AE92)&gt;=2,AE$3*AE92,0),IF(N(AH92)&gt;=2,AH$3*AH92,0),IF(N(V92)&gt;=2,V$3*V92,0),IF(N(Y92)&gt;=2,Y$3*Y92,0))/TCP,3))))</f>
        <v/>
      </c>
      <c r="AN92" s="2" t="str">
        <f>IFERROR(IF(COUNT($A92)=0,"",IF(COUNT(W92)=0,"--",IF(COUNTIF(B92:AK92,"3E")&gt;0,"3E",SUM(IF(D92&gt;=2,$D$3),IF(G92&gt;=2,$G$3),IF(J92&gt;=2,$J$3),IF(M92&gt;=2,$M$3),IF(P92&gt;=2,$P$3),IF(S92&gt;=2,$S$3),IF(V92&gt;=2,$V$3),IF(Y92&gt;=2,$Y$3),IF(AB92&gt;=2,$AB$3),IF(AE92&gt;=2,$AE$3),IF(AH92&gt;=2,$AH$3),IF(AK92&gt;=2,$AK$3))))),"")</f>
        <v/>
      </c>
      <c r="AO92" s="2" t="str">
        <f>IF(AM92="3E","3E",IF(COUNT($A92)=0,"",IF(COUNT(AK92)=0,"I",LOOKUP(AM92,{0,2,2.25,2.5,2.75,3,3.25,3.5,3.75,4},{"F","D","C","C+","B-","B","B+","A-","A","A+"}))))</f>
        <v/>
      </c>
      <c r="AP92" s="2" t="str">
        <f>IF(AM92="3E","3E",IF(OR(COUNT($A92)=0,COUNT(W92)=0),"",IF(AND(Y92&gt;=2,AM92&gt;=2,AN92&gt;=28),"PASS","FAIL")))</f>
        <v/>
      </c>
      <c r="AQ92" s="2" t="str">
        <f>IF(COUNT($A92)=0,"",IF(AP92="3E","3E",IF(AP92="PASS",CONCATENATE(IF(N(D92)&lt;2,"411F,",""),IF(N(G92)&lt;2,"412F,",""),IF(N(J92)&lt;2,"413F,",""),IF(N(M92)&lt;2,"421F,",""),IF(N(P92)&lt;2,"422F,",""),IF(N(S92)&lt;2,"423F,",""),IF(N(AB92)&lt;2,"431F,",""),IF(N(AE92)&lt;2,"432F,",""),IF(N(AH92)&lt;2,"433F,","")),"")))</f>
        <v/>
      </c>
      <c r="AR92" s="6" t="str">
        <f t="shared" si="2"/>
        <v/>
      </c>
    </row>
    <row r="93" spans="1:44" ht="18.95" customHeight="1" x14ac:dyDescent="0.25">
      <c r="A93" s="93" t="str">
        <f>IF(DR!$B95="","",DR!$B95)</f>
        <v/>
      </c>
      <c r="B93" s="5" t="str">
        <f>IF(COUNT($A93)=0,"",IF($A93&lt;&gt;DR!$B95,"ERR",DR!J95))</f>
        <v/>
      </c>
      <c r="C93" s="2" t="str">
        <f>IF(COUNT($A93)=0,"",IF(B93="3E","3E",IF(B93="","I",LOOKUP(B93/D$2,{0,0.4,0.45,0.5,0.55,0.6,0.65,0.7,0.75,0.8,1},{"F","D","C","C+","B-","B","B+","A-","A","A+"}))))</f>
        <v/>
      </c>
      <c r="D93" s="99" t="str">
        <f>IF(COUNT($A93)=0,"",IF(B93="","--",IF(B93="3E","3E",LOOKUP(B93/D$2,{0,0.4,0.45,0.5,0.55,0.6,0.65,0.7,0.75,0.8,1},{0,2,2.25,2.5,2.75,3,3.25,3.5,3.75,4}))))</f>
        <v/>
      </c>
      <c r="E93" s="5" t="str">
        <f>IF(COUNT($A93)=0,"",IF($A93&lt;&gt;DR!$B95,"ERR",DR!R95))</f>
        <v/>
      </c>
      <c r="F93" s="2" t="str">
        <f>IF(COUNT($A93)=0,"",IF(E93="3E","3E",IF(E93="","I",LOOKUP(E93/G$2,{0,0.4,0.45,0.5,0.55,0.6,0.65,0.7,0.75,0.8,1},{"F","D","C","C+","B-","B","B+","A-","A","A+"}))))</f>
        <v/>
      </c>
      <c r="G93" s="99" t="str">
        <f>IF(COUNT($A93)=0,"",IF(E93="","--",IF(E93="3E","3E",LOOKUP(E93/G$2,{0,0.4,0.45,0.5,0.55,0.6,0.65,0.7,0.75,0.8,1},{0,2,2.25,2.5,2.75,3,3.25,3.5,3.75,4}))))</f>
        <v/>
      </c>
      <c r="H93" s="5" t="str">
        <f>IF(COUNT($A93)=0,"",IF($A93&lt;&gt;DR!$B95,"ERR",DR!Z95))</f>
        <v/>
      </c>
      <c r="I93" s="2" t="str">
        <f>IF(COUNT($A93)=0,"",IF(H93="3E","3E",IF(H93="","I",LOOKUP(H93/J$2,{0,0.4,0.45,0.5,0.55,0.6,0.65,0.7,0.75,0.8,1},{"F","D","C","C+","B-","B","B+","A-","A","A+"}))))</f>
        <v/>
      </c>
      <c r="J93" s="99" t="str">
        <f>IF(COUNT($A93)=0,"",IF(H93="","--",IF(H93="3E","3E",LOOKUP(H93/J$2,{0,0.4,0.45,0.5,0.55,0.6,0.65,0.7,0.75,0.8,1},{0,2,2.25,2.5,2.75,3,3.25,3.5,3.75,4}))))</f>
        <v/>
      </c>
      <c r="K93" s="5" t="str">
        <f>IF(COUNT($A93)=0,"",IF($A93&lt;&gt;DR!$B95,"ERR",DR!AH95))</f>
        <v/>
      </c>
      <c r="L93" s="2" t="str">
        <f>IF(COUNT($A93)=0,"",IF(K93="3E","3E",IF(K93="","I",LOOKUP(K93/M$2,{0,0.4,0.45,0.5,0.55,0.6,0.65,0.7,0.75,0.8,1},{"F","D","C","C+","B-","B","B+","A-","A","A+"}))))</f>
        <v/>
      </c>
      <c r="M93" s="99" t="str">
        <f>IF(COUNT($A93)=0,"",IF(K93="","--",IF(K93="3E","3E",LOOKUP(K93/M$2,{0,0.4,0.45,0.5,0.55,0.6,0.65,0.7,0.75,0.8,1},{0,2,2.25,2.5,2.75,3,3.25,3.5,3.75,4}))))</f>
        <v/>
      </c>
      <c r="N93" s="5" t="str">
        <f>IF(COUNT($A93)=0,"",IF($A93&lt;&gt;DR!$B95,"ERR",DR!AP95))</f>
        <v/>
      </c>
      <c r="O93" s="2" t="str">
        <f>IF(COUNT($A93)=0,"",IF(N93="3E","3E",IF(N93="","I",LOOKUP(N93/P$2,{0,0.4,0.45,0.5,0.55,0.6,0.65,0.7,0.75,0.8,1},{"F","D","C","C+","B-","B","B+","A-","A","A+"}))))</f>
        <v/>
      </c>
      <c r="P93" s="99" t="str">
        <f>IF(COUNT($A93)=0,"",IF(N93="","--",IF(N93="3E","3E",LOOKUP(N93/P$2,{0,0.4,0.45,0.5,0.55,0.6,0.65,0.7,0.75,0.8,1},{0,2,2.25,2.5,2.75,3,3.25,3.5,3.75,4}))))</f>
        <v/>
      </c>
      <c r="Q93" s="5" t="str">
        <f>IF(COUNT($A93)=0,"",IF($A93&lt;&gt;DR!$B95,"ERR",DR!AX95))</f>
        <v/>
      </c>
      <c r="R93" s="2" t="str">
        <f>IF(COUNT($A93)=0,"",IF(Q93="3E","3E",IF(Q93="","I",LOOKUP(Q93/S$2,{0,0.4,0.45,0.5,0.55,0.6,0.65,0.7,0.75,0.8,1},{"F","D","C","C+","B-","B","B+","A-","A","A+"}))))</f>
        <v/>
      </c>
      <c r="S93" s="99" t="str">
        <f>IF(COUNT($A93)=0,"",IF(Q93="","--",IF(Q93="3E","3E",LOOKUP(Q93/S$2,{0,0.4,0.45,0.5,0.55,0.6,0.65,0.7,0.75,0.8,1},{0,2,2.25,2.5,2.75,3,3.25,3.5,3.75,4}))))</f>
        <v/>
      </c>
      <c r="T93" s="5" t="str">
        <f>IF(OR(COUNT($A93)=0,DR!BZ95=""),"",IF($A93&lt;&gt;DR!$B95,"ERR",DR!BZ95))</f>
        <v/>
      </c>
      <c r="U93" s="2" t="str">
        <f>IF(COUNT($A93)=0,"",IF(T93="3E","3E",IF(T93="","I",LOOKUP(T93/V$2,{0,0.4,0.45,0.5,0.55,0.6,0.65,0.7,0.75,0.8,1},{"F","D","C","C+","B-","B","B+","A-","A","A+"}))))</f>
        <v/>
      </c>
      <c r="V93" s="99" t="str">
        <f>IF(COUNT($A93)=0,"",IF(T93="","--",IF(T93="3E","3E",LOOKUP(T93/V$2,{0,0.4,0.45,0.5,0.55,0.6,0.65,0.7,0.75,0.8,1},{0,2,2.25,2.5,2.75,3,3.25,3.5,3.75,4}))))</f>
        <v/>
      </c>
      <c r="W93" s="5" t="str">
        <f>IF(COUNT($A93)=0,"",IF($A93&lt;&gt;DR!$B95,"ERR",IF(DR!$A95="IM",DR!CL95,DR!CK95)))</f>
        <v/>
      </c>
      <c r="X93" s="2" t="str">
        <f>IF(COUNT($A93)=0,"",IF(W93="3E","3E",IF(W93="","I",LOOKUP(W93/Y$2,{0,0.4,0.45,0.5,0.55,0.6,0.65,0.7,0.75,0.8,1},{"F","D","C","C+","B-","B","B+","A-","A","A+"}))))</f>
        <v/>
      </c>
      <c r="Y93" s="99" t="str">
        <f>IF(COUNT($A93)=0,"",IF(W93="","--",IF(W93="3E","3E",LOOKUP(W93/Y$2,{0,0.4,0.45,0.5,0.55,0.6,0.65,0.7,0.75,0.8,1},{0,2,2.25,2.5,2.75,3,3.25,3.5,3.75,4}))))</f>
        <v/>
      </c>
      <c r="Z93" s="5" t="str">
        <f>IF(COUNT($A93)=0,"",IF($A93&lt;&gt;DR!$B95,"ERR",DR!BF95))</f>
        <v/>
      </c>
      <c r="AA93" s="2" t="str">
        <f>IF(COUNT($A93)=0,"",IF(Z93="3E","3E",IF(Z93="","I",LOOKUP(Z93/AB$2,{0,0.4,0.45,0.5,0.55,0.6,0.65,0.7,0.75,0.8,1},{"F","D","C","C+","B-","B","B+","A-","A","A+"}))))</f>
        <v/>
      </c>
      <c r="AB93" s="99" t="str">
        <f>IF(COUNT($A93)=0,"",IF(Z93="","--",IF(Z93="3E","3E",LOOKUP(Z93/AB$2,{0,0.4,0.45,0.5,0.55,0.6,0.65,0.7,0.75,0.8,1},{0,2,2.25,2.5,2.75,3,3.25,3.5,3.75,4}))))</f>
        <v/>
      </c>
      <c r="AC93" s="5" t="str">
        <f>IF(COUNT($A93)=0,"",IF($A93&lt;&gt;DR!$B95,"ERR",DR!BG95))</f>
        <v/>
      </c>
      <c r="AD93" s="2" t="str">
        <f>IF(COUNT($A93)=0,"",IF(AC93="3E","3E",IF(AC93="","I",LOOKUP(AC93/AE$2,{0,0.4,0.45,0.5,0.55,0.6,0.65,0.7,0.75,0.8,1},{"F","D","C","C+","B-","B","B+","A-","A","A+"}))))</f>
        <v/>
      </c>
      <c r="AE93" s="99" t="str">
        <f>IF(COUNT($A93)=0,"",IF(AC93="","--",IF(AC93="3E","3E",LOOKUP(AC93/AE$2,{0,0.4,0.45,0.5,0.55,0.6,0.65,0.7,0.75,0.8,1},{0,2,2.25,2.5,2.75,3,3.25,3.5,3.75,4}))))</f>
        <v/>
      </c>
      <c r="AF93" s="5" t="str">
        <f>IF(COUNT($A93)=0,"",IF($A93&lt;&gt;DR!$B95,"ERR",DR!BQ95))</f>
        <v/>
      </c>
      <c r="AG93" s="2" t="str">
        <f>IF(COUNT($A93)=0,"",IF(AF93="3E","3E",IF(AF93="","I",LOOKUP(AF93/AH$2,{0,0.4,0.45,0.5,0.55,0.6,0.65,0.7,0.75,0.8,1},{"F","D","C","C+","B-","B","B+","A-","A","A+"}))))</f>
        <v/>
      </c>
      <c r="AH93" s="99" t="str">
        <f>IF(COUNT($A93)=0,"",IF(AF93="","--",IF(AF93="3E","3E",LOOKUP(AF93/AH$2,{0,0.4,0.45,0.5,0.55,0.6,0.65,0.7,0.75,0.8,1},{0,2,2.25,2.5,2.75,3,3.25,3.5,3.75,4}))))</f>
        <v/>
      </c>
      <c r="AI93" s="5" t="str">
        <f>IF(COUNT($A93)=0,"",IF($A93&lt;&gt;DR!$B95,"ERR",DR!BY95))</f>
        <v/>
      </c>
      <c r="AJ93" s="2" t="str">
        <f>IF(COUNT($A93)=0,"",IF(AI93="3E","3E",IF(AI93="","I",LOOKUP(AI93/AK$2,{0,0.4,0.45,0.5,0.55,0.6,0.65,0.7,0.75,0.8,1},{"F","D","C","C+","B-","B","B+","A-","A","A+"}))))</f>
        <v/>
      </c>
      <c r="AK93" s="103" t="str">
        <f>IF(COUNT($A93)=0,"",IF(AI93="","--",IF(AI93="3E","3E",LOOKUP(AI93/AK$2,{0,0.4,0.45,0.5,0.55,0.6,0.65,0.7,0.75,0.8,1},{0,2,2.25,2.5,2.75,3,3.25,3.5,3.75,4}))))</f>
        <v/>
      </c>
      <c r="AL93" s="94" t="str">
        <f>IFERROR(IF(COUNT($A93)=0,"",IF(COUNT(W93)=0,"--",IF(COUNTIF(B93:AK93,"3E")&gt;0,"3E",SUM(IF(D93&gt;=2,D93*$D$3),IF(G93&gt;=2,G93*$G$3),IF(J93&gt;=2,J93*$J$3),IF(M93&gt;=2,M93*$M$3),IF(P93&gt;=2,P93*$P$3),IF(S93&gt;=2,S93*$S$3),IF(V93&gt;=2,V93*$V$3),IF(Y93&gt;=2,Y93*$Y$3),IF(AB93&gt;=2,AB93*$AB$3),IF(AE93&gt;=2,AE93*$AE$3),IF(AH93&gt;=2,AH93*$AH$3),IF(AK93&gt;=2,AK93*$AK$3))))),"")</f>
        <v/>
      </c>
      <c r="AM93" s="4" t="str">
        <f>IF(COUNT($A93)=0,"",IF(COUNT(W93)=0,"--",IF(COUNTIF(B93:Y93,"3E")&gt;0,"3E",TRUNC(SUM(IF(N(D93)&gt;=2,D$3*D93,0),IF(N(G93)&gt;=2,G$3*G93,0),IF(N(J93)&gt;=2,J$3*J93,0),IF(N(M93)&gt;=2,M$3*M93,0),IF(N(P93)&gt;=2,P$3*P93,0),IF(N(S93)&gt;=2,S$3*S93,0),IF(N(AB93)&gt;=2,AB$3*AB93,0),IF(N(AE93)&gt;=2,AE$3*AE93,0),IF(N(AH93)&gt;=2,AH$3*AH93,0),IF(N(V93)&gt;=2,V$3*V93,0),IF(N(Y93)&gt;=2,Y$3*Y93,0))/TCP,3))))</f>
        <v/>
      </c>
      <c r="AN93" s="2" t="str">
        <f>IFERROR(IF(COUNT($A93)=0,"",IF(COUNT(W93)=0,"--",IF(COUNTIF(B93:AK93,"3E")&gt;0,"3E",SUM(IF(D93&gt;=2,$D$3),IF(G93&gt;=2,$G$3),IF(J93&gt;=2,$J$3),IF(M93&gt;=2,$M$3),IF(P93&gt;=2,$P$3),IF(S93&gt;=2,$S$3),IF(V93&gt;=2,$V$3),IF(Y93&gt;=2,$Y$3),IF(AB93&gt;=2,$AB$3),IF(AE93&gt;=2,$AE$3),IF(AH93&gt;=2,$AH$3),IF(AK93&gt;=2,$AK$3))))),"")</f>
        <v/>
      </c>
      <c r="AO93" s="2" t="str">
        <f>IF(AM93="3E","3E",IF(COUNT($A93)=0,"",IF(COUNT(AK93)=0,"I",LOOKUP(AM93,{0,2,2.25,2.5,2.75,3,3.25,3.5,3.75,4},{"F","D","C","C+","B-","B","B+","A-","A","A+"}))))</f>
        <v/>
      </c>
      <c r="AP93" s="2" t="str">
        <f>IF(AM93="3E","3E",IF(OR(COUNT($A93)=0,COUNT(W93)=0),"",IF(AND(Y93&gt;=2,AM93&gt;=2,AN93&gt;=28),"PASS","FAIL")))</f>
        <v/>
      </c>
      <c r="AR93" s="6" t="str">
        <f t="shared" si="2"/>
        <v/>
      </c>
    </row>
    <row r="94" spans="1:44" ht="18.95" customHeight="1" x14ac:dyDescent="0.25">
      <c r="A94" s="93" t="str">
        <f>IF(DR!$B96="","",DR!$B96)</f>
        <v/>
      </c>
      <c r="B94" s="5" t="str">
        <f>IF(COUNT($A94)=0,"",IF($A94&lt;&gt;DR!$B96,"ERR",DR!J96))</f>
        <v/>
      </c>
      <c r="C94" s="2" t="str">
        <f>IF(COUNT($A94)=0,"",IF(B94="3E","3E",IF(B94="","I",LOOKUP(B94/D$2,{0,0.4,0.45,0.5,0.55,0.6,0.65,0.7,0.75,0.8,1},{"F","D","C","C+","B-","B","B+","A-","A","A+"}))))</f>
        <v/>
      </c>
      <c r="D94" s="99" t="str">
        <f>IF(COUNT($A94)=0,"",IF(B94="","--",IF(B94="3E","3E",LOOKUP(B94/D$2,{0,0.4,0.45,0.5,0.55,0.6,0.65,0.7,0.75,0.8,1},{0,2,2.25,2.5,2.75,3,3.25,3.5,3.75,4}))))</f>
        <v/>
      </c>
      <c r="E94" s="5" t="str">
        <f>IF(COUNT($A94)=0,"",IF($A94&lt;&gt;DR!$B96,"ERR",DR!R96))</f>
        <v/>
      </c>
      <c r="F94" s="2" t="str">
        <f>IF(COUNT($A94)=0,"",IF(E94="3E","3E",IF(E94="","I",LOOKUP(E94/G$2,{0,0.4,0.45,0.5,0.55,0.6,0.65,0.7,0.75,0.8,1},{"F","D","C","C+","B-","B","B+","A-","A","A+"}))))</f>
        <v/>
      </c>
      <c r="G94" s="99" t="str">
        <f>IF(COUNT($A94)=0,"",IF(E94="","--",IF(E94="3E","3E",LOOKUP(E94/G$2,{0,0.4,0.45,0.5,0.55,0.6,0.65,0.7,0.75,0.8,1},{0,2,2.25,2.5,2.75,3,3.25,3.5,3.75,4}))))</f>
        <v/>
      </c>
      <c r="H94" s="5" t="str">
        <f>IF(COUNT($A94)=0,"",IF($A94&lt;&gt;DR!$B96,"ERR",DR!Z96))</f>
        <v/>
      </c>
      <c r="I94" s="2" t="str">
        <f>IF(COUNT($A94)=0,"",IF(H94="3E","3E",IF(H94="","I",LOOKUP(H94/J$2,{0,0.4,0.45,0.5,0.55,0.6,0.65,0.7,0.75,0.8,1},{"F","D","C","C+","B-","B","B+","A-","A","A+"}))))</f>
        <v/>
      </c>
      <c r="J94" s="99" t="str">
        <f>IF(COUNT($A94)=0,"",IF(H94="","--",IF(H94="3E","3E",LOOKUP(H94/J$2,{0,0.4,0.45,0.5,0.55,0.6,0.65,0.7,0.75,0.8,1},{0,2,2.25,2.5,2.75,3,3.25,3.5,3.75,4}))))</f>
        <v/>
      </c>
      <c r="K94" s="5" t="str">
        <f>IF(COUNT($A94)=0,"",IF($A94&lt;&gt;DR!$B96,"ERR",DR!AH96))</f>
        <v/>
      </c>
      <c r="L94" s="2" t="str">
        <f>IF(COUNT($A94)=0,"",IF(K94="3E","3E",IF(K94="","I",LOOKUP(K94/M$2,{0,0.4,0.45,0.5,0.55,0.6,0.65,0.7,0.75,0.8,1},{"F","D","C","C+","B-","B","B+","A-","A","A+"}))))</f>
        <v/>
      </c>
      <c r="M94" s="99" t="str">
        <f>IF(COUNT($A94)=0,"",IF(K94="","--",IF(K94="3E","3E",LOOKUP(K94/M$2,{0,0.4,0.45,0.5,0.55,0.6,0.65,0.7,0.75,0.8,1},{0,2,2.25,2.5,2.75,3,3.25,3.5,3.75,4}))))</f>
        <v/>
      </c>
      <c r="N94" s="5" t="str">
        <f>IF(COUNT($A94)=0,"",IF($A94&lt;&gt;DR!$B96,"ERR",DR!AP96))</f>
        <v/>
      </c>
      <c r="O94" s="2" t="str">
        <f>IF(COUNT($A94)=0,"",IF(N94="3E","3E",IF(N94="","I",LOOKUP(N94/P$2,{0,0.4,0.45,0.5,0.55,0.6,0.65,0.7,0.75,0.8,1},{"F","D","C","C+","B-","B","B+","A-","A","A+"}))))</f>
        <v/>
      </c>
      <c r="P94" s="99" t="str">
        <f>IF(COUNT($A94)=0,"",IF(N94="","--",IF(N94="3E","3E",LOOKUP(N94/P$2,{0,0.4,0.45,0.5,0.55,0.6,0.65,0.7,0.75,0.8,1},{0,2,2.25,2.5,2.75,3,3.25,3.5,3.75,4}))))</f>
        <v/>
      </c>
      <c r="Q94" s="5" t="str">
        <f>IF(COUNT($A94)=0,"",IF($A94&lt;&gt;DR!$B96,"ERR",DR!AX96))</f>
        <v/>
      </c>
      <c r="R94" s="2" t="str">
        <f>IF(COUNT($A94)=0,"",IF(Q94="3E","3E",IF(Q94="","I",LOOKUP(Q94/S$2,{0,0.4,0.45,0.5,0.55,0.6,0.65,0.7,0.75,0.8,1},{"F","D","C","C+","B-","B","B+","A-","A","A+"}))))</f>
        <v/>
      </c>
      <c r="S94" s="99" t="str">
        <f>IF(COUNT($A94)=0,"",IF(Q94="","--",IF(Q94="3E","3E",LOOKUP(Q94/S$2,{0,0.4,0.45,0.5,0.55,0.6,0.65,0.7,0.75,0.8,1},{0,2,2.25,2.5,2.75,3,3.25,3.5,3.75,4}))))</f>
        <v/>
      </c>
      <c r="T94" s="5" t="str">
        <f>IF(OR(COUNT($A94)=0,DR!BZ96=""),"",IF($A94&lt;&gt;DR!$B96,"ERR",DR!BZ96))</f>
        <v/>
      </c>
      <c r="U94" s="2" t="str">
        <f>IF(COUNT($A94)=0,"",IF(T94="3E","3E",IF(T94="","I",LOOKUP(T94/V$2,{0,0.4,0.45,0.5,0.55,0.6,0.65,0.7,0.75,0.8,1},{"F","D","C","C+","B-","B","B+","A-","A","A+"}))))</f>
        <v/>
      </c>
      <c r="V94" s="99" t="str">
        <f>IF(COUNT($A94)=0,"",IF(T94="","--",IF(T94="3E","3E",LOOKUP(T94/V$2,{0,0.4,0.45,0.5,0.55,0.6,0.65,0.7,0.75,0.8,1},{0,2,2.25,2.5,2.75,3,3.25,3.5,3.75,4}))))</f>
        <v/>
      </c>
      <c r="W94" s="5" t="str">
        <f>IF(COUNT($A94)=0,"",IF($A94&lt;&gt;DR!$B96,"ERR",IF(DR!$A96="IM",DR!CL96,DR!CK96)))</f>
        <v/>
      </c>
      <c r="X94" s="2" t="str">
        <f>IF(COUNT($A94)=0,"",IF(W94="3E","3E",IF(W94="","I",LOOKUP(W94/Y$2,{0,0.4,0.45,0.5,0.55,0.6,0.65,0.7,0.75,0.8,1},{"F","D","C","C+","B-","B","B+","A-","A","A+"}))))</f>
        <v/>
      </c>
      <c r="Y94" s="99" t="str">
        <f>IF(COUNT($A94)=0,"",IF(W94="","--",IF(W94="3E","3E",LOOKUP(W94/Y$2,{0,0.4,0.45,0.5,0.55,0.6,0.65,0.7,0.75,0.8,1},{0,2,2.25,2.5,2.75,3,3.25,3.5,3.75,4}))))</f>
        <v/>
      </c>
      <c r="Z94" s="5" t="str">
        <f>IF(COUNT($A94)=0,"",IF($A94&lt;&gt;DR!$B96,"ERR",DR!BF96))</f>
        <v/>
      </c>
      <c r="AA94" s="2" t="str">
        <f>IF(COUNT($A94)=0,"",IF(Z94="3E","3E",IF(Z94="","I",LOOKUP(Z94/AB$2,{0,0.4,0.45,0.5,0.55,0.6,0.65,0.7,0.75,0.8,1},{"F","D","C","C+","B-","B","B+","A-","A","A+"}))))</f>
        <v/>
      </c>
      <c r="AB94" s="99" t="str">
        <f>IF(COUNT($A94)=0,"",IF(Z94="","--",IF(Z94="3E","3E",LOOKUP(Z94/AB$2,{0,0.4,0.45,0.5,0.55,0.6,0.65,0.7,0.75,0.8,1},{0,2,2.25,2.5,2.75,3,3.25,3.5,3.75,4}))))</f>
        <v/>
      </c>
      <c r="AC94" s="5" t="str">
        <f>IF(COUNT($A94)=0,"",IF($A94&lt;&gt;DR!$B96,"ERR",DR!BG96))</f>
        <v/>
      </c>
      <c r="AD94" s="2" t="str">
        <f>IF(COUNT($A94)=0,"",IF(AC94="3E","3E",IF(AC94="","I",LOOKUP(AC94/AE$2,{0,0.4,0.45,0.5,0.55,0.6,0.65,0.7,0.75,0.8,1},{"F","D","C","C+","B-","B","B+","A-","A","A+"}))))</f>
        <v/>
      </c>
      <c r="AE94" s="99" t="str">
        <f>IF(COUNT($A94)=0,"",IF(AC94="","--",IF(AC94="3E","3E",LOOKUP(AC94/AE$2,{0,0.4,0.45,0.5,0.55,0.6,0.65,0.7,0.75,0.8,1},{0,2,2.25,2.5,2.75,3,3.25,3.5,3.75,4}))))</f>
        <v/>
      </c>
      <c r="AF94" s="5" t="str">
        <f>IF(COUNT($A94)=0,"",IF($A94&lt;&gt;DR!$B96,"ERR",DR!BQ96))</f>
        <v/>
      </c>
      <c r="AG94" s="2" t="str">
        <f>IF(COUNT($A94)=0,"",IF(AF94="3E","3E",IF(AF94="","I",LOOKUP(AF94/AH$2,{0,0.4,0.45,0.5,0.55,0.6,0.65,0.7,0.75,0.8,1},{"F","D","C","C+","B-","B","B+","A-","A","A+"}))))</f>
        <v/>
      </c>
      <c r="AH94" s="99" t="str">
        <f>IF(COUNT($A94)=0,"",IF(AF94="","--",IF(AF94="3E","3E",LOOKUP(AF94/AH$2,{0,0.4,0.45,0.5,0.55,0.6,0.65,0.7,0.75,0.8,1},{0,2,2.25,2.5,2.75,3,3.25,3.5,3.75,4}))))</f>
        <v/>
      </c>
      <c r="AI94" s="5" t="str">
        <f>IF(COUNT($A94)=0,"",IF($A94&lt;&gt;DR!$B96,"ERR",DR!BY96))</f>
        <v/>
      </c>
      <c r="AJ94" s="2" t="str">
        <f>IF(COUNT($A94)=0,"",IF(AI94="3E","3E",IF(AI94="","I",LOOKUP(AI94/AK$2,{0,0.4,0.45,0.5,0.55,0.6,0.65,0.7,0.75,0.8,1},{"F","D","C","C+","B-","B","B+","A-","A","A+"}))))</f>
        <v/>
      </c>
      <c r="AK94" s="103" t="str">
        <f>IF(COUNT($A94)=0,"",IF(AI94="","--",IF(AI94="3E","3E",LOOKUP(AI94/AK$2,{0,0.4,0.45,0.5,0.55,0.6,0.65,0.7,0.75,0.8,1},{0,2,2.25,2.5,2.75,3,3.25,3.5,3.75,4}))))</f>
        <v/>
      </c>
      <c r="AL94" s="94" t="str">
        <f>IFERROR(IF(COUNT($A94)=0,"",IF(COUNT(W94)=0,"--",IF(COUNTIF(B94:AK94,"3E")&gt;0,"3E",SUM(IF(D94&gt;=2,D94*$D$3),IF(G94&gt;=2,G94*$G$3),IF(J94&gt;=2,J94*$J$3),IF(M94&gt;=2,M94*$M$3),IF(P94&gt;=2,P94*$P$3),IF(S94&gt;=2,S94*$S$3),IF(V94&gt;=2,V94*$V$3),IF(Y94&gt;=2,Y94*$Y$3),IF(AB94&gt;=2,AB94*$AB$3),IF(AE94&gt;=2,AE94*$AE$3),IF(AH94&gt;=2,AH94*$AH$3),IF(AK94&gt;=2,AK94*$AK$3))))),"")</f>
        <v/>
      </c>
      <c r="AM94" s="4" t="str">
        <f>IF(COUNT($A94)=0,"",IF(COUNT(W94)=0,"--",IF(COUNTIF(B94:Y94,"3E")&gt;0,"3E",TRUNC(SUM(IF(N(D94)&gt;=2,D$3*D94,0),IF(N(G94)&gt;=2,G$3*G94,0),IF(N(J94)&gt;=2,J$3*J94,0),IF(N(M94)&gt;=2,M$3*M94,0),IF(N(P94)&gt;=2,P$3*P94,0),IF(N(S94)&gt;=2,S$3*S94,0),IF(N(AB94)&gt;=2,AB$3*AB94,0),IF(N(AE94)&gt;=2,AE$3*AE94,0),IF(N(AH94)&gt;=2,AH$3*AH94,0),IF(N(V94)&gt;=2,V$3*V94,0),IF(N(Y94)&gt;=2,Y$3*Y94,0))/TCP,3))))</f>
        <v/>
      </c>
      <c r="AN94" s="2" t="str">
        <f>IFERROR(IF(COUNT($A94)=0,"",IF(COUNT(W94)=0,"--",IF(COUNTIF(B94:AK94,"3E")&gt;0,"3E",SUM(IF(D94&gt;=2,$D$3),IF(G94&gt;=2,$G$3),IF(J94&gt;=2,$J$3),IF(M94&gt;=2,$M$3),IF(P94&gt;=2,$P$3),IF(S94&gt;=2,$S$3),IF(V94&gt;=2,$V$3),IF(Y94&gt;=2,$Y$3),IF(AB94&gt;=2,$AB$3),IF(AE94&gt;=2,$AE$3),IF(AH94&gt;=2,$AH$3),IF(AK94&gt;=2,$AK$3))))),"")</f>
        <v/>
      </c>
      <c r="AO94" s="2" t="str">
        <f>IF(AM94="3E","3E",IF(COUNT($A94)=0,"",IF(COUNT(AK94)=0,"I",LOOKUP(AM94,{0,2,2.25,2.5,2.75,3,3.25,3.5,3.75,4},{"F","D","C","C+","B-","B","B+","A-","A","A+"}))))</f>
        <v/>
      </c>
      <c r="AP94" s="2" t="str">
        <f>IF(AM94="3E","3E",IF(OR(COUNT($A94)=0,COUNT(W94)=0),"",IF(AND(Y94&gt;=2,AM94&gt;=2,AN94&gt;=28),"PASS","FAIL")))</f>
        <v/>
      </c>
      <c r="AR94" s="6" t="str">
        <f t="shared" si="2"/>
        <v/>
      </c>
    </row>
    <row r="95" spans="1:44" ht="18.95" customHeight="1" x14ac:dyDescent="0.25">
      <c r="A95" s="93" t="str">
        <f>IF(DR!$B97="","",DR!$B97)</f>
        <v/>
      </c>
      <c r="B95" s="5" t="str">
        <f>IF(COUNT($A95)=0,"",IF($A95&lt;&gt;DR!$B97,"ERR",DR!J97))</f>
        <v/>
      </c>
      <c r="C95" s="2" t="str">
        <f>IF(COUNT($A95)=0,"",IF(B95="3E","3E",IF(B95="","I",LOOKUP(B95/D$2,{0,0.4,0.45,0.5,0.55,0.6,0.65,0.7,0.75,0.8,1},{"F","D","C","C+","B-","B","B+","A-","A","A+"}))))</f>
        <v/>
      </c>
      <c r="D95" s="99" t="str">
        <f>IF(COUNT($A95)=0,"",IF(B95="","--",IF(B95="3E","3E",LOOKUP(B95/D$2,{0,0.4,0.45,0.5,0.55,0.6,0.65,0.7,0.75,0.8,1},{0,2,2.25,2.5,2.75,3,3.25,3.5,3.75,4}))))</f>
        <v/>
      </c>
      <c r="E95" s="5" t="str">
        <f>IF(COUNT($A95)=0,"",IF($A95&lt;&gt;DR!$B97,"ERR",DR!R97))</f>
        <v/>
      </c>
      <c r="F95" s="2" t="str">
        <f>IF(COUNT($A95)=0,"",IF(E95="3E","3E",IF(E95="","I",LOOKUP(E95/G$2,{0,0.4,0.45,0.5,0.55,0.6,0.65,0.7,0.75,0.8,1},{"F","D","C","C+","B-","B","B+","A-","A","A+"}))))</f>
        <v/>
      </c>
      <c r="G95" s="99" t="str">
        <f>IF(COUNT($A95)=0,"",IF(E95="","--",IF(E95="3E","3E",LOOKUP(E95/G$2,{0,0.4,0.45,0.5,0.55,0.6,0.65,0.7,0.75,0.8,1},{0,2,2.25,2.5,2.75,3,3.25,3.5,3.75,4}))))</f>
        <v/>
      </c>
      <c r="H95" s="5" t="str">
        <f>IF(COUNT($A95)=0,"",IF($A95&lt;&gt;DR!$B97,"ERR",DR!Z97))</f>
        <v/>
      </c>
      <c r="I95" s="2" t="str">
        <f>IF(COUNT($A95)=0,"",IF(H95="3E","3E",IF(H95="","I",LOOKUP(H95/J$2,{0,0.4,0.45,0.5,0.55,0.6,0.65,0.7,0.75,0.8,1},{"F","D","C","C+","B-","B","B+","A-","A","A+"}))))</f>
        <v/>
      </c>
      <c r="J95" s="99" t="str">
        <f>IF(COUNT($A95)=0,"",IF(H95="","--",IF(H95="3E","3E",LOOKUP(H95/J$2,{0,0.4,0.45,0.5,0.55,0.6,0.65,0.7,0.75,0.8,1},{0,2,2.25,2.5,2.75,3,3.25,3.5,3.75,4}))))</f>
        <v/>
      </c>
      <c r="K95" s="5" t="str">
        <f>IF(COUNT($A95)=0,"",IF($A95&lt;&gt;DR!$B97,"ERR",DR!AH97))</f>
        <v/>
      </c>
      <c r="L95" s="2" t="str">
        <f>IF(COUNT($A95)=0,"",IF(K95="3E","3E",IF(K95="","I",LOOKUP(K95/M$2,{0,0.4,0.45,0.5,0.55,0.6,0.65,0.7,0.75,0.8,1},{"F","D","C","C+","B-","B","B+","A-","A","A+"}))))</f>
        <v/>
      </c>
      <c r="M95" s="99" t="str">
        <f>IF(COUNT($A95)=0,"",IF(K95="","--",IF(K95="3E","3E",LOOKUP(K95/M$2,{0,0.4,0.45,0.5,0.55,0.6,0.65,0.7,0.75,0.8,1},{0,2,2.25,2.5,2.75,3,3.25,3.5,3.75,4}))))</f>
        <v/>
      </c>
      <c r="N95" s="5" t="str">
        <f>IF(COUNT($A95)=0,"",IF($A95&lt;&gt;DR!$B97,"ERR",DR!AP97))</f>
        <v/>
      </c>
      <c r="O95" s="2" t="str">
        <f>IF(COUNT($A95)=0,"",IF(N95="3E","3E",IF(N95="","I",LOOKUP(N95/P$2,{0,0.4,0.45,0.5,0.55,0.6,0.65,0.7,0.75,0.8,1},{"F","D","C","C+","B-","B","B+","A-","A","A+"}))))</f>
        <v/>
      </c>
      <c r="P95" s="99" t="str">
        <f>IF(COUNT($A95)=0,"",IF(N95="","--",IF(N95="3E","3E",LOOKUP(N95/P$2,{0,0.4,0.45,0.5,0.55,0.6,0.65,0.7,0.75,0.8,1},{0,2,2.25,2.5,2.75,3,3.25,3.5,3.75,4}))))</f>
        <v/>
      </c>
      <c r="Q95" s="5" t="str">
        <f>IF(COUNT($A95)=0,"",IF($A95&lt;&gt;DR!$B97,"ERR",DR!AX97))</f>
        <v/>
      </c>
      <c r="R95" s="2" t="str">
        <f>IF(COUNT($A95)=0,"",IF(Q95="3E","3E",IF(Q95="","I",LOOKUP(Q95/S$2,{0,0.4,0.45,0.5,0.55,0.6,0.65,0.7,0.75,0.8,1},{"F","D","C","C+","B-","B","B+","A-","A","A+"}))))</f>
        <v/>
      </c>
      <c r="S95" s="99" t="str">
        <f>IF(COUNT($A95)=0,"",IF(Q95="","--",IF(Q95="3E","3E",LOOKUP(Q95/S$2,{0,0.4,0.45,0.5,0.55,0.6,0.65,0.7,0.75,0.8,1},{0,2,2.25,2.5,2.75,3,3.25,3.5,3.75,4}))))</f>
        <v/>
      </c>
      <c r="T95" s="5" t="str">
        <f>IF(OR(COUNT($A95)=0,DR!BZ97=""),"",IF($A95&lt;&gt;DR!$B97,"ERR",DR!BZ97))</f>
        <v/>
      </c>
      <c r="U95" s="2" t="str">
        <f>IF(COUNT($A95)=0,"",IF(T95="3E","3E",IF(T95="","I",LOOKUP(T95/V$2,{0,0.4,0.45,0.5,0.55,0.6,0.65,0.7,0.75,0.8,1},{"F","D","C","C+","B-","B","B+","A-","A","A+"}))))</f>
        <v/>
      </c>
      <c r="V95" s="99" t="str">
        <f>IF(COUNT($A95)=0,"",IF(T95="","--",IF(T95="3E","3E",LOOKUP(T95/V$2,{0,0.4,0.45,0.5,0.55,0.6,0.65,0.7,0.75,0.8,1},{0,2,2.25,2.5,2.75,3,3.25,3.5,3.75,4}))))</f>
        <v/>
      </c>
      <c r="W95" s="5" t="str">
        <f>IF(COUNT($A95)=0,"",IF($A95&lt;&gt;DR!$B97,"ERR",IF(DR!$A97="IM",DR!CL97,DR!CK97)))</f>
        <v/>
      </c>
      <c r="X95" s="2" t="str">
        <f>IF(COUNT($A95)=0,"",IF(W95="3E","3E",IF(W95="","I",LOOKUP(W95/Y$2,{0,0.4,0.45,0.5,0.55,0.6,0.65,0.7,0.75,0.8,1},{"F","D","C","C+","B-","B","B+","A-","A","A+"}))))</f>
        <v/>
      </c>
      <c r="Y95" s="99" t="str">
        <f>IF(COUNT($A95)=0,"",IF(W95="","--",IF(W95="3E","3E",LOOKUP(W95/Y$2,{0,0.4,0.45,0.5,0.55,0.6,0.65,0.7,0.75,0.8,1},{0,2,2.25,2.5,2.75,3,3.25,3.5,3.75,4}))))</f>
        <v/>
      </c>
      <c r="Z95" s="5" t="str">
        <f>IF(COUNT($A95)=0,"",IF($A95&lt;&gt;DR!$B97,"ERR",DR!BF97))</f>
        <v/>
      </c>
      <c r="AA95" s="2" t="str">
        <f>IF(COUNT($A95)=0,"",IF(Z95="3E","3E",IF(Z95="","I",LOOKUP(Z95/AB$2,{0,0.4,0.45,0.5,0.55,0.6,0.65,0.7,0.75,0.8,1},{"F","D","C","C+","B-","B","B+","A-","A","A+"}))))</f>
        <v/>
      </c>
      <c r="AB95" s="99" t="str">
        <f>IF(COUNT($A95)=0,"",IF(Z95="","--",IF(Z95="3E","3E",LOOKUP(Z95/AB$2,{0,0.4,0.45,0.5,0.55,0.6,0.65,0.7,0.75,0.8,1},{0,2,2.25,2.5,2.75,3,3.25,3.5,3.75,4}))))</f>
        <v/>
      </c>
      <c r="AC95" s="5" t="str">
        <f>IF(COUNT($A95)=0,"",IF($A95&lt;&gt;DR!$B97,"ERR",DR!BG97))</f>
        <v/>
      </c>
      <c r="AD95" s="2" t="str">
        <f>IF(COUNT($A95)=0,"",IF(AC95="3E","3E",IF(AC95="","I",LOOKUP(AC95/AE$2,{0,0.4,0.45,0.5,0.55,0.6,0.65,0.7,0.75,0.8,1},{"F","D","C","C+","B-","B","B+","A-","A","A+"}))))</f>
        <v/>
      </c>
      <c r="AE95" s="99" t="str">
        <f>IF(COUNT($A95)=0,"",IF(AC95="","--",IF(AC95="3E","3E",LOOKUP(AC95/AE$2,{0,0.4,0.45,0.5,0.55,0.6,0.65,0.7,0.75,0.8,1},{0,2,2.25,2.5,2.75,3,3.25,3.5,3.75,4}))))</f>
        <v/>
      </c>
      <c r="AF95" s="5" t="str">
        <f>IF(COUNT($A95)=0,"",IF($A95&lt;&gt;DR!$B97,"ERR",DR!BQ97))</f>
        <v/>
      </c>
      <c r="AG95" s="2" t="str">
        <f>IF(COUNT($A95)=0,"",IF(AF95="3E","3E",IF(AF95="","I",LOOKUP(AF95/AH$2,{0,0.4,0.45,0.5,0.55,0.6,0.65,0.7,0.75,0.8,1},{"F","D","C","C+","B-","B","B+","A-","A","A+"}))))</f>
        <v/>
      </c>
      <c r="AH95" s="99" t="str">
        <f>IF(COUNT($A95)=0,"",IF(AF95="","--",IF(AF95="3E","3E",LOOKUP(AF95/AH$2,{0,0.4,0.45,0.5,0.55,0.6,0.65,0.7,0.75,0.8,1},{0,2,2.25,2.5,2.75,3,3.25,3.5,3.75,4}))))</f>
        <v/>
      </c>
      <c r="AI95" s="5" t="str">
        <f>IF(COUNT($A95)=0,"",IF($A95&lt;&gt;DR!$B97,"ERR",DR!BY97))</f>
        <v/>
      </c>
      <c r="AJ95" s="2" t="str">
        <f>IF(COUNT($A95)=0,"",IF(AI95="3E","3E",IF(AI95="","I",LOOKUP(AI95/AK$2,{0,0.4,0.45,0.5,0.55,0.6,0.65,0.7,0.75,0.8,1},{"F","D","C","C+","B-","B","B+","A-","A","A+"}))))</f>
        <v/>
      </c>
      <c r="AK95" s="103" t="str">
        <f>IF(COUNT($A95)=0,"",IF(AI95="","--",IF(AI95="3E","3E",LOOKUP(AI95/AK$2,{0,0.4,0.45,0.5,0.55,0.6,0.65,0.7,0.75,0.8,1},{0,2,2.25,2.5,2.75,3,3.25,3.5,3.75,4}))))</f>
        <v/>
      </c>
      <c r="AL95" s="94" t="str">
        <f>IFERROR(IF(COUNT($A95)=0,"",IF(COUNT(W95)=0,"--",IF(COUNTIF(B95:AK95,"3E")&gt;0,"3E",SUM(IF(D95&gt;=2,D95*$D$3),IF(G95&gt;=2,G95*$G$3),IF(J95&gt;=2,J95*$J$3),IF(M95&gt;=2,M95*$M$3),IF(P95&gt;=2,P95*$P$3),IF(S95&gt;=2,S95*$S$3),IF(V95&gt;=2,V95*$V$3),IF(Y95&gt;=2,Y95*$Y$3),IF(AB95&gt;=2,AB95*$AB$3),IF(AE95&gt;=2,AE95*$AE$3),IF(AH95&gt;=2,AH95*$AH$3),IF(AK95&gt;=2,AK95*$AK$3))))),"")</f>
        <v/>
      </c>
      <c r="AM95" s="4" t="str">
        <f>IF(COUNT($A95)=0,"",IF(COUNT(W95)=0,"--",IF(COUNTIF(B95:Y95,"3E")&gt;0,"3E",TRUNC(SUM(IF(N(D95)&gt;=2,D$3*D95,0),IF(N(G95)&gt;=2,G$3*G95,0),IF(N(J95)&gt;=2,J$3*J95,0),IF(N(M95)&gt;=2,M$3*M95,0),IF(N(P95)&gt;=2,P$3*P95,0),IF(N(S95)&gt;=2,S$3*S95,0),IF(N(AB95)&gt;=2,AB$3*AB95,0),IF(N(AE95)&gt;=2,AE$3*AE95,0),IF(N(AH95)&gt;=2,AH$3*AH95,0),IF(N(V95)&gt;=2,V$3*V95,0),IF(N(Y95)&gt;=2,Y$3*Y95,0))/TCP,3))))</f>
        <v/>
      </c>
      <c r="AN95" s="2" t="str">
        <f>IFERROR(IF(COUNT($A95)=0,"",IF(COUNT(W95)=0,"--",IF(COUNTIF(B95:AK95,"3E")&gt;0,"3E",SUM(IF(D95&gt;=2,$D$3),IF(G95&gt;=2,$G$3),IF(J95&gt;=2,$J$3),IF(M95&gt;=2,$M$3),IF(P95&gt;=2,$P$3),IF(S95&gt;=2,$S$3),IF(V95&gt;=2,$V$3),IF(Y95&gt;=2,$Y$3),IF(AB95&gt;=2,$AB$3),IF(AE95&gt;=2,$AE$3),IF(AH95&gt;=2,$AH$3),IF(AK95&gt;=2,$AK$3))))),"")</f>
        <v/>
      </c>
      <c r="AO95" s="2" t="str">
        <f>IF(AM95="3E","3E",IF(COUNT($A95)=0,"",IF(COUNT(AK95)=0,"I",LOOKUP(AM95,{0,2,2.25,2.5,2.75,3,3.25,3.5,3.75,4},{"F","D","C","C+","B-","B","B+","A-","A","A+"}))))</f>
        <v/>
      </c>
      <c r="AP95" s="2" t="str">
        <f>IF(AM95="3E","3E",IF(OR(COUNT($A95)=0,COUNT(W95)=0),"",IF(AND(Y95&gt;=2,AM95&gt;=2,AN95&gt;=28),"PASS","FAIL")))</f>
        <v/>
      </c>
      <c r="AQ95" s="2" t="str">
        <f>IF(COUNT($A95)=0,"",IF(AP95="3E","3E",IF(AP95="PASS",CONCATENATE(IF(N(D95)&lt;2,"411F,",""),IF(N(G95)&lt;2,"412F,",""),IF(N(J95)&lt;2,"413F,",""),IF(N(M95)&lt;2,"421F,",""),IF(N(P95)&lt;2,"422F,",""),IF(N(S95)&lt;2,"423F,",""),IF(N(AB95)&lt;2,"431F,",""),IF(N(AE95)&lt;2,"432F,",""),IF(N(AH95)&lt;2,"433F,","")),"")))</f>
        <v/>
      </c>
      <c r="AR95" s="6" t="str">
        <f t="shared" si="2"/>
        <v/>
      </c>
    </row>
    <row r="96" spans="1:44" ht="18.95" customHeight="1" x14ac:dyDescent="0.25">
      <c r="A96" s="93" t="str">
        <f>IF(DR!$B98="","",DR!$B98)</f>
        <v/>
      </c>
      <c r="B96" s="5" t="str">
        <f>IF(COUNT($A96)=0,"",IF($A96&lt;&gt;DR!$B98,"ERR",DR!J98))</f>
        <v/>
      </c>
      <c r="C96" s="2" t="str">
        <f>IF(COUNT($A96)=0,"",IF(B96="3E","3E",IF(B96="","I",LOOKUP(B96/D$2,{0,0.4,0.45,0.5,0.55,0.6,0.65,0.7,0.75,0.8,1},{"F","D","C","C+","B-","B","B+","A-","A","A+"}))))</f>
        <v/>
      </c>
      <c r="D96" s="99" t="str">
        <f>IF(COUNT($A96)=0,"",IF(B96="","--",IF(B96="3E","3E",LOOKUP(B96/D$2,{0,0.4,0.45,0.5,0.55,0.6,0.65,0.7,0.75,0.8,1},{0,2,2.25,2.5,2.75,3,3.25,3.5,3.75,4}))))</f>
        <v/>
      </c>
      <c r="E96" s="5" t="str">
        <f>IF(COUNT($A96)=0,"",IF($A96&lt;&gt;DR!$B98,"ERR",DR!R98))</f>
        <v/>
      </c>
      <c r="F96" s="2" t="str">
        <f>IF(COUNT($A96)=0,"",IF(E96="3E","3E",IF(E96="","I",LOOKUP(E96/G$2,{0,0.4,0.45,0.5,0.55,0.6,0.65,0.7,0.75,0.8,1},{"F","D","C","C+","B-","B","B+","A-","A","A+"}))))</f>
        <v/>
      </c>
      <c r="G96" s="99" t="str">
        <f>IF(COUNT($A96)=0,"",IF(E96="","--",IF(E96="3E","3E",LOOKUP(E96/G$2,{0,0.4,0.45,0.5,0.55,0.6,0.65,0.7,0.75,0.8,1},{0,2,2.25,2.5,2.75,3,3.25,3.5,3.75,4}))))</f>
        <v/>
      </c>
      <c r="H96" s="5" t="str">
        <f>IF(COUNT($A96)=0,"",IF($A96&lt;&gt;DR!$B98,"ERR",DR!Z98))</f>
        <v/>
      </c>
      <c r="I96" s="2" t="str">
        <f>IF(COUNT($A96)=0,"",IF(H96="3E","3E",IF(H96="","I",LOOKUP(H96/J$2,{0,0.4,0.45,0.5,0.55,0.6,0.65,0.7,0.75,0.8,1},{"F","D","C","C+","B-","B","B+","A-","A","A+"}))))</f>
        <v/>
      </c>
      <c r="J96" s="99" t="str">
        <f>IF(COUNT($A96)=0,"",IF(H96="","--",IF(H96="3E","3E",LOOKUP(H96/J$2,{0,0.4,0.45,0.5,0.55,0.6,0.65,0.7,0.75,0.8,1},{0,2,2.25,2.5,2.75,3,3.25,3.5,3.75,4}))))</f>
        <v/>
      </c>
      <c r="K96" s="5" t="str">
        <f>IF(COUNT($A96)=0,"",IF($A96&lt;&gt;DR!$B98,"ERR",DR!AH98))</f>
        <v/>
      </c>
      <c r="L96" s="2" t="str">
        <f>IF(COUNT($A96)=0,"",IF(K96="3E","3E",IF(K96="","I",LOOKUP(K96/M$2,{0,0.4,0.45,0.5,0.55,0.6,0.65,0.7,0.75,0.8,1},{"F","D","C","C+","B-","B","B+","A-","A","A+"}))))</f>
        <v/>
      </c>
      <c r="M96" s="99" t="str">
        <f>IF(COUNT($A96)=0,"",IF(K96="","--",IF(K96="3E","3E",LOOKUP(K96/M$2,{0,0.4,0.45,0.5,0.55,0.6,0.65,0.7,0.75,0.8,1},{0,2,2.25,2.5,2.75,3,3.25,3.5,3.75,4}))))</f>
        <v/>
      </c>
      <c r="N96" s="5" t="str">
        <f>IF(COUNT($A96)=0,"",IF($A96&lt;&gt;DR!$B98,"ERR",DR!AP98))</f>
        <v/>
      </c>
      <c r="O96" s="2" t="str">
        <f>IF(COUNT($A96)=0,"",IF(N96="3E","3E",IF(N96="","I",LOOKUP(N96/P$2,{0,0.4,0.45,0.5,0.55,0.6,0.65,0.7,0.75,0.8,1},{"F","D","C","C+","B-","B","B+","A-","A","A+"}))))</f>
        <v/>
      </c>
      <c r="P96" s="99" t="str">
        <f>IF(COUNT($A96)=0,"",IF(N96="","--",IF(N96="3E","3E",LOOKUP(N96/P$2,{0,0.4,0.45,0.5,0.55,0.6,0.65,0.7,0.75,0.8,1},{0,2,2.25,2.5,2.75,3,3.25,3.5,3.75,4}))))</f>
        <v/>
      </c>
      <c r="Q96" s="5" t="str">
        <f>IF(COUNT($A96)=0,"",IF($A96&lt;&gt;DR!$B98,"ERR",DR!AX98))</f>
        <v/>
      </c>
      <c r="R96" s="2" t="str">
        <f>IF(COUNT($A96)=0,"",IF(Q96="3E","3E",IF(Q96="","I",LOOKUP(Q96/S$2,{0,0.4,0.45,0.5,0.55,0.6,0.65,0.7,0.75,0.8,1},{"F","D","C","C+","B-","B","B+","A-","A","A+"}))))</f>
        <v/>
      </c>
      <c r="S96" s="99" t="str">
        <f>IF(COUNT($A96)=0,"",IF(Q96="","--",IF(Q96="3E","3E",LOOKUP(Q96/S$2,{0,0.4,0.45,0.5,0.55,0.6,0.65,0.7,0.75,0.8,1},{0,2,2.25,2.5,2.75,3,3.25,3.5,3.75,4}))))</f>
        <v/>
      </c>
      <c r="T96" s="5" t="str">
        <f>IF(OR(COUNT($A96)=0,DR!BZ98=""),"",IF($A96&lt;&gt;DR!$B98,"ERR",DR!BZ98))</f>
        <v/>
      </c>
      <c r="U96" s="2" t="str">
        <f>IF(COUNT($A96)=0,"",IF(T96="3E","3E",IF(T96="","I",LOOKUP(T96/V$2,{0,0.4,0.45,0.5,0.55,0.6,0.65,0.7,0.75,0.8,1},{"F","D","C","C+","B-","B","B+","A-","A","A+"}))))</f>
        <v/>
      </c>
      <c r="V96" s="99" t="str">
        <f>IF(COUNT($A96)=0,"",IF(T96="","--",IF(T96="3E","3E",LOOKUP(T96/V$2,{0,0.4,0.45,0.5,0.55,0.6,0.65,0.7,0.75,0.8,1},{0,2,2.25,2.5,2.75,3,3.25,3.5,3.75,4}))))</f>
        <v/>
      </c>
      <c r="W96" s="5" t="str">
        <f>IF(COUNT($A96)=0,"",IF($A96&lt;&gt;DR!$B98,"ERR",IF(DR!$A98="IM",DR!CL98,DR!CK98)))</f>
        <v/>
      </c>
      <c r="X96" s="2" t="str">
        <f>IF(COUNT($A96)=0,"",IF(W96="3E","3E",IF(W96="","I",LOOKUP(W96/Y$2,{0,0.4,0.45,0.5,0.55,0.6,0.65,0.7,0.75,0.8,1},{"F","D","C","C+","B-","B","B+","A-","A","A+"}))))</f>
        <v/>
      </c>
      <c r="Y96" s="99" t="str">
        <f>IF(COUNT($A96)=0,"",IF(W96="","--",IF(W96="3E","3E",LOOKUP(W96/Y$2,{0,0.4,0.45,0.5,0.55,0.6,0.65,0.7,0.75,0.8,1},{0,2,2.25,2.5,2.75,3,3.25,3.5,3.75,4}))))</f>
        <v/>
      </c>
      <c r="Z96" s="5" t="str">
        <f>IF(COUNT($A96)=0,"",IF($A96&lt;&gt;DR!$B98,"ERR",DR!BF98))</f>
        <v/>
      </c>
      <c r="AA96" s="2" t="str">
        <f>IF(COUNT($A96)=0,"",IF(Z96="3E","3E",IF(Z96="","I",LOOKUP(Z96/AB$2,{0,0.4,0.45,0.5,0.55,0.6,0.65,0.7,0.75,0.8,1},{"F","D","C","C+","B-","B","B+","A-","A","A+"}))))</f>
        <v/>
      </c>
      <c r="AB96" s="99" t="str">
        <f>IF(COUNT($A96)=0,"",IF(Z96="","--",IF(Z96="3E","3E",LOOKUP(Z96/AB$2,{0,0.4,0.45,0.5,0.55,0.6,0.65,0.7,0.75,0.8,1},{0,2,2.25,2.5,2.75,3,3.25,3.5,3.75,4}))))</f>
        <v/>
      </c>
      <c r="AC96" s="5" t="str">
        <f>IF(COUNT($A96)=0,"",IF($A96&lt;&gt;DR!$B98,"ERR",DR!BG98))</f>
        <v/>
      </c>
      <c r="AD96" s="2" t="str">
        <f>IF(COUNT($A96)=0,"",IF(AC96="3E","3E",IF(AC96="","I",LOOKUP(AC96/AE$2,{0,0.4,0.45,0.5,0.55,0.6,0.65,0.7,0.75,0.8,1},{"F","D","C","C+","B-","B","B+","A-","A","A+"}))))</f>
        <v/>
      </c>
      <c r="AE96" s="99" t="str">
        <f>IF(COUNT($A96)=0,"",IF(AC96="","--",IF(AC96="3E","3E",LOOKUP(AC96/AE$2,{0,0.4,0.45,0.5,0.55,0.6,0.65,0.7,0.75,0.8,1},{0,2,2.25,2.5,2.75,3,3.25,3.5,3.75,4}))))</f>
        <v/>
      </c>
      <c r="AF96" s="5" t="str">
        <f>IF(COUNT($A96)=0,"",IF($A96&lt;&gt;DR!$B98,"ERR",DR!BQ98))</f>
        <v/>
      </c>
      <c r="AG96" s="2" t="str">
        <f>IF(COUNT($A96)=0,"",IF(AF96="3E","3E",IF(AF96="","I",LOOKUP(AF96/AH$2,{0,0.4,0.45,0.5,0.55,0.6,0.65,0.7,0.75,0.8,1},{"F","D","C","C+","B-","B","B+","A-","A","A+"}))))</f>
        <v/>
      </c>
      <c r="AH96" s="99" t="str">
        <f>IF(COUNT($A96)=0,"",IF(AF96="","--",IF(AF96="3E","3E",LOOKUP(AF96/AH$2,{0,0.4,0.45,0.5,0.55,0.6,0.65,0.7,0.75,0.8,1},{0,2,2.25,2.5,2.75,3,3.25,3.5,3.75,4}))))</f>
        <v/>
      </c>
      <c r="AI96" s="5" t="str">
        <f>IF(COUNT($A96)=0,"",IF($A96&lt;&gt;DR!$B98,"ERR",DR!BY98))</f>
        <v/>
      </c>
      <c r="AJ96" s="2" t="str">
        <f>IF(COUNT($A96)=0,"",IF(AI96="3E","3E",IF(AI96="","I",LOOKUP(AI96/AK$2,{0,0.4,0.45,0.5,0.55,0.6,0.65,0.7,0.75,0.8,1},{"F","D","C","C+","B-","B","B+","A-","A","A+"}))))</f>
        <v/>
      </c>
      <c r="AK96" s="103" t="str">
        <f>IF(COUNT($A96)=0,"",IF(AI96="","--",IF(AI96="3E","3E",LOOKUP(AI96/AK$2,{0,0.4,0.45,0.5,0.55,0.6,0.65,0.7,0.75,0.8,1},{0,2,2.25,2.5,2.75,3,3.25,3.5,3.75,4}))))</f>
        <v/>
      </c>
      <c r="AL96" s="94" t="str">
        <f>IFERROR(IF(COUNT($A96)=0,"",IF(COUNT(W96)=0,"--",IF(COUNTIF(B96:AK96,"3E")&gt;0,"3E",SUM(IF(D96&gt;=2,D96*$D$3),IF(G96&gt;=2,G96*$G$3),IF(J96&gt;=2,J96*$J$3),IF(M96&gt;=2,M96*$M$3),IF(P96&gt;=2,P96*$P$3),IF(S96&gt;=2,S96*$S$3),IF(V96&gt;=2,V96*$V$3),IF(Y96&gt;=2,Y96*$Y$3),IF(AB96&gt;=2,AB96*$AB$3),IF(AE96&gt;=2,AE96*$AE$3),IF(AH96&gt;=2,AH96*$AH$3),IF(AK96&gt;=2,AK96*$AK$3))))),"")</f>
        <v/>
      </c>
      <c r="AM96" s="4" t="str">
        <f>IF(COUNT($A96)=0,"",IF(COUNT(W96)=0,"--",IF(COUNTIF(B96:Y96,"3E")&gt;0,"3E",TRUNC(SUM(IF(N(D96)&gt;=2,D$3*D96,0),IF(N(G96)&gt;=2,G$3*G96,0),IF(N(J96)&gt;=2,J$3*J96,0),IF(N(M96)&gt;=2,M$3*M96,0),IF(N(P96)&gt;=2,P$3*P96,0),IF(N(S96)&gt;=2,S$3*S96,0),IF(N(AB96)&gt;=2,AB$3*AB96,0),IF(N(AE96)&gt;=2,AE$3*AE96,0),IF(N(AH96)&gt;=2,AH$3*AH96,0),IF(N(V96)&gt;=2,V$3*V96,0),IF(N(Y96)&gt;=2,Y$3*Y96,0))/TCP,3))))</f>
        <v/>
      </c>
      <c r="AN96" s="2" t="str">
        <f>IFERROR(IF(COUNT($A96)=0,"",IF(COUNT(W96)=0,"--",IF(COUNTIF(B96:AK96,"3E")&gt;0,"3E",SUM(IF(D96&gt;=2,$D$3),IF(G96&gt;=2,$G$3),IF(J96&gt;=2,$J$3),IF(M96&gt;=2,$M$3),IF(P96&gt;=2,$P$3),IF(S96&gt;=2,$S$3),IF(V96&gt;=2,$V$3),IF(Y96&gt;=2,$Y$3),IF(AB96&gt;=2,$AB$3),IF(AE96&gt;=2,$AE$3),IF(AH96&gt;=2,$AH$3),IF(AK96&gt;=2,$AK$3))))),"")</f>
        <v/>
      </c>
      <c r="AO96" s="2" t="str">
        <f>IF(AM96="3E","3E",IF(COUNT($A96)=0,"",IF(COUNT(AK96)=0,"I",LOOKUP(AM96,{0,2,2.25,2.5,2.75,3,3.25,3.5,3.75,4},{"F","D","C","C+","B-","B","B+","A-","A","A+"}))))</f>
        <v/>
      </c>
      <c r="AP96" s="2" t="str">
        <f>IF(AM96="3E","3E",IF(OR(COUNT($A96)=0,COUNT(W96)=0),"",IF(AND(Y96&gt;=2,AM96&gt;=2,AN96&gt;=28),"PASS","FAIL")))</f>
        <v/>
      </c>
      <c r="AQ96" s="2" t="str">
        <f>IF(COUNT($A96)=0,"",IF(AP96="3E","3E",IF(AP96="PASS",CONCATENATE(IF(N(D96)&lt;2,"411F,",""),IF(N(G96)&lt;2,"412F,",""),IF(N(J96)&lt;2,"413F,",""),IF(N(M96)&lt;2,"421F,",""),IF(N(P96)&lt;2,"422F,",""),IF(N(S96)&lt;2,"423F,",""),IF(N(AB96)&lt;2,"431F,",""),IF(N(AE96)&lt;2,"432F,",""),IF(N(AH96)&lt;2,"433F,","")),"")))</f>
        <v/>
      </c>
      <c r="AR96" s="6" t="str">
        <f t="shared" si="2"/>
        <v/>
      </c>
    </row>
    <row r="97" spans="1:44" ht="18.95" customHeight="1" x14ac:dyDescent="0.25">
      <c r="A97" s="93" t="str">
        <f>IF(DR!$B99="","",DR!$B99)</f>
        <v/>
      </c>
      <c r="B97" s="5" t="str">
        <f>IF(COUNT($A97)=0,"",IF($A97&lt;&gt;DR!$B99,"ERR",DR!J99))</f>
        <v/>
      </c>
      <c r="C97" s="2" t="str">
        <f>IF(COUNT($A97)=0,"",IF(B97="3E","3E",IF(B97="","I",LOOKUP(B97/D$2,{0,0.4,0.45,0.5,0.55,0.6,0.65,0.7,0.75,0.8,1},{"F","D","C","C+","B-","B","B+","A-","A","A+"}))))</f>
        <v/>
      </c>
      <c r="D97" s="99" t="str">
        <f>IF(COUNT($A97)=0,"",IF(B97="","--",IF(B97="3E","3E",LOOKUP(B97/D$2,{0,0.4,0.45,0.5,0.55,0.6,0.65,0.7,0.75,0.8,1},{0,2,2.25,2.5,2.75,3,3.25,3.5,3.75,4}))))</f>
        <v/>
      </c>
      <c r="E97" s="5" t="str">
        <f>IF(COUNT($A97)=0,"",IF($A97&lt;&gt;DR!$B99,"ERR",DR!R99))</f>
        <v/>
      </c>
      <c r="F97" s="2" t="str">
        <f>IF(COUNT($A97)=0,"",IF(E97="3E","3E",IF(E97="","I",LOOKUP(E97/G$2,{0,0.4,0.45,0.5,0.55,0.6,0.65,0.7,0.75,0.8,1},{"F","D","C","C+","B-","B","B+","A-","A","A+"}))))</f>
        <v/>
      </c>
      <c r="G97" s="99" t="str">
        <f>IF(COUNT($A97)=0,"",IF(E97="","--",IF(E97="3E","3E",LOOKUP(E97/G$2,{0,0.4,0.45,0.5,0.55,0.6,0.65,0.7,0.75,0.8,1},{0,2,2.25,2.5,2.75,3,3.25,3.5,3.75,4}))))</f>
        <v/>
      </c>
      <c r="H97" s="5" t="str">
        <f>IF(COUNT($A97)=0,"",IF($A97&lt;&gt;DR!$B99,"ERR",DR!Z99))</f>
        <v/>
      </c>
      <c r="I97" s="2" t="str">
        <f>IF(COUNT($A97)=0,"",IF(H97="3E","3E",IF(H97="","I",LOOKUP(H97/J$2,{0,0.4,0.45,0.5,0.55,0.6,0.65,0.7,0.75,0.8,1},{"F","D","C","C+","B-","B","B+","A-","A","A+"}))))</f>
        <v/>
      </c>
      <c r="J97" s="99" t="str">
        <f>IF(COUNT($A97)=0,"",IF(H97="","--",IF(H97="3E","3E",LOOKUP(H97/J$2,{0,0.4,0.45,0.5,0.55,0.6,0.65,0.7,0.75,0.8,1},{0,2,2.25,2.5,2.75,3,3.25,3.5,3.75,4}))))</f>
        <v/>
      </c>
      <c r="K97" s="5" t="str">
        <f>IF(COUNT($A97)=0,"",IF($A97&lt;&gt;DR!$B99,"ERR",DR!AH99))</f>
        <v/>
      </c>
      <c r="L97" s="2" t="str">
        <f>IF(COUNT($A97)=0,"",IF(K97="3E","3E",IF(K97="","I",LOOKUP(K97/M$2,{0,0.4,0.45,0.5,0.55,0.6,0.65,0.7,0.75,0.8,1},{"F","D","C","C+","B-","B","B+","A-","A","A+"}))))</f>
        <v/>
      </c>
      <c r="M97" s="99" t="str">
        <f>IF(COUNT($A97)=0,"",IF(K97="","--",IF(K97="3E","3E",LOOKUP(K97/M$2,{0,0.4,0.45,0.5,0.55,0.6,0.65,0.7,0.75,0.8,1},{0,2,2.25,2.5,2.75,3,3.25,3.5,3.75,4}))))</f>
        <v/>
      </c>
      <c r="N97" s="5" t="str">
        <f>IF(COUNT($A97)=0,"",IF($A97&lt;&gt;DR!$B99,"ERR",DR!AP99))</f>
        <v/>
      </c>
      <c r="O97" s="2" t="str">
        <f>IF(COUNT($A97)=0,"",IF(N97="3E","3E",IF(N97="","I",LOOKUP(N97/P$2,{0,0.4,0.45,0.5,0.55,0.6,0.65,0.7,0.75,0.8,1},{"F","D","C","C+","B-","B","B+","A-","A","A+"}))))</f>
        <v/>
      </c>
      <c r="P97" s="99" t="str">
        <f>IF(COUNT($A97)=0,"",IF(N97="","--",IF(N97="3E","3E",LOOKUP(N97/P$2,{0,0.4,0.45,0.5,0.55,0.6,0.65,0.7,0.75,0.8,1},{0,2,2.25,2.5,2.75,3,3.25,3.5,3.75,4}))))</f>
        <v/>
      </c>
      <c r="Q97" s="5" t="str">
        <f>IF(COUNT($A97)=0,"",IF($A97&lt;&gt;DR!$B99,"ERR",DR!AX99))</f>
        <v/>
      </c>
      <c r="R97" s="2" t="str">
        <f>IF(COUNT($A97)=0,"",IF(Q97="3E","3E",IF(Q97="","I",LOOKUP(Q97/S$2,{0,0.4,0.45,0.5,0.55,0.6,0.65,0.7,0.75,0.8,1},{"F","D","C","C+","B-","B","B+","A-","A","A+"}))))</f>
        <v/>
      </c>
      <c r="S97" s="99" t="str">
        <f>IF(COUNT($A97)=0,"",IF(Q97="","--",IF(Q97="3E","3E",LOOKUP(Q97/S$2,{0,0.4,0.45,0.5,0.55,0.6,0.65,0.7,0.75,0.8,1},{0,2,2.25,2.5,2.75,3,3.25,3.5,3.75,4}))))</f>
        <v/>
      </c>
      <c r="T97" s="5" t="str">
        <f>IF(OR(COUNT($A97)=0,DR!BZ99=""),"",IF($A97&lt;&gt;DR!$B99,"ERR",DR!BZ99))</f>
        <v/>
      </c>
      <c r="U97" s="2" t="str">
        <f>IF(COUNT($A97)=0,"",IF(T97="3E","3E",IF(T97="","I",LOOKUP(T97/V$2,{0,0.4,0.45,0.5,0.55,0.6,0.65,0.7,0.75,0.8,1},{"F","D","C","C+","B-","B","B+","A-","A","A+"}))))</f>
        <v/>
      </c>
      <c r="V97" s="99" t="str">
        <f>IF(COUNT($A97)=0,"",IF(T97="","--",IF(T97="3E","3E",LOOKUP(T97/V$2,{0,0.4,0.45,0.5,0.55,0.6,0.65,0.7,0.75,0.8,1},{0,2,2.25,2.5,2.75,3,3.25,3.5,3.75,4}))))</f>
        <v/>
      </c>
      <c r="W97" s="5" t="str">
        <f>IF(COUNT($A97)=0,"",IF($A97&lt;&gt;DR!$B99,"ERR",IF(DR!$A99="IM",DR!CL99,DR!CK99)))</f>
        <v/>
      </c>
      <c r="X97" s="2" t="str">
        <f>IF(COUNT($A97)=0,"",IF(W97="3E","3E",IF(W97="","I",LOOKUP(W97/Y$2,{0,0.4,0.45,0.5,0.55,0.6,0.65,0.7,0.75,0.8,1},{"F","D","C","C+","B-","B","B+","A-","A","A+"}))))</f>
        <v/>
      </c>
      <c r="Y97" s="99" t="str">
        <f>IF(COUNT($A97)=0,"",IF(W97="","--",IF(W97="3E","3E",LOOKUP(W97/Y$2,{0,0.4,0.45,0.5,0.55,0.6,0.65,0.7,0.75,0.8,1},{0,2,2.25,2.5,2.75,3,3.25,3.5,3.75,4}))))</f>
        <v/>
      </c>
      <c r="Z97" s="5" t="str">
        <f>IF(COUNT($A97)=0,"",IF($A97&lt;&gt;DR!$B99,"ERR",DR!BF99))</f>
        <v/>
      </c>
      <c r="AA97" s="2" t="str">
        <f>IF(COUNT($A97)=0,"",IF(Z97="3E","3E",IF(Z97="","I",LOOKUP(Z97/AB$2,{0,0.4,0.45,0.5,0.55,0.6,0.65,0.7,0.75,0.8,1},{"F","D","C","C+","B-","B","B+","A-","A","A+"}))))</f>
        <v/>
      </c>
      <c r="AB97" s="99" t="str">
        <f>IF(COUNT($A97)=0,"",IF(Z97="","--",IF(Z97="3E","3E",LOOKUP(Z97/AB$2,{0,0.4,0.45,0.5,0.55,0.6,0.65,0.7,0.75,0.8,1},{0,2,2.25,2.5,2.75,3,3.25,3.5,3.75,4}))))</f>
        <v/>
      </c>
      <c r="AC97" s="5" t="str">
        <f>IF(COUNT($A97)=0,"",IF($A97&lt;&gt;DR!$B99,"ERR",DR!BG99))</f>
        <v/>
      </c>
      <c r="AD97" s="2" t="str">
        <f>IF(COUNT($A97)=0,"",IF(AC97="3E","3E",IF(AC97="","I",LOOKUP(AC97/AE$2,{0,0.4,0.45,0.5,0.55,0.6,0.65,0.7,0.75,0.8,1},{"F","D","C","C+","B-","B","B+","A-","A","A+"}))))</f>
        <v/>
      </c>
      <c r="AE97" s="99" t="str">
        <f>IF(COUNT($A97)=0,"",IF(AC97="","--",IF(AC97="3E","3E",LOOKUP(AC97/AE$2,{0,0.4,0.45,0.5,0.55,0.6,0.65,0.7,0.75,0.8,1},{0,2,2.25,2.5,2.75,3,3.25,3.5,3.75,4}))))</f>
        <v/>
      </c>
      <c r="AF97" s="5" t="str">
        <f>IF(COUNT($A97)=0,"",IF($A97&lt;&gt;DR!$B99,"ERR",DR!BQ99))</f>
        <v/>
      </c>
      <c r="AG97" s="2" t="str">
        <f>IF(COUNT($A97)=0,"",IF(AF97="3E","3E",IF(AF97="","I",LOOKUP(AF97/AH$2,{0,0.4,0.45,0.5,0.55,0.6,0.65,0.7,0.75,0.8,1},{"F","D","C","C+","B-","B","B+","A-","A","A+"}))))</f>
        <v/>
      </c>
      <c r="AH97" s="99" t="str">
        <f>IF(COUNT($A97)=0,"",IF(AF97="","--",IF(AF97="3E","3E",LOOKUP(AF97/AH$2,{0,0.4,0.45,0.5,0.55,0.6,0.65,0.7,0.75,0.8,1},{0,2,2.25,2.5,2.75,3,3.25,3.5,3.75,4}))))</f>
        <v/>
      </c>
      <c r="AI97" s="5" t="str">
        <f>IF(COUNT($A97)=0,"",IF($A97&lt;&gt;DR!$B99,"ERR",DR!BY99))</f>
        <v/>
      </c>
      <c r="AJ97" s="2" t="str">
        <f>IF(COUNT($A97)=0,"",IF(AI97="3E","3E",IF(AI97="","I",LOOKUP(AI97/AK$2,{0,0.4,0.45,0.5,0.55,0.6,0.65,0.7,0.75,0.8,1},{"F","D","C","C+","B-","B","B+","A-","A","A+"}))))</f>
        <v/>
      </c>
      <c r="AK97" s="103" t="str">
        <f>IF(COUNT($A97)=0,"",IF(AI97="","--",IF(AI97="3E","3E",LOOKUP(AI97/AK$2,{0,0.4,0.45,0.5,0.55,0.6,0.65,0.7,0.75,0.8,1},{0,2,2.25,2.5,2.75,3,3.25,3.5,3.75,4}))))</f>
        <v/>
      </c>
      <c r="AL97" s="94" t="str">
        <f>IFERROR(IF(COUNT($A97)=0,"",IF(COUNT(W97)=0,"--",IF(COUNTIF(B97:AK97,"3E")&gt;0,"3E",SUM(IF(D97&gt;=2,D97*$D$3),IF(G97&gt;=2,G97*$G$3),IF(J97&gt;=2,J97*$J$3),IF(M97&gt;=2,M97*$M$3),IF(P97&gt;=2,P97*$P$3),IF(S97&gt;=2,S97*$S$3),IF(V97&gt;=2,V97*$V$3),IF(Y97&gt;=2,Y97*$Y$3),IF(AB97&gt;=2,AB97*$AB$3),IF(AE97&gt;=2,AE97*$AE$3),IF(AH97&gt;=2,AH97*$AH$3),IF(AK97&gt;=2,AK97*$AK$3))))),"")</f>
        <v/>
      </c>
      <c r="AM97" s="4" t="str">
        <f>IF(COUNT($A97)=0,"",IF(COUNT(W97)=0,"--",IF(COUNTIF(B97:Y97,"3E")&gt;0,"3E",TRUNC(SUM(IF(N(D97)&gt;=2,D$3*D97,0),IF(N(G97)&gt;=2,G$3*G97,0),IF(N(J97)&gt;=2,J$3*J97,0),IF(N(M97)&gt;=2,M$3*M97,0),IF(N(P97)&gt;=2,P$3*P97,0),IF(N(S97)&gt;=2,S$3*S97,0),IF(N(AB97)&gt;=2,AB$3*AB97,0),IF(N(AE97)&gt;=2,AE$3*AE97,0),IF(N(AH97)&gt;=2,AH$3*AH97,0),IF(N(V97)&gt;=2,V$3*V97,0),IF(N(Y97)&gt;=2,Y$3*Y97,0))/TCP,3))))</f>
        <v/>
      </c>
      <c r="AN97" s="2" t="str">
        <f>IFERROR(IF(COUNT($A97)=0,"",IF(COUNT(W97)=0,"--",IF(COUNTIF(B97:AK97,"3E")&gt;0,"3E",SUM(IF(D97&gt;=2,$D$3),IF(G97&gt;=2,$G$3),IF(J97&gt;=2,$J$3),IF(M97&gt;=2,$M$3),IF(P97&gt;=2,$P$3),IF(S97&gt;=2,$S$3),IF(V97&gt;=2,$V$3),IF(Y97&gt;=2,$Y$3),IF(AB97&gt;=2,$AB$3),IF(AE97&gt;=2,$AE$3),IF(AH97&gt;=2,$AH$3),IF(AK97&gt;=2,$AK$3))))),"")</f>
        <v/>
      </c>
      <c r="AO97" s="2" t="str">
        <f>IF(AM97="3E","3E",IF(COUNT($A97)=0,"",IF(COUNT(AK97)=0,"I",LOOKUP(AM97,{0,2,2.25,2.5,2.75,3,3.25,3.5,3.75,4},{"F","D","C","C+","B-","B","B+","A-","A","A+"}))))</f>
        <v/>
      </c>
      <c r="AP97" s="2" t="str">
        <f>IF(AM97="3E","3E",IF(OR(COUNT($A97)=0,COUNT(W97)=0),"",IF(AND(Y97&gt;=2,AM97&gt;=2,AN97&gt;=28),"PASS","FAIL")))</f>
        <v/>
      </c>
      <c r="AQ97" s="2" t="str">
        <f>IF(COUNT($A97)=0,"",IF(AP97="3E","3E",IF(AP97="PASS",CONCATENATE(IF(N(D97)&lt;2,"411F,",""),IF(N(G97)&lt;2,"412F,",""),IF(N(J97)&lt;2,"413F,",""),IF(N(M97)&lt;2,"421F,",""),IF(N(P97)&lt;2,"422F,",""),IF(N(S97)&lt;2,"423F,",""),IF(N(AB97)&lt;2,"431F,",""),IF(N(AE97)&lt;2,"432F,",""),IF(N(AH97)&lt;2,"433F,","")),"")))</f>
        <v/>
      </c>
      <c r="AR97" s="6" t="str">
        <f t="shared" si="2"/>
        <v/>
      </c>
    </row>
    <row r="98" spans="1:44" ht="18.95" customHeight="1" x14ac:dyDescent="0.25">
      <c r="A98" s="93" t="str">
        <f>IF(DR!$B100="","",DR!$B100)</f>
        <v/>
      </c>
      <c r="B98" s="5" t="str">
        <f>IF(COUNT($A98)=0,"",IF($A98&lt;&gt;DR!$B100,"ERR",DR!J100))</f>
        <v/>
      </c>
      <c r="C98" s="2" t="str">
        <f>IF(COUNT($A98)=0,"",IF(B98="3E","3E",IF(B98="","I",LOOKUP(B98/D$2,{0,0.4,0.45,0.5,0.55,0.6,0.65,0.7,0.75,0.8,1},{"F","D","C","C+","B-","B","B+","A-","A","A+"}))))</f>
        <v/>
      </c>
      <c r="D98" s="99" t="str">
        <f>IF(COUNT($A98)=0,"",IF(B98="","--",IF(B98="3E","3E",LOOKUP(B98/D$2,{0,0.4,0.45,0.5,0.55,0.6,0.65,0.7,0.75,0.8,1},{0,2,2.25,2.5,2.75,3,3.25,3.5,3.75,4}))))</f>
        <v/>
      </c>
      <c r="E98" s="5" t="str">
        <f>IF(COUNT($A98)=0,"",IF($A98&lt;&gt;DR!$B100,"ERR",DR!R100))</f>
        <v/>
      </c>
      <c r="F98" s="2" t="str">
        <f>IF(COUNT($A98)=0,"",IF(E98="3E","3E",IF(E98="","I",LOOKUP(E98/G$2,{0,0.4,0.45,0.5,0.55,0.6,0.65,0.7,0.75,0.8,1},{"F","D","C","C+","B-","B","B+","A-","A","A+"}))))</f>
        <v/>
      </c>
      <c r="G98" s="99" t="str">
        <f>IF(COUNT($A98)=0,"",IF(E98="","--",IF(E98="3E","3E",LOOKUP(E98/G$2,{0,0.4,0.45,0.5,0.55,0.6,0.65,0.7,0.75,0.8,1},{0,2,2.25,2.5,2.75,3,3.25,3.5,3.75,4}))))</f>
        <v/>
      </c>
      <c r="H98" s="5" t="str">
        <f>IF(COUNT($A98)=0,"",IF($A98&lt;&gt;DR!$B100,"ERR",DR!Z100))</f>
        <v/>
      </c>
      <c r="I98" s="2" t="str">
        <f>IF(COUNT($A98)=0,"",IF(H98="3E","3E",IF(H98="","I",LOOKUP(H98/J$2,{0,0.4,0.45,0.5,0.55,0.6,0.65,0.7,0.75,0.8,1},{"F","D","C","C+","B-","B","B+","A-","A","A+"}))))</f>
        <v/>
      </c>
      <c r="J98" s="99" t="str">
        <f>IF(COUNT($A98)=0,"",IF(H98="","--",IF(H98="3E","3E",LOOKUP(H98/J$2,{0,0.4,0.45,0.5,0.55,0.6,0.65,0.7,0.75,0.8,1},{0,2,2.25,2.5,2.75,3,3.25,3.5,3.75,4}))))</f>
        <v/>
      </c>
      <c r="K98" s="5" t="str">
        <f>IF(COUNT($A98)=0,"",IF($A98&lt;&gt;DR!$B100,"ERR",DR!AH100))</f>
        <v/>
      </c>
      <c r="L98" s="2" t="str">
        <f>IF(COUNT($A98)=0,"",IF(K98="3E","3E",IF(K98="","I",LOOKUP(K98/M$2,{0,0.4,0.45,0.5,0.55,0.6,0.65,0.7,0.75,0.8,1},{"F","D","C","C+","B-","B","B+","A-","A","A+"}))))</f>
        <v/>
      </c>
      <c r="M98" s="99" t="str">
        <f>IF(COUNT($A98)=0,"",IF(K98="","--",IF(K98="3E","3E",LOOKUP(K98/M$2,{0,0.4,0.45,0.5,0.55,0.6,0.65,0.7,0.75,0.8,1},{0,2,2.25,2.5,2.75,3,3.25,3.5,3.75,4}))))</f>
        <v/>
      </c>
      <c r="N98" s="5" t="str">
        <f>IF(COUNT($A98)=0,"",IF($A98&lt;&gt;DR!$B100,"ERR",DR!AP100))</f>
        <v/>
      </c>
      <c r="O98" s="2" t="str">
        <f>IF(COUNT($A98)=0,"",IF(N98="3E","3E",IF(N98="","I",LOOKUP(N98/P$2,{0,0.4,0.45,0.5,0.55,0.6,0.65,0.7,0.75,0.8,1},{"F","D","C","C+","B-","B","B+","A-","A","A+"}))))</f>
        <v/>
      </c>
      <c r="P98" s="99" t="str">
        <f>IF(COUNT($A98)=0,"",IF(N98="","--",IF(N98="3E","3E",LOOKUP(N98/P$2,{0,0.4,0.45,0.5,0.55,0.6,0.65,0.7,0.75,0.8,1},{0,2,2.25,2.5,2.75,3,3.25,3.5,3.75,4}))))</f>
        <v/>
      </c>
      <c r="Q98" s="5" t="str">
        <f>IF(COUNT($A98)=0,"",IF($A98&lt;&gt;DR!$B100,"ERR",DR!AX100))</f>
        <v/>
      </c>
      <c r="R98" s="2" t="str">
        <f>IF(COUNT($A98)=0,"",IF(Q98="3E","3E",IF(Q98="","I",LOOKUP(Q98/S$2,{0,0.4,0.45,0.5,0.55,0.6,0.65,0.7,0.75,0.8,1},{"F","D","C","C+","B-","B","B+","A-","A","A+"}))))</f>
        <v/>
      </c>
      <c r="S98" s="99" t="str">
        <f>IF(COUNT($A98)=0,"",IF(Q98="","--",IF(Q98="3E","3E",LOOKUP(Q98/S$2,{0,0.4,0.45,0.5,0.55,0.6,0.65,0.7,0.75,0.8,1},{0,2,2.25,2.5,2.75,3,3.25,3.5,3.75,4}))))</f>
        <v/>
      </c>
      <c r="T98" s="5" t="str">
        <f>IF(OR(COUNT($A98)=0,DR!BZ100=""),"",IF($A98&lt;&gt;DR!$B100,"ERR",DR!BZ100))</f>
        <v/>
      </c>
      <c r="U98" s="2" t="str">
        <f>IF(COUNT($A98)=0,"",IF(T98="3E","3E",IF(T98="","I",LOOKUP(T98/V$2,{0,0.4,0.45,0.5,0.55,0.6,0.65,0.7,0.75,0.8,1},{"F","D","C","C+","B-","B","B+","A-","A","A+"}))))</f>
        <v/>
      </c>
      <c r="V98" s="99" t="str">
        <f>IF(COUNT($A98)=0,"",IF(T98="","--",IF(T98="3E","3E",LOOKUP(T98/V$2,{0,0.4,0.45,0.5,0.55,0.6,0.65,0.7,0.75,0.8,1},{0,2,2.25,2.5,2.75,3,3.25,3.5,3.75,4}))))</f>
        <v/>
      </c>
      <c r="W98" s="5" t="str">
        <f>IF(COUNT($A98)=0,"",IF($A98&lt;&gt;DR!$B100,"ERR",IF(DR!$A100="IM",DR!CL100,DR!CK100)))</f>
        <v/>
      </c>
      <c r="X98" s="2" t="str">
        <f>IF(COUNT($A98)=0,"",IF(W98="3E","3E",IF(W98="","I",LOOKUP(W98/Y$2,{0,0.4,0.45,0.5,0.55,0.6,0.65,0.7,0.75,0.8,1},{"F","D","C","C+","B-","B","B+","A-","A","A+"}))))</f>
        <v/>
      </c>
      <c r="Y98" s="99" t="str">
        <f>IF(COUNT($A98)=0,"",IF(W98="","--",IF(W98="3E","3E",LOOKUP(W98/Y$2,{0,0.4,0.45,0.5,0.55,0.6,0.65,0.7,0.75,0.8,1},{0,2,2.25,2.5,2.75,3,3.25,3.5,3.75,4}))))</f>
        <v/>
      </c>
      <c r="Z98" s="5" t="str">
        <f>IF(COUNT($A98)=0,"",IF($A98&lt;&gt;DR!$B100,"ERR",DR!BF100))</f>
        <v/>
      </c>
      <c r="AA98" s="2" t="str">
        <f>IF(COUNT($A98)=0,"",IF(Z98="3E","3E",IF(Z98="","I",LOOKUP(Z98/AB$2,{0,0.4,0.45,0.5,0.55,0.6,0.65,0.7,0.75,0.8,1},{"F","D","C","C+","B-","B","B+","A-","A","A+"}))))</f>
        <v/>
      </c>
      <c r="AB98" s="99" t="str">
        <f>IF(COUNT($A98)=0,"",IF(Z98="","--",IF(Z98="3E","3E",LOOKUP(Z98/AB$2,{0,0.4,0.45,0.5,0.55,0.6,0.65,0.7,0.75,0.8,1},{0,2,2.25,2.5,2.75,3,3.25,3.5,3.75,4}))))</f>
        <v/>
      </c>
      <c r="AC98" s="5" t="str">
        <f>IF(COUNT($A98)=0,"",IF($A98&lt;&gt;DR!$B100,"ERR",DR!BG100))</f>
        <v/>
      </c>
      <c r="AD98" s="2" t="str">
        <f>IF(COUNT($A98)=0,"",IF(AC98="3E","3E",IF(AC98="","I",LOOKUP(AC98/AE$2,{0,0.4,0.45,0.5,0.55,0.6,0.65,0.7,0.75,0.8,1},{"F","D","C","C+","B-","B","B+","A-","A","A+"}))))</f>
        <v/>
      </c>
      <c r="AE98" s="99" t="str">
        <f>IF(COUNT($A98)=0,"",IF(AC98="","--",IF(AC98="3E","3E",LOOKUP(AC98/AE$2,{0,0.4,0.45,0.5,0.55,0.6,0.65,0.7,0.75,0.8,1},{0,2,2.25,2.5,2.75,3,3.25,3.5,3.75,4}))))</f>
        <v/>
      </c>
      <c r="AF98" s="5" t="str">
        <f>IF(COUNT($A98)=0,"",IF($A98&lt;&gt;DR!$B100,"ERR",DR!BQ100))</f>
        <v/>
      </c>
      <c r="AG98" s="2" t="str">
        <f>IF(COUNT($A98)=0,"",IF(AF98="3E","3E",IF(AF98="","I",LOOKUP(AF98/AH$2,{0,0.4,0.45,0.5,0.55,0.6,0.65,0.7,0.75,0.8,1},{"F","D","C","C+","B-","B","B+","A-","A","A+"}))))</f>
        <v/>
      </c>
      <c r="AH98" s="99" t="str">
        <f>IF(COUNT($A98)=0,"",IF(AF98="","--",IF(AF98="3E","3E",LOOKUP(AF98/AH$2,{0,0.4,0.45,0.5,0.55,0.6,0.65,0.7,0.75,0.8,1},{0,2,2.25,2.5,2.75,3,3.25,3.5,3.75,4}))))</f>
        <v/>
      </c>
      <c r="AI98" s="5" t="str">
        <f>IF(COUNT($A98)=0,"",IF($A98&lt;&gt;DR!$B100,"ERR",DR!BY100))</f>
        <v/>
      </c>
      <c r="AJ98" s="2" t="str">
        <f>IF(COUNT($A98)=0,"",IF(AI98="3E","3E",IF(AI98="","I",LOOKUP(AI98/AK$2,{0,0.4,0.45,0.5,0.55,0.6,0.65,0.7,0.75,0.8,1},{"F","D","C","C+","B-","B","B+","A-","A","A+"}))))</f>
        <v/>
      </c>
      <c r="AK98" s="103" t="str">
        <f>IF(COUNT($A98)=0,"",IF(AI98="","--",IF(AI98="3E","3E",LOOKUP(AI98/AK$2,{0,0.4,0.45,0.5,0.55,0.6,0.65,0.7,0.75,0.8,1},{0,2,2.25,2.5,2.75,3,3.25,3.5,3.75,4}))))</f>
        <v/>
      </c>
      <c r="AL98" s="94" t="str">
        <f>IFERROR(IF(COUNT($A98)=0,"",IF(COUNT(W98)=0,"--",IF(COUNTIF(B98:AK98,"3E")&gt;0,"3E",SUM(IF(D98&gt;=2,D98*$D$3),IF(G98&gt;=2,G98*$G$3),IF(J98&gt;=2,J98*$J$3),IF(M98&gt;=2,M98*$M$3),IF(P98&gt;=2,P98*$P$3),IF(S98&gt;=2,S98*$S$3),IF(V98&gt;=2,V98*$V$3),IF(Y98&gt;=2,Y98*$Y$3),IF(AB98&gt;=2,AB98*$AB$3),IF(AE98&gt;=2,AE98*$AE$3),IF(AH98&gt;=2,AH98*$AH$3),IF(AK98&gt;=2,AK98*$AK$3))))),"")</f>
        <v/>
      </c>
      <c r="AM98" s="4" t="str">
        <f>IF(COUNT($A98)=0,"",IF(COUNT(W98)=0,"--",IF(COUNTIF(B98:Y98,"3E")&gt;0,"3E",TRUNC(SUM(IF(N(D98)&gt;=2,D$3*D98,0),IF(N(G98)&gt;=2,G$3*G98,0),IF(N(J98)&gt;=2,J$3*J98,0),IF(N(M98)&gt;=2,M$3*M98,0),IF(N(P98)&gt;=2,P$3*P98,0),IF(N(S98)&gt;=2,S$3*S98,0),IF(N(AB98)&gt;=2,AB$3*AB98,0),IF(N(AE98)&gt;=2,AE$3*AE98,0),IF(N(AH98)&gt;=2,AH$3*AH98,0),IF(N(V98)&gt;=2,V$3*V98,0),IF(N(Y98)&gt;=2,Y$3*Y98,0))/TCP,3))))</f>
        <v/>
      </c>
      <c r="AN98" s="2" t="str">
        <f>IFERROR(IF(COUNT($A98)=0,"",IF(COUNT(W98)=0,"--",IF(COUNTIF(B98:AK98,"3E")&gt;0,"3E",SUM(IF(D98&gt;=2,$D$3),IF(G98&gt;=2,$G$3),IF(J98&gt;=2,$J$3),IF(M98&gt;=2,$M$3),IF(P98&gt;=2,$P$3),IF(S98&gt;=2,$S$3),IF(V98&gt;=2,$V$3),IF(Y98&gt;=2,$Y$3),IF(AB98&gt;=2,$AB$3),IF(AE98&gt;=2,$AE$3),IF(AH98&gt;=2,$AH$3),IF(AK98&gt;=2,$AK$3))))),"")</f>
        <v/>
      </c>
      <c r="AO98" s="2" t="str">
        <f>IF(AM98="3E","3E",IF(COUNT($A98)=0,"",IF(COUNT(AK98)=0,"I",LOOKUP(AM98,{0,2,2.25,2.5,2.75,3,3.25,3.5,3.75,4},{"F","D","C","C+","B-","B","B+","A-","A","A+"}))))</f>
        <v/>
      </c>
      <c r="AP98" s="2" t="str">
        <f>IF(AM98="3E","3E",IF(OR(COUNT($A98)=0,COUNT(W98)=0),"",IF(AND(Y98&gt;=2,AM98&gt;=2,AN98&gt;=28),"PASS","FAIL")))</f>
        <v/>
      </c>
      <c r="AQ98" s="2" t="str">
        <f>IF(COUNT($A98)=0,"",IF(AP98="3E","3E",IF(AP98="PASS",CONCATENATE(IF(N(D98)&lt;2,"411F,",""),IF(N(G98)&lt;2,"412F,",""),IF(N(J98)&lt;2,"413F,",""),IF(N(M98)&lt;2,"421F,",""),IF(N(P98)&lt;2,"422F,",""),IF(N(S98)&lt;2,"423F,",""),IF(N(AB98)&lt;2,"431F,",""),IF(N(AE98)&lt;2,"432F,",""),IF(N(AH98)&lt;2,"433F,","")),"")))</f>
        <v/>
      </c>
      <c r="AR98" s="6" t="str">
        <f t="shared" si="2"/>
        <v/>
      </c>
    </row>
    <row r="99" spans="1:44" ht="18.95" customHeight="1" x14ac:dyDescent="0.25">
      <c r="A99" s="93" t="str">
        <f>IF(DR!$B101="","",DR!$B101)</f>
        <v/>
      </c>
      <c r="B99" s="5" t="str">
        <f>IF(COUNT($A99)=0,"",IF($A99&lt;&gt;DR!$B101,"ERR",DR!J101))</f>
        <v/>
      </c>
      <c r="C99" s="2" t="str">
        <f>IF(COUNT($A99)=0,"",IF(B99="3E","3E",IF(B99="","I",LOOKUP(B99/D$2,{0,0.4,0.45,0.5,0.55,0.6,0.65,0.7,0.75,0.8,1},{"F","D","C","C+","B-","B","B+","A-","A","A+"}))))</f>
        <v/>
      </c>
      <c r="D99" s="99" t="str">
        <f>IF(COUNT($A99)=0,"",IF(B99="","--",IF(B99="3E","3E",LOOKUP(B99/D$2,{0,0.4,0.45,0.5,0.55,0.6,0.65,0.7,0.75,0.8,1},{0,2,2.25,2.5,2.75,3,3.25,3.5,3.75,4}))))</f>
        <v/>
      </c>
      <c r="E99" s="5" t="str">
        <f>IF(COUNT($A99)=0,"",IF($A99&lt;&gt;DR!$B101,"ERR",DR!R101))</f>
        <v/>
      </c>
      <c r="F99" s="2" t="str">
        <f>IF(COUNT($A99)=0,"",IF(E99="3E","3E",IF(E99="","I",LOOKUP(E99/G$2,{0,0.4,0.45,0.5,0.55,0.6,0.65,0.7,0.75,0.8,1},{"F","D","C","C+","B-","B","B+","A-","A","A+"}))))</f>
        <v/>
      </c>
      <c r="G99" s="99" t="str">
        <f>IF(COUNT($A99)=0,"",IF(E99="","--",IF(E99="3E","3E",LOOKUP(E99/G$2,{0,0.4,0.45,0.5,0.55,0.6,0.65,0.7,0.75,0.8,1},{0,2,2.25,2.5,2.75,3,3.25,3.5,3.75,4}))))</f>
        <v/>
      </c>
      <c r="H99" s="5" t="str">
        <f>IF(COUNT($A99)=0,"",IF($A99&lt;&gt;DR!$B101,"ERR",DR!Z101))</f>
        <v/>
      </c>
      <c r="I99" s="2" t="str">
        <f>IF(COUNT($A99)=0,"",IF(H99="3E","3E",IF(H99="","I",LOOKUP(H99/J$2,{0,0.4,0.45,0.5,0.55,0.6,0.65,0.7,0.75,0.8,1},{"F","D","C","C+","B-","B","B+","A-","A","A+"}))))</f>
        <v/>
      </c>
      <c r="J99" s="99" t="str">
        <f>IF(COUNT($A99)=0,"",IF(H99="","--",IF(H99="3E","3E",LOOKUP(H99/J$2,{0,0.4,0.45,0.5,0.55,0.6,0.65,0.7,0.75,0.8,1},{0,2,2.25,2.5,2.75,3,3.25,3.5,3.75,4}))))</f>
        <v/>
      </c>
      <c r="K99" s="5" t="str">
        <f>IF(COUNT($A99)=0,"",IF($A99&lt;&gt;DR!$B101,"ERR",DR!AH101))</f>
        <v/>
      </c>
      <c r="L99" s="2" t="str">
        <f>IF(COUNT($A99)=0,"",IF(K99="3E","3E",IF(K99="","I",LOOKUP(K99/M$2,{0,0.4,0.45,0.5,0.55,0.6,0.65,0.7,0.75,0.8,1},{"F","D","C","C+","B-","B","B+","A-","A","A+"}))))</f>
        <v/>
      </c>
      <c r="M99" s="99" t="str">
        <f>IF(COUNT($A99)=0,"",IF(K99="","--",IF(K99="3E","3E",LOOKUP(K99/M$2,{0,0.4,0.45,0.5,0.55,0.6,0.65,0.7,0.75,0.8,1},{0,2,2.25,2.5,2.75,3,3.25,3.5,3.75,4}))))</f>
        <v/>
      </c>
      <c r="N99" s="5" t="str">
        <f>IF(COUNT($A99)=0,"",IF($A99&lt;&gt;DR!$B101,"ERR",DR!AP101))</f>
        <v/>
      </c>
      <c r="O99" s="2" t="str">
        <f>IF(COUNT($A99)=0,"",IF(N99="3E","3E",IF(N99="","I",LOOKUP(N99/P$2,{0,0.4,0.45,0.5,0.55,0.6,0.65,0.7,0.75,0.8,1},{"F","D","C","C+","B-","B","B+","A-","A","A+"}))))</f>
        <v/>
      </c>
      <c r="P99" s="99" t="str">
        <f>IF(COUNT($A99)=0,"",IF(N99="","--",IF(N99="3E","3E",LOOKUP(N99/P$2,{0,0.4,0.45,0.5,0.55,0.6,0.65,0.7,0.75,0.8,1},{0,2,2.25,2.5,2.75,3,3.25,3.5,3.75,4}))))</f>
        <v/>
      </c>
      <c r="Q99" s="5" t="str">
        <f>IF(COUNT($A99)=0,"",IF($A99&lt;&gt;DR!$B101,"ERR",DR!AX101))</f>
        <v/>
      </c>
      <c r="R99" s="2" t="str">
        <f>IF(COUNT($A99)=0,"",IF(Q99="3E","3E",IF(Q99="","I",LOOKUP(Q99/S$2,{0,0.4,0.45,0.5,0.55,0.6,0.65,0.7,0.75,0.8,1},{"F","D","C","C+","B-","B","B+","A-","A","A+"}))))</f>
        <v/>
      </c>
      <c r="S99" s="99" t="str">
        <f>IF(COUNT($A99)=0,"",IF(Q99="","--",IF(Q99="3E","3E",LOOKUP(Q99/S$2,{0,0.4,0.45,0.5,0.55,0.6,0.65,0.7,0.75,0.8,1},{0,2,2.25,2.5,2.75,3,3.25,3.5,3.75,4}))))</f>
        <v/>
      </c>
      <c r="T99" s="5" t="str">
        <f>IF(OR(COUNT($A99)=0,DR!BZ101=""),"",IF($A99&lt;&gt;DR!$B101,"ERR",DR!BZ101))</f>
        <v/>
      </c>
      <c r="U99" s="2" t="str">
        <f>IF(COUNT($A99)=0,"",IF(T99="3E","3E",IF(T99="","I",LOOKUP(T99/V$2,{0,0.4,0.45,0.5,0.55,0.6,0.65,0.7,0.75,0.8,1},{"F","D","C","C+","B-","B","B+","A-","A","A+"}))))</f>
        <v/>
      </c>
      <c r="V99" s="99" t="str">
        <f>IF(COUNT($A99)=0,"",IF(T99="","--",IF(T99="3E","3E",LOOKUP(T99/V$2,{0,0.4,0.45,0.5,0.55,0.6,0.65,0.7,0.75,0.8,1},{0,2,2.25,2.5,2.75,3,3.25,3.5,3.75,4}))))</f>
        <v/>
      </c>
      <c r="W99" s="5" t="str">
        <f>IF(COUNT($A99)=0,"",IF($A99&lt;&gt;DR!$B101,"ERR",IF(DR!$A101="IM",DR!CL101,DR!CK101)))</f>
        <v/>
      </c>
      <c r="X99" s="2" t="str">
        <f>IF(COUNT($A99)=0,"",IF(W99="3E","3E",IF(W99="","I",LOOKUP(W99/Y$2,{0,0.4,0.45,0.5,0.55,0.6,0.65,0.7,0.75,0.8,1},{"F","D","C","C+","B-","B","B+","A-","A","A+"}))))</f>
        <v/>
      </c>
      <c r="Y99" s="99" t="str">
        <f>IF(COUNT($A99)=0,"",IF(W99="","--",IF(W99="3E","3E",LOOKUP(W99/Y$2,{0,0.4,0.45,0.5,0.55,0.6,0.65,0.7,0.75,0.8,1},{0,2,2.25,2.5,2.75,3,3.25,3.5,3.75,4}))))</f>
        <v/>
      </c>
      <c r="Z99" s="5" t="str">
        <f>IF(COUNT($A99)=0,"",IF($A99&lt;&gt;DR!$B101,"ERR",DR!BF101))</f>
        <v/>
      </c>
      <c r="AA99" s="2" t="str">
        <f>IF(COUNT($A99)=0,"",IF(Z99="3E","3E",IF(Z99="","I",LOOKUP(Z99/AB$2,{0,0.4,0.45,0.5,0.55,0.6,0.65,0.7,0.75,0.8,1},{"F","D","C","C+","B-","B","B+","A-","A","A+"}))))</f>
        <v/>
      </c>
      <c r="AB99" s="99" t="str">
        <f>IF(COUNT($A99)=0,"",IF(Z99="","--",IF(Z99="3E","3E",LOOKUP(Z99/AB$2,{0,0.4,0.45,0.5,0.55,0.6,0.65,0.7,0.75,0.8,1},{0,2,2.25,2.5,2.75,3,3.25,3.5,3.75,4}))))</f>
        <v/>
      </c>
      <c r="AC99" s="5" t="str">
        <f>IF(COUNT($A99)=0,"",IF($A99&lt;&gt;DR!$B101,"ERR",DR!BG101))</f>
        <v/>
      </c>
      <c r="AD99" s="2" t="str">
        <f>IF(COUNT($A99)=0,"",IF(AC99="3E","3E",IF(AC99="","I",LOOKUP(AC99/AE$2,{0,0.4,0.45,0.5,0.55,0.6,0.65,0.7,0.75,0.8,1},{"F","D","C","C+","B-","B","B+","A-","A","A+"}))))</f>
        <v/>
      </c>
      <c r="AE99" s="99" t="str">
        <f>IF(COUNT($A99)=0,"",IF(AC99="","--",IF(AC99="3E","3E",LOOKUP(AC99/AE$2,{0,0.4,0.45,0.5,0.55,0.6,0.65,0.7,0.75,0.8,1},{0,2,2.25,2.5,2.75,3,3.25,3.5,3.75,4}))))</f>
        <v/>
      </c>
      <c r="AF99" s="5" t="str">
        <f>IF(COUNT($A99)=0,"",IF($A99&lt;&gt;DR!$B101,"ERR",DR!BQ101))</f>
        <v/>
      </c>
      <c r="AG99" s="2" t="str">
        <f>IF(COUNT($A99)=0,"",IF(AF99="3E","3E",IF(AF99="","I",LOOKUP(AF99/AH$2,{0,0.4,0.45,0.5,0.55,0.6,0.65,0.7,0.75,0.8,1},{"F","D","C","C+","B-","B","B+","A-","A","A+"}))))</f>
        <v/>
      </c>
      <c r="AH99" s="99" t="str">
        <f>IF(COUNT($A99)=0,"",IF(AF99="","--",IF(AF99="3E","3E",LOOKUP(AF99/AH$2,{0,0.4,0.45,0.5,0.55,0.6,0.65,0.7,0.75,0.8,1},{0,2,2.25,2.5,2.75,3,3.25,3.5,3.75,4}))))</f>
        <v/>
      </c>
      <c r="AI99" s="5" t="str">
        <f>IF(COUNT($A99)=0,"",IF($A99&lt;&gt;DR!$B101,"ERR",DR!BY101))</f>
        <v/>
      </c>
      <c r="AJ99" s="2" t="str">
        <f>IF(COUNT($A99)=0,"",IF(AI99="3E","3E",IF(AI99="","I",LOOKUP(AI99/AK$2,{0,0.4,0.45,0.5,0.55,0.6,0.65,0.7,0.75,0.8,1},{"F","D","C","C+","B-","B","B+","A-","A","A+"}))))</f>
        <v/>
      </c>
      <c r="AK99" s="103" t="str">
        <f>IF(COUNT($A99)=0,"",IF(AI99="","--",IF(AI99="3E","3E",LOOKUP(AI99/AK$2,{0,0.4,0.45,0.5,0.55,0.6,0.65,0.7,0.75,0.8,1},{0,2,2.25,2.5,2.75,3,3.25,3.5,3.75,4}))))</f>
        <v/>
      </c>
      <c r="AL99" s="94" t="str">
        <f>IFERROR(IF(COUNT($A99)=0,"",IF(COUNT(W99)=0,"--",IF(COUNTIF(B99:AK99,"3E")&gt;0,"3E",SUM(IF(D99&gt;=2,D99*$D$3),IF(G99&gt;=2,G99*$G$3),IF(J99&gt;=2,J99*$J$3),IF(M99&gt;=2,M99*$M$3),IF(P99&gt;=2,P99*$P$3),IF(S99&gt;=2,S99*$S$3),IF(V99&gt;=2,V99*$V$3),IF(Y99&gt;=2,Y99*$Y$3),IF(AB99&gt;=2,AB99*$AB$3),IF(AE99&gt;=2,AE99*$AE$3),IF(AH99&gt;=2,AH99*$AH$3),IF(AK99&gt;=2,AK99*$AK$3))))),"")</f>
        <v/>
      </c>
      <c r="AM99" s="4" t="str">
        <f>IF(COUNT($A99)=0,"",IF(COUNT(W99)=0,"--",IF(COUNTIF(B99:Y99,"3E")&gt;0,"3E",TRUNC(SUM(IF(N(D99)&gt;=2,D$3*D99,0),IF(N(G99)&gt;=2,G$3*G99,0),IF(N(J99)&gt;=2,J$3*J99,0),IF(N(M99)&gt;=2,M$3*M99,0),IF(N(P99)&gt;=2,P$3*P99,0),IF(N(S99)&gt;=2,S$3*S99,0),IF(N(AB99)&gt;=2,AB$3*AB99,0),IF(N(AE99)&gt;=2,AE$3*AE99,0),IF(N(AH99)&gt;=2,AH$3*AH99,0),IF(N(V99)&gt;=2,V$3*V99,0),IF(N(Y99)&gt;=2,Y$3*Y99,0))/TCP,3))))</f>
        <v/>
      </c>
      <c r="AN99" s="2" t="str">
        <f>IFERROR(IF(COUNT($A99)=0,"",IF(COUNT(W99)=0,"--",IF(COUNTIF(B99:AK99,"3E")&gt;0,"3E",SUM(IF(D99&gt;=2,$D$3),IF(G99&gt;=2,$G$3),IF(J99&gt;=2,$J$3),IF(M99&gt;=2,$M$3),IF(P99&gt;=2,$P$3),IF(S99&gt;=2,$S$3),IF(V99&gt;=2,$V$3),IF(Y99&gt;=2,$Y$3),IF(AB99&gt;=2,$AB$3),IF(AE99&gt;=2,$AE$3),IF(AH99&gt;=2,$AH$3),IF(AK99&gt;=2,$AK$3))))),"")</f>
        <v/>
      </c>
      <c r="AO99" s="2" t="str">
        <f>IF(AM99="3E","3E",IF(COUNT($A99)=0,"",IF(COUNT(AK99)=0,"I",LOOKUP(AM99,{0,2,2.25,2.5,2.75,3,3.25,3.5,3.75,4},{"F","D","C","C+","B-","B","B+","A-","A","A+"}))))</f>
        <v/>
      </c>
      <c r="AP99" s="2" t="str">
        <f>IF(AM99="3E","3E",IF(OR(COUNT($A99)=0,COUNT(W99)=0),"",IF(AND(Y99&gt;=2,AM99&gt;=2,AN99&gt;=28),"PASS","FAIL")))</f>
        <v/>
      </c>
      <c r="AQ99" s="2" t="str">
        <f>IF(COUNT($A99)=0,"",IF(AP99="3E","3E",IF(AP99="PASS",CONCATENATE(IF(N(D99)&lt;2,"411F,",""),IF(N(G99)&lt;2,"412F,",""),IF(N(J99)&lt;2,"413F,",""),IF(N(M99)&lt;2,"421F,",""),IF(N(P99)&lt;2,"422F,",""),IF(N(S99)&lt;2,"423F,",""),IF(N(AB99)&lt;2,"431F,",""),IF(N(AE99)&lt;2,"432F,",""),IF(N(AH99)&lt;2,"433F,","")),"")))</f>
        <v/>
      </c>
      <c r="AR99" s="6" t="str">
        <f t="shared" si="2"/>
        <v/>
      </c>
    </row>
    <row r="100" spans="1:44" ht="18.95" customHeight="1" x14ac:dyDescent="0.25">
      <c r="A100" s="93" t="str">
        <f>IF(DR!$B102="","",DR!$B102)</f>
        <v/>
      </c>
      <c r="B100" s="5" t="str">
        <f>IF(COUNT($A100)=0,"",IF($A100&lt;&gt;DR!$B102,"ERR",DR!J102))</f>
        <v/>
      </c>
      <c r="C100" s="2" t="str">
        <f>IF(COUNT($A100)=0,"",IF(B100="3E","3E",IF(B100="","I",LOOKUP(B100/D$2,{0,0.4,0.45,0.5,0.55,0.6,0.65,0.7,0.75,0.8,1},{"F","D","C","C+","B-","B","B+","A-","A","A+"}))))</f>
        <v/>
      </c>
      <c r="D100" s="99" t="str">
        <f>IF(COUNT($A100)=0,"",IF(B100="","--",IF(B100="3E","3E",LOOKUP(B100/D$2,{0,0.4,0.45,0.5,0.55,0.6,0.65,0.7,0.75,0.8,1},{0,2,2.25,2.5,2.75,3,3.25,3.5,3.75,4}))))</f>
        <v/>
      </c>
      <c r="E100" s="5" t="str">
        <f>IF(COUNT($A100)=0,"",IF($A100&lt;&gt;DR!$B102,"ERR",DR!R102))</f>
        <v/>
      </c>
      <c r="F100" s="2" t="str">
        <f>IF(COUNT($A100)=0,"",IF(E100="3E","3E",IF(E100="","I",LOOKUP(E100/G$2,{0,0.4,0.45,0.5,0.55,0.6,0.65,0.7,0.75,0.8,1},{"F","D","C","C+","B-","B","B+","A-","A","A+"}))))</f>
        <v/>
      </c>
      <c r="G100" s="99" t="str">
        <f>IF(COUNT($A100)=0,"",IF(E100="","--",IF(E100="3E","3E",LOOKUP(E100/G$2,{0,0.4,0.45,0.5,0.55,0.6,0.65,0.7,0.75,0.8,1},{0,2,2.25,2.5,2.75,3,3.25,3.5,3.75,4}))))</f>
        <v/>
      </c>
      <c r="H100" s="5" t="str">
        <f>IF(COUNT($A100)=0,"",IF($A100&lt;&gt;DR!$B102,"ERR",DR!Z102))</f>
        <v/>
      </c>
      <c r="I100" s="2" t="str">
        <f>IF(COUNT($A100)=0,"",IF(H100="3E","3E",IF(H100="","I",LOOKUP(H100/J$2,{0,0.4,0.45,0.5,0.55,0.6,0.65,0.7,0.75,0.8,1},{"F","D","C","C+","B-","B","B+","A-","A","A+"}))))</f>
        <v/>
      </c>
      <c r="J100" s="99" t="str">
        <f>IF(COUNT($A100)=0,"",IF(H100="","--",IF(H100="3E","3E",LOOKUP(H100/J$2,{0,0.4,0.45,0.5,0.55,0.6,0.65,0.7,0.75,0.8,1},{0,2,2.25,2.5,2.75,3,3.25,3.5,3.75,4}))))</f>
        <v/>
      </c>
      <c r="K100" s="5" t="str">
        <f>IF(COUNT($A100)=0,"",IF($A100&lt;&gt;DR!$B102,"ERR",DR!AH102))</f>
        <v/>
      </c>
      <c r="L100" s="2" t="str">
        <f>IF(COUNT($A100)=0,"",IF(K100="3E","3E",IF(K100="","I",LOOKUP(K100/M$2,{0,0.4,0.45,0.5,0.55,0.6,0.65,0.7,0.75,0.8,1},{"F","D","C","C+","B-","B","B+","A-","A","A+"}))))</f>
        <v/>
      </c>
      <c r="M100" s="99" t="str">
        <f>IF(COUNT($A100)=0,"",IF(K100="","--",IF(K100="3E","3E",LOOKUP(K100/M$2,{0,0.4,0.45,0.5,0.55,0.6,0.65,0.7,0.75,0.8,1},{0,2,2.25,2.5,2.75,3,3.25,3.5,3.75,4}))))</f>
        <v/>
      </c>
      <c r="N100" s="5" t="str">
        <f>IF(COUNT($A100)=0,"",IF($A100&lt;&gt;DR!$B102,"ERR",DR!AP102))</f>
        <v/>
      </c>
      <c r="O100" s="2" t="str">
        <f>IF(COUNT($A100)=0,"",IF(N100="3E","3E",IF(N100="","I",LOOKUP(N100/P$2,{0,0.4,0.45,0.5,0.55,0.6,0.65,0.7,0.75,0.8,1},{"F","D","C","C+","B-","B","B+","A-","A","A+"}))))</f>
        <v/>
      </c>
      <c r="P100" s="99" t="str">
        <f>IF(COUNT($A100)=0,"",IF(N100="","--",IF(N100="3E","3E",LOOKUP(N100/P$2,{0,0.4,0.45,0.5,0.55,0.6,0.65,0.7,0.75,0.8,1},{0,2,2.25,2.5,2.75,3,3.25,3.5,3.75,4}))))</f>
        <v/>
      </c>
      <c r="Q100" s="5" t="str">
        <f>IF(COUNT($A100)=0,"",IF($A100&lt;&gt;DR!$B102,"ERR",DR!AX102))</f>
        <v/>
      </c>
      <c r="R100" s="2" t="str">
        <f>IF(COUNT($A100)=0,"",IF(Q100="3E","3E",IF(Q100="","I",LOOKUP(Q100/S$2,{0,0.4,0.45,0.5,0.55,0.6,0.65,0.7,0.75,0.8,1},{"F","D","C","C+","B-","B","B+","A-","A","A+"}))))</f>
        <v/>
      </c>
      <c r="S100" s="99" t="str">
        <f>IF(COUNT($A100)=0,"",IF(Q100="","--",IF(Q100="3E","3E",LOOKUP(Q100/S$2,{0,0.4,0.45,0.5,0.55,0.6,0.65,0.7,0.75,0.8,1},{0,2,2.25,2.5,2.75,3,3.25,3.5,3.75,4}))))</f>
        <v/>
      </c>
      <c r="T100" s="5" t="str">
        <f>IF(OR(COUNT($A100)=0,DR!BZ102=""),"",IF($A100&lt;&gt;DR!$B102,"ERR",DR!BZ102))</f>
        <v/>
      </c>
      <c r="U100" s="2" t="str">
        <f>IF(COUNT($A100)=0,"",IF(T100="3E","3E",IF(T100="","I",LOOKUP(T100/V$2,{0,0.4,0.45,0.5,0.55,0.6,0.65,0.7,0.75,0.8,1},{"F","D","C","C+","B-","B","B+","A-","A","A+"}))))</f>
        <v/>
      </c>
      <c r="V100" s="99" t="str">
        <f>IF(COUNT($A100)=0,"",IF(T100="","--",IF(T100="3E","3E",LOOKUP(T100/V$2,{0,0.4,0.45,0.5,0.55,0.6,0.65,0.7,0.75,0.8,1},{0,2,2.25,2.5,2.75,3,3.25,3.5,3.75,4}))))</f>
        <v/>
      </c>
      <c r="W100" s="5" t="str">
        <f>IF(COUNT($A100)=0,"",IF($A100&lt;&gt;DR!$B102,"ERR",IF(DR!$A102="IM",DR!CL102,DR!CK102)))</f>
        <v/>
      </c>
      <c r="X100" s="2" t="str">
        <f>IF(COUNT($A100)=0,"",IF(W100="3E","3E",IF(W100="","I",LOOKUP(W100/Y$2,{0,0.4,0.45,0.5,0.55,0.6,0.65,0.7,0.75,0.8,1},{"F","D","C","C+","B-","B","B+","A-","A","A+"}))))</f>
        <v/>
      </c>
      <c r="Y100" s="99" t="str">
        <f>IF(COUNT($A100)=0,"",IF(W100="","--",IF(W100="3E","3E",LOOKUP(W100/Y$2,{0,0.4,0.45,0.5,0.55,0.6,0.65,0.7,0.75,0.8,1},{0,2,2.25,2.5,2.75,3,3.25,3.5,3.75,4}))))</f>
        <v/>
      </c>
      <c r="Z100" s="5" t="str">
        <f>IF(COUNT($A100)=0,"",IF($A100&lt;&gt;DR!$B102,"ERR",DR!BF102))</f>
        <v/>
      </c>
      <c r="AA100" s="2" t="str">
        <f>IF(COUNT($A100)=0,"",IF(Z100="3E","3E",IF(Z100="","I",LOOKUP(Z100/AB$2,{0,0.4,0.45,0.5,0.55,0.6,0.65,0.7,0.75,0.8,1},{"F","D","C","C+","B-","B","B+","A-","A","A+"}))))</f>
        <v/>
      </c>
      <c r="AB100" s="99" t="str">
        <f>IF(COUNT($A100)=0,"",IF(Z100="","--",IF(Z100="3E","3E",LOOKUP(Z100/AB$2,{0,0.4,0.45,0.5,0.55,0.6,0.65,0.7,0.75,0.8,1},{0,2,2.25,2.5,2.75,3,3.25,3.5,3.75,4}))))</f>
        <v/>
      </c>
      <c r="AC100" s="5" t="str">
        <f>IF(COUNT($A100)=0,"",IF($A100&lt;&gt;DR!$B102,"ERR",DR!BG102))</f>
        <v/>
      </c>
      <c r="AD100" s="2" t="str">
        <f>IF(COUNT($A100)=0,"",IF(AC100="3E","3E",IF(AC100="","I",LOOKUP(AC100/AE$2,{0,0.4,0.45,0.5,0.55,0.6,0.65,0.7,0.75,0.8,1},{"F","D","C","C+","B-","B","B+","A-","A","A+"}))))</f>
        <v/>
      </c>
      <c r="AE100" s="99" t="str">
        <f>IF(COUNT($A100)=0,"",IF(AC100="","--",IF(AC100="3E","3E",LOOKUP(AC100/AE$2,{0,0.4,0.45,0.5,0.55,0.6,0.65,0.7,0.75,0.8,1},{0,2,2.25,2.5,2.75,3,3.25,3.5,3.75,4}))))</f>
        <v/>
      </c>
      <c r="AF100" s="5" t="str">
        <f>IF(COUNT($A100)=0,"",IF($A100&lt;&gt;DR!$B102,"ERR",DR!BQ102))</f>
        <v/>
      </c>
      <c r="AG100" s="2" t="str">
        <f>IF(COUNT($A100)=0,"",IF(AF100="3E","3E",IF(AF100="","I",LOOKUP(AF100/AH$2,{0,0.4,0.45,0.5,0.55,0.6,0.65,0.7,0.75,0.8,1},{"F","D","C","C+","B-","B","B+","A-","A","A+"}))))</f>
        <v/>
      </c>
      <c r="AH100" s="99" t="str">
        <f>IF(COUNT($A100)=0,"",IF(AF100="","--",IF(AF100="3E","3E",LOOKUP(AF100/AH$2,{0,0.4,0.45,0.5,0.55,0.6,0.65,0.7,0.75,0.8,1},{0,2,2.25,2.5,2.75,3,3.25,3.5,3.75,4}))))</f>
        <v/>
      </c>
      <c r="AI100" s="5" t="str">
        <f>IF(COUNT($A100)=0,"",IF($A100&lt;&gt;DR!$B102,"ERR",DR!BY102))</f>
        <v/>
      </c>
      <c r="AJ100" s="2" t="str">
        <f>IF(COUNT($A100)=0,"",IF(AI100="3E","3E",IF(AI100="","I",LOOKUP(AI100/AK$2,{0,0.4,0.45,0.5,0.55,0.6,0.65,0.7,0.75,0.8,1},{"F","D","C","C+","B-","B","B+","A-","A","A+"}))))</f>
        <v/>
      </c>
      <c r="AK100" s="103" t="str">
        <f>IF(COUNT($A100)=0,"",IF(AI100="","--",IF(AI100="3E","3E",LOOKUP(AI100/AK$2,{0,0.4,0.45,0.5,0.55,0.6,0.65,0.7,0.75,0.8,1},{0,2,2.25,2.5,2.75,3,3.25,3.5,3.75,4}))))</f>
        <v/>
      </c>
      <c r="AL100" s="94" t="str">
        <f>IFERROR(IF(COUNT($A100)=0,"",IF(COUNT(W100)=0,"--",IF(COUNTIF(B100:AK100,"3E")&gt;0,"3E",SUM(IF(D100&gt;=2,D100*$D$3),IF(G100&gt;=2,G100*$G$3),IF(J100&gt;=2,J100*$J$3),IF(M100&gt;=2,M100*$M$3),IF(P100&gt;=2,P100*$P$3),IF(S100&gt;=2,S100*$S$3),IF(V100&gt;=2,V100*$V$3),IF(Y100&gt;=2,Y100*$Y$3),IF(AB100&gt;=2,AB100*$AB$3),IF(AE100&gt;=2,AE100*$AE$3),IF(AH100&gt;=2,AH100*$AH$3),IF(AK100&gt;=2,AK100*$AK$3))))),"")</f>
        <v/>
      </c>
      <c r="AM100" s="4" t="str">
        <f>IF(COUNT($A100)=0,"",IF(COUNT(W100)=0,"--",IF(COUNTIF(B100:Y100,"3E")&gt;0,"3E",TRUNC(SUM(IF(N(D100)&gt;=2,D$3*D100,0),IF(N(G100)&gt;=2,G$3*G100,0),IF(N(J100)&gt;=2,J$3*J100,0),IF(N(M100)&gt;=2,M$3*M100,0),IF(N(P100)&gt;=2,P$3*P100,0),IF(N(S100)&gt;=2,S$3*S100,0),IF(N(AB100)&gt;=2,AB$3*AB100,0),IF(N(AE100)&gt;=2,AE$3*AE100,0),IF(N(AH100)&gt;=2,AH$3*AH100,0),IF(N(V100)&gt;=2,V$3*V100,0),IF(N(Y100)&gt;=2,Y$3*Y100,0))/TCP,3))))</f>
        <v/>
      </c>
      <c r="AN100" s="2" t="str">
        <f>IFERROR(IF(COUNT($A100)=0,"",IF(COUNT(W100)=0,"--",IF(COUNTIF(B100:AK100,"3E")&gt;0,"3E",SUM(IF(D100&gt;=2,$D$3),IF(G100&gt;=2,$G$3),IF(J100&gt;=2,$J$3),IF(M100&gt;=2,$M$3),IF(P100&gt;=2,$P$3),IF(S100&gt;=2,$S$3),IF(V100&gt;=2,$V$3),IF(Y100&gt;=2,$Y$3),IF(AB100&gt;=2,$AB$3),IF(AE100&gt;=2,$AE$3),IF(AH100&gt;=2,$AH$3),IF(AK100&gt;=2,$AK$3))))),"")</f>
        <v/>
      </c>
      <c r="AO100" s="2" t="str">
        <f>IF(AM100="3E","3E",IF(COUNT($A100)=0,"",IF(COUNT(AK100)=0,"I",LOOKUP(AM100,{0,2,2.25,2.5,2.75,3,3.25,3.5,3.75,4},{"F","D","C","C+","B-","B","B+","A-","A","A+"}))))</f>
        <v/>
      </c>
      <c r="AP100" s="2" t="str">
        <f>IF(AM100="3E","3E",IF(OR(COUNT($A100)=0,COUNT(W100)=0),"",IF(AND(Y100&gt;=2,AM100&gt;=2,AN100&gt;=28),"PASS","FAIL")))</f>
        <v/>
      </c>
      <c r="AQ100" s="2" t="str">
        <f>IF(COUNT($A100)=0,"",IF(AP100="3E","3E",IF(AP100="PASS",CONCATENATE(IF(N(D100)&lt;2,"411F,",""),IF(N(G100)&lt;2,"412F,",""),IF(N(J100)&lt;2,"413F,",""),IF(N(M100)&lt;2,"421F,",""),IF(N(P100)&lt;2,"422F,",""),IF(N(S100)&lt;2,"423F,",""),IF(N(AB100)&lt;2,"431F,",""),IF(N(AE100)&lt;2,"432F,",""),IF(N(AH100)&lt;2,"433F,","")),"")))</f>
        <v/>
      </c>
      <c r="AR100" s="6" t="str">
        <f t="shared" si="2"/>
        <v/>
      </c>
    </row>
    <row r="101" spans="1:44" ht="18.95" customHeight="1" x14ac:dyDescent="0.25">
      <c r="A101" s="93" t="str">
        <f>IF(DR!$B103="","",DR!$B103)</f>
        <v/>
      </c>
      <c r="B101" s="5" t="str">
        <f>IF(COUNT($A101)=0,"",IF($A101&lt;&gt;DR!$B103,"ERR",DR!J103))</f>
        <v/>
      </c>
      <c r="C101" s="2" t="str">
        <f>IF(COUNT($A101)=0,"",IF(B101="3E","3E",IF(B101="","I",LOOKUP(B101/D$2,{0,0.4,0.45,0.5,0.55,0.6,0.65,0.7,0.75,0.8,1},{"F","D","C","C+","B-","B","B+","A-","A","A+"}))))</f>
        <v/>
      </c>
      <c r="D101" s="99" t="str">
        <f>IF(COUNT($A101)=0,"",IF(B101="","--",IF(B101="3E","3E",LOOKUP(B101/D$2,{0,0.4,0.45,0.5,0.55,0.6,0.65,0.7,0.75,0.8,1},{0,2,2.25,2.5,2.75,3,3.25,3.5,3.75,4}))))</f>
        <v/>
      </c>
      <c r="E101" s="5" t="str">
        <f>IF(COUNT($A101)=0,"",IF($A101&lt;&gt;DR!$B103,"ERR",DR!R103))</f>
        <v/>
      </c>
      <c r="F101" s="2" t="str">
        <f>IF(COUNT($A101)=0,"",IF(E101="3E","3E",IF(E101="","I",LOOKUP(E101/G$2,{0,0.4,0.45,0.5,0.55,0.6,0.65,0.7,0.75,0.8,1},{"F","D","C","C+","B-","B","B+","A-","A","A+"}))))</f>
        <v/>
      </c>
      <c r="G101" s="99" t="str">
        <f>IF(COUNT($A101)=0,"",IF(E101="","--",IF(E101="3E","3E",LOOKUP(E101/G$2,{0,0.4,0.45,0.5,0.55,0.6,0.65,0.7,0.75,0.8,1},{0,2,2.25,2.5,2.75,3,3.25,3.5,3.75,4}))))</f>
        <v/>
      </c>
      <c r="H101" s="5" t="str">
        <f>IF(COUNT($A101)=0,"",IF($A101&lt;&gt;DR!$B103,"ERR",DR!Z103))</f>
        <v/>
      </c>
      <c r="I101" s="2" t="str">
        <f>IF(COUNT($A101)=0,"",IF(H101="3E","3E",IF(H101="","I",LOOKUP(H101/J$2,{0,0.4,0.45,0.5,0.55,0.6,0.65,0.7,0.75,0.8,1},{"F","D","C","C+","B-","B","B+","A-","A","A+"}))))</f>
        <v/>
      </c>
      <c r="J101" s="99" t="str">
        <f>IF(COUNT($A101)=0,"",IF(H101="","--",IF(H101="3E","3E",LOOKUP(H101/J$2,{0,0.4,0.45,0.5,0.55,0.6,0.65,0.7,0.75,0.8,1},{0,2,2.25,2.5,2.75,3,3.25,3.5,3.75,4}))))</f>
        <v/>
      </c>
      <c r="K101" s="5" t="str">
        <f>IF(COUNT($A101)=0,"",IF($A101&lt;&gt;DR!$B103,"ERR",DR!AH103))</f>
        <v/>
      </c>
      <c r="L101" s="2" t="str">
        <f>IF(COUNT($A101)=0,"",IF(K101="3E","3E",IF(K101="","I",LOOKUP(K101/M$2,{0,0.4,0.45,0.5,0.55,0.6,0.65,0.7,0.75,0.8,1},{"F","D","C","C+","B-","B","B+","A-","A","A+"}))))</f>
        <v/>
      </c>
      <c r="M101" s="99" t="str">
        <f>IF(COUNT($A101)=0,"",IF(K101="","--",IF(K101="3E","3E",LOOKUP(K101/M$2,{0,0.4,0.45,0.5,0.55,0.6,0.65,0.7,0.75,0.8,1},{0,2,2.25,2.5,2.75,3,3.25,3.5,3.75,4}))))</f>
        <v/>
      </c>
      <c r="N101" s="5" t="str">
        <f>IF(COUNT($A101)=0,"",IF($A101&lt;&gt;DR!$B103,"ERR",DR!AP103))</f>
        <v/>
      </c>
      <c r="O101" s="2" t="str">
        <f>IF(COUNT($A101)=0,"",IF(N101="3E","3E",IF(N101="","I",LOOKUP(N101/P$2,{0,0.4,0.45,0.5,0.55,0.6,0.65,0.7,0.75,0.8,1},{"F","D","C","C+","B-","B","B+","A-","A","A+"}))))</f>
        <v/>
      </c>
      <c r="P101" s="99" t="str">
        <f>IF(COUNT($A101)=0,"",IF(N101="","--",IF(N101="3E","3E",LOOKUP(N101/P$2,{0,0.4,0.45,0.5,0.55,0.6,0.65,0.7,0.75,0.8,1},{0,2,2.25,2.5,2.75,3,3.25,3.5,3.75,4}))))</f>
        <v/>
      </c>
      <c r="Q101" s="5" t="str">
        <f>IF(COUNT($A101)=0,"",IF($A101&lt;&gt;DR!$B103,"ERR",DR!AX103))</f>
        <v/>
      </c>
      <c r="R101" s="2" t="str">
        <f>IF(COUNT($A101)=0,"",IF(Q101="3E","3E",IF(Q101="","I",LOOKUP(Q101/S$2,{0,0.4,0.45,0.5,0.55,0.6,0.65,0.7,0.75,0.8,1},{"F","D","C","C+","B-","B","B+","A-","A","A+"}))))</f>
        <v/>
      </c>
      <c r="S101" s="99" t="str">
        <f>IF(COUNT($A101)=0,"",IF(Q101="","--",IF(Q101="3E","3E",LOOKUP(Q101/S$2,{0,0.4,0.45,0.5,0.55,0.6,0.65,0.7,0.75,0.8,1},{0,2,2.25,2.5,2.75,3,3.25,3.5,3.75,4}))))</f>
        <v/>
      </c>
      <c r="T101" s="5" t="str">
        <f>IF(OR(COUNT($A101)=0,DR!BZ103=""),"",IF($A101&lt;&gt;DR!$B103,"ERR",DR!BZ103))</f>
        <v/>
      </c>
      <c r="U101" s="2" t="str">
        <f>IF(COUNT($A101)=0,"",IF(T101="3E","3E",IF(T101="","I",LOOKUP(T101/V$2,{0,0.4,0.45,0.5,0.55,0.6,0.65,0.7,0.75,0.8,1},{"F","D","C","C+","B-","B","B+","A-","A","A+"}))))</f>
        <v/>
      </c>
      <c r="V101" s="99" t="str">
        <f>IF(COUNT($A101)=0,"",IF(T101="","--",IF(T101="3E","3E",LOOKUP(T101/V$2,{0,0.4,0.45,0.5,0.55,0.6,0.65,0.7,0.75,0.8,1},{0,2,2.25,2.5,2.75,3,3.25,3.5,3.75,4}))))</f>
        <v/>
      </c>
      <c r="W101" s="5" t="str">
        <f>IF(COUNT($A101)=0,"",IF($A101&lt;&gt;DR!$B103,"ERR",IF(DR!$A103="IM",DR!CL103,DR!CK103)))</f>
        <v/>
      </c>
      <c r="X101" s="2" t="str">
        <f>IF(COUNT($A101)=0,"",IF(W101="3E","3E",IF(W101="","I",LOOKUP(W101/Y$2,{0,0.4,0.45,0.5,0.55,0.6,0.65,0.7,0.75,0.8,1},{"F","D","C","C+","B-","B","B+","A-","A","A+"}))))</f>
        <v/>
      </c>
      <c r="Y101" s="99" t="str">
        <f>IF(COUNT($A101)=0,"",IF(W101="","--",IF(W101="3E","3E",LOOKUP(W101/Y$2,{0,0.4,0.45,0.5,0.55,0.6,0.65,0.7,0.75,0.8,1},{0,2,2.25,2.5,2.75,3,3.25,3.5,3.75,4}))))</f>
        <v/>
      </c>
      <c r="Z101" s="5" t="str">
        <f>IF(COUNT($A101)=0,"",IF($A101&lt;&gt;DR!$B103,"ERR",DR!BF103))</f>
        <v/>
      </c>
      <c r="AA101" s="2" t="str">
        <f>IF(COUNT($A101)=0,"",IF(Z101="3E","3E",IF(Z101="","I",LOOKUP(Z101/AB$2,{0,0.4,0.45,0.5,0.55,0.6,0.65,0.7,0.75,0.8,1},{"F","D","C","C+","B-","B","B+","A-","A","A+"}))))</f>
        <v/>
      </c>
      <c r="AB101" s="99" t="str">
        <f>IF(COUNT($A101)=0,"",IF(Z101="","--",IF(Z101="3E","3E",LOOKUP(Z101/AB$2,{0,0.4,0.45,0.5,0.55,0.6,0.65,0.7,0.75,0.8,1},{0,2,2.25,2.5,2.75,3,3.25,3.5,3.75,4}))))</f>
        <v/>
      </c>
      <c r="AC101" s="5" t="str">
        <f>IF(COUNT($A101)=0,"",IF($A101&lt;&gt;DR!$B103,"ERR",DR!BG103))</f>
        <v/>
      </c>
      <c r="AD101" s="2" t="str">
        <f>IF(COUNT($A101)=0,"",IF(AC101="3E","3E",IF(AC101="","I",LOOKUP(AC101/AE$2,{0,0.4,0.45,0.5,0.55,0.6,0.65,0.7,0.75,0.8,1},{"F","D","C","C+","B-","B","B+","A-","A","A+"}))))</f>
        <v/>
      </c>
      <c r="AE101" s="99" t="str">
        <f>IF(COUNT($A101)=0,"",IF(AC101="","--",IF(AC101="3E","3E",LOOKUP(AC101/AE$2,{0,0.4,0.45,0.5,0.55,0.6,0.65,0.7,0.75,0.8,1},{0,2,2.25,2.5,2.75,3,3.25,3.5,3.75,4}))))</f>
        <v/>
      </c>
      <c r="AF101" s="5" t="str">
        <f>IF(COUNT($A101)=0,"",IF($A101&lt;&gt;DR!$B103,"ERR",DR!BQ103))</f>
        <v/>
      </c>
      <c r="AG101" s="2" t="str">
        <f>IF(COUNT($A101)=0,"",IF(AF101="3E","3E",IF(AF101="","I",LOOKUP(AF101/AH$2,{0,0.4,0.45,0.5,0.55,0.6,0.65,0.7,0.75,0.8,1},{"F","D","C","C+","B-","B","B+","A-","A","A+"}))))</f>
        <v/>
      </c>
      <c r="AH101" s="99" t="str">
        <f>IF(COUNT($A101)=0,"",IF(AF101="","--",IF(AF101="3E","3E",LOOKUP(AF101/AH$2,{0,0.4,0.45,0.5,0.55,0.6,0.65,0.7,0.75,0.8,1},{0,2,2.25,2.5,2.75,3,3.25,3.5,3.75,4}))))</f>
        <v/>
      </c>
      <c r="AI101" s="5" t="str">
        <f>IF(COUNT($A101)=0,"",IF($A101&lt;&gt;DR!$B103,"ERR",DR!BY103))</f>
        <v/>
      </c>
      <c r="AJ101" s="2" t="str">
        <f>IF(COUNT($A101)=0,"",IF(AI101="3E","3E",IF(AI101="","I",LOOKUP(AI101/AK$2,{0,0.4,0.45,0.5,0.55,0.6,0.65,0.7,0.75,0.8,1},{"F","D","C","C+","B-","B","B+","A-","A","A+"}))))</f>
        <v/>
      </c>
      <c r="AK101" s="103" t="str">
        <f>IF(COUNT($A101)=0,"",IF(AI101="","--",IF(AI101="3E","3E",LOOKUP(AI101/AK$2,{0,0.4,0.45,0.5,0.55,0.6,0.65,0.7,0.75,0.8,1},{0,2,2.25,2.5,2.75,3,3.25,3.5,3.75,4}))))</f>
        <v/>
      </c>
      <c r="AL101" s="94" t="str">
        <f>IFERROR(IF(COUNT($A101)=0,"",IF(COUNT(W101)=0,"--",IF(COUNTIF(B101:AK101,"3E")&gt;0,"3E",SUM(IF(D101&gt;=2,D101*$D$3),IF(G101&gt;=2,G101*$G$3),IF(J101&gt;=2,J101*$J$3),IF(M101&gt;=2,M101*$M$3),IF(P101&gt;=2,P101*$P$3),IF(S101&gt;=2,S101*$S$3),IF(V101&gt;=2,V101*$V$3),IF(Y101&gt;=2,Y101*$Y$3),IF(AB101&gt;=2,AB101*$AB$3),IF(AE101&gt;=2,AE101*$AE$3),IF(AH101&gt;=2,AH101*$AH$3),IF(AK101&gt;=2,AK101*$AK$3))))),"")</f>
        <v/>
      </c>
      <c r="AM101" s="4" t="str">
        <f>IF(COUNT($A101)=0,"",IF(COUNT(W101)=0,"--",IF(COUNTIF(B101:Y101,"3E")&gt;0,"3E",TRUNC(SUM(IF(N(D101)&gt;=2,D$3*D101,0),IF(N(G101)&gt;=2,G$3*G101,0),IF(N(J101)&gt;=2,J$3*J101,0),IF(N(M101)&gt;=2,M$3*M101,0),IF(N(P101)&gt;=2,P$3*P101,0),IF(N(S101)&gt;=2,S$3*S101,0),IF(N(AB101)&gt;=2,AB$3*AB101,0),IF(N(AE101)&gt;=2,AE$3*AE101,0),IF(N(AH101)&gt;=2,AH$3*AH101,0),IF(N(V101)&gt;=2,V$3*V101,0),IF(N(Y101)&gt;=2,Y$3*Y101,0))/TCP,3))))</f>
        <v/>
      </c>
      <c r="AN101" s="2" t="str">
        <f>IFERROR(IF(COUNT($A101)=0,"",IF(COUNT(W101)=0,"--",IF(COUNTIF(B101:AK101,"3E")&gt;0,"3E",SUM(IF(D101&gt;=2,$D$3),IF(G101&gt;=2,$G$3),IF(J101&gt;=2,$J$3),IF(M101&gt;=2,$M$3),IF(P101&gt;=2,$P$3),IF(S101&gt;=2,$S$3),IF(V101&gt;=2,$V$3),IF(Y101&gt;=2,$Y$3),IF(AB101&gt;=2,$AB$3),IF(AE101&gt;=2,$AE$3),IF(AH101&gt;=2,$AH$3),IF(AK101&gt;=2,$AK$3))))),"")</f>
        <v/>
      </c>
      <c r="AO101" s="2" t="str">
        <f>IF(AM101="3E","3E",IF(COUNT($A101)=0,"",IF(COUNT(AK101)=0,"I",LOOKUP(AM101,{0,2,2.25,2.5,2.75,3,3.25,3.5,3.75,4},{"F","D","C","C+","B-","B","B+","A-","A","A+"}))))</f>
        <v/>
      </c>
      <c r="AP101" s="2" t="str">
        <f>IF(AM101="3E","3E",IF(OR(COUNT($A101)=0,COUNT(W101)=0),"",IF(AND(Y101&gt;=2,AM101&gt;=2,AN101&gt;=28),"PASS","FAIL")))</f>
        <v/>
      </c>
      <c r="AQ101" s="2" t="str">
        <f>IF(COUNT($A101)=0,"",IF(AP101="3E","3E",IF(AP101="PASS",CONCATENATE(IF(N(D101)&lt;2,"411F,",""),IF(N(G101)&lt;2,"412F,",""),IF(N(J101)&lt;2,"413F,",""),IF(N(M101)&lt;2,"421F,",""),IF(N(P101)&lt;2,"422F,",""),IF(N(S101)&lt;2,"423F,",""),IF(N(AB101)&lt;2,"431F,",""),IF(N(AE101)&lt;2,"432F,",""),IF(N(AH101)&lt;2,"433F,","")),"")))</f>
        <v/>
      </c>
      <c r="AR101" s="6" t="str">
        <f t="shared" si="2"/>
        <v/>
      </c>
    </row>
    <row r="102" spans="1:44" ht="18.95" customHeight="1" x14ac:dyDescent="0.25">
      <c r="A102" s="93" t="str">
        <f>IF(DR!$B104="","",DR!$B104)</f>
        <v/>
      </c>
      <c r="B102" s="5" t="str">
        <f>IF(COUNT($A102)=0,"",IF($A102&lt;&gt;DR!$B104,"ERR",DR!J104))</f>
        <v/>
      </c>
      <c r="C102" s="2" t="str">
        <f>IF(COUNT($A102)=0,"",IF(B102="3E","3E",IF(B102="","I",LOOKUP(B102/D$2,{0,0.4,0.45,0.5,0.55,0.6,0.65,0.7,0.75,0.8,1},{"F","D","C","C+","B-","B","B+","A-","A","A+"}))))</f>
        <v/>
      </c>
      <c r="D102" s="99" t="str">
        <f>IF(COUNT($A102)=0,"",IF(B102="","--",IF(B102="3E","3E",LOOKUP(B102/D$2,{0,0.4,0.45,0.5,0.55,0.6,0.65,0.7,0.75,0.8,1},{0,2,2.25,2.5,2.75,3,3.25,3.5,3.75,4}))))</f>
        <v/>
      </c>
      <c r="E102" s="5" t="str">
        <f>IF(COUNT($A102)=0,"",IF($A102&lt;&gt;DR!$B104,"ERR",DR!R104))</f>
        <v/>
      </c>
      <c r="F102" s="2" t="str">
        <f>IF(COUNT($A102)=0,"",IF(E102="3E","3E",IF(E102="","I",LOOKUP(E102/G$2,{0,0.4,0.45,0.5,0.55,0.6,0.65,0.7,0.75,0.8,1},{"F","D","C","C+","B-","B","B+","A-","A","A+"}))))</f>
        <v/>
      </c>
      <c r="G102" s="99" t="str">
        <f>IF(COUNT($A102)=0,"",IF(E102="","--",IF(E102="3E","3E",LOOKUP(E102/G$2,{0,0.4,0.45,0.5,0.55,0.6,0.65,0.7,0.75,0.8,1},{0,2,2.25,2.5,2.75,3,3.25,3.5,3.75,4}))))</f>
        <v/>
      </c>
      <c r="H102" s="5" t="str">
        <f>IF(COUNT($A102)=0,"",IF($A102&lt;&gt;DR!$B104,"ERR",DR!Z104))</f>
        <v/>
      </c>
      <c r="I102" s="2" t="str">
        <f>IF(COUNT($A102)=0,"",IF(H102="3E","3E",IF(H102="","I",LOOKUP(H102/J$2,{0,0.4,0.45,0.5,0.55,0.6,0.65,0.7,0.75,0.8,1},{"F","D","C","C+","B-","B","B+","A-","A","A+"}))))</f>
        <v/>
      </c>
      <c r="J102" s="99" t="str">
        <f>IF(COUNT($A102)=0,"",IF(H102="","--",IF(H102="3E","3E",LOOKUP(H102/J$2,{0,0.4,0.45,0.5,0.55,0.6,0.65,0.7,0.75,0.8,1},{0,2,2.25,2.5,2.75,3,3.25,3.5,3.75,4}))))</f>
        <v/>
      </c>
      <c r="K102" s="5" t="str">
        <f>IF(COUNT($A102)=0,"",IF($A102&lt;&gt;DR!$B104,"ERR",DR!AH104))</f>
        <v/>
      </c>
      <c r="L102" s="2" t="str">
        <f>IF(COUNT($A102)=0,"",IF(K102="3E","3E",IF(K102="","I",LOOKUP(K102/M$2,{0,0.4,0.45,0.5,0.55,0.6,0.65,0.7,0.75,0.8,1},{"F","D","C","C+","B-","B","B+","A-","A","A+"}))))</f>
        <v/>
      </c>
      <c r="M102" s="99" t="str">
        <f>IF(COUNT($A102)=0,"",IF(K102="","--",IF(K102="3E","3E",LOOKUP(K102/M$2,{0,0.4,0.45,0.5,0.55,0.6,0.65,0.7,0.75,0.8,1},{0,2,2.25,2.5,2.75,3,3.25,3.5,3.75,4}))))</f>
        <v/>
      </c>
      <c r="N102" s="5" t="str">
        <f>IF(COUNT($A102)=0,"",IF($A102&lt;&gt;DR!$B104,"ERR",DR!AP104))</f>
        <v/>
      </c>
      <c r="O102" s="2" t="str">
        <f>IF(COUNT($A102)=0,"",IF(N102="3E","3E",IF(N102="","I",LOOKUP(N102/P$2,{0,0.4,0.45,0.5,0.55,0.6,0.65,0.7,0.75,0.8,1},{"F","D","C","C+","B-","B","B+","A-","A","A+"}))))</f>
        <v/>
      </c>
      <c r="P102" s="99" t="str">
        <f>IF(COUNT($A102)=0,"",IF(N102="","--",IF(N102="3E","3E",LOOKUP(N102/P$2,{0,0.4,0.45,0.5,0.55,0.6,0.65,0.7,0.75,0.8,1},{0,2,2.25,2.5,2.75,3,3.25,3.5,3.75,4}))))</f>
        <v/>
      </c>
      <c r="Q102" s="5" t="str">
        <f>IF(COUNT($A102)=0,"",IF($A102&lt;&gt;DR!$B104,"ERR",DR!AX104))</f>
        <v/>
      </c>
      <c r="R102" s="2" t="str">
        <f>IF(COUNT($A102)=0,"",IF(Q102="3E","3E",IF(Q102="","I",LOOKUP(Q102/S$2,{0,0.4,0.45,0.5,0.55,0.6,0.65,0.7,0.75,0.8,1},{"F","D","C","C+","B-","B","B+","A-","A","A+"}))))</f>
        <v/>
      </c>
      <c r="S102" s="99" t="str">
        <f>IF(COUNT($A102)=0,"",IF(Q102="","--",IF(Q102="3E","3E",LOOKUP(Q102/S$2,{0,0.4,0.45,0.5,0.55,0.6,0.65,0.7,0.75,0.8,1},{0,2,2.25,2.5,2.75,3,3.25,3.5,3.75,4}))))</f>
        <v/>
      </c>
      <c r="T102" s="5" t="str">
        <f>IF(OR(COUNT($A102)=0,DR!BZ104=""),"",IF($A102&lt;&gt;DR!$B104,"ERR",DR!BZ104))</f>
        <v/>
      </c>
      <c r="U102" s="2" t="str">
        <f>IF(COUNT($A102)=0,"",IF(T102="3E","3E",IF(T102="","I",LOOKUP(T102/V$2,{0,0.4,0.45,0.5,0.55,0.6,0.65,0.7,0.75,0.8,1},{"F","D","C","C+","B-","B","B+","A-","A","A+"}))))</f>
        <v/>
      </c>
      <c r="V102" s="99" t="str">
        <f>IF(COUNT($A102)=0,"",IF(T102="","--",IF(T102="3E","3E",LOOKUP(T102/V$2,{0,0.4,0.45,0.5,0.55,0.6,0.65,0.7,0.75,0.8,1},{0,2,2.25,2.5,2.75,3,3.25,3.5,3.75,4}))))</f>
        <v/>
      </c>
      <c r="W102" s="5" t="str">
        <f>IF(COUNT($A102)=0,"",IF($A102&lt;&gt;DR!$B104,"ERR",IF(DR!$A104="IM",DR!CL104,DR!CK104)))</f>
        <v/>
      </c>
      <c r="X102" s="2" t="str">
        <f>IF(COUNT($A102)=0,"",IF(W102="3E","3E",IF(W102="","I",LOOKUP(W102/Y$2,{0,0.4,0.45,0.5,0.55,0.6,0.65,0.7,0.75,0.8,1},{"F","D","C","C+","B-","B","B+","A-","A","A+"}))))</f>
        <v/>
      </c>
      <c r="Y102" s="99" t="str">
        <f>IF(COUNT($A102)=0,"",IF(W102="","--",IF(W102="3E","3E",LOOKUP(W102/Y$2,{0,0.4,0.45,0.5,0.55,0.6,0.65,0.7,0.75,0.8,1},{0,2,2.25,2.5,2.75,3,3.25,3.5,3.75,4}))))</f>
        <v/>
      </c>
      <c r="Z102" s="5" t="str">
        <f>IF(COUNT($A102)=0,"",IF($A102&lt;&gt;DR!$B104,"ERR",DR!BF104))</f>
        <v/>
      </c>
      <c r="AA102" s="2" t="str">
        <f>IF(COUNT($A102)=0,"",IF(Z102="3E","3E",IF(Z102="","I",LOOKUP(Z102/AB$2,{0,0.4,0.45,0.5,0.55,0.6,0.65,0.7,0.75,0.8,1},{"F","D","C","C+","B-","B","B+","A-","A","A+"}))))</f>
        <v/>
      </c>
      <c r="AB102" s="99" t="str">
        <f>IF(COUNT($A102)=0,"",IF(Z102="","--",IF(Z102="3E","3E",LOOKUP(Z102/AB$2,{0,0.4,0.45,0.5,0.55,0.6,0.65,0.7,0.75,0.8,1},{0,2,2.25,2.5,2.75,3,3.25,3.5,3.75,4}))))</f>
        <v/>
      </c>
      <c r="AC102" s="5" t="str">
        <f>IF(COUNT($A102)=0,"",IF($A102&lt;&gt;DR!$B104,"ERR",DR!BG104))</f>
        <v/>
      </c>
      <c r="AD102" s="2" t="str">
        <f>IF(COUNT($A102)=0,"",IF(AC102="3E","3E",IF(AC102="","I",LOOKUP(AC102/AE$2,{0,0.4,0.45,0.5,0.55,0.6,0.65,0.7,0.75,0.8,1},{"F","D","C","C+","B-","B","B+","A-","A","A+"}))))</f>
        <v/>
      </c>
      <c r="AE102" s="99" t="str">
        <f>IF(COUNT($A102)=0,"",IF(AC102="","--",IF(AC102="3E","3E",LOOKUP(AC102/AE$2,{0,0.4,0.45,0.5,0.55,0.6,0.65,0.7,0.75,0.8,1},{0,2,2.25,2.5,2.75,3,3.25,3.5,3.75,4}))))</f>
        <v/>
      </c>
      <c r="AF102" s="5" t="str">
        <f>IF(COUNT($A102)=0,"",IF($A102&lt;&gt;DR!$B104,"ERR",DR!BQ104))</f>
        <v/>
      </c>
      <c r="AG102" s="2" t="str">
        <f>IF(COUNT($A102)=0,"",IF(AF102="3E","3E",IF(AF102="","I",LOOKUP(AF102/AH$2,{0,0.4,0.45,0.5,0.55,0.6,0.65,0.7,0.75,0.8,1},{"F","D","C","C+","B-","B","B+","A-","A","A+"}))))</f>
        <v/>
      </c>
      <c r="AH102" s="99" t="str">
        <f>IF(COUNT($A102)=0,"",IF(AF102="","--",IF(AF102="3E","3E",LOOKUP(AF102/AH$2,{0,0.4,0.45,0.5,0.55,0.6,0.65,0.7,0.75,0.8,1},{0,2,2.25,2.5,2.75,3,3.25,3.5,3.75,4}))))</f>
        <v/>
      </c>
      <c r="AI102" s="5" t="str">
        <f>IF(COUNT($A102)=0,"",IF($A102&lt;&gt;DR!$B104,"ERR",DR!BY104))</f>
        <v/>
      </c>
      <c r="AJ102" s="2" t="str">
        <f>IF(COUNT($A102)=0,"",IF(AI102="3E","3E",IF(AI102="","I",LOOKUP(AI102/AK$2,{0,0.4,0.45,0.5,0.55,0.6,0.65,0.7,0.75,0.8,1},{"F","D","C","C+","B-","B","B+","A-","A","A+"}))))</f>
        <v/>
      </c>
      <c r="AK102" s="103" t="str">
        <f>IF(COUNT($A102)=0,"",IF(AI102="","--",IF(AI102="3E","3E",LOOKUP(AI102/AK$2,{0,0.4,0.45,0.5,0.55,0.6,0.65,0.7,0.75,0.8,1},{0,2,2.25,2.5,2.75,3,3.25,3.5,3.75,4}))))</f>
        <v/>
      </c>
      <c r="AL102" s="94" t="str">
        <f>IFERROR(IF(COUNT($A102)=0,"",IF(COUNT(W102)=0,"--",IF(COUNTIF(B102:AK102,"3E")&gt;0,"3E",SUM(IF(D102&gt;=2,D102*$D$3),IF(G102&gt;=2,G102*$G$3),IF(J102&gt;=2,J102*$J$3),IF(M102&gt;=2,M102*$M$3),IF(P102&gt;=2,P102*$P$3),IF(S102&gt;=2,S102*$S$3),IF(V102&gt;=2,V102*$V$3),IF(Y102&gt;=2,Y102*$Y$3),IF(AB102&gt;=2,AB102*$AB$3),IF(AE102&gt;=2,AE102*$AE$3),IF(AH102&gt;=2,AH102*$AH$3),IF(AK102&gt;=2,AK102*$AK$3))))),"")</f>
        <v/>
      </c>
      <c r="AM102" s="4" t="str">
        <f>IF(COUNT($A102)=0,"",IF(COUNT(W102)=0,"--",IF(COUNTIF(B102:Y102,"3E")&gt;0,"3E",TRUNC(SUM(IF(N(D102)&gt;=2,D$3*D102,0),IF(N(G102)&gt;=2,G$3*G102,0),IF(N(J102)&gt;=2,J$3*J102,0),IF(N(M102)&gt;=2,M$3*M102,0),IF(N(P102)&gt;=2,P$3*P102,0),IF(N(S102)&gt;=2,S$3*S102,0),IF(N(AB102)&gt;=2,AB$3*AB102,0),IF(N(AE102)&gt;=2,AE$3*AE102,0),IF(N(AH102)&gt;=2,AH$3*AH102,0),IF(N(V102)&gt;=2,V$3*V102,0),IF(N(Y102)&gt;=2,Y$3*Y102,0))/TCP,3))))</f>
        <v/>
      </c>
      <c r="AN102" s="2" t="str">
        <f>IFERROR(IF(COUNT($A102)=0,"",IF(COUNT(W102)=0,"--",IF(COUNTIF(B102:AK102,"3E")&gt;0,"3E",SUM(IF(D102&gt;=2,$D$3),IF(G102&gt;=2,$G$3),IF(J102&gt;=2,$J$3),IF(M102&gt;=2,$M$3),IF(P102&gt;=2,$P$3),IF(S102&gt;=2,$S$3),IF(V102&gt;=2,$V$3),IF(Y102&gt;=2,$Y$3),IF(AB102&gt;=2,$AB$3),IF(AE102&gt;=2,$AE$3),IF(AH102&gt;=2,$AH$3),IF(AK102&gt;=2,$AK$3))))),"")</f>
        <v/>
      </c>
      <c r="AO102" s="2" t="str">
        <f>IF(AM102="3E","3E",IF(COUNT($A102)=0,"",IF(COUNT(AK102)=0,"I",LOOKUP(AM102,{0,2,2.25,2.5,2.75,3,3.25,3.5,3.75,4},{"F","D","C","C+","B-","B","B+","A-","A","A+"}))))</f>
        <v/>
      </c>
      <c r="AP102" s="2" t="str">
        <f>IF(AM102="3E","3E",IF(OR(COUNT($A102)=0,COUNT(W102)=0),"",IF(AND(Y102&gt;=2,AM102&gt;=2,AN102&gt;=28),"PASS","FAIL")))</f>
        <v/>
      </c>
      <c r="AQ102" s="2" t="str">
        <f>IF(COUNT($A102)=0,"",IF(AP102="3E","3E",IF(AP102="PASS",CONCATENATE(IF(N(D102)&lt;2,"411F,",""),IF(N(G102)&lt;2,"412F,",""),IF(N(J102)&lt;2,"413F,",""),IF(N(M102)&lt;2,"421F,",""),IF(N(P102)&lt;2,"422F,",""),IF(N(S102)&lt;2,"423F,",""),IF(N(AB102)&lt;2,"431F,",""),IF(N(AE102)&lt;2,"432F,",""),IF(N(AH102)&lt;2,"433F,","")),"")))</f>
        <v/>
      </c>
      <c r="AR102" s="6" t="str">
        <f t="shared" si="2"/>
        <v/>
      </c>
    </row>
    <row r="103" spans="1:44" ht="18.95" customHeight="1" x14ac:dyDescent="0.25">
      <c r="A103" s="93" t="str">
        <f>IF(DR!$B105="","",DR!$B105)</f>
        <v/>
      </c>
      <c r="B103" s="5" t="str">
        <f>IF(COUNT($A103)=0,"",IF($A103&lt;&gt;DR!$B105,"ERR",DR!J105))</f>
        <v/>
      </c>
      <c r="C103" s="2" t="str">
        <f>IF(COUNT($A103)=0,"",IF(B103="3E","3E",IF(B103="","I",LOOKUP(B103/D$2,{0,0.4,0.45,0.5,0.55,0.6,0.65,0.7,0.75,0.8,1},{"F","D","C","C+","B-","B","B+","A-","A","A+"}))))</f>
        <v/>
      </c>
      <c r="D103" s="99" t="str">
        <f>IF(COUNT($A103)=0,"",IF(B103="","--",IF(B103="3E","3E",LOOKUP(B103/D$2,{0,0.4,0.45,0.5,0.55,0.6,0.65,0.7,0.75,0.8,1},{0,2,2.25,2.5,2.75,3,3.25,3.5,3.75,4}))))</f>
        <v/>
      </c>
      <c r="E103" s="5" t="str">
        <f>IF(COUNT($A103)=0,"",IF($A103&lt;&gt;DR!$B105,"ERR",DR!R105))</f>
        <v/>
      </c>
      <c r="F103" s="2" t="str">
        <f>IF(COUNT($A103)=0,"",IF(E103="3E","3E",IF(E103="","I",LOOKUP(E103/G$2,{0,0.4,0.45,0.5,0.55,0.6,0.65,0.7,0.75,0.8,1},{"F","D","C","C+","B-","B","B+","A-","A","A+"}))))</f>
        <v/>
      </c>
      <c r="G103" s="99" t="str">
        <f>IF(COUNT($A103)=0,"",IF(E103="","--",IF(E103="3E","3E",LOOKUP(E103/G$2,{0,0.4,0.45,0.5,0.55,0.6,0.65,0.7,0.75,0.8,1},{0,2,2.25,2.5,2.75,3,3.25,3.5,3.75,4}))))</f>
        <v/>
      </c>
      <c r="H103" s="5" t="str">
        <f>IF(COUNT($A103)=0,"",IF($A103&lt;&gt;DR!$B105,"ERR",DR!Z105))</f>
        <v/>
      </c>
      <c r="I103" s="2" t="str">
        <f>IF(COUNT($A103)=0,"",IF(H103="3E","3E",IF(H103="","I",LOOKUP(H103/J$2,{0,0.4,0.45,0.5,0.55,0.6,0.65,0.7,0.75,0.8,1},{"F","D","C","C+","B-","B","B+","A-","A","A+"}))))</f>
        <v/>
      </c>
      <c r="J103" s="99" t="str">
        <f>IF(COUNT($A103)=0,"",IF(H103="","--",IF(H103="3E","3E",LOOKUP(H103/J$2,{0,0.4,0.45,0.5,0.55,0.6,0.65,0.7,0.75,0.8,1},{0,2,2.25,2.5,2.75,3,3.25,3.5,3.75,4}))))</f>
        <v/>
      </c>
      <c r="K103" s="5" t="str">
        <f>IF(COUNT($A103)=0,"",IF($A103&lt;&gt;DR!$B105,"ERR",DR!AH105))</f>
        <v/>
      </c>
      <c r="L103" s="2" t="str">
        <f>IF(COUNT($A103)=0,"",IF(K103="3E","3E",IF(K103="","I",LOOKUP(K103/M$2,{0,0.4,0.45,0.5,0.55,0.6,0.65,0.7,0.75,0.8,1},{"F","D","C","C+","B-","B","B+","A-","A","A+"}))))</f>
        <v/>
      </c>
      <c r="M103" s="99" t="str">
        <f>IF(COUNT($A103)=0,"",IF(K103="","--",IF(K103="3E","3E",LOOKUP(K103/M$2,{0,0.4,0.45,0.5,0.55,0.6,0.65,0.7,0.75,0.8,1},{0,2,2.25,2.5,2.75,3,3.25,3.5,3.75,4}))))</f>
        <v/>
      </c>
      <c r="N103" s="5" t="str">
        <f>IF(COUNT($A103)=0,"",IF($A103&lt;&gt;DR!$B105,"ERR",DR!AP105))</f>
        <v/>
      </c>
      <c r="O103" s="2" t="str">
        <f>IF(COUNT($A103)=0,"",IF(N103="3E","3E",IF(N103="","I",LOOKUP(N103/P$2,{0,0.4,0.45,0.5,0.55,0.6,0.65,0.7,0.75,0.8,1},{"F","D","C","C+","B-","B","B+","A-","A","A+"}))))</f>
        <v/>
      </c>
      <c r="P103" s="99" t="str">
        <f>IF(COUNT($A103)=0,"",IF(N103="","--",IF(N103="3E","3E",LOOKUP(N103/P$2,{0,0.4,0.45,0.5,0.55,0.6,0.65,0.7,0.75,0.8,1},{0,2,2.25,2.5,2.75,3,3.25,3.5,3.75,4}))))</f>
        <v/>
      </c>
      <c r="Q103" s="5" t="str">
        <f>IF(COUNT($A103)=0,"",IF($A103&lt;&gt;DR!$B105,"ERR",DR!AX105))</f>
        <v/>
      </c>
      <c r="R103" s="2" t="str">
        <f>IF(COUNT($A103)=0,"",IF(Q103="3E","3E",IF(Q103="","I",LOOKUP(Q103/S$2,{0,0.4,0.45,0.5,0.55,0.6,0.65,0.7,0.75,0.8,1},{"F","D","C","C+","B-","B","B+","A-","A","A+"}))))</f>
        <v/>
      </c>
      <c r="S103" s="99" t="str">
        <f>IF(COUNT($A103)=0,"",IF(Q103="","--",IF(Q103="3E","3E",LOOKUP(Q103/S$2,{0,0.4,0.45,0.5,0.55,0.6,0.65,0.7,0.75,0.8,1},{0,2,2.25,2.5,2.75,3,3.25,3.5,3.75,4}))))</f>
        <v/>
      </c>
      <c r="T103" s="5" t="str">
        <f>IF(OR(COUNT($A103)=0,DR!BZ105=""),"",IF($A103&lt;&gt;DR!$B105,"ERR",DR!BZ105))</f>
        <v/>
      </c>
      <c r="U103" s="2" t="str">
        <f>IF(COUNT($A103)=0,"",IF(T103="3E","3E",IF(T103="","I",LOOKUP(T103/V$2,{0,0.4,0.45,0.5,0.55,0.6,0.65,0.7,0.75,0.8,1},{"F","D","C","C+","B-","B","B+","A-","A","A+"}))))</f>
        <v/>
      </c>
      <c r="V103" s="99" t="str">
        <f>IF(COUNT($A103)=0,"",IF(T103="","--",IF(T103="3E","3E",LOOKUP(T103/V$2,{0,0.4,0.45,0.5,0.55,0.6,0.65,0.7,0.75,0.8,1},{0,2,2.25,2.5,2.75,3,3.25,3.5,3.75,4}))))</f>
        <v/>
      </c>
      <c r="W103" s="5" t="str">
        <f>IF(COUNT($A103)=0,"",IF($A103&lt;&gt;DR!$B105,"ERR",IF(DR!$A105="IM",DR!CL105,DR!CK105)))</f>
        <v/>
      </c>
      <c r="X103" s="2" t="str">
        <f>IF(COUNT($A103)=0,"",IF(W103="3E","3E",IF(W103="","I",LOOKUP(W103/Y$2,{0,0.4,0.45,0.5,0.55,0.6,0.65,0.7,0.75,0.8,1},{"F","D","C","C+","B-","B","B+","A-","A","A+"}))))</f>
        <v/>
      </c>
      <c r="Y103" s="99" t="str">
        <f>IF(COUNT($A103)=0,"",IF(W103="","--",IF(W103="3E","3E",LOOKUP(W103/Y$2,{0,0.4,0.45,0.5,0.55,0.6,0.65,0.7,0.75,0.8,1},{0,2,2.25,2.5,2.75,3,3.25,3.5,3.75,4}))))</f>
        <v/>
      </c>
      <c r="Z103" s="5" t="str">
        <f>IF(COUNT($A103)=0,"",IF($A103&lt;&gt;DR!$B105,"ERR",DR!BF105))</f>
        <v/>
      </c>
      <c r="AA103" s="2" t="str">
        <f>IF(COUNT($A103)=0,"",IF(Z103="3E","3E",IF(Z103="","I",LOOKUP(Z103/AB$2,{0,0.4,0.45,0.5,0.55,0.6,0.65,0.7,0.75,0.8,1},{"F","D","C","C+","B-","B","B+","A-","A","A+"}))))</f>
        <v/>
      </c>
      <c r="AB103" s="99" t="str">
        <f>IF(COUNT($A103)=0,"",IF(Z103="","--",IF(Z103="3E","3E",LOOKUP(Z103/AB$2,{0,0.4,0.45,0.5,0.55,0.6,0.65,0.7,0.75,0.8,1},{0,2,2.25,2.5,2.75,3,3.25,3.5,3.75,4}))))</f>
        <v/>
      </c>
      <c r="AC103" s="5" t="str">
        <f>IF(COUNT($A103)=0,"",IF($A103&lt;&gt;DR!$B105,"ERR",DR!BG105))</f>
        <v/>
      </c>
      <c r="AD103" s="2" t="str">
        <f>IF(COUNT($A103)=0,"",IF(AC103="3E","3E",IF(AC103="","I",LOOKUP(AC103/AE$2,{0,0.4,0.45,0.5,0.55,0.6,0.65,0.7,0.75,0.8,1},{"F","D","C","C+","B-","B","B+","A-","A","A+"}))))</f>
        <v/>
      </c>
      <c r="AE103" s="99" t="str">
        <f>IF(COUNT($A103)=0,"",IF(AC103="","--",IF(AC103="3E","3E",LOOKUP(AC103/AE$2,{0,0.4,0.45,0.5,0.55,0.6,0.65,0.7,0.75,0.8,1},{0,2,2.25,2.5,2.75,3,3.25,3.5,3.75,4}))))</f>
        <v/>
      </c>
      <c r="AF103" s="5" t="str">
        <f>IF(COUNT($A103)=0,"",IF($A103&lt;&gt;DR!$B105,"ERR",DR!BQ105))</f>
        <v/>
      </c>
      <c r="AG103" s="2" t="str">
        <f>IF(COUNT($A103)=0,"",IF(AF103="3E","3E",IF(AF103="","I",LOOKUP(AF103/AH$2,{0,0.4,0.45,0.5,0.55,0.6,0.65,0.7,0.75,0.8,1},{"F","D","C","C+","B-","B","B+","A-","A","A+"}))))</f>
        <v/>
      </c>
      <c r="AH103" s="99" t="str">
        <f>IF(COUNT($A103)=0,"",IF(AF103="","--",IF(AF103="3E","3E",LOOKUP(AF103/AH$2,{0,0.4,0.45,0.5,0.55,0.6,0.65,0.7,0.75,0.8,1},{0,2,2.25,2.5,2.75,3,3.25,3.5,3.75,4}))))</f>
        <v/>
      </c>
      <c r="AI103" s="5" t="str">
        <f>IF(COUNT($A103)=0,"",IF($A103&lt;&gt;DR!$B105,"ERR",DR!BY105))</f>
        <v/>
      </c>
      <c r="AJ103" s="2" t="str">
        <f>IF(COUNT($A103)=0,"",IF(AI103="3E","3E",IF(AI103="","I",LOOKUP(AI103/AK$2,{0,0.4,0.45,0.5,0.55,0.6,0.65,0.7,0.75,0.8,1},{"F","D","C","C+","B-","B","B+","A-","A","A+"}))))</f>
        <v/>
      </c>
      <c r="AK103" s="103" t="str">
        <f>IF(COUNT($A103)=0,"",IF(AI103="","--",IF(AI103="3E","3E",LOOKUP(AI103/AK$2,{0,0.4,0.45,0.5,0.55,0.6,0.65,0.7,0.75,0.8,1},{0,2,2.25,2.5,2.75,3,3.25,3.5,3.75,4}))))</f>
        <v/>
      </c>
      <c r="AL103" s="94" t="str">
        <f>IFERROR(IF(COUNT($A103)=0,"",IF(COUNT(W103)=0,"--",IF(COUNTIF(B103:AK103,"3E")&gt;0,"3E",SUM(IF(D103&gt;=2,D103*$D$3),IF(G103&gt;=2,G103*$G$3),IF(J103&gt;=2,J103*$J$3),IF(M103&gt;=2,M103*$M$3),IF(P103&gt;=2,P103*$P$3),IF(S103&gt;=2,S103*$S$3),IF(V103&gt;=2,V103*$V$3),IF(Y103&gt;=2,Y103*$Y$3),IF(AB103&gt;=2,AB103*$AB$3),IF(AE103&gt;=2,AE103*$AE$3),IF(AH103&gt;=2,AH103*$AH$3),IF(AK103&gt;=2,AK103*$AK$3))))),"")</f>
        <v/>
      </c>
      <c r="AM103" s="4" t="str">
        <f>IF(COUNT($A103)=0,"",IF(COUNT(W103)=0,"--",IF(COUNTIF(B103:Y103,"3E")&gt;0,"3E",TRUNC(SUM(IF(N(D103)&gt;=2,D$3*D103,0),IF(N(G103)&gt;=2,G$3*G103,0),IF(N(J103)&gt;=2,J$3*J103,0),IF(N(M103)&gt;=2,M$3*M103,0),IF(N(P103)&gt;=2,P$3*P103,0),IF(N(S103)&gt;=2,S$3*S103,0),IF(N(AB103)&gt;=2,AB$3*AB103,0),IF(N(AE103)&gt;=2,AE$3*AE103,0),IF(N(AH103)&gt;=2,AH$3*AH103,0),IF(N(V103)&gt;=2,V$3*V103,0),IF(N(Y103)&gt;=2,Y$3*Y103,0))/TCP,3))))</f>
        <v/>
      </c>
      <c r="AN103" s="2" t="str">
        <f>IFERROR(IF(COUNT($A103)=0,"",IF(COUNT(W103)=0,"--",IF(COUNTIF(B103:AK103,"3E")&gt;0,"3E",SUM(IF(D103&gt;=2,$D$3),IF(G103&gt;=2,$G$3),IF(J103&gt;=2,$J$3),IF(M103&gt;=2,$M$3),IF(P103&gt;=2,$P$3),IF(S103&gt;=2,$S$3),IF(V103&gt;=2,$V$3),IF(Y103&gt;=2,$Y$3),IF(AB103&gt;=2,$AB$3),IF(AE103&gt;=2,$AE$3),IF(AH103&gt;=2,$AH$3),IF(AK103&gt;=2,$AK$3))))),"")</f>
        <v/>
      </c>
      <c r="AO103" s="2" t="str">
        <f>IF(AM103="3E","3E",IF(COUNT($A103)=0,"",IF(COUNT(AK103)=0,"I",LOOKUP(AM103,{0,2,2.25,2.5,2.75,3,3.25,3.5,3.75,4},{"F","D","C","C+","B-","B","B+","A-","A","A+"}))))</f>
        <v/>
      </c>
      <c r="AP103" s="2" t="str">
        <f>IF(AM103="3E","3E",IF(OR(COUNT($A103)=0,COUNT(W103)=0),"",IF(AND(Y103&gt;=2,AM103&gt;=2,AN103&gt;=28),"PASS","FAIL")))</f>
        <v/>
      </c>
      <c r="AQ103" s="2" t="str">
        <f>IF(COUNT($A103)=0,"",IF(AP103="3E","3E",IF(AP103="PASS",CONCATENATE(IF(N(D103)&lt;2,"411F,",""),IF(N(G103)&lt;2,"412F,",""),IF(N(J103)&lt;2,"413F,",""),IF(N(M103)&lt;2,"421F,",""),IF(N(P103)&lt;2,"422F,",""),IF(N(S103)&lt;2,"423F,",""),IF(N(AB103)&lt;2,"431F,",""),IF(N(AE103)&lt;2,"432F,",""),IF(N(AH103)&lt;2,"433F,","")),"")))</f>
        <v/>
      </c>
      <c r="AR103" s="6" t="str">
        <f t="shared" si="2"/>
        <v/>
      </c>
    </row>
    <row r="104" spans="1:44" ht="18.95" customHeight="1" x14ac:dyDescent="0.25">
      <c r="A104" s="93" t="str">
        <f>IF(DR!$B106="","",DR!$B106)</f>
        <v/>
      </c>
      <c r="B104" s="5" t="str">
        <f>IF(COUNT($A104)=0,"",IF($A104&lt;&gt;DR!$B106,"ERR",DR!J106))</f>
        <v/>
      </c>
      <c r="C104" s="2" t="str">
        <f>IF(COUNT($A104)=0,"",IF(B104="3E","3E",IF(B104="","I",LOOKUP(B104/D$2,{0,0.4,0.45,0.5,0.55,0.6,0.65,0.7,0.75,0.8,1},{"F","D","C","C+","B-","B","B+","A-","A","A+"}))))</f>
        <v/>
      </c>
      <c r="D104" s="99" t="str">
        <f>IF(COUNT($A104)=0,"",IF(B104="","--",IF(B104="3E","3E",LOOKUP(B104/D$2,{0,0.4,0.45,0.5,0.55,0.6,0.65,0.7,0.75,0.8,1},{0,2,2.25,2.5,2.75,3,3.25,3.5,3.75,4}))))</f>
        <v/>
      </c>
      <c r="E104" s="5" t="str">
        <f>IF(COUNT($A104)=0,"",IF($A104&lt;&gt;DR!$B106,"ERR",DR!R106))</f>
        <v/>
      </c>
      <c r="F104" s="2" t="str">
        <f>IF(COUNT($A104)=0,"",IF(E104="3E","3E",IF(E104="","I",LOOKUP(E104/G$2,{0,0.4,0.45,0.5,0.55,0.6,0.65,0.7,0.75,0.8,1},{"F","D","C","C+","B-","B","B+","A-","A","A+"}))))</f>
        <v/>
      </c>
      <c r="G104" s="99" t="str">
        <f>IF(COUNT($A104)=0,"",IF(E104="","--",IF(E104="3E","3E",LOOKUP(E104/G$2,{0,0.4,0.45,0.5,0.55,0.6,0.65,0.7,0.75,0.8,1},{0,2,2.25,2.5,2.75,3,3.25,3.5,3.75,4}))))</f>
        <v/>
      </c>
      <c r="H104" s="5" t="str">
        <f>IF(COUNT($A104)=0,"",IF($A104&lt;&gt;DR!$B106,"ERR",DR!Z106))</f>
        <v/>
      </c>
      <c r="I104" s="2" t="str">
        <f>IF(COUNT($A104)=0,"",IF(H104="3E","3E",IF(H104="","I",LOOKUP(H104/J$2,{0,0.4,0.45,0.5,0.55,0.6,0.65,0.7,0.75,0.8,1},{"F","D","C","C+","B-","B","B+","A-","A","A+"}))))</f>
        <v/>
      </c>
      <c r="J104" s="99" t="str">
        <f>IF(COUNT($A104)=0,"",IF(H104="","--",IF(H104="3E","3E",LOOKUP(H104/J$2,{0,0.4,0.45,0.5,0.55,0.6,0.65,0.7,0.75,0.8,1},{0,2,2.25,2.5,2.75,3,3.25,3.5,3.75,4}))))</f>
        <v/>
      </c>
      <c r="K104" s="5" t="str">
        <f>IF(COUNT($A104)=0,"",IF($A104&lt;&gt;DR!$B106,"ERR",DR!AH106))</f>
        <v/>
      </c>
      <c r="L104" s="2" t="str">
        <f>IF(COUNT($A104)=0,"",IF(K104="3E","3E",IF(K104="","I",LOOKUP(K104/M$2,{0,0.4,0.45,0.5,0.55,0.6,0.65,0.7,0.75,0.8,1},{"F","D","C","C+","B-","B","B+","A-","A","A+"}))))</f>
        <v/>
      </c>
      <c r="M104" s="99" t="str">
        <f>IF(COUNT($A104)=0,"",IF(K104="","--",IF(K104="3E","3E",LOOKUP(K104/M$2,{0,0.4,0.45,0.5,0.55,0.6,0.65,0.7,0.75,0.8,1},{0,2,2.25,2.5,2.75,3,3.25,3.5,3.75,4}))))</f>
        <v/>
      </c>
      <c r="N104" s="5" t="str">
        <f>IF(COUNT($A104)=0,"",IF($A104&lt;&gt;DR!$B106,"ERR",DR!AP106))</f>
        <v/>
      </c>
      <c r="O104" s="2" t="str">
        <f>IF(COUNT($A104)=0,"",IF(N104="3E","3E",IF(N104="","I",LOOKUP(N104/P$2,{0,0.4,0.45,0.5,0.55,0.6,0.65,0.7,0.75,0.8,1},{"F","D","C","C+","B-","B","B+","A-","A","A+"}))))</f>
        <v/>
      </c>
      <c r="P104" s="99" t="str">
        <f>IF(COUNT($A104)=0,"",IF(N104="","--",IF(N104="3E","3E",LOOKUP(N104/P$2,{0,0.4,0.45,0.5,0.55,0.6,0.65,0.7,0.75,0.8,1},{0,2,2.25,2.5,2.75,3,3.25,3.5,3.75,4}))))</f>
        <v/>
      </c>
      <c r="Q104" s="5" t="str">
        <f>IF(COUNT($A104)=0,"",IF($A104&lt;&gt;DR!$B106,"ERR",DR!AX106))</f>
        <v/>
      </c>
      <c r="R104" s="2" t="str">
        <f>IF(COUNT($A104)=0,"",IF(Q104="3E","3E",IF(Q104="","I",LOOKUP(Q104/S$2,{0,0.4,0.45,0.5,0.55,0.6,0.65,0.7,0.75,0.8,1},{"F","D","C","C+","B-","B","B+","A-","A","A+"}))))</f>
        <v/>
      </c>
      <c r="S104" s="99" t="str">
        <f>IF(COUNT($A104)=0,"",IF(Q104="","--",IF(Q104="3E","3E",LOOKUP(Q104/S$2,{0,0.4,0.45,0.5,0.55,0.6,0.65,0.7,0.75,0.8,1},{0,2,2.25,2.5,2.75,3,3.25,3.5,3.75,4}))))</f>
        <v/>
      </c>
      <c r="T104" s="5" t="str">
        <f>IF(OR(COUNT($A104)=0,DR!BZ106=""),"",IF($A104&lt;&gt;DR!$B106,"ERR",DR!BZ106))</f>
        <v/>
      </c>
      <c r="U104" s="2" t="str">
        <f>IF(COUNT($A104)=0,"",IF(T104="3E","3E",IF(T104="","I",LOOKUP(T104/V$2,{0,0.4,0.45,0.5,0.55,0.6,0.65,0.7,0.75,0.8,1},{"F","D","C","C+","B-","B","B+","A-","A","A+"}))))</f>
        <v/>
      </c>
      <c r="V104" s="99" t="str">
        <f>IF(COUNT($A104)=0,"",IF(T104="","--",IF(T104="3E","3E",LOOKUP(T104/V$2,{0,0.4,0.45,0.5,0.55,0.6,0.65,0.7,0.75,0.8,1},{0,2,2.25,2.5,2.75,3,3.25,3.5,3.75,4}))))</f>
        <v/>
      </c>
      <c r="W104" s="5" t="str">
        <f>IF(COUNT($A104)=0,"",IF($A104&lt;&gt;DR!$B106,"ERR",IF(DR!$A106="IM",DR!CL106,DR!CK106)))</f>
        <v/>
      </c>
      <c r="X104" s="2" t="str">
        <f>IF(COUNT($A104)=0,"",IF(W104="3E","3E",IF(W104="","I",LOOKUP(W104/Y$2,{0,0.4,0.45,0.5,0.55,0.6,0.65,0.7,0.75,0.8,1},{"F","D","C","C+","B-","B","B+","A-","A","A+"}))))</f>
        <v/>
      </c>
      <c r="Y104" s="99" t="str">
        <f>IF(COUNT($A104)=0,"",IF(W104="","--",IF(W104="3E","3E",LOOKUP(W104/Y$2,{0,0.4,0.45,0.5,0.55,0.6,0.65,0.7,0.75,0.8,1},{0,2,2.25,2.5,2.75,3,3.25,3.5,3.75,4}))))</f>
        <v/>
      </c>
      <c r="Z104" s="5" t="str">
        <f>IF(COUNT($A104)=0,"",IF($A104&lt;&gt;DR!$B106,"ERR",DR!BF106))</f>
        <v/>
      </c>
      <c r="AA104" s="2" t="str">
        <f>IF(COUNT($A104)=0,"",IF(Z104="3E","3E",IF(Z104="","I",LOOKUP(Z104/AB$2,{0,0.4,0.45,0.5,0.55,0.6,0.65,0.7,0.75,0.8,1},{"F","D","C","C+","B-","B","B+","A-","A","A+"}))))</f>
        <v/>
      </c>
      <c r="AB104" s="99" t="str">
        <f>IF(COUNT($A104)=0,"",IF(Z104="","--",IF(Z104="3E","3E",LOOKUP(Z104/AB$2,{0,0.4,0.45,0.5,0.55,0.6,0.65,0.7,0.75,0.8,1},{0,2,2.25,2.5,2.75,3,3.25,3.5,3.75,4}))))</f>
        <v/>
      </c>
      <c r="AC104" s="5" t="str">
        <f>IF(COUNT($A104)=0,"",IF($A104&lt;&gt;DR!$B106,"ERR",DR!BG106))</f>
        <v/>
      </c>
      <c r="AD104" s="2" t="str">
        <f>IF(COUNT($A104)=0,"",IF(AC104="3E","3E",IF(AC104="","I",LOOKUP(AC104/AE$2,{0,0.4,0.45,0.5,0.55,0.6,0.65,0.7,0.75,0.8,1},{"F","D","C","C+","B-","B","B+","A-","A","A+"}))))</f>
        <v/>
      </c>
      <c r="AE104" s="99" t="str">
        <f>IF(COUNT($A104)=0,"",IF(AC104="","--",IF(AC104="3E","3E",LOOKUP(AC104/AE$2,{0,0.4,0.45,0.5,0.55,0.6,0.65,0.7,0.75,0.8,1},{0,2,2.25,2.5,2.75,3,3.25,3.5,3.75,4}))))</f>
        <v/>
      </c>
      <c r="AF104" s="5" t="str">
        <f>IF(COUNT($A104)=0,"",IF($A104&lt;&gt;DR!$B106,"ERR",DR!BQ106))</f>
        <v/>
      </c>
      <c r="AG104" s="2" t="str">
        <f>IF(COUNT($A104)=0,"",IF(AF104="3E","3E",IF(AF104="","I",LOOKUP(AF104/AH$2,{0,0.4,0.45,0.5,0.55,0.6,0.65,0.7,0.75,0.8,1},{"F","D","C","C+","B-","B","B+","A-","A","A+"}))))</f>
        <v/>
      </c>
      <c r="AH104" s="99" t="str">
        <f>IF(COUNT($A104)=0,"",IF(AF104="","--",IF(AF104="3E","3E",LOOKUP(AF104/AH$2,{0,0.4,0.45,0.5,0.55,0.6,0.65,0.7,0.75,0.8,1},{0,2,2.25,2.5,2.75,3,3.25,3.5,3.75,4}))))</f>
        <v/>
      </c>
      <c r="AI104" s="5" t="str">
        <f>IF(COUNT($A104)=0,"",IF($A104&lt;&gt;DR!$B106,"ERR",DR!BY106))</f>
        <v/>
      </c>
      <c r="AJ104" s="2" t="str">
        <f>IF(COUNT($A104)=0,"",IF(AI104="3E","3E",IF(AI104="","I",LOOKUP(AI104/AK$2,{0,0.4,0.45,0.5,0.55,0.6,0.65,0.7,0.75,0.8,1},{"F","D","C","C+","B-","B","B+","A-","A","A+"}))))</f>
        <v/>
      </c>
      <c r="AK104" s="103" t="str">
        <f>IF(COUNT($A104)=0,"",IF(AI104="","--",IF(AI104="3E","3E",LOOKUP(AI104/AK$2,{0,0.4,0.45,0.5,0.55,0.6,0.65,0.7,0.75,0.8,1},{0,2,2.25,2.5,2.75,3,3.25,3.5,3.75,4}))))</f>
        <v/>
      </c>
      <c r="AL104" s="94" t="str">
        <f>IFERROR(IF(COUNT($A104)=0,"",IF(COUNT(W104)=0,"--",IF(COUNTIF(B104:AK104,"3E")&gt;0,"3E",SUM(IF(D104&gt;=2,D104*$D$3),IF(G104&gt;=2,G104*$G$3),IF(J104&gt;=2,J104*$J$3),IF(M104&gt;=2,M104*$M$3),IF(P104&gt;=2,P104*$P$3),IF(S104&gt;=2,S104*$S$3),IF(V104&gt;=2,V104*$V$3),IF(Y104&gt;=2,Y104*$Y$3),IF(AB104&gt;=2,AB104*$AB$3),IF(AE104&gt;=2,AE104*$AE$3),IF(AH104&gt;=2,AH104*$AH$3),IF(AK104&gt;=2,AK104*$AK$3))))),"")</f>
        <v/>
      </c>
      <c r="AM104" s="4" t="str">
        <f>IF(COUNT($A104)=0,"",IF(COUNT(W104)=0,"--",IF(COUNTIF(B104:Y104,"3E")&gt;0,"3E",TRUNC(SUM(IF(N(D104)&gt;=2,D$3*D104,0),IF(N(G104)&gt;=2,G$3*G104,0),IF(N(J104)&gt;=2,J$3*J104,0),IF(N(M104)&gt;=2,M$3*M104,0),IF(N(P104)&gt;=2,P$3*P104,0),IF(N(S104)&gt;=2,S$3*S104,0),IF(N(AB104)&gt;=2,AB$3*AB104,0),IF(N(AE104)&gt;=2,AE$3*AE104,0),IF(N(AH104)&gt;=2,AH$3*AH104,0),IF(N(V104)&gt;=2,V$3*V104,0),IF(N(Y104)&gt;=2,Y$3*Y104,0))/TCP,3))))</f>
        <v/>
      </c>
      <c r="AN104" s="2" t="str">
        <f>IFERROR(IF(COUNT($A104)=0,"",IF(COUNT(W104)=0,"--",IF(COUNTIF(B104:AK104,"3E")&gt;0,"3E",SUM(IF(D104&gt;=2,$D$3),IF(G104&gt;=2,$G$3),IF(J104&gt;=2,$J$3),IF(M104&gt;=2,$M$3),IF(P104&gt;=2,$P$3),IF(S104&gt;=2,$S$3),IF(V104&gt;=2,$V$3),IF(Y104&gt;=2,$Y$3),IF(AB104&gt;=2,$AB$3),IF(AE104&gt;=2,$AE$3),IF(AH104&gt;=2,$AH$3),IF(AK104&gt;=2,$AK$3))))),"")</f>
        <v/>
      </c>
      <c r="AO104" s="2" t="str">
        <f>IF(AM104="3E","3E",IF(COUNT($A104)=0,"",IF(COUNT(AK104)=0,"I",LOOKUP(AM104,{0,2,2.25,2.5,2.75,3,3.25,3.5,3.75,4},{"F","D","C","C+","B-","B","B+","A-","A","A+"}))))</f>
        <v/>
      </c>
      <c r="AP104" s="2" t="str">
        <f>IF(AM104="3E","3E",IF(OR(COUNT($A104)=0,COUNT(W104)=0),"",IF(AND(Y104&gt;=2,AM104&gt;=2,AN104&gt;=28),"PASS","FAIL")))</f>
        <v/>
      </c>
      <c r="AQ104" s="2" t="str">
        <f>IF(COUNT($A104)=0,"",IF(AP104="3E","3E",IF(AP104="PASS",CONCATENATE(IF(N(D104)&lt;2,"411F,",""),IF(N(G104)&lt;2,"412F,",""),IF(N(J104)&lt;2,"413F,",""),IF(N(M104)&lt;2,"421F,",""),IF(N(P104)&lt;2,"422F,",""),IF(N(S104)&lt;2,"423F,",""),IF(N(AB104)&lt;2,"431F,",""),IF(N(AE104)&lt;2,"432F,",""),IF(N(AH104)&lt;2,"433F,","")),"")))</f>
        <v/>
      </c>
      <c r="AR104" s="6" t="str">
        <f t="shared" si="2"/>
        <v/>
      </c>
    </row>
    <row r="105" spans="1:44" ht="18.95" customHeight="1" x14ac:dyDescent="0.25">
      <c r="A105" s="93" t="str">
        <f>IF(DR!$B107="","",DR!$B107)</f>
        <v/>
      </c>
      <c r="B105" s="5" t="str">
        <f>IF(COUNT($A105)=0,"",IF($A105&lt;&gt;DR!$B107,"ERR",DR!J107))</f>
        <v/>
      </c>
      <c r="C105" s="2" t="str">
        <f>IF(COUNT($A105)=0,"",IF(B105="3E","3E",IF(B105="","I",LOOKUP(B105/D$2,{0,0.4,0.45,0.5,0.55,0.6,0.65,0.7,0.75,0.8,1},{"F","D","C","C+","B-","B","B+","A-","A","A+"}))))</f>
        <v/>
      </c>
      <c r="D105" s="99" t="str">
        <f>IF(COUNT($A105)=0,"",IF(B105="","--",IF(B105="3E","3E",LOOKUP(B105/D$2,{0,0.4,0.45,0.5,0.55,0.6,0.65,0.7,0.75,0.8,1},{0,2,2.25,2.5,2.75,3,3.25,3.5,3.75,4}))))</f>
        <v/>
      </c>
      <c r="E105" s="5" t="str">
        <f>IF(COUNT($A105)=0,"",IF($A105&lt;&gt;DR!$B107,"ERR",DR!R107))</f>
        <v/>
      </c>
      <c r="F105" s="2" t="str">
        <f>IF(COUNT($A105)=0,"",IF(E105="3E","3E",IF(E105="","I",LOOKUP(E105/G$2,{0,0.4,0.45,0.5,0.55,0.6,0.65,0.7,0.75,0.8,1},{"F","D","C","C+","B-","B","B+","A-","A","A+"}))))</f>
        <v/>
      </c>
      <c r="G105" s="99" t="str">
        <f>IF(COUNT($A105)=0,"",IF(E105="","--",IF(E105="3E","3E",LOOKUP(E105/G$2,{0,0.4,0.45,0.5,0.55,0.6,0.65,0.7,0.75,0.8,1},{0,2,2.25,2.5,2.75,3,3.25,3.5,3.75,4}))))</f>
        <v/>
      </c>
      <c r="H105" s="5" t="str">
        <f>IF(COUNT($A105)=0,"",IF($A105&lt;&gt;DR!$B107,"ERR",DR!Z107))</f>
        <v/>
      </c>
      <c r="I105" s="2" t="str">
        <f>IF(COUNT($A105)=0,"",IF(H105="3E","3E",IF(H105="","I",LOOKUP(H105/J$2,{0,0.4,0.45,0.5,0.55,0.6,0.65,0.7,0.75,0.8,1},{"F","D","C","C+","B-","B","B+","A-","A","A+"}))))</f>
        <v/>
      </c>
      <c r="J105" s="99" t="str">
        <f>IF(COUNT($A105)=0,"",IF(H105="","--",IF(H105="3E","3E",LOOKUP(H105/J$2,{0,0.4,0.45,0.5,0.55,0.6,0.65,0.7,0.75,0.8,1},{0,2,2.25,2.5,2.75,3,3.25,3.5,3.75,4}))))</f>
        <v/>
      </c>
      <c r="K105" s="5" t="str">
        <f>IF(COUNT($A105)=0,"",IF($A105&lt;&gt;DR!$B107,"ERR",DR!AH107))</f>
        <v/>
      </c>
      <c r="L105" s="2" t="str">
        <f>IF(COUNT($A105)=0,"",IF(K105="3E","3E",IF(K105="","I",LOOKUP(K105/M$2,{0,0.4,0.45,0.5,0.55,0.6,0.65,0.7,0.75,0.8,1},{"F","D","C","C+","B-","B","B+","A-","A","A+"}))))</f>
        <v/>
      </c>
      <c r="M105" s="99" t="str">
        <f>IF(COUNT($A105)=0,"",IF(K105="","--",IF(K105="3E","3E",LOOKUP(K105/M$2,{0,0.4,0.45,0.5,0.55,0.6,0.65,0.7,0.75,0.8,1},{0,2,2.25,2.5,2.75,3,3.25,3.5,3.75,4}))))</f>
        <v/>
      </c>
      <c r="N105" s="5" t="str">
        <f>IF(COUNT($A105)=0,"",IF($A105&lt;&gt;DR!$B107,"ERR",DR!AP107))</f>
        <v/>
      </c>
      <c r="O105" s="2" t="str">
        <f>IF(COUNT($A105)=0,"",IF(N105="3E","3E",IF(N105="","I",LOOKUP(N105/P$2,{0,0.4,0.45,0.5,0.55,0.6,0.65,0.7,0.75,0.8,1},{"F","D","C","C+","B-","B","B+","A-","A","A+"}))))</f>
        <v/>
      </c>
      <c r="P105" s="99" t="str">
        <f>IF(COUNT($A105)=0,"",IF(N105="","--",IF(N105="3E","3E",LOOKUP(N105/P$2,{0,0.4,0.45,0.5,0.55,0.6,0.65,0.7,0.75,0.8,1},{0,2,2.25,2.5,2.75,3,3.25,3.5,3.75,4}))))</f>
        <v/>
      </c>
      <c r="Q105" s="5" t="str">
        <f>IF(COUNT($A105)=0,"",IF($A105&lt;&gt;DR!$B107,"ERR",DR!AX107))</f>
        <v/>
      </c>
      <c r="R105" s="2" t="str">
        <f>IF(COUNT($A105)=0,"",IF(Q105="3E","3E",IF(Q105="","I",LOOKUP(Q105/S$2,{0,0.4,0.45,0.5,0.55,0.6,0.65,0.7,0.75,0.8,1},{"F","D","C","C+","B-","B","B+","A-","A","A+"}))))</f>
        <v/>
      </c>
      <c r="S105" s="99" t="str">
        <f>IF(COUNT($A105)=0,"",IF(Q105="","--",IF(Q105="3E","3E",LOOKUP(Q105/S$2,{0,0.4,0.45,0.5,0.55,0.6,0.65,0.7,0.75,0.8,1},{0,2,2.25,2.5,2.75,3,3.25,3.5,3.75,4}))))</f>
        <v/>
      </c>
      <c r="T105" s="5" t="str">
        <f>IF(OR(COUNT($A105)=0,DR!BZ107=""),"",IF($A105&lt;&gt;DR!$B107,"ERR",DR!BZ107))</f>
        <v/>
      </c>
      <c r="U105" s="2" t="str">
        <f>IF(COUNT($A105)=0,"",IF(T105="3E","3E",IF(T105="","I",LOOKUP(T105/V$2,{0,0.4,0.45,0.5,0.55,0.6,0.65,0.7,0.75,0.8,1},{"F","D","C","C+","B-","B","B+","A-","A","A+"}))))</f>
        <v/>
      </c>
      <c r="V105" s="99" t="str">
        <f>IF(COUNT($A105)=0,"",IF(T105="","--",IF(T105="3E","3E",LOOKUP(T105/V$2,{0,0.4,0.45,0.5,0.55,0.6,0.65,0.7,0.75,0.8,1},{0,2,2.25,2.5,2.75,3,3.25,3.5,3.75,4}))))</f>
        <v/>
      </c>
      <c r="W105" s="5" t="str">
        <f>IF(COUNT($A105)=0,"",IF($A105&lt;&gt;DR!$B107,"ERR",IF(DR!$A107="IM",DR!CL107,DR!CK107)))</f>
        <v/>
      </c>
      <c r="X105" s="2" t="str">
        <f>IF(COUNT($A105)=0,"",IF(W105="3E","3E",IF(W105="","I",LOOKUP(W105/Y$2,{0,0.4,0.45,0.5,0.55,0.6,0.65,0.7,0.75,0.8,1},{"F","D","C","C+","B-","B","B+","A-","A","A+"}))))</f>
        <v/>
      </c>
      <c r="Y105" s="99" t="str">
        <f>IF(COUNT($A105)=0,"",IF(W105="","--",IF(W105="3E","3E",LOOKUP(W105/Y$2,{0,0.4,0.45,0.5,0.55,0.6,0.65,0.7,0.75,0.8,1},{0,2,2.25,2.5,2.75,3,3.25,3.5,3.75,4}))))</f>
        <v/>
      </c>
      <c r="Z105" s="5" t="str">
        <f>IF(COUNT($A105)=0,"",IF($A105&lt;&gt;DR!$B107,"ERR",DR!BF107))</f>
        <v/>
      </c>
      <c r="AA105" s="2" t="str">
        <f>IF(COUNT($A105)=0,"",IF(Z105="3E","3E",IF(Z105="","I",LOOKUP(Z105/AB$2,{0,0.4,0.45,0.5,0.55,0.6,0.65,0.7,0.75,0.8,1},{"F","D","C","C+","B-","B","B+","A-","A","A+"}))))</f>
        <v/>
      </c>
      <c r="AB105" s="99" t="str">
        <f>IF(COUNT($A105)=0,"",IF(Z105="","--",IF(Z105="3E","3E",LOOKUP(Z105/AB$2,{0,0.4,0.45,0.5,0.55,0.6,0.65,0.7,0.75,0.8,1},{0,2,2.25,2.5,2.75,3,3.25,3.5,3.75,4}))))</f>
        <v/>
      </c>
      <c r="AC105" s="5" t="str">
        <f>IF(COUNT($A105)=0,"",IF($A105&lt;&gt;DR!$B107,"ERR",DR!BG107))</f>
        <v/>
      </c>
      <c r="AD105" s="2" t="str">
        <f>IF(COUNT($A105)=0,"",IF(AC105="3E","3E",IF(AC105="","I",LOOKUP(AC105/AE$2,{0,0.4,0.45,0.5,0.55,0.6,0.65,0.7,0.75,0.8,1},{"F","D","C","C+","B-","B","B+","A-","A","A+"}))))</f>
        <v/>
      </c>
      <c r="AE105" s="99" t="str">
        <f>IF(COUNT($A105)=0,"",IF(AC105="","--",IF(AC105="3E","3E",LOOKUP(AC105/AE$2,{0,0.4,0.45,0.5,0.55,0.6,0.65,0.7,0.75,0.8,1},{0,2,2.25,2.5,2.75,3,3.25,3.5,3.75,4}))))</f>
        <v/>
      </c>
      <c r="AF105" s="5" t="str">
        <f>IF(COUNT($A105)=0,"",IF($A105&lt;&gt;DR!$B107,"ERR",DR!BQ107))</f>
        <v/>
      </c>
      <c r="AG105" s="2" t="str">
        <f>IF(COUNT($A105)=0,"",IF(AF105="3E","3E",IF(AF105="","I",LOOKUP(AF105/AH$2,{0,0.4,0.45,0.5,0.55,0.6,0.65,0.7,0.75,0.8,1},{"F","D","C","C+","B-","B","B+","A-","A","A+"}))))</f>
        <v/>
      </c>
      <c r="AH105" s="99" t="str">
        <f>IF(COUNT($A105)=0,"",IF(AF105="","--",IF(AF105="3E","3E",LOOKUP(AF105/AH$2,{0,0.4,0.45,0.5,0.55,0.6,0.65,0.7,0.75,0.8,1},{0,2,2.25,2.5,2.75,3,3.25,3.5,3.75,4}))))</f>
        <v/>
      </c>
      <c r="AI105" s="5" t="str">
        <f>IF(COUNT($A105)=0,"",IF($A105&lt;&gt;DR!$B107,"ERR",DR!BY107))</f>
        <v/>
      </c>
      <c r="AJ105" s="2" t="str">
        <f>IF(COUNT($A105)=0,"",IF(AI105="3E","3E",IF(AI105="","I",LOOKUP(AI105/AK$2,{0,0.4,0.45,0.5,0.55,0.6,0.65,0.7,0.75,0.8,1},{"F","D","C","C+","B-","B","B+","A-","A","A+"}))))</f>
        <v/>
      </c>
      <c r="AK105" s="103" t="str">
        <f>IF(COUNT($A105)=0,"",IF(AI105="","--",IF(AI105="3E","3E",LOOKUP(AI105/AK$2,{0,0.4,0.45,0.5,0.55,0.6,0.65,0.7,0.75,0.8,1},{0,2,2.25,2.5,2.75,3,3.25,3.5,3.75,4}))))</f>
        <v/>
      </c>
      <c r="AL105" s="94" t="str">
        <f>IFERROR(IF(COUNT($A105)=0,"",IF(COUNT(W105)=0,"--",IF(COUNTIF(B105:AK105,"3E")&gt;0,"3E",SUM(IF(D105&gt;=2,D105*$D$3),IF(G105&gt;=2,G105*$G$3),IF(J105&gt;=2,J105*$J$3),IF(M105&gt;=2,M105*$M$3),IF(P105&gt;=2,P105*$P$3),IF(S105&gt;=2,S105*$S$3),IF(V105&gt;=2,V105*$V$3),IF(Y105&gt;=2,Y105*$Y$3),IF(AB105&gt;=2,AB105*$AB$3),IF(AE105&gt;=2,AE105*$AE$3),IF(AH105&gt;=2,AH105*$AH$3),IF(AK105&gt;=2,AK105*$AK$3))))),"")</f>
        <v/>
      </c>
      <c r="AM105" s="4" t="str">
        <f>IF(COUNT($A105)=0,"",IF(COUNT(W105)=0,"--",IF(COUNTIF(B105:Y105,"3E")&gt;0,"3E",TRUNC(SUM(IF(N(D105)&gt;=2,D$3*D105,0),IF(N(G105)&gt;=2,G$3*G105,0),IF(N(J105)&gt;=2,J$3*J105,0),IF(N(M105)&gt;=2,M$3*M105,0),IF(N(P105)&gt;=2,P$3*P105,0),IF(N(S105)&gt;=2,S$3*S105,0),IF(N(AB105)&gt;=2,AB$3*AB105,0),IF(N(AE105)&gt;=2,AE$3*AE105,0),IF(N(AH105)&gt;=2,AH$3*AH105,0),IF(N(V105)&gt;=2,V$3*V105,0),IF(N(Y105)&gt;=2,Y$3*Y105,0))/TCP,3))))</f>
        <v/>
      </c>
      <c r="AN105" s="2" t="str">
        <f>IFERROR(IF(COUNT($A105)=0,"",IF(COUNT(W105)=0,"--",IF(COUNTIF(B105:AK105,"3E")&gt;0,"3E",SUM(IF(D105&gt;=2,$D$3),IF(G105&gt;=2,$G$3),IF(J105&gt;=2,$J$3),IF(M105&gt;=2,$M$3),IF(P105&gt;=2,$P$3),IF(S105&gt;=2,$S$3),IF(V105&gt;=2,$V$3),IF(Y105&gt;=2,$Y$3),IF(AB105&gt;=2,$AB$3),IF(AE105&gt;=2,$AE$3),IF(AH105&gt;=2,$AH$3),IF(AK105&gt;=2,$AK$3))))),"")</f>
        <v/>
      </c>
      <c r="AO105" s="2" t="str">
        <f>IF(AM105="3E","3E",IF(COUNT($A105)=0,"",IF(COUNT(AK105)=0,"I",LOOKUP(AM105,{0,2,2.25,2.5,2.75,3,3.25,3.5,3.75,4},{"F","D","C","C+","B-","B","B+","A-","A","A+"}))))</f>
        <v/>
      </c>
      <c r="AP105" s="2" t="str">
        <f>IF(AM105="3E","3E",IF(OR(COUNT($A105)=0,COUNT(W105)=0),"",IF(AND(Y105&gt;=2,AM105&gt;=2,AN105&gt;=28),"PASS","FAIL")))</f>
        <v/>
      </c>
      <c r="AQ105" s="2" t="str">
        <f>IF(COUNT($A105)=0,"",IF(AP105="3E","3E",IF(AP105="PASS",CONCATENATE(IF(N(D105)&lt;2,"411F,",""),IF(N(G105)&lt;2,"412F,",""),IF(N(J105)&lt;2,"413F,",""),IF(N(M105)&lt;2,"421F,",""),IF(N(P105)&lt;2,"422F,",""),IF(N(S105)&lt;2,"423F,",""),IF(N(AB105)&lt;2,"431F,",""),IF(N(AE105)&lt;2,"432F,",""),IF(N(AH105)&lt;2,"433F,","")),"")))</f>
        <v/>
      </c>
      <c r="AR105" s="6" t="str">
        <f t="shared" si="2"/>
        <v/>
      </c>
    </row>
    <row r="106" spans="1:44" ht="18.95" customHeight="1" x14ac:dyDescent="0.25">
      <c r="A106" s="93" t="str">
        <f>IF(DR!$B108="","",DR!$B108)</f>
        <v/>
      </c>
      <c r="B106" s="5" t="str">
        <f>IF(COUNT($A106)=0,"",IF($A106&lt;&gt;DR!$B108,"ERR",DR!J108))</f>
        <v/>
      </c>
      <c r="C106" s="2" t="str">
        <f>IF(COUNT($A106)=0,"",IF(B106="3E","3E",IF(B106="","I",LOOKUP(B106/D$2,{0,0.4,0.45,0.5,0.55,0.6,0.65,0.7,0.75,0.8,1},{"F","D","C","C+","B-","B","B+","A-","A","A+"}))))</f>
        <v/>
      </c>
      <c r="D106" s="99" t="str">
        <f>IF(COUNT($A106)=0,"",IF(B106="","--",IF(B106="3E","3E",LOOKUP(B106/D$2,{0,0.4,0.45,0.5,0.55,0.6,0.65,0.7,0.75,0.8,1},{0,2,2.25,2.5,2.75,3,3.25,3.5,3.75,4}))))</f>
        <v/>
      </c>
      <c r="E106" s="5" t="str">
        <f>IF(COUNT($A106)=0,"",IF($A106&lt;&gt;DR!$B108,"ERR",DR!R108))</f>
        <v/>
      </c>
      <c r="F106" s="2" t="str">
        <f>IF(COUNT($A106)=0,"",IF(E106="3E","3E",IF(E106="","I",LOOKUP(E106/G$2,{0,0.4,0.45,0.5,0.55,0.6,0.65,0.7,0.75,0.8,1},{"F","D","C","C+","B-","B","B+","A-","A","A+"}))))</f>
        <v/>
      </c>
      <c r="G106" s="99" t="str">
        <f>IF(COUNT($A106)=0,"",IF(E106="","--",IF(E106="3E","3E",LOOKUP(E106/G$2,{0,0.4,0.45,0.5,0.55,0.6,0.65,0.7,0.75,0.8,1},{0,2,2.25,2.5,2.75,3,3.25,3.5,3.75,4}))))</f>
        <v/>
      </c>
      <c r="H106" s="5" t="str">
        <f>IF(COUNT($A106)=0,"",IF($A106&lt;&gt;DR!$B108,"ERR",DR!Z108))</f>
        <v/>
      </c>
      <c r="I106" s="2" t="str">
        <f>IF(COUNT($A106)=0,"",IF(H106="3E","3E",IF(H106="","I",LOOKUP(H106/J$2,{0,0.4,0.45,0.5,0.55,0.6,0.65,0.7,0.75,0.8,1},{"F","D","C","C+","B-","B","B+","A-","A","A+"}))))</f>
        <v/>
      </c>
      <c r="J106" s="99" t="str">
        <f>IF(COUNT($A106)=0,"",IF(H106="","--",IF(H106="3E","3E",LOOKUP(H106/J$2,{0,0.4,0.45,0.5,0.55,0.6,0.65,0.7,0.75,0.8,1},{0,2,2.25,2.5,2.75,3,3.25,3.5,3.75,4}))))</f>
        <v/>
      </c>
      <c r="K106" s="5" t="str">
        <f>IF(COUNT($A106)=0,"",IF($A106&lt;&gt;DR!$B108,"ERR",DR!AH108))</f>
        <v/>
      </c>
      <c r="L106" s="2" t="str">
        <f>IF(COUNT($A106)=0,"",IF(K106="3E","3E",IF(K106="","I",LOOKUP(K106/M$2,{0,0.4,0.45,0.5,0.55,0.6,0.65,0.7,0.75,0.8,1},{"F","D","C","C+","B-","B","B+","A-","A","A+"}))))</f>
        <v/>
      </c>
      <c r="M106" s="99" t="str">
        <f>IF(COUNT($A106)=0,"",IF(K106="","--",IF(K106="3E","3E",LOOKUP(K106/M$2,{0,0.4,0.45,0.5,0.55,0.6,0.65,0.7,0.75,0.8,1},{0,2,2.25,2.5,2.75,3,3.25,3.5,3.75,4}))))</f>
        <v/>
      </c>
      <c r="N106" s="5" t="str">
        <f>IF(COUNT($A106)=0,"",IF($A106&lt;&gt;DR!$B108,"ERR",DR!AP108))</f>
        <v/>
      </c>
      <c r="O106" s="2" t="str">
        <f>IF(COUNT($A106)=0,"",IF(N106="3E","3E",IF(N106="","I",LOOKUP(N106/P$2,{0,0.4,0.45,0.5,0.55,0.6,0.65,0.7,0.75,0.8,1},{"F","D","C","C+","B-","B","B+","A-","A","A+"}))))</f>
        <v/>
      </c>
      <c r="P106" s="99" t="str">
        <f>IF(COUNT($A106)=0,"",IF(N106="","--",IF(N106="3E","3E",LOOKUP(N106/P$2,{0,0.4,0.45,0.5,0.55,0.6,0.65,0.7,0.75,0.8,1},{0,2,2.25,2.5,2.75,3,3.25,3.5,3.75,4}))))</f>
        <v/>
      </c>
      <c r="Q106" s="5" t="str">
        <f>IF(COUNT($A106)=0,"",IF($A106&lt;&gt;DR!$B108,"ERR",DR!AX108))</f>
        <v/>
      </c>
      <c r="R106" s="2" t="str">
        <f>IF(COUNT($A106)=0,"",IF(Q106="3E","3E",IF(Q106="","I",LOOKUP(Q106/S$2,{0,0.4,0.45,0.5,0.55,0.6,0.65,0.7,0.75,0.8,1},{"F","D","C","C+","B-","B","B+","A-","A","A+"}))))</f>
        <v/>
      </c>
      <c r="S106" s="99" t="str">
        <f>IF(COUNT($A106)=0,"",IF(Q106="","--",IF(Q106="3E","3E",LOOKUP(Q106/S$2,{0,0.4,0.45,0.5,0.55,0.6,0.65,0.7,0.75,0.8,1},{0,2,2.25,2.5,2.75,3,3.25,3.5,3.75,4}))))</f>
        <v/>
      </c>
      <c r="T106" s="5" t="str">
        <f>IF(OR(COUNT($A106)=0,DR!BZ108=""),"",IF($A106&lt;&gt;DR!$B108,"ERR",DR!BZ108))</f>
        <v/>
      </c>
      <c r="U106" s="2" t="str">
        <f>IF(COUNT($A106)=0,"",IF(T106="3E","3E",IF(T106="","I",LOOKUP(T106/V$2,{0,0.4,0.45,0.5,0.55,0.6,0.65,0.7,0.75,0.8,1},{"F","D","C","C+","B-","B","B+","A-","A","A+"}))))</f>
        <v/>
      </c>
      <c r="V106" s="99" t="str">
        <f>IF(COUNT($A106)=0,"",IF(T106="","--",IF(T106="3E","3E",LOOKUP(T106/V$2,{0,0.4,0.45,0.5,0.55,0.6,0.65,0.7,0.75,0.8,1},{0,2,2.25,2.5,2.75,3,3.25,3.5,3.75,4}))))</f>
        <v/>
      </c>
      <c r="W106" s="5" t="str">
        <f>IF(COUNT($A106)=0,"",IF($A106&lt;&gt;DR!$B108,"ERR",IF(DR!$A108="IM",DR!CL108,DR!CK108)))</f>
        <v/>
      </c>
      <c r="X106" s="2" t="str">
        <f>IF(COUNT($A106)=0,"",IF(W106="3E","3E",IF(W106="","I",LOOKUP(W106/Y$2,{0,0.4,0.45,0.5,0.55,0.6,0.65,0.7,0.75,0.8,1},{"F","D","C","C+","B-","B","B+","A-","A","A+"}))))</f>
        <v/>
      </c>
      <c r="Y106" s="99" t="str">
        <f>IF(COUNT($A106)=0,"",IF(W106="","--",IF(W106="3E","3E",LOOKUP(W106/Y$2,{0,0.4,0.45,0.5,0.55,0.6,0.65,0.7,0.75,0.8,1},{0,2,2.25,2.5,2.75,3,3.25,3.5,3.75,4}))))</f>
        <v/>
      </c>
      <c r="Z106" s="5" t="str">
        <f>IF(COUNT($A106)=0,"",IF($A106&lt;&gt;DR!$B108,"ERR",DR!BF108))</f>
        <v/>
      </c>
      <c r="AA106" s="2" t="str">
        <f>IF(COUNT($A106)=0,"",IF(Z106="3E","3E",IF(Z106="","I",LOOKUP(Z106/AB$2,{0,0.4,0.45,0.5,0.55,0.6,0.65,0.7,0.75,0.8,1},{"F","D","C","C+","B-","B","B+","A-","A","A+"}))))</f>
        <v/>
      </c>
      <c r="AB106" s="99" t="str">
        <f>IF(COUNT($A106)=0,"",IF(Z106="","--",IF(Z106="3E","3E",LOOKUP(Z106/AB$2,{0,0.4,0.45,0.5,0.55,0.6,0.65,0.7,0.75,0.8,1},{0,2,2.25,2.5,2.75,3,3.25,3.5,3.75,4}))))</f>
        <v/>
      </c>
      <c r="AC106" s="5" t="str">
        <f>IF(COUNT($A106)=0,"",IF($A106&lt;&gt;DR!$B108,"ERR",DR!BG108))</f>
        <v/>
      </c>
      <c r="AD106" s="2" t="str">
        <f>IF(COUNT($A106)=0,"",IF(AC106="3E","3E",IF(AC106="","I",LOOKUP(AC106/AE$2,{0,0.4,0.45,0.5,0.55,0.6,0.65,0.7,0.75,0.8,1},{"F","D","C","C+","B-","B","B+","A-","A","A+"}))))</f>
        <v/>
      </c>
      <c r="AE106" s="99" t="str">
        <f>IF(COUNT($A106)=0,"",IF(AC106="","--",IF(AC106="3E","3E",LOOKUP(AC106/AE$2,{0,0.4,0.45,0.5,0.55,0.6,0.65,0.7,0.75,0.8,1},{0,2,2.25,2.5,2.75,3,3.25,3.5,3.75,4}))))</f>
        <v/>
      </c>
      <c r="AF106" s="5" t="str">
        <f>IF(COUNT($A106)=0,"",IF($A106&lt;&gt;DR!$B108,"ERR",DR!BQ108))</f>
        <v/>
      </c>
      <c r="AG106" s="2" t="str">
        <f>IF(COUNT($A106)=0,"",IF(AF106="3E","3E",IF(AF106="","I",LOOKUP(AF106/AH$2,{0,0.4,0.45,0.5,0.55,0.6,0.65,0.7,0.75,0.8,1},{"F","D","C","C+","B-","B","B+","A-","A","A+"}))))</f>
        <v/>
      </c>
      <c r="AH106" s="99" t="str">
        <f>IF(COUNT($A106)=0,"",IF(AF106="","--",IF(AF106="3E","3E",LOOKUP(AF106/AH$2,{0,0.4,0.45,0.5,0.55,0.6,0.65,0.7,0.75,0.8,1},{0,2,2.25,2.5,2.75,3,3.25,3.5,3.75,4}))))</f>
        <v/>
      </c>
      <c r="AI106" s="5" t="str">
        <f>IF(COUNT($A106)=0,"",IF($A106&lt;&gt;DR!$B108,"ERR",DR!BY108))</f>
        <v/>
      </c>
      <c r="AJ106" s="2" t="str">
        <f>IF(COUNT($A106)=0,"",IF(AI106="3E","3E",IF(AI106="","I",LOOKUP(AI106/AK$2,{0,0.4,0.45,0.5,0.55,0.6,0.65,0.7,0.75,0.8,1},{"F","D","C","C+","B-","B","B+","A-","A","A+"}))))</f>
        <v/>
      </c>
      <c r="AK106" s="103" t="str">
        <f>IF(COUNT($A106)=0,"",IF(AI106="","--",IF(AI106="3E","3E",LOOKUP(AI106/AK$2,{0,0.4,0.45,0.5,0.55,0.6,0.65,0.7,0.75,0.8,1},{0,2,2.25,2.5,2.75,3,3.25,3.5,3.75,4}))))</f>
        <v/>
      </c>
      <c r="AL106" s="94" t="str">
        <f>IFERROR(IF(COUNT($A106)=0,"",IF(COUNT(W106)=0,"--",IF(COUNTIF(B106:AK106,"3E")&gt;0,"3E",SUM(IF(D106&gt;=2,D106*$D$3),IF(G106&gt;=2,G106*$G$3),IF(J106&gt;=2,J106*$J$3),IF(M106&gt;=2,M106*$M$3),IF(P106&gt;=2,P106*$P$3),IF(S106&gt;=2,S106*$S$3),IF(V106&gt;=2,V106*$V$3),IF(Y106&gt;=2,Y106*$Y$3),IF(AB106&gt;=2,AB106*$AB$3),IF(AE106&gt;=2,AE106*$AE$3),IF(AH106&gt;=2,AH106*$AH$3),IF(AK106&gt;=2,AK106*$AK$3))))),"")</f>
        <v/>
      </c>
      <c r="AM106" s="4" t="str">
        <f>IF(COUNT($A106)=0,"",IF(COUNT(W106)=0,"--",IF(COUNTIF(B106:Y106,"3E")&gt;0,"3E",TRUNC(SUM(IF(N(D106)&gt;=2,D$3*D106,0),IF(N(G106)&gt;=2,G$3*G106,0),IF(N(J106)&gt;=2,J$3*J106,0),IF(N(M106)&gt;=2,M$3*M106,0),IF(N(P106)&gt;=2,P$3*P106,0),IF(N(S106)&gt;=2,S$3*S106,0),IF(N(AB106)&gt;=2,AB$3*AB106,0),IF(N(AE106)&gt;=2,AE$3*AE106,0),IF(N(AH106)&gt;=2,AH$3*AH106,0),IF(N(V106)&gt;=2,V$3*V106,0),IF(N(Y106)&gt;=2,Y$3*Y106,0))/TCP,3))))</f>
        <v/>
      </c>
      <c r="AN106" s="2" t="str">
        <f>IFERROR(IF(COUNT($A106)=0,"",IF(COUNT(W106)=0,"--",IF(COUNTIF(B106:AK106,"3E")&gt;0,"3E",SUM(IF(D106&gt;=2,$D$3),IF(G106&gt;=2,$G$3),IF(J106&gt;=2,$J$3),IF(M106&gt;=2,$M$3),IF(P106&gt;=2,$P$3),IF(S106&gt;=2,$S$3),IF(V106&gt;=2,$V$3),IF(Y106&gt;=2,$Y$3),IF(AB106&gt;=2,$AB$3),IF(AE106&gt;=2,$AE$3),IF(AH106&gt;=2,$AH$3),IF(AK106&gt;=2,$AK$3))))),"")</f>
        <v/>
      </c>
      <c r="AO106" s="2" t="str">
        <f>IF(AM106="3E","3E",IF(COUNT($A106)=0,"",IF(COUNT(AK106)=0,"I",LOOKUP(AM106,{0,2,2.25,2.5,2.75,3,3.25,3.5,3.75,4},{"F","D","C","C+","B-","B","B+","A-","A","A+"}))))</f>
        <v/>
      </c>
      <c r="AP106" s="2" t="str">
        <f>IF(AM106="3E","3E",IF(OR(COUNT($A106)=0,COUNT(W106)=0),"",IF(AND(Y106&gt;=2,AM106&gt;=2,AN106&gt;=28),"PASS","FAIL")))</f>
        <v/>
      </c>
      <c r="AQ106" s="2" t="str">
        <f>IF(COUNT($A106)=0,"",IF(AP106="3E","3E",IF(AP106="PASS",CONCATENATE(IF(N(D106)&lt;2,"411F,",""),IF(N(G106)&lt;2,"412F,",""),IF(N(J106)&lt;2,"413F,",""),IF(N(M106)&lt;2,"421F,",""),IF(N(P106)&lt;2,"422F,",""),IF(N(S106)&lt;2,"423F,",""),IF(N(AB106)&lt;2,"431F,",""),IF(N(AE106)&lt;2,"432F,",""),IF(N(AH106)&lt;2,"433F,","")),"")))</f>
        <v/>
      </c>
      <c r="AR106" s="6" t="str">
        <f t="shared" si="2"/>
        <v/>
      </c>
    </row>
    <row r="107" spans="1:44" ht="18.95" customHeight="1" x14ac:dyDescent="0.25">
      <c r="A107" s="93" t="str">
        <f>IF(DR!$B109="","",DR!$B109)</f>
        <v/>
      </c>
      <c r="B107" s="5" t="str">
        <f>IF(COUNT($A107)=0,"",IF($A107&lt;&gt;DR!$B109,"ERR",DR!J109))</f>
        <v/>
      </c>
      <c r="C107" s="2" t="str">
        <f>IF(COUNT($A107)=0,"",IF(B107="3E","3E",IF(B107="","I",LOOKUP(B107/D$2,{0,0.4,0.45,0.5,0.55,0.6,0.65,0.7,0.75,0.8,1},{"F","D","C","C+","B-","B","B+","A-","A","A+"}))))</f>
        <v/>
      </c>
      <c r="D107" s="99" t="str">
        <f>IF(COUNT($A107)=0,"",IF(B107="","--",IF(B107="3E","3E",LOOKUP(B107/D$2,{0,0.4,0.45,0.5,0.55,0.6,0.65,0.7,0.75,0.8,1},{0,2,2.25,2.5,2.75,3,3.25,3.5,3.75,4}))))</f>
        <v/>
      </c>
      <c r="E107" s="5" t="str">
        <f>IF(COUNT($A107)=0,"",IF($A107&lt;&gt;DR!$B109,"ERR",DR!R109))</f>
        <v/>
      </c>
      <c r="F107" s="2" t="str">
        <f>IF(COUNT($A107)=0,"",IF(E107="3E","3E",IF(E107="","I",LOOKUP(E107/G$2,{0,0.4,0.45,0.5,0.55,0.6,0.65,0.7,0.75,0.8,1},{"F","D","C","C+","B-","B","B+","A-","A","A+"}))))</f>
        <v/>
      </c>
      <c r="G107" s="99" t="str">
        <f>IF(COUNT($A107)=0,"",IF(E107="","--",IF(E107="3E","3E",LOOKUP(E107/G$2,{0,0.4,0.45,0.5,0.55,0.6,0.65,0.7,0.75,0.8,1},{0,2,2.25,2.5,2.75,3,3.25,3.5,3.75,4}))))</f>
        <v/>
      </c>
      <c r="H107" s="5" t="str">
        <f>IF(COUNT($A107)=0,"",IF($A107&lt;&gt;DR!$B109,"ERR",DR!Z109))</f>
        <v/>
      </c>
      <c r="I107" s="2" t="str">
        <f>IF(COUNT($A107)=0,"",IF(H107="3E","3E",IF(H107="","I",LOOKUP(H107/J$2,{0,0.4,0.45,0.5,0.55,0.6,0.65,0.7,0.75,0.8,1},{"F","D","C","C+","B-","B","B+","A-","A","A+"}))))</f>
        <v/>
      </c>
      <c r="J107" s="99" t="str">
        <f>IF(COUNT($A107)=0,"",IF(H107="","--",IF(H107="3E","3E",LOOKUP(H107/J$2,{0,0.4,0.45,0.5,0.55,0.6,0.65,0.7,0.75,0.8,1},{0,2,2.25,2.5,2.75,3,3.25,3.5,3.75,4}))))</f>
        <v/>
      </c>
      <c r="K107" s="5" t="str">
        <f>IF(COUNT($A107)=0,"",IF($A107&lt;&gt;DR!$B109,"ERR",DR!AH109))</f>
        <v/>
      </c>
      <c r="L107" s="2" t="str">
        <f>IF(COUNT($A107)=0,"",IF(K107="3E","3E",IF(K107="","I",LOOKUP(K107/M$2,{0,0.4,0.45,0.5,0.55,0.6,0.65,0.7,0.75,0.8,1},{"F","D","C","C+","B-","B","B+","A-","A","A+"}))))</f>
        <v/>
      </c>
      <c r="M107" s="99" t="str">
        <f>IF(COUNT($A107)=0,"",IF(K107="","--",IF(K107="3E","3E",LOOKUP(K107/M$2,{0,0.4,0.45,0.5,0.55,0.6,0.65,0.7,0.75,0.8,1},{0,2,2.25,2.5,2.75,3,3.25,3.5,3.75,4}))))</f>
        <v/>
      </c>
      <c r="N107" s="5" t="str">
        <f>IF(COUNT($A107)=0,"",IF($A107&lt;&gt;DR!$B109,"ERR",DR!AP109))</f>
        <v/>
      </c>
      <c r="O107" s="2" t="str">
        <f>IF(COUNT($A107)=0,"",IF(N107="3E","3E",IF(N107="","I",LOOKUP(N107/P$2,{0,0.4,0.45,0.5,0.55,0.6,0.65,0.7,0.75,0.8,1},{"F","D","C","C+","B-","B","B+","A-","A","A+"}))))</f>
        <v/>
      </c>
      <c r="P107" s="99" t="str">
        <f>IF(COUNT($A107)=0,"",IF(N107="","--",IF(N107="3E","3E",LOOKUP(N107/P$2,{0,0.4,0.45,0.5,0.55,0.6,0.65,0.7,0.75,0.8,1},{0,2,2.25,2.5,2.75,3,3.25,3.5,3.75,4}))))</f>
        <v/>
      </c>
      <c r="Q107" s="5" t="str">
        <f>IF(COUNT($A107)=0,"",IF($A107&lt;&gt;DR!$B109,"ERR",DR!AX109))</f>
        <v/>
      </c>
      <c r="R107" s="2" t="str">
        <f>IF(COUNT($A107)=0,"",IF(Q107="3E","3E",IF(Q107="","I",LOOKUP(Q107/S$2,{0,0.4,0.45,0.5,0.55,0.6,0.65,0.7,0.75,0.8,1},{"F","D","C","C+","B-","B","B+","A-","A","A+"}))))</f>
        <v/>
      </c>
      <c r="S107" s="99" t="str">
        <f>IF(COUNT($A107)=0,"",IF(Q107="","--",IF(Q107="3E","3E",LOOKUP(Q107/S$2,{0,0.4,0.45,0.5,0.55,0.6,0.65,0.7,0.75,0.8,1},{0,2,2.25,2.5,2.75,3,3.25,3.5,3.75,4}))))</f>
        <v/>
      </c>
      <c r="T107" s="5" t="str">
        <f>IF(OR(COUNT($A107)=0,DR!BZ109=""),"",IF($A107&lt;&gt;DR!$B109,"ERR",DR!BZ109))</f>
        <v/>
      </c>
      <c r="U107" s="2" t="str">
        <f>IF(COUNT($A107)=0,"",IF(T107="3E","3E",IF(T107="","I",LOOKUP(T107/V$2,{0,0.4,0.45,0.5,0.55,0.6,0.65,0.7,0.75,0.8,1},{"F","D","C","C+","B-","B","B+","A-","A","A+"}))))</f>
        <v/>
      </c>
      <c r="V107" s="99" t="str">
        <f>IF(COUNT($A107)=0,"",IF(T107="","--",IF(T107="3E","3E",LOOKUP(T107/V$2,{0,0.4,0.45,0.5,0.55,0.6,0.65,0.7,0.75,0.8,1},{0,2,2.25,2.5,2.75,3,3.25,3.5,3.75,4}))))</f>
        <v/>
      </c>
      <c r="W107" s="5" t="str">
        <f>IF(COUNT($A107)=0,"",IF($A107&lt;&gt;DR!$B109,"ERR",IF(DR!$A109="IM",DR!CL109,DR!CK109)))</f>
        <v/>
      </c>
      <c r="X107" s="2" t="str">
        <f>IF(COUNT($A107)=0,"",IF(W107="3E","3E",IF(W107="","I",LOOKUP(W107/Y$2,{0,0.4,0.45,0.5,0.55,0.6,0.65,0.7,0.75,0.8,1},{"F","D","C","C+","B-","B","B+","A-","A","A+"}))))</f>
        <v/>
      </c>
      <c r="Y107" s="99" t="str">
        <f>IF(COUNT($A107)=0,"",IF(W107="","--",IF(W107="3E","3E",LOOKUP(W107/Y$2,{0,0.4,0.45,0.5,0.55,0.6,0.65,0.7,0.75,0.8,1},{0,2,2.25,2.5,2.75,3,3.25,3.5,3.75,4}))))</f>
        <v/>
      </c>
      <c r="Z107" s="5" t="str">
        <f>IF(COUNT($A107)=0,"",IF($A107&lt;&gt;DR!$B109,"ERR",DR!BF109))</f>
        <v/>
      </c>
      <c r="AA107" s="2" t="str">
        <f>IF(COUNT($A107)=0,"",IF(Z107="3E","3E",IF(Z107="","I",LOOKUP(Z107/AB$2,{0,0.4,0.45,0.5,0.55,0.6,0.65,0.7,0.75,0.8,1},{"F","D","C","C+","B-","B","B+","A-","A","A+"}))))</f>
        <v/>
      </c>
      <c r="AB107" s="99" t="str">
        <f>IF(COUNT($A107)=0,"",IF(Z107="","--",IF(Z107="3E","3E",LOOKUP(Z107/AB$2,{0,0.4,0.45,0.5,0.55,0.6,0.65,0.7,0.75,0.8,1},{0,2,2.25,2.5,2.75,3,3.25,3.5,3.75,4}))))</f>
        <v/>
      </c>
      <c r="AC107" s="5" t="str">
        <f>IF(COUNT($A107)=0,"",IF($A107&lt;&gt;DR!$B109,"ERR",DR!BG109))</f>
        <v/>
      </c>
      <c r="AD107" s="2" t="str">
        <f>IF(COUNT($A107)=0,"",IF(AC107="3E","3E",IF(AC107="","I",LOOKUP(AC107/AE$2,{0,0.4,0.45,0.5,0.55,0.6,0.65,0.7,0.75,0.8,1},{"F","D","C","C+","B-","B","B+","A-","A","A+"}))))</f>
        <v/>
      </c>
      <c r="AE107" s="99" t="str">
        <f>IF(COUNT($A107)=0,"",IF(AC107="","--",IF(AC107="3E","3E",LOOKUP(AC107/AE$2,{0,0.4,0.45,0.5,0.55,0.6,0.65,0.7,0.75,0.8,1},{0,2,2.25,2.5,2.75,3,3.25,3.5,3.75,4}))))</f>
        <v/>
      </c>
      <c r="AF107" s="5" t="str">
        <f>IF(COUNT($A107)=0,"",IF($A107&lt;&gt;DR!$B109,"ERR",DR!BQ109))</f>
        <v/>
      </c>
      <c r="AG107" s="2" t="str">
        <f>IF(COUNT($A107)=0,"",IF(AF107="3E","3E",IF(AF107="","I",LOOKUP(AF107/AH$2,{0,0.4,0.45,0.5,0.55,0.6,0.65,0.7,0.75,0.8,1},{"F","D","C","C+","B-","B","B+","A-","A","A+"}))))</f>
        <v/>
      </c>
      <c r="AH107" s="99" t="str">
        <f>IF(COUNT($A107)=0,"",IF(AF107="","--",IF(AF107="3E","3E",LOOKUP(AF107/AH$2,{0,0.4,0.45,0.5,0.55,0.6,0.65,0.7,0.75,0.8,1},{0,2,2.25,2.5,2.75,3,3.25,3.5,3.75,4}))))</f>
        <v/>
      </c>
      <c r="AI107" s="5" t="str">
        <f>IF(COUNT($A107)=0,"",IF($A107&lt;&gt;DR!$B109,"ERR",DR!BY109))</f>
        <v/>
      </c>
      <c r="AJ107" s="2" t="str">
        <f>IF(COUNT($A107)=0,"",IF(AI107="3E","3E",IF(AI107="","I",LOOKUP(AI107/AK$2,{0,0.4,0.45,0.5,0.55,0.6,0.65,0.7,0.75,0.8,1},{"F","D","C","C+","B-","B","B+","A-","A","A+"}))))</f>
        <v/>
      </c>
      <c r="AK107" s="103" t="str">
        <f>IF(COUNT($A107)=0,"",IF(AI107="","--",IF(AI107="3E","3E",LOOKUP(AI107/AK$2,{0,0.4,0.45,0.5,0.55,0.6,0.65,0.7,0.75,0.8,1},{0,2,2.25,2.5,2.75,3,3.25,3.5,3.75,4}))))</f>
        <v/>
      </c>
      <c r="AL107" s="94" t="str">
        <f>IFERROR(IF(COUNT($A107)=0,"",IF(COUNT(W107)=0,"--",IF(COUNTIF(B107:AK107,"3E")&gt;0,"3E",SUM(IF(D107&gt;=2,D107*$D$3),IF(G107&gt;=2,G107*$G$3),IF(J107&gt;=2,J107*$J$3),IF(M107&gt;=2,M107*$M$3),IF(P107&gt;=2,P107*$P$3),IF(S107&gt;=2,S107*$S$3),IF(V107&gt;=2,V107*$V$3),IF(Y107&gt;=2,Y107*$Y$3),IF(AB107&gt;=2,AB107*$AB$3),IF(AE107&gt;=2,AE107*$AE$3),IF(AH107&gt;=2,AH107*$AH$3),IF(AK107&gt;=2,AK107*$AK$3))))),"")</f>
        <v/>
      </c>
      <c r="AM107" s="4" t="str">
        <f>IF(COUNT($A107)=0,"",IF(COUNT(W107)=0,"--",IF(COUNTIF(B107:Y107,"3E")&gt;0,"3E",TRUNC(SUM(IF(N(D107)&gt;=2,D$3*D107,0),IF(N(G107)&gt;=2,G$3*G107,0),IF(N(J107)&gt;=2,J$3*J107,0),IF(N(M107)&gt;=2,M$3*M107,0),IF(N(P107)&gt;=2,P$3*P107,0),IF(N(S107)&gt;=2,S$3*S107,0),IF(N(AB107)&gt;=2,AB$3*AB107,0),IF(N(AE107)&gt;=2,AE$3*AE107,0),IF(N(AH107)&gt;=2,AH$3*AH107,0),IF(N(V107)&gt;=2,V$3*V107,0),IF(N(Y107)&gt;=2,Y$3*Y107,0))/TCP,3))))</f>
        <v/>
      </c>
      <c r="AN107" s="2" t="str">
        <f>IFERROR(IF(COUNT($A107)=0,"",IF(COUNT(W107)=0,"--",IF(COUNTIF(B107:AK107,"3E")&gt;0,"3E",SUM(IF(D107&gt;=2,$D$3),IF(G107&gt;=2,$G$3),IF(J107&gt;=2,$J$3),IF(M107&gt;=2,$M$3),IF(P107&gt;=2,$P$3),IF(S107&gt;=2,$S$3),IF(V107&gt;=2,$V$3),IF(Y107&gt;=2,$Y$3),IF(AB107&gt;=2,$AB$3),IF(AE107&gt;=2,$AE$3),IF(AH107&gt;=2,$AH$3),IF(AK107&gt;=2,$AK$3))))),"")</f>
        <v/>
      </c>
      <c r="AO107" s="2" t="str">
        <f>IF(AM107="3E","3E",IF(COUNT($A107)=0,"",IF(COUNT(AK107)=0,"I",LOOKUP(AM107,{0,2,2.25,2.5,2.75,3,3.25,3.5,3.75,4},{"F","D","C","C+","B-","B","B+","A-","A","A+"}))))</f>
        <v/>
      </c>
      <c r="AP107" s="2" t="str">
        <f>IF(AM107="3E","3E",IF(OR(COUNT($A107)=0,COUNT(W107)=0),"",IF(AND(Y107&gt;=2,AM107&gt;=2,AN107&gt;=28),"PASS","FAIL")))</f>
        <v/>
      </c>
      <c r="AQ107" s="2" t="str">
        <f>IF(COUNT($A107)=0,"",IF(AP107="3E","3E",IF(AP107="PASS",CONCATENATE(IF(N(D107)&lt;2,"411F,",""),IF(N(G107)&lt;2,"412F,",""),IF(N(J107)&lt;2,"413F,",""),IF(N(M107)&lt;2,"421F,",""),IF(N(P107)&lt;2,"422F,",""),IF(N(S107)&lt;2,"423F,",""),IF(N(AB107)&lt;2,"431F,",""),IF(N(AE107)&lt;2,"432F,",""),IF(N(AH107)&lt;2,"433F,","")),"")))</f>
        <v/>
      </c>
      <c r="AR107" s="6" t="str">
        <f t="shared" si="2"/>
        <v/>
      </c>
    </row>
    <row r="108" spans="1:44" ht="18.95" customHeight="1" x14ac:dyDescent="0.25">
      <c r="A108" s="93" t="str">
        <f>IF(DR!$B110="","",DR!$B110)</f>
        <v/>
      </c>
      <c r="B108" s="5" t="str">
        <f>IF(COUNT($A108)=0,"",IF($A108&lt;&gt;DR!$B110,"ERR",DR!J110))</f>
        <v/>
      </c>
      <c r="C108" s="2" t="str">
        <f>IF(COUNT($A108)=0,"",IF(B108="3E","3E",IF(B108="","I",LOOKUP(B108/D$2,{0,0.4,0.45,0.5,0.55,0.6,0.65,0.7,0.75,0.8,1},{"F","D","C","C+","B-","B","B+","A-","A","A+"}))))</f>
        <v/>
      </c>
      <c r="D108" s="99" t="str">
        <f>IF(COUNT($A108)=0,"",IF(B108="","--",IF(B108="3E","3E",LOOKUP(B108/D$2,{0,0.4,0.45,0.5,0.55,0.6,0.65,0.7,0.75,0.8,1},{0,2,2.25,2.5,2.75,3,3.25,3.5,3.75,4}))))</f>
        <v/>
      </c>
      <c r="E108" s="5" t="str">
        <f>IF(COUNT($A108)=0,"",IF($A108&lt;&gt;DR!$B110,"ERR",DR!R110))</f>
        <v/>
      </c>
      <c r="F108" s="2" t="str">
        <f>IF(COUNT($A108)=0,"",IF(E108="3E","3E",IF(E108="","I",LOOKUP(E108/G$2,{0,0.4,0.45,0.5,0.55,0.6,0.65,0.7,0.75,0.8,1},{"F","D","C","C+","B-","B","B+","A-","A","A+"}))))</f>
        <v/>
      </c>
      <c r="G108" s="99" t="str">
        <f>IF(COUNT($A108)=0,"",IF(E108="","--",IF(E108="3E","3E",LOOKUP(E108/G$2,{0,0.4,0.45,0.5,0.55,0.6,0.65,0.7,0.75,0.8,1},{0,2,2.25,2.5,2.75,3,3.25,3.5,3.75,4}))))</f>
        <v/>
      </c>
      <c r="H108" s="5" t="str">
        <f>IF(COUNT($A108)=0,"",IF($A108&lt;&gt;DR!$B110,"ERR",DR!Z110))</f>
        <v/>
      </c>
      <c r="I108" s="2" t="str">
        <f>IF(COUNT($A108)=0,"",IF(H108="3E","3E",IF(H108="","I",LOOKUP(H108/J$2,{0,0.4,0.45,0.5,0.55,0.6,0.65,0.7,0.75,0.8,1},{"F","D","C","C+","B-","B","B+","A-","A","A+"}))))</f>
        <v/>
      </c>
      <c r="J108" s="99" t="str">
        <f>IF(COUNT($A108)=0,"",IF(H108="","--",IF(H108="3E","3E",LOOKUP(H108/J$2,{0,0.4,0.45,0.5,0.55,0.6,0.65,0.7,0.75,0.8,1},{0,2,2.25,2.5,2.75,3,3.25,3.5,3.75,4}))))</f>
        <v/>
      </c>
      <c r="K108" s="5" t="str">
        <f>IF(COUNT($A108)=0,"",IF($A108&lt;&gt;DR!$B110,"ERR",DR!AH110))</f>
        <v/>
      </c>
      <c r="L108" s="2" t="str">
        <f>IF(COUNT($A108)=0,"",IF(K108="3E","3E",IF(K108="","I",LOOKUP(K108/M$2,{0,0.4,0.45,0.5,0.55,0.6,0.65,0.7,0.75,0.8,1},{"F","D","C","C+","B-","B","B+","A-","A","A+"}))))</f>
        <v/>
      </c>
      <c r="M108" s="99" t="str">
        <f>IF(COUNT($A108)=0,"",IF(K108="","--",IF(K108="3E","3E",LOOKUP(K108/M$2,{0,0.4,0.45,0.5,0.55,0.6,0.65,0.7,0.75,0.8,1},{0,2,2.25,2.5,2.75,3,3.25,3.5,3.75,4}))))</f>
        <v/>
      </c>
      <c r="N108" s="5" t="str">
        <f>IF(COUNT($A108)=0,"",IF($A108&lt;&gt;DR!$B110,"ERR",DR!AP110))</f>
        <v/>
      </c>
      <c r="O108" s="2" t="str">
        <f>IF(COUNT($A108)=0,"",IF(N108="3E","3E",IF(N108="","I",LOOKUP(N108/P$2,{0,0.4,0.45,0.5,0.55,0.6,0.65,0.7,0.75,0.8,1},{"F","D","C","C+","B-","B","B+","A-","A","A+"}))))</f>
        <v/>
      </c>
      <c r="P108" s="99" t="str">
        <f>IF(COUNT($A108)=0,"",IF(N108="","--",IF(N108="3E","3E",LOOKUP(N108/P$2,{0,0.4,0.45,0.5,0.55,0.6,0.65,0.7,0.75,0.8,1},{0,2,2.25,2.5,2.75,3,3.25,3.5,3.75,4}))))</f>
        <v/>
      </c>
      <c r="Q108" s="5" t="str">
        <f>IF(COUNT($A108)=0,"",IF($A108&lt;&gt;DR!$B110,"ERR",DR!AX110))</f>
        <v/>
      </c>
      <c r="R108" s="2" t="str">
        <f>IF(COUNT($A108)=0,"",IF(Q108="3E","3E",IF(Q108="","I",LOOKUP(Q108/S$2,{0,0.4,0.45,0.5,0.55,0.6,0.65,0.7,0.75,0.8,1},{"F","D","C","C+","B-","B","B+","A-","A","A+"}))))</f>
        <v/>
      </c>
      <c r="S108" s="99" t="str">
        <f>IF(COUNT($A108)=0,"",IF(Q108="","--",IF(Q108="3E","3E",LOOKUP(Q108/S$2,{0,0.4,0.45,0.5,0.55,0.6,0.65,0.7,0.75,0.8,1},{0,2,2.25,2.5,2.75,3,3.25,3.5,3.75,4}))))</f>
        <v/>
      </c>
      <c r="T108" s="5" t="str">
        <f>IF(OR(COUNT($A108)=0,DR!BZ110=""),"",IF($A108&lt;&gt;DR!$B110,"ERR",DR!BZ110))</f>
        <v/>
      </c>
      <c r="U108" s="2" t="str">
        <f>IF(COUNT($A108)=0,"",IF(T108="3E","3E",IF(T108="","I",LOOKUP(T108/V$2,{0,0.4,0.45,0.5,0.55,0.6,0.65,0.7,0.75,0.8,1},{"F","D","C","C+","B-","B","B+","A-","A","A+"}))))</f>
        <v/>
      </c>
      <c r="V108" s="99" t="str">
        <f>IF(COUNT($A108)=0,"",IF(T108="","--",IF(T108="3E","3E",LOOKUP(T108/V$2,{0,0.4,0.45,0.5,0.55,0.6,0.65,0.7,0.75,0.8,1},{0,2,2.25,2.5,2.75,3,3.25,3.5,3.75,4}))))</f>
        <v/>
      </c>
      <c r="W108" s="5" t="str">
        <f>IF(COUNT($A108)=0,"",IF($A108&lt;&gt;DR!$B110,"ERR",IF(DR!$A110="IM",DR!CL110,DR!CK110)))</f>
        <v/>
      </c>
      <c r="X108" s="2" t="str">
        <f>IF(COUNT($A108)=0,"",IF(W108="3E","3E",IF(W108="","I",LOOKUP(W108/Y$2,{0,0.4,0.45,0.5,0.55,0.6,0.65,0.7,0.75,0.8,1},{"F","D","C","C+","B-","B","B+","A-","A","A+"}))))</f>
        <v/>
      </c>
      <c r="Y108" s="99" t="str">
        <f>IF(COUNT($A108)=0,"",IF(W108="","--",IF(W108="3E","3E",LOOKUP(W108/Y$2,{0,0.4,0.45,0.5,0.55,0.6,0.65,0.7,0.75,0.8,1},{0,2,2.25,2.5,2.75,3,3.25,3.5,3.75,4}))))</f>
        <v/>
      </c>
      <c r="Z108" s="5" t="str">
        <f>IF(COUNT($A108)=0,"",IF($A108&lt;&gt;DR!$B110,"ERR",DR!BF110))</f>
        <v/>
      </c>
      <c r="AA108" s="2" t="str">
        <f>IF(COUNT($A108)=0,"",IF(Z108="3E","3E",IF(Z108="","I",LOOKUP(Z108/AB$2,{0,0.4,0.45,0.5,0.55,0.6,0.65,0.7,0.75,0.8,1},{"F","D","C","C+","B-","B","B+","A-","A","A+"}))))</f>
        <v/>
      </c>
      <c r="AB108" s="99" t="str">
        <f>IF(COUNT($A108)=0,"",IF(Z108="","--",IF(Z108="3E","3E",LOOKUP(Z108/AB$2,{0,0.4,0.45,0.5,0.55,0.6,0.65,0.7,0.75,0.8,1},{0,2,2.25,2.5,2.75,3,3.25,3.5,3.75,4}))))</f>
        <v/>
      </c>
      <c r="AC108" s="5" t="str">
        <f>IF(COUNT($A108)=0,"",IF($A108&lt;&gt;DR!$B110,"ERR",DR!BG110))</f>
        <v/>
      </c>
      <c r="AD108" s="2" t="str">
        <f>IF(COUNT($A108)=0,"",IF(AC108="3E","3E",IF(AC108="","I",LOOKUP(AC108/AE$2,{0,0.4,0.45,0.5,0.55,0.6,0.65,0.7,0.75,0.8,1},{"F","D","C","C+","B-","B","B+","A-","A","A+"}))))</f>
        <v/>
      </c>
      <c r="AE108" s="99" t="str">
        <f>IF(COUNT($A108)=0,"",IF(AC108="","--",IF(AC108="3E","3E",LOOKUP(AC108/AE$2,{0,0.4,0.45,0.5,0.55,0.6,0.65,0.7,0.75,0.8,1},{0,2,2.25,2.5,2.75,3,3.25,3.5,3.75,4}))))</f>
        <v/>
      </c>
      <c r="AF108" s="5" t="str">
        <f>IF(COUNT($A108)=0,"",IF($A108&lt;&gt;DR!$B110,"ERR",DR!BQ110))</f>
        <v/>
      </c>
      <c r="AG108" s="2" t="str">
        <f>IF(COUNT($A108)=0,"",IF(AF108="3E","3E",IF(AF108="","I",LOOKUP(AF108/AH$2,{0,0.4,0.45,0.5,0.55,0.6,0.65,0.7,0.75,0.8,1},{"F","D","C","C+","B-","B","B+","A-","A","A+"}))))</f>
        <v/>
      </c>
      <c r="AH108" s="99" t="str">
        <f>IF(COUNT($A108)=0,"",IF(AF108="","--",IF(AF108="3E","3E",LOOKUP(AF108/AH$2,{0,0.4,0.45,0.5,0.55,0.6,0.65,0.7,0.75,0.8,1},{0,2,2.25,2.5,2.75,3,3.25,3.5,3.75,4}))))</f>
        <v/>
      </c>
      <c r="AI108" s="5" t="str">
        <f>IF(COUNT($A108)=0,"",IF($A108&lt;&gt;DR!$B110,"ERR",DR!BY110))</f>
        <v/>
      </c>
      <c r="AJ108" s="2" t="str">
        <f>IF(COUNT($A108)=0,"",IF(AI108="3E","3E",IF(AI108="","I",LOOKUP(AI108/AK$2,{0,0.4,0.45,0.5,0.55,0.6,0.65,0.7,0.75,0.8,1},{"F","D","C","C+","B-","B","B+","A-","A","A+"}))))</f>
        <v/>
      </c>
      <c r="AK108" s="103" t="str">
        <f>IF(COUNT($A108)=0,"",IF(AI108="","--",IF(AI108="3E","3E",LOOKUP(AI108/AK$2,{0,0.4,0.45,0.5,0.55,0.6,0.65,0.7,0.75,0.8,1},{0,2,2.25,2.5,2.75,3,3.25,3.5,3.75,4}))))</f>
        <v/>
      </c>
      <c r="AL108" s="94" t="str">
        <f>IFERROR(IF(COUNT($A108)=0,"",IF(COUNT(W108)=0,"--",IF(COUNTIF(B108:AK108,"3E")&gt;0,"3E",SUM(IF(D108&gt;=2,D108*$D$3),IF(G108&gt;=2,G108*$G$3),IF(J108&gt;=2,J108*$J$3),IF(M108&gt;=2,M108*$M$3),IF(P108&gt;=2,P108*$P$3),IF(S108&gt;=2,S108*$S$3),IF(V108&gt;=2,V108*$V$3),IF(Y108&gt;=2,Y108*$Y$3),IF(AB108&gt;=2,AB108*$AB$3),IF(AE108&gt;=2,AE108*$AE$3),IF(AH108&gt;=2,AH108*$AH$3),IF(AK108&gt;=2,AK108*$AK$3))))),"")</f>
        <v/>
      </c>
      <c r="AM108" s="4" t="str">
        <f>IF(COUNT($A108)=0,"",IF(COUNT(W108)=0,"--",IF(COUNTIF(B108:Y108,"3E")&gt;0,"3E",TRUNC(SUM(IF(N(D108)&gt;=2,D$3*D108,0),IF(N(G108)&gt;=2,G$3*G108,0),IF(N(J108)&gt;=2,J$3*J108,0),IF(N(M108)&gt;=2,M$3*M108,0),IF(N(P108)&gt;=2,P$3*P108,0),IF(N(S108)&gt;=2,S$3*S108,0),IF(N(AB108)&gt;=2,AB$3*AB108,0),IF(N(AE108)&gt;=2,AE$3*AE108,0),IF(N(AH108)&gt;=2,AH$3*AH108,0),IF(N(V108)&gt;=2,V$3*V108,0),IF(N(Y108)&gt;=2,Y$3*Y108,0))/TCP,3))))</f>
        <v/>
      </c>
      <c r="AN108" s="2" t="str">
        <f>IFERROR(IF(COUNT($A108)=0,"",IF(COUNT(W108)=0,"--",IF(COUNTIF(B108:AK108,"3E")&gt;0,"3E",SUM(IF(D108&gt;=2,$D$3),IF(G108&gt;=2,$G$3),IF(J108&gt;=2,$J$3),IF(M108&gt;=2,$M$3),IF(P108&gt;=2,$P$3),IF(S108&gt;=2,$S$3),IF(V108&gt;=2,$V$3),IF(Y108&gt;=2,$Y$3),IF(AB108&gt;=2,$AB$3),IF(AE108&gt;=2,$AE$3),IF(AH108&gt;=2,$AH$3),IF(AK108&gt;=2,$AK$3))))),"")</f>
        <v/>
      </c>
      <c r="AO108" s="2" t="str">
        <f>IF(AM108="3E","3E",IF(COUNT($A108)=0,"",IF(COUNT(AK108)=0,"I",LOOKUP(AM108,{0,2,2.25,2.5,2.75,3,3.25,3.5,3.75,4},{"F","D","C","C+","B-","B","B+","A-","A","A+"}))))</f>
        <v/>
      </c>
      <c r="AP108" s="2" t="str">
        <f>IF(AM108="3E","3E",IF(OR(COUNT($A108)=0,COUNT(W108)=0),"",IF(AND(Y108&gt;=2,AM108&gt;=2,AN108&gt;=28),"PASS","FAIL")))</f>
        <v/>
      </c>
      <c r="AQ108" s="2" t="str">
        <f>IF(COUNT($A108)=0,"",IF(AP108="3E","3E",IF(AP108="PASS",CONCATENATE(IF(N(D108)&lt;2,"411F,",""),IF(N(G108)&lt;2,"412F,",""),IF(N(J108)&lt;2,"413F,",""),IF(N(M108)&lt;2,"421F,",""),IF(N(P108)&lt;2,"422F,",""),IF(N(S108)&lt;2,"423F,",""),IF(N(AB108)&lt;2,"431F,",""),IF(N(AE108)&lt;2,"432F,",""),IF(N(AH108)&lt;2,"433F,","")),"")))</f>
        <v/>
      </c>
      <c r="AR108" s="6" t="str">
        <f t="shared" si="2"/>
        <v/>
      </c>
    </row>
    <row r="109" spans="1:44" ht="18.95" customHeight="1" x14ac:dyDescent="0.25">
      <c r="A109" s="93" t="str">
        <f>IF(DR!$B111="","",DR!$B111)</f>
        <v/>
      </c>
      <c r="B109" s="5" t="str">
        <f>IF(COUNT($A109)=0,"",IF($A109&lt;&gt;DR!$B111,"ERR",DR!J111))</f>
        <v/>
      </c>
      <c r="C109" s="2" t="str">
        <f>IF(COUNT($A109)=0,"",IF(B109="3E","3E",IF(B109="","I",LOOKUP(B109/D$2,{0,0.4,0.45,0.5,0.55,0.6,0.65,0.7,0.75,0.8,1},{"F","D","C","C+","B-","B","B+","A-","A","A+"}))))</f>
        <v/>
      </c>
      <c r="D109" s="99" t="str">
        <f>IF(COUNT($A109)=0,"",IF(B109="","--",IF(B109="3E","3E",LOOKUP(B109/D$2,{0,0.4,0.45,0.5,0.55,0.6,0.65,0.7,0.75,0.8,1},{0,2,2.25,2.5,2.75,3,3.25,3.5,3.75,4}))))</f>
        <v/>
      </c>
      <c r="E109" s="5" t="str">
        <f>IF(COUNT($A109)=0,"",IF($A109&lt;&gt;DR!$B111,"ERR",DR!R111))</f>
        <v/>
      </c>
      <c r="F109" s="2" t="str">
        <f>IF(COUNT($A109)=0,"",IF(E109="3E","3E",IF(E109="","I",LOOKUP(E109/G$2,{0,0.4,0.45,0.5,0.55,0.6,0.65,0.7,0.75,0.8,1},{"F","D","C","C+","B-","B","B+","A-","A","A+"}))))</f>
        <v/>
      </c>
      <c r="G109" s="99" t="str">
        <f>IF(COUNT($A109)=0,"",IF(E109="","--",IF(E109="3E","3E",LOOKUP(E109/G$2,{0,0.4,0.45,0.5,0.55,0.6,0.65,0.7,0.75,0.8,1},{0,2,2.25,2.5,2.75,3,3.25,3.5,3.75,4}))))</f>
        <v/>
      </c>
      <c r="H109" s="5" t="str">
        <f>IF(COUNT($A109)=0,"",IF($A109&lt;&gt;DR!$B111,"ERR",DR!Z111))</f>
        <v/>
      </c>
      <c r="I109" s="2" t="str">
        <f>IF(COUNT($A109)=0,"",IF(H109="3E","3E",IF(H109="","I",LOOKUP(H109/J$2,{0,0.4,0.45,0.5,0.55,0.6,0.65,0.7,0.75,0.8,1},{"F","D","C","C+","B-","B","B+","A-","A","A+"}))))</f>
        <v/>
      </c>
      <c r="J109" s="99" t="str">
        <f>IF(COUNT($A109)=0,"",IF(H109="","--",IF(H109="3E","3E",LOOKUP(H109/J$2,{0,0.4,0.45,0.5,0.55,0.6,0.65,0.7,0.75,0.8,1},{0,2,2.25,2.5,2.75,3,3.25,3.5,3.75,4}))))</f>
        <v/>
      </c>
      <c r="K109" s="5" t="str">
        <f>IF(COUNT($A109)=0,"",IF($A109&lt;&gt;DR!$B111,"ERR",DR!AH111))</f>
        <v/>
      </c>
      <c r="L109" s="2" t="str">
        <f>IF(COUNT($A109)=0,"",IF(K109="3E","3E",IF(K109="","I",LOOKUP(K109/M$2,{0,0.4,0.45,0.5,0.55,0.6,0.65,0.7,0.75,0.8,1},{"F","D","C","C+","B-","B","B+","A-","A","A+"}))))</f>
        <v/>
      </c>
      <c r="M109" s="99" t="str">
        <f>IF(COUNT($A109)=0,"",IF(K109="","--",IF(K109="3E","3E",LOOKUP(K109/M$2,{0,0.4,0.45,0.5,0.55,0.6,0.65,0.7,0.75,0.8,1},{0,2,2.25,2.5,2.75,3,3.25,3.5,3.75,4}))))</f>
        <v/>
      </c>
      <c r="N109" s="5" t="str">
        <f>IF(COUNT($A109)=0,"",IF($A109&lt;&gt;DR!$B111,"ERR",DR!AP111))</f>
        <v/>
      </c>
      <c r="O109" s="2" t="str">
        <f>IF(COUNT($A109)=0,"",IF(N109="3E","3E",IF(N109="","I",LOOKUP(N109/P$2,{0,0.4,0.45,0.5,0.55,0.6,0.65,0.7,0.75,0.8,1},{"F","D","C","C+","B-","B","B+","A-","A","A+"}))))</f>
        <v/>
      </c>
      <c r="P109" s="99" t="str">
        <f>IF(COUNT($A109)=0,"",IF(N109="","--",IF(N109="3E","3E",LOOKUP(N109/P$2,{0,0.4,0.45,0.5,0.55,0.6,0.65,0.7,0.75,0.8,1},{0,2,2.25,2.5,2.75,3,3.25,3.5,3.75,4}))))</f>
        <v/>
      </c>
      <c r="Q109" s="5" t="str">
        <f>IF(COUNT($A109)=0,"",IF($A109&lt;&gt;DR!$B111,"ERR",DR!AX111))</f>
        <v/>
      </c>
      <c r="R109" s="2" t="str">
        <f>IF(COUNT($A109)=0,"",IF(Q109="3E","3E",IF(Q109="","I",LOOKUP(Q109/S$2,{0,0.4,0.45,0.5,0.55,0.6,0.65,0.7,0.75,0.8,1},{"F","D","C","C+","B-","B","B+","A-","A","A+"}))))</f>
        <v/>
      </c>
      <c r="S109" s="99" t="str">
        <f>IF(COUNT($A109)=0,"",IF(Q109="","--",IF(Q109="3E","3E",LOOKUP(Q109/S$2,{0,0.4,0.45,0.5,0.55,0.6,0.65,0.7,0.75,0.8,1},{0,2,2.25,2.5,2.75,3,3.25,3.5,3.75,4}))))</f>
        <v/>
      </c>
      <c r="T109" s="5" t="str">
        <f>IF(OR(COUNT($A109)=0,DR!BZ111=""),"",IF($A109&lt;&gt;DR!$B111,"ERR",DR!BZ111))</f>
        <v/>
      </c>
      <c r="U109" s="2" t="str">
        <f>IF(COUNT($A109)=0,"",IF(T109="3E","3E",IF(T109="","I",LOOKUP(T109/V$2,{0,0.4,0.45,0.5,0.55,0.6,0.65,0.7,0.75,0.8,1},{"F","D","C","C+","B-","B","B+","A-","A","A+"}))))</f>
        <v/>
      </c>
      <c r="V109" s="99" t="str">
        <f>IF(COUNT($A109)=0,"",IF(T109="","--",IF(T109="3E","3E",LOOKUP(T109/V$2,{0,0.4,0.45,0.5,0.55,0.6,0.65,0.7,0.75,0.8,1},{0,2,2.25,2.5,2.75,3,3.25,3.5,3.75,4}))))</f>
        <v/>
      </c>
      <c r="W109" s="5" t="str">
        <f>IF(COUNT($A109)=0,"",IF($A109&lt;&gt;DR!$B111,"ERR",IF(DR!$A111="IM",DR!CL111,DR!CK111)))</f>
        <v/>
      </c>
      <c r="X109" s="2" t="str">
        <f>IF(COUNT($A109)=0,"",IF(W109="3E","3E",IF(W109="","I",LOOKUP(W109/Y$2,{0,0.4,0.45,0.5,0.55,0.6,0.65,0.7,0.75,0.8,1},{"F","D","C","C+","B-","B","B+","A-","A","A+"}))))</f>
        <v/>
      </c>
      <c r="Y109" s="99" t="str">
        <f>IF(COUNT($A109)=0,"",IF(W109="","--",IF(W109="3E","3E",LOOKUP(W109/Y$2,{0,0.4,0.45,0.5,0.55,0.6,0.65,0.7,0.75,0.8,1},{0,2,2.25,2.5,2.75,3,3.25,3.5,3.75,4}))))</f>
        <v/>
      </c>
      <c r="Z109" s="5" t="str">
        <f>IF(COUNT($A109)=0,"",IF($A109&lt;&gt;DR!$B111,"ERR",DR!BF111))</f>
        <v/>
      </c>
      <c r="AA109" s="2" t="str">
        <f>IF(COUNT($A109)=0,"",IF(Z109="3E","3E",IF(Z109="","I",LOOKUP(Z109/AB$2,{0,0.4,0.45,0.5,0.55,0.6,0.65,0.7,0.75,0.8,1},{"F","D","C","C+","B-","B","B+","A-","A","A+"}))))</f>
        <v/>
      </c>
      <c r="AB109" s="99" t="str">
        <f>IF(COUNT($A109)=0,"",IF(Z109="","--",IF(Z109="3E","3E",LOOKUP(Z109/AB$2,{0,0.4,0.45,0.5,0.55,0.6,0.65,0.7,0.75,0.8,1},{0,2,2.25,2.5,2.75,3,3.25,3.5,3.75,4}))))</f>
        <v/>
      </c>
      <c r="AC109" s="5" t="str">
        <f>IF(COUNT($A109)=0,"",IF($A109&lt;&gt;DR!$B111,"ERR",DR!BG111))</f>
        <v/>
      </c>
      <c r="AD109" s="2" t="str">
        <f>IF(COUNT($A109)=0,"",IF(AC109="3E","3E",IF(AC109="","I",LOOKUP(AC109/AE$2,{0,0.4,0.45,0.5,0.55,0.6,0.65,0.7,0.75,0.8,1},{"F","D","C","C+","B-","B","B+","A-","A","A+"}))))</f>
        <v/>
      </c>
      <c r="AE109" s="99" t="str">
        <f>IF(COUNT($A109)=0,"",IF(AC109="","--",IF(AC109="3E","3E",LOOKUP(AC109/AE$2,{0,0.4,0.45,0.5,0.55,0.6,0.65,0.7,0.75,0.8,1},{0,2,2.25,2.5,2.75,3,3.25,3.5,3.75,4}))))</f>
        <v/>
      </c>
      <c r="AF109" s="5" t="str">
        <f>IF(COUNT($A109)=0,"",IF($A109&lt;&gt;DR!$B111,"ERR",DR!BQ111))</f>
        <v/>
      </c>
      <c r="AG109" s="2" t="str">
        <f>IF(COUNT($A109)=0,"",IF(AF109="3E","3E",IF(AF109="","I",LOOKUP(AF109/AH$2,{0,0.4,0.45,0.5,0.55,0.6,0.65,0.7,0.75,0.8,1},{"F","D","C","C+","B-","B","B+","A-","A","A+"}))))</f>
        <v/>
      </c>
      <c r="AH109" s="99" t="str">
        <f>IF(COUNT($A109)=0,"",IF(AF109="","--",IF(AF109="3E","3E",LOOKUP(AF109/AH$2,{0,0.4,0.45,0.5,0.55,0.6,0.65,0.7,0.75,0.8,1},{0,2,2.25,2.5,2.75,3,3.25,3.5,3.75,4}))))</f>
        <v/>
      </c>
      <c r="AI109" s="5" t="str">
        <f>IF(COUNT($A109)=0,"",IF($A109&lt;&gt;DR!$B111,"ERR",DR!BY111))</f>
        <v/>
      </c>
      <c r="AJ109" s="2" t="str">
        <f>IF(COUNT($A109)=0,"",IF(AI109="3E","3E",IF(AI109="","I",LOOKUP(AI109/AK$2,{0,0.4,0.45,0.5,0.55,0.6,0.65,0.7,0.75,0.8,1},{"F","D","C","C+","B-","B","B+","A-","A","A+"}))))</f>
        <v/>
      </c>
      <c r="AK109" s="103" t="str">
        <f>IF(COUNT($A109)=0,"",IF(AI109="","--",IF(AI109="3E","3E",LOOKUP(AI109/AK$2,{0,0.4,0.45,0.5,0.55,0.6,0.65,0.7,0.75,0.8,1},{0,2,2.25,2.5,2.75,3,3.25,3.5,3.75,4}))))</f>
        <v/>
      </c>
      <c r="AL109" s="94" t="str">
        <f>IFERROR(IF(COUNT($A109)=0,"",IF(COUNT(W109)=0,"--",IF(COUNTIF(B109:AK109,"3E")&gt;0,"3E",SUM(IF(D109&gt;=2,D109*$D$3),IF(G109&gt;=2,G109*$G$3),IF(J109&gt;=2,J109*$J$3),IF(M109&gt;=2,M109*$M$3),IF(P109&gt;=2,P109*$P$3),IF(S109&gt;=2,S109*$S$3),IF(V109&gt;=2,V109*$V$3),IF(Y109&gt;=2,Y109*$Y$3),IF(AB109&gt;=2,AB109*$AB$3),IF(AE109&gt;=2,AE109*$AE$3),IF(AH109&gt;=2,AH109*$AH$3),IF(AK109&gt;=2,AK109*$AK$3))))),"")</f>
        <v/>
      </c>
      <c r="AM109" s="4" t="str">
        <f>IF(COUNT($A109)=0,"",IF(COUNT(W109)=0,"--",IF(COUNTIF(B109:Y109,"3E")&gt;0,"3E",TRUNC(SUM(IF(N(D109)&gt;=2,D$3*D109,0),IF(N(G109)&gt;=2,G$3*G109,0),IF(N(J109)&gt;=2,J$3*J109,0),IF(N(M109)&gt;=2,M$3*M109,0),IF(N(P109)&gt;=2,P$3*P109,0),IF(N(S109)&gt;=2,S$3*S109,0),IF(N(AB109)&gt;=2,AB$3*AB109,0),IF(N(AE109)&gt;=2,AE$3*AE109,0),IF(N(AH109)&gt;=2,AH$3*AH109,0),IF(N(V109)&gt;=2,V$3*V109,0),IF(N(Y109)&gt;=2,Y$3*Y109,0))/TCP,3))))</f>
        <v/>
      </c>
      <c r="AN109" s="2" t="str">
        <f>IFERROR(IF(COUNT($A109)=0,"",IF(COUNT(W109)=0,"--",IF(COUNTIF(B109:AK109,"3E")&gt;0,"3E",SUM(IF(D109&gt;=2,$D$3),IF(G109&gt;=2,$G$3),IF(J109&gt;=2,$J$3),IF(M109&gt;=2,$M$3),IF(P109&gt;=2,$P$3),IF(S109&gt;=2,$S$3),IF(V109&gt;=2,$V$3),IF(Y109&gt;=2,$Y$3),IF(AB109&gt;=2,$AB$3),IF(AE109&gt;=2,$AE$3),IF(AH109&gt;=2,$AH$3),IF(AK109&gt;=2,$AK$3))))),"")</f>
        <v/>
      </c>
      <c r="AO109" s="2" t="str">
        <f>IF(AM109="3E","3E",IF(COUNT($A109)=0,"",IF(COUNT(AK109)=0,"I",LOOKUP(AM109,{0,2,2.25,2.5,2.75,3,3.25,3.5,3.75,4},{"F","D","C","C+","B-","B","B+","A-","A","A+"}))))</f>
        <v/>
      </c>
      <c r="AP109" s="2" t="str">
        <f>IF(AM109="3E","3E",IF(OR(COUNT($A109)=0,COUNT(W109)=0),"",IF(AND(Y109&gt;=2,AM109&gt;=2,AN109&gt;=28),"PASS","FAIL")))</f>
        <v/>
      </c>
      <c r="AQ109" s="2" t="str">
        <f>IF(COUNT($A109)=0,"",IF(AP109="3E","3E",IF(AP109="PASS",CONCATENATE(IF(N(D109)&lt;2,"411F,",""),IF(N(G109)&lt;2,"412F,",""),IF(N(J109)&lt;2,"413F,",""),IF(N(M109)&lt;2,"421F,",""),IF(N(P109)&lt;2,"422F,",""),IF(N(S109)&lt;2,"423F,",""),IF(N(AB109)&lt;2,"431F,",""),IF(N(AE109)&lt;2,"432F,",""),IF(N(AH109)&lt;2,"433F,","")),"")))</f>
        <v/>
      </c>
      <c r="AR109" s="6" t="str">
        <f t="shared" si="2"/>
        <v/>
      </c>
    </row>
    <row r="110" spans="1:44" ht="18.95" customHeight="1" x14ac:dyDescent="0.25">
      <c r="A110" s="93" t="str">
        <f>IF(DR!$B112="","",DR!$B112)</f>
        <v/>
      </c>
      <c r="B110" s="5" t="str">
        <f>IF(COUNT($A110)=0,"",IF($A110&lt;&gt;DR!$B112,"ERR",DR!J112))</f>
        <v/>
      </c>
      <c r="C110" s="2" t="str">
        <f>IF(COUNT($A110)=0,"",IF(B110="3E","3E",IF(B110="","I",LOOKUP(B110/D$2,{0,0.4,0.45,0.5,0.55,0.6,0.65,0.7,0.75,0.8,1},{"F","D","C","C+","B-","B","B+","A-","A","A+"}))))</f>
        <v/>
      </c>
      <c r="D110" s="99" t="str">
        <f>IF(COUNT($A110)=0,"",IF(B110="","--",IF(B110="3E","3E",LOOKUP(B110/D$2,{0,0.4,0.45,0.5,0.55,0.6,0.65,0.7,0.75,0.8,1},{0,2,2.25,2.5,2.75,3,3.25,3.5,3.75,4}))))</f>
        <v/>
      </c>
      <c r="E110" s="5" t="str">
        <f>IF(COUNT($A110)=0,"",IF($A110&lt;&gt;DR!$B112,"ERR",DR!R112))</f>
        <v/>
      </c>
      <c r="F110" s="2" t="str">
        <f>IF(COUNT($A110)=0,"",IF(E110="3E","3E",IF(E110="","I",LOOKUP(E110/G$2,{0,0.4,0.45,0.5,0.55,0.6,0.65,0.7,0.75,0.8,1},{"F","D","C","C+","B-","B","B+","A-","A","A+"}))))</f>
        <v/>
      </c>
      <c r="G110" s="99" t="str">
        <f>IF(COUNT($A110)=0,"",IF(E110="","--",IF(E110="3E","3E",LOOKUP(E110/G$2,{0,0.4,0.45,0.5,0.55,0.6,0.65,0.7,0.75,0.8,1},{0,2,2.25,2.5,2.75,3,3.25,3.5,3.75,4}))))</f>
        <v/>
      </c>
      <c r="H110" s="5" t="str">
        <f>IF(COUNT($A110)=0,"",IF($A110&lt;&gt;DR!$B112,"ERR",DR!Z112))</f>
        <v/>
      </c>
      <c r="I110" s="2" t="str">
        <f>IF(COUNT($A110)=0,"",IF(H110="3E","3E",IF(H110="","I",LOOKUP(H110/J$2,{0,0.4,0.45,0.5,0.55,0.6,0.65,0.7,0.75,0.8,1},{"F","D","C","C+","B-","B","B+","A-","A","A+"}))))</f>
        <v/>
      </c>
      <c r="J110" s="99" t="str">
        <f>IF(COUNT($A110)=0,"",IF(H110="","--",IF(H110="3E","3E",LOOKUP(H110/J$2,{0,0.4,0.45,0.5,0.55,0.6,0.65,0.7,0.75,0.8,1},{0,2,2.25,2.5,2.75,3,3.25,3.5,3.75,4}))))</f>
        <v/>
      </c>
      <c r="K110" s="5" t="str">
        <f>IF(COUNT($A110)=0,"",IF($A110&lt;&gt;DR!$B112,"ERR",DR!AH112))</f>
        <v/>
      </c>
      <c r="L110" s="2" t="str">
        <f>IF(COUNT($A110)=0,"",IF(K110="3E","3E",IF(K110="","I",LOOKUP(K110/M$2,{0,0.4,0.45,0.5,0.55,0.6,0.65,0.7,0.75,0.8,1},{"F","D","C","C+","B-","B","B+","A-","A","A+"}))))</f>
        <v/>
      </c>
      <c r="M110" s="99" t="str">
        <f>IF(COUNT($A110)=0,"",IF(K110="","--",IF(K110="3E","3E",LOOKUP(K110/M$2,{0,0.4,0.45,0.5,0.55,0.6,0.65,0.7,0.75,0.8,1},{0,2,2.25,2.5,2.75,3,3.25,3.5,3.75,4}))))</f>
        <v/>
      </c>
      <c r="N110" s="5" t="str">
        <f>IF(COUNT($A110)=0,"",IF($A110&lt;&gt;DR!$B112,"ERR",DR!AP112))</f>
        <v/>
      </c>
      <c r="O110" s="2" t="str">
        <f>IF(COUNT($A110)=0,"",IF(N110="3E","3E",IF(N110="","I",LOOKUP(N110/P$2,{0,0.4,0.45,0.5,0.55,0.6,0.65,0.7,0.75,0.8,1},{"F","D","C","C+","B-","B","B+","A-","A","A+"}))))</f>
        <v/>
      </c>
      <c r="P110" s="99" t="str">
        <f>IF(COUNT($A110)=0,"",IF(N110="","--",IF(N110="3E","3E",LOOKUP(N110/P$2,{0,0.4,0.45,0.5,0.55,0.6,0.65,0.7,0.75,0.8,1},{0,2,2.25,2.5,2.75,3,3.25,3.5,3.75,4}))))</f>
        <v/>
      </c>
      <c r="Q110" s="5" t="str">
        <f>IF(COUNT($A110)=0,"",IF($A110&lt;&gt;DR!$B112,"ERR",DR!AX112))</f>
        <v/>
      </c>
      <c r="R110" s="2" t="str">
        <f>IF(COUNT($A110)=0,"",IF(Q110="3E","3E",IF(Q110="","I",LOOKUP(Q110/S$2,{0,0.4,0.45,0.5,0.55,0.6,0.65,0.7,0.75,0.8,1},{"F","D","C","C+","B-","B","B+","A-","A","A+"}))))</f>
        <v/>
      </c>
      <c r="S110" s="99" t="str">
        <f>IF(COUNT($A110)=0,"",IF(Q110="","--",IF(Q110="3E","3E",LOOKUP(Q110/S$2,{0,0.4,0.45,0.5,0.55,0.6,0.65,0.7,0.75,0.8,1},{0,2,2.25,2.5,2.75,3,3.25,3.5,3.75,4}))))</f>
        <v/>
      </c>
      <c r="T110" s="5" t="str">
        <f>IF(OR(COUNT($A110)=0,DR!BZ112=""),"",IF($A110&lt;&gt;DR!$B112,"ERR",DR!BZ112))</f>
        <v/>
      </c>
      <c r="U110" s="2" t="str">
        <f>IF(COUNT($A110)=0,"",IF(T110="3E","3E",IF(T110="","I",LOOKUP(T110/V$2,{0,0.4,0.45,0.5,0.55,0.6,0.65,0.7,0.75,0.8,1},{"F","D","C","C+","B-","B","B+","A-","A","A+"}))))</f>
        <v/>
      </c>
      <c r="V110" s="99" t="str">
        <f>IF(COUNT($A110)=0,"",IF(T110="","--",IF(T110="3E","3E",LOOKUP(T110/V$2,{0,0.4,0.45,0.5,0.55,0.6,0.65,0.7,0.75,0.8,1},{0,2,2.25,2.5,2.75,3,3.25,3.5,3.75,4}))))</f>
        <v/>
      </c>
      <c r="W110" s="5" t="str">
        <f>IF(COUNT($A110)=0,"",IF($A110&lt;&gt;DR!$B112,"ERR",IF(DR!$A112="IM",DR!CL112,DR!CK112)))</f>
        <v/>
      </c>
      <c r="X110" s="2" t="str">
        <f>IF(COUNT($A110)=0,"",IF(W110="3E","3E",IF(W110="","I",LOOKUP(W110/Y$2,{0,0.4,0.45,0.5,0.55,0.6,0.65,0.7,0.75,0.8,1},{"F","D","C","C+","B-","B","B+","A-","A","A+"}))))</f>
        <v/>
      </c>
      <c r="Y110" s="99" t="str">
        <f>IF(COUNT($A110)=0,"",IF(W110="","--",IF(W110="3E","3E",LOOKUP(W110/Y$2,{0,0.4,0.45,0.5,0.55,0.6,0.65,0.7,0.75,0.8,1},{0,2,2.25,2.5,2.75,3,3.25,3.5,3.75,4}))))</f>
        <v/>
      </c>
      <c r="Z110" s="5" t="str">
        <f>IF(COUNT($A110)=0,"",IF($A110&lt;&gt;DR!$B112,"ERR",DR!BF112))</f>
        <v/>
      </c>
      <c r="AA110" s="2" t="str">
        <f>IF(COUNT($A110)=0,"",IF(Z110="3E","3E",IF(Z110="","I",LOOKUP(Z110/AB$2,{0,0.4,0.45,0.5,0.55,0.6,0.65,0.7,0.75,0.8,1},{"F","D","C","C+","B-","B","B+","A-","A","A+"}))))</f>
        <v/>
      </c>
      <c r="AB110" s="99" t="str">
        <f>IF(COUNT($A110)=0,"",IF(Z110="","--",IF(Z110="3E","3E",LOOKUP(Z110/AB$2,{0,0.4,0.45,0.5,0.55,0.6,0.65,0.7,0.75,0.8,1},{0,2,2.25,2.5,2.75,3,3.25,3.5,3.75,4}))))</f>
        <v/>
      </c>
      <c r="AC110" s="5" t="str">
        <f>IF(COUNT($A110)=0,"",IF($A110&lt;&gt;DR!$B112,"ERR",DR!BG112))</f>
        <v/>
      </c>
      <c r="AD110" s="2" t="str">
        <f>IF(COUNT($A110)=0,"",IF(AC110="3E","3E",IF(AC110="","I",LOOKUP(AC110/AE$2,{0,0.4,0.45,0.5,0.55,0.6,0.65,0.7,0.75,0.8,1},{"F","D","C","C+","B-","B","B+","A-","A","A+"}))))</f>
        <v/>
      </c>
      <c r="AE110" s="99" t="str">
        <f>IF(COUNT($A110)=0,"",IF(AC110="","--",IF(AC110="3E","3E",LOOKUP(AC110/AE$2,{0,0.4,0.45,0.5,0.55,0.6,0.65,0.7,0.75,0.8,1},{0,2,2.25,2.5,2.75,3,3.25,3.5,3.75,4}))))</f>
        <v/>
      </c>
      <c r="AF110" s="5" t="str">
        <f>IF(COUNT($A110)=0,"",IF($A110&lt;&gt;DR!$B112,"ERR",DR!BQ112))</f>
        <v/>
      </c>
      <c r="AG110" s="2" t="str">
        <f>IF(COUNT($A110)=0,"",IF(AF110="3E","3E",IF(AF110="","I",LOOKUP(AF110/AH$2,{0,0.4,0.45,0.5,0.55,0.6,0.65,0.7,0.75,0.8,1},{"F","D","C","C+","B-","B","B+","A-","A","A+"}))))</f>
        <v/>
      </c>
      <c r="AH110" s="99" t="str">
        <f>IF(COUNT($A110)=0,"",IF(AF110="","--",IF(AF110="3E","3E",LOOKUP(AF110/AH$2,{0,0.4,0.45,0.5,0.55,0.6,0.65,0.7,0.75,0.8,1},{0,2,2.25,2.5,2.75,3,3.25,3.5,3.75,4}))))</f>
        <v/>
      </c>
      <c r="AI110" s="5" t="str">
        <f>IF(COUNT($A110)=0,"",IF($A110&lt;&gt;DR!$B112,"ERR",DR!BY112))</f>
        <v/>
      </c>
      <c r="AJ110" s="2" t="str">
        <f>IF(COUNT($A110)=0,"",IF(AI110="3E","3E",IF(AI110="","I",LOOKUP(AI110/AK$2,{0,0.4,0.45,0.5,0.55,0.6,0.65,0.7,0.75,0.8,1},{"F","D","C","C+","B-","B","B+","A-","A","A+"}))))</f>
        <v/>
      </c>
      <c r="AK110" s="103" t="str">
        <f>IF(COUNT($A110)=0,"",IF(AI110="","--",IF(AI110="3E","3E",LOOKUP(AI110/AK$2,{0,0.4,0.45,0.5,0.55,0.6,0.65,0.7,0.75,0.8,1},{0,2,2.25,2.5,2.75,3,3.25,3.5,3.75,4}))))</f>
        <v/>
      </c>
      <c r="AL110" s="94" t="str">
        <f>IFERROR(IF(COUNT($A110)=0,"",IF(COUNT(W110)=0,"--",IF(COUNTIF(B110:AK110,"3E")&gt;0,"3E",SUM(IF(D110&gt;=2,D110*$D$3),IF(G110&gt;=2,G110*$G$3),IF(J110&gt;=2,J110*$J$3),IF(M110&gt;=2,M110*$M$3),IF(P110&gt;=2,P110*$P$3),IF(S110&gt;=2,S110*$S$3),IF(V110&gt;=2,V110*$V$3),IF(Y110&gt;=2,Y110*$Y$3),IF(AB110&gt;=2,AB110*$AB$3),IF(AE110&gt;=2,AE110*$AE$3),IF(AH110&gt;=2,AH110*$AH$3),IF(AK110&gt;=2,AK110*$AK$3))))),"")</f>
        <v/>
      </c>
      <c r="AM110" s="4" t="str">
        <f>IF(COUNT($A110)=0,"",IF(COUNT(W110)=0,"--",IF(COUNTIF(B110:Y110,"3E")&gt;0,"3E",TRUNC(SUM(IF(N(D110)&gt;=2,D$3*D110,0),IF(N(G110)&gt;=2,G$3*G110,0),IF(N(J110)&gt;=2,J$3*J110,0),IF(N(M110)&gt;=2,M$3*M110,0),IF(N(P110)&gt;=2,P$3*P110,0),IF(N(S110)&gt;=2,S$3*S110,0),IF(N(AB110)&gt;=2,AB$3*AB110,0),IF(N(AE110)&gt;=2,AE$3*AE110,0),IF(N(AH110)&gt;=2,AH$3*AH110,0),IF(N(V110)&gt;=2,V$3*V110,0),IF(N(Y110)&gt;=2,Y$3*Y110,0))/TCP,3))))</f>
        <v/>
      </c>
      <c r="AN110" s="2" t="str">
        <f>IFERROR(IF(COUNT($A110)=0,"",IF(COUNT(W110)=0,"--",IF(COUNTIF(B110:AK110,"3E")&gt;0,"3E",SUM(IF(D110&gt;=2,$D$3),IF(G110&gt;=2,$G$3),IF(J110&gt;=2,$J$3),IF(M110&gt;=2,$M$3),IF(P110&gt;=2,$P$3),IF(S110&gt;=2,$S$3),IF(V110&gt;=2,$V$3),IF(Y110&gt;=2,$Y$3),IF(AB110&gt;=2,$AB$3),IF(AE110&gt;=2,$AE$3),IF(AH110&gt;=2,$AH$3),IF(AK110&gt;=2,$AK$3))))),"")</f>
        <v/>
      </c>
      <c r="AO110" s="2" t="str">
        <f>IF(AM110="3E","3E",IF(COUNT($A110)=0,"",IF(COUNT(AK110)=0,"I",LOOKUP(AM110,{0,2,2.25,2.5,2.75,3,3.25,3.5,3.75,4},{"F","D","C","C+","B-","B","B+","A-","A","A+"}))))</f>
        <v/>
      </c>
      <c r="AP110" s="2" t="str">
        <f>IF(AM110="3E","3E",IF(OR(COUNT($A110)=0,COUNT(W110)=0),"",IF(AND(Y110&gt;=2,AM110&gt;=2,AN110&gt;=28),"PASS","FAIL")))</f>
        <v/>
      </c>
      <c r="AQ110" s="2" t="str">
        <f>IF(COUNT($A110)=0,"",IF(AP110="3E","3E",IF(AP110="PASS",CONCATENATE(IF(N(D110)&lt;2,"411F,",""),IF(N(G110)&lt;2,"412F,",""),IF(N(J110)&lt;2,"413F,",""),IF(N(M110)&lt;2,"421F,",""),IF(N(P110)&lt;2,"422F,",""),IF(N(S110)&lt;2,"423F,",""),IF(N(AB110)&lt;2,"431F,",""),IF(N(AE110)&lt;2,"432F,",""),IF(N(AH110)&lt;2,"433F,","")),"")))</f>
        <v/>
      </c>
      <c r="AR110" s="6" t="str">
        <f t="shared" si="2"/>
        <v/>
      </c>
    </row>
    <row r="111" spans="1:44" ht="18.95" customHeight="1" x14ac:dyDescent="0.25">
      <c r="A111" s="93" t="str">
        <f>IF(DR!$B113="","",DR!$B113)</f>
        <v/>
      </c>
      <c r="B111" s="5" t="str">
        <f>IF(COUNT($A111)=0,"",IF($A111&lt;&gt;DR!$B113,"ERR",DR!J113))</f>
        <v/>
      </c>
      <c r="C111" s="2" t="str">
        <f>IF(COUNT($A111)=0,"",IF(B111="3E","3E",IF(B111="","I",LOOKUP(B111/D$2,{0,0.4,0.45,0.5,0.55,0.6,0.65,0.7,0.75,0.8,1},{"F","D","C","C+","B-","B","B+","A-","A","A+"}))))</f>
        <v/>
      </c>
      <c r="D111" s="99" t="str">
        <f>IF(COUNT($A111)=0,"",IF(B111="","--",IF(B111="3E","3E",LOOKUP(B111/D$2,{0,0.4,0.45,0.5,0.55,0.6,0.65,0.7,0.75,0.8,1},{0,2,2.25,2.5,2.75,3,3.25,3.5,3.75,4}))))</f>
        <v/>
      </c>
      <c r="E111" s="5" t="str">
        <f>IF(COUNT($A111)=0,"",IF($A111&lt;&gt;DR!$B113,"ERR",DR!R113))</f>
        <v/>
      </c>
      <c r="F111" s="2" t="str">
        <f>IF(COUNT($A111)=0,"",IF(E111="3E","3E",IF(E111="","I",LOOKUP(E111/G$2,{0,0.4,0.45,0.5,0.55,0.6,0.65,0.7,0.75,0.8,1},{"F","D","C","C+","B-","B","B+","A-","A","A+"}))))</f>
        <v/>
      </c>
      <c r="G111" s="99" t="str">
        <f>IF(COUNT($A111)=0,"",IF(E111="","--",IF(E111="3E","3E",LOOKUP(E111/G$2,{0,0.4,0.45,0.5,0.55,0.6,0.65,0.7,0.75,0.8,1},{0,2,2.25,2.5,2.75,3,3.25,3.5,3.75,4}))))</f>
        <v/>
      </c>
      <c r="H111" s="5" t="str">
        <f>IF(COUNT($A111)=0,"",IF($A111&lt;&gt;DR!$B113,"ERR",DR!Z113))</f>
        <v/>
      </c>
      <c r="I111" s="2" t="str">
        <f>IF(COUNT($A111)=0,"",IF(H111="3E","3E",IF(H111="","I",LOOKUP(H111/J$2,{0,0.4,0.45,0.5,0.55,0.6,0.65,0.7,0.75,0.8,1},{"F","D","C","C+","B-","B","B+","A-","A","A+"}))))</f>
        <v/>
      </c>
      <c r="J111" s="99" t="str">
        <f>IF(COUNT($A111)=0,"",IF(H111="","--",IF(H111="3E","3E",LOOKUP(H111/J$2,{0,0.4,0.45,0.5,0.55,0.6,0.65,0.7,0.75,0.8,1},{0,2,2.25,2.5,2.75,3,3.25,3.5,3.75,4}))))</f>
        <v/>
      </c>
      <c r="K111" s="5" t="str">
        <f>IF(COUNT($A111)=0,"",IF($A111&lt;&gt;DR!$B113,"ERR",DR!AH113))</f>
        <v/>
      </c>
      <c r="L111" s="2" t="str">
        <f>IF(COUNT($A111)=0,"",IF(K111="3E","3E",IF(K111="","I",LOOKUP(K111/M$2,{0,0.4,0.45,0.5,0.55,0.6,0.65,0.7,0.75,0.8,1},{"F","D","C","C+","B-","B","B+","A-","A","A+"}))))</f>
        <v/>
      </c>
      <c r="M111" s="99" t="str">
        <f>IF(COUNT($A111)=0,"",IF(K111="","--",IF(K111="3E","3E",LOOKUP(K111/M$2,{0,0.4,0.45,0.5,0.55,0.6,0.65,0.7,0.75,0.8,1},{0,2,2.25,2.5,2.75,3,3.25,3.5,3.75,4}))))</f>
        <v/>
      </c>
      <c r="N111" s="5" t="str">
        <f>IF(COUNT($A111)=0,"",IF($A111&lt;&gt;DR!$B113,"ERR",DR!AP113))</f>
        <v/>
      </c>
      <c r="O111" s="2" t="str">
        <f>IF(COUNT($A111)=0,"",IF(N111="3E","3E",IF(N111="","I",LOOKUP(N111/P$2,{0,0.4,0.45,0.5,0.55,0.6,0.65,0.7,0.75,0.8,1},{"F","D","C","C+","B-","B","B+","A-","A","A+"}))))</f>
        <v/>
      </c>
      <c r="P111" s="99" t="str">
        <f>IF(COUNT($A111)=0,"",IF(N111="","--",IF(N111="3E","3E",LOOKUP(N111/P$2,{0,0.4,0.45,0.5,0.55,0.6,0.65,0.7,0.75,0.8,1},{0,2,2.25,2.5,2.75,3,3.25,3.5,3.75,4}))))</f>
        <v/>
      </c>
      <c r="Q111" s="5" t="str">
        <f>IF(COUNT($A111)=0,"",IF($A111&lt;&gt;DR!$B113,"ERR",DR!AX113))</f>
        <v/>
      </c>
      <c r="R111" s="2" t="str">
        <f>IF(COUNT($A111)=0,"",IF(Q111="3E","3E",IF(Q111="","I",LOOKUP(Q111/S$2,{0,0.4,0.45,0.5,0.55,0.6,0.65,0.7,0.75,0.8,1},{"F","D","C","C+","B-","B","B+","A-","A","A+"}))))</f>
        <v/>
      </c>
      <c r="S111" s="99" t="str">
        <f>IF(COUNT($A111)=0,"",IF(Q111="","--",IF(Q111="3E","3E",LOOKUP(Q111/S$2,{0,0.4,0.45,0.5,0.55,0.6,0.65,0.7,0.75,0.8,1},{0,2,2.25,2.5,2.75,3,3.25,3.5,3.75,4}))))</f>
        <v/>
      </c>
      <c r="T111" s="5" t="str">
        <f>IF(OR(COUNT($A111)=0,DR!BZ113=""),"",IF($A111&lt;&gt;DR!$B113,"ERR",DR!BZ113))</f>
        <v/>
      </c>
      <c r="U111" s="2" t="str">
        <f>IF(COUNT($A111)=0,"",IF(T111="3E","3E",IF(T111="","I",LOOKUP(T111/V$2,{0,0.4,0.45,0.5,0.55,0.6,0.65,0.7,0.75,0.8,1},{"F","D","C","C+","B-","B","B+","A-","A","A+"}))))</f>
        <v/>
      </c>
      <c r="V111" s="99" t="str">
        <f>IF(COUNT($A111)=0,"",IF(T111="","--",IF(T111="3E","3E",LOOKUP(T111/V$2,{0,0.4,0.45,0.5,0.55,0.6,0.65,0.7,0.75,0.8,1},{0,2,2.25,2.5,2.75,3,3.25,3.5,3.75,4}))))</f>
        <v/>
      </c>
      <c r="W111" s="5" t="str">
        <f>IF(COUNT($A111)=0,"",IF($A111&lt;&gt;DR!$B113,"ERR",IF(DR!$A113="IM",DR!CL113,DR!CK113)))</f>
        <v/>
      </c>
      <c r="X111" s="2" t="str">
        <f>IF(COUNT($A111)=0,"",IF(W111="3E","3E",IF(W111="","I",LOOKUP(W111/Y$2,{0,0.4,0.45,0.5,0.55,0.6,0.65,0.7,0.75,0.8,1},{"F","D","C","C+","B-","B","B+","A-","A","A+"}))))</f>
        <v/>
      </c>
      <c r="Y111" s="99" t="str">
        <f>IF(COUNT($A111)=0,"",IF(W111="","--",IF(W111="3E","3E",LOOKUP(W111/Y$2,{0,0.4,0.45,0.5,0.55,0.6,0.65,0.7,0.75,0.8,1},{0,2,2.25,2.5,2.75,3,3.25,3.5,3.75,4}))))</f>
        <v/>
      </c>
      <c r="Z111" s="5" t="str">
        <f>IF(COUNT($A111)=0,"",IF($A111&lt;&gt;DR!$B113,"ERR",DR!BF113))</f>
        <v/>
      </c>
      <c r="AA111" s="2" t="str">
        <f>IF(COUNT($A111)=0,"",IF(Z111="3E","3E",IF(Z111="","I",LOOKUP(Z111/AB$2,{0,0.4,0.45,0.5,0.55,0.6,0.65,0.7,0.75,0.8,1},{"F","D","C","C+","B-","B","B+","A-","A","A+"}))))</f>
        <v/>
      </c>
      <c r="AB111" s="99" t="str">
        <f>IF(COUNT($A111)=0,"",IF(Z111="","--",IF(Z111="3E","3E",LOOKUP(Z111/AB$2,{0,0.4,0.45,0.5,0.55,0.6,0.65,0.7,0.75,0.8,1},{0,2,2.25,2.5,2.75,3,3.25,3.5,3.75,4}))))</f>
        <v/>
      </c>
      <c r="AC111" s="5" t="str">
        <f>IF(COUNT($A111)=0,"",IF($A111&lt;&gt;DR!$B113,"ERR",DR!BG113))</f>
        <v/>
      </c>
      <c r="AD111" s="2" t="str">
        <f>IF(COUNT($A111)=0,"",IF(AC111="3E","3E",IF(AC111="","I",LOOKUP(AC111/AE$2,{0,0.4,0.45,0.5,0.55,0.6,0.65,0.7,0.75,0.8,1},{"F","D","C","C+","B-","B","B+","A-","A","A+"}))))</f>
        <v/>
      </c>
      <c r="AE111" s="99" t="str">
        <f>IF(COUNT($A111)=0,"",IF(AC111="","--",IF(AC111="3E","3E",LOOKUP(AC111/AE$2,{0,0.4,0.45,0.5,0.55,0.6,0.65,0.7,0.75,0.8,1},{0,2,2.25,2.5,2.75,3,3.25,3.5,3.75,4}))))</f>
        <v/>
      </c>
      <c r="AF111" s="5" t="str">
        <f>IF(COUNT($A111)=0,"",IF($A111&lt;&gt;DR!$B113,"ERR",DR!BQ113))</f>
        <v/>
      </c>
      <c r="AG111" s="2" t="str">
        <f>IF(COUNT($A111)=0,"",IF(AF111="3E","3E",IF(AF111="","I",LOOKUP(AF111/AH$2,{0,0.4,0.45,0.5,0.55,0.6,0.65,0.7,0.75,0.8,1},{"F","D","C","C+","B-","B","B+","A-","A","A+"}))))</f>
        <v/>
      </c>
      <c r="AH111" s="99" t="str">
        <f>IF(COUNT($A111)=0,"",IF(AF111="","--",IF(AF111="3E","3E",LOOKUP(AF111/AH$2,{0,0.4,0.45,0.5,0.55,0.6,0.65,0.7,0.75,0.8,1},{0,2,2.25,2.5,2.75,3,3.25,3.5,3.75,4}))))</f>
        <v/>
      </c>
      <c r="AI111" s="5" t="str">
        <f>IF(COUNT($A111)=0,"",IF($A111&lt;&gt;DR!$B113,"ERR",DR!BY113))</f>
        <v/>
      </c>
      <c r="AJ111" s="2" t="str">
        <f>IF(COUNT($A111)=0,"",IF(AI111="3E","3E",IF(AI111="","I",LOOKUP(AI111/AK$2,{0,0.4,0.45,0.5,0.55,0.6,0.65,0.7,0.75,0.8,1},{"F","D","C","C+","B-","B","B+","A-","A","A+"}))))</f>
        <v/>
      </c>
      <c r="AK111" s="103" t="str">
        <f>IF(COUNT($A111)=0,"",IF(AI111="","--",IF(AI111="3E","3E",LOOKUP(AI111/AK$2,{0,0.4,0.45,0.5,0.55,0.6,0.65,0.7,0.75,0.8,1},{0,2,2.25,2.5,2.75,3,3.25,3.5,3.75,4}))))</f>
        <v/>
      </c>
      <c r="AL111" s="94" t="str">
        <f>IFERROR(IF(COUNT($A111)=0,"",IF(COUNT(W111)=0,"--",IF(COUNTIF(B111:AK111,"3E")&gt;0,"3E",SUM(IF(D111&gt;=2,D111*$D$3),IF(G111&gt;=2,G111*$G$3),IF(J111&gt;=2,J111*$J$3),IF(M111&gt;=2,M111*$M$3),IF(P111&gt;=2,P111*$P$3),IF(S111&gt;=2,S111*$S$3),IF(V111&gt;=2,V111*$V$3),IF(Y111&gt;=2,Y111*$Y$3),IF(AB111&gt;=2,AB111*$AB$3),IF(AE111&gt;=2,AE111*$AE$3),IF(AH111&gt;=2,AH111*$AH$3),IF(AK111&gt;=2,AK111*$AK$3))))),"")</f>
        <v/>
      </c>
      <c r="AM111" s="4" t="str">
        <f>IF(COUNT($A111)=0,"",IF(COUNT(W111)=0,"--",IF(COUNTIF(B111:Y111,"3E")&gt;0,"3E",TRUNC(SUM(IF(N(D111)&gt;=2,D$3*D111,0),IF(N(G111)&gt;=2,G$3*G111,0),IF(N(J111)&gt;=2,J$3*J111,0),IF(N(M111)&gt;=2,M$3*M111,0),IF(N(P111)&gt;=2,P$3*P111,0),IF(N(S111)&gt;=2,S$3*S111,0),IF(N(AB111)&gt;=2,AB$3*AB111,0),IF(N(AE111)&gt;=2,AE$3*AE111,0),IF(N(AH111)&gt;=2,AH$3*AH111,0),IF(N(V111)&gt;=2,V$3*V111,0),IF(N(Y111)&gt;=2,Y$3*Y111,0))/TCP,3))))</f>
        <v/>
      </c>
      <c r="AN111" s="2" t="str">
        <f>IFERROR(IF(COUNT($A111)=0,"",IF(COUNT(W111)=0,"--",IF(COUNTIF(B111:AK111,"3E")&gt;0,"3E",SUM(IF(D111&gt;=2,$D$3),IF(G111&gt;=2,$G$3),IF(J111&gt;=2,$J$3),IF(M111&gt;=2,$M$3),IF(P111&gt;=2,$P$3),IF(S111&gt;=2,$S$3),IF(V111&gt;=2,$V$3),IF(Y111&gt;=2,$Y$3),IF(AB111&gt;=2,$AB$3),IF(AE111&gt;=2,$AE$3),IF(AH111&gt;=2,$AH$3),IF(AK111&gt;=2,$AK$3))))),"")</f>
        <v/>
      </c>
      <c r="AO111" s="2" t="str">
        <f>IF(AM111="3E","3E",IF(COUNT($A111)=0,"",IF(COUNT(AK111)=0,"I",LOOKUP(AM111,{0,2,2.25,2.5,2.75,3,3.25,3.5,3.75,4},{"F","D","C","C+","B-","B","B+","A-","A","A+"}))))</f>
        <v/>
      </c>
      <c r="AP111" s="2" t="str">
        <f>IF(AM111="3E","3E",IF(OR(COUNT($A111)=0,COUNT(W111)=0),"",IF(AND(Y111&gt;=2,AM111&gt;=2,AN111&gt;=28),"PASS","FAIL")))</f>
        <v/>
      </c>
      <c r="AQ111" s="2" t="str">
        <f>IF(COUNT($A111)=0,"",IF(AP111="3E","3E",IF(AP111="PASS",CONCATENATE(IF(N(D111)&lt;2,"411F,",""),IF(N(G111)&lt;2,"412F,",""),IF(N(J111)&lt;2,"413F,",""),IF(N(M111)&lt;2,"421F,",""),IF(N(P111)&lt;2,"422F,",""),IF(N(S111)&lt;2,"423F,",""),IF(N(AB111)&lt;2,"431F,",""),IF(N(AE111)&lt;2,"432F,",""),IF(N(AH111)&lt;2,"433F,","")),"")))</f>
        <v/>
      </c>
      <c r="AR111" s="6" t="str">
        <f t="shared" si="2"/>
        <v/>
      </c>
    </row>
    <row r="112" spans="1:44" ht="18.95" customHeight="1" x14ac:dyDescent="0.25">
      <c r="A112" s="93" t="str">
        <f>IF(DR!$B114="","",DR!$B114)</f>
        <v/>
      </c>
      <c r="B112" s="5" t="str">
        <f>IF(COUNT($A112)=0,"",IF($A112&lt;&gt;DR!$B114,"ERR",DR!J114))</f>
        <v/>
      </c>
      <c r="C112" s="2" t="str">
        <f>IF(COUNT($A112)=0,"",IF(B112="3E","3E",IF(B112="","I",LOOKUP(B112/D$2,{0,0.4,0.45,0.5,0.55,0.6,0.65,0.7,0.75,0.8,1},{"F","D","C","C+","B-","B","B+","A-","A","A+"}))))</f>
        <v/>
      </c>
      <c r="D112" s="99" t="str">
        <f>IF(COUNT($A112)=0,"",IF(B112="","--",IF(B112="3E","3E",LOOKUP(B112/D$2,{0,0.4,0.45,0.5,0.55,0.6,0.65,0.7,0.75,0.8,1},{0,2,2.25,2.5,2.75,3,3.25,3.5,3.75,4}))))</f>
        <v/>
      </c>
      <c r="E112" s="5" t="str">
        <f>IF(COUNT($A112)=0,"",IF($A112&lt;&gt;DR!$B114,"ERR",DR!R114))</f>
        <v/>
      </c>
      <c r="F112" s="2" t="str">
        <f>IF(COUNT($A112)=0,"",IF(E112="3E","3E",IF(E112="","I",LOOKUP(E112/G$2,{0,0.4,0.45,0.5,0.55,0.6,0.65,0.7,0.75,0.8,1},{"F","D","C","C+","B-","B","B+","A-","A","A+"}))))</f>
        <v/>
      </c>
      <c r="G112" s="99" t="str">
        <f>IF(COUNT($A112)=0,"",IF(E112="","--",IF(E112="3E","3E",LOOKUP(E112/G$2,{0,0.4,0.45,0.5,0.55,0.6,0.65,0.7,0.75,0.8,1},{0,2,2.25,2.5,2.75,3,3.25,3.5,3.75,4}))))</f>
        <v/>
      </c>
      <c r="H112" s="5" t="str">
        <f>IF(COUNT($A112)=0,"",IF($A112&lt;&gt;DR!$B114,"ERR",DR!Z114))</f>
        <v/>
      </c>
      <c r="I112" s="2" t="str">
        <f>IF(COUNT($A112)=0,"",IF(H112="3E","3E",IF(H112="","I",LOOKUP(H112/J$2,{0,0.4,0.45,0.5,0.55,0.6,0.65,0.7,0.75,0.8,1},{"F","D","C","C+","B-","B","B+","A-","A","A+"}))))</f>
        <v/>
      </c>
      <c r="J112" s="99" t="str">
        <f>IF(COUNT($A112)=0,"",IF(H112="","--",IF(H112="3E","3E",LOOKUP(H112/J$2,{0,0.4,0.45,0.5,0.55,0.6,0.65,0.7,0.75,0.8,1},{0,2,2.25,2.5,2.75,3,3.25,3.5,3.75,4}))))</f>
        <v/>
      </c>
      <c r="K112" s="5" t="str">
        <f>IF(COUNT($A112)=0,"",IF($A112&lt;&gt;DR!$B114,"ERR",DR!AH114))</f>
        <v/>
      </c>
      <c r="L112" s="2" t="str">
        <f>IF(COUNT($A112)=0,"",IF(K112="3E","3E",IF(K112="","I",LOOKUP(K112/M$2,{0,0.4,0.45,0.5,0.55,0.6,0.65,0.7,0.75,0.8,1},{"F","D","C","C+","B-","B","B+","A-","A","A+"}))))</f>
        <v/>
      </c>
      <c r="M112" s="99" t="str">
        <f>IF(COUNT($A112)=0,"",IF(K112="","--",IF(K112="3E","3E",LOOKUP(K112/M$2,{0,0.4,0.45,0.5,0.55,0.6,0.65,0.7,0.75,0.8,1},{0,2,2.25,2.5,2.75,3,3.25,3.5,3.75,4}))))</f>
        <v/>
      </c>
      <c r="N112" s="5" t="str">
        <f>IF(COUNT($A112)=0,"",IF($A112&lt;&gt;DR!$B114,"ERR",DR!AP114))</f>
        <v/>
      </c>
      <c r="O112" s="2" t="str">
        <f>IF(COUNT($A112)=0,"",IF(N112="3E","3E",IF(N112="","I",LOOKUP(N112/P$2,{0,0.4,0.45,0.5,0.55,0.6,0.65,0.7,0.75,0.8,1},{"F","D","C","C+","B-","B","B+","A-","A","A+"}))))</f>
        <v/>
      </c>
      <c r="P112" s="99" t="str">
        <f>IF(COUNT($A112)=0,"",IF(N112="","--",IF(N112="3E","3E",LOOKUP(N112/P$2,{0,0.4,0.45,0.5,0.55,0.6,0.65,0.7,0.75,0.8,1},{0,2,2.25,2.5,2.75,3,3.25,3.5,3.75,4}))))</f>
        <v/>
      </c>
      <c r="Q112" s="5" t="str">
        <f>IF(COUNT($A112)=0,"",IF($A112&lt;&gt;DR!$B114,"ERR",DR!AX114))</f>
        <v/>
      </c>
      <c r="R112" s="2" t="str">
        <f>IF(COUNT($A112)=0,"",IF(Q112="3E","3E",IF(Q112="","I",LOOKUP(Q112/S$2,{0,0.4,0.45,0.5,0.55,0.6,0.65,0.7,0.75,0.8,1},{"F","D","C","C+","B-","B","B+","A-","A","A+"}))))</f>
        <v/>
      </c>
      <c r="S112" s="99" t="str">
        <f>IF(COUNT($A112)=0,"",IF(Q112="","--",IF(Q112="3E","3E",LOOKUP(Q112/S$2,{0,0.4,0.45,0.5,0.55,0.6,0.65,0.7,0.75,0.8,1},{0,2,2.25,2.5,2.75,3,3.25,3.5,3.75,4}))))</f>
        <v/>
      </c>
      <c r="T112" s="5" t="str">
        <f>IF(OR(COUNT($A112)=0,DR!BZ114=""),"",IF($A112&lt;&gt;DR!$B114,"ERR",DR!BZ114))</f>
        <v/>
      </c>
      <c r="U112" s="2" t="str">
        <f>IF(COUNT($A112)=0,"",IF(T112="3E","3E",IF(T112="","I",LOOKUP(T112/V$2,{0,0.4,0.45,0.5,0.55,0.6,0.65,0.7,0.75,0.8,1},{"F","D","C","C+","B-","B","B+","A-","A","A+"}))))</f>
        <v/>
      </c>
      <c r="V112" s="99" t="str">
        <f>IF(COUNT($A112)=0,"",IF(T112="","--",IF(T112="3E","3E",LOOKUP(T112/V$2,{0,0.4,0.45,0.5,0.55,0.6,0.65,0.7,0.75,0.8,1},{0,2,2.25,2.5,2.75,3,3.25,3.5,3.75,4}))))</f>
        <v/>
      </c>
      <c r="W112" s="5" t="str">
        <f>IF(COUNT($A112)=0,"",IF($A112&lt;&gt;DR!$B114,"ERR",IF(DR!$A114="IM",DR!CL114,DR!CK114)))</f>
        <v/>
      </c>
      <c r="X112" s="2" t="str">
        <f>IF(COUNT($A112)=0,"",IF(W112="3E","3E",IF(W112="","I",LOOKUP(W112/Y$2,{0,0.4,0.45,0.5,0.55,0.6,0.65,0.7,0.75,0.8,1},{"F","D","C","C+","B-","B","B+","A-","A","A+"}))))</f>
        <v/>
      </c>
      <c r="Y112" s="99" t="str">
        <f>IF(COUNT($A112)=0,"",IF(W112="","--",IF(W112="3E","3E",LOOKUP(W112/Y$2,{0,0.4,0.45,0.5,0.55,0.6,0.65,0.7,0.75,0.8,1},{0,2,2.25,2.5,2.75,3,3.25,3.5,3.75,4}))))</f>
        <v/>
      </c>
      <c r="Z112" s="5" t="str">
        <f>IF(COUNT($A112)=0,"",IF($A112&lt;&gt;DR!$B114,"ERR",DR!BF114))</f>
        <v/>
      </c>
      <c r="AA112" s="2" t="str">
        <f>IF(COUNT($A112)=0,"",IF(Z112="3E","3E",IF(Z112="","I",LOOKUP(Z112/AB$2,{0,0.4,0.45,0.5,0.55,0.6,0.65,0.7,0.75,0.8,1},{"F","D","C","C+","B-","B","B+","A-","A","A+"}))))</f>
        <v/>
      </c>
      <c r="AB112" s="99" t="str">
        <f>IF(COUNT($A112)=0,"",IF(Z112="","--",IF(Z112="3E","3E",LOOKUP(Z112/AB$2,{0,0.4,0.45,0.5,0.55,0.6,0.65,0.7,0.75,0.8,1},{0,2,2.25,2.5,2.75,3,3.25,3.5,3.75,4}))))</f>
        <v/>
      </c>
      <c r="AC112" s="5" t="str">
        <f>IF(COUNT($A112)=0,"",IF($A112&lt;&gt;DR!$B114,"ERR",DR!BG114))</f>
        <v/>
      </c>
      <c r="AD112" s="2" t="str">
        <f>IF(COUNT($A112)=0,"",IF(AC112="3E","3E",IF(AC112="","I",LOOKUP(AC112/AE$2,{0,0.4,0.45,0.5,0.55,0.6,0.65,0.7,0.75,0.8,1},{"F","D","C","C+","B-","B","B+","A-","A","A+"}))))</f>
        <v/>
      </c>
      <c r="AE112" s="99" t="str">
        <f>IF(COUNT($A112)=0,"",IF(AC112="","--",IF(AC112="3E","3E",LOOKUP(AC112/AE$2,{0,0.4,0.45,0.5,0.55,0.6,0.65,0.7,0.75,0.8,1},{0,2,2.25,2.5,2.75,3,3.25,3.5,3.75,4}))))</f>
        <v/>
      </c>
      <c r="AF112" s="5" t="str">
        <f>IF(COUNT($A112)=0,"",IF($A112&lt;&gt;DR!$B114,"ERR",DR!BQ114))</f>
        <v/>
      </c>
      <c r="AG112" s="2" t="str">
        <f>IF(COUNT($A112)=0,"",IF(AF112="3E","3E",IF(AF112="","I",LOOKUP(AF112/AH$2,{0,0.4,0.45,0.5,0.55,0.6,0.65,0.7,0.75,0.8,1},{"F","D","C","C+","B-","B","B+","A-","A","A+"}))))</f>
        <v/>
      </c>
      <c r="AH112" s="99" t="str">
        <f>IF(COUNT($A112)=0,"",IF(AF112="","--",IF(AF112="3E","3E",LOOKUP(AF112/AH$2,{0,0.4,0.45,0.5,0.55,0.6,0.65,0.7,0.75,0.8,1},{0,2,2.25,2.5,2.75,3,3.25,3.5,3.75,4}))))</f>
        <v/>
      </c>
      <c r="AI112" s="5" t="str">
        <f>IF(COUNT($A112)=0,"",IF($A112&lt;&gt;DR!$B114,"ERR",DR!BY114))</f>
        <v/>
      </c>
      <c r="AJ112" s="2" t="str">
        <f>IF(COUNT($A112)=0,"",IF(AI112="3E","3E",IF(AI112="","I",LOOKUP(AI112/AK$2,{0,0.4,0.45,0.5,0.55,0.6,0.65,0.7,0.75,0.8,1},{"F","D","C","C+","B-","B","B+","A-","A","A+"}))))</f>
        <v/>
      </c>
      <c r="AK112" s="103" t="str">
        <f>IF(COUNT($A112)=0,"",IF(AI112="","--",IF(AI112="3E","3E",LOOKUP(AI112/AK$2,{0,0.4,0.45,0.5,0.55,0.6,0.65,0.7,0.75,0.8,1},{0,2,2.25,2.5,2.75,3,3.25,3.5,3.75,4}))))</f>
        <v/>
      </c>
      <c r="AL112" s="94" t="str">
        <f>IFERROR(IF(COUNT($A112)=0,"",IF(COUNT(W112)=0,"--",IF(COUNTIF(B112:AK112,"3E")&gt;0,"3E",SUM(IF(D112&gt;=2,D112*$D$3),IF(G112&gt;=2,G112*$G$3),IF(J112&gt;=2,J112*$J$3),IF(M112&gt;=2,M112*$M$3),IF(P112&gt;=2,P112*$P$3),IF(S112&gt;=2,S112*$S$3),IF(V112&gt;=2,V112*$V$3),IF(Y112&gt;=2,Y112*$Y$3),IF(AB112&gt;=2,AB112*$AB$3),IF(AE112&gt;=2,AE112*$AE$3),IF(AH112&gt;=2,AH112*$AH$3),IF(AK112&gt;=2,AK112*$AK$3))))),"")</f>
        <v/>
      </c>
      <c r="AM112" s="4" t="str">
        <f>IF(COUNT($A112)=0,"",IF(COUNT(W112)=0,"--",IF(COUNTIF(B112:Y112,"3E")&gt;0,"3E",TRUNC(SUM(IF(N(D112)&gt;=2,D$3*D112,0),IF(N(G112)&gt;=2,G$3*G112,0),IF(N(J112)&gt;=2,J$3*J112,0),IF(N(M112)&gt;=2,M$3*M112,0),IF(N(P112)&gt;=2,P$3*P112,0),IF(N(S112)&gt;=2,S$3*S112,0),IF(N(AB112)&gt;=2,AB$3*AB112,0),IF(N(AE112)&gt;=2,AE$3*AE112,0),IF(N(AH112)&gt;=2,AH$3*AH112,0),IF(N(V112)&gt;=2,V$3*V112,0),IF(N(Y112)&gt;=2,Y$3*Y112,0))/TCP,3))))</f>
        <v/>
      </c>
      <c r="AN112" s="2" t="str">
        <f>IFERROR(IF(COUNT($A112)=0,"",IF(COUNT(W112)=0,"--",IF(COUNTIF(B112:AK112,"3E")&gt;0,"3E",SUM(IF(D112&gt;=2,$D$3),IF(G112&gt;=2,$G$3),IF(J112&gt;=2,$J$3),IF(M112&gt;=2,$M$3),IF(P112&gt;=2,$P$3),IF(S112&gt;=2,$S$3),IF(V112&gt;=2,$V$3),IF(Y112&gt;=2,$Y$3),IF(AB112&gt;=2,$AB$3),IF(AE112&gt;=2,$AE$3),IF(AH112&gt;=2,$AH$3),IF(AK112&gt;=2,$AK$3))))),"")</f>
        <v/>
      </c>
      <c r="AO112" s="2" t="str">
        <f>IF(AM112="3E","3E",IF(COUNT($A112)=0,"",IF(COUNT(AK112)=0,"I",LOOKUP(AM112,{0,2,2.25,2.5,2.75,3,3.25,3.5,3.75,4},{"F","D","C","C+","B-","B","B+","A-","A","A+"}))))</f>
        <v/>
      </c>
      <c r="AP112" s="2" t="str">
        <f>IF(AM112="3E","3E",IF(OR(COUNT($A112)=0,COUNT(W112)=0),"",IF(AND(Y112&gt;=2,AM112&gt;=2,AN112&gt;=28),"PASS","FAIL")))</f>
        <v/>
      </c>
      <c r="AQ112" s="2" t="str">
        <f>IF(COUNT($A112)=0,"",IF(AP112="3E","3E",IF(AP112="PASS",CONCATENATE(IF(N(D112)&lt;2,"411F,",""),IF(N(G112)&lt;2,"412F,",""),IF(N(J112)&lt;2,"413F,",""),IF(N(M112)&lt;2,"421F,",""),IF(N(P112)&lt;2,"422F,",""),IF(N(S112)&lt;2,"423F,",""),IF(N(AB112)&lt;2,"431F,",""),IF(N(AE112)&lt;2,"432F,",""),IF(N(AH112)&lt;2,"433F,","")),"")))</f>
        <v/>
      </c>
      <c r="AR112" s="6" t="str">
        <f t="shared" si="2"/>
        <v/>
      </c>
    </row>
    <row r="113" spans="1:44" ht="18.95" customHeight="1" x14ac:dyDescent="0.25">
      <c r="A113" s="93" t="str">
        <f>IF(DR!$B115="","",DR!$B115)</f>
        <v/>
      </c>
      <c r="B113" s="5" t="str">
        <f>IF(COUNT($A113)=0,"",IF($A113&lt;&gt;DR!$B115,"ERR",DR!J115))</f>
        <v/>
      </c>
      <c r="C113" s="2" t="str">
        <f>IF(COUNT($A113)=0,"",IF(B113="3E","3E",IF(B113="","I",LOOKUP(B113/D$2,{0,0.4,0.45,0.5,0.55,0.6,0.65,0.7,0.75,0.8,1},{"F","D","C","C+","B-","B","B+","A-","A","A+"}))))</f>
        <v/>
      </c>
      <c r="D113" s="99" t="str">
        <f>IF(COUNT($A113)=0,"",IF(B113="","--",IF(B113="3E","3E",LOOKUP(B113/D$2,{0,0.4,0.45,0.5,0.55,0.6,0.65,0.7,0.75,0.8,1},{0,2,2.25,2.5,2.75,3,3.25,3.5,3.75,4}))))</f>
        <v/>
      </c>
      <c r="E113" s="5" t="str">
        <f>IF(COUNT($A113)=0,"",IF($A113&lt;&gt;DR!$B115,"ERR",DR!R115))</f>
        <v/>
      </c>
      <c r="F113" s="2" t="str">
        <f>IF(COUNT($A113)=0,"",IF(E113="3E","3E",IF(E113="","I",LOOKUP(E113/G$2,{0,0.4,0.45,0.5,0.55,0.6,0.65,0.7,0.75,0.8,1},{"F","D","C","C+","B-","B","B+","A-","A","A+"}))))</f>
        <v/>
      </c>
      <c r="G113" s="99" t="str">
        <f>IF(COUNT($A113)=0,"",IF(E113="","--",IF(E113="3E","3E",LOOKUP(E113/G$2,{0,0.4,0.45,0.5,0.55,0.6,0.65,0.7,0.75,0.8,1},{0,2,2.25,2.5,2.75,3,3.25,3.5,3.75,4}))))</f>
        <v/>
      </c>
      <c r="H113" s="5" t="str">
        <f>IF(COUNT($A113)=0,"",IF($A113&lt;&gt;DR!$B115,"ERR",DR!Z115))</f>
        <v/>
      </c>
      <c r="I113" s="2" t="str">
        <f>IF(COUNT($A113)=0,"",IF(H113="3E","3E",IF(H113="","I",LOOKUP(H113/J$2,{0,0.4,0.45,0.5,0.55,0.6,0.65,0.7,0.75,0.8,1},{"F","D","C","C+","B-","B","B+","A-","A","A+"}))))</f>
        <v/>
      </c>
      <c r="J113" s="99" t="str">
        <f>IF(COUNT($A113)=0,"",IF(H113="","--",IF(H113="3E","3E",LOOKUP(H113/J$2,{0,0.4,0.45,0.5,0.55,0.6,0.65,0.7,0.75,0.8,1},{0,2,2.25,2.5,2.75,3,3.25,3.5,3.75,4}))))</f>
        <v/>
      </c>
      <c r="K113" s="5" t="str">
        <f>IF(COUNT($A113)=0,"",IF($A113&lt;&gt;DR!$B115,"ERR",DR!AH115))</f>
        <v/>
      </c>
      <c r="L113" s="2" t="str">
        <f>IF(COUNT($A113)=0,"",IF(K113="3E","3E",IF(K113="","I",LOOKUP(K113/M$2,{0,0.4,0.45,0.5,0.55,0.6,0.65,0.7,0.75,0.8,1},{"F","D","C","C+","B-","B","B+","A-","A","A+"}))))</f>
        <v/>
      </c>
      <c r="M113" s="99" t="str">
        <f>IF(COUNT($A113)=0,"",IF(K113="","--",IF(K113="3E","3E",LOOKUP(K113/M$2,{0,0.4,0.45,0.5,0.55,0.6,0.65,0.7,0.75,0.8,1},{0,2,2.25,2.5,2.75,3,3.25,3.5,3.75,4}))))</f>
        <v/>
      </c>
      <c r="N113" s="5" t="str">
        <f>IF(COUNT($A113)=0,"",IF($A113&lt;&gt;DR!$B115,"ERR",DR!AP115))</f>
        <v/>
      </c>
      <c r="O113" s="2" t="str">
        <f>IF(COUNT($A113)=0,"",IF(N113="3E","3E",IF(N113="","I",LOOKUP(N113/P$2,{0,0.4,0.45,0.5,0.55,0.6,0.65,0.7,0.75,0.8,1},{"F","D","C","C+","B-","B","B+","A-","A","A+"}))))</f>
        <v/>
      </c>
      <c r="P113" s="99" t="str">
        <f>IF(COUNT($A113)=0,"",IF(N113="","--",IF(N113="3E","3E",LOOKUP(N113/P$2,{0,0.4,0.45,0.5,0.55,0.6,0.65,0.7,0.75,0.8,1},{0,2,2.25,2.5,2.75,3,3.25,3.5,3.75,4}))))</f>
        <v/>
      </c>
      <c r="Q113" s="5" t="str">
        <f>IF(COUNT($A113)=0,"",IF($A113&lt;&gt;DR!$B115,"ERR",DR!AX115))</f>
        <v/>
      </c>
      <c r="R113" s="2" t="str">
        <f>IF(COUNT($A113)=0,"",IF(Q113="3E","3E",IF(Q113="","I",LOOKUP(Q113/S$2,{0,0.4,0.45,0.5,0.55,0.6,0.65,0.7,0.75,0.8,1},{"F","D","C","C+","B-","B","B+","A-","A","A+"}))))</f>
        <v/>
      </c>
      <c r="S113" s="99" t="str">
        <f>IF(COUNT($A113)=0,"",IF(Q113="","--",IF(Q113="3E","3E",LOOKUP(Q113/S$2,{0,0.4,0.45,0.5,0.55,0.6,0.65,0.7,0.75,0.8,1},{0,2,2.25,2.5,2.75,3,3.25,3.5,3.75,4}))))</f>
        <v/>
      </c>
      <c r="T113" s="5" t="str">
        <f>IF(OR(COUNT($A113)=0,DR!BZ115=""),"",IF($A113&lt;&gt;DR!$B115,"ERR",DR!BZ115))</f>
        <v/>
      </c>
      <c r="U113" s="2" t="str">
        <f>IF(COUNT($A113)=0,"",IF(T113="3E","3E",IF(T113="","I",LOOKUP(T113/V$2,{0,0.4,0.45,0.5,0.55,0.6,0.65,0.7,0.75,0.8,1},{"F","D","C","C+","B-","B","B+","A-","A","A+"}))))</f>
        <v/>
      </c>
      <c r="V113" s="99" t="str">
        <f>IF(COUNT($A113)=0,"",IF(T113="","--",IF(T113="3E","3E",LOOKUP(T113/V$2,{0,0.4,0.45,0.5,0.55,0.6,0.65,0.7,0.75,0.8,1},{0,2,2.25,2.5,2.75,3,3.25,3.5,3.75,4}))))</f>
        <v/>
      </c>
      <c r="W113" s="5" t="str">
        <f>IF(COUNT($A113)=0,"",IF($A113&lt;&gt;DR!$B115,"ERR",IF(DR!$A115="IM",DR!CL115,DR!CK115)))</f>
        <v/>
      </c>
      <c r="X113" s="2" t="str">
        <f>IF(COUNT($A113)=0,"",IF(W113="3E","3E",IF(W113="","I",LOOKUP(W113/Y$2,{0,0.4,0.45,0.5,0.55,0.6,0.65,0.7,0.75,0.8,1},{"F","D","C","C+","B-","B","B+","A-","A","A+"}))))</f>
        <v/>
      </c>
      <c r="Y113" s="99" t="str">
        <f>IF(COUNT($A113)=0,"",IF(W113="","--",IF(W113="3E","3E",LOOKUP(W113/Y$2,{0,0.4,0.45,0.5,0.55,0.6,0.65,0.7,0.75,0.8,1},{0,2,2.25,2.5,2.75,3,3.25,3.5,3.75,4}))))</f>
        <v/>
      </c>
      <c r="Z113" s="5" t="str">
        <f>IF(COUNT($A113)=0,"",IF($A113&lt;&gt;DR!$B115,"ERR",DR!BF115))</f>
        <v/>
      </c>
      <c r="AA113" s="2" t="str">
        <f>IF(COUNT($A113)=0,"",IF(Z113="3E","3E",IF(Z113="","I",LOOKUP(Z113/AB$2,{0,0.4,0.45,0.5,0.55,0.6,0.65,0.7,0.75,0.8,1},{"F","D","C","C+","B-","B","B+","A-","A","A+"}))))</f>
        <v/>
      </c>
      <c r="AB113" s="99" t="str">
        <f>IF(COUNT($A113)=0,"",IF(Z113="","--",IF(Z113="3E","3E",LOOKUP(Z113/AB$2,{0,0.4,0.45,0.5,0.55,0.6,0.65,0.7,0.75,0.8,1},{0,2,2.25,2.5,2.75,3,3.25,3.5,3.75,4}))))</f>
        <v/>
      </c>
      <c r="AC113" s="5" t="str">
        <f>IF(COUNT($A113)=0,"",IF($A113&lt;&gt;DR!$B115,"ERR",DR!BG115))</f>
        <v/>
      </c>
      <c r="AD113" s="2" t="str">
        <f>IF(COUNT($A113)=0,"",IF(AC113="3E","3E",IF(AC113="","I",LOOKUP(AC113/AE$2,{0,0.4,0.45,0.5,0.55,0.6,0.65,0.7,0.75,0.8,1},{"F","D","C","C+","B-","B","B+","A-","A","A+"}))))</f>
        <v/>
      </c>
      <c r="AE113" s="99" t="str">
        <f>IF(COUNT($A113)=0,"",IF(AC113="","--",IF(AC113="3E","3E",LOOKUP(AC113/AE$2,{0,0.4,0.45,0.5,0.55,0.6,0.65,0.7,0.75,0.8,1},{0,2,2.25,2.5,2.75,3,3.25,3.5,3.75,4}))))</f>
        <v/>
      </c>
      <c r="AF113" s="5" t="str">
        <f>IF(COUNT($A113)=0,"",IF($A113&lt;&gt;DR!$B115,"ERR",DR!BQ115))</f>
        <v/>
      </c>
      <c r="AG113" s="2" t="str">
        <f>IF(COUNT($A113)=0,"",IF(AF113="3E","3E",IF(AF113="","I",LOOKUP(AF113/AH$2,{0,0.4,0.45,0.5,0.55,0.6,0.65,0.7,0.75,0.8,1},{"F","D","C","C+","B-","B","B+","A-","A","A+"}))))</f>
        <v/>
      </c>
      <c r="AH113" s="99" t="str">
        <f>IF(COUNT($A113)=0,"",IF(AF113="","--",IF(AF113="3E","3E",LOOKUP(AF113/AH$2,{0,0.4,0.45,0.5,0.55,0.6,0.65,0.7,0.75,0.8,1},{0,2,2.25,2.5,2.75,3,3.25,3.5,3.75,4}))))</f>
        <v/>
      </c>
      <c r="AI113" s="5" t="str">
        <f>IF(COUNT($A113)=0,"",IF($A113&lt;&gt;DR!$B115,"ERR",DR!BY115))</f>
        <v/>
      </c>
      <c r="AJ113" s="2" t="str">
        <f>IF(COUNT($A113)=0,"",IF(AI113="3E","3E",IF(AI113="","I",LOOKUP(AI113/AK$2,{0,0.4,0.45,0.5,0.55,0.6,0.65,0.7,0.75,0.8,1},{"F","D","C","C+","B-","B","B+","A-","A","A+"}))))</f>
        <v/>
      </c>
      <c r="AK113" s="103" t="str">
        <f>IF(COUNT($A113)=0,"",IF(AI113="","--",IF(AI113="3E","3E",LOOKUP(AI113/AK$2,{0,0.4,0.45,0.5,0.55,0.6,0.65,0.7,0.75,0.8,1},{0,2,2.25,2.5,2.75,3,3.25,3.5,3.75,4}))))</f>
        <v/>
      </c>
      <c r="AL113" s="94" t="str">
        <f>IFERROR(IF(COUNT($A113)=0,"",IF(COUNT(W113)=0,"--",IF(COUNTIF(B113:AK113,"3E")&gt;0,"3E",SUM(IF(D113&gt;=2,D113*$D$3),IF(G113&gt;=2,G113*$G$3),IF(J113&gt;=2,J113*$J$3),IF(M113&gt;=2,M113*$M$3),IF(P113&gt;=2,P113*$P$3),IF(S113&gt;=2,S113*$S$3),IF(V113&gt;=2,V113*$V$3),IF(Y113&gt;=2,Y113*$Y$3),IF(AB113&gt;=2,AB113*$AB$3),IF(AE113&gt;=2,AE113*$AE$3),IF(AH113&gt;=2,AH113*$AH$3),IF(AK113&gt;=2,AK113*$AK$3))))),"")</f>
        <v/>
      </c>
      <c r="AM113" s="4" t="str">
        <f>IF(COUNT($A113)=0,"",IF(COUNT(W113)=0,"--",IF(COUNTIF(B113:Y113,"3E")&gt;0,"3E",TRUNC(SUM(IF(N(D113)&gt;=2,D$3*D113,0),IF(N(G113)&gt;=2,G$3*G113,0),IF(N(J113)&gt;=2,J$3*J113,0),IF(N(M113)&gt;=2,M$3*M113,0),IF(N(P113)&gt;=2,P$3*P113,0),IF(N(S113)&gt;=2,S$3*S113,0),IF(N(AB113)&gt;=2,AB$3*AB113,0),IF(N(AE113)&gt;=2,AE$3*AE113,0),IF(N(AH113)&gt;=2,AH$3*AH113,0),IF(N(V113)&gt;=2,V$3*V113,0),IF(N(Y113)&gt;=2,Y$3*Y113,0))/TCP,3))))</f>
        <v/>
      </c>
      <c r="AN113" s="2" t="str">
        <f>IFERROR(IF(COUNT($A113)=0,"",IF(COUNT(W113)=0,"--",IF(COUNTIF(B113:AK113,"3E")&gt;0,"3E",SUM(IF(D113&gt;=2,$D$3),IF(G113&gt;=2,$G$3),IF(J113&gt;=2,$J$3),IF(M113&gt;=2,$M$3),IF(P113&gt;=2,$P$3),IF(S113&gt;=2,$S$3),IF(V113&gt;=2,$V$3),IF(Y113&gt;=2,$Y$3),IF(AB113&gt;=2,$AB$3),IF(AE113&gt;=2,$AE$3),IF(AH113&gt;=2,$AH$3),IF(AK113&gt;=2,$AK$3))))),"")</f>
        <v/>
      </c>
      <c r="AO113" s="2" t="str">
        <f>IF(AM113="3E","3E",IF(COUNT($A113)=0,"",IF(COUNT(AK113)=0,"I",LOOKUP(AM113,{0,2,2.25,2.5,2.75,3,3.25,3.5,3.75,4},{"F","D","C","C+","B-","B","B+","A-","A","A+"}))))</f>
        <v/>
      </c>
      <c r="AP113" s="2" t="str">
        <f>IF(AM113="3E","3E",IF(OR(COUNT($A113)=0,COUNT(W113)=0),"",IF(AND(Y113&gt;=2,AM113&gt;=2,AN113&gt;=28),"PASS","FAIL")))</f>
        <v/>
      </c>
      <c r="AQ113" s="2" t="str">
        <f>IF(COUNT($A113)=0,"",IF(AP113="3E","3E",IF(AP113="PASS",CONCATENATE(IF(N(D113)&lt;2,"411F,",""),IF(N(G113)&lt;2,"412F,",""),IF(N(J113)&lt;2,"413F,",""),IF(N(M113)&lt;2,"421F,",""),IF(N(P113)&lt;2,"422F,",""),IF(N(S113)&lt;2,"423F,",""),IF(N(AB113)&lt;2,"431F,",""),IF(N(AE113)&lt;2,"432F,",""),IF(N(AH113)&lt;2,"433F,","")),"")))</f>
        <v/>
      </c>
      <c r="AR113" s="6" t="str">
        <f t="shared" si="2"/>
        <v/>
      </c>
    </row>
    <row r="114" spans="1:44" ht="18.95" customHeight="1" x14ac:dyDescent="0.25">
      <c r="A114" s="93" t="str">
        <f>IF(DR!$B116="","",DR!$B116)</f>
        <v/>
      </c>
      <c r="B114" s="5" t="str">
        <f>IF(COUNT($A114)=0,"",IF($A114&lt;&gt;DR!$B116,"ERR",DR!J116))</f>
        <v/>
      </c>
      <c r="C114" s="2" t="str">
        <f>IF(COUNT($A114)=0,"",IF(B114="3E","3E",IF(B114="","I",LOOKUP(B114/D$2,{0,0.4,0.45,0.5,0.55,0.6,0.65,0.7,0.75,0.8,1},{"F","D","C","C+","B-","B","B+","A-","A","A+"}))))</f>
        <v/>
      </c>
      <c r="D114" s="99" t="str">
        <f>IF(COUNT($A114)=0,"",IF(B114="","--",IF(B114="3E","3E",LOOKUP(B114/D$2,{0,0.4,0.45,0.5,0.55,0.6,0.65,0.7,0.75,0.8,1},{0,2,2.25,2.5,2.75,3,3.25,3.5,3.75,4}))))</f>
        <v/>
      </c>
      <c r="E114" s="5" t="str">
        <f>IF(COUNT($A114)=0,"",IF($A114&lt;&gt;DR!$B116,"ERR",DR!R116))</f>
        <v/>
      </c>
      <c r="F114" s="2" t="str">
        <f>IF(COUNT($A114)=0,"",IF(E114="3E","3E",IF(E114="","I",LOOKUP(E114/G$2,{0,0.4,0.45,0.5,0.55,0.6,0.65,0.7,0.75,0.8,1},{"F","D","C","C+","B-","B","B+","A-","A","A+"}))))</f>
        <v/>
      </c>
      <c r="G114" s="99" t="str">
        <f>IF(COUNT($A114)=0,"",IF(E114="","--",IF(E114="3E","3E",LOOKUP(E114/G$2,{0,0.4,0.45,0.5,0.55,0.6,0.65,0.7,0.75,0.8,1},{0,2,2.25,2.5,2.75,3,3.25,3.5,3.75,4}))))</f>
        <v/>
      </c>
      <c r="H114" s="5" t="str">
        <f>IF(COUNT($A114)=0,"",IF($A114&lt;&gt;DR!$B116,"ERR",DR!Z116))</f>
        <v/>
      </c>
      <c r="I114" s="2" t="str">
        <f>IF(COUNT($A114)=0,"",IF(H114="3E","3E",IF(H114="","I",LOOKUP(H114/J$2,{0,0.4,0.45,0.5,0.55,0.6,0.65,0.7,0.75,0.8,1},{"F","D","C","C+","B-","B","B+","A-","A","A+"}))))</f>
        <v/>
      </c>
      <c r="J114" s="99" t="str">
        <f>IF(COUNT($A114)=0,"",IF(H114="","--",IF(H114="3E","3E",LOOKUP(H114/J$2,{0,0.4,0.45,0.5,0.55,0.6,0.65,0.7,0.75,0.8,1},{0,2,2.25,2.5,2.75,3,3.25,3.5,3.75,4}))))</f>
        <v/>
      </c>
      <c r="K114" s="5" t="str">
        <f>IF(COUNT($A114)=0,"",IF($A114&lt;&gt;DR!$B116,"ERR",DR!AH116))</f>
        <v/>
      </c>
      <c r="L114" s="2" t="str">
        <f>IF(COUNT($A114)=0,"",IF(K114="3E","3E",IF(K114="","I",LOOKUP(K114/M$2,{0,0.4,0.45,0.5,0.55,0.6,0.65,0.7,0.75,0.8,1},{"F","D","C","C+","B-","B","B+","A-","A","A+"}))))</f>
        <v/>
      </c>
      <c r="M114" s="99" t="str">
        <f>IF(COUNT($A114)=0,"",IF(K114="","--",IF(K114="3E","3E",LOOKUP(K114/M$2,{0,0.4,0.45,0.5,0.55,0.6,0.65,0.7,0.75,0.8,1},{0,2,2.25,2.5,2.75,3,3.25,3.5,3.75,4}))))</f>
        <v/>
      </c>
      <c r="N114" s="5" t="str">
        <f>IF(COUNT($A114)=0,"",IF($A114&lt;&gt;DR!$B116,"ERR",DR!AP116))</f>
        <v/>
      </c>
      <c r="O114" s="2" t="str">
        <f>IF(COUNT($A114)=0,"",IF(N114="3E","3E",IF(N114="","I",LOOKUP(N114/P$2,{0,0.4,0.45,0.5,0.55,0.6,0.65,0.7,0.75,0.8,1},{"F","D","C","C+","B-","B","B+","A-","A","A+"}))))</f>
        <v/>
      </c>
      <c r="P114" s="99" t="str">
        <f>IF(COUNT($A114)=0,"",IF(N114="","--",IF(N114="3E","3E",LOOKUP(N114/P$2,{0,0.4,0.45,0.5,0.55,0.6,0.65,0.7,0.75,0.8,1},{0,2,2.25,2.5,2.75,3,3.25,3.5,3.75,4}))))</f>
        <v/>
      </c>
      <c r="Q114" s="5" t="str">
        <f>IF(COUNT($A114)=0,"",IF($A114&lt;&gt;DR!$B116,"ERR",DR!AX116))</f>
        <v/>
      </c>
      <c r="R114" s="2" t="str">
        <f>IF(COUNT($A114)=0,"",IF(Q114="3E","3E",IF(Q114="","I",LOOKUP(Q114/S$2,{0,0.4,0.45,0.5,0.55,0.6,0.65,0.7,0.75,0.8,1},{"F","D","C","C+","B-","B","B+","A-","A","A+"}))))</f>
        <v/>
      </c>
      <c r="S114" s="99" t="str">
        <f>IF(COUNT($A114)=0,"",IF(Q114="","--",IF(Q114="3E","3E",LOOKUP(Q114/S$2,{0,0.4,0.45,0.5,0.55,0.6,0.65,0.7,0.75,0.8,1},{0,2,2.25,2.5,2.75,3,3.25,3.5,3.75,4}))))</f>
        <v/>
      </c>
      <c r="T114" s="5" t="str">
        <f>IF(OR(COUNT($A114)=0,DR!BZ116=""),"",IF($A114&lt;&gt;DR!$B116,"ERR",DR!BZ116))</f>
        <v/>
      </c>
      <c r="U114" s="2" t="str">
        <f>IF(COUNT($A114)=0,"",IF(T114="3E","3E",IF(T114="","I",LOOKUP(T114/V$2,{0,0.4,0.45,0.5,0.55,0.6,0.65,0.7,0.75,0.8,1},{"F","D","C","C+","B-","B","B+","A-","A","A+"}))))</f>
        <v/>
      </c>
      <c r="V114" s="99" t="str">
        <f>IF(COUNT($A114)=0,"",IF(T114="","--",IF(T114="3E","3E",LOOKUP(T114/V$2,{0,0.4,0.45,0.5,0.55,0.6,0.65,0.7,0.75,0.8,1},{0,2,2.25,2.5,2.75,3,3.25,3.5,3.75,4}))))</f>
        <v/>
      </c>
      <c r="W114" s="5" t="str">
        <f>IF(COUNT($A114)=0,"",IF($A114&lt;&gt;DR!$B116,"ERR",IF(DR!$A116="IM",DR!CL116,DR!CK116)))</f>
        <v/>
      </c>
      <c r="X114" s="2" t="str">
        <f>IF(COUNT($A114)=0,"",IF(W114="3E","3E",IF(W114="","I",LOOKUP(W114/Y$2,{0,0.4,0.45,0.5,0.55,0.6,0.65,0.7,0.75,0.8,1},{"F","D","C","C+","B-","B","B+","A-","A","A+"}))))</f>
        <v/>
      </c>
      <c r="Y114" s="99" t="str">
        <f>IF(COUNT($A114)=0,"",IF(W114="","--",IF(W114="3E","3E",LOOKUP(W114/Y$2,{0,0.4,0.45,0.5,0.55,0.6,0.65,0.7,0.75,0.8,1},{0,2,2.25,2.5,2.75,3,3.25,3.5,3.75,4}))))</f>
        <v/>
      </c>
      <c r="Z114" s="5" t="str">
        <f>IF(COUNT($A114)=0,"",IF($A114&lt;&gt;DR!$B116,"ERR",DR!BF116))</f>
        <v/>
      </c>
      <c r="AA114" s="2" t="str">
        <f>IF(COUNT($A114)=0,"",IF(Z114="3E","3E",IF(Z114="","I",LOOKUP(Z114/AB$2,{0,0.4,0.45,0.5,0.55,0.6,0.65,0.7,0.75,0.8,1},{"F","D","C","C+","B-","B","B+","A-","A","A+"}))))</f>
        <v/>
      </c>
      <c r="AB114" s="99" t="str">
        <f>IF(COUNT($A114)=0,"",IF(Z114="","--",IF(Z114="3E","3E",LOOKUP(Z114/AB$2,{0,0.4,0.45,0.5,0.55,0.6,0.65,0.7,0.75,0.8,1},{0,2,2.25,2.5,2.75,3,3.25,3.5,3.75,4}))))</f>
        <v/>
      </c>
      <c r="AC114" s="5" t="str">
        <f>IF(COUNT($A114)=0,"",IF($A114&lt;&gt;DR!$B116,"ERR",DR!BG116))</f>
        <v/>
      </c>
      <c r="AD114" s="2" t="str">
        <f>IF(COUNT($A114)=0,"",IF(AC114="3E","3E",IF(AC114="","I",LOOKUP(AC114/AE$2,{0,0.4,0.45,0.5,0.55,0.6,0.65,0.7,0.75,0.8,1},{"F","D","C","C+","B-","B","B+","A-","A","A+"}))))</f>
        <v/>
      </c>
      <c r="AE114" s="99" t="str">
        <f>IF(COUNT($A114)=0,"",IF(AC114="","--",IF(AC114="3E","3E",LOOKUP(AC114/AE$2,{0,0.4,0.45,0.5,0.55,0.6,0.65,0.7,0.75,0.8,1},{0,2,2.25,2.5,2.75,3,3.25,3.5,3.75,4}))))</f>
        <v/>
      </c>
      <c r="AF114" s="5" t="str">
        <f>IF(COUNT($A114)=0,"",IF($A114&lt;&gt;DR!$B116,"ERR",DR!BQ116))</f>
        <v/>
      </c>
      <c r="AG114" s="2" t="str">
        <f>IF(COUNT($A114)=0,"",IF(AF114="3E","3E",IF(AF114="","I",LOOKUP(AF114/AH$2,{0,0.4,0.45,0.5,0.55,0.6,0.65,0.7,0.75,0.8,1},{"F","D","C","C+","B-","B","B+","A-","A","A+"}))))</f>
        <v/>
      </c>
      <c r="AH114" s="99" t="str">
        <f>IF(COUNT($A114)=0,"",IF(AF114="","--",IF(AF114="3E","3E",LOOKUP(AF114/AH$2,{0,0.4,0.45,0.5,0.55,0.6,0.65,0.7,0.75,0.8,1},{0,2,2.25,2.5,2.75,3,3.25,3.5,3.75,4}))))</f>
        <v/>
      </c>
      <c r="AI114" s="5" t="str">
        <f>IF(COUNT($A114)=0,"",IF($A114&lt;&gt;DR!$B116,"ERR",DR!BY116))</f>
        <v/>
      </c>
      <c r="AJ114" s="2" t="str">
        <f>IF(COUNT($A114)=0,"",IF(AI114="3E","3E",IF(AI114="","I",LOOKUP(AI114/AK$2,{0,0.4,0.45,0.5,0.55,0.6,0.65,0.7,0.75,0.8,1},{"F","D","C","C+","B-","B","B+","A-","A","A+"}))))</f>
        <v/>
      </c>
      <c r="AK114" s="103" t="str">
        <f>IF(COUNT($A114)=0,"",IF(AI114="","--",IF(AI114="3E","3E",LOOKUP(AI114/AK$2,{0,0.4,0.45,0.5,0.55,0.6,0.65,0.7,0.75,0.8,1},{0,2,2.25,2.5,2.75,3,3.25,3.5,3.75,4}))))</f>
        <v/>
      </c>
      <c r="AL114" s="94" t="str">
        <f>IFERROR(IF(COUNT($A114)=0,"",IF(COUNT(W114)=0,"--",IF(COUNTIF(B114:AK114,"3E")&gt;0,"3E",SUM(IF(D114&gt;=2,D114*$D$3),IF(G114&gt;=2,G114*$G$3),IF(J114&gt;=2,J114*$J$3),IF(M114&gt;=2,M114*$M$3),IF(P114&gt;=2,P114*$P$3),IF(S114&gt;=2,S114*$S$3),IF(V114&gt;=2,V114*$V$3),IF(Y114&gt;=2,Y114*$Y$3),IF(AB114&gt;=2,AB114*$AB$3),IF(AE114&gt;=2,AE114*$AE$3),IF(AH114&gt;=2,AH114*$AH$3),IF(AK114&gt;=2,AK114*$AK$3))))),"")</f>
        <v/>
      </c>
      <c r="AM114" s="4" t="str">
        <f>IF(COUNT($A114)=0,"",IF(COUNT(W114)=0,"--",IF(COUNTIF(B114:Y114,"3E")&gt;0,"3E",TRUNC(SUM(IF(N(D114)&gt;=2,D$3*D114,0),IF(N(G114)&gt;=2,G$3*G114,0),IF(N(J114)&gt;=2,J$3*J114,0),IF(N(M114)&gt;=2,M$3*M114,0),IF(N(P114)&gt;=2,P$3*P114,0),IF(N(S114)&gt;=2,S$3*S114,0),IF(N(AB114)&gt;=2,AB$3*AB114,0),IF(N(AE114)&gt;=2,AE$3*AE114,0),IF(N(AH114)&gt;=2,AH$3*AH114,0),IF(N(V114)&gt;=2,V$3*V114,0),IF(N(Y114)&gt;=2,Y$3*Y114,0))/TCP,3))))</f>
        <v/>
      </c>
      <c r="AN114" s="2" t="str">
        <f>IFERROR(IF(COUNT($A114)=0,"",IF(COUNT(W114)=0,"--",IF(COUNTIF(B114:AK114,"3E")&gt;0,"3E",SUM(IF(D114&gt;=2,$D$3),IF(G114&gt;=2,$G$3),IF(J114&gt;=2,$J$3),IF(M114&gt;=2,$M$3),IF(P114&gt;=2,$P$3),IF(S114&gt;=2,$S$3),IF(V114&gt;=2,$V$3),IF(Y114&gt;=2,$Y$3),IF(AB114&gt;=2,$AB$3),IF(AE114&gt;=2,$AE$3),IF(AH114&gt;=2,$AH$3),IF(AK114&gt;=2,$AK$3))))),"")</f>
        <v/>
      </c>
      <c r="AO114" s="2" t="str">
        <f>IF(AM114="3E","3E",IF(COUNT($A114)=0,"",IF(COUNT(AK114)=0,"I",LOOKUP(AM114,{0,2,2.25,2.5,2.75,3,3.25,3.5,3.75,4},{"F","D","C","C+","B-","B","B+","A-","A","A+"}))))</f>
        <v/>
      </c>
      <c r="AP114" s="2" t="str">
        <f>IF(AM114="3E","3E",IF(OR(COUNT($A114)=0,COUNT(W114)=0),"",IF(AND(Y114&gt;=2,AM114&gt;=2,AN114&gt;=28),"PASS","FAIL")))</f>
        <v/>
      </c>
      <c r="AQ114" s="2" t="str">
        <f>IF(COUNT($A114)=0,"",IF(AP114="3E","3E",IF(AP114="PASS",CONCATENATE(IF(N(D114)&lt;2,"411F,",""),IF(N(G114)&lt;2,"412F,",""),IF(N(J114)&lt;2,"413F,",""),IF(N(M114)&lt;2,"421F,",""),IF(N(P114)&lt;2,"422F,",""),IF(N(S114)&lt;2,"423F,",""),IF(N(AB114)&lt;2,"431F,",""),IF(N(AE114)&lt;2,"432F,",""),IF(N(AH114)&lt;2,"433F,","")),"")))</f>
        <v/>
      </c>
      <c r="AR114" s="6" t="str">
        <f t="shared" si="2"/>
        <v/>
      </c>
    </row>
    <row r="115" spans="1:44" ht="18.95" customHeight="1" x14ac:dyDescent="0.25">
      <c r="A115" s="93" t="str">
        <f>IF(DR!$B117="","",DR!$B117)</f>
        <v/>
      </c>
      <c r="B115" s="5" t="str">
        <f>IF(COUNT($A115)=0,"",IF($A115&lt;&gt;DR!$B117,"ERR",DR!J117))</f>
        <v/>
      </c>
      <c r="C115" s="2" t="str">
        <f>IF(COUNT($A115)=0,"",IF(B115="3E","3E",IF(B115="","I",LOOKUP(B115/D$2,{0,0.4,0.45,0.5,0.55,0.6,0.65,0.7,0.75,0.8,1},{"F","D","C","C+","B-","B","B+","A-","A","A+"}))))</f>
        <v/>
      </c>
      <c r="D115" s="99" t="str">
        <f>IF(COUNT($A115)=0,"",IF(B115="","--",IF(B115="3E","3E",LOOKUP(B115/D$2,{0,0.4,0.45,0.5,0.55,0.6,0.65,0.7,0.75,0.8,1},{0,2,2.25,2.5,2.75,3,3.25,3.5,3.75,4}))))</f>
        <v/>
      </c>
      <c r="E115" s="5" t="str">
        <f>IF(COUNT($A115)=0,"",IF($A115&lt;&gt;DR!$B117,"ERR",DR!R117))</f>
        <v/>
      </c>
      <c r="F115" s="2" t="str">
        <f>IF(COUNT($A115)=0,"",IF(E115="3E","3E",IF(E115="","I",LOOKUP(E115/G$2,{0,0.4,0.45,0.5,0.55,0.6,0.65,0.7,0.75,0.8,1},{"F","D","C","C+","B-","B","B+","A-","A","A+"}))))</f>
        <v/>
      </c>
      <c r="G115" s="99" t="str">
        <f>IF(COUNT($A115)=0,"",IF(E115="","--",IF(E115="3E","3E",LOOKUP(E115/G$2,{0,0.4,0.45,0.5,0.55,0.6,0.65,0.7,0.75,0.8,1},{0,2,2.25,2.5,2.75,3,3.25,3.5,3.75,4}))))</f>
        <v/>
      </c>
      <c r="H115" s="5" t="str">
        <f>IF(COUNT($A115)=0,"",IF($A115&lt;&gt;DR!$B117,"ERR",DR!Z117))</f>
        <v/>
      </c>
      <c r="I115" s="2" t="str">
        <f>IF(COUNT($A115)=0,"",IF(H115="3E","3E",IF(H115="","I",LOOKUP(H115/J$2,{0,0.4,0.45,0.5,0.55,0.6,0.65,0.7,0.75,0.8,1},{"F","D","C","C+","B-","B","B+","A-","A","A+"}))))</f>
        <v/>
      </c>
      <c r="J115" s="99" t="str">
        <f>IF(COUNT($A115)=0,"",IF(H115="","--",IF(H115="3E","3E",LOOKUP(H115/J$2,{0,0.4,0.45,0.5,0.55,0.6,0.65,0.7,0.75,0.8,1},{0,2,2.25,2.5,2.75,3,3.25,3.5,3.75,4}))))</f>
        <v/>
      </c>
      <c r="K115" s="5" t="str">
        <f>IF(COUNT($A115)=0,"",IF($A115&lt;&gt;DR!$B117,"ERR",DR!AH117))</f>
        <v/>
      </c>
      <c r="L115" s="2" t="str">
        <f>IF(COUNT($A115)=0,"",IF(K115="3E","3E",IF(K115="","I",LOOKUP(K115/M$2,{0,0.4,0.45,0.5,0.55,0.6,0.65,0.7,0.75,0.8,1},{"F","D","C","C+","B-","B","B+","A-","A","A+"}))))</f>
        <v/>
      </c>
      <c r="M115" s="99" t="str">
        <f>IF(COUNT($A115)=0,"",IF(K115="","--",IF(K115="3E","3E",LOOKUP(K115/M$2,{0,0.4,0.45,0.5,0.55,0.6,0.65,0.7,0.75,0.8,1},{0,2,2.25,2.5,2.75,3,3.25,3.5,3.75,4}))))</f>
        <v/>
      </c>
      <c r="N115" s="5" t="str">
        <f>IF(COUNT($A115)=0,"",IF($A115&lt;&gt;DR!$B117,"ERR",DR!AP117))</f>
        <v/>
      </c>
      <c r="O115" s="2" t="str">
        <f>IF(COUNT($A115)=0,"",IF(N115="3E","3E",IF(N115="","I",LOOKUP(N115/P$2,{0,0.4,0.45,0.5,0.55,0.6,0.65,0.7,0.75,0.8,1},{"F","D","C","C+","B-","B","B+","A-","A","A+"}))))</f>
        <v/>
      </c>
      <c r="P115" s="99" t="str">
        <f>IF(COUNT($A115)=0,"",IF(N115="","--",IF(N115="3E","3E",LOOKUP(N115/P$2,{0,0.4,0.45,0.5,0.55,0.6,0.65,0.7,0.75,0.8,1},{0,2,2.25,2.5,2.75,3,3.25,3.5,3.75,4}))))</f>
        <v/>
      </c>
      <c r="Q115" s="5" t="str">
        <f>IF(COUNT($A115)=0,"",IF($A115&lt;&gt;DR!$B117,"ERR",DR!AX117))</f>
        <v/>
      </c>
      <c r="R115" s="2" t="str">
        <f>IF(COUNT($A115)=0,"",IF(Q115="3E","3E",IF(Q115="","I",LOOKUP(Q115/S$2,{0,0.4,0.45,0.5,0.55,0.6,0.65,0.7,0.75,0.8,1},{"F","D","C","C+","B-","B","B+","A-","A","A+"}))))</f>
        <v/>
      </c>
      <c r="S115" s="99" t="str">
        <f>IF(COUNT($A115)=0,"",IF(Q115="","--",IF(Q115="3E","3E",LOOKUP(Q115/S$2,{0,0.4,0.45,0.5,0.55,0.6,0.65,0.7,0.75,0.8,1},{0,2,2.25,2.5,2.75,3,3.25,3.5,3.75,4}))))</f>
        <v/>
      </c>
      <c r="T115" s="5" t="str">
        <f>IF(OR(COUNT($A115)=0,DR!BZ117=""),"",IF($A115&lt;&gt;DR!$B117,"ERR",DR!BZ117))</f>
        <v/>
      </c>
      <c r="U115" s="2" t="str">
        <f>IF(COUNT($A115)=0,"",IF(T115="3E","3E",IF(T115="","I",LOOKUP(T115/V$2,{0,0.4,0.45,0.5,0.55,0.6,0.65,0.7,0.75,0.8,1},{"F","D","C","C+","B-","B","B+","A-","A","A+"}))))</f>
        <v/>
      </c>
      <c r="V115" s="99" t="str">
        <f>IF(COUNT($A115)=0,"",IF(T115="","--",IF(T115="3E","3E",LOOKUP(T115/V$2,{0,0.4,0.45,0.5,0.55,0.6,0.65,0.7,0.75,0.8,1},{0,2,2.25,2.5,2.75,3,3.25,3.5,3.75,4}))))</f>
        <v/>
      </c>
      <c r="W115" s="5" t="str">
        <f>IF(COUNT($A115)=0,"",IF($A115&lt;&gt;DR!$B117,"ERR",IF(DR!$A117="IM",DR!CL117,DR!CK117)))</f>
        <v/>
      </c>
      <c r="X115" s="2" t="str">
        <f>IF(COUNT($A115)=0,"",IF(W115="3E","3E",IF(W115="","I",LOOKUP(W115/Y$2,{0,0.4,0.45,0.5,0.55,0.6,0.65,0.7,0.75,0.8,1},{"F","D","C","C+","B-","B","B+","A-","A","A+"}))))</f>
        <v/>
      </c>
      <c r="Y115" s="99" t="str">
        <f>IF(COUNT($A115)=0,"",IF(W115="","--",IF(W115="3E","3E",LOOKUP(W115/Y$2,{0,0.4,0.45,0.5,0.55,0.6,0.65,0.7,0.75,0.8,1},{0,2,2.25,2.5,2.75,3,3.25,3.5,3.75,4}))))</f>
        <v/>
      </c>
      <c r="Z115" s="5" t="str">
        <f>IF(COUNT($A115)=0,"",IF($A115&lt;&gt;DR!$B117,"ERR",DR!BF117))</f>
        <v/>
      </c>
      <c r="AA115" s="2" t="str">
        <f>IF(COUNT($A115)=0,"",IF(Z115="3E","3E",IF(Z115="","I",LOOKUP(Z115/AB$2,{0,0.4,0.45,0.5,0.55,0.6,0.65,0.7,0.75,0.8,1},{"F","D","C","C+","B-","B","B+","A-","A","A+"}))))</f>
        <v/>
      </c>
      <c r="AB115" s="99" t="str">
        <f>IF(COUNT($A115)=0,"",IF(Z115="","--",IF(Z115="3E","3E",LOOKUP(Z115/AB$2,{0,0.4,0.45,0.5,0.55,0.6,0.65,0.7,0.75,0.8,1},{0,2,2.25,2.5,2.75,3,3.25,3.5,3.75,4}))))</f>
        <v/>
      </c>
      <c r="AC115" s="5" t="str">
        <f>IF(COUNT($A115)=0,"",IF($A115&lt;&gt;DR!$B117,"ERR",DR!BG117))</f>
        <v/>
      </c>
      <c r="AD115" s="2" t="str">
        <f>IF(COUNT($A115)=0,"",IF(AC115="3E","3E",IF(AC115="","I",LOOKUP(AC115/AE$2,{0,0.4,0.45,0.5,0.55,0.6,0.65,0.7,0.75,0.8,1},{"F","D","C","C+","B-","B","B+","A-","A","A+"}))))</f>
        <v/>
      </c>
      <c r="AE115" s="99" t="str">
        <f>IF(COUNT($A115)=0,"",IF(AC115="","--",IF(AC115="3E","3E",LOOKUP(AC115/AE$2,{0,0.4,0.45,0.5,0.55,0.6,0.65,0.7,0.75,0.8,1},{0,2,2.25,2.5,2.75,3,3.25,3.5,3.75,4}))))</f>
        <v/>
      </c>
      <c r="AF115" s="5" t="str">
        <f>IF(COUNT($A115)=0,"",IF($A115&lt;&gt;DR!$B117,"ERR",DR!BQ117))</f>
        <v/>
      </c>
      <c r="AG115" s="2" t="str">
        <f>IF(COUNT($A115)=0,"",IF(AF115="3E","3E",IF(AF115="","I",LOOKUP(AF115/AH$2,{0,0.4,0.45,0.5,0.55,0.6,0.65,0.7,0.75,0.8,1},{"F","D","C","C+","B-","B","B+","A-","A","A+"}))))</f>
        <v/>
      </c>
      <c r="AH115" s="99" t="str">
        <f>IF(COUNT($A115)=0,"",IF(AF115="","--",IF(AF115="3E","3E",LOOKUP(AF115/AH$2,{0,0.4,0.45,0.5,0.55,0.6,0.65,0.7,0.75,0.8,1},{0,2,2.25,2.5,2.75,3,3.25,3.5,3.75,4}))))</f>
        <v/>
      </c>
      <c r="AI115" s="5" t="str">
        <f>IF(COUNT($A115)=0,"",IF($A115&lt;&gt;DR!$B117,"ERR",DR!BY117))</f>
        <v/>
      </c>
      <c r="AJ115" s="2" t="str">
        <f>IF(COUNT($A115)=0,"",IF(AI115="3E","3E",IF(AI115="","I",LOOKUP(AI115/AK$2,{0,0.4,0.45,0.5,0.55,0.6,0.65,0.7,0.75,0.8,1},{"F","D","C","C+","B-","B","B+","A-","A","A+"}))))</f>
        <v/>
      </c>
      <c r="AK115" s="103" t="str">
        <f>IF(COUNT($A115)=0,"",IF(AI115="","--",IF(AI115="3E","3E",LOOKUP(AI115/AK$2,{0,0.4,0.45,0.5,0.55,0.6,0.65,0.7,0.75,0.8,1},{0,2,2.25,2.5,2.75,3,3.25,3.5,3.75,4}))))</f>
        <v/>
      </c>
      <c r="AL115" s="94" t="str">
        <f>IFERROR(IF(COUNT($A115)=0,"",IF(COUNT(W115)=0,"--",IF(COUNTIF(B115:AK115,"3E")&gt;0,"3E",SUM(IF(D115&gt;=2,D115*$D$3),IF(G115&gt;=2,G115*$G$3),IF(J115&gt;=2,J115*$J$3),IF(M115&gt;=2,M115*$M$3),IF(P115&gt;=2,P115*$P$3),IF(S115&gt;=2,S115*$S$3),IF(V115&gt;=2,V115*$V$3),IF(Y115&gt;=2,Y115*$Y$3),IF(AB115&gt;=2,AB115*$AB$3),IF(AE115&gt;=2,AE115*$AE$3),IF(AH115&gt;=2,AH115*$AH$3),IF(AK115&gt;=2,AK115*$AK$3))))),"")</f>
        <v/>
      </c>
      <c r="AM115" s="4" t="str">
        <f>IF(COUNT($A115)=0,"",IF(COUNT(W115)=0,"--",IF(COUNTIF(B115:Y115,"3E")&gt;0,"3E",TRUNC(SUM(IF(N(D115)&gt;=2,D$3*D115,0),IF(N(G115)&gt;=2,G$3*G115,0),IF(N(J115)&gt;=2,J$3*J115,0),IF(N(M115)&gt;=2,M$3*M115,0),IF(N(P115)&gt;=2,P$3*P115,0),IF(N(S115)&gt;=2,S$3*S115,0),IF(N(AB115)&gt;=2,AB$3*AB115,0),IF(N(AE115)&gt;=2,AE$3*AE115,0),IF(N(AH115)&gt;=2,AH$3*AH115,0),IF(N(V115)&gt;=2,V$3*V115,0),IF(N(Y115)&gt;=2,Y$3*Y115,0))/TCP,3))))</f>
        <v/>
      </c>
      <c r="AN115" s="2" t="str">
        <f>IFERROR(IF(COUNT($A115)=0,"",IF(COUNT(W115)=0,"--",IF(COUNTIF(B115:AK115,"3E")&gt;0,"3E",SUM(IF(D115&gt;=2,$D$3),IF(G115&gt;=2,$G$3),IF(J115&gt;=2,$J$3),IF(M115&gt;=2,$M$3),IF(P115&gt;=2,$P$3),IF(S115&gt;=2,$S$3),IF(V115&gt;=2,$V$3),IF(Y115&gt;=2,$Y$3),IF(AB115&gt;=2,$AB$3),IF(AE115&gt;=2,$AE$3),IF(AH115&gt;=2,$AH$3),IF(AK115&gt;=2,$AK$3))))),"")</f>
        <v/>
      </c>
      <c r="AO115" s="2" t="str">
        <f>IF(AM115="3E","3E",IF(COUNT($A115)=0,"",IF(COUNT(AK115)=0,"I",LOOKUP(AM115,{0,2,2.25,2.5,2.75,3,3.25,3.5,3.75,4},{"F","D","C","C+","B-","B","B+","A-","A","A+"}))))</f>
        <v/>
      </c>
      <c r="AP115" s="2" t="str">
        <f>IF(AM115="3E","3E",IF(OR(COUNT($A115)=0,COUNT(W115)=0),"",IF(AND(Y115&gt;=2,AM115&gt;=2,AN115&gt;=28),"PASS","FAIL")))</f>
        <v/>
      </c>
      <c r="AQ115" s="2" t="str">
        <f>IF(COUNT($A115)=0,"",IF(AP115="3E","3E",IF(AP115="PASS",CONCATENATE(IF(N(D115)&lt;2,"411F,",""),IF(N(G115)&lt;2,"412F,",""),IF(N(J115)&lt;2,"413F,",""),IF(N(M115)&lt;2,"421F,",""),IF(N(P115)&lt;2,"422F,",""),IF(N(S115)&lt;2,"423F,",""),IF(N(AB115)&lt;2,"431F,",""),IF(N(AE115)&lt;2,"432F,",""),IF(N(AH115)&lt;2,"433F,","")),"")))</f>
        <v/>
      </c>
      <c r="AR115" s="6" t="str">
        <f t="shared" si="2"/>
        <v/>
      </c>
    </row>
    <row r="116" spans="1:44" ht="18.95" customHeight="1" x14ac:dyDescent="0.25">
      <c r="A116" s="93" t="str">
        <f>IF(DR!$B118="","",DR!$B118)</f>
        <v/>
      </c>
      <c r="B116" s="5" t="str">
        <f>IF(COUNT($A116)=0,"",IF($A116&lt;&gt;DR!$B118,"ERR",DR!J118))</f>
        <v/>
      </c>
      <c r="C116" s="2" t="str">
        <f>IF(COUNT($A116)=0,"",IF(B116="3E","3E",IF(B116="","I",LOOKUP(B116/D$2,{0,0.4,0.45,0.5,0.55,0.6,0.65,0.7,0.75,0.8,1},{"F","D","C","C+","B-","B","B+","A-","A","A+"}))))</f>
        <v/>
      </c>
      <c r="D116" s="99" t="str">
        <f>IF(COUNT($A116)=0,"",IF(B116="","--",IF(B116="3E","3E",LOOKUP(B116/D$2,{0,0.4,0.45,0.5,0.55,0.6,0.65,0.7,0.75,0.8,1},{0,2,2.25,2.5,2.75,3,3.25,3.5,3.75,4}))))</f>
        <v/>
      </c>
      <c r="E116" s="5" t="str">
        <f>IF(COUNT($A116)=0,"",IF($A116&lt;&gt;DR!$B118,"ERR",DR!R118))</f>
        <v/>
      </c>
      <c r="F116" s="2" t="str">
        <f>IF(COUNT($A116)=0,"",IF(E116="3E","3E",IF(E116="","I",LOOKUP(E116/G$2,{0,0.4,0.45,0.5,0.55,0.6,0.65,0.7,0.75,0.8,1},{"F","D","C","C+","B-","B","B+","A-","A","A+"}))))</f>
        <v/>
      </c>
      <c r="G116" s="99" t="str">
        <f>IF(COUNT($A116)=0,"",IF(E116="","--",IF(E116="3E","3E",LOOKUP(E116/G$2,{0,0.4,0.45,0.5,0.55,0.6,0.65,0.7,0.75,0.8,1},{0,2,2.25,2.5,2.75,3,3.25,3.5,3.75,4}))))</f>
        <v/>
      </c>
      <c r="H116" s="5" t="str">
        <f>IF(COUNT($A116)=0,"",IF($A116&lt;&gt;DR!$B118,"ERR",DR!Z118))</f>
        <v/>
      </c>
      <c r="I116" s="2" t="str">
        <f>IF(COUNT($A116)=0,"",IF(H116="3E","3E",IF(H116="","I",LOOKUP(H116/J$2,{0,0.4,0.45,0.5,0.55,0.6,0.65,0.7,0.75,0.8,1},{"F","D","C","C+","B-","B","B+","A-","A","A+"}))))</f>
        <v/>
      </c>
      <c r="J116" s="99" t="str">
        <f>IF(COUNT($A116)=0,"",IF(H116="","--",IF(H116="3E","3E",LOOKUP(H116/J$2,{0,0.4,0.45,0.5,0.55,0.6,0.65,0.7,0.75,0.8,1},{0,2,2.25,2.5,2.75,3,3.25,3.5,3.75,4}))))</f>
        <v/>
      </c>
      <c r="K116" s="5" t="str">
        <f>IF(COUNT($A116)=0,"",IF($A116&lt;&gt;DR!$B118,"ERR",DR!AH118))</f>
        <v/>
      </c>
      <c r="L116" s="2" t="str">
        <f>IF(COUNT($A116)=0,"",IF(K116="3E","3E",IF(K116="","I",LOOKUP(K116/M$2,{0,0.4,0.45,0.5,0.55,0.6,0.65,0.7,0.75,0.8,1},{"F","D","C","C+","B-","B","B+","A-","A","A+"}))))</f>
        <v/>
      </c>
      <c r="M116" s="99" t="str">
        <f>IF(COUNT($A116)=0,"",IF(K116="","--",IF(K116="3E","3E",LOOKUP(K116/M$2,{0,0.4,0.45,0.5,0.55,0.6,0.65,0.7,0.75,0.8,1},{0,2,2.25,2.5,2.75,3,3.25,3.5,3.75,4}))))</f>
        <v/>
      </c>
      <c r="N116" s="5" t="str">
        <f>IF(COUNT($A116)=0,"",IF($A116&lt;&gt;DR!$B118,"ERR",DR!AP118))</f>
        <v/>
      </c>
      <c r="O116" s="2" t="str">
        <f>IF(COUNT($A116)=0,"",IF(N116="3E","3E",IF(N116="","I",LOOKUP(N116/P$2,{0,0.4,0.45,0.5,0.55,0.6,0.65,0.7,0.75,0.8,1},{"F","D","C","C+","B-","B","B+","A-","A","A+"}))))</f>
        <v/>
      </c>
      <c r="P116" s="99" t="str">
        <f>IF(COUNT($A116)=0,"",IF(N116="","--",IF(N116="3E","3E",LOOKUP(N116/P$2,{0,0.4,0.45,0.5,0.55,0.6,0.65,0.7,0.75,0.8,1},{0,2,2.25,2.5,2.75,3,3.25,3.5,3.75,4}))))</f>
        <v/>
      </c>
      <c r="Q116" s="5" t="str">
        <f>IF(COUNT($A116)=0,"",IF($A116&lt;&gt;DR!$B118,"ERR",DR!AX118))</f>
        <v/>
      </c>
      <c r="R116" s="2" t="str">
        <f>IF(COUNT($A116)=0,"",IF(Q116="3E","3E",IF(Q116="","I",LOOKUP(Q116/S$2,{0,0.4,0.45,0.5,0.55,0.6,0.65,0.7,0.75,0.8,1},{"F","D","C","C+","B-","B","B+","A-","A","A+"}))))</f>
        <v/>
      </c>
      <c r="S116" s="99" t="str">
        <f>IF(COUNT($A116)=0,"",IF(Q116="","--",IF(Q116="3E","3E",LOOKUP(Q116/S$2,{0,0.4,0.45,0.5,0.55,0.6,0.65,0.7,0.75,0.8,1},{0,2,2.25,2.5,2.75,3,3.25,3.5,3.75,4}))))</f>
        <v/>
      </c>
      <c r="T116" s="5" t="str">
        <f>IF(OR(COUNT($A116)=0,DR!BZ118=""),"",IF($A116&lt;&gt;DR!$B118,"ERR",DR!BZ118))</f>
        <v/>
      </c>
      <c r="U116" s="2" t="str">
        <f>IF(COUNT($A116)=0,"",IF(T116="3E","3E",IF(T116="","I",LOOKUP(T116/V$2,{0,0.4,0.45,0.5,0.55,0.6,0.65,0.7,0.75,0.8,1},{"F","D","C","C+","B-","B","B+","A-","A","A+"}))))</f>
        <v/>
      </c>
      <c r="V116" s="99" t="str">
        <f>IF(COUNT($A116)=0,"",IF(T116="","--",IF(T116="3E","3E",LOOKUP(T116/V$2,{0,0.4,0.45,0.5,0.55,0.6,0.65,0.7,0.75,0.8,1},{0,2,2.25,2.5,2.75,3,3.25,3.5,3.75,4}))))</f>
        <v/>
      </c>
      <c r="W116" s="5" t="str">
        <f>IF(COUNT($A116)=0,"",IF($A116&lt;&gt;DR!$B118,"ERR",IF(DR!$A118="IM",DR!CL118,DR!CK118)))</f>
        <v/>
      </c>
      <c r="X116" s="2" t="str">
        <f>IF(COUNT($A116)=0,"",IF(W116="3E","3E",IF(W116="","I",LOOKUP(W116/Y$2,{0,0.4,0.45,0.5,0.55,0.6,0.65,0.7,0.75,0.8,1},{"F","D","C","C+","B-","B","B+","A-","A","A+"}))))</f>
        <v/>
      </c>
      <c r="Y116" s="99" t="str">
        <f>IF(COUNT($A116)=0,"",IF(W116="","--",IF(W116="3E","3E",LOOKUP(W116/Y$2,{0,0.4,0.45,0.5,0.55,0.6,0.65,0.7,0.75,0.8,1},{0,2,2.25,2.5,2.75,3,3.25,3.5,3.75,4}))))</f>
        <v/>
      </c>
      <c r="Z116" s="5" t="str">
        <f>IF(COUNT($A116)=0,"",IF($A116&lt;&gt;DR!$B118,"ERR",DR!BF118))</f>
        <v/>
      </c>
      <c r="AA116" s="2" t="str">
        <f>IF(COUNT($A116)=0,"",IF(Z116="3E","3E",IF(Z116="","I",LOOKUP(Z116/AB$2,{0,0.4,0.45,0.5,0.55,0.6,0.65,0.7,0.75,0.8,1},{"F","D","C","C+","B-","B","B+","A-","A","A+"}))))</f>
        <v/>
      </c>
      <c r="AB116" s="99" t="str">
        <f>IF(COUNT($A116)=0,"",IF(Z116="","--",IF(Z116="3E","3E",LOOKUP(Z116/AB$2,{0,0.4,0.45,0.5,0.55,0.6,0.65,0.7,0.75,0.8,1},{0,2,2.25,2.5,2.75,3,3.25,3.5,3.75,4}))))</f>
        <v/>
      </c>
      <c r="AC116" s="5" t="str">
        <f>IF(COUNT($A116)=0,"",IF($A116&lt;&gt;DR!$B118,"ERR",DR!BG118))</f>
        <v/>
      </c>
      <c r="AD116" s="2" t="str">
        <f>IF(COUNT($A116)=0,"",IF(AC116="3E","3E",IF(AC116="","I",LOOKUP(AC116/AE$2,{0,0.4,0.45,0.5,0.55,0.6,0.65,0.7,0.75,0.8,1},{"F","D","C","C+","B-","B","B+","A-","A","A+"}))))</f>
        <v/>
      </c>
      <c r="AE116" s="99" t="str">
        <f>IF(COUNT($A116)=0,"",IF(AC116="","--",IF(AC116="3E","3E",LOOKUP(AC116/AE$2,{0,0.4,0.45,0.5,0.55,0.6,0.65,0.7,0.75,0.8,1},{0,2,2.25,2.5,2.75,3,3.25,3.5,3.75,4}))))</f>
        <v/>
      </c>
      <c r="AF116" s="5" t="str">
        <f>IF(COUNT($A116)=0,"",IF($A116&lt;&gt;DR!$B118,"ERR",DR!BQ118))</f>
        <v/>
      </c>
      <c r="AG116" s="2" t="str">
        <f>IF(COUNT($A116)=0,"",IF(AF116="3E","3E",IF(AF116="","I",LOOKUP(AF116/AH$2,{0,0.4,0.45,0.5,0.55,0.6,0.65,0.7,0.75,0.8,1},{"F","D","C","C+","B-","B","B+","A-","A","A+"}))))</f>
        <v/>
      </c>
      <c r="AH116" s="99" t="str">
        <f>IF(COUNT($A116)=0,"",IF(AF116="","--",IF(AF116="3E","3E",LOOKUP(AF116/AH$2,{0,0.4,0.45,0.5,0.55,0.6,0.65,0.7,0.75,0.8,1},{0,2,2.25,2.5,2.75,3,3.25,3.5,3.75,4}))))</f>
        <v/>
      </c>
      <c r="AI116" s="5" t="str">
        <f>IF(COUNT($A116)=0,"",IF($A116&lt;&gt;DR!$B118,"ERR",DR!BY118))</f>
        <v/>
      </c>
      <c r="AJ116" s="2" t="str">
        <f>IF(COUNT($A116)=0,"",IF(AI116="3E","3E",IF(AI116="","I",LOOKUP(AI116/AK$2,{0,0.4,0.45,0.5,0.55,0.6,0.65,0.7,0.75,0.8,1},{"F","D","C","C+","B-","B","B+","A-","A","A+"}))))</f>
        <v/>
      </c>
      <c r="AK116" s="103" t="str">
        <f>IF(COUNT($A116)=0,"",IF(AI116="","--",IF(AI116="3E","3E",LOOKUP(AI116/AK$2,{0,0.4,0.45,0.5,0.55,0.6,0.65,0.7,0.75,0.8,1},{0,2,2.25,2.5,2.75,3,3.25,3.5,3.75,4}))))</f>
        <v/>
      </c>
      <c r="AL116" s="94" t="str">
        <f>IFERROR(IF(COUNT($A116)=0,"",IF(COUNT(W116)=0,"--",IF(COUNTIF(B116:AK116,"3E")&gt;0,"3E",SUM(IF(D116&gt;=2,D116*$D$3),IF(G116&gt;=2,G116*$G$3),IF(J116&gt;=2,J116*$J$3),IF(M116&gt;=2,M116*$M$3),IF(P116&gt;=2,P116*$P$3),IF(S116&gt;=2,S116*$S$3),IF(V116&gt;=2,V116*$V$3),IF(Y116&gt;=2,Y116*$Y$3),IF(AB116&gt;=2,AB116*$AB$3),IF(AE116&gt;=2,AE116*$AE$3),IF(AH116&gt;=2,AH116*$AH$3),IF(AK116&gt;=2,AK116*$AK$3))))),"")</f>
        <v/>
      </c>
      <c r="AM116" s="4" t="str">
        <f>IF(COUNT($A116)=0,"",IF(COUNT(W116)=0,"--",IF(COUNTIF(B116:Y116,"3E")&gt;0,"3E",TRUNC(SUM(IF(N(D116)&gt;=2,D$3*D116,0),IF(N(G116)&gt;=2,G$3*G116,0),IF(N(J116)&gt;=2,J$3*J116,0),IF(N(M116)&gt;=2,M$3*M116,0),IF(N(P116)&gt;=2,P$3*P116,0),IF(N(S116)&gt;=2,S$3*S116,0),IF(N(AB116)&gt;=2,AB$3*AB116,0),IF(N(AE116)&gt;=2,AE$3*AE116,0),IF(N(AH116)&gt;=2,AH$3*AH116,0),IF(N(V116)&gt;=2,V$3*V116,0),IF(N(Y116)&gt;=2,Y$3*Y116,0))/TCP,3))))</f>
        <v/>
      </c>
      <c r="AN116" s="2" t="str">
        <f>IFERROR(IF(COUNT($A116)=0,"",IF(COUNT(W116)=0,"--",IF(COUNTIF(B116:AK116,"3E")&gt;0,"3E",SUM(IF(D116&gt;=2,$D$3),IF(G116&gt;=2,$G$3),IF(J116&gt;=2,$J$3),IF(M116&gt;=2,$M$3),IF(P116&gt;=2,$P$3),IF(S116&gt;=2,$S$3),IF(V116&gt;=2,$V$3),IF(Y116&gt;=2,$Y$3),IF(AB116&gt;=2,$AB$3),IF(AE116&gt;=2,$AE$3),IF(AH116&gt;=2,$AH$3),IF(AK116&gt;=2,$AK$3))))),"")</f>
        <v/>
      </c>
      <c r="AO116" s="2" t="str">
        <f>IF(AM116="3E","3E",IF(COUNT($A116)=0,"",IF(COUNT(AK116)=0,"I",LOOKUP(AM116,{0,2,2.25,2.5,2.75,3,3.25,3.5,3.75,4},{"F","D","C","C+","B-","B","B+","A-","A","A+"}))))</f>
        <v/>
      </c>
      <c r="AP116" s="2" t="str">
        <f>IF(AM116="3E","3E",IF(OR(COUNT($A116)=0,COUNT(W116)=0),"",IF(AND(Y116&gt;=2,AM116&gt;=2,AN116&gt;=28),"PASS","FAIL")))</f>
        <v/>
      </c>
      <c r="AQ116" s="2" t="str">
        <f>IF(COUNT($A116)=0,"",IF(AP116="3E","3E",IF(AP116="PASS",CONCATENATE(IF(N(D116)&lt;2,"411F,",""),IF(N(G116)&lt;2,"412F,",""),IF(N(J116)&lt;2,"413F,",""),IF(N(M116)&lt;2,"421F,",""),IF(N(P116)&lt;2,"422F,",""),IF(N(S116)&lt;2,"423F,",""),IF(N(AB116)&lt;2,"431F,",""),IF(N(AE116)&lt;2,"432F,",""),IF(N(AH116)&lt;2,"433F,","")),"")))</f>
        <v/>
      </c>
      <c r="AR116" s="6" t="str">
        <f t="shared" si="2"/>
        <v/>
      </c>
    </row>
    <row r="117" spans="1:44" ht="18.95" customHeight="1" x14ac:dyDescent="0.25">
      <c r="A117" s="93" t="str">
        <f>IF(DR!$B119="","",DR!$B119)</f>
        <v/>
      </c>
      <c r="B117" s="5" t="str">
        <f>IF(COUNT($A117)=0,"",IF($A117&lt;&gt;DR!$B119,"ERR",DR!J119))</f>
        <v/>
      </c>
      <c r="C117" s="2" t="str">
        <f>IF(COUNT($A117)=0,"",IF(B117="3E","3E",IF(B117="","I",LOOKUP(B117/D$2,{0,0.4,0.45,0.5,0.55,0.6,0.65,0.7,0.75,0.8,1},{"F","D","C","C+","B-","B","B+","A-","A","A+"}))))</f>
        <v/>
      </c>
      <c r="D117" s="99" t="str">
        <f>IF(COUNT($A117)=0,"",IF(B117="","--",IF(B117="3E","3E",LOOKUP(B117/D$2,{0,0.4,0.45,0.5,0.55,0.6,0.65,0.7,0.75,0.8,1},{0,2,2.25,2.5,2.75,3,3.25,3.5,3.75,4}))))</f>
        <v/>
      </c>
      <c r="E117" s="5" t="str">
        <f>IF(COUNT($A117)=0,"",IF($A117&lt;&gt;DR!$B119,"ERR",DR!R119))</f>
        <v/>
      </c>
      <c r="F117" s="2" t="str">
        <f>IF(COUNT($A117)=0,"",IF(E117="3E","3E",IF(E117="","I",LOOKUP(E117/G$2,{0,0.4,0.45,0.5,0.55,0.6,0.65,0.7,0.75,0.8,1},{"F","D","C","C+","B-","B","B+","A-","A","A+"}))))</f>
        <v/>
      </c>
      <c r="G117" s="99" t="str">
        <f>IF(COUNT($A117)=0,"",IF(E117="","--",IF(E117="3E","3E",LOOKUP(E117/G$2,{0,0.4,0.45,0.5,0.55,0.6,0.65,0.7,0.75,0.8,1},{0,2,2.25,2.5,2.75,3,3.25,3.5,3.75,4}))))</f>
        <v/>
      </c>
      <c r="H117" s="5" t="str">
        <f>IF(COUNT($A117)=0,"",IF($A117&lt;&gt;DR!$B119,"ERR",DR!Z119))</f>
        <v/>
      </c>
      <c r="I117" s="2" t="str">
        <f>IF(COUNT($A117)=0,"",IF(H117="3E","3E",IF(H117="","I",LOOKUP(H117/J$2,{0,0.4,0.45,0.5,0.55,0.6,0.65,0.7,0.75,0.8,1},{"F","D","C","C+","B-","B","B+","A-","A","A+"}))))</f>
        <v/>
      </c>
      <c r="J117" s="99" t="str">
        <f>IF(COUNT($A117)=0,"",IF(H117="","--",IF(H117="3E","3E",LOOKUP(H117/J$2,{0,0.4,0.45,0.5,0.55,0.6,0.65,0.7,0.75,0.8,1},{0,2,2.25,2.5,2.75,3,3.25,3.5,3.75,4}))))</f>
        <v/>
      </c>
      <c r="K117" s="5" t="str">
        <f>IF(COUNT($A117)=0,"",IF($A117&lt;&gt;DR!$B119,"ERR",DR!AH119))</f>
        <v/>
      </c>
      <c r="L117" s="2" t="str">
        <f>IF(COUNT($A117)=0,"",IF(K117="3E","3E",IF(K117="","I",LOOKUP(K117/M$2,{0,0.4,0.45,0.5,0.55,0.6,0.65,0.7,0.75,0.8,1},{"F","D","C","C+","B-","B","B+","A-","A","A+"}))))</f>
        <v/>
      </c>
      <c r="M117" s="99" t="str">
        <f>IF(COUNT($A117)=0,"",IF(K117="","--",IF(K117="3E","3E",LOOKUP(K117/M$2,{0,0.4,0.45,0.5,0.55,0.6,0.65,0.7,0.75,0.8,1},{0,2,2.25,2.5,2.75,3,3.25,3.5,3.75,4}))))</f>
        <v/>
      </c>
      <c r="N117" s="5" t="str">
        <f>IF(COUNT($A117)=0,"",IF($A117&lt;&gt;DR!$B119,"ERR",DR!AP119))</f>
        <v/>
      </c>
      <c r="O117" s="2" t="str">
        <f>IF(COUNT($A117)=0,"",IF(N117="3E","3E",IF(N117="","I",LOOKUP(N117/P$2,{0,0.4,0.45,0.5,0.55,0.6,0.65,0.7,0.75,0.8,1},{"F","D","C","C+","B-","B","B+","A-","A","A+"}))))</f>
        <v/>
      </c>
      <c r="P117" s="99" t="str">
        <f>IF(COUNT($A117)=0,"",IF(N117="","--",IF(N117="3E","3E",LOOKUP(N117/P$2,{0,0.4,0.45,0.5,0.55,0.6,0.65,0.7,0.75,0.8,1},{0,2,2.25,2.5,2.75,3,3.25,3.5,3.75,4}))))</f>
        <v/>
      </c>
      <c r="Q117" s="5" t="str">
        <f>IF(COUNT($A117)=0,"",IF($A117&lt;&gt;DR!$B119,"ERR",DR!AX119))</f>
        <v/>
      </c>
      <c r="R117" s="2" t="str">
        <f>IF(COUNT($A117)=0,"",IF(Q117="3E","3E",IF(Q117="","I",LOOKUP(Q117/S$2,{0,0.4,0.45,0.5,0.55,0.6,0.65,0.7,0.75,0.8,1},{"F","D","C","C+","B-","B","B+","A-","A","A+"}))))</f>
        <v/>
      </c>
      <c r="S117" s="99" t="str">
        <f>IF(COUNT($A117)=0,"",IF(Q117="","--",IF(Q117="3E","3E",LOOKUP(Q117/S$2,{0,0.4,0.45,0.5,0.55,0.6,0.65,0.7,0.75,0.8,1},{0,2,2.25,2.5,2.75,3,3.25,3.5,3.75,4}))))</f>
        <v/>
      </c>
      <c r="T117" s="5" t="str">
        <f>IF(OR(COUNT($A117)=0,DR!BZ119=""),"",IF($A117&lt;&gt;DR!$B119,"ERR",DR!BZ119))</f>
        <v/>
      </c>
      <c r="U117" s="2" t="str">
        <f>IF(COUNT($A117)=0,"",IF(T117="3E","3E",IF(T117="","I",LOOKUP(T117/V$2,{0,0.4,0.45,0.5,0.55,0.6,0.65,0.7,0.75,0.8,1},{"F","D","C","C+","B-","B","B+","A-","A","A+"}))))</f>
        <v/>
      </c>
      <c r="V117" s="99" t="str">
        <f>IF(COUNT($A117)=0,"",IF(T117="","--",IF(T117="3E","3E",LOOKUP(T117/V$2,{0,0.4,0.45,0.5,0.55,0.6,0.65,0.7,0.75,0.8,1},{0,2,2.25,2.5,2.75,3,3.25,3.5,3.75,4}))))</f>
        <v/>
      </c>
      <c r="W117" s="5" t="str">
        <f>IF(COUNT($A117)=0,"",IF($A117&lt;&gt;DR!$B119,"ERR",IF(DR!$A119="IM",DR!CL119,DR!CK119)))</f>
        <v/>
      </c>
      <c r="X117" s="2" t="str">
        <f>IF(COUNT($A117)=0,"",IF(W117="3E","3E",IF(W117="","I",LOOKUP(W117/Y$2,{0,0.4,0.45,0.5,0.55,0.6,0.65,0.7,0.75,0.8,1},{"F","D","C","C+","B-","B","B+","A-","A","A+"}))))</f>
        <v/>
      </c>
      <c r="Y117" s="99" t="str">
        <f>IF(COUNT($A117)=0,"",IF(W117="","--",IF(W117="3E","3E",LOOKUP(W117/Y$2,{0,0.4,0.45,0.5,0.55,0.6,0.65,0.7,0.75,0.8,1},{0,2,2.25,2.5,2.75,3,3.25,3.5,3.75,4}))))</f>
        <v/>
      </c>
      <c r="Z117" s="5" t="str">
        <f>IF(COUNT($A117)=0,"",IF($A117&lt;&gt;DR!$B119,"ERR",DR!BF119))</f>
        <v/>
      </c>
      <c r="AA117" s="2" t="str">
        <f>IF(COUNT($A117)=0,"",IF(Z117="3E","3E",IF(Z117="","I",LOOKUP(Z117/AB$2,{0,0.4,0.45,0.5,0.55,0.6,0.65,0.7,0.75,0.8,1},{"F","D","C","C+","B-","B","B+","A-","A","A+"}))))</f>
        <v/>
      </c>
      <c r="AB117" s="99" t="str">
        <f>IF(COUNT($A117)=0,"",IF(Z117="","--",IF(Z117="3E","3E",LOOKUP(Z117/AB$2,{0,0.4,0.45,0.5,0.55,0.6,0.65,0.7,0.75,0.8,1},{0,2,2.25,2.5,2.75,3,3.25,3.5,3.75,4}))))</f>
        <v/>
      </c>
      <c r="AC117" s="5" t="str">
        <f>IF(COUNT($A117)=0,"",IF($A117&lt;&gt;DR!$B119,"ERR",DR!BG119))</f>
        <v/>
      </c>
      <c r="AD117" s="2" t="str">
        <f>IF(COUNT($A117)=0,"",IF(AC117="3E","3E",IF(AC117="","I",LOOKUP(AC117/AE$2,{0,0.4,0.45,0.5,0.55,0.6,0.65,0.7,0.75,0.8,1},{"F","D","C","C+","B-","B","B+","A-","A","A+"}))))</f>
        <v/>
      </c>
      <c r="AE117" s="99" t="str">
        <f>IF(COUNT($A117)=0,"",IF(AC117="","--",IF(AC117="3E","3E",LOOKUP(AC117/AE$2,{0,0.4,0.45,0.5,0.55,0.6,0.65,0.7,0.75,0.8,1},{0,2,2.25,2.5,2.75,3,3.25,3.5,3.75,4}))))</f>
        <v/>
      </c>
      <c r="AF117" s="5" t="str">
        <f>IF(COUNT($A117)=0,"",IF($A117&lt;&gt;DR!$B119,"ERR",DR!BQ119))</f>
        <v/>
      </c>
      <c r="AG117" s="2" t="str">
        <f>IF(COUNT($A117)=0,"",IF(AF117="3E","3E",IF(AF117="","I",LOOKUP(AF117/AH$2,{0,0.4,0.45,0.5,0.55,0.6,0.65,0.7,0.75,0.8,1},{"F","D","C","C+","B-","B","B+","A-","A","A+"}))))</f>
        <v/>
      </c>
      <c r="AH117" s="99" t="str">
        <f>IF(COUNT($A117)=0,"",IF(AF117="","--",IF(AF117="3E","3E",LOOKUP(AF117/AH$2,{0,0.4,0.45,0.5,0.55,0.6,0.65,0.7,0.75,0.8,1},{0,2,2.25,2.5,2.75,3,3.25,3.5,3.75,4}))))</f>
        <v/>
      </c>
      <c r="AI117" s="5" t="str">
        <f>IF(COUNT($A117)=0,"",IF($A117&lt;&gt;DR!$B119,"ERR",DR!BY119))</f>
        <v/>
      </c>
      <c r="AJ117" s="2" t="str">
        <f>IF(COUNT($A117)=0,"",IF(AI117="3E","3E",IF(AI117="","I",LOOKUP(AI117/AK$2,{0,0.4,0.45,0.5,0.55,0.6,0.65,0.7,0.75,0.8,1},{"F","D","C","C+","B-","B","B+","A-","A","A+"}))))</f>
        <v/>
      </c>
      <c r="AK117" s="103" t="str">
        <f>IF(COUNT($A117)=0,"",IF(AI117="","--",IF(AI117="3E","3E",LOOKUP(AI117/AK$2,{0,0.4,0.45,0.5,0.55,0.6,0.65,0.7,0.75,0.8,1},{0,2,2.25,2.5,2.75,3,3.25,3.5,3.75,4}))))</f>
        <v/>
      </c>
      <c r="AL117" s="94" t="str">
        <f>IFERROR(IF(COUNT($A117)=0,"",IF(COUNT(W117)=0,"--",IF(COUNTIF(B117:AK117,"3E")&gt;0,"3E",SUM(IF(D117&gt;=2,D117*$D$3),IF(G117&gt;=2,G117*$G$3),IF(J117&gt;=2,J117*$J$3),IF(M117&gt;=2,M117*$M$3),IF(P117&gt;=2,P117*$P$3),IF(S117&gt;=2,S117*$S$3),IF(V117&gt;=2,V117*$V$3),IF(Y117&gt;=2,Y117*$Y$3),IF(AB117&gt;=2,AB117*$AB$3),IF(AE117&gt;=2,AE117*$AE$3),IF(AH117&gt;=2,AH117*$AH$3),IF(AK117&gt;=2,AK117*$AK$3))))),"")</f>
        <v/>
      </c>
      <c r="AM117" s="4" t="str">
        <f>IF(COUNT($A117)=0,"",IF(COUNT(W117)=0,"--",IF(COUNTIF(B117:Y117,"3E")&gt;0,"3E",TRUNC(SUM(IF(N(D117)&gt;=2,D$3*D117,0),IF(N(G117)&gt;=2,G$3*G117,0),IF(N(J117)&gt;=2,J$3*J117,0),IF(N(M117)&gt;=2,M$3*M117,0),IF(N(P117)&gt;=2,P$3*P117,0),IF(N(S117)&gt;=2,S$3*S117,0),IF(N(AB117)&gt;=2,AB$3*AB117,0),IF(N(AE117)&gt;=2,AE$3*AE117,0),IF(N(AH117)&gt;=2,AH$3*AH117,0),IF(N(V117)&gt;=2,V$3*V117,0),IF(N(Y117)&gt;=2,Y$3*Y117,0))/TCP,3))))</f>
        <v/>
      </c>
      <c r="AN117" s="2" t="str">
        <f>IFERROR(IF(COUNT($A117)=0,"",IF(COUNT(W117)=0,"--",IF(COUNTIF(B117:AK117,"3E")&gt;0,"3E",SUM(IF(D117&gt;=2,$D$3),IF(G117&gt;=2,$G$3),IF(J117&gt;=2,$J$3),IF(M117&gt;=2,$M$3),IF(P117&gt;=2,$P$3),IF(S117&gt;=2,$S$3),IF(V117&gt;=2,$V$3),IF(Y117&gt;=2,$Y$3),IF(AB117&gt;=2,$AB$3),IF(AE117&gt;=2,$AE$3),IF(AH117&gt;=2,$AH$3),IF(AK117&gt;=2,$AK$3))))),"")</f>
        <v/>
      </c>
      <c r="AO117" s="2" t="str">
        <f>IF(AM117="3E","3E",IF(COUNT($A117)=0,"",IF(COUNT(AK117)=0,"I",LOOKUP(AM117,{0,2,2.25,2.5,2.75,3,3.25,3.5,3.75,4},{"F","D","C","C+","B-","B","B+","A-","A","A+"}))))</f>
        <v/>
      </c>
      <c r="AP117" s="2" t="str">
        <f>IF(AM117="3E","3E",IF(OR(COUNT($A117)=0,COUNT(W117)=0),"",IF(AND(Y117&gt;=2,AM117&gt;=2,AN117&gt;=28),"PASS","FAIL")))</f>
        <v/>
      </c>
      <c r="AQ117" s="2" t="str">
        <f>IF(COUNT($A117)=0,"",IF(AP117="3E","3E",IF(AP117="PASS",CONCATENATE(IF(N(D117)&lt;2,"411F,",""),IF(N(G117)&lt;2,"412F,",""),IF(N(J117)&lt;2,"413F,",""),IF(N(M117)&lt;2,"421F,",""),IF(N(P117)&lt;2,"422F,",""),IF(N(S117)&lt;2,"423F,",""),IF(N(AB117)&lt;2,"431F,",""),IF(N(AE117)&lt;2,"432F,",""),IF(N(AH117)&lt;2,"433F,","")),"")))</f>
        <v/>
      </c>
      <c r="AR117" s="6" t="str">
        <f t="shared" si="2"/>
        <v/>
      </c>
    </row>
    <row r="118" spans="1:44" ht="18.95" customHeight="1" x14ac:dyDescent="0.25">
      <c r="A118" s="93" t="str">
        <f>IF(DR!$B120="","",DR!$B120)</f>
        <v/>
      </c>
      <c r="B118" s="5" t="str">
        <f>IF(COUNT($A118)=0,"",IF($A118&lt;&gt;DR!$B120,"ERR",DR!J120))</f>
        <v/>
      </c>
      <c r="C118" s="2" t="str">
        <f>IF(COUNT($A118)=0,"",IF(B118="3E","3E",IF(B118="","I",LOOKUP(B118/D$2,{0,0.4,0.45,0.5,0.55,0.6,0.65,0.7,0.75,0.8,1},{"F","D","C","C+","B-","B","B+","A-","A","A+"}))))</f>
        <v/>
      </c>
      <c r="D118" s="99" t="str">
        <f>IF(COUNT($A118)=0,"",IF(B118="","--",IF(B118="3E","3E",LOOKUP(B118/D$2,{0,0.4,0.45,0.5,0.55,0.6,0.65,0.7,0.75,0.8,1},{0,2,2.25,2.5,2.75,3,3.25,3.5,3.75,4}))))</f>
        <v/>
      </c>
      <c r="E118" s="5" t="str">
        <f>IF(COUNT($A118)=0,"",IF($A118&lt;&gt;DR!$B120,"ERR",DR!R120))</f>
        <v/>
      </c>
      <c r="F118" s="2" t="str">
        <f>IF(COUNT($A118)=0,"",IF(E118="3E","3E",IF(E118="","I",LOOKUP(E118/G$2,{0,0.4,0.45,0.5,0.55,0.6,0.65,0.7,0.75,0.8,1},{"F","D","C","C+","B-","B","B+","A-","A","A+"}))))</f>
        <v/>
      </c>
      <c r="G118" s="99" t="str">
        <f>IF(COUNT($A118)=0,"",IF(E118="","--",IF(E118="3E","3E",LOOKUP(E118/G$2,{0,0.4,0.45,0.5,0.55,0.6,0.65,0.7,0.75,0.8,1},{0,2,2.25,2.5,2.75,3,3.25,3.5,3.75,4}))))</f>
        <v/>
      </c>
      <c r="H118" s="5" t="str">
        <f>IF(COUNT($A118)=0,"",IF($A118&lt;&gt;DR!$B120,"ERR",DR!Z120))</f>
        <v/>
      </c>
      <c r="I118" s="2" t="str">
        <f>IF(COUNT($A118)=0,"",IF(H118="3E","3E",IF(H118="","I",LOOKUP(H118/J$2,{0,0.4,0.45,0.5,0.55,0.6,0.65,0.7,0.75,0.8,1},{"F","D","C","C+","B-","B","B+","A-","A","A+"}))))</f>
        <v/>
      </c>
      <c r="J118" s="99" t="str">
        <f>IF(COUNT($A118)=0,"",IF(H118="","--",IF(H118="3E","3E",LOOKUP(H118/J$2,{0,0.4,0.45,0.5,0.55,0.6,0.65,0.7,0.75,0.8,1},{0,2,2.25,2.5,2.75,3,3.25,3.5,3.75,4}))))</f>
        <v/>
      </c>
      <c r="K118" s="5" t="str">
        <f>IF(COUNT($A118)=0,"",IF($A118&lt;&gt;DR!$B120,"ERR",DR!AH120))</f>
        <v/>
      </c>
      <c r="L118" s="2" t="str">
        <f>IF(COUNT($A118)=0,"",IF(K118="3E","3E",IF(K118="","I",LOOKUP(K118/M$2,{0,0.4,0.45,0.5,0.55,0.6,0.65,0.7,0.75,0.8,1},{"F","D","C","C+","B-","B","B+","A-","A","A+"}))))</f>
        <v/>
      </c>
      <c r="M118" s="99" t="str">
        <f>IF(COUNT($A118)=0,"",IF(K118="","--",IF(K118="3E","3E",LOOKUP(K118/M$2,{0,0.4,0.45,0.5,0.55,0.6,0.65,0.7,0.75,0.8,1},{0,2,2.25,2.5,2.75,3,3.25,3.5,3.75,4}))))</f>
        <v/>
      </c>
      <c r="N118" s="5" t="str">
        <f>IF(COUNT($A118)=0,"",IF($A118&lt;&gt;DR!$B120,"ERR",DR!AP120))</f>
        <v/>
      </c>
      <c r="O118" s="2" t="str">
        <f>IF(COUNT($A118)=0,"",IF(N118="3E","3E",IF(N118="","I",LOOKUP(N118/P$2,{0,0.4,0.45,0.5,0.55,0.6,0.65,0.7,0.75,0.8,1},{"F","D","C","C+","B-","B","B+","A-","A","A+"}))))</f>
        <v/>
      </c>
      <c r="P118" s="99" t="str">
        <f>IF(COUNT($A118)=0,"",IF(N118="","--",IF(N118="3E","3E",LOOKUP(N118/P$2,{0,0.4,0.45,0.5,0.55,0.6,0.65,0.7,0.75,0.8,1},{0,2,2.25,2.5,2.75,3,3.25,3.5,3.75,4}))))</f>
        <v/>
      </c>
      <c r="Q118" s="5" t="str">
        <f>IF(COUNT($A118)=0,"",IF($A118&lt;&gt;DR!$B120,"ERR",DR!AX120))</f>
        <v/>
      </c>
      <c r="R118" s="2" t="str">
        <f>IF(COUNT($A118)=0,"",IF(Q118="3E","3E",IF(Q118="","I",LOOKUP(Q118/S$2,{0,0.4,0.45,0.5,0.55,0.6,0.65,0.7,0.75,0.8,1},{"F","D","C","C+","B-","B","B+","A-","A","A+"}))))</f>
        <v/>
      </c>
      <c r="S118" s="99" t="str">
        <f>IF(COUNT($A118)=0,"",IF(Q118="","--",IF(Q118="3E","3E",LOOKUP(Q118/S$2,{0,0.4,0.45,0.5,0.55,0.6,0.65,0.7,0.75,0.8,1},{0,2,2.25,2.5,2.75,3,3.25,3.5,3.75,4}))))</f>
        <v/>
      </c>
      <c r="T118" s="5" t="str">
        <f>IF(OR(COUNT($A118)=0,DR!BZ120=""),"",IF($A118&lt;&gt;DR!$B120,"ERR",DR!BZ120))</f>
        <v/>
      </c>
      <c r="U118" s="2" t="str">
        <f>IF(COUNT($A118)=0,"",IF(T118="3E","3E",IF(T118="","I",LOOKUP(T118/V$2,{0,0.4,0.45,0.5,0.55,0.6,0.65,0.7,0.75,0.8,1},{"F","D","C","C+","B-","B","B+","A-","A","A+"}))))</f>
        <v/>
      </c>
      <c r="V118" s="99" t="str">
        <f>IF(COUNT($A118)=0,"",IF(T118="","--",IF(T118="3E","3E",LOOKUP(T118/V$2,{0,0.4,0.45,0.5,0.55,0.6,0.65,0.7,0.75,0.8,1},{0,2,2.25,2.5,2.75,3,3.25,3.5,3.75,4}))))</f>
        <v/>
      </c>
      <c r="W118" s="5" t="str">
        <f>IF(COUNT($A118)=0,"",IF($A118&lt;&gt;DR!$B120,"ERR",IF(DR!$A120="IM",DR!CL120,DR!CK120)))</f>
        <v/>
      </c>
      <c r="X118" s="2" t="str">
        <f>IF(COUNT($A118)=0,"",IF(W118="3E","3E",IF(W118="","I",LOOKUP(W118/Y$2,{0,0.4,0.45,0.5,0.55,0.6,0.65,0.7,0.75,0.8,1},{"F","D","C","C+","B-","B","B+","A-","A","A+"}))))</f>
        <v/>
      </c>
      <c r="Y118" s="99" t="str">
        <f>IF(COUNT($A118)=0,"",IF(W118="","--",IF(W118="3E","3E",LOOKUP(W118/Y$2,{0,0.4,0.45,0.5,0.55,0.6,0.65,0.7,0.75,0.8,1},{0,2,2.25,2.5,2.75,3,3.25,3.5,3.75,4}))))</f>
        <v/>
      </c>
      <c r="Z118" s="5" t="str">
        <f>IF(COUNT($A118)=0,"",IF($A118&lt;&gt;DR!$B120,"ERR",DR!BF120))</f>
        <v/>
      </c>
      <c r="AA118" s="2" t="str">
        <f>IF(COUNT($A118)=0,"",IF(Z118="3E","3E",IF(Z118="","I",LOOKUP(Z118/AB$2,{0,0.4,0.45,0.5,0.55,0.6,0.65,0.7,0.75,0.8,1},{"F","D","C","C+","B-","B","B+","A-","A","A+"}))))</f>
        <v/>
      </c>
      <c r="AB118" s="99" t="str">
        <f>IF(COUNT($A118)=0,"",IF(Z118="","--",IF(Z118="3E","3E",LOOKUP(Z118/AB$2,{0,0.4,0.45,0.5,0.55,0.6,0.65,0.7,0.75,0.8,1},{0,2,2.25,2.5,2.75,3,3.25,3.5,3.75,4}))))</f>
        <v/>
      </c>
      <c r="AC118" s="5" t="str">
        <f>IF(COUNT($A118)=0,"",IF($A118&lt;&gt;DR!$B120,"ERR",DR!BG120))</f>
        <v/>
      </c>
      <c r="AD118" s="2" t="str">
        <f>IF(COUNT($A118)=0,"",IF(AC118="3E","3E",IF(AC118="","I",LOOKUP(AC118/AE$2,{0,0.4,0.45,0.5,0.55,0.6,0.65,0.7,0.75,0.8,1},{"F","D","C","C+","B-","B","B+","A-","A","A+"}))))</f>
        <v/>
      </c>
      <c r="AE118" s="99" t="str">
        <f>IF(COUNT($A118)=0,"",IF(AC118="","--",IF(AC118="3E","3E",LOOKUP(AC118/AE$2,{0,0.4,0.45,0.5,0.55,0.6,0.65,0.7,0.75,0.8,1},{0,2,2.25,2.5,2.75,3,3.25,3.5,3.75,4}))))</f>
        <v/>
      </c>
      <c r="AF118" s="5" t="str">
        <f>IF(COUNT($A118)=0,"",IF($A118&lt;&gt;DR!$B120,"ERR",DR!BQ120))</f>
        <v/>
      </c>
      <c r="AG118" s="2" t="str">
        <f>IF(COUNT($A118)=0,"",IF(AF118="3E","3E",IF(AF118="","I",LOOKUP(AF118/AH$2,{0,0.4,0.45,0.5,0.55,0.6,0.65,0.7,0.75,0.8,1},{"F","D","C","C+","B-","B","B+","A-","A","A+"}))))</f>
        <v/>
      </c>
      <c r="AH118" s="99" t="str">
        <f>IF(COUNT($A118)=0,"",IF(AF118="","--",IF(AF118="3E","3E",LOOKUP(AF118/AH$2,{0,0.4,0.45,0.5,0.55,0.6,0.65,0.7,0.75,0.8,1},{0,2,2.25,2.5,2.75,3,3.25,3.5,3.75,4}))))</f>
        <v/>
      </c>
      <c r="AI118" s="5" t="str">
        <f>IF(COUNT($A118)=0,"",IF($A118&lt;&gt;DR!$B120,"ERR",DR!BY120))</f>
        <v/>
      </c>
      <c r="AJ118" s="2" t="str">
        <f>IF(COUNT($A118)=0,"",IF(AI118="3E","3E",IF(AI118="","I",LOOKUP(AI118/AK$2,{0,0.4,0.45,0.5,0.55,0.6,0.65,0.7,0.75,0.8,1},{"F","D","C","C+","B-","B","B+","A-","A","A+"}))))</f>
        <v/>
      </c>
      <c r="AK118" s="103" t="str">
        <f>IF(COUNT($A118)=0,"",IF(AI118="","--",IF(AI118="3E","3E",LOOKUP(AI118/AK$2,{0,0.4,0.45,0.5,0.55,0.6,0.65,0.7,0.75,0.8,1},{0,2,2.25,2.5,2.75,3,3.25,3.5,3.75,4}))))</f>
        <v/>
      </c>
      <c r="AL118" s="94" t="str">
        <f>IFERROR(IF(COUNT($A118)=0,"",IF(COUNT(W118)=0,"--",IF(COUNTIF(B118:AK118,"3E")&gt;0,"3E",SUM(IF(D118&gt;=2,D118*$D$3),IF(G118&gt;=2,G118*$G$3),IF(J118&gt;=2,J118*$J$3),IF(M118&gt;=2,M118*$M$3),IF(P118&gt;=2,P118*$P$3),IF(S118&gt;=2,S118*$S$3),IF(V118&gt;=2,V118*$V$3),IF(Y118&gt;=2,Y118*$Y$3),IF(AB118&gt;=2,AB118*$AB$3),IF(AE118&gt;=2,AE118*$AE$3),IF(AH118&gt;=2,AH118*$AH$3),IF(AK118&gt;=2,AK118*$AK$3))))),"")</f>
        <v/>
      </c>
      <c r="AM118" s="4" t="str">
        <f>IF(COUNT($A118)=0,"",IF(COUNT(W118)=0,"--",IF(COUNTIF(B118:Y118,"3E")&gt;0,"3E",TRUNC(SUM(IF(N(D118)&gt;=2,D$3*D118,0),IF(N(G118)&gt;=2,G$3*G118,0),IF(N(J118)&gt;=2,J$3*J118,0),IF(N(M118)&gt;=2,M$3*M118,0),IF(N(P118)&gt;=2,P$3*P118,0),IF(N(S118)&gt;=2,S$3*S118,0),IF(N(AB118)&gt;=2,AB$3*AB118,0),IF(N(AE118)&gt;=2,AE$3*AE118,0),IF(N(AH118)&gt;=2,AH$3*AH118,0),IF(N(V118)&gt;=2,V$3*V118,0),IF(N(Y118)&gt;=2,Y$3*Y118,0))/TCP,3))))</f>
        <v/>
      </c>
      <c r="AN118" s="2" t="str">
        <f>IFERROR(IF(COUNT($A118)=0,"",IF(COUNT(W118)=0,"--",IF(COUNTIF(B118:AK118,"3E")&gt;0,"3E",SUM(IF(D118&gt;=2,$D$3),IF(G118&gt;=2,$G$3),IF(J118&gt;=2,$J$3),IF(M118&gt;=2,$M$3),IF(P118&gt;=2,$P$3),IF(S118&gt;=2,$S$3),IF(V118&gt;=2,$V$3),IF(Y118&gt;=2,$Y$3),IF(AB118&gt;=2,$AB$3),IF(AE118&gt;=2,$AE$3),IF(AH118&gt;=2,$AH$3),IF(AK118&gt;=2,$AK$3))))),"")</f>
        <v/>
      </c>
      <c r="AO118" s="2" t="str">
        <f>IF(AM118="3E","3E",IF(COUNT($A118)=0,"",IF(COUNT(AK118)=0,"I",LOOKUP(AM118,{0,2,2.25,2.5,2.75,3,3.25,3.5,3.75,4},{"F","D","C","C+","B-","B","B+","A-","A","A+"}))))</f>
        <v/>
      </c>
      <c r="AP118" s="2" t="str">
        <f>IF(AM118="3E","3E",IF(OR(COUNT($A118)=0,COUNT(W118)=0),"",IF(AND(Y118&gt;=2,AM118&gt;=2,AN118&gt;=28),"PASS","FAIL")))</f>
        <v/>
      </c>
      <c r="AQ118" s="2" t="str">
        <f>IF(COUNT($A118)=0,"",IF(AP118="3E","3E",IF(AP118="PASS",CONCATENATE(IF(N(D118)&lt;2,"411F,",""),IF(N(G118)&lt;2,"412F,",""),IF(N(J118)&lt;2,"413F,",""),IF(N(M118)&lt;2,"421F,",""),IF(N(P118)&lt;2,"422F,",""),IF(N(S118)&lt;2,"423F,",""),IF(N(AB118)&lt;2,"431F,",""),IF(N(AE118)&lt;2,"432F,",""),IF(N(AH118)&lt;2,"433F,","")),"")))</f>
        <v/>
      </c>
      <c r="AR118" s="6" t="str">
        <f t="shared" si="2"/>
        <v/>
      </c>
    </row>
    <row r="119" spans="1:44" ht="18.95" customHeight="1" x14ac:dyDescent="0.25">
      <c r="A119" s="93" t="str">
        <f>IF(DR!$B121="","",DR!$B121)</f>
        <v/>
      </c>
      <c r="B119" s="5" t="str">
        <f>IF(COUNT($A119)=0,"",IF($A119&lt;&gt;DR!$B121,"ERR",DR!J121))</f>
        <v/>
      </c>
      <c r="C119" s="2" t="str">
        <f>IF(COUNT($A119)=0,"",IF(B119="3E","3E",IF(B119="","I",LOOKUP(B119/D$2,{0,0.4,0.45,0.5,0.55,0.6,0.65,0.7,0.75,0.8,1},{"F","D","C","C+","B-","B","B+","A-","A","A+"}))))</f>
        <v/>
      </c>
      <c r="D119" s="99" t="str">
        <f>IF(COUNT($A119)=0,"",IF(B119="","--",IF(B119="3E","3E",LOOKUP(B119/D$2,{0,0.4,0.45,0.5,0.55,0.6,0.65,0.7,0.75,0.8,1},{0,2,2.25,2.5,2.75,3,3.25,3.5,3.75,4}))))</f>
        <v/>
      </c>
      <c r="E119" s="5" t="str">
        <f>IF(COUNT($A119)=0,"",IF($A119&lt;&gt;DR!$B121,"ERR",DR!R121))</f>
        <v/>
      </c>
      <c r="F119" s="2" t="str">
        <f>IF(COUNT($A119)=0,"",IF(E119="3E","3E",IF(E119="","I",LOOKUP(E119/G$2,{0,0.4,0.45,0.5,0.55,0.6,0.65,0.7,0.75,0.8,1},{"F","D","C","C+","B-","B","B+","A-","A","A+"}))))</f>
        <v/>
      </c>
      <c r="G119" s="99" t="str">
        <f>IF(COUNT($A119)=0,"",IF(E119="","--",IF(E119="3E","3E",LOOKUP(E119/G$2,{0,0.4,0.45,0.5,0.55,0.6,0.65,0.7,0.75,0.8,1},{0,2,2.25,2.5,2.75,3,3.25,3.5,3.75,4}))))</f>
        <v/>
      </c>
      <c r="H119" s="5" t="str">
        <f>IF(COUNT($A119)=0,"",IF($A119&lt;&gt;DR!$B121,"ERR",DR!Z121))</f>
        <v/>
      </c>
      <c r="I119" s="2" t="str">
        <f>IF(COUNT($A119)=0,"",IF(H119="3E","3E",IF(H119="","I",LOOKUP(H119/J$2,{0,0.4,0.45,0.5,0.55,0.6,0.65,0.7,0.75,0.8,1},{"F","D","C","C+","B-","B","B+","A-","A","A+"}))))</f>
        <v/>
      </c>
      <c r="J119" s="99" t="str">
        <f>IF(COUNT($A119)=0,"",IF(H119="","--",IF(H119="3E","3E",LOOKUP(H119/J$2,{0,0.4,0.45,0.5,0.55,0.6,0.65,0.7,0.75,0.8,1},{0,2,2.25,2.5,2.75,3,3.25,3.5,3.75,4}))))</f>
        <v/>
      </c>
      <c r="K119" s="5" t="str">
        <f>IF(COUNT($A119)=0,"",IF($A119&lt;&gt;DR!$B121,"ERR",DR!AH121))</f>
        <v/>
      </c>
      <c r="L119" s="2" t="str">
        <f>IF(COUNT($A119)=0,"",IF(K119="3E","3E",IF(K119="","I",LOOKUP(K119/M$2,{0,0.4,0.45,0.5,0.55,0.6,0.65,0.7,0.75,0.8,1},{"F","D","C","C+","B-","B","B+","A-","A","A+"}))))</f>
        <v/>
      </c>
      <c r="M119" s="99" t="str">
        <f>IF(COUNT($A119)=0,"",IF(K119="","--",IF(K119="3E","3E",LOOKUP(K119/M$2,{0,0.4,0.45,0.5,0.55,0.6,0.65,0.7,0.75,0.8,1},{0,2,2.25,2.5,2.75,3,3.25,3.5,3.75,4}))))</f>
        <v/>
      </c>
      <c r="N119" s="5" t="str">
        <f>IF(COUNT($A119)=0,"",IF($A119&lt;&gt;DR!$B121,"ERR",DR!AP121))</f>
        <v/>
      </c>
      <c r="O119" s="2" t="str">
        <f>IF(COUNT($A119)=0,"",IF(N119="3E","3E",IF(N119="","I",LOOKUP(N119/P$2,{0,0.4,0.45,0.5,0.55,0.6,0.65,0.7,0.75,0.8,1},{"F","D","C","C+","B-","B","B+","A-","A","A+"}))))</f>
        <v/>
      </c>
      <c r="P119" s="99" t="str">
        <f>IF(COUNT($A119)=0,"",IF(N119="","--",IF(N119="3E","3E",LOOKUP(N119/P$2,{0,0.4,0.45,0.5,0.55,0.6,0.65,0.7,0.75,0.8,1},{0,2,2.25,2.5,2.75,3,3.25,3.5,3.75,4}))))</f>
        <v/>
      </c>
      <c r="Q119" s="5" t="str">
        <f>IF(COUNT($A119)=0,"",IF($A119&lt;&gt;DR!$B121,"ERR",DR!AX121))</f>
        <v/>
      </c>
      <c r="R119" s="2" t="str">
        <f>IF(COUNT($A119)=0,"",IF(Q119="3E","3E",IF(Q119="","I",LOOKUP(Q119/S$2,{0,0.4,0.45,0.5,0.55,0.6,0.65,0.7,0.75,0.8,1},{"F","D","C","C+","B-","B","B+","A-","A","A+"}))))</f>
        <v/>
      </c>
      <c r="S119" s="99" t="str">
        <f>IF(COUNT($A119)=0,"",IF(Q119="","--",IF(Q119="3E","3E",LOOKUP(Q119/S$2,{0,0.4,0.45,0.5,0.55,0.6,0.65,0.7,0.75,0.8,1},{0,2,2.25,2.5,2.75,3,3.25,3.5,3.75,4}))))</f>
        <v/>
      </c>
      <c r="T119" s="5" t="str">
        <f>IF(OR(COUNT($A119)=0,DR!BZ121=""),"",IF($A119&lt;&gt;DR!$B121,"ERR",DR!BZ121))</f>
        <v/>
      </c>
      <c r="U119" s="2" t="str">
        <f>IF(COUNT($A119)=0,"",IF(T119="3E","3E",IF(T119="","I",LOOKUP(T119/V$2,{0,0.4,0.45,0.5,0.55,0.6,0.65,0.7,0.75,0.8,1},{"F","D","C","C+","B-","B","B+","A-","A","A+"}))))</f>
        <v/>
      </c>
      <c r="V119" s="99" t="str">
        <f>IF(COUNT($A119)=0,"",IF(T119="","--",IF(T119="3E","3E",LOOKUP(T119/V$2,{0,0.4,0.45,0.5,0.55,0.6,0.65,0.7,0.75,0.8,1},{0,2,2.25,2.5,2.75,3,3.25,3.5,3.75,4}))))</f>
        <v/>
      </c>
      <c r="W119" s="5" t="str">
        <f>IF(COUNT($A119)=0,"",IF($A119&lt;&gt;DR!$B121,"ERR",IF(DR!$A121="IM",DR!CL121,DR!CK121)))</f>
        <v/>
      </c>
      <c r="X119" s="2" t="str">
        <f>IF(COUNT($A119)=0,"",IF(W119="3E","3E",IF(W119="","I",LOOKUP(W119/Y$2,{0,0.4,0.45,0.5,0.55,0.6,0.65,0.7,0.75,0.8,1},{"F","D","C","C+","B-","B","B+","A-","A","A+"}))))</f>
        <v/>
      </c>
      <c r="Y119" s="99" t="str">
        <f>IF(COUNT($A119)=0,"",IF(W119="","--",IF(W119="3E","3E",LOOKUP(W119/Y$2,{0,0.4,0.45,0.5,0.55,0.6,0.65,0.7,0.75,0.8,1},{0,2,2.25,2.5,2.75,3,3.25,3.5,3.75,4}))))</f>
        <v/>
      </c>
      <c r="Z119" s="5" t="str">
        <f>IF(COUNT($A119)=0,"",IF($A119&lt;&gt;DR!$B121,"ERR",DR!BF121))</f>
        <v/>
      </c>
      <c r="AA119" s="2" t="str">
        <f>IF(COUNT($A119)=0,"",IF(Z119="3E","3E",IF(Z119="","I",LOOKUP(Z119/AB$2,{0,0.4,0.45,0.5,0.55,0.6,0.65,0.7,0.75,0.8,1},{"F","D","C","C+","B-","B","B+","A-","A","A+"}))))</f>
        <v/>
      </c>
      <c r="AB119" s="99" t="str">
        <f>IF(COUNT($A119)=0,"",IF(Z119="","--",IF(Z119="3E","3E",LOOKUP(Z119/AB$2,{0,0.4,0.45,0.5,0.55,0.6,0.65,0.7,0.75,0.8,1},{0,2,2.25,2.5,2.75,3,3.25,3.5,3.75,4}))))</f>
        <v/>
      </c>
      <c r="AC119" s="5" t="str">
        <f>IF(COUNT($A119)=0,"",IF($A119&lt;&gt;DR!$B121,"ERR",DR!BG121))</f>
        <v/>
      </c>
      <c r="AD119" s="2" t="str">
        <f>IF(COUNT($A119)=0,"",IF(AC119="3E","3E",IF(AC119="","I",LOOKUP(AC119/AE$2,{0,0.4,0.45,0.5,0.55,0.6,0.65,0.7,0.75,0.8,1},{"F","D","C","C+","B-","B","B+","A-","A","A+"}))))</f>
        <v/>
      </c>
      <c r="AE119" s="99" t="str">
        <f>IF(COUNT($A119)=0,"",IF(AC119="","--",IF(AC119="3E","3E",LOOKUP(AC119/AE$2,{0,0.4,0.45,0.5,0.55,0.6,0.65,0.7,0.75,0.8,1},{0,2,2.25,2.5,2.75,3,3.25,3.5,3.75,4}))))</f>
        <v/>
      </c>
      <c r="AF119" s="5" t="str">
        <f>IF(COUNT($A119)=0,"",IF($A119&lt;&gt;DR!$B121,"ERR",DR!BQ121))</f>
        <v/>
      </c>
      <c r="AG119" s="2" t="str">
        <f>IF(COUNT($A119)=0,"",IF(AF119="3E","3E",IF(AF119="","I",LOOKUP(AF119/AH$2,{0,0.4,0.45,0.5,0.55,0.6,0.65,0.7,0.75,0.8,1},{"F","D","C","C+","B-","B","B+","A-","A","A+"}))))</f>
        <v/>
      </c>
      <c r="AH119" s="99" t="str">
        <f>IF(COUNT($A119)=0,"",IF(AF119="","--",IF(AF119="3E","3E",LOOKUP(AF119/AH$2,{0,0.4,0.45,0.5,0.55,0.6,0.65,0.7,0.75,0.8,1},{0,2,2.25,2.5,2.75,3,3.25,3.5,3.75,4}))))</f>
        <v/>
      </c>
      <c r="AI119" s="5" t="str">
        <f>IF(COUNT($A119)=0,"",IF($A119&lt;&gt;DR!$B121,"ERR",DR!BY121))</f>
        <v/>
      </c>
      <c r="AJ119" s="2" t="str">
        <f>IF(COUNT($A119)=0,"",IF(AI119="3E","3E",IF(AI119="","I",LOOKUP(AI119/AK$2,{0,0.4,0.45,0.5,0.55,0.6,0.65,0.7,0.75,0.8,1},{"F","D","C","C+","B-","B","B+","A-","A","A+"}))))</f>
        <v/>
      </c>
      <c r="AK119" s="103" t="str">
        <f>IF(COUNT($A119)=0,"",IF(AI119="","--",IF(AI119="3E","3E",LOOKUP(AI119/AK$2,{0,0.4,0.45,0.5,0.55,0.6,0.65,0.7,0.75,0.8,1},{0,2,2.25,2.5,2.75,3,3.25,3.5,3.75,4}))))</f>
        <v/>
      </c>
      <c r="AL119" s="94" t="str">
        <f>IFERROR(IF(COUNT($A119)=0,"",IF(COUNT(W119)=0,"--",IF(COUNTIF(B119:AK119,"3E")&gt;0,"3E",SUM(IF(D119&gt;=2,D119*$D$3),IF(G119&gt;=2,G119*$G$3),IF(J119&gt;=2,J119*$J$3),IF(M119&gt;=2,M119*$M$3),IF(P119&gt;=2,P119*$P$3),IF(S119&gt;=2,S119*$S$3),IF(V119&gt;=2,V119*$V$3),IF(Y119&gt;=2,Y119*$Y$3),IF(AB119&gt;=2,AB119*$AB$3),IF(AE119&gt;=2,AE119*$AE$3),IF(AH119&gt;=2,AH119*$AH$3),IF(AK119&gt;=2,AK119*$AK$3))))),"")</f>
        <v/>
      </c>
      <c r="AM119" s="4" t="str">
        <f>IF(COUNT($A119)=0,"",IF(COUNT(W119)=0,"--",IF(COUNTIF(B119:Y119,"3E")&gt;0,"3E",TRUNC(SUM(IF(N(D119)&gt;=2,D$3*D119,0),IF(N(G119)&gt;=2,G$3*G119,0),IF(N(J119)&gt;=2,J$3*J119,0),IF(N(M119)&gt;=2,M$3*M119,0),IF(N(P119)&gt;=2,P$3*P119,0),IF(N(S119)&gt;=2,S$3*S119,0),IF(N(AB119)&gt;=2,AB$3*AB119,0),IF(N(AE119)&gt;=2,AE$3*AE119,0),IF(N(AH119)&gt;=2,AH$3*AH119,0),IF(N(V119)&gt;=2,V$3*V119,0),IF(N(Y119)&gt;=2,Y$3*Y119,0))/TCP,3))))</f>
        <v/>
      </c>
      <c r="AN119" s="2" t="str">
        <f>IFERROR(IF(COUNT($A119)=0,"",IF(COUNT(W119)=0,"--",IF(COUNTIF(B119:AK119,"3E")&gt;0,"3E",SUM(IF(D119&gt;=2,$D$3),IF(G119&gt;=2,$G$3),IF(J119&gt;=2,$J$3),IF(M119&gt;=2,$M$3),IF(P119&gt;=2,$P$3),IF(S119&gt;=2,$S$3),IF(V119&gt;=2,$V$3),IF(Y119&gt;=2,$Y$3),IF(AB119&gt;=2,$AB$3),IF(AE119&gt;=2,$AE$3),IF(AH119&gt;=2,$AH$3),IF(AK119&gt;=2,$AK$3))))),"")</f>
        <v/>
      </c>
      <c r="AO119" s="2" t="str">
        <f>IF(AM119="3E","3E",IF(COUNT($A119)=0,"",IF(COUNT(AK119)=0,"I",LOOKUP(AM119,{0,2,2.25,2.5,2.75,3,3.25,3.5,3.75,4},{"F","D","C","C+","B-","B","B+","A-","A","A+"}))))</f>
        <v/>
      </c>
      <c r="AP119" s="2" t="str">
        <f>IF(AM119="3E","3E",IF(OR(COUNT($A119)=0,COUNT(W119)=0),"",IF(AND(Y119&gt;=2,AM119&gt;=2,AN119&gt;=28),"PASS","FAIL")))</f>
        <v/>
      </c>
      <c r="AQ119" s="2" t="str">
        <f>IF(COUNT($A119)=0,"",IF(AP119="3E","3E",IF(AP119="PASS",CONCATENATE(IF(N(D119)&lt;2,"411F,",""),IF(N(G119)&lt;2,"412F,",""),IF(N(J119)&lt;2,"413F,",""),IF(N(M119)&lt;2,"421F,",""),IF(N(P119)&lt;2,"422F,",""),IF(N(S119)&lt;2,"423F,",""),IF(N(AB119)&lt;2,"431F,",""),IF(N(AE119)&lt;2,"432F,",""),IF(N(AH119)&lt;2,"433F,","")),"")))</f>
        <v/>
      </c>
      <c r="AR119" s="6" t="str">
        <f t="shared" si="2"/>
        <v/>
      </c>
    </row>
    <row r="120" spans="1:44" ht="18.95" customHeight="1" x14ac:dyDescent="0.25">
      <c r="A120" s="93" t="str">
        <f>IF(DR!$B122="","",DR!$B122)</f>
        <v/>
      </c>
      <c r="B120" s="5" t="str">
        <f>IF(COUNT($A120)=0,"",IF($A120&lt;&gt;DR!$B122,"ERR",DR!J122))</f>
        <v/>
      </c>
      <c r="C120" s="2" t="str">
        <f>IF(COUNT($A120)=0,"",IF(B120="3E","3E",IF(B120="","I",LOOKUP(B120/D$2,{0,0.4,0.45,0.5,0.55,0.6,0.65,0.7,0.75,0.8,1},{"F","D","C","C+","B-","B","B+","A-","A","A+"}))))</f>
        <v/>
      </c>
      <c r="D120" s="99" t="str">
        <f>IF(COUNT($A120)=0,"",IF(B120="","--",IF(B120="3E","3E",LOOKUP(B120/D$2,{0,0.4,0.45,0.5,0.55,0.6,0.65,0.7,0.75,0.8,1},{0,2,2.25,2.5,2.75,3,3.25,3.5,3.75,4}))))</f>
        <v/>
      </c>
      <c r="E120" s="5" t="str">
        <f>IF(COUNT($A120)=0,"",IF($A120&lt;&gt;DR!$B122,"ERR",DR!R122))</f>
        <v/>
      </c>
      <c r="F120" s="2" t="str">
        <f>IF(COUNT($A120)=0,"",IF(E120="3E","3E",IF(E120="","I",LOOKUP(E120/G$2,{0,0.4,0.45,0.5,0.55,0.6,0.65,0.7,0.75,0.8,1},{"F","D","C","C+","B-","B","B+","A-","A","A+"}))))</f>
        <v/>
      </c>
      <c r="G120" s="99" t="str">
        <f>IF(COUNT($A120)=0,"",IF(E120="","--",IF(E120="3E","3E",LOOKUP(E120/G$2,{0,0.4,0.45,0.5,0.55,0.6,0.65,0.7,0.75,0.8,1},{0,2,2.25,2.5,2.75,3,3.25,3.5,3.75,4}))))</f>
        <v/>
      </c>
      <c r="H120" s="5" t="str">
        <f>IF(COUNT($A120)=0,"",IF($A120&lt;&gt;DR!$B122,"ERR",DR!Z122))</f>
        <v/>
      </c>
      <c r="I120" s="2" t="str">
        <f>IF(COUNT($A120)=0,"",IF(H120="3E","3E",IF(H120="","I",LOOKUP(H120/J$2,{0,0.4,0.45,0.5,0.55,0.6,0.65,0.7,0.75,0.8,1},{"F","D","C","C+","B-","B","B+","A-","A","A+"}))))</f>
        <v/>
      </c>
      <c r="J120" s="99" t="str">
        <f>IF(COUNT($A120)=0,"",IF(H120="","--",IF(H120="3E","3E",LOOKUP(H120/J$2,{0,0.4,0.45,0.5,0.55,0.6,0.65,0.7,0.75,0.8,1},{0,2,2.25,2.5,2.75,3,3.25,3.5,3.75,4}))))</f>
        <v/>
      </c>
      <c r="K120" s="5" t="str">
        <f>IF(COUNT($A120)=0,"",IF($A120&lt;&gt;DR!$B122,"ERR",DR!AH122))</f>
        <v/>
      </c>
      <c r="L120" s="2" t="str">
        <f>IF(COUNT($A120)=0,"",IF(K120="3E","3E",IF(K120="","I",LOOKUP(K120/M$2,{0,0.4,0.45,0.5,0.55,0.6,0.65,0.7,0.75,0.8,1},{"F","D","C","C+","B-","B","B+","A-","A","A+"}))))</f>
        <v/>
      </c>
      <c r="M120" s="99" t="str">
        <f>IF(COUNT($A120)=0,"",IF(K120="","--",IF(K120="3E","3E",LOOKUP(K120/M$2,{0,0.4,0.45,0.5,0.55,0.6,0.65,0.7,0.75,0.8,1},{0,2,2.25,2.5,2.75,3,3.25,3.5,3.75,4}))))</f>
        <v/>
      </c>
      <c r="N120" s="5" t="str">
        <f>IF(COUNT($A120)=0,"",IF($A120&lt;&gt;DR!$B122,"ERR",DR!AP122))</f>
        <v/>
      </c>
      <c r="O120" s="2" t="str">
        <f>IF(COUNT($A120)=0,"",IF(N120="3E","3E",IF(N120="","I",LOOKUP(N120/P$2,{0,0.4,0.45,0.5,0.55,0.6,0.65,0.7,0.75,0.8,1},{"F","D","C","C+","B-","B","B+","A-","A","A+"}))))</f>
        <v/>
      </c>
      <c r="P120" s="99" t="str">
        <f>IF(COUNT($A120)=0,"",IF(N120="","--",IF(N120="3E","3E",LOOKUP(N120/P$2,{0,0.4,0.45,0.5,0.55,0.6,0.65,0.7,0.75,0.8,1},{0,2,2.25,2.5,2.75,3,3.25,3.5,3.75,4}))))</f>
        <v/>
      </c>
      <c r="Q120" s="5" t="str">
        <f>IF(COUNT($A120)=0,"",IF($A120&lt;&gt;DR!$B122,"ERR",DR!AX122))</f>
        <v/>
      </c>
      <c r="R120" s="2" t="str">
        <f>IF(COUNT($A120)=0,"",IF(Q120="3E","3E",IF(Q120="","I",LOOKUP(Q120/S$2,{0,0.4,0.45,0.5,0.55,0.6,0.65,0.7,0.75,0.8,1},{"F","D","C","C+","B-","B","B+","A-","A","A+"}))))</f>
        <v/>
      </c>
      <c r="S120" s="99" t="str">
        <f>IF(COUNT($A120)=0,"",IF(Q120="","--",IF(Q120="3E","3E",LOOKUP(Q120/S$2,{0,0.4,0.45,0.5,0.55,0.6,0.65,0.7,0.75,0.8,1},{0,2,2.25,2.5,2.75,3,3.25,3.5,3.75,4}))))</f>
        <v/>
      </c>
      <c r="T120" s="5" t="str">
        <f>IF(OR(COUNT($A120)=0,DR!BZ122=""),"",IF($A120&lt;&gt;DR!$B122,"ERR",DR!BZ122))</f>
        <v/>
      </c>
      <c r="U120" s="2" t="str">
        <f>IF(COUNT($A120)=0,"",IF(T120="3E","3E",IF(T120="","I",LOOKUP(T120/V$2,{0,0.4,0.45,0.5,0.55,0.6,0.65,0.7,0.75,0.8,1},{"F","D","C","C+","B-","B","B+","A-","A","A+"}))))</f>
        <v/>
      </c>
      <c r="V120" s="99" t="str">
        <f>IF(COUNT($A120)=0,"",IF(T120="","--",IF(T120="3E","3E",LOOKUP(T120/V$2,{0,0.4,0.45,0.5,0.55,0.6,0.65,0.7,0.75,0.8,1},{0,2,2.25,2.5,2.75,3,3.25,3.5,3.75,4}))))</f>
        <v/>
      </c>
      <c r="W120" s="5" t="str">
        <f>IF(COUNT($A120)=0,"",IF($A120&lt;&gt;DR!$B122,"ERR",IF(DR!$A122="IM",DR!CL122,DR!CK122)))</f>
        <v/>
      </c>
      <c r="X120" s="2" t="str">
        <f>IF(COUNT($A120)=0,"",IF(W120="3E","3E",IF(W120="","I",LOOKUP(W120/Y$2,{0,0.4,0.45,0.5,0.55,0.6,0.65,0.7,0.75,0.8,1},{"F","D","C","C+","B-","B","B+","A-","A","A+"}))))</f>
        <v/>
      </c>
      <c r="Y120" s="99" t="str">
        <f>IF(COUNT($A120)=0,"",IF(W120="","--",IF(W120="3E","3E",LOOKUP(W120/Y$2,{0,0.4,0.45,0.5,0.55,0.6,0.65,0.7,0.75,0.8,1},{0,2,2.25,2.5,2.75,3,3.25,3.5,3.75,4}))))</f>
        <v/>
      </c>
      <c r="Z120" s="5" t="str">
        <f>IF(COUNT($A120)=0,"",IF($A120&lt;&gt;DR!$B122,"ERR",DR!BF122))</f>
        <v/>
      </c>
      <c r="AA120" s="2" t="str">
        <f>IF(COUNT($A120)=0,"",IF(Z120="3E","3E",IF(Z120="","I",LOOKUP(Z120/AB$2,{0,0.4,0.45,0.5,0.55,0.6,0.65,0.7,0.75,0.8,1},{"F","D","C","C+","B-","B","B+","A-","A","A+"}))))</f>
        <v/>
      </c>
      <c r="AB120" s="99" t="str">
        <f>IF(COUNT($A120)=0,"",IF(Z120="","--",IF(Z120="3E","3E",LOOKUP(Z120/AB$2,{0,0.4,0.45,0.5,0.55,0.6,0.65,0.7,0.75,0.8,1},{0,2,2.25,2.5,2.75,3,3.25,3.5,3.75,4}))))</f>
        <v/>
      </c>
      <c r="AC120" s="5" t="str">
        <f>IF(COUNT($A120)=0,"",IF($A120&lt;&gt;DR!$B122,"ERR",DR!BG122))</f>
        <v/>
      </c>
      <c r="AD120" s="2" t="str">
        <f>IF(COUNT($A120)=0,"",IF(AC120="3E","3E",IF(AC120="","I",LOOKUP(AC120/AE$2,{0,0.4,0.45,0.5,0.55,0.6,0.65,0.7,0.75,0.8,1},{"F","D","C","C+","B-","B","B+","A-","A","A+"}))))</f>
        <v/>
      </c>
      <c r="AE120" s="99" t="str">
        <f>IF(COUNT($A120)=0,"",IF(AC120="","--",IF(AC120="3E","3E",LOOKUP(AC120/AE$2,{0,0.4,0.45,0.5,0.55,0.6,0.65,0.7,0.75,0.8,1},{0,2,2.25,2.5,2.75,3,3.25,3.5,3.75,4}))))</f>
        <v/>
      </c>
      <c r="AF120" s="5" t="str">
        <f>IF(COUNT($A120)=0,"",IF($A120&lt;&gt;DR!$B122,"ERR",DR!BQ122))</f>
        <v/>
      </c>
      <c r="AG120" s="2" t="str">
        <f>IF(COUNT($A120)=0,"",IF(AF120="3E","3E",IF(AF120="","I",LOOKUP(AF120/AH$2,{0,0.4,0.45,0.5,0.55,0.6,0.65,0.7,0.75,0.8,1},{"F","D","C","C+","B-","B","B+","A-","A","A+"}))))</f>
        <v/>
      </c>
      <c r="AH120" s="99" t="str">
        <f>IF(COUNT($A120)=0,"",IF(AF120="","--",IF(AF120="3E","3E",LOOKUP(AF120/AH$2,{0,0.4,0.45,0.5,0.55,0.6,0.65,0.7,0.75,0.8,1},{0,2,2.25,2.5,2.75,3,3.25,3.5,3.75,4}))))</f>
        <v/>
      </c>
      <c r="AI120" s="5" t="str">
        <f>IF(COUNT($A120)=0,"",IF($A120&lt;&gt;DR!$B122,"ERR",DR!BY122))</f>
        <v/>
      </c>
      <c r="AJ120" s="2" t="str">
        <f>IF(COUNT($A120)=0,"",IF(AI120="3E","3E",IF(AI120="","I",LOOKUP(AI120/AK$2,{0,0.4,0.45,0.5,0.55,0.6,0.65,0.7,0.75,0.8,1},{"F","D","C","C+","B-","B","B+","A-","A","A+"}))))</f>
        <v/>
      </c>
      <c r="AK120" s="103" t="str">
        <f>IF(COUNT($A120)=0,"",IF(AI120="","--",IF(AI120="3E","3E",LOOKUP(AI120/AK$2,{0,0.4,0.45,0.5,0.55,0.6,0.65,0.7,0.75,0.8,1},{0,2,2.25,2.5,2.75,3,3.25,3.5,3.75,4}))))</f>
        <v/>
      </c>
      <c r="AL120" s="94" t="str">
        <f>IFERROR(IF(COUNT($A120)=0,"",IF(COUNT(W120)=0,"--",IF(COUNTIF(B120:AK120,"3E")&gt;0,"3E",SUM(IF(D120&gt;=2,D120*$D$3),IF(G120&gt;=2,G120*$G$3),IF(J120&gt;=2,J120*$J$3),IF(M120&gt;=2,M120*$M$3),IF(P120&gt;=2,P120*$P$3),IF(S120&gt;=2,S120*$S$3),IF(V120&gt;=2,V120*$V$3),IF(Y120&gt;=2,Y120*$Y$3),IF(AB120&gt;=2,AB120*$AB$3),IF(AE120&gt;=2,AE120*$AE$3),IF(AH120&gt;=2,AH120*$AH$3),IF(AK120&gt;=2,AK120*$AK$3))))),"")</f>
        <v/>
      </c>
      <c r="AM120" s="4" t="str">
        <f>IF(COUNT($A120)=0,"",IF(COUNT(W120)=0,"--",IF(COUNTIF(B120:Y120,"3E")&gt;0,"3E",TRUNC(SUM(IF(N(D120)&gt;=2,D$3*D120,0),IF(N(G120)&gt;=2,G$3*G120,0),IF(N(J120)&gt;=2,J$3*J120,0),IF(N(M120)&gt;=2,M$3*M120,0),IF(N(P120)&gt;=2,P$3*P120,0),IF(N(S120)&gt;=2,S$3*S120,0),IF(N(AB120)&gt;=2,AB$3*AB120,0),IF(N(AE120)&gt;=2,AE$3*AE120,0),IF(N(AH120)&gt;=2,AH$3*AH120,0),IF(N(V120)&gt;=2,V$3*V120,0),IF(N(Y120)&gt;=2,Y$3*Y120,0))/TCP,3))))</f>
        <v/>
      </c>
      <c r="AN120" s="2" t="str">
        <f>IFERROR(IF(COUNT($A120)=0,"",IF(COUNT(W120)=0,"--",IF(COUNTIF(B120:AK120,"3E")&gt;0,"3E",SUM(IF(D120&gt;=2,$D$3),IF(G120&gt;=2,$G$3),IF(J120&gt;=2,$J$3),IF(M120&gt;=2,$M$3),IF(P120&gt;=2,$P$3),IF(S120&gt;=2,$S$3),IF(V120&gt;=2,$V$3),IF(Y120&gt;=2,$Y$3),IF(AB120&gt;=2,$AB$3),IF(AE120&gt;=2,$AE$3),IF(AH120&gt;=2,$AH$3),IF(AK120&gt;=2,$AK$3))))),"")</f>
        <v/>
      </c>
      <c r="AO120" s="2" t="str">
        <f>IF(AM120="3E","3E",IF(COUNT($A120)=0,"",IF(COUNT(AK120)=0,"I",LOOKUP(AM120,{0,2,2.25,2.5,2.75,3,3.25,3.5,3.75,4},{"F","D","C","C+","B-","B","B+","A-","A","A+"}))))</f>
        <v/>
      </c>
      <c r="AP120" s="2" t="str">
        <f>IF(AM120="3E","3E",IF(OR(COUNT($A120)=0,COUNT(W120)=0),"",IF(AND(Y120&gt;=2,AM120&gt;=2,AN120&gt;=28),"PASS","FAIL")))</f>
        <v/>
      </c>
      <c r="AQ120" s="2" t="str">
        <f>IF(COUNT($A120)=0,"",IF(AP120="3E","3E",IF(AP120="PASS",CONCATENATE(IF(N(D120)&lt;2,"411F,",""),IF(N(G120)&lt;2,"412F,",""),IF(N(J120)&lt;2,"413F,",""),IF(N(M120)&lt;2,"421F,",""),IF(N(P120)&lt;2,"422F,",""),IF(N(S120)&lt;2,"423F,",""),IF(N(AB120)&lt;2,"431F,",""),IF(N(AE120)&lt;2,"432F,",""),IF(N(AH120)&lt;2,"433F,","")),"")))</f>
        <v/>
      </c>
      <c r="AR120" s="6" t="str">
        <f t="shared" si="2"/>
        <v/>
      </c>
    </row>
    <row r="121" spans="1:44" ht="18.95" customHeight="1" x14ac:dyDescent="0.25">
      <c r="A121" s="93" t="str">
        <f>IF(DR!$B123="","",DR!$B123)</f>
        <v/>
      </c>
      <c r="B121" s="5" t="str">
        <f>IF(COUNT($A121)=0,"",IF($A121&lt;&gt;DR!$B123,"ERR",DR!J123))</f>
        <v/>
      </c>
      <c r="C121" s="2" t="str">
        <f>IF(COUNT($A121)=0,"",IF(B121="3E","3E",IF(B121="","I",LOOKUP(B121/D$2,{0,0.4,0.45,0.5,0.55,0.6,0.65,0.7,0.75,0.8,1},{"F","D","C","C+","B-","B","B+","A-","A","A+"}))))</f>
        <v/>
      </c>
      <c r="D121" s="99" t="str">
        <f>IF(COUNT($A121)=0,"",IF(B121="","--",IF(B121="3E","3E",LOOKUP(B121/D$2,{0,0.4,0.45,0.5,0.55,0.6,0.65,0.7,0.75,0.8,1},{0,2,2.25,2.5,2.75,3,3.25,3.5,3.75,4}))))</f>
        <v/>
      </c>
      <c r="E121" s="5" t="str">
        <f>IF(COUNT($A121)=0,"",IF($A121&lt;&gt;DR!$B123,"ERR",DR!R123))</f>
        <v/>
      </c>
      <c r="F121" s="2" t="str">
        <f>IF(COUNT($A121)=0,"",IF(E121="3E","3E",IF(E121="","I",LOOKUP(E121/G$2,{0,0.4,0.45,0.5,0.55,0.6,0.65,0.7,0.75,0.8,1},{"F","D","C","C+","B-","B","B+","A-","A","A+"}))))</f>
        <v/>
      </c>
      <c r="G121" s="99" t="str">
        <f>IF(COUNT($A121)=0,"",IF(E121="","--",IF(E121="3E","3E",LOOKUP(E121/G$2,{0,0.4,0.45,0.5,0.55,0.6,0.65,0.7,0.75,0.8,1},{0,2,2.25,2.5,2.75,3,3.25,3.5,3.75,4}))))</f>
        <v/>
      </c>
      <c r="H121" s="5" t="str">
        <f>IF(COUNT($A121)=0,"",IF($A121&lt;&gt;DR!$B123,"ERR",DR!Z123))</f>
        <v/>
      </c>
      <c r="I121" s="2" t="str">
        <f>IF(COUNT($A121)=0,"",IF(H121="3E","3E",IF(H121="","I",LOOKUP(H121/J$2,{0,0.4,0.45,0.5,0.55,0.6,0.65,0.7,0.75,0.8,1},{"F","D","C","C+","B-","B","B+","A-","A","A+"}))))</f>
        <v/>
      </c>
      <c r="J121" s="99" t="str">
        <f>IF(COUNT($A121)=0,"",IF(H121="","--",IF(H121="3E","3E",LOOKUP(H121/J$2,{0,0.4,0.45,0.5,0.55,0.6,0.65,0.7,0.75,0.8,1},{0,2,2.25,2.5,2.75,3,3.25,3.5,3.75,4}))))</f>
        <v/>
      </c>
      <c r="K121" s="5" t="str">
        <f>IF(COUNT($A121)=0,"",IF($A121&lt;&gt;DR!$B123,"ERR",DR!AH123))</f>
        <v/>
      </c>
      <c r="L121" s="2" t="str">
        <f>IF(COUNT($A121)=0,"",IF(K121="3E","3E",IF(K121="","I",LOOKUP(K121/M$2,{0,0.4,0.45,0.5,0.55,0.6,0.65,0.7,0.75,0.8,1},{"F","D","C","C+","B-","B","B+","A-","A","A+"}))))</f>
        <v/>
      </c>
      <c r="M121" s="99" t="str">
        <f>IF(COUNT($A121)=0,"",IF(K121="","--",IF(K121="3E","3E",LOOKUP(K121/M$2,{0,0.4,0.45,0.5,0.55,0.6,0.65,0.7,0.75,0.8,1},{0,2,2.25,2.5,2.75,3,3.25,3.5,3.75,4}))))</f>
        <v/>
      </c>
      <c r="N121" s="5" t="str">
        <f>IF(COUNT($A121)=0,"",IF($A121&lt;&gt;DR!$B123,"ERR",DR!AP123))</f>
        <v/>
      </c>
      <c r="O121" s="2" t="str">
        <f>IF(COUNT($A121)=0,"",IF(N121="3E","3E",IF(N121="","I",LOOKUP(N121/P$2,{0,0.4,0.45,0.5,0.55,0.6,0.65,0.7,0.75,0.8,1},{"F","D","C","C+","B-","B","B+","A-","A","A+"}))))</f>
        <v/>
      </c>
      <c r="P121" s="99" t="str">
        <f>IF(COUNT($A121)=0,"",IF(N121="","--",IF(N121="3E","3E",LOOKUP(N121/P$2,{0,0.4,0.45,0.5,0.55,0.6,0.65,0.7,0.75,0.8,1},{0,2,2.25,2.5,2.75,3,3.25,3.5,3.75,4}))))</f>
        <v/>
      </c>
      <c r="Q121" s="5" t="str">
        <f>IF(COUNT($A121)=0,"",IF($A121&lt;&gt;DR!$B123,"ERR",DR!AX123))</f>
        <v/>
      </c>
      <c r="R121" s="2" t="str">
        <f>IF(COUNT($A121)=0,"",IF(Q121="3E","3E",IF(Q121="","I",LOOKUP(Q121/S$2,{0,0.4,0.45,0.5,0.55,0.6,0.65,0.7,0.75,0.8,1},{"F","D","C","C+","B-","B","B+","A-","A","A+"}))))</f>
        <v/>
      </c>
      <c r="S121" s="99" t="str">
        <f>IF(COUNT($A121)=0,"",IF(Q121="","--",IF(Q121="3E","3E",LOOKUP(Q121/S$2,{0,0.4,0.45,0.5,0.55,0.6,0.65,0.7,0.75,0.8,1},{0,2,2.25,2.5,2.75,3,3.25,3.5,3.75,4}))))</f>
        <v/>
      </c>
      <c r="T121" s="5" t="str">
        <f>IF(OR(COUNT($A121)=0,DR!BZ123=""),"",IF($A121&lt;&gt;DR!$B123,"ERR",DR!BZ123))</f>
        <v/>
      </c>
      <c r="U121" s="2" t="str">
        <f>IF(COUNT($A121)=0,"",IF(T121="3E","3E",IF(T121="","I",LOOKUP(T121/V$2,{0,0.4,0.45,0.5,0.55,0.6,0.65,0.7,0.75,0.8,1},{"F","D","C","C+","B-","B","B+","A-","A","A+"}))))</f>
        <v/>
      </c>
      <c r="V121" s="99" t="str">
        <f>IF(COUNT($A121)=0,"",IF(T121="","--",IF(T121="3E","3E",LOOKUP(T121/V$2,{0,0.4,0.45,0.5,0.55,0.6,0.65,0.7,0.75,0.8,1},{0,2,2.25,2.5,2.75,3,3.25,3.5,3.75,4}))))</f>
        <v/>
      </c>
      <c r="W121" s="5" t="str">
        <f>IF(COUNT($A121)=0,"",IF($A121&lt;&gt;DR!$B123,"ERR",IF(DR!$A123="IM",DR!CL123,DR!CK123)))</f>
        <v/>
      </c>
      <c r="X121" s="2" t="str">
        <f>IF(COUNT($A121)=0,"",IF(W121="3E","3E",IF(W121="","I",LOOKUP(W121/Y$2,{0,0.4,0.45,0.5,0.55,0.6,0.65,0.7,0.75,0.8,1},{"F","D","C","C+","B-","B","B+","A-","A","A+"}))))</f>
        <v/>
      </c>
      <c r="Y121" s="99" t="str">
        <f>IF(COUNT($A121)=0,"",IF(W121="","--",IF(W121="3E","3E",LOOKUP(W121/Y$2,{0,0.4,0.45,0.5,0.55,0.6,0.65,0.7,0.75,0.8,1},{0,2,2.25,2.5,2.75,3,3.25,3.5,3.75,4}))))</f>
        <v/>
      </c>
      <c r="Z121" s="5" t="str">
        <f>IF(COUNT($A121)=0,"",IF($A121&lt;&gt;DR!$B123,"ERR",DR!BF123))</f>
        <v/>
      </c>
      <c r="AA121" s="2" t="str">
        <f>IF(COUNT($A121)=0,"",IF(Z121="3E","3E",IF(Z121="","I",LOOKUP(Z121/AB$2,{0,0.4,0.45,0.5,0.55,0.6,0.65,0.7,0.75,0.8,1},{"F","D","C","C+","B-","B","B+","A-","A","A+"}))))</f>
        <v/>
      </c>
      <c r="AB121" s="99" t="str">
        <f>IF(COUNT($A121)=0,"",IF(Z121="","--",IF(Z121="3E","3E",LOOKUP(Z121/AB$2,{0,0.4,0.45,0.5,0.55,0.6,0.65,0.7,0.75,0.8,1},{0,2,2.25,2.5,2.75,3,3.25,3.5,3.75,4}))))</f>
        <v/>
      </c>
      <c r="AC121" s="5" t="str">
        <f>IF(COUNT($A121)=0,"",IF($A121&lt;&gt;DR!$B123,"ERR",DR!BG123))</f>
        <v/>
      </c>
      <c r="AD121" s="2" t="str">
        <f>IF(COUNT($A121)=0,"",IF(AC121="3E","3E",IF(AC121="","I",LOOKUP(AC121/AE$2,{0,0.4,0.45,0.5,0.55,0.6,0.65,0.7,0.75,0.8,1},{"F","D","C","C+","B-","B","B+","A-","A","A+"}))))</f>
        <v/>
      </c>
      <c r="AE121" s="99" t="str">
        <f>IF(COUNT($A121)=0,"",IF(AC121="","--",IF(AC121="3E","3E",LOOKUP(AC121/AE$2,{0,0.4,0.45,0.5,0.55,0.6,0.65,0.7,0.75,0.8,1},{0,2,2.25,2.5,2.75,3,3.25,3.5,3.75,4}))))</f>
        <v/>
      </c>
      <c r="AF121" s="5" t="str">
        <f>IF(COUNT($A121)=0,"",IF($A121&lt;&gt;DR!$B123,"ERR",DR!BQ123))</f>
        <v/>
      </c>
      <c r="AG121" s="2" t="str">
        <f>IF(COUNT($A121)=0,"",IF(AF121="3E","3E",IF(AF121="","I",LOOKUP(AF121/AH$2,{0,0.4,0.45,0.5,0.55,0.6,0.65,0.7,0.75,0.8,1},{"F","D","C","C+","B-","B","B+","A-","A","A+"}))))</f>
        <v/>
      </c>
      <c r="AH121" s="99" t="str">
        <f>IF(COUNT($A121)=0,"",IF(AF121="","--",IF(AF121="3E","3E",LOOKUP(AF121/AH$2,{0,0.4,0.45,0.5,0.55,0.6,0.65,0.7,0.75,0.8,1},{0,2,2.25,2.5,2.75,3,3.25,3.5,3.75,4}))))</f>
        <v/>
      </c>
      <c r="AI121" s="5" t="str">
        <f>IF(COUNT($A121)=0,"",IF($A121&lt;&gt;DR!$B123,"ERR",DR!BY123))</f>
        <v/>
      </c>
      <c r="AJ121" s="2" t="str">
        <f>IF(COUNT($A121)=0,"",IF(AI121="3E","3E",IF(AI121="","I",LOOKUP(AI121/AK$2,{0,0.4,0.45,0.5,0.55,0.6,0.65,0.7,0.75,0.8,1},{"F","D","C","C+","B-","B","B+","A-","A","A+"}))))</f>
        <v/>
      </c>
      <c r="AK121" s="103" t="str">
        <f>IF(COUNT($A121)=0,"",IF(AI121="","--",IF(AI121="3E","3E",LOOKUP(AI121/AK$2,{0,0.4,0.45,0.5,0.55,0.6,0.65,0.7,0.75,0.8,1},{0,2,2.25,2.5,2.75,3,3.25,3.5,3.75,4}))))</f>
        <v/>
      </c>
      <c r="AL121" s="94" t="str">
        <f>IFERROR(IF(COUNT($A121)=0,"",IF(COUNT(W121)=0,"--",IF(COUNTIF(B121:AK121,"3E")&gt;0,"3E",SUM(IF(D121&gt;=2,D121*$D$3),IF(G121&gt;=2,G121*$G$3),IF(J121&gt;=2,J121*$J$3),IF(M121&gt;=2,M121*$M$3),IF(P121&gt;=2,P121*$P$3),IF(S121&gt;=2,S121*$S$3),IF(V121&gt;=2,V121*$V$3),IF(Y121&gt;=2,Y121*$Y$3),IF(AB121&gt;=2,AB121*$AB$3),IF(AE121&gt;=2,AE121*$AE$3),IF(AH121&gt;=2,AH121*$AH$3),IF(AK121&gt;=2,AK121*$AK$3))))),"")</f>
        <v/>
      </c>
      <c r="AM121" s="4" t="str">
        <f>IF(COUNT($A121)=0,"",IF(COUNT(W121)=0,"--",IF(COUNTIF(B121:Y121,"3E")&gt;0,"3E",TRUNC(SUM(IF(N(D121)&gt;=2,D$3*D121,0),IF(N(G121)&gt;=2,G$3*G121,0),IF(N(J121)&gt;=2,J$3*J121,0),IF(N(M121)&gt;=2,M$3*M121,0),IF(N(P121)&gt;=2,P$3*P121,0),IF(N(S121)&gt;=2,S$3*S121,0),IF(N(AB121)&gt;=2,AB$3*AB121,0),IF(N(AE121)&gt;=2,AE$3*AE121,0),IF(N(AH121)&gt;=2,AH$3*AH121,0),IF(N(V121)&gt;=2,V$3*V121,0),IF(N(Y121)&gt;=2,Y$3*Y121,0))/TCP,3))))</f>
        <v/>
      </c>
      <c r="AN121" s="2" t="str">
        <f>IFERROR(IF(COUNT($A121)=0,"",IF(COUNT(W121)=0,"--",IF(COUNTIF(B121:AK121,"3E")&gt;0,"3E",SUM(IF(D121&gt;=2,$D$3),IF(G121&gt;=2,$G$3),IF(J121&gt;=2,$J$3),IF(M121&gt;=2,$M$3),IF(P121&gt;=2,$P$3),IF(S121&gt;=2,$S$3),IF(V121&gt;=2,$V$3),IF(Y121&gt;=2,$Y$3),IF(AB121&gt;=2,$AB$3),IF(AE121&gt;=2,$AE$3),IF(AH121&gt;=2,$AH$3),IF(AK121&gt;=2,$AK$3))))),"")</f>
        <v/>
      </c>
      <c r="AO121" s="2" t="str">
        <f>IF(AM121="3E","3E",IF(COUNT($A121)=0,"",IF(COUNT(AK121)=0,"I",LOOKUP(AM121,{0,2,2.25,2.5,2.75,3,3.25,3.5,3.75,4},{"F","D","C","C+","B-","B","B+","A-","A","A+"}))))</f>
        <v/>
      </c>
      <c r="AP121" s="2" t="str">
        <f>IF(AM121="3E","3E",IF(OR(COUNT($A121)=0,COUNT(W121)=0),"",IF(AND(Y121&gt;=2,AM121&gt;=2,AN121&gt;=28),"PASS","FAIL")))</f>
        <v/>
      </c>
      <c r="AQ121" s="2" t="str">
        <f>IF(COUNT($A121)=0,"",IF(AP121="3E","3E",IF(AP121="PASS",CONCATENATE(IF(N(D121)&lt;2,"411F,",""),IF(N(G121)&lt;2,"412F,",""),IF(N(J121)&lt;2,"413F,",""),IF(N(M121)&lt;2,"421F,",""),IF(N(P121)&lt;2,"422F,",""),IF(N(S121)&lt;2,"423F,",""),IF(N(AB121)&lt;2,"431F,",""),IF(N(AE121)&lt;2,"432F,",""),IF(N(AH121)&lt;2,"433F,","")),"")))</f>
        <v/>
      </c>
      <c r="AR121" s="6" t="str">
        <f t="shared" si="2"/>
        <v/>
      </c>
    </row>
    <row r="122" spans="1:44" ht="18.95" customHeight="1" x14ac:dyDescent="0.25">
      <c r="A122" s="93" t="str">
        <f>IF(DR!$B124="","",DR!$B124)</f>
        <v/>
      </c>
      <c r="B122" s="5" t="str">
        <f>IF(COUNT($A122)=0,"",IF($A122&lt;&gt;DR!$B124,"ERR",DR!J124))</f>
        <v/>
      </c>
      <c r="C122" s="2" t="str">
        <f>IF(COUNT($A122)=0,"",IF(B122="3E","3E",IF(B122="","I",LOOKUP(B122/D$2,{0,0.4,0.45,0.5,0.55,0.6,0.65,0.7,0.75,0.8,1},{"F","D","C","C+","B-","B","B+","A-","A","A+"}))))</f>
        <v/>
      </c>
      <c r="D122" s="99" t="str">
        <f>IF(COUNT($A122)=0,"",IF(B122="","--",IF(B122="3E","3E",LOOKUP(B122/D$2,{0,0.4,0.45,0.5,0.55,0.6,0.65,0.7,0.75,0.8,1},{0,2,2.25,2.5,2.75,3,3.25,3.5,3.75,4}))))</f>
        <v/>
      </c>
      <c r="E122" s="5" t="str">
        <f>IF(COUNT($A122)=0,"",IF($A122&lt;&gt;DR!$B124,"ERR",DR!R124))</f>
        <v/>
      </c>
      <c r="F122" s="2" t="str">
        <f>IF(COUNT($A122)=0,"",IF(E122="3E","3E",IF(E122="","I",LOOKUP(E122/G$2,{0,0.4,0.45,0.5,0.55,0.6,0.65,0.7,0.75,0.8,1},{"F","D","C","C+","B-","B","B+","A-","A","A+"}))))</f>
        <v/>
      </c>
      <c r="G122" s="99" t="str">
        <f>IF(COUNT($A122)=0,"",IF(E122="","--",IF(E122="3E","3E",LOOKUP(E122/G$2,{0,0.4,0.45,0.5,0.55,0.6,0.65,0.7,0.75,0.8,1},{0,2,2.25,2.5,2.75,3,3.25,3.5,3.75,4}))))</f>
        <v/>
      </c>
      <c r="H122" s="5" t="str">
        <f>IF(COUNT($A122)=0,"",IF($A122&lt;&gt;DR!$B124,"ERR",DR!Z124))</f>
        <v/>
      </c>
      <c r="I122" s="2" t="str">
        <f>IF(COUNT($A122)=0,"",IF(H122="3E","3E",IF(H122="","I",LOOKUP(H122/J$2,{0,0.4,0.45,0.5,0.55,0.6,0.65,0.7,0.75,0.8,1},{"F","D","C","C+","B-","B","B+","A-","A","A+"}))))</f>
        <v/>
      </c>
      <c r="J122" s="99" t="str">
        <f>IF(COUNT($A122)=0,"",IF(H122="","--",IF(H122="3E","3E",LOOKUP(H122/J$2,{0,0.4,0.45,0.5,0.55,0.6,0.65,0.7,0.75,0.8,1},{0,2,2.25,2.5,2.75,3,3.25,3.5,3.75,4}))))</f>
        <v/>
      </c>
      <c r="K122" s="5" t="str">
        <f>IF(COUNT($A122)=0,"",IF($A122&lt;&gt;DR!$B124,"ERR",DR!AH124))</f>
        <v/>
      </c>
      <c r="L122" s="2" t="str">
        <f>IF(COUNT($A122)=0,"",IF(K122="3E","3E",IF(K122="","I",LOOKUP(K122/M$2,{0,0.4,0.45,0.5,0.55,0.6,0.65,0.7,0.75,0.8,1},{"F","D","C","C+","B-","B","B+","A-","A","A+"}))))</f>
        <v/>
      </c>
      <c r="M122" s="99" t="str">
        <f>IF(COUNT($A122)=0,"",IF(K122="","--",IF(K122="3E","3E",LOOKUP(K122/M$2,{0,0.4,0.45,0.5,0.55,0.6,0.65,0.7,0.75,0.8,1},{0,2,2.25,2.5,2.75,3,3.25,3.5,3.75,4}))))</f>
        <v/>
      </c>
      <c r="N122" s="5" t="str">
        <f>IF(COUNT($A122)=0,"",IF($A122&lt;&gt;DR!$B124,"ERR",DR!AP124))</f>
        <v/>
      </c>
      <c r="O122" s="2" t="str">
        <f>IF(COUNT($A122)=0,"",IF(N122="3E","3E",IF(N122="","I",LOOKUP(N122/P$2,{0,0.4,0.45,0.5,0.55,0.6,0.65,0.7,0.75,0.8,1},{"F","D","C","C+","B-","B","B+","A-","A","A+"}))))</f>
        <v/>
      </c>
      <c r="P122" s="99" t="str">
        <f>IF(COUNT($A122)=0,"",IF(N122="","--",IF(N122="3E","3E",LOOKUP(N122/P$2,{0,0.4,0.45,0.5,0.55,0.6,0.65,0.7,0.75,0.8,1},{0,2,2.25,2.5,2.75,3,3.25,3.5,3.75,4}))))</f>
        <v/>
      </c>
      <c r="Q122" s="5" t="str">
        <f>IF(COUNT($A122)=0,"",IF($A122&lt;&gt;DR!$B124,"ERR",DR!AX124))</f>
        <v/>
      </c>
      <c r="R122" s="2" t="str">
        <f>IF(COUNT($A122)=0,"",IF(Q122="3E","3E",IF(Q122="","I",LOOKUP(Q122/S$2,{0,0.4,0.45,0.5,0.55,0.6,0.65,0.7,0.75,0.8,1},{"F","D","C","C+","B-","B","B+","A-","A","A+"}))))</f>
        <v/>
      </c>
      <c r="S122" s="99" t="str">
        <f>IF(COUNT($A122)=0,"",IF(Q122="","--",IF(Q122="3E","3E",LOOKUP(Q122/S$2,{0,0.4,0.45,0.5,0.55,0.6,0.65,0.7,0.75,0.8,1},{0,2,2.25,2.5,2.75,3,3.25,3.5,3.75,4}))))</f>
        <v/>
      </c>
      <c r="T122" s="5" t="str">
        <f>IF(OR(COUNT($A122)=0,DR!BZ124=""),"",IF($A122&lt;&gt;DR!$B124,"ERR",DR!BZ124))</f>
        <v/>
      </c>
      <c r="U122" s="2" t="str">
        <f>IF(COUNT($A122)=0,"",IF(T122="3E","3E",IF(T122="","I",LOOKUP(T122/V$2,{0,0.4,0.45,0.5,0.55,0.6,0.65,0.7,0.75,0.8,1},{"F","D","C","C+","B-","B","B+","A-","A","A+"}))))</f>
        <v/>
      </c>
      <c r="V122" s="99" t="str">
        <f>IF(COUNT($A122)=0,"",IF(T122="","--",IF(T122="3E","3E",LOOKUP(T122/V$2,{0,0.4,0.45,0.5,0.55,0.6,0.65,0.7,0.75,0.8,1},{0,2,2.25,2.5,2.75,3,3.25,3.5,3.75,4}))))</f>
        <v/>
      </c>
      <c r="W122" s="5" t="str">
        <f>IF(COUNT($A122)=0,"",IF($A122&lt;&gt;DR!$B124,"ERR",IF(DR!$A124="IM",DR!CL124,DR!CK124)))</f>
        <v/>
      </c>
      <c r="X122" s="2" t="str">
        <f>IF(COUNT($A122)=0,"",IF(W122="3E","3E",IF(W122="","I",LOOKUP(W122/Y$2,{0,0.4,0.45,0.5,0.55,0.6,0.65,0.7,0.75,0.8,1},{"F","D","C","C+","B-","B","B+","A-","A","A+"}))))</f>
        <v/>
      </c>
      <c r="Y122" s="99" t="str">
        <f>IF(COUNT($A122)=0,"",IF(W122="","--",IF(W122="3E","3E",LOOKUP(W122/Y$2,{0,0.4,0.45,0.5,0.55,0.6,0.65,0.7,0.75,0.8,1},{0,2,2.25,2.5,2.75,3,3.25,3.5,3.75,4}))))</f>
        <v/>
      </c>
      <c r="Z122" s="5" t="str">
        <f>IF(COUNT($A122)=0,"",IF($A122&lt;&gt;DR!$B124,"ERR",DR!BF124))</f>
        <v/>
      </c>
      <c r="AA122" s="2" t="str">
        <f>IF(COUNT($A122)=0,"",IF(Z122="3E","3E",IF(Z122="","I",LOOKUP(Z122/AB$2,{0,0.4,0.45,0.5,0.55,0.6,0.65,0.7,0.75,0.8,1},{"F","D","C","C+","B-","B","B+","A-","A","A+"}))))</f>
        <v/>
      </c>
      <c r="AB122" s="99" t="str">
        <f>IF(COUNT($A122)=0,"",IF(Z122="","--",IF(Z122="3E","3E",LOOKUP(Z122/AB$2,{0,0.4,0.45,0.5,0.55,0.6,0.65,0.7,0.75,0.8,1},{0,2,2.25,2.5,2.75,3,3.25,3.5,3.75,4}))))</f>
        <v/>
      </c>
      <c r="AC122" s="5" t="str">
        <f>IF(COUNT($A122)=0,"",IF($A122&lt;&gt;DR!$B124,"ERR",DR!BG124))</f>
        <v/>
      </c>
      <c r="AD122" s="2" t="str">
        <f>IF(COUNT($A122)=0,"",IF(AC122="3E","3E",IF(AC122="","I",LOOKUP(AC122/AE$2,{0,0.4,0.45,0.5,0.55,0.6,0.65,0.7,0.75,0.8,1},{"F","D","C","C+","B-","B","B+","A-","A","A+"}))))</f>
        <v/>
      </c>
      <c r="AE122" s="99" t="str">
        <f>IF(COUNT($A122)=0,"",IF(AC122="","--",IF(AC122="3E","3E",LOOKUP(AC122/AE$2,{0,0.4,0.45,0.5,0.55,0.6,0.65,0.7,0.75,0.8,1},{0,2,2.25,2.5,2.75,3,3.25,3.5,3.75,4}))))</f>
        <v/>
      </c>
      <c r="AF122" s="5" t="str">
        <f>IF(COUNT($A122)=0,"",IF($A122&lt;&gt;DR!$B124,"ERR",DR!BQ124))</f>
        <v/>
      </c>
      <c r="AG122" s="2" t="str">
        <f>IF(COUNT($A122)=0,"",IF(AF122="3E","3E",IF(AF122="","I",LOOKUP(AF122/AH$2,{0,0.4,0.45,0.5,0.55,0.6,0.65,0.7,0.75,0.8,1},{"F","D","C","C+","B-","B","B+","A-","A","A+"}))))</f>
        <v/>
      </c>
      <c r="AH122" s="99" t="str">
        <f>IF(COUNT($A122)=0,"",IF(AF122="","--",IF(AF122="3E","3E",LOOKUP(AF122/AH$2,{0,0.4,0.45,0.5,0.55,0.6,0.65,0.7,0.75,0.8,1},{0,2,2.25,2.5,2.75,3,3.25,3.5,3.75,4}))))</f>
        <v/>
      </c>
      <c r="AI122" s="5" t="str">
        <f>IF(COUNT($A122)=0,"",IF($A122&lt;&gt;DR!$B124,"ERR",DR!BY124))</f>
        <v/>
      </c>
      <c r="AJ122" s="2" t="str">
        <f>IF(COUNT($A122)=0,"",IF(AI122="3E","3E",IF(AI122="","I",LOOKUP(AI122/AK$2,{0,0.4,0.45,0.5,0.55,0.6,0.65,0.7,0.75,0.8,1},{"F","D","C","C+","B-","B","B+","A-","A","A+"}))))</f>
        <v/>
      </c>
      <c r="AK122" s="103" t="str">
        <f>IF(COUNT($A122)=0,"",IF(AI122="","--",IF(AI122="3E","3E",LOOKUP(AI122/AK$2,{0,0.4,0.45,0.5,0.55,0.6,0.65,0.7,0.75,0.8,1},{0,2,2.25,2.5,2.75,3,3.25,3.5,3.75,4}))))</f>
        <v/>
      </c>
      <c r="AL122" s="94" t="str">
        <f>IFERROR(IF(COUNT($A122)=0,"",IF(COUNT(W122)=0,"--",IF(COUNTIF(B122:AK122,"3E")&gt;0,"3E",SUM(IF(D122&gt;=2,D122*$D$3),IF(G122&gt;=2,G122*$G$3),IF(J122&gt;=2,J122*$J$3),IF(M122&gt;=2,M122*$M$3),IF(P122&gt;=2,P122*$P$3),IF(S122&gt;=2,S122*$S$3),IF(V122&gt;=2,V122*$V$3),IF(Y122&gt;=2,Y122*$Y$3),IF(AB122&gt;=2,AB122*$AB$3),IF(AE122&gt;=2,AE122*$AE$3),IF(AH122&gt;=2,AH122*$AH$3),IF(AK122&gt;=2,AK122*$AK$3))))),"")</f>
        <v/>
      </c>
      <c r="AM122" s="4" t="str">
        <f>IF(COUNT($A122)=0,"",IF(COUNT(W122)=0,"--",IF(COUNTIF(B122:Y122,"3E")&gt;0,"3E",TRUNC(SUM(IF(N(D122)&gt;=2,D$3*D122,0),IF(N(G122)&gt;=2,G$3*G122,0),IF(N(J122)&gt;=2,J$3*J122,0),IF(N(M122)&gt;=2,M$3*M122,0),IF(N(P122)&gt;=2,P$3*P122,0),IF(N(S122)&gt;=2,S$3*S122,0),IF(N(AB122)&gt;=2,AB$3*AB122,0),IF(N(AE122)&gt;=2,AE$3*AE122,0),IF(N(AH122)&gt;=2,AH$3*AH122,0),IF(N(V122)&gt;=2,V$3*V122,0),IF(N(Y122)&gt;=2,Y$3*Y122,0))/TCP,3))))</f>
        <v/>
      </c>
      <c r="AN122" s="2" t="str">
        <f>IFERROR(IF(COUNT($A122)=0,"",IF(COUNT(W122)=0,"--",IF(COUNTIF(B122:AK122,"3E")&gt;0,"3E",SUM(IF(D122&gt;=2,$D$3),IF(G122&gt;=2,$G$3),IF(J122&gt;=2,$J$3),IF(M122&gt;=2,$M$3),IF(P122&gt;=2,$P$3),IF(S122&gt;=2,$S$3),IF(V122&gt;=2,$V$3),IF(Y122&gt;=2,$Y$3),IF(AB122&gt;=2,$AB$3),IF(AE122&gt;=2,$AE$3),IF(AH122&gt;=2,$AH$3),IF(AK122&gt;=2,$AK$3))))),"")</f>
        <v/>
      </c>
      <c r="AO122" s="2" t="str">
        <f>IF(AM122="3E","3E",IF(COUNT($A122)=0,"",IF(COUNT(AK122)=0,"I",LOOKUP(AM122,{0,2,2.25,2.5,2.75,3,3.25,3.5,3.75,4},{"F","D","C","C+","B-","B","B+","A-","A","A+"}))))</f>
        <v/>
      </c>
      <c r="AP122" s="2" t="str">
        <f>IF(AM122="3E","3E",IF(OR(COUNT($A122)=0,COUNT(W122)=0),"",IF(AND(Y122&gt;=2,AM122&gt;=2,AN122&gt;=28),"PASS","FAIL")))</f>
        <v/>
      </c>
      <c r="AQ122" s="2" t="str">
        <f>IF(COUNT($A122)=0,"",IF(AP122="3E","3E",IF(AP122="PASS",CONCATENATE(IF(N(D122)&lt;2,"411F,",""),IF(N(G122)&lt;2,"412F,",""),IF(N(J122)&lt;2,"413F,",""),IF(N(M122)&lt;2,"421F,",""),IF(N(P122)&lt;2,"422F,",""),IF(N(S122)&lt;2,"423F,",""),IF(N(AB122)&lt;2,"431F,",""),IF(N(AE122)&lt;2,"432F,",""),IF(N(AH122)&lt;2,"433F,","")),"")))</f>
        <v/>
      </c>
      <c r="AR122" s="6" t="str">
        <f t="shared" si="2"/>
        <v/>
      </c>
    </row>
    <row r="123" spans="1:44" ht="18.95" customHeight="1" x14ac:dyDescent="0.25">
      <c r="A123" s="93" t="str">
        <f>IF(DR!$B125="","",DR!$B125)</f>
        <v/>
      </c>
      <c r="B123" s="5" t="str">
        <f>IF(COUNT($A123)=0,"",IF($A123&lt;&gt;DR!$B125,"ERR",DR!J125))</f>
        <v/>
      </c>
      <c r="C123" s="2" t="str">
        <f>IF(COUNT($A123)=0,"",IF(B123="3E","3E",IF(B123="","I",LOOKUP(B123/D$2,{0,0.4,0.45,0.5,0.55,0.6,0.65,0.7,0.75,0.8,1},{"F","D","C","C+","B-","B","B+","A-","A","A+"}))))</f>
        <v/>
      </c>
      <c r="D123" s="99" t="str">
        <f>IF(COUNT($A123)=0,"",IF(B123="","--",IF(B123="3E","3E",LOOKUP(B123/D$2,{0,0.4,0.45,0.5,0.55,0.6,0.65,0.7,0.75,0.8,1},{0,2,2.25,2.5,2.75,3,3.25,3.5,3.75,4}))))</f>
        <v/>
      </c>
      <c r="E123" s="5" t="str">
        <f>IF(COUNT($A123)=0,"",IF($A123&lt;&gt;DR!$B125,"ERR",DR!R125))</f>
        <v/>
      </c>
      <c r="F123" s="2" t="str">
        <f>IF(COUNT($A123)=0,"",IF(E123="3E","3E",IF(E123="","I",LOOKUP(E123/G$2,{0,0.4,0.45,0.5,0.55,0.6,0.65,0.7,0.75,0.8,1},{"F","D","C","C+","B-","B","B+","A-","A","A+"}))))</f>
        <v/>
      </c>
      <c r="G123" s="99" t="str">
        <f>IF(COUNT($A123)=0,"",IF(E123="","--",IF(E123="3E","3E",LOOKUP(E123/G$2,{0,0.4,0.45,0.5,0.55,0.6,0.65,0.7,0.75,0.8,1},{0,2,2.25,2.5,2.75,3,3.25,3.5,3.75,4}))))</f>
        <v/>
      </c>
      <c r="H123" s="5" t="str">
        <f>IF(COUNT($A123)=0,"",IF($A123&lt;&gt;DR!$B125,"ERR",DR!Z125))</f>
        <v/>
      </c>
      <c r="I123" s="2" t="str">
        <f>IF(COUNT($A123)=0,"",IF(H123="3E","3E",IF(H123="","I",LOOKUP(H123/J$2,{0,0.4,0.45,0.5,0.55,0.6,0.65,0.7,0.75,0.8,1},{"F","D","C","C+","B-","B","B+","A-","A","A+"}))))</f>
        <v/>
      </c>
      <c r="J123" s="99" t="str">
        <f>IF(COUNT($A123)=0,"",IF(H123="","--",IF(H123="3E","3E",LOOKUP(H123/J$2,{0,0.4,0.45,0.5,0.55,0.6,0.65,0.7,0.75,0.8,1},{0,2,2.25,2.5,2.75,3,3.25,3.5,3.75,4}))))</f>
        <v/>
      </c>
      <c r="K123" s="5" t="str">
        <f>IF(COUNT($A123)=0,"",IF($A123&lt;&gt;DR!$B125,"ERR",DR!AH125))</f>
        <v/>
      </c>
      <c r="L123" s="2" t="str">
        <f>IF(COUNT($A123)=0,"",IF(K123="3E","3E",IF(K123="","I",LOOKUP(K123/M$2,{0,0.4,0.45,0.5,0.55,0.6,0.65,0.7,0.75,0.8,1},{"F","D","C","C+","B-","B","B+","A-","A","A+"}))))</f>
        <v/>
      </c>
      <c r="M123" s="99" t="str">
        <f>IF(COUNT($A123)=0,"",IF(K123="","--",IF(K123="3E","3E",LOOKUP(K123/M$2,{0,0.4,0.45,0.5,0.55,0.6,0.65,0.7,0.75,0.8,1},{0,2,2.25,2.5,2.75,3,3.25,3.5,3.75,4}))))</f>
        <v/>
      </c>
      <c r="N123" s="5" t="str">
        <f>IF(COUNT($A123)=0,"",IF($A123&lt;&gt;DR!$B125,"ERR",DR!AP125))</f>
        <v/>
      </c>
      <c r="O123" s="2" t="str">
        <f>IF(COUNT($A123)=0,"",IF(N123="3E","3E",IF(N123="","I",LOOKUP(N123/P$2,{0,0.4,0.45,0.5,0.55,0.6,0.65,0.7,0.75,0.8,1},{"F","D","C","C+","B-","B","B+","A-","A","A+"}))))</f>
        <v/>
      </c>
      <c r="P123" s="99" t="str">
        <f>IF(COUNT($A123)=0,"",IF(N123="","--",IF(N123="3E","3E",LOOKUP(N123/P$2,{0,0.4,0.45,0.5,0.55,0.6,0.65,0.7,0.75,0.8,1},{0,2,2.25,2.5,2.75,3,3.25,3.5,3.75,4}))))</f>
        <v/>
      </c>
      <c r="Q123" s="5" t="str">
        <f>IF(COUNT($A123)=0,"",IF($A123&lt;&gt;DR!$B125,"ERR",DR!AX125))</f>
        <v/>
      </c>
      <c r="R123" s="2" t="str">
        <f>IF(COUNT($A123)=0,"",IF(Q123="3E","3E",IF(Q123="","I",LOOKUP(Q123/S$2,{0,0.4,0.45,0.5,0.55,0.6,0.65,0.7,0.75,0.8,1},{"F","D","C","C+","B-","B","B+","A-","A","A+"}))))</f>
        <v/>
      </c>
      <c r="S123" s="99" t="str">
        <f>IF(COUNT($A123)=0,"",IF(Q123="","--",IF(Q123="3E","3E",LOOKUP(Q123/S$2,{0,0.4,0.45,0.5,0.55,0.6,0.65,0.7,0.75,0.8,1},{0,2,2.25,2.5,2.75,3,3.25,3.5,3.75,4}))))</f>
        <v/>
      </c>
      <c r="T123" s="5" t="str">
        <f>IF(OR(COUNT($A123)=0,DR!BZ125=""),"",IF($A123&lt;&gt;DR!$B125,"ERR",DR!BZ125))</f>
        <v/>
      </c>
      <c r="U123" s="2" t="str">
        <f>IF(COUNT($A123)=0,"",IF(T123="3E","3E",IF(T123="","I",LOOKUP(T123/V$2,{0,0.4,0.45,0.5,0.55,0.6,0.65,0.7,0.75,0.8,1},{"F","D","C","C+","B-","B","B+","A-","A","A+"}))))</f>
        <v/>
      </c>
      <c r="V123" s="99" t="str">
        <f>IF(COUNT($A123)=0,"",IF(T123="","--",IF(T123="3E","3E",LOOKUP(T123/V$2,{0,0.4,0.45,0.5,0.55,0.6,0.65,0.7,0.75,0.8,1},{0,2,2.25,2.5,2.75,3,3.25,3.5,3.75,4}))))</f>
        <v/>
      </c>
      <c r="W123" s="5" t="str">
        <f>IF(COUNT($A123)=0,"",IF($A123&lt;&gt;DR!$B125,"ERR",IF(DR!$A125="IM",DR!CL125,DR!CK125)))</f>
        <v/>
      </c>
      <c r="X123" s="2" t="str">
        <f>IF(COUNT($A123)=0,"",IF(W123="3E","3E",IF(W123="","I",LOOKUP(W123/Y$2,{0,0.4,0.45,0.5,0.55,0.6,0.65,0.7,0.75,0.8,1},{"F","D","C","C+","B-","B","B+","A-","A","A+"}))))</f>
        <v/>
      </c>
      <c r="Y123" s="99" t="str">
        <f>IF(COUNT($A123)=0,"",IF(W123="","--",IF(W123="3E","3E",LOOKUP(W123/Y$2,{0,0.4,0.45,0.5,0.55,0.6,0.65,0.7,0.75,0.8,1},{0,2,2.25,2.5,2.75,3,3.25,3.5,3.75,4}))))</f>
        <v/>
      </c>
      <c r="Z123" s="5" t="str">
        <f>IF(COUNT($A123)=0,"",IF($A123&lt;&gt;DR!$B125,"ERR",DR!BF125))</f>
        <v/>
      </c>
      <c r="AA123" s="2" t="str">
        <f>IF(COUNT($A123)=0,"",IF(Z123="3E","3E",IF(Z123="","I",LOOKUP(Z123/AB$2,{0,0.4,0.45,0.5,0.55,0.6,0.65,0.7,0.75,0.8,1},{"F","D","C","C+","B-","B","B+","A-","A","A+"}))))</f>
        <v/>
      </c>
      <c r="AB123" s="99" t="str">
        <f>IF(COUNT($A123)=0,"",IF(Z123="","--",IF(Z123="3E","3E",LOOKUP(Z123/AB$2,{0,0.4,0.45,0.5,0.55,0.6,0.65,0.7,0.75,0.8,1},{0,2,2.25,2.5,2.75,3,3.25,3.5,3.75,4}))))</f>
        <v/>
      </c>
      <c r="AC123" s="5" t="str">
        <f>IF(COUNT($A123)=0,"",IF($A123&lt;&gt;DR!$B125,"ERR",DR!BG125))</f>
        <v/>
      </c>
      <c r="AD123" s="2" t="str">
        <f>IF(COUNT($A123)=0,"",IF(AC123="3E","3E",IF(AC123="","I",LOOKUP(AC123/AE$2,{0,0.4,0.45,0.5,0.55,0.6,0.65,0.7,0.75,0.8,1},{"F","D","C","C+","B-","B","B+","A-","A","A+"}))))</f>
        <v/>
      </c>
      <c r="AE123" s="99" t="str">
        <f>IF(COUNT($A123)=0,"",IF(AC123="","--",IF(AC123="3E","3E",LOOKUP(AC123/AE$2,{0,0.4,0.45,0.5,0.55,0.6,0.65,0.7,0.75,0.8,1},{0,2,2.25,2.5,2.75,3,3.25,3.5,3.75,4}))))</f>
        <v/>
      </c>
      <c r="AF123" s="5" t="str">
        <f>IF(COUNT($A123)=0,"",IF($A123&lt;&gt;DR!$B125,"ERR",DR!BQ125))</f>
        <v/>
      </c>
      <c r="AG123" s="2" t="str">
        <f>IF(COUNT($A123)=0,"",IF(AF123="3E","3E",IF(AF123="","I",LOOKUP(AF123/AH$2,{0,0.4,0.45,0.5,0.55,0.6,0.65,0.7,0.75,0.8,1},{"F","D","C","C+","B-","B","B+","A-","A","A+"}))))</f>
        <v/>
      </c>
      <c r="AH123" s="99" t="str">
        <f>IF(COUNT($A123)=0,"",IF(AF123="","--",IF(AF123="3E","3E",LOOKUP(AF123/AH$2,{0,0.4,0.45,0.5,0.55,0.6,0.65,0.7,0.75,0.8,1},{0,2,2.25,2.5,2.75,3,3.25,3.5,3.75,4}))))</f>
        <v/>
      </c>
      <c r="AI123" s="5" t="str">
        <f>IF(COUNT($A123)=0,"",IF($A123&lt;&gt;DR!$B125,"ERR",DR!BY125))</f>
        <v/>
      </c>
      <c r="AJ123" s="2" t="str">
        <f>IF(COUNT($A123)=0,"",IF(AI123="3E","3E",IF(AI123="","I",LOOKUP(AI123/AK$2,{0,0.4,0.45,0.5,0.55,0.6,0.65,0.7,0.75,0.8,1},{"F","D","C","C+","B-","B","B+","A-","A","A+"}))))</f>
        <v/>
      </c>
      <c r="AK123" s="103" t="str">
        <f>IF(COUNT($A123)=0,"",IF(AI123="","--",IF(AI123="3E","3E",LOOKUP(AI123/AK$2,{0,0.4,0.45,0.5,0.55,0.6,0.65,0.7,0.75,0.8,1},{0,2,2.25,2.5,2.75,3,3.25,3.5,3.75,4}))))</f>
        <v/>
      </c>
      <c r="AL123" s="94" t="str">
        <f>IFERROR(IF(COUNT($A123)=0,"",IF(COUNT(W123)=0,"--",IF(COUNTIF(B123:AK123,"3E")&gt;0,"3E",SUM(IF(D123&gt;=2,D123*$D$3),IF(G123&gt;=2,G123*$G$3),IF(J123&gt;=2,J123*$J$3),IF(M123&gt;=2,M123*$M$3),IF(P123&gt;=2,P123*$P$3),IF(S123&gt;=2,S123*$S$3),IF(V123&gt;=2,V123*$V$3),IF(Y123&gt;=2,Y123*$Y$3),IF(AB123&gt;=2,AB123*$AB$3),IF(AE123&gt;=2,AE123*$AE$3),IF(AH123&gt;=2,AH123*$AH$3),IF(AK123&gt;=2,AK123*$AK$3))))),"")</f>
        <v/>
      </c>
      <c r="AM123" s="4" t="str">
        <f>IF(COUNT($A123)=0,"",IF(COUNT(W123)=0,"--",IF(COUNTIF(B123:Y123,"3E")&gt;0,"3E",TRUNC(SUM(IF(N(D123)&gt;=2,D$3*D123,0),IF(N(G123)&gt;=2,G$3*G123,0),IF(N(J123)&gt;=2,J$3*J123,0),IF(N(M123)&gt;=2,M$3*M123,0),IF(N(P123)&gt;=2,P$3*P123,0),IF(N(S123)&gt;=2,S$3*S123,0),IF(N(AB123)&gt;=2,AB$3*AB123,0),IF(N(AE123)&gt;=2,AE$3*AE123,0),IF(N(AH123)&gt;=2,AH$3*AH123,0),IF(N(V123)&gt;=2,V$3*V123,0),IF(N(Y123)&gt;=2,Y$3*Y123,0))/TCP,3))))</f>
        <v/>
      </c>
      <c r="AN123" s="2" t="str">
        <f>IFERROR(IF(COUNT($A123)=0,"",IF(COUNT(W123)=0,"--",IF(COUNTIF(B123:AK123,"3E")&gt;0,"3E",SUM(IF(D123&gt;=2,$D$3),IF(G123&gt;=2,$G$3),IF(J123&gt;=2,$J$3),IF(M123&gt;=2,$M$3),IF(P123&gt;=2,$P$3),IF(S123&gt;=2,$S$3),IF(V123&gt;=2,$V$3),IF(Y123&gt;=2,$Y$3),IF(AB123&gt;=2,$AB$3),IF(AE123&gt;=2,$AE$3),IF(AH123&gt;=2,$AH$3),IF(AK123&gt;=2,$AK$3))))),"")</f>
        <v/>
      </c>
      <c r="AO123" s="2" t="str">
        <f>IF(AM123="3E","3E",IF(COUNT($A123)=0,"",IF(COUNT(AK123)=0,"I",LOOKUP(AM123,{0,2,2.25,2.5,2.75,3,3.25,3.5,3.75,4},{"F","D","C","C+","B-","B","B+","A-","A","A+"}))))</f>
        <v/>
      </c>
      <c r="AP123" s="2" t="str">
        <f>IF(AM123="3E","3E",IF(OR(COUNT($A123)=0,COUNT(W123)=0),"",IF(AND(Y123&gt;=2,AM123&gt;=2,AN123&gt;=28),"PASS","FAIL")))</f>
        <v/>
      </c>
      <c r="AQ123" s="2" t="str">
        <f>IF(COUNT($A123)=0,"",IF(AP123="3E","3E",IF(AP123="PASS",CONCATENATE(IF(N(D123)&lt;2,"411F,",""),IF(N(G123)&lt;2,"412F,",""),IF(N(J123)&lt;2,"413F,",""),IF(N(M123)&lt;2,"421F,",""),IF(N(P123)&lt;2,"422F,",""),IF(N(S123)&lt;2,"423F,",""),IF(N(AB123)&lt;2,"431F,",""),IF(N(AE123)&lt;2,"432F,",""),IF(N(AH123)&lt;2,"433F,","")),"")))</f>
        <v/>
      </c>
      <c r="AR123" s="6" t="str">
        <f t="shared" si="2"/>
        <v/>
      </c>
    </row>
    <row r="124" spans="1:44" ht="18.95" customHeight="1" x14ac:dyDescent="0.25">
      <c r="A124" s="93" t="str">
        <f>IF(DR!$B126="","",DR!$B126)</f>
        <v/>
      </c>
      <c r="B124" s="5" t="str">
        <f>IF(COUNT($A124)=0,"",IF($A124&lt;&gt;DR!$B126,"ERR",DR!J126))</f>
        <v/>
      </c>
      <c r="C124" s="2" t="str">
        <f>IF(COUNT($A124)=0,"",IF(B124="3E","3E",IF(B124="","I",LOOKUP(B124/D$2,{0,0.4,0.45,0.5,0.55,0.6,0.65,0.7,0.75,0.8,1},{"F","D","C","C+","B-","B","B+","A-","A","A+"}))))</f>
        <v/>
      </c>
      <c r="D124" s="99" t="str">
        <f>IF(COUNT($A124)=0,"",IF(B124="","--",IF(B124="3E","3E",LOOKUP(B124/D$2,{0,0.4,0.45,0.5,0.55,0.6,0.65,0.7,0.75,0.8,1},{0,2,2.25,2.5,2.75,3,3.25,3.5,3.75,4}))))</f>
        <v/>
      </c>
      <c r="E124" s="5" t="str">
        <f>IF(COUNT($A124)=0,"",IF($A124&lt;&gt;DR!$B126,"ERR",DR!R126))</f>
        <v/>
      </c>
      <c r="F124" s="2" t="str">
        <f>IF(COUNT($A124)=0,"",IF(E124="3E","3E",IF(E124="","I",LOOKUP(E124/G$2,{0,0.4,0.45,0.5,0.55,0.6,0.65,0.7,0.75,0.8,1},{"F","D","C","C+","B-","B","B+","A-","A","A+"}))))</f>
        <v/>
      </c>
      <c r="G124" s="99" t="str">
        <f>IF(COUNT($A124)=0,"",IF(E124="","--",IF(E124="3E","3E",LOOKUP(E124/G$2,{0,0.4,0.45,0.5,0.55,0.6,0.65,0.7,0.75,0.8,1},{0,2,2.25,2.5,2.75,3,3.25,3.5,3.75,4}))))</f>
        <v/>
      </c>
      <c r="H124" s="5" t="str">
        <f>IF(COUNT($A124)=0,"",IF($A124&lt;&gt;DR!$B126,"ERR",DR!Z126))</f>
        <v/>
      </c>
      <c r="I124" s="2" t="str">
        <f>IF(COUNT($A124)=0,"",IF(H124="3E","3E",IF(H124="","I",LOOKUP(H124/J$2,{0,0.4,0.45,0.5,0.55,0.6,0.65,0.7,0.75,0.8,1},{"F","D","C","C+","B-","B","B+","A-","A","A+"}))))</f>
        <v/>
      </c>
      <c r="J124" s="99" t="str">
        <f>IF(COUNT($A124)=0,"",IF(H124="","--",IF(H124="3E","3E",LOOKUP(H124/J$2,{0,0.4,0.45,0.5,0.55,0.6,0.65,0.7,0.75,0.8,1},{0,2,2.25,2.5,2.75,3,3.25,3.5,3.75,4}))))</f>
        <v/>
      </c>
      <c r="K124" s="5" t="str">
        <f>IF(COUNT($A124)=0,"",IF($A124&lt;&gt;DR!$B126,"ERR",DR!AH126))</f>
        <v/>
      </c>
      <c r="L124" s="2" t="str">
        <f>IF(COUNT($A124)=0,"",IF(K124="3E","3E",IF(K124="","I",LOOKUP(K124/M$2,{0,0.4,0.45,0.5,0.55,0.6,0.65,0.7,0.75,0.8,1},{"F","D","C","C+","B-","B","B+","A-","A","A+"}))))</f>
        <v/>
      </c>
      <c r="M124" s="99" t="str">
        <f>IF(COUNT($A124)=0,"",IF(K124="","--",IF(K124="3E","3E",LOOKUP(K124/M$2,{0,0.4,0.45,0.5,0.55,0.6,0.65,0.7,0.75,0.8,1},{0,2,2.25,2.5,2.75,3,3.25,3.5,3.75,4}))))</f>
        <v/>
      </c>
      <c r="N124" s="5" t="str">
        <f>IF(COUNT($A124)=0,"",IF($A124&lt;&gt;DR!$B126,"ERR",DR!AP126))</f>
        <v/>
      </c>
      <c r="O124" s="2" t="str">
        <f>IF(COUNT($A124)=0,"",IF(N124="3E","3E",IF(N124="","I",LOOKUP(N124/P$2,{0,0.4,0.45,0.5,0.55,0.6,0.65,0.7,0.75,0.8,1},{"F","D","C","C+","B-","B","B+","A-","A","A+"}))))</f>
        <v/>
      </c>
      <c r="P124" s="99" t="str">
        <f>IF(COUNT($A124)=0,"",IF(N124="","--",IF(N124="3E","3E",LOOKUP(N124/P$2,{0,0.4,0.45,0.5,0.55,0.6,0.65,0.7,0.75,0.8,1},{0,2,2.25,2.5,2.75,3,3.25,3.5,3.75,4}))))</f>
        <v/>
      </c>
      <c r="Q124" s="5" t="str">
        <f>IF(COUNT($A124)=0,"",IF($A124&lt;&gt;DR!$B126,"ERR",DR!AX126))</f>
        <v/>
      </c>
      <c r="R124" s="2" t="str">
        <f>IF(COUNT($A124)=0,"",IF(Q124="3E","3E",IF(Q124="","I",LOOKUP(Q124/S$2,{0,0.4,0.45,0.5,0.55,0.6,0.65,0.7,0.75,0.8,1},{"F","D","C","C+","B-","B","B+","A-","A","A+"}))))</f>
        <v/>
      </c>
      <c r="S124" s="99" t="str">
        <f>IF(COUNT($A124)=0,"",IF(Q124="","--",IF(Q124="3E","3E",LOOKUP(Q124/S$2,{0,0.4,0.45,0.5,0.55,0.6,0.65,0.7,0.75,0.8,1},{0,2,2.25,2.5,2.75,3,3.25,3.5,3.75,4}))))</f>
        <v/>
      </c>
      <c r="T124" s="5" t="str">
        <f>IF(OR(COUNT($A124)=0,DR!BZ126=""),"",IF($A124&lt;&gt;DR!$B126,"ERR",DR!BZ126))</f>
        <v/>
      </c>
      <c r="U124" s="2" t="str">
        <f>IF(COUNT($A124)=0,"",IF(T124="3E","3E",IF(T124="","I",LOOKUP(T124/V$2,{0,0.4,0.45,0.5,0.55,0.6,0.65,0.7,0.75,0.8,1},{"F","D","C","C+","B-","B","B+","A-","A","A+"}))))</f>
        <v/>
      </c>
      <c r="V124" s="99" t="str">
        <f>IF(COUNT($A124)=0,"",IF(T124="","--",IF(T124="3E","3E",LOOKUP(T124/V$2,{0,0.4,0.45,0.5,0.55,0.6,0.65,0.7,0.75,0.8,1},{0,2,2.25,2.5,2.75,3,3.25,3.5,3.75,4}))))</f>
        <v/>
      </c>
      <c r="W124" s="5" t="str">
        <f>IF(COUNT($A124)=0,"",IF($A124&lt;&gt;DR!$B126,"ERR",IF(DR!$A126="IM",DR!CL126,DR!CK126)))</f>
        <v/>
      </c>
      <c r="X124" s="2" t="str">
        <f>IF(COUNT($A124)=0,"",IF(W124="3E","3E",IF(W124="","I",LOOKUP(W124/Y$2,{0,0.4,0.45,0.5,0.55,0.6,0.65,0.7,0.75,0.8,1},{"F","D","C","C+","B-","B","B+","A-","A","A+"}))))</f>
        <v/>
      </c>
      <c r="Y124" s="99" t="str">
        <f>IF(COUNT($A124)=0,"",IF(W124="","--",IF(W124="3E","3E",LOOKUP(W124/Y$2,{0,0.4,0.45,0.5,0.55,0.6,0.65,0.7,0.75,0.8,1},{0,2,2.25,2.5,2.75,3,3.25,3.5,3.75,4}))))</f>
        <v/>
      </c>
      <c r="Z124" s="5" t="str">
        <f>IF(COUNT($A124)=0,"",IF($A124&lt;&gt;DR!$B126,"ERR",DR!BF126))</f>
        <v/>
      </c>
      <c r="AA124" s="2" t="str">
        <f>IF(COUNT($A124)=0,"",IF(Z124="3E","3E",IF(Z124="","I",LOOKUP(Z124/AB$2,{0,0.4,0.45,0.5,0.55,0.6,0.65,0.7,0.75,0.8,1},{"F","D","C","C+","B-","B","B+","A-","A","A+"}))))</f>
        <v/>
      </c>
      <c r="AB124" s="99" t="str">
        <f>IF(COUNT($A124)=0,"",IF(Z124="","--",IF(Z124="3E","3E",LOOKUP(Z124/AB$2,{0,0.4,0.45,0.5,0.55,0.6,0.65,0.7,0.75,0.8,1},{0,2,2.25,2.5,2.75,3,3.25,3.5,3.75,4}))))</f>
        <v/>
      </c>
      <c r="AC124" s="5" t="str">
        <f>IF(COUNT($A124)=0,"",IF($A124&lt;&gt;DR!$B126,"ERR",DR!BG126))</f>
        <v/>
      </c>
      <c r="AD124" s="2" t="str">
        <f>IF(COUNT($A124)=0,"",IF(AC124="3E","3E",IF(AC124="","I",LOOKUP(AC124/AE$2,{0,0.4,0.45,0.5,0.55,0.6,0.65,0.7,0.75,0.8,1},{"F","D","C","C+","B-","B","B+","A-","A","A+"}))))</f>
        <v/>
      </c>
      <c r="AE124" s="99" t="str">
        <f>IF(COUNT($A124)=0,"",IF(AC124="","--",IF(AC124="3E","3E",LOOKUP(AC124/AE$2,{0,0.4,0.45,0.5,0.55,0.6,0.65,0.7,0.75,0.8,1},{0,2,2.25,2.5,2.75,3,3.25,3.5,3.75,4}))))</f>
        <v/>
      </c>
      <c r="AF124" s="5" t="str">
        <f>IF(COUNT($A124)=0,"",IF($A124&lt;&gt;DR!$B126,"ERR",DR!BQ126))</f>
        <v/>
      </c>
      <c r="AG124" s="2" t="str">
        <f>IF(COUNT($A124)=0,"",IF(AF124="3E","3E",IF(AF124="","I",LOOKUP(AF124/AH$2,{0,0.4,0.45,0.5,0.55,0.6,0.65,0.7,0.75,0.8,1},{"F","D","C","C+","B-","B","B+","A-","A","A+"}))))</f>
        <v/>
      </c>
      <c r="AH124" s="99" t="str">
        <f>IF(COUNT($A124)=0,"",IF(AF124="","--",IF(AF124="3E","3E",LOOKUP(AF124/AH$2,{0,0.4,0.45,0.5,0.55,0.6,0.65,0.7,0.75,0.8,1},{0,2,2.25,2.5,2.75,3,3.25,3.5,3.75,4}))))</f>
        <v/>
      </c>
      <c r="AI124" s="5" t="str">
        <f>IF(COUNT($A124)=0,"",IF($A124&lt;&gt;DR!$B126,"ERR",DR!BY126))</f>
        <v/>
      </c>
      <c r="AJ124" s="2" t="str">
        <f>IF(COUNT($A124)=0,"",IF(AI124="3E","3E",IF(AI124="","I",LOOKUP(AI124/AK$2,{0,0.4,0.45,0.5,0.55,0.6,0.65,0.7,0.75,0.8,1},{"F","D","C","C+","B-","B","B+","A-","A","A+"}))))</f>
        <v/>
      </c>
      <c r="AK124" s="103" t="str">
        <f>IF(COUNT($A124)=0,"",IF(AI124="","--",IF(AI124="3E","3E",LOOKUP(AI124/AK$2,{0,0.4,0.45,0.5,0.55,0.6,0.65,0.7,0.75,0.8,1},{0,2,2.25,2.5,2.75,3,3.25,3.5,3.75,4}))))</f>
        <v/>
      </c>
      <c r="AL124" s="94" t="str">
        <f>IFERROR(IF(COUNT($A124)=0,"",IF(COUNT(W124)=0,"--",IF(COUNTIF(B124:AK124,"3E")&gt;0,"3E",SUM(IF(D124&gt;=2,D124*$D$3),IF(G124&gt;=2,G124*$G$3),IF(J124&gt;=2,J124*$J$3),IF(M124&gt;=2,M124*$M$3),IF(P124&gt;=2,P124*$P$3),IF(S124&gt;=2,S124*$S$3),IF(V124&gt;=2,V124*$V$3),IF(Y124&gt;=2,Y124*$Y$3),IF(AB124&gt;=2,AB124*$AB$3),IF(AE124&gt;=2,AE124*$AE$3),IF(AH124&gt;=2,AH124*$AH$3),IF(AK124&gt;=2,AK124*$AK$3))))),"")</f>
        <v/>
      </c>
      <c r="AM124" s="4" t="str">
        <f>IF(COUNT($A124)=0,"",IF(COUNT(W124)=0,"--",IF(COUNTIF(B124:Y124,"3E")&gt;0,"3E",TRUNC(SUM(IF(N(D124)&gt;=2,D$3*D124,0),IF(N(G124)&gt;=2,G$3*G124,0),IF(N(J124)&gt;=2,J$3*J124,0),IF(N(M124)&gt;=2,M$3*M124,0),IF(N(P124)&gt;=2,P$3*P124,0),IF(N(S124)&gt;=2,S$3*S124,0),IF(N(AB124)&gt;=2,AB$3*AB124,0),IF(N(AE124)&gt;=2,AE$3*AE124,0),IF(N(AH124)&gt;=2,AH$3*AH124,0),IF(N(V124)&gt;=2,V$3*V124,0),IF(N(Y124)&gt;=2,Y$3*Y124,0))/TCP,3))))</f>
        <v/>
      </c>
      <c r="AN124" s="2" t="str">
        <f>IFERROR(IF(COUNT($A124)=0,"",IF(COUNT(W124)=0,"--",IF(COUNTIF(B124:AK124,"3E")&gt;0,"3E",SUM(IF(D124&gt;=2,$D$3),IF(G124&gt;=2,$G$3),IF(J124&gt;=2,$J$3),IF(M124&gt;=2,$M$3),IF(P124&gt;=2,$P$3),IF(S124&gt;=2,$S$3),IF(V124&gt;=2,$V$3),IF(Y124&gt;=2,$Y$3),IF(AB124&gt;=2,$AB$3),IF(AE124&gt;=2,$AE$3),IF(AH124&gt;=2,$AH$3),IF(AK124&gt;=2,$AK$3))))),"")</f>
        <v/>
      </c>
      <c r="AO124" s="2" t="str">
        <f>IF(AM124="3E","3E",IF(COUNT($A124)=0,"",IF(COUNT(AK124)=0,"I",LOOKUP(AM124,{0,2,2.25,2.5,2.75,3,3.25,3.5,3.75,4},{"F","D","C","C+","B-","B","B+","A-","A","A+"}))))</f>
        <v/>
      </c>
      <c r="AP124" s="2" t="str">
        <f>IF(AM124="3E","3E",IF(OR(COUNT($A124)=0,COUNT(W124)=0),"",IF(AND(Y124&gt;=2,AM124&gt;=2,AN124&gt;=28),"PASS","FAIL")))</f>
        <v/>
      </c>
      <c r="AQ124" s="2" t="str">
        <f>IF(COUNT($A124)=0,"",IF(AP124="3E","3E",IF(AP124="PASS",CONCATENATE(IF(N(D124)&lt;2,"411F,",""),IF(N(G124)&lt;2,"412F,",""),IF(N(J124)&lt;2,"413F,",""),IF(N(M124)&lt;2,"421F,",""),IF(N(P124)&lt;2,"422F,",""),IF(N(S124)&lt;2,"423F,",""),IF(N(AB124)&lt;2,"431F,",""),IF(N(AE124)&lt;2,"432F,",""),IF(N(AH124)&lt;2,"433F,","")),"")))</f>
        <v/>
      </c>
      <c r="AR124" s="6" t="str">
        <f t="shared" si="2"/>
        <v/>
      </c>
    </row>
    <row r="125" spans="1:44" ht="18.95" customHeight="1" x14ac:dyDescent="0.25">
      <c r="A125" s="93" t="str">
        <f>IF(DR!$B127="","",DR!$B127)</f>
        <v/>
      </c>
      <c r="B125" s="5" t="str">
        <f>IF(COUNT($A125)=0,"",IF($A125&lt;&gt;DR!$B127,"ERR",DR!J127))</f>
        <v/>
      </c>
      <c r="C125" s="2" t="str">
        <f>IF(COUNT($A125)=0,"",IF(B125="3E","3E",IF(B125="","I",LOOKUP(B125/D$2,{0,0.4,0.45,0.5,0.55,0.6,0.65,0.7,0.75,0.8,1},{"F","D","C","C+","B-","B","B+","A-","A","A+"}))))</f>
        <v/>
      </c>
      <c r="D125" s="99" t="str">
        <f>IF(COUNT($A125)=0,"",IF(B125="","--",IF(B125="3E","3E",LOOKUP(B125/D$2,{0,0.4,0.45,0.5,0.55,0.6,0.65,0.7,0.75,0.8,1},{0,2,2.25,2.5,2.75,3,3.25,3.5,3.75,4}))))</f>
        <v/>
      </c>
      <c r="E125" s="5" t="str">
        <f>IF(COUNT($A125)=0,"",IF($A125&lt;&gt;DR!$B127,"ERR",DR!R127))</f>
        <v/>
      </c>
      <c r="F125" s="2" t="str">
        <f>IF(COUNT($A125)=0,"",IF(E125="3E","3E",IF(E125="","I",LOOKUP(E125/G$2,{0,0.4,0.45,0.5,0.55,0.6,0.65,0.7,0.75,0.8,1},{"F","D","C","C+","B-","B","B+","A-","A","A+"}))))</f>
        <v/>
      </c>
      <c r="G125" s="99" t="str">
        <f>IF(COUNT($A125)=0,"",IF(E125="","--",IF(E125="3E","3E",LOOKUP(E125/G$2,{0,0.4,0.45,0.5,0.55,0.6,0.65,0.7,0.75,0.8,1},{0,2,2.25,2.5,2.75,3,3.25,3.5,3.75,4}))))</f>
        <v/>
      </c>
      <c r="H125" s="5" t="str">
        <f>IF(COUNT($A125)=0,"",IF($A125&lt;&gt;DR!$B127,"ERR",DR!Z127))</f>
        <v/>
      </c>
      <c r="I125" s="2" t="str">
        <f>IF(COUNT($A125)=0,"",IF(H125="3E","3E",IF(H125="","I",LOOKUP(H125/J$2,{0,0.4,0.45,0.5,0.55,0.6,0.65,0.7,0.75,0.8,1},{"F","D","C","C+","B-","B","B+","A-","A","A+"}))))</f>
        <v/>
      </c>
      <c r="J125" s="99" t="str">
        <f>IF(COUNT($A125)=0,"",IF(H125="","--",IF(H125="3E","3E",LOOKUP(H125/J$2,{0,0.4,0.45,0.5,0.55,0.6,0.65,0.7,0.75,0.8,1},{0,2,2.25,2.5,2.75,3,3.25,3.5,3.75,4}))))</f>
        <v/>
      </c>
      <c r="K125" s="5" t="str">
        <f>IF(COUNT($A125)=0,"",IF($A125&lt;&gt;DR!$B127,"ERR",DR!AH127))</f>
        <v/>
      </c>
      <c r="L125" s="2" t="str">
        <f>IF(COUNT($A125)=0,"",IF(K125="3E","3E",IF(K125="","I",LOOKUP(K125/M$2,{0,0.4,0.45,0.5,0.55,0.6,0.65,0.7,0.75,0.8,1},{"F","D","C","C+","B-","B","B+","A-","A","A+"}))))</f>
        <v/>
      </c>
      <c r="M125" s="99" t="str">
        <f>IF(COUNT($A125)=0,"",IF(K125="","--",IF(K125="3E","3E",LOOKUP(K125/M$2,{0,0.4,0.45,0.5,0.55,0.6,0.65,0.7,0.75,0.8,1},{0,2,2.25,2.5,2.75,3,3.25,3.5,3.75,4}))))</f>
        <v/>
      </c>
      <c r="N125" s="5" t="str">
        <f>IF(COUNT($A125)=0,"",IF($A125&lt;&gt;DR!$B127,"ERR",DR!AP127))</f>
        <v/>
      </c>
      <c r="O125" s="2" t="str">
        <f>IF(COUNT($A125)=0,"",IF(N125="3E","3E",IF(N125="","I",LOOKUP(N125/P$2,{0,0.4,0.45,0.5,0.55,0.6,0.65,0.7,0.75,0.8,1},{"F","D","C","C+","B-","B","B+","A-","A","A+"}))))</f>
        <v/>
      </c>
      <c r="P125" s="99" t="str">
        <f>IF(COUNT($A125)=0,"",IF(N125="","--",IF(N125="3E","3E",LOOKUP(N125/P$2,{0,0.4,0.45,0.5,0.55,0.6,0.65,0.7,0.75,0.8,1},{0,2,2.25,2.5,2.75,3,3.25,3.5,3.75,4}))))</f>
        <v/>
      </c>
      <c r="Q125" s="5" t="str">
        <f>IF(COUNT($A125)=0,"",IF($A125&lt;&gt;DR!$B127,"ERR",DR!AX127))</f>
        <v/>
      </c>
      <c r="R125" s="2" t="str">
        <f>IF(COUNT($A125)=0,"",IF(Q125="3E","3E",IF(Q125="","I",LOOKUP(Q125/S$2,{0,0.4,0.45,0.5,0.55,0.6,0.65,0.7,0.75,0.8,1},{"F","D","C","C+","B-","B","B+","A-","A","A+"}))))</f>
        <v/>
      </c>
      <c r="S125" s="99" t="str">
        <f>IF(COUNT($A125)=0,"",IF(Q125="","--",IF(Q125="3E","3E",LOOKUP(Q125/S$2,{0,0.4,0.45,0.5,0.55,0.6,0.65,0.7,0.75,0.8,1},{0,2,2.25,2.5,2.75,3,3.25,3.5,3.75,4}))))</f>
        <v/>
      </c>
      <c r="T125" s="5" t="str">
        <f>IF(OR(COUNT($A125)=0,DR!BZ127=""),"",IF($A125&lt;&gt;DR!$B127,"ERR",DR!BZ127))</f>
        <v/>
      </c>
      <c r="U125" s="2" t="str">
        <f>IF(COUNT($A125)=0,"",IF(T125="3E","3E",IF(T125="","I",LOOKUP(T125/V$2,{0,0.4,0.45,0.5,0.55,0.6,0.65,0.7,0.75,0.8,1},{"F","D","C","C+","B-","B","B+","A-","A","A+"}))))</f>
        <v/>
      </c>
      <c r="V125" s="99" t="str">
        <f>IF(COUNT($A125)=0,"",IF(T125="","--",IF(T125="3E","3E",LOOKUP(T125/V$2,{0,0.4,0.45,0.5,0.55,0.6,0.65,0.7,0.75,0.8,1},{0,2,2.25,2.5,2.75,3,3.25,3.5,3.75,4}))))</f>
        <v/>
      </c>
      <c r="W125" s="5" t="str">
        <f>IF(COUNT($A125)=0,"",IF($A125&lt;&gt;DR!$B127,"ERR",IF(DR!$A127="IM",DR!CL127,DR!CK127)))</f>
        <v/>
      </c>
      <c r="X125" s="2" t="str">
        <f>IF(COUNT($A125)=0,"",IF(W125="3E","3E",IF(W125="","I",LOOKUP(W125/Y$2,{0,0.4,0.45,0.5,0.55,0.6,0.65,0.7,0.75,0.8,1},{"F","D","C","C+","B-","B","B+","A-","A","A+"}))))</f>
        <v/>
      </c>
      <c r="Y125" s="99" t="str">
        <f>IF(COUNT($A125)=0,"",IF(W125="","--",IF(W125="3E","3E",LOOKUP(W125/Y$2,{0,0.4,0.45,0.5,0.55,0.6,0.65,0.7,0.75,0.8,1},{0,2,2.25,2.5,2.75,3,3.25,3.5,3.75,4}))))</f>
        <v/>
      </c>
      <c r="Z125" s="5" t="str">
        <f>IF(COUNT($A125)=0,"",IF($A125&lt;&gt;DR!$B127,"ERR",DR!BF127))</f>
        <v/>
      </c>
      <c r="AA125" s="2" t="str">
        <f>IF(COUNT($A125)=0,"",IF(Z125="3E","3E",IF(Z125="","I",LOOKUP(Z125/AB$2,{0,0.4,0.45,0.5,0.55,0.6,0.65,0.7,0.75,0.8,1},{"F","D","C","C+","B-","B","B+","A-","A","A+"}))))</f>
        <v/>
      </c>
      <c r="AB125" s="99" t="str">
        <f>IF(COUNT($A125)=0,"",IF(Z125="","--",IF(Z125="3E","3E",LOOKUP(Z125/AB$2,{0,0.4,0.45,0.5,0.55,0.6,0.65,0.7,0.75,0.8,1},{0,2,2.25,2.5,2.75,3,3.25,3.5,3.75,4}))))</f>
        <v/>
      </c>
      <c r="AC125" s="5" t="str">
        <f>IF(COUNT($A125)=0,"",IF($A125&lt;&gt;DR!$B127,"ERR",DR!BG127))</f>
        <v/>
      </c>
      <c r="AD125" s="2" t="str">
        <f>IF(COUNT($A125)=0,"",IF(AC125="3E","3E",IF(AC125="","I",LOOKUP(AC125/AE$2,{0,0.4,0.45,0.5,0.55,0.6,0.65,0.7,0.75,0.8,1},{"F","D","C","C+","B-","B","B+","A-","A","A+"}))))</f>
        <v/>
      </c>
      <c r="AE125" s="99" t="str">
        <f>IF(COUNT($A125)=0,"",IF(AC125="","--",IF(AC125="3E","3E",LOOKUP(AC125/AE$2,{0,0.4,0.45,0.5,0.55,0.6,0.65,0.7,0.75,0.8,1},{0,2,2.25,2.5,2.75,3,3.25,3.5,3.75,4}))))</f>
        <v/>
      </c>
      <c r="AF125" s="5" t="str">
        <f>IF(COUNT($A125)=0,"",IF($A125&lt;&gt;DR!$B127,"ERR",DR!BQ127))</f>
        <v/>
      </c>
      <c r="AG125" s="2" t="str">
        <f>IF(COUNT($A125)=0,"",IF(AF125="3E","3E",IF(AF125="","I",LOOKUP(AF125/AH$2,{0,0.4,0.45,0.5,0.55,0.6,0.65,0.7,0.75,0.8,1},{"F","D","C","C+","B-","B","B+","A-","A","A+"}))))</f>
        <v/>
      </c>
      <c r="AH125" s="99" t="str">
        <f>IF(COUNT($A125)=0,"",IF(AF125="","--",IF(AF125="3E","3E",LOOKUP(AF125/AH$2,{0,0.4,0.45,0.5,0.55,0.6,0.65,0.7,0.75,0.8,1},{0,2,2.25,2.5,2.75,3,3.25,3.5,3.75,4}))))</f>
        <v/>
      </c>
      <c r="AI125" s="5" t="str">
        <f>IF(COUNT($A125)=0,"",IF($A125&lt;&gt;DR!$B127,"ERR",DR!BY127))</f>
        <v/>
      </c>
      <c r="AJ125" s="2" t="str">
        <f>IF(COUNT($A125)=0,"",IF(AI125="3E","3E",IF(AI125="","I",LOOKUP(AI125/AK$2,{0,0.4,0.45,0.5,0.55,0.6,0.65,0.7,0.75,0.8,1},{"F","D","C","C+","B-","B","B+","A-","A","A+"}))))</f>
        <v/>
      </c>
      <c r="AK125" s="103" t="str">
        <f>IF(COUNT($A125)=0,"",IF(AI125="","--",IF(AI125="3E","3E",LOOKUP(AI125/AK$2,{0,0.4,0.45,0.5,0.55,0.6,0.65,0.7,0.75,0.8,1},{0,2,2.25,2.5,2.75,3,3.25,3.5,3.75,4}))))</f>
        <v/>
      </c>
      <c r="AL125" s="94" t="str">
        <f>IFERROR(IF(COUNT($A125)=0,"",IF(COUNT(W125)=0,"--",IF(COUNTIF(B125:AK125,"3E")&gt;0,"3E",SUM(IF(D125&gt;=2,D125*$D$3),IF(G125&gt;=2,G125*$G$3),IF(J125&gt;=2,J125*$J$3),IF(M125&gt;=2,M125*$M$3),IF(P125&gt;=2,P125*$P$3),IF(S125&gt;=2,S125*$S$3),IF(V125&gt;=2,V125*$V$3),IF(Y125&gt;=2,Y125*$Y$3),IF(AB125&gt;=2,AB125*$AB$3),IF(AE125&gt;=2,AE125*$AE$3),IF(AH125&gt;=2,AH125*$AH$3),IF(AK125&gt;=2,AK125*$AK$3))))),"")</f>
        <v/>
      </c>
      <c r="AM125" s="4" t="str">
        <f>IF(COUNT($A125)=0,"",IF(COUNT(W125)=0,"--",IF(COUNTIF(B125:Y125,"3E")&gt;0,"3E",TRUNC(SUM(IF(N(D125)&gt;=2,D$3*D125,0),IF(N(G125)&gt;=2,G$3*G125,0),IF(N(J125)&gt;=2,J$3*J125,0),IF(N(M125)&gt;=2,M$3*M125,0),IF(N(P125)&gt;=2,P$3*P125,0),IF(N(S125)&gt;=2,S$3*S125,0),IF(N(AB125)&gt;=2,AB$3*AB125,0),IF(N(AE125)&gt;=2,AE$3*AE125,0),IF(N(AH125)&gt;=2,AH$3*AH125,0),IF(N(V125)&gt;=2,V$3*V125,0),IF(N(Y125)&gt;=2,Y$3*Y125,0))/TCP,3))))</f>
        <v/>
      </c>
      <c r="AN125" s="2" t="str">
        <f>IFERROR(IF(COUNT($A125)=0,"",IF(COUNT(W125)=0,"--",IF(COUNTIF(B125:AK125,"3E")&gt;0,"3E",SUM(IF(D125&gt;=2,$D$3),IF(G125&gt;=2,$G$3),IF(J125&gt;=2,$J$3),IF(M125&gt;=2,$M$3),IF(P125&gt;=2,$P$3),IF(S125&gt;=2,$S$3),IF(V125&gt;=2,$V$3),IF(Y125&gt;=2,$Y$3),IF(AB125&gt;=2,$AB$3),IF(AE125&gt;=2,$AE$3),IF(AH125&gt;=2,$AH$3),IF(AK125&gt;=2,$AK$3))))),"")</f>
        <v/>
      </c>
      <c r="AO125" s="2" t="str">
        <f>IF(AM125="3E","3E",IF(COUNT($A125)=0,"",IF(COUNT(AK125)=0,"I",LOOKUP(AM125,{0,2,2.25,2.5,2.75,3,3.25,3.5,3.75,4},{"F","D","C","C+","B-","B","B+","A-","A","A+"}))))</f>
        <v/>
      </c>
      <c r="AP125" s="2" t="str">
        <f>IF(AM125="3E","3E",IF(OR(COUNT($A125)=0,COUNT(W125)=0),"",IF(AND(Y125&gt;=2,AM125&gt;=2,AN125&gt;=28),"PASS","FAIL")))</f>
        <v/>
      </c>
      <c r="AQ125" s="2" t="str">
        <f>IF(COUNT($A125)=0,"",IF(AP125="3E","3E",IF(AP125="PASS",CONCATENATE(IF(N(D125)&lt;2,"411F,",""),IF(N(G125)&lt;2,"412F,",""),IF(N(J125)&lt;2,"413F,",""),IF(N(M125)&lt;2,"421F,",""),IF(N(P125)&lt;2,"422F,",""),IF(N(S125)&lt;2,"423F,",""),IF(N(AB125)&lt;2,"431F,",""),IF(N(AE125)&lt;2,"432F,",""),IF(N(AH125)&lt;2,"433F,","")),"")))</f>
        <v/>
      </c>
      <c r="AR125" s="6" t="str">
        <f t="shared" si="2"/>
        <v/>
      </c>
    </row>
    <row r="126" spans="1:44" ht="18.95" customHeight="1" x14ac:dyDescent="0.25">
      <c r="A126" s="93" t="str">
        <f>IF(DR!$B128="","",DR!$B128)</f>
        <v/>
      </c>
      <c r="B126" s="5" t="str">
        <f>IF(COUNT($A126)=0,"",IF($A126&lt;&gt;DR!$B128,"ERR",DR!J128))</f>
        <v/>
      </c>
      <c r="C126" s="2" t="str">
        <f>IF(COUNT($A126)=0,"",IF(B126="3E","3E",IF(B126="","I",LOOKUP(B126/D$2,{0,0.4,0.45,0.5,0.55,0.6,0.65,0.7,0.75,0.8,1},{"F","D","C","C+","B-","B","B+","A-","A","A+"}))))</f>
        <v/>
      </c>
      <c r="D126" s="99" t="str">
        <f>IF(COUNT($A126)=0,"",IF(B126="","--",IF(B126="3E","3E",LOOKUP(B126/D$2,{0,0.4,0.45,0.5,0.55,0.6,0.65,0.7,0.75,0.8,1},{0,2,2.25,2.5,2.75,3,3.25,3.5,3.75,4}))))</f>
        <v/>
      </c>
      <c r="E126" s="5" t="str">
        <f>IF(COUNT($A126)=0,"",IF($A126&lt;&gt;DR!$B128,"ERR",DR!R128))</f>
        <v/>
      </c>
      <c r="F126" s="2" t="str">
        <f>IF(COUNT($A126)=0,"",IF(E126="3E","3E",IF(E126="","I",LOOKUP(E126/G$2,{0,0.4,0.45,0.5,0.55,0.6,0.65,0.7,0.75,0.8,1},{"F","D","C","C+","B-","B","B+","A-","A","A+"}))))</f>
        <v/>
      </c>
      <c r="G126" s="99" t="str">
        <f>IF(COUNT($A126)=0,"",IF(E126="","--",IF(E126="3E","3E",LOOKUP(E126/G$2,{0,0.4,0.45,0.5,0.55,0.6,0.65,0.7,0.75,0.8,1},{0,2,2.25,2.5,2.75,3,3.25,3.5,3.75,4}))))</f>
        <v/>
      </c>
      <c r="H126" s="5" t="str">
        <f>IF(COUNT($A126)=0,"",IF($A126&lt;&gt;DR!$B128,"ERR",DR!Z128))</f>
        <v/>
      </c>
      <c r="I126" s="2" t="str">
        <f>IF(COUNT($A126)=0,"",IF(H126="3E","3E",IF(H126="","I",LOOKUP(H126/J$2,{0,0.4,0.45,0.5,0.55,0.6,0.65,0.7,0.75,0.8,1},{"F","D","C","C+","B-","B","B+","A-","A","A+"}))))</f>
        <v/>
      </c>
      <c r="J126" s="99" t="str">
        <f>IF(COUNT($A126)=0,"",IF(H126="","--",IF(H126="3E","3E",LOOKUP(H126/J$2,{0,0.4,0.45,0.5,0.55,0.6,0.65,0.7,0.75,0.8,1},{0,2,2.25,2.5,2.75,3,3.25,3.5,3.75,4}))))</f>
        <v/>
      </c>
      <c r="K126" s="5" t="str">
        <f>IF(COUNT($A126)=0,"",IF($A126&lt;&gt;DR!$B128,"ERR",DR!AH128))</f>
        <v/>
      </c>
      <c r="L126" s="2" t="str">
        <f>IF(COUNT($A126)=0,"",IF(K126="3E","3E",IF(K126="","I",LOOKUP(K126/M$2,{0,0.4,0.45,0.5,0.55,0.6,0.65,0.7,0.75,0.8,1},{"F","D","C","C+","B-","B","B+","A-","A","A+"}))))</f>
        <v/>
      </c>
      <c r="M126" s="99" t="str">
        <f>IF(COUNT($A126)=0,"",IF(K126="","--",IF(K126="3E","3E",LOOKUP(K126/M$2,{0,0.4,0.45,0.5,0.55,0.6,0.65,0.7,0.75,0.8,1},{0,2,2.25,2.5,2.75,3,3.25,3.5,3.75,4}))))</f>
        <v/>
      </c>
      <c r="N126" s="5" t="str">
        <f>IF(COUNT($A126)=0,"",IF($A126&lt;&gt;DR!$B128,"ERR",DR!AP128))</f>
        <v/>
      </c>
      <c r="O126" s="2" t="str">
        <f>IF(COUNT($A126)=0,"",IF(N126="3E","3E",IF(N126="","I",LOOKUP(N126/P$2,{0,0.4,0.45,0.5,0.55,0.6,0.65,0.7,0.75,0.8,1},{"F","D","C","C+","B-","B","B+","A-","A","A+"}))))</f>
        <v/>
      </c>
      <c r="P126" s="99" t="str">
        <f>IF(COUNT($A126)=0,"",IF(N126="","--",IF(N126="3E","3E",LOOKUP(N126/P$2,{0,0.4,0.45,0.5,0.55,0.6,0.65,0.7,0.75,0.8,1},{0,2,2.25,2.5,2.75,3,3.25,3.5,3.75,4}))))</f>
        <v/>
      </c>
      <c r="Q126" s="5" t="str">
        <f>IF(COUNT($A126)=0,"",IF($A126&lt;&gt;DR!$B128,"ERR",DR!AX128))</f>
        <v/>
      </c>
      <c r="R126" s="2" t="str">
        <f>IF(COUNT($A126)=0,"",IF(Q126="3E","3E",IF(Q126="","I",LOOKUP(Q126/S$2,{0,0.4,0.45,0.5,0.55,0.6,0.65,0.7,0.75,0.8,1},{"F","D","C","C+","B-","B","B+","A-","A","A+"}))))</f>
        <v/>
      </c>
      <c r="S126" s="99" t="str">
        <f>IF(COUNT($A126)=0,"",IF(Q126="","--",IF(Q126="3E","3E",LOOKUP(Q126/S$2,{0,0.4,0.45,0.5,0.55,0.6,0.65,0.7,0.75,0.8,1},{0,2,2.25,2.5,2.75,3,3.25,3.5,3.75,4}))))</f>
        <v/>
      </c>
      <c r="T126" s="5" t="str">
        <f>IF(OR(COUNT($A126)=0,DR!BZ128=""),"",IF($A126&lt;&gt;DR!$B128,"ERR",DR!BZ128))</f>
        <v/>
      </c>
      <c r="U126" s="2" t="str">
        <f>IF(COUNT($A126)=0,"",IF(T126="3E","3E",IF(T126="","I",LOOKUP(T126/V$2,{0,0.4,0.45,0.5,0.55,0.6,0.65,0.7,0.75,0.8,1},{"F","D","C","C+","B-","B","B+","A-","A","A+"}))))</f>
        <v/>
      </c>
      <c r="V126" s="99" t="str">
        <f>IF(COUNT($A126)=0,"",IF(T126="","--",IF(T126="3E","3E",LOOKUP(T126/V$2,{0,0.4,0.45,0.5,0.55,0.6,0.65,0.7,0.75,0.8,1},{0,2,2.25,2.5,2.75,3,3.25,3.5,3.75,4}))))</f>
        <v/>
      </c>
      <c r="W126" s="5" t="str">
        <f>IF(COUNT($A126)=0,"",IF($A126&lt;&gt;DR!$B128,"ERR",IF(DR!$A128="IM",DR!CL128,DR!CK128)))</f>
        <v/>
      </c>
      <c r="X126" s="2" t="str">
        <f>IF(COUNT($A126)=0,"",IF(W126="3E","3E",IF(W126="","I",LOOKUP(W126/Y$2,{0,0.4,0.45,0.5,0.55,0.6,0.65,0.7,0.75,0.8,1},{"F","D","C","C+","B-","B","B+","A-","A","A+"}))))</f>
        <v/>
      </c>
      <c r="Y126" s="99" t="str">
        <f>IF(COUNT($A126)=0,"",IF(W126="","--",IF(W126="3E","3E",LOOKUP(W126/Y$2,{0,0.4,0.45,0.5,0.55,0.6,0.65,0.7,0.75,0.8,1},{0,2,2.25,2.5,2.75,3,3.25,3.5,3.75,4}))))</f>
        <v/>
      </c>
      <c r="Z126" s="5" t="str">
        <f>IF(COUNT($A126)=0,"",IF($A126&lt;&gt;DR!$B128,"ERR",DR!BF128))</f>
        <v/>
      </c>
      <c r="AA126" s="2" t="str">
        <f>IF(COUNT($A126)=0,"",IF(Z126="3E","3E",IF(Z126="","I",LOOKUP(Z126/AB$2,{0,0.4,0.45,0.5,0.55,0.6,0.65,0.7,0.75,0.8,1},{"F","D","C","C+","B-","B","B+","A-","A","A+"}))))</f>
        <v/>
      </c>
      <c r="AB126" s="99" t="str">
        <f>IF(COUNT($A126)=0,"",IF(Z126="","--",IF(Z126="3E","3E",LOOKUP(Z126/AB$2,{0,0.4,0.45,0.5,0.55,0.6,0.65,0.7,0.75,0.8,1},{0,2,2.25,2.5,2.75,3,3.25,3.5,3.75,4}))))</f>
        <v/>
      </c>
      <c r="AC126" s="5" t="str">
        <f>IF(COUNT($A126)=0,"",IF($A126&lt;&gt;DR!$B128,"ERR",DR!BG128))</f>
        <v/>
      </c>
      <c r="AD126" s="2" t="str">
        <f>IF(COUNT($A126)=0,"",IF(AC126="3E","3E",IF(AC126="","I",LOOKUP(AC126/AE$2,{0,0.4,0.45,0.5,0.55,0.6,0.65,0.7,0.75,0.8,1},{"F","D","C","C+","B-","B","B+","A-","A","A+"}))))</f>
        <v/>
      </c>
      <c r="AE126" s="99" t="str">
        <f>IF(COUNT($A126)=0,"",IF(AC126="","--",IF(AC126="3E","3E",LOOKUP(AC126/AE$2,{0,0.4,0.45,0.5,0.55,0.6,0.65,0.7,0.75,0.8,1},{0,2,2.25,2.5,2.75,3,3.25,3.5,3.75,4}))))</f>
        <v/>
      </c>
      <c r="AF126" s="5" t="str">
        <f>IF(COUNT($A126)=0,"",IF($A126&lt;&gt;DR!$B128,"ERR",DR!BQ128))</f>
        <v/>
      </c>
      <c r="AG126" s="2" t="str">
        <f>IF(COUNT($A126)=0,"",IF(AF126="3E","3E",IF(AF126="","I",LOOKUP(AF126/AH$2,{0,0.4,0.45,0.5,0.55,0.6,0.65,0.7,0.75,0.8,1},{"F","D","C","C+","B-","B","B+","A-","A","A+"}))))</f>
        <v/>
      </c>
      <c r="AH126" s="99" t="str">
        <f>IF(COUNT($A126)=0,"",IF(AF126="","--",IF(AF126="3E","3E",LOOKUP(AF126/AH$2,{0,0.4,0.45,0.5,0.55,0.6,0.65,0.7,0.75,0.8,1},{0,2,2.25,2.5,2.75,3,3.25,3.5,3.75,4}))))</f>
        <v/>
      </c>
      <c r="AI126" s="5" t="str">
        <f>IF(COUNT($A126)=0,"",IF($A126&lt;&gt;DR!$B128,"ERR",DR!BY128))</f>
        <v/>
      </c>
      <c r="AJ126" s="2" t="str">
        <f>IF(COUNT($A126)=0,"",IF(AI126="3E","3E",IF(AI126="","I",LOOKUP(AI126/AK$2,{0,0.4,0.45,0.5,0.55,0.6,0.65,0.7,0.75,0.8,1},{"F","D","C","C+","B-","B","B+","A-","A","A+"}))))</f>
        <v/>
      </c>
      <c r="AK126" s="103" t="str">
        <f>IF(COUNT($A126)=0,"",IF(AI126="","--",IF(AI126="3E","3E",LOOKUP(AI126/AK$2,{0,0.4,0.45,0.5,0.55,0.6,0.65,0.7,0.75,0.8,1},{0,2,2.25,2.5,2.75,3,3.25,3.5,3.75,4}))))</f>
        <v/>
      </c>
      <c r="AL126" s="94" t="str">
        <f>IFERROR(IF(COUNT($A126)=0,"",IF(COUNT(W126)=0,"--",IF(COUNTIF(B126:AK126,"3E")&gt;0,"3E",SUM(IF(D126&gt;=2,D126*$D$3),IF(G126&gt;=2,G126*$G$3),IF(J126&gt;=2,J126*$J$3),IF(M126&gt;=2,M126*$M$3),IF(P126&gt;=2,P126*$P$3),IF(S126&gt;=2,S126*$S$3),IF(V126&gt;=2,V126*$V$3),IF(Y126&gt;=2,Y126*$Y$3),IF(AB126&gt;=2,AB126*$AB$3),IF(AE126&gt;=2,AE126*$AE$3),IF(AH126&gt;=2,AH126*$AH$3),IF(AK126&gt;=2,AK126*$AK$3))))),"")</f>
        <v/>
      </c>
      <c r="AM126" s="4" t="str">
        <f>IF(COUNT($A126)=0,"",IF(COUNT(W126)=0,"--",IF(COUNTIF(B126:Y126,"3E")&gt;0,"3E",TRUNC(SUM(IF(N(D126)&gt;=2,D$3*D126,0),IF(N(G126)&gt;=2,G$3*G126,0),IF(N(J126)&gt;=2,J$3*J126,0),IF(N(M126)&gt;=2,M$3*M126,0),IF(N(P126)&gt;=2,P$3*P126,0),IF(N(S126)&gt;=2,S$3*S126,0),IF(N(AB126)&gt;=2,AB$3*AB126,0),IF(N(AE126)&gt;=2,AE$3*AE126,0),IF(N(AH126)&gt;=2,AH$3*AH126,0),IF(N(V126)&gt;=2,V$3*V126,0),IF(N(Y126)&gt;=2,Y$3*Y126,0))/TCP,3))))</f>
        <v/>
      </c>
      <c r="AN126" s="2" t="str">
        <f>IFERROR(IF(COUNT($A126)=0,"",IF(COUNT(W126)=0,"--",IF(COUNTIF(B126:AK126,"3E")&gt;0,"3E",SUM(IF(D126&gt;=2,$D$3),IF(G126&gt;=2,$G$3),IF(J126&gt;=2,$J$3),IF(M126&gt;=2,$M$3),IF(P126&gt;=2,$P$3),IF(S126&gt;=2,$S$3),IF(V126&gt;=2,$V$3),IF(Y126&gt;=2,$Y$3),IF(AB126&gt;=2,$AB$3),IF(AE126&gt;=2,$AE$3),IF(AH126&gt;=2,$AH$3),IF(AK126&gt;=2,$AK$3))))),"")</f>
        <v/>
      </c>
      <c r="AO126" s="2" t="str">
        <f>IF(AM126="3E","3E",IF(COUNT($A126)=0,"",IF(COUNT(AK126)=0,"I",LOOKUP(AM126,{0,2,2.25,2.5,2.75,3,3.25,3.5,3.75,4},{"F","D","C","C+","B-","B","B+","A-","A","A+"}))))</f>
        <v/>
      </c>
      <c r="AP126" s="2" t="str">
        <f>IF(AM126="3E","3E",IF(OR(COUNT($A126)=0,COUNT(W126)=0),"",IF(AND(Y126&gt;=2,AM126&gt;=2,AN126&gt;=28),"PASS","FAIL")))</f>
        <v/>
      </c>
      <c r="AQ126" s="2" t="str">
        <f>IF(COUNT($A126)=0,"",IF(AP126="3E","3E",IF(AP126="PASS",CONCATENATE(IF(N(D126)&lt;2,"411F,",""),IF(N(G126)&lt;2,"412F,",""),IF(N(J126)&lt;2,"413F,",""),IF(N(M126)&lt;2,"421F,",""),IF(N(P126)&lt;2,"422F,",""),IF(N(S126)&lt;2,"423F,",""),IF(N(AB126)&lt;2,"431F,",""),IF(N(AE126)&lt;2,"432F,",""),IF(N(AH126)&lt;2,"433F,","")),"")))</f>
        <v/>
      </c>
      <c r="AR126" s="6" t="str">
        <f t="shared" si="2"/>
        <v/>
      </c>
    </row>
    <row r="127" spans="1:44" ht="18.95" customHeight="1" x14ac:dyDescent="0.25">
      <c r="A127" s="93" t="str">
        <f>IF(DR!$B129="","",DR!$B129)</f>
        <v/>
      </c>
      <c r="B127" s="5" t="str">
        <f>IF(COUNT($A127)=0,"",IF($A127&lt;&gt;DR!$B129,"ERR",DR!J129))</f>
        <v/>
      </c>
      <c r="C127" s="2" t="str">
        <f>IF(COUNT($A127)=0,"",IF(B127="3E","3E",IF(B127="","I",LOOKUP(B127/D$2,{0,0.4,0.45,0.5,0.55,0.6,0.65,0.7,0.75,0.8,1},{"F","D","C","C+","B-","B","B+","A-","A","A+"}))))</f>
        <v/>
      </c>
      <c r="D127" s="99" t="str">
        <f>IF(COUNT($A127)=0,"",IF(B127="","--",IF(B127="3E","3E",LOOKUP(B127/D$2,{0,0.4,0.45,0.5,0.55,0.6,0.65,0.7,0.75,0.8,1},{0,2,2.25,2.5,2.75,3,3.25,3.5,3.75,4}))))</f>
        <v/>
      </c>
      <c r="E127" s="5" t="str">
        <f>IF(COUNT($A127)=0,"",IF($A127&lt;&gt;DR!$B129,"ERR",DR!R129))</f>
        <v/>
      </c>
      <c r="F127" s="2" t="str">
        <f>IF(COUNT($A127)=0,"",IF(E127="3E","3E",IF(E127="","I",LOOKUP(E127/G$2,{0,0.4,0.45,0.5,0.55,0.6,0.65,0.7,0.75,0.8,1},{"F","D","C","C+","B-","B","B+","A-","A","A+"}))))</f>
        <v/>
      </c>
      <c r="G127" s="99" t="str">
        <f>IF(COUNT($A127)=0,"",IF(E127="","--",IF(E127="3E","3E",LOOKUP(E127/G$2,{0,0.4,0.45,0.5,0.55,0.6,0.65,0.7,0.75,0.8,1},{0,2,2.25,2.5,2.75,3,3.25,3.5,3.75,4}))))</f>
        <v/>
      </c>
      <c r="H127" s="5" t="str">
        <f>IF(COUNT($A127)=0,"",IF($A127&lt;&gt;DR!$B129,"ERR",DR!Z129))</f>
        <v/>
      </c>
      <c r="I127" s="2" t="str">
        <f>IF(COUNT($A127)=0,"",IF(H127="3E","3E",IF(H127="","I",LOOKUP(H127/J$2,{0,0.4,0.45,0.5,0.55,0.6,0.65,0.7,0.75,0.8,1},{"F","D","C","C+","B-","B","B+","A-","A","A+"}))))</f>
        <v/>
      </c>
      <c r="J127" s="99" t="str">
        <f>IF(COUNT($A127)=0,"",IF(H127="","--",IF(H127="3E","3E",LOOKUP(H127/J$2,{0,0.4,0.45,0.5,0.55,0.6,0.65,0.7,0.75,0.8,1},{0,2,2.25,2.5,2.75,3,3.25,3.5,3.75,4}))))</f>
        <v/>
      </c>
      <c r="K127" s="5" t="str">
        <f>IF(COUNT($A127)=0,"",IF($A127&lt;&gt;DR!$B129,"ERR",DR!AH129))</f>
        <v/>
      </c>
      <c r="L127" s="2" t="str">
        <f>IF(COUNT($A127)=0,"",IF(K127="3E","3E",IF(K127="","I",LOOKUP(K127/M$2,{0,0.4,0.45,0.5,0.55,0.6,0.65,0.7,0.75,0.8,1},{"F","D","C","C+","B-","B","B+","A-","A","A+"}))))</f>
        <v/>
      </c>
      <c r="M127" s="99" t="str">
        <f>IF(COUNT($A127)=0,"",IF(K127="","--",IF(K127="3E","3E",LOOKUP(K127/M$2,{0,0.4,0.45,0.5,0.55,0.6,0.65,0.7,0.75,0.8,1},{0,2,2.25,2.5,2.75,3,3.25,3.5,3.75,4}))))</f>
        <v/>
      </c>
      <c r="N127" s="5" t="str">
        <f>IF(COUNT($A127)=0,"",IF($A127&lt;&gt;DR!$B129,"ERR",DR!AP129))</f>
        <v/>
      </c>
      <c r="O127" s="2" t="str">
        <f>IF(COUNT($A127)=0,"",IF(N127="3E","3E",IF(N127="","I",LOOKUP(N127/P$2,{0,0.4,0.45,0.5,0.55,0.6,0.65,0.7,0.75,0.8,1},{"F","D","C","C+","B-","B","B+","A-","A","A+"}))))</f>
        <v/>
      </c>
      <c r="P127" s="99" t="str">
        <f>IF(COUNT($A127)=0,"",IF(N127="","--",IF(N127="3E","3E",LOOKUP(N127/P$2,{0,0.4,0.45,0.5,0.55,0.6,0.65,0.7,0.75,0.8,1},{0,2,2.25,2.5,2.75,3,3.25,3.5,3.75,4}))))</f>
        <v/>
      </c>
      <c r="Q127" s="5" t="str">
        <f>IF(COUNT($A127)=0,"",IF($A127&lt;&gt;DR!$B129,"ERR",DR!AX129))</f>
        <v/>
      </c>
      <c r="R127" s="2" t="str">
        <f>IF(COUNT($A127)=0,"",IF(Q127="3E","3E",IF(Q127="","I",LOOKUP(Q127/S$2,{0,0.4,0.45,0.5,0.55,0.6,0.65,0.7,0.75,0.8,1},{"F","D","C","C+","B-","B","B+","A-","A","A+"}))))</f>
        <v/>
      </c>
      <c r="S127" s="99" t="str">
        <f>IF(COUNT($A127)=0,"",IF(Q127="","--",IF(Q127="3E","3E",LOOKUP(Q127/S$2,{0,0.4,0.45,0.5,0.55,0.6,0.65,0.7,0.75,0.8,1},{0,2,2.25,2.5,2.75,3,3.25,3.5,3.75,4}))))</f>
        <v/>
      </c>
      <c r="T127" s="5" t="str">
        <f>IF(OR(COUNT($A127)=0,DR!BZ129=""),"",IF($A127&lt;&gt;DR!$B129,"ERR",DR!BZ129))</f>
        <v/>
      </c>
      <c r="U127" s="2" t="str">
        <f>IF(COUNT($A127)=0,"",IF(T127="3E","3E",IF(T127="","I",LOOKUP(T127/V$2,{0,0.4,0.45,0.5,0.55,0.6,0.65,0.7,0.75,0.8,1},{"F","D","C","C+","B-","B","B+","A-","A","A+"}))))</f>
        <v/>
      </c>
      <c r="V127" s="99" t="str">
        <f>IF(COUNT($A127)=0,"",IF(T127="","--",IF(T127="3E","3E",LOOKUP(T127/V$2,{0,0.4,0.45,0.5,0.55,0.6,0.65,0.7,0.75,0.8,1},{0,2,2.25,2.5,2.75,3,3.25,3.5,3.75,4}))))</f>
        <v/>
      </c>
      <c r="W127" s="5" t="str">
        <f>IF(COUNT($A127)=0,"",IF($A127&lt;&gt;DR!$B129,"ERR",IF(DR!$A129="IM",DR!CL129,DR!CK129)))</f>
        <v/>
      </c>
      <c r="X127" s="2" t="str">
        <f>IF(COUNT($A127)=0,"",IF(W127="3E","3E",IF(W127="","I",LOOKUP(W127/Y$2,{0,0.4,0.45,0.5,0.55,0.6,0.65,0.7,0.75,0.8,1},{"F","D","C","C+","B-","B","B+","A-","A","A+"}))))</f>
        <v/>
      </c>
      <c r="Y127" s="99" t="str">
        <f>IF(COUNT($A127)=0,"",IF(W127="","--",IF(W127="3E","3E",LOOKUP(W127/Y$2,{0,0.4,0.45,0.5,0.55,0.6,0.65,0.7,0.75,0.8,1},{0,2,2.25,2.5,2.75,3,3.25,3.5,3.75,4}))))</f>
        <v/>
      </c>
      <c r="Z127" s="5" t="str">
        <f>IF(COUNT($A127)=0,"",IF($A127&lt;&gt;DR!$B129,"ERR",DR!BF129))</f>
        <v/>
      </c>
      <c r="AA127" s="2" t="str">
        <f>IF(COUNT($A127)=0,"",IF(Z127="3E","3E",IF(Z127="","I",LOOKUP(Z127/AB$2,{0,0.4,0.45,0.5,0.55,0.6,0.65,0.7,0.75,0.8,1},{"F","D","C","C+","B-","B","B+","A-","A","A+"}))))</f>
        <v/>
      </c>
      <c r="AB127" s="99" t="str">
        <f>IF(COUNT($A127)=0,"",IF(Z127="","--",IF(Z127="3E","3E",LOOKUP(Z127/AB$2,{0,0.4,0.45,0.5,0.55,0.6,0.65,0.7,0.75,0.8,1},{0,2,2.25,2.5,2.75,3,3.25,3.5,3.75,4}))))</f>
        <v/>
      </c>
      <c r="AC127" s="5" t="str">
        <f>IF(COUNT($A127)=0,"",IF($A127&lt;&gt;DR!$B129,"ERR",DR!BG129))</f>
        <v/>
      </c>
      <c r="AD127" s="2" t="str">
        <f>IF(COUNT($A127)=0,"",IF(AC127="3E","3E",IF(AC127="","I",LOOKUP(AC127/AE$2,{0,0.4,0.45,0.5,0.55,0.6,0.65,0.7,0.75,0.8,1},{"F","D","C","C+","B-","B","B+","A-","A","A+"}))))</f>
        <v/>
      </c>
      <c r="AE127" s="99" t="str">
        <f>IF(COUNT($A127)=0,"",IF(AC127="","--",IF(AC127="3E","3E",LOOKUP(AC127/AE$2,{0,0.4,0.45,0.5,0.55,0.6,0.65,0.7,0.75,0.8,1},{0,2,2.25,2.5,2.75,3,3.25,3.5,3.75,4}))))</f>
        <v/>
      </c>
      <c r="AF127" s="5" t="str">
        <f>IF(COUNT($A127)=0,"",IF($A127&lt;&gt;DR!$B129,"ERR",DR!BQ129))</f>
        <v/>
      </c>
      <c r="AG127" s="2" t="str">
        <f>IF(COUNT($A127)=0,"",IF(AF127="3E","3E",IF(AF127="","I",LOOKUP(AF127/AH$2,{0,0.4,0.45,0.5,0.55,0.6,0.65,0.7,0.75,0.8,1},{"F","D","C","C+","B-","B","B+","A-","A","A+"}))))</f>
        <v/>
      </c>
      <c r="AH127" s="99" t="str">
        <f>IF(COUNT($A127)=0,"",IF(AF127="","--",IF(AF127="3E","3E",LOOKUP(AF127/AH$2,{0,0.4,0.45,0.5,0.55,0.6,0.65,0.7,0.75,0.8,1},{0,2,2.25,2.5,2.75,3,3.25,3.5,3.75,4}))))</f>
        <v/>
      </c>
      <c r="AI127" s="5" t="str">
        <f>IF(COUNT($A127)=0,"",IF($A127&lt;&gt;DR!$B129,"ERR",DR!BY129))</f>
        <v/>
      </c>
      <c r="AJ127" s="2" t="str">
        <f>IF(COUNT($A127)=0,"",IF(AI127="3E","3E",IF(AI127="","I",LOOKUP(AI127/AK$2,{0,0.4,0.45,0.5,0.55,0.6,0.65,0.7,0.75,0.8,1},{"F","D","C","C+","B-","B","B+","A-","A","A+"}))))</f>
        <v/>
      </c>
      <c r="AK127" s="103" t="str">
        <f>IF(COUNT($A127)=0,"",IF(AI127="","--",IF(AI127="3E","3E",LOOKUP(AI127/AK$2,{0,0.4,0.45,0.5,0.55,0.6,0.65,0.7,0.75,0.8,1},{0,2,2.25,2.5,2.75,3,3.25,3.5,3.75,4}))))</f>
        <v/>
      </c>
      <c r="AL127" s="94" t="str">
        <f>IFERROR(IF(COUNT($A127)=0,"",IF(COUNT(W127)=0,"--",IF(COUNTIF(B127:AK127,"3E")&gt;0,"3E",SUM(IF(D127&gt;=2,D127*$D$3),IF(G127&gt;=2,G127*$G$3),IF(J127&gt;=2,J127*$J$3),IF(M127&gt;=2,M127*$M$3),IF(P127&gt;=2,P127*$P$3),IF(S127&gt;=2,S127*$S$3),IF(V127&gt;=2,V127*$V$3),IF(Y127&gt;=2,Y127*$Y$3),IF(AB127&gt;=2,AB127*$AB$3),IF(AE127&gt;=2,AE127*$AE$3),IF(AH127&gt;=2,AH127*$AH$3),IF(AK127&gt;=2,AK127*$AK$3))))),"")</f>
        <v/>
      </c>
      <c r="AM127" s="4" t="str">
        <f>IF(COUNT($A127)=0,"",IF(COUNT(W127)=0,"--",IF(COUNTIF(B127:Y127,"3E")&gt;0,"3E",TRUNC(SUM(IF(N(D127)&gt;=2,D$3*D127,0),IF(N(G127)&gt;=2,G$3*G127,0),IF(N(J127)&gt;=2,J$3*J127,0),IF(N(M127)&gt;=2,M$3*M127,0),IF(N(P127)&gt;=2,P$3*P127,0),IF(N(S127)&gt;=2,S$3*S127,0),IF(N(AB127)&gt;=2,AB$3*AB127,0),IF(N(AE127)&gt;=2,AE$3*AE127,0),IF(N(AH127)&gt;=2,AH$3*AH127,0),IF(N(V127)&gt;=2,V$3*V127,0),IF(N(Y127)&gt;=2,Y$3*Y127,0))/TCP,3))))</f>
        <v/>
      </c>
      <c r="AN127" s="2" t="str">
        <f>IFERROR(IF(COUNT($A127)=0,"",IF(COUNT(W127)=0,"--",IF(COUNTIF(B127:AK127,"3E")&gt;0,"3E",SUM(IF(D127&gt;=2,$D$3),IF(G127&gt;=2,$G$3),IF(J127&gt;=2,$J$3),IF(M127&gt;=2,$M$3),IF(P127&gt;=2,$P$3),IF(S127&gt;=2,$S$3),IF(V127&gt;=2,$V$3),IF(Y127&gt;=2,$Y$3),IF(AB127&gt;=2,$AB$3),IF(AE127&gt;=2,$AE$3),IF(AH127&gt;=2,$AH$3),IF(AK127&gt;=2,$AK$3))))),"")</f>
        <v/>
      </c>
      <c r="AO127" s="2" t="str">
        <f>IF(AM127="3E","3E",IF(COUNT($A127)=0,"",IF(COUNT(AK127)=0,"I",LOOKUP(AM127,{0,2,2.25,2.5,2.75,3,3.25,3.5,3.75,4},{"F","D","C","C+","B-","B","B+","A-","A","A+"}))))</f>
        <v/>
      </c>
      <c r="AP127" s="2" t="str">
        <f>IF(AM127="3E","3E",IF(OR(COUNT($A127)=0,COUNT(W127)=0),"",IF(AND(Y127&gt;=2,AM127&gt;=2,AN127&gt;=28),"PASS","FAIL")))</f>
        <v/>
      </c>
      <c r="AQ127" s="2" t="str">
        <f>IF(COUNT($A127)=0,"",IF(AP127="3E","3E",IF(AP127="PASS",CONCATENATE(IF(N(D127)&lt;2,"411F,",""),IF(N(G127)&lt;2,"412F,",""),IF(N(J127)&lt;2,"413F,",""),IF(N(M127)&lt;2,"421F,",""),IF(N(P127)&lt;2,"422F,",""),IF(N(S127)&lt;2,"423F,",""),IF(N(AB127)&lt;2,"431F,",""),IF(N(AE127)&lt;2,"432F,",""),IF(N(AH127)&lt;2,"433F,","")),"")))</f>
        <v/>
      </c>
      <c r="AR127" s="6" t="str">
        <f t="shared" si="2"/>
        <v/>
      </c>
    </row>
    <row r="128" spans="1:44" ht="18.95" customHeight="1" x14ac:dyDescent="0.25">
      <c r="A128" s="93" t="str">
        <f>IF(DR!$B130="","",DR!$B130)</f>
        <v/>
      </c>
      <c r="B128" s="5" t="str">
        <f>IF(COUNT($A128)=0,"",IF($A128&lt;&gt;DR!$B130,"ERR",DR!J130))</f>
        <v/>
      </c>
      <c r="C128" s="2" t="str">
        <f>IF(COUNT($A128)=0,"",IF(B128="3E","3E",IF(B128="","I",LOOKUP(B128/D$2,{0,0.4,0.45,0.5,0.55,0.6,0.65,0.7,0.75,0.8,1},{"F","D","C","C+","B-","B","B+","A-","A","A+"}))))</f>
        <v/>
      </c>
      <c r="D128" s="99" t="str">
        <f>IF(COUNT($A128)=0,"",IF(B128="","--",IF(B128="3E","3E",LOOKUP(B128/D$2,{0,0.4,0.45,0.5,0.55,0.6,0.65,0.7,0.75,0.8,1},{0,2,2.25,2.5,2.75,3,3.25,3.5,3.75,4}))))</f>
        <v/>
      </c>
      <c r="E128" s="5" t="str">
        <f>IF(COUNT($A128)=0,"",IF($A128&lt;&gt;DR!$B130,"ERR",DR!R130))</f>
        <v/>
      </c>
      <c r="F128" s="2" t="str">
        <f>IF(COUNT($A128)=0,"",IF(E128="3E","3E",IF(E128="","I",LOOKUP(E128/G$2,{0,0.4,0.45,0.5,0.55,0.6,0.65,0.7,0.75,0.8,1},{"F","D","C","C+","B-","B","B+","A-","A","A+"}))))</f>
        <v/>
      </c>
      <c r="G128" s="99" t="str">
        <f>IF(COUNT($A128)=0,"",IF(E128="","--",IF(E128="3E","3E",LOOKUP(E128/G$2,{0,0.4,0.45,0.5,0.55,0.6,0.65,0.7,0.75,0.8,1},{0,2,2.25,2.5,2.75,3,3.25,3.5,3.75,4}))))</f>
        <v/>
      </c>
      <c r="H128" s="5" t="str">
        <f>IF(COUNT($A128)=0,"",IF($A128&lt;&gt;DR!$B130,"ERR",DR!Z130))</f>
        <v/>
      </c>
      <c r="I128" s="2" t="str">
        <f>IF(COUNT($A128)=0,"",IF(H128="3E","3E",IF(H128="","I",LOOKUP(H128/J$2,{0,0.4,0.45,0.5,0.55,0.6,0.65,0.7,0.75,0.8,1},{"F","D","C","C+","B-","B","B+","A-","A","A+"}))))</f>
        <v/>
      </c>
      <c r="J128" s="99" t="str">
        <f>IF(COUNT($A128)=0,"",IF(H128="","--",IF(H128="3E","3E",LOOKUP(H128/J$2,{0,0.4,0.45,0.5,0.55,0.6,0.65,0.7,0.75,0.8,1},{0,2,2.25,2.5,2.75,3,3.25,3.5,3.75,4}))))</f>
        <v/>
      </c>
      <c r="K128" s="5" t="str">
        <f>IF(COUNT($A128)=0,"",IF($A128&lt;&gt;DR!$B130,"ERR",DR!AH130))</f>
        <v/>
      </c>
      <c r="L128" s="2" t="str">
        <f>IF(COUNT($A128)=0,"",IF(K128="3E","3E",IF(K128="","I",LOOKUP(K128/M$2,{0,0.4,0.45,0.5,0.55,0.6,0.65,0.7,0.75,0.8,1},{"F","D","C","C+","B-","B","B+","A-","A","A+"}))))</f>
        <v/>
      </c>
      <c r="M128" s="99" t="str">
        <f>IF(COUNT($A128)=0,"",IF(K128="","--",IF(K128="3E","3E",LOOKUP(K128/M$2,{0,0.4,0.45,0.5,0.55,0.6,0.65,0.7,0.75,0.8,1},{0,2,2.25,2.5,2.75,3,3.25,3.5,3.75,4}))))</f>
        <v/>
      </c>
      <c r="N128" s="5" t="str">
        <f>IF(COUNT($A128)=0,"",IF($A128&lt;&gt;DR!$B130,"ERR",DR!AP130))</f>
        <v/>
      </c>
      <c r="O128" s="2" t="str">
        <f>IF(COUNT($A128)=0,"",IF(N128="3E","3E",IF(N128="","I",LOOKUP(N128/P$2,{0,0.4,0.45,0.5,0.55,0.6,0.65,0.7,0.75,0.8,1},{"F","D","C","C+","B-","B","B+","A-","A","A+"}))))</f>
        <v/>
      </c>
      <c r="P128" s="99" t="str">
        <f>IF(COUNT($A128)=0,"",IF(N128="","--",IF(N128="3E","3E",LOOKUP(N128/P$2,{0,0.4,0.45,0.5,0.55,0.6,0.65,0.7,0.75,0.8,1},{0,2,2.25,2.5,2.75,3,3.25,3.5,3.75,4}))))</f>
        <v/>
      </c>
      <c r="Q128" s="5" t="str">
        <f>IF(COUNT($A128)=0,"",IF($A128&lt;&gt;DR!$B130,"ERR",DR!AX130))</f>
        <v/>
      </c>
      <c r="R128" s="2" t="str">
        <f>IF(COUNT($A128)=0,"",IF(Q128="3E","3E",IF(Q128="","I",LOOKUP(Q128/S$2,{0,0.4,0.45,0.5,0.55,0.6,0.65,0.7,0.75,0.8,1},{"F","D","C","C+","B-","B","B+","A-","A","A+"}))))</f>
        <v/>
      </c>
      <c r="S128" s="99" t="str">
        <f>IF(COUNT($A128)=0,"",IF(Q128="","--",IF(Q128="3E","3E",LOOKUP(Q128/S$2,{0,0.4,0.45,0.5,0.55,0.6,0.65,0.7,0.75,0.8,1},{0,2,2.25,2.5,2.75,3,3.25,3.5,3.75,4}))))</f>
        <v/>
      </c>
      <c r="T128" s="5" t="str">
        <f>IF(OR(COUNT($A128)=0,DR!BZ130=""),"",IF($A128&lt;&gt;DR!$B130,"ERR",DR!BZ130))</f>
        <v/>
      </c>
      <c r="U128" s="2" t="str">
        <f>IF(COUNT($A128)=0,"",IF(T128="3E","3E",IF(T128="","I",LOOKUP(T128/V$2,{0,0.4,0.45,0.5,0.55,0.6,0.65,0.7,0.75,0.8,1},{"F","D","C","C+","B-","B","B+","A-","A","A+"}))))</f>
        <v/>
      </c>
      <c r="V128" s="99" t="str">
        <f>IF(COUNT($A128)=0,"",IF(T128="","--",IF(T128="3E","3E",LOOKUP(T128/V$2,{0,0.4,0.45,0.5,0.55,0.6,0.65,0.7,0.75,0.8,1},{0,2,2.25,2.5,2.75,3,3.25,3.5,3.75,4}))))</f>
        <v/>
      </c>
      <c r="W128" s="5" t="str">
        <f>IF(COUNT($A128)=0,"",IF($A128&lt;&gt;DR!$B130,"ERR",IF(DR!$A130="IM",DR!CL130,DR!CK130)))</f>
        <v/>
      </c>
      <c r="X128" s="2" t="str">
        <f>IF(COUNT($A128)=0,"",IF(W128="3E","3E",IF(W128="","I",LOOKUP(W128/Y$2,{0,0.4,0.45,0.5,0.55,0.6,0.65,0.7,0.75,0.8,1},{"F","D","C","C+","B-","B","B+","A-","A","A+"}))))</f>
        <v/>
      </c>
      <c r="Y128" s="99" t="str">
        <f>IF(COUNT($A128)=0,"",IF(W128="","--",IF(W128="3E","3E",LOOKUP(W128/Y$2,{0,0.4,0.45,0.5,0.55,0.6,0.65,0.7,0.75,0.8,1},{0,2,2.25,2.5,2.75,3,3.25,3.5,3.75,4}))))</f>
        <v/>
      </c>
      <c r="Z128" s="5" t="str">
        <f>IF(COUNT($A128)=0,"",IF($A128&lt;&gt;DR!$B130,"ERR",DR!BF130))</f>
        <v/>
      </c>
      <c r="AA128" s="2" t="str">
        <f>IF(COUNT($A128)=0,"",IF(Z128="3E","3E",IF(Z128="","I",LOOKUP(Z128/AB$2,{0,0.4,0.45,0.5,0.55,0.6,0.65,0.7,0.75,0.8,1},{"F","D","C","C+","B-","B","B+","A-","A","A+"}))))</f>
        <v/>
      </c>
      <c r="AB128" s="99" t="str">
        <f>IF(COUNT($A128)=0,"",IF(Z128="","--",IF(Z128="3E","3E",LOOKUP(Z128/AB$2,{0,0.4,0.45,0.5,0.55,0.6,0.65,0.7,0.75,0.8,1},{0,2,2.25,2.5,2.75,3,3.25,3.5,3.75,4}))))</f>
        <v/>
      </c>
      <c r="AC128" s="5" t="str">
        <f>IF(COUNT($A128)=0,"",IF($A128&lt;&gt;DR!$B130,"ERR",DR!BG130))</f>
        <v/>
      </c>
      <c r="AD128" s="2" t="str">
        <f>IF(COUNT($A128)=0,"",IF(AC128="3E","3E",IF(AC128="","I",LOOKUP(AC128/AE$2,{0,0.4,0.45,0.5,0.55,0.6,0.65,0.7,0.75,0.8,1},{"F","D","C","C+","B-","B","B+","A-","A","A+"}))))</f>
        <v/>
      </c>
      <c r="AE128" s="99" t="str">
        <f>IF(COUNT($A128)=0,"",IF(AC128="","--",IF(AC128="3E","3E",LOOKUP(AC128/AE$2,{0,0.4,0.45,0.5,0.55,0.6,0.65,0.7,0.75,0.8,1},{0,2,2.25,2.5,2.75,3,3.25,3.5,3.75,4}))))</f>
        <v/>
      </c>
      <c r="AF128" s="5" t="str">
        <f>IF(COUNT($A128)=0,"",IF($A128&lt;&gt;DR!$B130,"ERR",DR!BQ130))</f>
        <v/>
      </c>
      <c r="AG128" s="2" t="str">
        <f>IF(COUNT($A128)=0,"",IF(AF128="3E","3E",IF(AF128="","I",LOOKUP(AF128/AH$2,{0,0.4,0.45,0.5,0.55,0.6,0.65,0.7,0.75,0.8,1},{"F","D","C","C+","B-","B","B+","A-","A","A+"}))))</f>
        <v/>
      </c>
      <c r="AH128" s="99" t="str">
        <f>IF(COUNT($A128)=0,"",IF(AF128="","--",IF(AF128="3E","3E",LOOKUP(AF128/AH$2,{0,0.4,0.45,0.5,0.55,0.6,0.65,0.7,0.75,0.8,1},{0,2,2.25,2.5,2.75,3,3.25,3.5,3.75,4}))))</f>
        <v/>
      </c>
      <c r="AI128" s="5" t="str">
        <f>IF(COUNT($A128)=0,"",IF($A128&lt;&gt;DR!$B130,"ERR",DR!BY130))</f>
        <v/>
      </c>
      <c r="AJ128" s="2" t="str">
        <f>IF(COUNT($A128)=0,"",IF(AI128="3E","3E",IF(AI128="","I",LOOKUP(AI128/AK$2,{0,0.4,0.45,0.5,0.55,0.6,0.65,0.7,0.75,0.8,1},{"F","D","C","C+","B-","B","B+","A-","A","A+"}))))</f>
        <v/>
      </c>
      <c r="AK128" s="103" t="str">
        <f>IF(COUNT($A128)=0,"",IF(AI128="","--",IF(AI128="3E","3E",LOOKUP(AI128/AK$2,{0,0.4,0.45,0.5,0.55,0.6,0.65,0.7,0.75,0.8,1},{0,2,2.25,2.5,2.75,3,3.25,3.5,3.75,4}))))</f>
        <v/>
      </c>
      <c r="AL128" s="94" t="str">
        <f>IFERROR(IF(COUNT($A128)=0,"",IF(COUNT(W128)=0,"--",IF(COUNTIF(B128:AK128,"3E")&gt;0,"3E",SUM(IF(D128&gt;=2,D128*$D$3),IF(G128&gt;=2,G128*$G$3),IF(J128&gt;=2,J128*$J$3),IF(M128&gt;=2,M128*$M$3),IF(P128&gt;=2,P128*$P$3),IF(S128&gt;=2,S128*$S$3),IF(V128&gt;=2,V128*$V$3),IF(Y128&gt;=2,Y128*$Y$3),IF(AB128&gt;=2,AB128*$AB$3),IF(AE128&gt;=2,AE128*$AE$3),IF(AH128&gt;=2,AH128*$AH$3),IF(AK128&gt;=2,AK128*$AK$3))))),"")</f>
        <v/>
      </c>
      <c r="AM128" s="4" t="str">
        <f>IF(COUNT($A128)=0,"",IF(COUNT(W128)=0,"--",IF(COUNTIF(B128:Y128,"3E")&gt;0,"3E",TRUNC(SUM(IF(N(D128)&gt;=2,D$3*D128,0),IF(N(G128)&gt;=2,G$3*G128,0),IF(N(J128)&gt;=2,J$3*J128,0),IF(N(M128)&gt;=2,M$3*M128,0),IF(N(P128)&gt;=2,P$3*P128,0),IF(N(S128)&gt;=2,S$3*S128,0),IF(N(AB128)&gt;=2,AB$3*AB128,0),IF(N(AE128)&gt;=2,AE$3*AE128,0),IF(N(AH128)&gt;=2,AH$3*AH128,0),IF(N(V128)&gt;=2,V$3*V128,0),IF(N(Y128)&gt;=2,Y$3*Y128,0))/TCP,3))))</f>
        <v/>
      </c>
      <c r="AN128" s="2" t="str">
        <f>IFERROR(IF(COUNT($A128)=0,"",IF(COUNT(W128)=0,"--",IF(COUNTIF(B128:AK128,"3E")&gt;0,"3E",SUM(IF(D128&gt;=2,$D$3),IF(G128&gt;=2,$G$3),IF(J128&gt;=2,$J$3),IF(M128&gt;=2,$M$3),IF(P128&gt;=2,$P$3),IF(S128&gt;=2,$S$3),IF(V128&gt;=2,$V$3),IF(Y128&gt;=2,$Y$3),IF(AB128&gt;=2,$AB$3),IF(AE128&gt;=2,$AE$3),IF(AH128&gt;=2,$AH$3),IF(AK128&gt;=2,$AK$3))))),"")</f>
        <v/>
      </c>
      <c r="AO128" s="2" t="str">
        <f>IF(AM128="3E","3E",IF(COUNT($A128)=0,"",IF(COUNT(AK128)=0,"I",LOOKUP(AM128,{0,2,2.25,2.5,2.75,3,3.25,3.5,3.75,4},{"F","D","C","C+","B-","B","B+","A-","A","A+"}))))</f>
        <v/>
      </c>
      <c r="AP128" s="2" t="str">
        <f>IF(AM128="3E","3E",IF(OR(COUNT($A128)=0,COUNT(W128)=0),"",IF(AND(Y128&gt;=2,AM128&gt;=2,AN128&gt;=28),"PASS","FAIL")))</f>
        <v/>
      </c>
      <c r="AQ128" s="2" t="str">
        <f>IF(COUNT($A128)=0,"",IF(AP128="3E","3E",IF(AP128="PASS",CONCATENATE(IF(N(D128)&lt;2,"411F,",""),IF(N(G128)&lt;2,"412F,",""),IF(N(J128)&lt;2,"413F,",""),IF(N(M128)&lt;2,"421F,",""),IF(N(P128)&lt;2,"422F,",""),IF(N(S128)&lt;2,"423F,",""),IF(N(AB128)&lt;2,"431F,",""),IF(N(AE128)&lt;2,"432F,",""),IF(N(AH128)&lt;2,"433F,","")),"")))</f>
        <v/>
      </c>
      <c r="AR128" s="6" t="str">
        <f t="shared" si="2"/>
        <v/>
      </c>
    </row>
    <row r="129" spans="1:44" ht="18.95" customHeight="1" x14ac:dyDescent="0.25">
      <c r="A129" s="93" t="str">
        <f>IF(DR!$B131="","",DR!$B131)</f>
        <v/>
      </c>
      <c r="B129" s="5" t="str">
        <f>IF(COUNT($A129)=0,"",IF($A129&lt;&gt;DR!$B131,"ERR",DR!J131))</f>
        <v/>
      </c>
      <c r="C129" s="2" t="str">
        <f>IF(COUNT($A129)=0,"",IF(B129="3E","3E",IF(B129="","I",LOOKUP(B129/D$2,{0,0.4,0.45,0.5,0.55,0.6,0.65,0.7,0.75,0.8,1},{"F","D","C","C+","B-","B","B+","A-","A","A+"}))))</f>
        <v/>
      </c>
      <c r="D129" s="99" t="str">
        <f>IF(COUNT($A129)=0,"",IF(B129="","--",IF(B129="3E","3E",LOOKUP(B129/D$2,{0,0.4,0.45,0.5,0.55,0.6,0.65,0.7,0.75,0.8,1},{0,2,2.25,2.5,2.75,3,3.25,3.5,3.75,4}))))</f>
        <v/>
      </c>
      <c r="E129" s="5" t="str">
        <f>IF(COUNT($A129)=0,"",IF($A129&lt;&gt;DR!$B131,"ERR",DR!R131))</f>
        <v/>
      </c>
      <c r="F129" s="2" t="str">
        <f>IF(COUNT($A129)=0,"",IF(E129="3E","3E",IF(E129="","I",LOOKUP(E129/G$2,{0,0.4,0.45,0.5,0.55,0.6,0.65,0.7,0.75,0.8,1},{"F","D","C","C+","B-","B","B+","A-","A","A+"}))))</f>
        <v/>
      </c>
      <c r="G129" s="99" t="str">
        <f>IF(COUNT($A129)=0,"",IF(E129="","--",IF(E129="3E","3E",LOOKUP(E129/G$2,{0,0.4,0.45,0.5,0.55,0.6,0.65,0.7,0.75,0.8,1},{0,2,2.25,2.5,2.75,3,3.25,3.5,3.75,4}))))</f>
        <v/>
      </c>
      <c r="H129" s="5" t="str">
        <f>IF(COUNT($A129)=0,"",IF($A129&lt;&gt;DR!$B131,"ERR",DR!Z131))</f>
        <v/>
      </c>
      <c r="I129" s="2" t="str">
        <f>IF(COUNT($A129)=0,"",IF(H129="3E","3E",IF(H129="","I",LOOKUP(H129/J$2,{0,0.4,0.45,0.5,0.55,0.6,0.65,0.7,0.75,0.8,1},{"F","D","C","C+","B-","B","B+","A-","A","A+"}))))</f>
        <v/>
      </c>
      <c r="J129" s="99" t="str">
        <f>IF(COUNT($A129)=0,"",IF(H129="","--",IF(H129="3E","3E",LOOKUP(H129/J$2,{0,0.4,0.45,0.5,0.55,0.6,0.65,0.7,0.75,0.8,1},{0,2,2.25,2.5,2.75,3,3.25,3.5,3.75,4}))))</f>
        <v/>
      </c>
      <c r="K129" s="5" t="str">
        <f>IF(COUNT($A129)=0,"",IF($A129&lt;&gt;DR!$B131,"ERR",DR!AH131))</f>
        <v/>
      </c>
      <c r="L129" s="2" t="str">
        <f>IF(COUNT($A129)=0,"",IF(K129="3E","3E",IF(K129="","I",LOOKUP(K129/M$2,{0,0.4,0.45,0.5,0.55,0.6,0.65,0.7,0.75,0.8,1},{"F","D","C","C+","B-","B","B+","A-","A","A+"}))))</f>
        <v/>
      </c>
      <c r="M129" s="99" t="str">
        <f>IF(COUNT($A129)=0,"",IF(K129="","--",IF(K129="3E","3E",LOOKUP(K129/M$2,{0,0.4,0.45,0.5,0.55,0.6,0.65,0.7,0.75,0.8,1},{0,2,2.25,2.5,2.75,3,3.25,3.5,3.75,4}))))</f>
        <v/>
      </c>
      <c r="N129" s="5" t="str">
        <f>IF(COUNT($A129)=0,"",IF($A129&lt;&gt;DR!$B131,"ERR",DR!AP131))</f>
        <v/>
      </c>
      <c r="O129" s="2" t="str">
        <f>IF(COUNT($A129)=0,"",IF(N129="3E","3E",IF(N129="","I",LOOKUP(N129/P$2,{0,0.4,0.45,0.5,0.55,0.6,0.65,0.7,0.75,0.8,1},{"F","D","C","C+","B-","B","B+","A-","A","A+"}))))</f>
        <v/>
      </c>
      <c r="P129" s="99" t="str">
        <f>IF(COUNT($A129)=0,"",IF(N129="","--",IF(N129="3E","3E",LOOKUP(N129/P$2,{0,0.4,0.45,0.5,0.55,0.6,0.65,0.7,0.75,0.8,1},{0,2,2.25,2.5,2.75,3,3.25,3.5,3.75,4}))))</f>
        <v/>
      </c>
      <c r="Q129" s="5" t="str">
        <f>IF(COUNT($A129)=0,"",IF($A129&lt;&gt;DR!$B131,"ERR",DR!AX131))</f>
        <v/>
      </c>
      <c r="R129" s="2" t="str">
        <f>IF(COUNT($A129)=0,"",IF(Q129="3E","3E",IF(Q129="","I",LOOKUP(Q129/S$2,{0,0.4,0.45,0.5,0.55,0.6,0.65,0.7,0.75,0.8,1},{"F","D","C","C+","B-","B","B+","A-","A","A+"}))))</f>
        <v/>
      </c>
      <c r="S129" s="99" t="str">
        <f>IF(COUNT($A129)=0,"",IF(Q129="","--",IF(Q129="3E","3E",LOOKUP(Q129/S$2,{0,0.4,0.45,0.5,0.55,0.6,0.65,0.7,0.75,0.8,1},{0,2,2.25,2.5,2.75,3,3.25,3.5,3.75,4}))))</f>
        <v/>
      </c>
      <c r="T129" s="5" t="str">
        <f>IF(OR(COUNT($A129)=0,DR!BZ131=""),"",IF($A129&lt;&gt;DR!$B131,"ERR",DR!BZ131))</f>
        <v/>
      </c>
      <c r="U129" s="2" t="str">
        <f>IF(COUNT($A129)=0,"",IF(T129="3E","3E",IF(T129="","I",LOOKUP(T129/V$2,{0,0.4,0.45,0.5,0.55,0.6,0.65,0.7,0.75,0.8,1},{"F","D","C","C+","B-","B","B+","A-","A","A+"}))))</f>
        <v/>
      </c>
      <c r="V129" s="99" t="str">
        <f>IF(COUNT($A129)=0,"",IF(T129="","--",IF(T129="3E","3E",LOOKUP(T129/V$2,{0,0.4,0.45,0.5,0.55,0.6,0.65,0.7,0.75,0.8,1},{0,2,2.25,2.5,2.75,3,3.25,3.5,3.75,4}))))</f>
        <v/>
      </c>
      <c r="W129" s="5" t="str">
        <f>IF(COUNT($A129)=0,"",IF($A129&lt;&gt;DR!$B131,"ERR",IF(DR!$A131="IM",DR!CL131,DR!CK131)))</f>
        <v/>
      </c>
      <c r="X129" s="2" t="str">
        <f>IF(COUNT($A129)=0,"",IF(W129="3E","3E",IF(W129="","I",LOOKUP(W129/Y$2,{0,0.4,0.45,0.5,0.55,0.6,0.65,0.7,0.75,0.8,1},{"F","D","C","C+","B-","B","B+","A-","A","A+"}))))</f>
        <v/>
      </c>
      <c r="Y129" s="99" t="str">
        <f>IF(COUNT($A129)=0,"",IF(W129="","--",IF(W129="3E","3E",LOOKUP(W129/Y$2,{0,0.4,0.45,0.5,0.55,0.6,0.65,0.7,0.75,0.8,1},{0,2,2.25,2.5,2.75,3,3.25,3.5,3.75,4}))))</f>
        <v/>
      </c>
      <c r="Z129" s="5" t="str">
        <f>IF(COUNT($A129)=0,"",IF($A129&lt;&gt;DR!$B131,"ERR",DR!BF131))</f>
        <v/>
      </c>
      <c r="AA129" s="2" t="str">
        <f>IF(COUNT($A129)=0,"",IF(Z129="3E","3E",IF(Z129="","I",LOOKUP(Z129/AB$2,{0,0.4,0.45,0.5,0.55,0.6,0.65,0.7,0.75,0.8,1},{"F","D","C","C+","B-","B","B+","A-","A","A+"}))))</f>
        <v/>
      </c>
      <c r="AB129" s="99" t="str">
        <f>IF(COUNT($A129)=0,"",IF(Z129="","--",IF(Z129="3E","3E",LOOKUP(Z129/AB$2,{0,0.4,0.45,0.5,0.55,0.6,0.65,0.7,0.75,0.8,1},{0,2,2.25,2.5,2.75,3,3.25,3.5,3.75,4}))))</f>
        <v/>
      </c>
      <c r="AC129" s="5" t="str">
        <f>IF(COUNT($A129)=0,"",IF($A129&lt;&gt;DR!$B131,"ERR",DR!BG131))</f>
        <v/>
      </c>
      <c r="AD129" s="2" t="str">
        <f>IF(COUNT($A129)=0,"",IF(AC129="3E","3E",IF(AC129="","I",LOOKUP(AC129/AE$2,{0,0.4,0.45,0.5,0.55,0.6,0.65,0.7,0.75,0.8,1},{"F","D","C","C+","B-","B","B+","A-","A","A+"}))))</f>
        <v/>
      </c>
      <c r="AE129" s="99" t="str">
        <f>IF(COUNT($A129)=0,"",IF(AC129="","--",IF(AC129="3E","3E",LOOKUP(AC129/AE$2,{0,0.4,0.45,0.5,0.55,0.6,0.65,0.7,0.75,0.8,1},{0,2,2.25,2.5,2.75,3,3.25,3.5,3.75,4}))))</f>
        <v/>
      </c>
      <c r="AF129" s="5" t="str">
        <f>IF(COUNT($A129)=0,"",IF($A129&lt;&gt;DR!$B131,"ERR",DR!BQ131))</f>
        <v/>
      </c>
      <c r="AG129" s="2" t="str">
        <f>IF(COUNT($A129)=0,"",IF(AF129="3E","3E",IF(AF129="","I",LOOKUP(AF129/AH$2,{0,0.4,0.45,0.5,0.55,0.6,0.65,0.7,0.75,0.8,1},{"F","D","C","C+","B-","B","B+","A-","A","A+"}))))</f>
        <v/>
      </c>
      <c r="AH129" s="99" t="str">
        <f>IF(COUNT($A129)=0,"",IF(AF129="","--",IF(AF129="3E","3E",LOOKUP(AF129/AH$2,{0,0.4,0.45,0.5,0.55,0.6,0.65,0.7,0.75,0.8,1},{0,2,2.25,2.5,2.75,3,3.25,3.5,3.75,4}))))</f>
        <v/>
      </c>
      <c r="AI129" s="5" t="str">
        <f>IF(COUNT($A129)=0,"",IF($A129&lt;&gt;DR!$B131,"ERR",DR!BY131))</f>
        <v/>
      </c>
      <c r="AJ129" s="2" t="str">
        <f>IF(COUNT($A129)=0,"",IF(AI129="3E","3E",IF(AI129="","I",LOOKUP(AI129/AK$2,{0,0.4,0.45,0.5,0.55,0.6,0.65,0.7,0.75,0.8,1},{"F","D","C","C+","B-","B","B+","A-","A","A+"}))))</f>
        <v/>
      </c>
      <c r="AK129" s="103" t="str">
        <f>IF(COUNT($A129)=0,"",IF(AI129="","--",IF(AI129="3E","3E",LOOKUP(AI129/AK$2,{0,0.4,0.45,0.5,0.55,0.6,0.65,0.7,0.75,0.8,1},{0,2,2.25,2.5,2.75,3,3.25,3.5,3.75,4}))))</f>
        <v/>
      </c>
      <c r="AL129" s="94" t="str">
        <f>IFERROR(IF(COUNT($A129)=0,"",IF(COUNT(W129)=0,"--",IF(COUNTIF(B129:AK129,"3E")&gt;0,"3E",SUM(IF(D129&gt;=2,D129*$D$3),IF(G129&gt;=2,G129*$G$3),IF(J129&gt;=2,J129*$J$3),IF(M129&gt;=2,M129*$M$3),IF(P129&gt;=2,P129*$P$3),IF(S129&gt;=2,S129*$S$3),IF(V129&gt;=2,V129*$V$3),IF(Y129&gt;=2,Y129*$Y$3),IF(AB129&gt;=2,AB129*$AB$3),IF(AE129&gt;=2,AE129*$AE$3),IF(AH129&gt;=2,AH129*$AH$3),IF(AK129&gt;=2,AK129*$AK$3))))),"")</f>
        <v/>
      </c>
      <c r="AM129" s="4" t="str">
        <f>IF(COUNT($A129)=0,"",IF(COUNT(W129)=0,"--",IF(COUNTIF(B129:Y129,"3E")&gt;0,"3E",TRUNC(SUM(IF(N(D129)&gt;=2,D$3*D129,0),IF(N(G129)&gt;=2,G$3*G129,0),IF(N(J129)&gt;=2,J$3*J129,0),IF(N(M129)&gt;=2,M$3*M129,0),IF(N(P129)&gt;=2,P$3*P129,0),IF(N(S129)&gt;=2,S$3*S129,0),IF(N(AB129)&gt;=2,AB$3*AB129,0),IF(N(AE129)&gt;=2,AE$3*AE129,0),IF(N(AH129)&gt;=2,AH$3*AH129,0),IF(N(V129)&gt;=2,V$3*V129,0),IF(N(Y129)&gt;=2,Y$3*Y129,0))/TCP,3))))</f>
        <v/>
      </c>
      <c r="AN129" s="2" t="str">
        <f>IFERROR(IF(COUNT($A129)=0,"",IF(COUNT(W129)=0,"--",IF(COUNTIF(B129:AK129,"3E")&gt;0,"3E",SUM(IF(D129&gt;=2,$D$3),IF(G129&gt;=2,$G$3),IF(J129&gt;=2,$J$3),IF(M129&gt;=2,$M$3),IF(P129&gt;=2,$P$3),IF(S129&gt;=2,$S$3),IF(V129&gt;=2,$V$3),IF(Y129&gt;=2,$Y$3),IF(AB129&gt;=2,$AB$3),IF(AE129&gt;=2,$AE$3),IF(AH129&gt;=2,$AH$3),IF(AK129&gt;=2,$AK$3))))),"")</f>
        <v/>
      </c>
      <c r="AO129" s="2" t="str">
        <f>IF(AM129="3E","3E",IF(COUNT($A129)=0,"",IF(COUNT(AK129)=0,"I",LOOKUP(AM129,{0,2,2.25,2.5,2.75,3,3.25,3.5,3.75,4},{"F","D","C","C+","B-","B","B+","A-","A","A+"}))))</f>
        <v/>
      </c>
      <c r="AP129" s="2" t="str">
        <f>IF(AM129="3E","3E",IF(OR(COUNT($A129)=0,COUNT(W129)=0),"",IF(AND(Y129&gt;=2,AM129&gt;=2,AN129&gt;=28),"PASS","FAIL")))</f>
        <v/>
      </c>
      <c r="AQ129" s="2" t="str">
        <f>IF(COUNT($A129)=0,"",IF(AP129="3E","3E",IF(AP129="PASS",CONCATENATE(IF(N(D129)&lt;2,"411F,",""),IF(N(G129)&lt;2,"412F,",""),IF(N(J129)&lt;2,"413F,",""),IF(N(M129)&lt;2,"421F,",""),IF(N(P129)&lt;2,"422F,",""),IF(N(S129)&lt;2,"423F,",""),IF(N(AB129)&lt;2,"431F,",""),IF(N(AE129)&lt;2,"432F,",""),IF(N(AH129)&lt;2,"433F,","")),"")))</f>
        <v/>
      </c>
      <c r="AR129" s="6" t="str">
        <f t="shared" si="2"/>
        <v/>
      </c>
    </row>
    <row r="130" spans="1:44" ht="18.95" customHeight="1" x14ac:dyDescent="0.25">
      <c r="A130" s="93" t="str">
        <f>IF(DR!$B132="","",DR!$B132)</f>
        <v/>
      </c>
      <c r="B130" s="5" t="str">
        <f>IF(COUNT($A130)=0,"",IF($A130&lt;&gt;DR!$B132,"ERR",DR!J132))</f>
        <v/>
      </c>
      <c r="C130" s="2" t="str">
        <f>IF(COUNT($A130)=0,"",IF(B130="3E","3E",IF(B130="","I",LOOKUP(B130/D$2,{0,0.4,0.45,0.5,0.55,0.6,0.65,0.7,0.75,0.8,1},{"F","D","C","C+","B-","B","B+","A-","A","A+"}))))</f>
        <v/>
      </c>
      <c r="D130" s="99" t="str">
        <f>IF(COUNT($A130)=0,"",IF(B130="","--",IF(B130="3E","3E",LOOKUP(B130/D$2,{0,0.4,0.45,0.5,0.55,0.6,0.65,0.7,0.75,0.8,1},{0,2,2.25,2.5,2.75,3,3.25,3.5,3.75,4}))))</f>
        <v/>
      </c>
      <c r="E130" s="5" t="str">
        <f>IF(COUNT($A130)=0,"",IF($A130&lt;&gt;DR!$B132,"ERR",DR!R132))</f>
        <v/>
      </c>
      <c r="F130" s="2" t="str">
        <f>IF(COUNT($A130)=0,"",IF(E130="3E","3E",IF(E130="","I",LOOKUP(E130/G$2,{0,0.4,0.45,0.5,0.55,0.6,0.65,0.7,0.75,0.8,1},{"F","D","C","C+","B-","B","B+","A-","A","A+"}))))</f>
        <v/>
      </c>
      <c r="G130" s="99" t="str">
        <f>IF(COUNT($A130)=0,"",IF(E130="","--",IF(E130="3E","3E",LOOKUP(E130/G$2,{0,0.4,0.45,0.5,0.55,0.6,0.65,0.7,0.75,0.8,1},{0,2,2.25,2.5,2.75,3,3.25,3.5,3.75,4}))))</f>
        <v/>
      </c>
      <c r="H130" s="5" t="str">
        <f>IF(COUNT($A130)=0,"",IF($A130&lt;&gt;DR!$B132,"ERR",DR!Z132))</f>
        <v/>
      </c>
      <c r="I130" s="2" t="str">
        <f>IF(COUNT($A130)=0,"",IF(H130="3E","3E",IF(H130="","I",LOOKUP(H130/J$2,{0,0.4,0.45,0.5,0.55,0.6,0.65,0.7,0.75,0.8,1},{"F","D","C","C+","B-","B","B+","A-","A","A+"}))))</f>
        <v/>
      </c>
      <c r="J130" s="99" t="str">
        <f>IF(COUNT($A130)=0,"",IF(H130="","--",IF(H130="3E","3E",LOOKUP(H130/J$2,{0,0.4,0.45,0.5,0.55,0.6,0.65,0.7,0.75,0.8,1},{0,2,2.25,2.5,2.75,3,3.25,3.5,3.75,4}))))</f>
        <v/>
      </c>
      <c r="K130" s="5" t="str">
        <f>IF(COUNT($A130)=0,"",IF($A130&lt;&gt;DR!$B132,"ERR",DR!AH132))</f>
        <v/>
      </c>
      <c r="L130" s="2" t="str">
        <f>IF(COUNT($A130)=0,"",IF(K130="3E","3E",IF(K130="","I",LOOKUP(K130/M$2,{0,0.4,0.45,0.5,0.55,0.6,0.65,0.7,0.75,0.8,1},{"F","D","C","C+","B-","B","B+","A-","A","A+"}))))</f>
        <v/>
      </c>
      <c r="M130" s="99" t="str">
        <f>IF(COUNT($A130)=0,"",IF(K130="","--",IF(K130="3E","3E",LOOKUP(K130/M$2,{0,0.4,0.45,0.5,0.55,0.6,0.65,0.7,0.75,0.8,1},{0,2,2.25,2.5,2.75,3,3.25,3.5,3.75,4}))))</f>
        <v/>
      </c>
      <c r="N130" s="5" t="str">
        <f>IF(COUNT($A130)=0,"",IF($A130&lt;&gt;DR!$B132,"ERR",DR!AP132))</f>
        <v/>
      </c>
      <c r="O130" s="2" t="str">
        <f>IF(COUNT($A130)=0,"",IF(N130="3E","3E",IF(N130="","I",LOOKUP(N130/P$2,{0,0.4,0.45,0.5,0.55,0.6,0.65,0.7,0.75,0.8,1},{"F","D","C","C+","B-","B","B+","A-","A","A+"}))))</f>
        <v/>
      </c>
      <c r="P130" s="99" t="str">
        <f>IF(COUNT($A130)=0,"",IF(N130="","--",IF(N130="3E","3E",LOOKUP(N130/P$2,{0,0.4,0.45,0.5,0.55,0.6,0.65,0.7,0.75,0.8,1},{0,2,2.25,2.5,2.75,3,3.25,3.5,3.75,4}))))</f>
        <v/>
      </c>
      <c r="Q130" s="5" t="str">
        <f>IF(COUNT($A130)=0,"",IF($A130&lt;&gt;DR!$B132,"ERR",DR!AX132))</f>
        <v/>
      </c>
      <c r="R130" s="2" t="str">
        <f>IF(COUNT($A130)=0,"",IF(Q130="3E","3E",IF(Q130="","I",LOOKUP(Q130/S$2,{0,0.4,0.45,0.5,0.55,0.6,0.65,0.7,0.75,0.8,1},{"F","D","C","C+","B-","B","B+","A-","A","A+"}))))</f>
        <v/>
      </c>
      <c r="S130" s="99" t="str">
        <f>IF(COUNT($A130)=0,"",IF(Q130="","--",IF(Q130="3E","3E",LOOKUP(Q130/S$2,{0,0.4,0.45,0.5,0.55,0.6,0.65,0.7,0.75,0.8,1},{0,2,2.25,2.5,2.75,3,3.25,3.5,3.75,4}))))</f>
        <v/>
      </c>
      <c r="T130" s="5" t="str">
        <f>IF(OR(COUNT($A130)=0,DR!BZ132=""),"",IF($A130&lt;&gt;DR!$B132,"ERR",DR!BZ132))</f>
        <v/>
      </c>
      <c r="U130" s="2" t="str">
        <f>IF(COUNT($A130)=0,"",IF(T130="3E","3E",IF(T130="","I",LOOKUP(T130/V$2,{0,0.4,0.45,0.5,0.55,0.6,0.65,0.7,0.75,0.8,1},{"F","D","C","C+","B-","B","B+","A-","A","A+"}))))</f>
        <v/>
      </c>
      <c r="V130" s="99" t="str">
        <f>IF(COUNT($A130)=0,"",IF(T130="","--",IF(T130="3E","3E",LOOKUP(T130/V$2,{0,0.4,0.45,0.5,0.55,0.6,0.65,0.7,0.75,0.8,1},{0,2,2.25,2.5,2.75,3,3.25,3.5,3.75,4}))))</f>
        <v/>
      </c>
      <c r="W130" s="5" t="str">
        <f>IF(COUNT($A130)=0,"",IF($A130&lt;&gt;DR!$B132,"ERR",IF(DR!$A132="IM",DR!CL132,DR!CK132)))</f>
        <v/>
      </c>
      <c r="X130" s="2" t="str">
        <f>IF(COUNT($A130)=0,"",IF(W130="3E","3E",IF(W130="","I",LOOKUP(W130/Y$2,{0,0.4,0.45,0.5,0.55,0.6,0.65,0.7,0.75,0.8,1},{"F","D","C","C+","B-","B","B+","A-","A","A+"}))))</f>
        <v/>
      </c>
      <c r="Y130" s="99" t="str">
        <f>IF(COUNT($A130)=0,"",IF(W130="","--",IF(W130="3E","3E",LOOKUP(W130/Y$2,{0,0.4,0.45,0.5,0.55,0.6,0.65,0.7,0.75,0.8,1},{0,2,2.25,2.5,2.75,3,3.25,3.5,3.75,4}))))</f>
        <v/>
      </c>
      <c r="Z130" s="5" t="str">
        <f>IF(COUNT($A130)=0,"",IF($A130&lt;&gt;DR!$B132,"ERR",DR!BF132))</f>
        <v/>
      </c>
      <c r="AA130" s="2" t="str">
        <f>IF(COUNT($A130)=0,"",IF(Z130="3E","3E",IF(Z130="","I",LOOKUP(Z130/AB$2,{0,0.4,0.45,0.5,0.55,0.6,0.65,0.7,0.75,0.8,1},{"F","D","C","C+","B-","B","B+","A-","A","A+"}))))</f>
        <v/>
      </c>
      <c r="AB130" s="99" t="str">
        <f>IF(COUNT($A130)=0,"",IF(Z130="","--",IF(Z130="3E","3E",LOOKUP(Z130/AB$2,{0,0.4,0.45,0.5,0.55,0.6,0.65,0.7,0.75,0.8,1},{0,2,2.25,2.5,2.75,3,3.25,3.5,3.75,4}))))</f>
        <v/>
      </c>
      <c r="AC130" s="5" t="str">
        <f>IF(COUNT($A130)=0,"",IF($A130&lt;&gt;DR!$B132,"ERR",DR!BG132))</f>
        <v/>
      </c>
      <c r="AD130" s="2" t="str">
        <f>IF(COUNT($A130)=0,"",IF(AC130="3E","3E",IF(AC130="","I",LOOKUP(AC130/AE$2,{0,0.4,0.45,0.5,0.55,0.6,0.65,0.7,0.75,0.8,1},{"F","D","C","C+","B-","B","B+","A-","A","A+"}))))</f>
        <v/>
      </c>
      <c r="AE130" s="99" t="str">
        <f>IF(COUNT($A130)=0,"",IF(AC130="","--",IF(AC130="3E","3E",LOOKUP(AC130/AE$2,{0,0.4,0.45,0.5,0.55,0.6,0.65,0.7,0.75,0.8,1},{0,2,2.25,2.5,2.75,3,3.25,3.5,3.75,4}))))</f>
        <v/>
      </c>
      <c r="AF130" s="5" t="str">
        <f>IF(COUNT($A130)=0,"",IF($A130&lt;&gt;DR!$B132,"ERR",DR!BQ132))</f>
        <v/>
      </c>
      <c r="AG130" s="2" t="str">
        <f>IF(COUNT($A130)=0,"",IF(AF130="3E","3E",IF(AF130="","I",LOOKUP(AF130/AH$2,{0,0.4,0.45,0.5,0.55,0.6,0.65,0.7,0.75,0.8,1},{"F","D","C","C+","B-","B","B+","A-","A","A+"}))))</f>
        <v/>
      </c>
      <c r="AH130" s="99" t="str">
        <f>IF(COUNT($A130)=0,"",IF(AF130="","--",IF(AF130="3E","3E",LOOKUP(AF130/AH$2,{0,0.4,0.45,0.5,0.55,0.6,0.65,0.7,0.75,0.8,1},{0,2,2.25,2.5,2.75,3,3.25,3.5,3.75,4}))))</f>
        <v/>
      </c>
      <c r="AI130" s="5" t="str">
        <f>IF(COUNT($A130)=0,"",IF($A130&lt;&gt;DR!$B132,"ERR",DR!BY132))</f>
        <v/>
      </c>
      <c r="AJ130" s="2" t="str">
        <f>IF(COUNT($A130)=0,"",IF(AI130="3E","3E",IF(AI130="","I",LOOKUP(AI130/AK$2,{0,0.4,0.45,0.5,0.55,0.6,0.65,0.7,0.75,0.8,1},{"F","D","C","C+","B-","B","B+","A-","A","A+"}))))</f>
        <v/>
      </c>
      <c r="AK130" s="103" t="str">
        <f>IF(COUNT($A130)=0,"",IF(AI130="","--",IF(AI130="3E","3E",LOOKUP(AI130/AK$2,{0,0.4,0.45,0.5,0.55,0.6,0.65,0.7,0.75,0.8,1},{0,2,2.25,2.5,2.75,3,3.25,3.5,3.75,4}))))</f>
        <v/>
      </c>
      <c r="AL130" s="94" t="str">
        <f>IFERROR(IF(COUNT($A130)=0,"",IF(COUNT(W130)=0,"--",IF(COUNTIF(B130:AK130,"3E")&gt;0,"3E",SUM(IF(D130&gt;=2,D130*$D$3),IF(G130&gt;=2,G130*$G$3),IF(J130&gt;=2,J130*$J$3),IF(M130&gt;=2,M130*$M$3),IF(P130&gt;=2,P130*$P$3),IF(S130&gt;=2,S130*$S$3),IF(V130&gt;=2,V130*$V$3),IF(Y130&gt;=2,Y130*$Y$3),IF(AB130&gt;=2,AB130*$AB$3),IF(AE130&gt;=2,AE130*$AE$3),IF(AH130&gt;=2,AH130*$AH$3),IF(AK130&gt;=2,AK130*$AK$3))))),"")</f>
        <v/>
      </c>
      <c r="AM130" s="4" t="str">
        <f>IF(COUNT($A130)=0,"",IF(COUNT(W130)=0,"--",IF(COUNTIF(B130:Y130,"3E")&gt;0,"3E",TRUNC(SUM(IF(N(D130)&gt;=2,D$3*D130,0),IF(N(G130)&gt;=2,G$3*G130,0),IF(N(J130)&gt;=2,J$3*J130,0),IF(N(M130)&gt;=2,M$3*M130,0),IF(N(P130)&gt;=2,P$3*P130,0),IF(N(S130)&gt;=2,S$3*S130,0),IF(N(AB130)&gt;=2,AB$3*AB130,0),IF(N(AE130)&gt;=2,AE$3*AE130,0),IF(N(AH130)&gt;=2,AH$3*AH130,0),IF(N(V130)&gt;=2,V$3*V130,0),IF(N(Y130)&gt;=2,Y$3*Y130,0))/TCP,3))))</f>
        <v/>
      </c>
      <c r="AN130" s="2" t="str">
        <f>IFERROR(IF(COUNT($A130)=0,"",IF(COUNT(W130)=0,"--",IF(COUNTIF(B130:AK130,"3E")&gt;0,"3E",SUM(IF(D130&gt;=2,$D$3),IF(G130&gt;=2,$G$3),IF(J130&gt;=2,$J$3),IF(M130&gt;=2,$M$3),IF(P130&gt;=2,$P$3),IF(S130&gt;=2,$S$3),IF(V130&gt;=2,$V$3),IF(Y130&gt;=2,$Y$3),IF(AB130&gt;=2,$AB$3),IF(AE130&gt;=2,$AE$3),IF(AH130&gt;=2,$AH$3),IF(AK130&gt;=2,$AK$3))))),"")</f>
        <v/>
      </c>
      <c r="AO130" s="2" t="str">
        <f>IF(AM130="3E","3E",IF(COUNT($A130)=0,"",IF(COUNT(AK130)=0,"I",LOOKUP(AM130,{0,2,2.25,2.5,2.75,3,3.25,3.5,3.75,4},{"F","D","C","C+","B-","B","B+","A-","A","A+"}))))</f>
        <v/>
      </c>
      <c r="AP130" s="2" t="str">
        <f>IF(AM130="3E","3E",IF(OR(COUNT($A130)=0,COUNT(W130)=0),"",IF(AND(Y130&gt;=2,AM130&gt;=2,AN130&gt;=28),"PASS","FAIL")))</f>
        <v/>
      </c>
      <c r="AQ130" s="2" t="str">
        <f>IF(COUNT($A130)=0,"",IF(AP130="3E","3E",IF(AP130="PASS",CONCATENATE(IF(N(D130)&lt;2,"411F,",""),IF(N(G130)&lt;2,"412F,",""),IF(N(J130)&lt;2,"413F,",""),IF(N(M130)&lt;2,"421F,",""),IF(N(P130)&lt;2,"422F,",""),IF(N(S130)&lt;2,"423F,",""),IF(N(AB130)&lt;2,"431F,",""),IF(N(AE130)&lt;2,"432F,",""),IF(N(AH130)&lt;2,"433F,","")),"")))</f>
        <v/>
      </c>
      <c r="AR130" s="6" t="str">
        <f t="shared" si="2"/>
        <v/>
      </c>
    </row>
    <row r="131" spans="1:44" ht="18.95" customHeight="1" x14ac:dyDescent="0.25">
      <c r="A131" s="93" t="str">
        <f>IF(DR!$B133="","",DR!$B133)</f>
        <v/>
      </c>
      <c r="B131" s="5" t="str">
        <f>IF(COUNT($A131)=0,"",IF($A131&lt;&gt;DR!$B133,"ERR",DR!J133))</f>
        <v/>
      </c>
      <c r="C131" s="2" t="str">
        <f>IF(COUNT($A131)=0,"",IF(B131="3E","3E",IF(B131="","I",LOOKUP(B131/D$2,{0,0.4,0.45,0.5,0.55,0.6,0.65,0.7,0.75,0.8,1},{"F","D","C","C+","B-","B","B+","A-","A","A+"}))))</f>
        <v/>
      </c>
      <c r="D131" s="99" t="str">
        <f>IF(COUNT($A131)=0,"",IF(B131="","--",IF(B131="3E","3E",LOOKUP(B131/D$2,{0,0.4,0.45,0.5,0.55,0.6,0.65,0.7,0.75,0.8,1},{0,2,2.25,2.5,2.75,3,3.25,3.5,3.75,4}))))</f>
        <v/>
      </c>
      <c r="E131" s="5" t="str">
        <f>IF(COUNT($A131)=0,"",IF($A131&lt;&gt;DR!$B133,"ERR",DR!R133))</f>
        <v/>
      </c>
      <c r="F131" s="2" t="str">
        <f>IF(COUNT($A131)=0,"",IF(E131="3E","3E",IF(E131="","I",LOOKUP(E131/G$2,{0,0.4,0.45,0.5,0.55,0.6,0.65,0.7,0.75,0.8,1},{"F","D","C","C+","B-","B","B+","A-","A","A+"}))))</f>
        <v/>
      </c>
      <c r="G131" s="99" t="str">
        <f>IF(COUNT($A131)=0,"",IF(E131="","--",IF(E131="3E","3E",LOOKUP(E131/G$2,{0,0.4,0.45,0.5,0.55,0.6,0.65,0.7,0.75,0.8,1},{0,2,2.25,2.5,2.75,3,3.25,3.5,3.75,4}))))</f>
        <v/>
      </c>
      <c r="H131" s="5" t="str">
        <f>IF(COUNT($A131)=0,"",IF($A131&lt;&gt;DR!$B133,"ERR",DR!Z133))</f>
        <v/>
      </c>
      <c r="I131" s="2" t="str">
        <f>IF(COUNT($A131)=0,"",IF(H131="3E","3E",IF(H131="","I",LOOKUP(H131/J$2,{0,0.4,0.45,0.5,0.55,0.6,0.65,0.7,0.75,0.8,1},{"F","D","C","C+","B-","B","B+","A-","A","A+"}))))</f>
        <v/>
      </c>
      <c r="J131" s="99" t="str">
        <f>IF(COUNT($A131)=0,"",IF(H131="","--",IF(H131="3E","3E",LOOKUP(H131/J$2,{0,0.4,0.45,0.5,0.55,0.6,0.65,0.7,0.75,0.8,1},{0,2,2.25,2.5,2.75,3,3.25,3.5,3.75,4}))))</f>
        <v/>
      </c>
      <c r="K131" s="5" t="str">
        <f>IF(COUNT($A131)=0,"",IF($A131&lt;&gt;DR!$B133,"ERR",DR!AH133))</f>
        <v/>
      </c>
      <c r="L131" s="2" t="str">
        <f>IF(COUNT($A131)=0,"",IF(K131="3E","3E",IF(K131="","I",LOOKUP(K131/M$2,{0,0.4,0.45,0.5,0.55,0.6,0.65,0.7,0.75,0.8,1},{"F","D","C","C+","B-","B","B+","A-","A","A+"}))))</f>
        <v/>
      </c>
      <c r="M131" s="99" t="str">
        <f>IF(COUNT($A131)=0,"",IF(K131="","--",IF(K131="3E","3E",LOOKUP(K131/M$2,{0,0.4,0.45,0.5,0.55,0.6,0.65,0.7,0.75,0.8,1},{0,2,2.25,2.5,2.75,3,3.25,3.5,3.75,4}))))</f>
        <v/>
      </c>
      <c r="N131" s="5" t="str">
        <f>IF(COUNT($A131)=0,"",IF($A131&lt;&gt;DR!$B133,"ERR",DR!AP133))</f>
        <v/>
      </c>
      <c r="O131" s="2" t="str">
        <f>IF(COUNT($A131)=0,"",IF(N131="3E","3E",IF(N131="","I",LOOKUP(N131/P$2,{0,0.4,0.45,0.5,0.55,0.6,0.65,0.7,0.75,0.8,1},{"F","D","C","C+","B-","B","B+","A-","A","A+"}))))</f>
        <v/>
      </c>
      <c r="P131" s="99" t="str">
        <f>IF(COUNT($A131)=0,"",IF(N131="","--",IF(N131="3E","3E",LOOKUP(N131/P$2,{0,0.4,0.45,0.5,0.55,0.6,0.65,0.7,0.75,0.8,1},{0,2,2.25,2.5,2.75,3,3.25,3.5,3.75,4}))))</f>
        <v/>
      </c>
      <c r="Q131" s="5" t="str">
        <f>IF(COUNT($A131)=0,"",IF($A131&lt;&gt;DR!$B133,"ERR",DR!AX133))</f>
        <v/>
      </c>
      <c r="R131" s="2" t="str">
        <f>IF(COUNT($A131)=0,"",IF(Q131="3E","3E",IF(Q131="","I",LOOKUP(Q131/S$2,{0,0.4,0.45,0.5,0.55,0.6,0.65,0.7,0.75,0.8,1},{"F","D","C","C+","B-","B","B+","A-","A","A+"}))))</f>
        <v/>
      </c>
      <c r="S131" s="99" t="str">
        <f>IF(COUNT($A131)=0,"",IF(Q131="","--",IF(Q131="3E","3E",LOOKUP(Q131/S$2,{0,0.4,0.45,0.5,0.55,0.6,0.65,0.7,0.75,0.8,1},{0,2,2.25,2.5,2.75,3,3.25,3.5,3.75,4}))))</f>
        <v/>
      </c>
      <c r="T131" s="5" t="str">
        <f>IF(OR(COUNT($A131)=0,DR!BZ133=""),"",IF($A131&lt;&gt;DR!$B133,"ERR",DR!BZ133))</f>
        <v/>
      </c>
      <c r="U131" s="2" t="str">
        <f>IF(COUNT($A131)=0,"",IF(T131="3E","3E",IF(T131="","I",LOOKUP(T131/V$2,{0,0.4,0.45,0.5,0.55,0.6,0.65,0.7,0.75,0.8,1},{"F","D","C","C+","B-","B","B+","A-","A","A+"}))))</f>
        <v/>
      </c>
      <c r="V131" s="99" t="str">
        <f>IF(COUNT($A131)=0,"",IF(T131="","--",IF(T131="3E","3E",LOOKUP(T131/V$2,{0,0.4,0.45,0.5,0.55,0.6,0.65,0.7,0.75,0.8,1},{0,2,2.25,2.5,2.75,3,3.25,3.5,3.75,4}))))</f>
        <v/>
      </c>
      <c r="W131" s="5" t="str">
        <f>IF(COUNT($A131)=0,"",IF($A131&lt;&gt;DR!$B133,"ERR",IF(DR!$A133="IM",DR!CL133,DR!CK133)))</f>
        <v/>
      </c>
      <c r="X131" s="2" t="str">
        <f>IF(COUNT($A131)=0,"",IF(W131="3E","3E",IF(W131="","I",LOOKUP(W131/Y$2,{0,0.4,0.45,0.5,0.55,0.6,0.65,0.7,0.75,0.8,1},{"F","D","C","C+","B-","B","B+","A-","A","A+"}))))</f>
        <v/>
      </c>
      <c r="Y131" s="99" t="str">
        <f>IF(COUNT($A131)=0,"",IF(W131="","--",IF(W131="3E","3E",LOOKUP(W131/Y$2,{0,0.4,0.45,0.5,0.55,0.6,0.65,0.7,0.75,0.8,1},{0,2,2.25,2.5,2.75,3,3.25,3.5,3.75,4}))))</f>
        <v/>
      </c>
      <c r="Z131" s="5" t="str">
        <f>IF(COUNT($A131)=0,"",IF($A131&lt;&gt;DR!$B133,"ERR",DR!BF133))</f>
        <v/>
      </c>
      <c r="AA131" s="2" t="str">
        <f>IF(COUNT($A131)=0,"",IF(Z131="3E","3E",IF(Z131="","I",LOOKUP(Z131/AB$2,{0,0.4,0.45,0.5,0.55,0.6,0.65,0.7,0.75,0.8,1},{"F","D","C","C+","B-","B","B+","A-","A","A+"}))))</f>
        <v/>
      </c>
      <c r="AB131" s="99" t="str">
        <f>IF(COUNT($A131)=0,"",IF(Z131="","--",IF(Z131="3E","3E",LOOKUP(Z131/AB$2,{0,0.4,0.45,0.5,0.55,0.6,0.65,0.7,0.75,0.8,1},{0,2,2.25,2.5,2.75,3,3.25,3.5,3.75,4}))))</f>
        <v/>
      </c>
      <c r="AC131" s="5" t="str">
        <f>IF(COUNT($A131)=0,"",IF($A131&lt;&gt;DR!$B133,"ERR",DR!BG133))</f>
        <v/>
      </c>
      <c r="AD131" s="2" t="str">
        <f>IF(COUNT($A131)=0,"",IF(AC131="3E","3E",IF(AC131="","I",LOOKUP(AC131/AE$2,{0,0.4,0.45,0.5,0.55,0.6,0.65,0.7,0.75,0.8,1},{"F","D","C","C+","B-","B","B+","A-","A","A+"}))))</f>
        <v/>
      </c>
      <c r="AE131" s="99" t="str">
        <f>IF(COUNT($A131)=0,"",IF(AC131="","--",IF(AC131="3E","3E",LOOKUP(AC131/AE$2,{0,0.4,0.45,0.5,0.55,0.6,0.65,0.7,0.75,0.8,1},{0,2,2.25,2.5,2.75,3,3.25,3.5,3.75,4}))))</f>
        <v/>
      </c>
      <c r="AF131" s="5" t="str">
        <f>IF(COUNT($A131)=0,"",IF($A131&lt;&gt;DR!$B133,"ERR",DR!BQ133))</f>
        <v/>
      </c>
      <c r="AG131" s="2" t="str">
        <f>IF(COUNT($A131)=0,"",IF(AF131="3E","3E",IF(AF131="","I",LOOKUP(AF131/AH$2,{0,0.4,0.45,0.5,0.55,0.6,0.65,0.7,0.75,0.8,1},{"F","D","C","C+","B-","B","B+","A-","A","A+"}))))</f>
        <v/>
      </c>
      <c r="AH131" s="99" t="str">
        <f>IF(COUNT($A131)=0,"",IF(AF131="","--",IF(AF131="3E","3E",LOOKUP(AF131/AH$2,{0,0.4,0.45,0.5,0.55,0.6,0.65,0.7,0.75,0.8,1},{0,2,2.25,2.5,2.75,3,3.25,3.5,3.75,4}))))</f>
        <v/>
      </c>
      <c r="AI131" s="5" t="str">
        <f>IF(COUNT($A131)=0,"",IF($A131&lt;&gt;DR!$B133,"ERR",DR!BY133))</f>
        <v/>
      </c>
      <c r="AJ131" s="2" t="str">
        <f>IF(COUNT($A131)=0,"",IF(AI131="3E","3E",IF(AI131="","I",LOOKUP(AI131/AK$2,{0,0.4,0.45,0.5,0.55,0.6,0.65,0.7,0.75,0.8,1},{"F","D","C","C+","B-","B","B+","A-","A","A+"}))))</f>
        <v/>
      </c>
      <c r="AK131" s="103" t="str">
        <f>IF(COUNT($A131)=0,"",IF(AI131="","--",IF(AI131="3E","3E",LOOKUP(AI131/AK$2,{0,0.4,0.45,0.5,0.55,0.6,0.65,0.7,0.75,0.8,1},{0,2,2.25,2.5,2.75,3,3.25,3.5,3.75,4}))))</f>
        <v/>
      </c>
      <c r="AL131" s="94" t="str">
        <f>IFERROR(IF(COUNT($A131)=0,"",IF(COUNT(W131)=0,"--",IF(COUNTIF(B131:AK131,"3E")&gt;0,"3E",SUM(IF(D131&gt;=2,D131*$D$3),IF(G131&gt;=2,G131*$G$3),IF(J131&gt;=2,J131*$J$3),IF(M131&gt;=2,M131*$M$3),IF(P131&gt;=2,P131*$P$3),IF(S131&gt;=2,S131*$S$3),IF(V131&gt;=2,V131*$V$3),IF(Y131&gt;=2,Y131*$Y$3),IF(AB131&gt;=2,AB131*$AB$3),IF(AE131&gt;=2,AE131*$AE$3),IF(AH131&gt;=2,AH131*$AH$3),IF(AK131&gt;=2,AK131*$AK$3))))),"")</f>
        <v/>
      </c>
      <c r="AM131" s="4" t="str">
        <f>IF(COUNT($A131)=0,"",IF(COUNT(W131)=0,"--",IF(COUNTIF(B131:Y131,"3E")&gt;0,"3E",TRUNC(SUM(IF(N(D131)&gt;=2,D$3*D131,0),IF(N(G131)&gt;=2,G$3*G131,0),IF(N(J131)&gt;=2,J$3*J131,0),IF(N(M131)&gt;=2,M$3*M131,0),IF(N(P131)&gt;=2,P$3*P131,0),IF(N(S131)&gt;=2,S$3*S131,0),IF(N(AB131)&gt;=2,AB$3*AB131,0),IF(N(AE131)&gt;=2,AE$3*AE131,0),IF(N(AH131)&gt;=2,AH$3*AH131,0),IF(N(V131)&gt;=2,V$3*V131,0),IF(N(Y131)&gt;=2,Y$3*Y131,0))/TCP,3))))</f>
        <v/>
      </c>
      <c r="AN131" s="2" t="str">
        <f>IFERROR(IF(COUNT($A131)=0,"",IF(COUNT(W131)=0,"--",IF(COUNTIF(B131:AK131,"3E")&gt;0,"3E",SUM(IF(D131&gt;=2,$D$3),IF(G131&gt;=2,$G$3),IF(J131&gt;=2,$J$3),IF(M131&gt;=2,$M$3),IF(P131&gt;=2,$P$3),IF(S131&gt;=2,$S$3),IF(V131&gt;=2,$V$3),IF(Y131&gt;=2,$Y$3),IF(AB131&gt;=2,$AB$3),IF(AE131&gt;=2,$AE$3),IF(AH131&gt;=2,$AH$3),IF(AK131&gt;=2,$AK$3))))),"")</f>
        <v/>
      </c>
      <c r="AO131" s="2" t="str">
        <f>IF(AM131="3E","3E",IF(COUNT($A131)=0,"",IF(COUNT(AK131)=0,"I",LOOKUP(AM131,{0,2,2.25,2.5,2.75,3,3.25,3.5,3.75,4},{"F","D","C","C+","B-","B","B+","A-","A","A+"}))))</f>
        <v/>
      </c>
      <c r="AP131" s="2" t="str">
        <f>IF(AM131="3E","3E",IF(OR(COUNT($A131)=0,COUNT(W131)=0),"",IF(AND(Y131&gt;=2,AM131&gt;=2,AN131&gt;=28),"PASS","FAIL")))</f>
        <v/>
      </c>
      <c r="AQ131" s="2" t="str">
        <f>IF(COUNT($A131)=0,"",IF(AP131="3E","3E",IF(AP131="PASS",CONCATENATE(IF(N(D131)&lt;2,"411F,",""),IF(N(G131)&lt;2,"412F,",""),IF(N(J131)&lt;2,"413F,",""),IF(N(M131)&lt;2,"421F,",""),IF(N(P131)&lt;2,"422F,",""),IF(N(S131)&lt;2,"423F,",""),IF(N(AB131)&lt;2,"431F,",""),IF(N(AE131)&lt;2,"432F,",""),IF(N(AH131)&lt;2,"433F,","")),"")))</f>
        <v/>
      </c>
      <c r="AR131" s="6" t="str">
        <f t="shared" si="2"/>
        <v/>
      </c>
    </row>
    <row r="132" spans="1:44" ht="18.95" customHeight="1" x14ac:dyDescent="0.25">
      <c r="A132" s="93" t="str">
        <f>IF(DR!$B134="","",DR!$B134)</f>
        <v/>
      </c>
      <c r="B132" s="5" t="str">
        <f>IF(COUNT($A132)=0,"",IF($A132&lt;&gt;DR!$B134,"ERR",DR!J134))</f>
        <v/>
      </c>
      <c r="C132" s="2" t="str">
        <f>IF(COUNT($A132)=0,"",IF(B132="3E","3E",IF(B132="","I",LOOKUP(B132/D$2,{0,0.4,0.45,0.5,0.55,0.6,0.65,0.7,0.75,0.8,1},{"F","D","C","C+","B-","B","B+","A-","A","A+"}))))</f>
        <v/>
      </c>
      <c r="D132" s="99" t="str">
        <f>IF(COUNT($A132)=0,"",IF(B132="","--",IF(B132="3E","3E",LOOKUP(B132/D$2,{0,0.4,0.45,0.5,0.55,0.6,0.65,0.7,0.75,0.8,1},{0,2,2.25,2.5,2.75,3,3.25,3.5,3.75,4}))))</f>
        <v/>
      </c>
      <c r="E132" s="5" t="str">
        <f>IF(COUNT($A132)=0,"",IF($A132&lt;&gt;DR!$B134,"ERR",DR!R134))</f>
        <v/>
      </c>
      <c r="F132" s="2" t="str">
        <f>IF(COUNT($A132)=0,"",IF(E132="3E","3E",IF(E132="","I",LOOKUP(E132/G$2,{0,0.4,0.45,0.5,0.55,0.6,0.65,0.7,0.75,0.8,1},{"F","D","C","C+","B-","B","B+","A-","A","A+"}))))</f>
        <v/>
      </c>
      <c r="G132" s="99" t="str">
        <f>IF(COUNT($A132)=0,"",IF(E132="","--",IF(E132="3E","3E",LOOKUP(E132/G$2,{0,0.4,0.45,0.5,0.55,0.6,0.65,0.7,0.75,0.8,1},{0,2,2.25,2.5,2.75,3,3.25,3.5,3.75,4}))))</f>
        <v/>
      </c>
      <c r="H132" s="5" t="str">
        <f>IF(COUNT($A132)=0,"",IF($A132&lt;&gt;DR!$B134,"ERR",DR!Z134))</f>
        <v/>
      </c>
      <c r="I132" s="2" t="str">
        <f>IF(COUNT($A132)=0,"",IF(H132="3E","3E",IF(H132="","I",LOOKUP(H132/J$2,{0,0.4,0.45,0.5,0.55,0.6,0.65,0.7,0.75,0.8,1},{"F","D","C","C+","B-","B","B+","A-","A","A+"}))))</f>
        <v/>
      </c>
      <c r="J132" s="99" t="str">
        <f>IF(COUNT($A132)=0,"",IF(H132="","--",IF(H132="3E","3E",LOOKUP(H132/J$2,{0,0.4,0.45,0.5,0.55,0.6,0.65,0.7,0.75,0.8,1},{0,2,2.25,2.5,2.75,3,3.25,3.5,3.75,4}))))</f>
        <v/>
      </c>
      <c r="K132" s="5" t="str">
        <f>IF(COUNT($A132)=0,"",IF($A132&lt;&gt;DR!$B134,"ERR",DR!AH134))</f>
        <v/>
      </c>
      <c r="L132" s="2" t="str">
        <f>IF(COUNT($A132)=0,"",IF(K132="3E","3E",IF(K132="","I",LOOKUP(K132/M$2,{0,0.4,0.45,0.5,0.55,0.6,0.65,0.7,0.75,0.8,1},{"F","D","C","C+","B-","B","B+","A-","A","A+"}))))</f>
        <v/>
      </c>
      <c r="M132" s="99" t="str">
        <f>IF(COUNT($A132)=0,"",IF(K132="","--",IF(K132="3E","3E",LOOKUP(K132/M$2,{0,0.4,0.45,0.5,0.55,0.6,0.65,0.7,0.75,0.8,1},{0,2,2.25,2.5,2.75,3,3.25,3.5,3.75,4}))))</f>
        <v/>
      </c>
      <c r="N132" s="5" t="str">
        <f>IF(COUNT($A132)=0,"",IF($A132&lt;&gt;DR!$B134,"ERR",DR!AP134))</f>
        <v/>
      </c>
      <c r="O132" s="2" t="str">
        <f>IF(COUNT($A132)=0,"",IF(N132="3E","3E",IF(N132="","I",LOOKUP(N132/P$2,{0,0.4,0.45,0.5,0.55,0.6,0.65,0.7,0.75,0.8,1},{"F","D","C","C+","B-","B","B+","A-","A","A+"}))))</f>
        <v/>
      </c>
      <c r="P132" s="99" t="str">
        <f>IF(COUNT($A132)=0,"",IF(N132="","--",IF(N132="3E","3E",LOOKUP(N132/P$2,{0,0.4,0.45,0.5,0.55,0.6,0.65,0.7,0.75,0.8,1},{0,2,2.25,2.5,2.75,3,3.25,3.5,3.75,4}))))</f>
        <v/>
      </c>
      <c r="Q132" s="5" t="str">
        <f>IF(COUNT($A132)=0,"",IF($A132&lt;&gt;DR!$B134,"ERR",DR!AX134))</f>
        <v/>
      </c>
      <c r="R132" s="2" t="str">
        <f>IF(COUNT($A132)=0,"",IF(Q132="3E","3E",IF(Q132="","I",LOOKUP(Q132/S$2,{0,0.4,0.45,0.5,0.55,0.6,0.65,0.7,0.75,0.8,1},{"F","D","C","C+","B-","B","B+","A-","A","A+"}))))</f>
        <v/>
      </c>
      <c r="S132" s="99" t="str">
        <f>IF(COUNT($A132)=0,"",IF(Q132="","--",IF(Q132="3E","3E",LOOKUP(Q132/S$2,{0,0.4,0.45,0.5,0.55,0.6,0.65,0.7,0.75,0.8,1},{0,2,2.25,2.5,2.75,3,3.25,3.5,3.75,4}))))</f>
        <v/>
      </c>
      <c r="T132" s="5" t="str">
        <f>IF(OR(COUNT($A132)=0,DR!BZ134=""),"",IF($A132&lt;&gt;DR!$B134,"ERR",DR!BZ134))</f>
        <v/>
      </c>
      <c r="U132" s="2" t="str">
        <f>IF(COUNT($A132)=0,"",IF(T132="3E","3E",IF(T132="","I",LOOKUP(T132/V$2,{0,0.4,0.45,0.5,0.55,0.6,0.65,0.7,0.75,0.8,1},{"F","D","C","C+","B-","B","B+","A-","A","A+"}))))</f>
        <v/>
      </c>
      <c r="V132" s="99" t="str">
        <f>IF(COUNT($A132)=0,"",IF(T132="","--",IF(T132="3E","3E",LOOKUP(T132/V$2,{0,0.4,0.45,0.5,0.55,0.6,0.65,0.7,0.75,0.8,1},{0,2,2.25,2.5,2.75,3,3.25,3.5,3.75,4}))))</f>
        <v/>
      </c>
      <c r="W132" s="5" t="str">
        <f>IF(COUNT($A132)=0,"",IF($A132&lt;&gt;DR!$B134,"ERR",IF(DR!$A134="IM",DR!CL134,DR!CK134)))</f>
        <v/>
      </c>
      <c r="X132" s="2" t="str">
        <f>IF(COUNT($A132)=0,"",IF(W132="3E","3E",IF(W132="","I",LOOKUP(W132/Y$2,{0,0.4,0.45,0.5,0.55,0.6,0.65,0.7,0.75,0.8,1},{"F","D","C","C+","B-","B","B+","A-","A","A+"}))))</f>
        <v/>
      </c>
      <c r="Y132" s="99" t="str">
        <f>IF(COUNT($A132)=0,"",IF(W132="","--",IF(W132="3E","3E",LOOKUP(W132/Y$2,{0,0.4,0.45,0.5,0.55,0.6,0.65,0.7,0.75,0.8,1},{0,2,2.25,2.5,2.75,3,3.25,3.5,3.75,4}))))</f>
        <v/>
      </c>
      <c r="Z132" s="5" t="str">
        <f>IF(COUNT($A132)=0,"",IF($A132&lt;&gt;DR!$B134,"ERR",DR!BF134))</f>
        <v/>
      </c>
      <c r="AA132" s="2" t="str">
        <f>IF(COUNT($A132)=0,"",IF(Z132="3E","3E",IF(Z132="","I",LOOKUP(Z132/AB$2,{0,0.4,0.45,0.5,0.55,0.6,0.65,0.7,0.75,0.8,1},{"F","D","C","C+","B-","B","B+","A-","A","A+"}))))</f>
        <v/>
      </c>
      <c r="AB132" s="99" t="str">
        <f>IF(COUNT($A132)=0,"",IF(Z132="","--",IF(Z132="3E","3E",LOOKUP(Z132/AB$2,{0,0.4,0.45,0.5,0.55,0.6,0.65,0.7,0.75,0.8,1},{0,2,2.25,2.5,2.75,3,3.25,3.5,3.75,4}))))</f>
        <v/>
      </c>
      <c r="AC132" s="5" t="str">
        <f>IF(COUNT($A132)=0,"",IF($A132&lt;&gt;DR!$B134,"ERR",DR!BG134))</f>
        <v/>
      </c>
      <c r="AD132" s="2" t="str">
        <f>IF(COUNT($A132)=0,"",IF(AC132="3E","3E",IF(AC132="","I",LOOKUP(AC132/AE$2,{0,0.4,0.45,0.5,0.55,0.6,0.65,0.7,0.75,0.8,1},{"F","D","C","C+","B-","B","B+","A-","A","A+"}))))</f>
        <v/>
      </c>
      <c r="AE132" s="99" t="str">
        <f>IF(COUNT($A132)=0,"",IF(AC132="","--",IF(AC132="3E","3E",LOOKUP(AC132/AE$2,{0,0.4,0.45,0.5,0.55,0.6,0.65,0.7,0.75,0.8,1},{0,2,2.25,2.5,2.75,3,3.25,3.5,3.75,4}))))</f>
        <v/>
      </c>
      <c r="AF132" s="5" t="str">
        <f>IF(COUNT($A132)=0,"",IF($A132&lt;&gt;DR!$B134,"ERR",DR!BQ134))</f>
        <v/>
      </c>
      <c r="AG132" s="2" t="str">
        <f>IF(COUNT($A132)=0,"",IF(AF132="3E","3E",IF(AF132="","I",LOOKUP(AF132/AH$2,{0,0.4,0.45,0.5,0.55,0.6,0.65,0.7,0.75,0.8,1},{"F","D","C","C+","B-","B","B+","A-","A","A+"}))))</f>
        <v/>
      </c>
      <c r="AH132" s="99" t="str">
        <f>IF(COUNT($A132)=0,"",IF(AF132="","--",IF(AF132="3E","3E",LOOKUP(AF132/AH$2,{0,0.4,0.45,0.5,0.55,0.6,0.65,0.7,0.75,0.8,1},{0,2,2.25,2.5,2.75,3,3.25,3.5,3.75,4}))))</f>
        <v/>
      </c>
      <c r="AI132" s="5" t="str">
        <f>IF(COUNT($A132)=0,"",IF($A132&lt;&gt;DR!$B134,"ERR",DR!BY134))</f>
        <v/>
      </c>
      <c r="AJ132" s="2" t="str">
        <f>IF(COUNT($A132)=0,"",IF(AI132="3E","3E",IF(AI132="","I",LOOKUP(AI132/AK$2,{0,0.4,0.45,0.5,0.55,0.6,0.65,0.7,0.75,0.8,1},{"F","D","C","C+","B-","B","B+","A-","A","A+"}))))</f>
        <v/>
      </c>
      <c r="AK132" s="103" t="str">
        <f>IF(COUNT($A132)=0,"",IF(AI132="","--",IF(AI132="3E","3E",LOOKUP(AI132/AK$2,{0,0.4,0.45,0.5,0.55,0.6,0.65,0.7,0.75,0.8,1},{0,2,2.25,2.5,2.75,3,3.25,3.5,3.75,4}))))</f>
        <v/>
      </c>
      <c r="AL132" s="94" t="str">
        <f>IFERROR(IF(COUNT($A132)=0,"",IF(COUNT(W132)=0,"--",IF(COUNTIF(B132:AK132,"3E")&gt;0,"3E",SUM(IF(D132&gt;=2,D132*$D$3),IF(G132&gt;=2,G132*$G$3),IF(J132&gt;=2,J132*$J$3),IF(M132&gt;=2,M132*$M$3),IF(P132&gt;=2,P132*$P$3),IF(S132&gt;=2,S132*$S$3),IF(V132&gt;=2,V132*$V$3),IF(Y132&gt;=2,Y132*$Y$3),IF(AB132&gt;=2,AB132*$AB$3),IF(AE132&gt;=2,AE132*$AE$3),IF(AH132&gt;=2,AH132*$AH$3),IF(AK132&gt;=2,AK132*$AK$3))))),"")</f>
        <v/>
      </c>
      <c r="AM132" s="4" t="str">
        <f>IF(COUNT($A132)=0,"",IF(COUNT(W132)=0,"--",IF(COUNTIF(B132:Y132,"3E")&gt;0,"3E",TRUNC(SUM(IF(N(D132)&gt;=2,D$3*D132,0),IF(N(G132)&gt;=2,G$3*G132,0),IF(N(J132)&gt;=2,J$3*J132,0),IF(N(M132)&gt;=2,M$3*M132,0),IF(N(P132)&gt;=2,P$3*P132,0),IF(N(S132)&gt;=2,S$3*S132,0),IF(N(AB132)&gt;=2,AB$3*AB132,0),IF(N(AE132)&gt;=2,AE$3*AE132,0),IF(N(AH132)&gt;=2,AH$3*AH132,0),IF(N(V132)&gt;=2,V$3*V132,0),IF(N(Y132)&gt;=2,Y$3*Y132,0))/TCP,3))))</f>
        <v/>
      </c>
      <c r="AN132" s="2" t="str">
        <f>IFERROR(IF(COUNT($A132)=0,"",IF(COUNT(W132)=0,"--",IF(COUNTIF(B132:AK132,"3E")&gt;0,"3E",SUM(IF(D132&gt;=2,$D$3),IF(G132&gt;=2,$G$3),IF(J132&gt;=2,$J$3),IF(M132&gt;=2,$M$3),IF(P132&gt;=2,$P$3),IF(S132&gt;=2,$S$3),IF(V132&gt;=2,$V$3),IF(Y132&gt;=2,$Y$3),IF(AB132&gt;=2,$AB$3),IF(AE132&gt;=2,$AE$3),IF(AH132&gt;=2,$AH$3),IF(AK132&gt;=2,$AK$3))))),"")</f>
        <v/>
      </c>
      <c r="AO132" s="2" t="str">
        <f>IF(AM132="3E","3E",IF(COUNT($A132)=0,"",IF(COUNT(AK132)=0,"I",LOOKUP(AM132,{0,2,2.25,2.5,2.75,3,3.25,3.5,3.75,4},{"F","D","C","C+","B-","B","B+","A-","A","A+"}))))</f>
        <v/>
      </c>
      <c r="AP132" s="2" t="str">
        <f>IF(AM132="3E","3E",IF(OR(COUNT($A132)=0,COUNT(W132)=0),"",IF(AND(Y132&gt;=2,AM132&gt;=2,AN132&gt;=28),"PASS","FAIL")))</f>
        <v/>
      </c>
      <c r="AQ132" s="2" t="str">
        <f>IF(COUNT($A132)=0,"",IF(AP132="3E","3E",IF(AP132="PASS",CONCATENATE(IF(N(D132)&lt;2,"411F,",""),IF(N(G132)&lt;2,"412F,",""),IF(N(J132)&lt;2,"413F,",""),IF(N(M132)&lt;2,"421F,",""),IF(N(P132)&lt;2,"422F,",""),IF(N(S132)&lt;2,"423F,",""),IF(N(AB132)&lt;2,"431F,",""),IF(N(AE132)&lt;2,"432F,",""),IF(N(AH132)&lt;2,"433F,","")),"")))</f>
        <v/>
      </c>
      <c r="AR132" s="6" t="str">
        <f t="shared" si="2"/>
        <v/>
      </c>
    </row>
    <row r="133" spans="1:44" ht="18.95" customHeight="1" x14ac:dyDescent="0.25">
      <c r="A133" s="93" t="str">
        <f>IF(DR!$B135="","",DR!$B135)</f>
        <v/>
      </c>
      <c r="B133" s="5" t="str">
        <f>IF(COUNT($A133)=0,"",IF($A133&lt;&gt;DR!$B135,"ERR",DR!J135))</f>
        <v/>
      </c>
      <c r="C133" s="2" t="str">
        <f>IF(COUNT($A133)=0,"",IF(B133="3E","3E",IF(B133="","I",LOOKUP(B133/D$2,{0,0.4,0.45,0.5,0.55,0.6,0.65,0.7,0.75,0.8,1},{"F","D","C","C+","B-","B","B+","A-","A","A+"}))))</f>
        <v/>
      </c>
      <c r="D133" s="99" t="str">
        <f>IF(COUNT($A133)=0,"",IF(B133="","--",IF(B133="3E","3E",LOOKUP(B133/D$2,{0,0.4,0.45,0.5,0.55,0.6,0.65,0.7,0.75,0.8,1},{0,2,2.25,2.5,2.75,3,3.25,3.5,3.75,4}))))</f>
        <v/>
      </c>
      <c r="E133" s="5" t="str">
        <f>IF(COUNT($A133)=0,"",IF($A133&lt;&gt;DR!$B135,"ERR",DR!R135))</f>
        <v/>
      </c>
      <c r="F133" s="2" t="str">
        <f>IF(COUNT($A133)=0,"",IF(E133="3E","3E",IF(E133="","I",LOOKUP(E133/G$2,{0,0.4,0.45,0.5,0.55,0.6,0.65,0.7,0.75,0.8,1},{"F","D","C","C+","B-","B","B+","A-","A","A+"}))))</f>
        <v/>
      </c>
      <c r="G133" s="99" t="str">
        <f>IF(COUNT($A133)=0,"",IF(E133="","--",IF(E133="3E","3E",LOOKUP(E133/G$2,{0,0.4,0.45,0.5,0.55,0.6,0.65,0.7,0.75,0.8,1},{0,2,2.25,2.5,2.75,3,3.25,3.5,3.75,4}))))</f>
        <v/>
      </c>
      <c r="H133" s="5" t="str">
        <f>IF(COUNT($A133)=0,"",IF($A133&lt;&gt;DR!$B135,"ERR",DR!Z135))</f>
        <v/>
      </c>
      <c r="I133" s="2" t="str">
        <f>IF(COUNT($A133)=0,"",IF(H133="3E","3E",IF(H133="","I",LOOKUP(H133/J$2,{0,0.4,0.45,0.5,0.55,0.6,0.65,0.7,0.75,0.8,1},{"F","D","C","C+","B-","B","B+","A-","A","A+"}))))</f>
        <v/>
      </c>
      <c r="J133" s="99" t="str">
        <f>IF(COUNT($A133)=0,"",IF(H133="","--",IF(H133="3E","3E",LOOKUP(H133/J$2,{0,0.4,0.45,0.5,0.55,0.6,0.65,0.7,0.75,0.8,1},{0,2,2.25,2.5,2.75,3,3.25,3.5,3.75,4}))))</f>
        <v/>
      </c>
      <c r="K133" s="5" t="str">
        <f>IF(COUNT($A133)=0,"",IF($A133&lt;&gt;DR!$B135,"ERR",DR!AH135))</f>
        <v/>
      </c>
      <c r="L133" s="2" t="str">
        <f>IF(COUNT($A133)=0,"",IF(K133="3E","3E",IF(K133="","I",LOOKUP(K133/M$2,{0,0.4,0.45,0.5,0.55,0.6,0.65,0.7,0.75,0.8,1},{"F","D","C","C+","B-","B","B+","A-","A","A+"}))))</f>
        <v/>
      </c>
      <c r="M133" s="99" t="str">
        <f>IF(COUNT($A133)=0,"",IF(K133="","--",IF(K133="3E","3E",LOOKUP(K133/M$2,{0,0.4,0.45,0.5,0.55,0.6,0.65,0.7,0.75,0.8,1},{0,2,2.25,2.5,2.75,3,3.25,3.5,3.75,4}))))</f>
        <v/>
      </c>
      <c r="N133" s="5" t="str">
        <f>IF(COUNT($A133)=0,"",IF($A133&lt;&gt;DR!$B135,"ERR",DR!AP135))</f>
        <v/>
      </c>
      <c r="O133" s="2" t="str">
        <f>IF(COUNT($A133)=0,"",IF(N133="3E","3E",IF(N133="","I",LOOKUP(N133/P$2,{0,0.4,0.45,0.5,0.55,0.6,0.65,0.7,0.75,0.8,1},{"F","D","C","C+","B-","B","B+","A-","A","A+"}))))</f>
        <v/>
      </c>
      <c r="P133" s="99" t="str">
        <f>IF(COUNT($A133)=0,"",IF(N133="","--",IF(N133="3E","3E",LOOKUP(N133/P$2,{0,0.4,0.45,0.5,0.55,0.6,0.65,0.7,0.75,0.8,1},{0,2,2.25,2.5,2.75,3,3.25,3.5,3.75,4}))))</f>
        <v/>
      </c>
      <c r="Q133" s="5" t="str">
        <f>IF(COUNT($A133)=0,"",IF($A133&lt;&gt;DR!$B135,"ERR",DR!AX135))</f>
        <v/>
      </c>
      <c r="R133" s="2" t="str">
        <f>IF(COUNT($A133)=0,"",IF(Q133="3E","3E",IF(Q133="","I",LOOKUP(Q133/S$2,{0,0.4,0.45,0.5,0.55,0.6,0.65,0.7,0.75,0.8,1},{"F","D","C","C+","B-","B","B+","A-","A","A+"}))))</f>
        <v/>
      </c>
      <c r="S133" s="99" t="str">
        <f>IF(COUNT($A133)=0,"",IF(Q133="","--",IF(Q133="3E","3E",LOOKUP(Q133/S$2,{0,0.4,0.45,0.5,0.55,0.6,0.65,0.7,0.75,0.8,1},{0,2,2.25,2.5,2.75,3,3.25,3.5,3.75,4}))))</f>
        <v/>
      </c>
      <c r="T133" s="5" t="str">
        <f>IF(OR(COUNT($A133)=0,DR!BZ135=""),"",IF($A133&lt;&gt;DR!$B135,"ERR",DR!BZ135))</f>
        <v/>
      </c>
      <c r="U133" s="2" t="str">
        <f>IF(COUNT($A133)=0,"",IF(T133="3E","3E",IF(T133="","I",LOOKUP(T133/V$2,{0,0.4,0.45,0.5,0.55,0.6,0.65,0.7,0.75,0.8,1},{"F","D","C","C+","B-","B","B+","A-","A","A+"}))))</f>
        <v/>
      </c>
      <c r="V133" s="99" t="str">
        <f>IF(COUNT($A133)=0,"",IF(T133="","--",IF(T133="3E","3E",LOOKUP(T133/V$2,{0,0.4,0.45,0.5,0.55,0.6,0.65,0.7,0.75,0.8,1},{0,2,2.25,2.5,2.75,3,3.25,3.5,3.75,4}))))</f>
        <v/>
      </c>
      <c r="W133" s="5" t="str">
        <f>IF(COUNT($A133)=0,"",IF($A133&lt;&gt;DR!$B135,"ERR",IF(DR!$A135="IM",DR!CL135,DR!CK135)))</f>
        <v/>
      </c>
      <c r="X133" s="2" t="str">
        <f>IF(COUNT($A133)=0,"",IF(W133="3E","3E",IF(W133="","I",LOOKUP(W133/Y$2,{0,0.4,0.45,0.5,0.55,0.6,0.65,0.7,0.75,0.8,1},{"F","D","C","C+","B-","B","B+","A-","A","A+"}))))</f>
        <v/>
      </c>
      <c r="Y133" s="99" t="str">
        <f>IF(COUNT($A133)=0,"",IF(W133="","--",IF(W133="3E","3E",LOOKUP(W133/Y$2,{0,0.4,0.45,0.5,0.55,0.6,0.65,0.7,0.75,0.8,1},{0,2,2.25,2.5,2.75,3,3.25,3.5,3.75,4}))))</f>
        <v/>
      </c>
      <c r="Z133" s="5" t="str">
        <f>IF(COUNT($A133)=0,"",IF($A133&lt;&gt;DR!$B135,"ERR",DR!BF135))</f>
        <v/>
      </c>
      <c r="AA133" s="2" t="str">
        <f>IF(COUNT($A133)=0,"",IF(Z133="3E","3E",IF(Z133="","I",LOOKUP(Z133/AB$2,{0,0.4,0.45,0.5,0.55,0.6,0.65,0.7,0.75,0.8,1},{"F","D","C","C+","B-","B","B+","A-","A","A+"}))))</f>
        <v/>
      </c>
      <c r="AB133" s="99" t="str">
        <f>IF(COUNT($A133)=0,"",IF(Z133="","--",IF(Z133="3E","3E",LOOKUP(Z133/AB$2,{0,0.4,0.45,0.5,0.55,0.6,0.65,0.7,0.75,0.8,1},{0,2,2.25,2.5,2.75,3,3.25,3.5,3.75,4}))))</f>
        <v/>
      </c>
      <c r="AC133" s="5" t="str">
        <f>IF(COUNT($A133)=0,"",IF($A133&lt;&gt;DR!$B135,"ERR",DR!BG135))</f>
        <v/>
      </c>
      <c r="AD133" s="2" t="str">
        <f>IF(COUNT($A133)=0,"",IF(AC133="3E","3E",IF(AC133="","I",LOOKUP(AC133/AE$2,{0,0.4,0.45,0.5,0.55,0.6,0.65,0.7,0.75,0.8,1},{"F","D","C","C+","B-","B","B+","A-","A","A+"}))))</f>
        <v/>
      </c>
      <c r="AE133" s="99" t="str">
        <f>IF(COUNT($A133)=0,"",IF(AC133="","--",IF(AC133="3E","3E",LOOKUP(AC133/AE$2,{0,0.4,0.45,0.5,0.55,0.6,0.65,0.7,0.75,0.8,1},{0,2,2.25,2.5,2.75,3,3.25,3.5,3.75,4}))))</f>
        <v/>
      </c>
      <c r="AF133" s="5" t="str">
        <f>IF(COUNT($A133)=0,"",IF($A133&lt;&gt;DR!$B135,"ERR",DR!BQ135))</f>
        <v/>
      </c>
      <c r="AG133" s="2" t="str">
        <f>IF(COUNT($A133)=0,"",IF(AF133="3E","3E",IF(AF133="","I",LOOKUP(AF133/AH$2,{0,0.4,0.45,0.5,0.55,0.6,0.65,0.7,0.75,0.8,1},{"F","D","C","C+","B-","B","B+","A-","A","A+"}))))</f>
        <v/>
      </c>
      <c r="AH133" s="99" t="str">
        <f>IF(COUNT($A133)=0,"",IF(AF133="","--",IF(AF133="3E","3E",LOOKUP(AF133/AH$2,{0,0.4,0.45,0.5,0.55,0.6,0.65,0.7,0.75,0.8,1},{0,2,2.25,2.5,2.75,3,3.25,3.5,3.75,4}))))</f>
        <v/>
      </c>
      <c r="AI133" s="5" t="str">
        <f>IF(COUNT($A133)=0,"",IF($A133&lt;&gt;DR!$B135,"ERR",DR!BY135))</f>
        <v/>
      </c>
      <c r="AJ133" s="2" t="str">
        <f>IF(COUNT($A133)=0,"",IF(AI133="3E","3E",IF(AI133="","I",LOOKUP(AI133/AK$2,{0,0.4,0.45,0.5,0.55,0.6,0.65,0.7,0.75,0.8,1},{"F","D","C","C+","B-","B","B+","A-","A","A+"}))))</f>
        <v/>
      </c>
      <c r="AK133" s="103" t="str">
        <f>IF(COUNT($A133)=0,"",IF(AI133="","--",IF(AI133="3E","3E",LOOKUP(AI133/AK$2,{0,0.4,0.45,0.5,0.55,0.6,0.65,0.7,0.75,0.8,1},{0,2,2.25,2.5,2.75,3,3.25,3.5,3.75,4}))))</f>
        <v/>
      </c>
      <c r="AL133" s="94" t="str">
        <f>IFERROR(IF(COUNT($A133)=0,"",IF(COUNT(W133)=0,"--",IF(COUNTIF(B133:AK133,"3E")&gt;0,"3E",SUM(IF(D133&gt;=2,D133*$D$3),IF(G133&gt;=2,G133*$G$3),IF(J133&gt;=2,J133*$J$3),IF(M133&gt;=2,M133*$M$3),IF(P133&gt;=2,P133*$P$3),IF(S133&gt;=2,S133*$S$3),IF(V133&gt;=2,V133*$V$3),IF(Y133&gt;=2,Y133*$Y$3),IF(AB133&gt;=2,AB133*$AB$3),IF(AE133&gt;=2,AE133*$AE$3),IF(AH133&gt;=2,AH133*$AH$3),IF(AK133&gt;=2,AK133*$AK$3))))),"")</f>
        <v/>
      </c>
      <c r="AM133" s="4" t="str">
        <f>IF(COUNT($A133)=0,"",IF(COUNT(W133)=0,"--",IF(COUNTIF(B133:Y133,"3E")&gt;0,"3E",TRUNC(SUM(IF(N(D133)&gt;=2,D$3*D133,0),IF(N(G133)&gt;=2,G$3*G133,0),IF(N(J133)&gt;=2,J$3*J133,0),IF(N(M133)&gt;=2,M$3*M133,0),IF(N(P133)&gt;=2,P$3*P133,0),IF(N(S133)&gt;=2,S$3*S133,0),IF(N(AB133)&gt;=2,AB$3*AB133,0),IF(N(AE133)&gt;=2,AE$3*AE133,0),IF(N(AH133)&gt;=2,AH$3*AH133,0),IF(N(V133)&gt;=2,V$3*V133,0),IF(N(Y133)&gt;=2,Y$3*Y133,0))/TCP,3))))</f>
        <v/>
      </c>
      <c r="AN133" s="2" t="str">
        <f>IFERROR(IF(COUNT($A133)=0,"",IF(COUNT(W133)=0,"--",IF(COUNTIF(B133:AK133,"3E")&gt;0,"3E",SUM(IF(D133&gt;=2,$D$3),IF(G133&gt;=2,$G$3),IF(J133&gt;=2,$J$3),IF(M133&gt;=2,$M$3),IF(P133&gt;=2,$P$3),IF(S133&gt;=2,$S$3),IF(V133&gt;=2,$V$3),IF(Y133&gt;=2,$Y$3),IF(AB133&gt;=2,$AB$3),IF(AE133&gt;=2,$AE$3),IF(AH133&gt;=2,$AH$3),IF(AK133&gt;=2,$AK$3))))),"")</f>
        <v/>
      </c>
      <c r="AO133" s="2" t="str">
        <f>IF(AM133="3E","3E",IF(COUNT($A133)=0,"",IF(COUNT(AK133)=0,"I",LOOKUP(AM133,{0,2,2.25,2.5,2.75,3,3.25,3.5,3.75,4},{"F","D","C","C+","B-","B","B+","A-","A","A+"}))))</f>
        <v/>
      </c>
      <c r="AP133" s="2" t="str">
        <f>IF(AM133="3E","3E",IF(OR(COUNT($A133)=0,COUNT(W133)=0),"",IF(AND(Y133&gt;=2,AM133&gt;=2,AN133&gt;=28),"PASS","FAIL")))</f>
        <v/>
      </c>
      <c r="AQ133" s="2" t="str">
        <f>IF(COUNT($A133)=0,"",IF(AP133="3E","3E",IF(AP133="PASS",CONCATENATE(IF(N(D133)&lt;2,"411F,",""),IF(N(G133)&lt;2,"412F,",""),IF(N(J133)&lt;2,"413F,",""),IF(N(M133)&lt;2,"421F,",""),IF(N(P133)&lt;2,"422F,",""),IF(N(S133)&lt;2,"423F,",""),IF(N(AB133)&lt;2,"431F,",""),IF(N(AE133)&lt;2,"432F,",""),IF(N(AH133)&lt;2,"433F,","")),"")))</f>
        <v/>
      </c>
      <c r="AR133" s="6" t="str">
        <f t="shared" si="2"/>
        <v/>
      </c>
    </row>
    <row r="134" spans="1:44" ht="18.95" customHeight="1" x14ac:dyDescent="0.25">
      <c r="A134" s="93" t="str">
        <f>IF(DR!$B136="","",DR!$B136)</f>
        <v/>
      </c>
      <c r="B134" s="5" t="str">
        <f>IF(COUNT($A134)=0,"",IF($A134&lt;&gt;DR!$B136,"ERR",DR!J136))</f>
        <v/>
      </c>
      <c r="C134" s="2" t="str">
        <f>IF(COUNT($A134)=0,"",IF(B134="3E","3E",IF(B134="","I",LOOKUP(B134/D$2,{0,0.4,0.45,0.5,0.55,0.6,0.65,0.7,0.75,0.8,1},{"F","D","C","C+","B-","B","B+","A-","A","A+"}))))</f>
        <v/>
      </c>
      <c r="D134" s="99" t="str">
        <f>IF(COUNT($A134)=0,"",IF(B134="","--",IF(B134="3E","3E",LOOKUP(B134/D$2,{0,0.4,0.45,0.5,0.55,0.6,0.65,0.7,0.75,0.8,1},{0,2,2.25,2.5,2.75,3,3.25,3.5,3.75,4}))))</f>
        <v/>
      </c>
      <c r="E134" s="5" t="str">
        <f>IF(COUNT($A134)=0,"",IF($A134&lt;&gt;DR!$B136,"ERR",DR!R136))</f>
        <v/>
      </c>
      <c r="F134" s="2" t="str">
        <f>IF(COUNT($A134)=0,"",IF(E134="3E","3E",IF(E134="","I",LOOKUP(E134/G$2,{0,0.4,0.45,0.5,0.55,0.6,0.65,0.7,0.75,0.8,1},{"F","D","C","C+","B-","B","B+","A-","A","A+"}))))</f>
        <v/>
      </c>
      <c r="G134" s="99" t="str">
        <f>IF(COUNT($A134)=0,"",IF(E134="","--",IF(E134="3E","3E",LOOKUP(E134/G$2,{0,0.4,0.45,0.5,0.55,0.6,0.65,0.7,0.75,0.8,1},{0,2,2.25,2.5,2.75,3,3.25,3.5,3.75,4}))))</f>
        <v/>
      </c>
      <c r="H134" s="5" t="str">
        <f>IF(COUNT($A134)=0,"",IF($A134&lt;&gt;DR!$B136,"ERR",DR!Z136))</f>
        <v/>
      </c>
      <c r="I134" s="2" t="str">
        <f>IF(COUNT($A134)=0,"",IF(H134="3E","3E",IF(H134="","I",LOOKUP(H134/J$2,{0,0.4,0.45,0.5,0.55,0.6,0.65,0.7,0.75,0.8,1},{"F","D","C","C+","B-","B","B+","A-","A","A+"}))))</f>
        <v/>
      </c>
      <c r="J134" s="99" t="str">
        <f>IF(COUNT($A134)=0,"",IF(H134="","--",IF(H134="3E","3E",LOOKUP(H134/J$2,{0,0.4,0.45,0.5,0.55,0.6,0.65,0.7,0.75,0.8,1},{0,2,2.25,2.5,2.75,3,3.25,3.5,3.75,4}))))</f>
        <v/>
      </c>
      <c r="K134" s="5" t="str">
        <f>IF(COUNT($A134)=0,"",IF($A134&lt;&gt;DR!$B136,"ERR",DR!AH136))</f>
        <v/>
      </c>
      <c r="L134" s="2" t="str">
        <f>IF(COUNT($A134)=0,"",IF(K134="3E","3E",IF(K134="","I",LOOKUP(K134/M$2,{0,0.4,0.45,0.5,0.55,0.6,0.65,0.7,0.75,0.8,1},{"F","D","C","C+","B-","B","B+","A-","A","A+"}))))</f>
        <v/>
      </c>
      <c r="M134" s="99" t="str">
        <f>IF(COUNT($A134)=0,"",IF(K134="","--",IF(K134="3E","3E",LOOKUP(K134/M$2,{0,0.4,0.45,0.5,0.55,0.6,0.65,0.7,0.75,0.8,1},{0,2,2.25,2.5,2.75,3,3.25,3.5,3.75,4}))))</f>
        <v/>
      </c>
      <c r="N134" s="5" t="str">
        <f>IF(COUNT($A134)=0,"",IF($A134&lt;&gt;DR!$B136,"ERR",DR!AP136))</f>
        <v/>
      </c>
      <c r="O134" s="2" t="str">
        <f>IF(COUNT($A134)=0,"",IF(N134="3E","3E",IF(N134="","I",LOOKUP(N134/P$2,{0,0.4,0.45,0.5,0.55,0.6,0.65,0.7,0.75,0.8,1},{"F","D","C","C+","B-","B","B+","A-","A","A+"}))))</f>
        <v/>
      </c>
      <c r="P134" s="99" t="str">
        <f>IF(COUNT($A134)=0,"",IF(N134="","--",IF(N134="3E","3E",LOOKUP(N134/P$2,{0,0.4,0.45,0.5,0.55,0.6,0.65,0.7,0.75,0.8,1},{0,2,2.25,2.5,2.75,3,3.25,3.5,3.75,4}))))</f>
        <v/>
      </c>
      <c r="Q134" s="5" t="str">
        <f>IF(COUNT($A134)=0,"",IF($A134&lt;&gt;DR!$B136,"ERR",DR!AX136))</f>
        <v/>
      </c>
      <c r="R134" s="2" t="str">
        <f>IF(COUNT($A134)=0,"",IF(Q134="3E","3E",IF(Q134="","I",LOOKUP(Q134/S$2,{0,0.4,0.45,0.5,0.55,0.6,0.65,0.7,0.75,0.8,1},{"F","D","C","C+","B-","B","B+","A-","A","A+"}))))</f>
        <v/>
      </c>
      <c r="S134" s="99" t="str">
        <f>IF(COUNT($A134)=0,"",IF(Q134="","--",IF(Q134="3E","3E",LOOKUP(Q134/S$2,{0,0.4,0.45,0.5,0.55,0.6,0.65,0.7,0.75,0.8,1},{0,2,2.25,2.5,2.75,3,3.25,3.5,3.75,4}))))</f>
        <v/>
      </c>
      <c r="T134" s="5" t="str">
        <f>IF(OR(COUNT($A134)=0,DR!BZ136=""),"",IF($A134&lt;&gt;DR!$B136,"ERR",DR!BZ136))</f>
        <v/>
      </c>
      <c r="U134" s="2" t="str">
        <f>IF(COUNT($A134)=0,"",IF(T134="3E","3E",IF(T134="","I",LOOKUP(T134/V$2,{0,0.4,0.45,0.5,0.55,0.6,0.65,0.7,0.75,0.8,1},{"F","D","C","C+","B-","B","B+","A-","A","A+"}))))</f>
        <v/>
      </c>
      <c r="V134" s="99" t="str">
        <f>IF(COUNT($A134)=0,"",IF(T134="","--",IF(T134="3E","3E",LOOKUP(T134/V$2,{0,0.4,0.45,0.5,0.55,0.6,0.65,0.7,0.75,0.8,1},{0,2,2.25,2.5,2.75,3,3.25,3.5,3.75,4}))))</f>
        <v/>
      </c>
      <c r="W134" s="5" t="str">
        <f>IF(COUNT($A134)=0,"",IF($A134&lt;&gt;DR!$B136,"ERR",IF(DR!$A136="IM",DR!CL136,DR!CK136)))</f>
        <v/>
      </c>
      <c r="X134" s="2" t="str">
        <f>IF(COUNT($A134)=0,"",IF(W134="3E","3E",IF(W134="","I",LOOKUP(W134/Y$2,{0,0.4,0.45,0.5,0.55,0.6,0.65,0.7,0.75,0.8,1},{"F","D","C","C+","B-","B","B+","A-","A","A+"}))))</f>
        <v/>
      </c>
      <c r="Y134" s="99" t="str">
        <f>IF(COUNT($A134)=0,"",IF(W134="","--",IF(W134="3E","3E",LOOKUP(W134/Y$2,{0,0.4,0.45,0.5,0.55,0.6,0.65,0.7,0.75,0.8,1},{0,2,2.25,2.5,2.75,3,3.25,3.5,3.75,4}))))</f>
        <v/>
      </c>
      <c r="Z134" s="5" t="str">
        <f>IF(COUNT($A134)=0,"",IF($A134&lt;&gt;DR!$B136,"ERR",DR!BF136))</f>
        <v/>
      </c>
      <c r="AA134" s="2" t="str">
        <f>IF(COUNT($A134)=0,"",IF(Z134="3E","3E",IF(Z134="","I",LOOKUP(Z134/AB$2,{0,0.4,0.45,0.5,0.55,0.6,0.65,0.7,0.75,0.8,1},{"F","D","C","C+","B-","B","B+","A-","A","A+"}))))</f>
        <v/>
      </c>
      <c r="AB134" s="99" t="str">
        <f>IF(COUNT($A134)=0,"",IF(Z134="","--",IF(Z134="3E","3E",LOOKUP(Z134/AB$2,{0,0.4,0.45,0.5,0.55,0.6,0.65,0.7,0.75,0.8,1},{0,2,2.25,2.5,2.75,3,3.25,3.5,3.75,4}))))</f>
        <v/>
      </c>
      <c r="AC134" s="5" t="str">
        <f>IF(COUNT($A134)=0,"",IF($A134&lt;&gt;DR!$B136,"ERR",DR!BG136))</f>
        <v/>
      </c>
      <c r="AD134" s="2" t="str">
        <f>IF(COUNT($A134)=0,"",IF(AC134="3E","3E",IF(AC134="","I",LOOKUP(AC134/AE$2,{0,0.4,0.45,0.5,0.55,0.6,0.65,0.7,0.75,0.8,1},{"F","D","C","C+","B-","B","B+","A-","A","A+"}))))</f>
        <v/>
      </c>
      <c r="AE134" s="99" t="str">
        <f>IF(COUNT($A134)=0,"",IF(AC134="","--",IF(AC134="3E","3E",LOOKUP(AC134/AE$2,{0,0.4,0.45,0.5,0.55,0.6,0.65,0.7,0.75,0.8,1},{0,2,2.25,2.5,2.75,3,3.25,3.5,3.75,4}))))</f>
        <v/>
      </c>
      <c r="AF134" s="5" t="str">
        <f>IF(COUNT($A134)=0,"",IF($A134&lt;&gt;DR!$B136,"ERR",DR!BQ136))</f>
        <v/>
      </c>
      <c r="AG134" s="2" t="str">
        <f>IF(COUNT($A134)=0,"",IF(AF134="3E","3E",IF(AF134="","I",LOOKUP(AF134/AH$2,{0,0.4,0.45,0.5,0.55,0.6,0.65,0.7,0.75,0.8,1},{"F","D","C","C+","B-","B","B+","A-","A","A+"}))))</f>
        <v/>
      </c>
      <c r="AH134" s="99" t="str">
        <f>IF(COUNT($A134)=0,"",IF(AF134="","--",IF(AF134="3E","3E",LOOKUP(AF134/AH$2,{0,0.4,0.45,0.5,0.55,0.6,0.65,0.7,0.75,0.8,1},{0,2,2.25,2.5,2.75,3,3.25,3.5,3.75,4}))))</f>
        <v/>
      </c>
      <c r="AI134" s="5" t="str">
        <f>IF(COUNT($A134)=0,"",IF($A134&lt;&gt;DR!$B136,"ERR",DR!BY136))</f>
        <v/>
      </c>
      <c r="AJ134" s="2" t="str">
        <f>IF(COUNT($A134)=0,"",IF(AI134="3E","3E",IF(AI134="","I",LOOKUP(AI134/AK$2,{0,0.4,0.45,0.5,0.55,0.6,0.65,0.7,0.75,0.8,1},{"F","D","C","C+","B-","B","B+","A-","A","A+"}))))</f>
        <v/>
      </c>
      <c r="AK134" s="103" t="str">
        <f>IF(COUNT($A134)=0,"",IF(AI134="","--",IF(AI134="3E","3E",LOOKUP(AI134/AK$2,{0,0.4,0.45,0.5,0.55,0.6,0.65,0.7,0.75,0.8,1},{0,2,2.25,2.5,2.75,3,3.25,3.5,3.75,4}))))</f>
        <v/>
      </c>
      <c r="AL134" s="94" t="str">
        <f>IFERROR(IF(COUNT($A134)=0,"",IF(COUNT(W134)=0,"--",IF(COUNTIF(B134:AK134,"3E")&gt;0,"3E",SUM(IF(D134&gt;=2,D134*$D$3),IF(G134&gt;=2,G134*$G$3),IF(J134&gt;=2,J134*$J$3),IF(M134&gt;=2,M134*$M$3),IF(P134&gt;=2,P134*$P$3),IF(S134&gt;=2,S134*$S$3),IF(V134&gt;=2,V134*$V$3),IF(Y134&gt;=2,Y134*$Y$3),IF(AB134&gt;=2,AB134*$AB$3),IF(AE134&gt;=2,AE134*$AE$3),IF(AH134&gt;=2,AH134*$AH$3),IF(AK134&gt;=2,AK134*$AK$3))))),"")</f>
        <v/>
      </c>
      <c r="AM134" s="4" t="str">
        <f>IF(COUNT($A134)=0,"",IF(COUNT(W134)=0,"--",IF(COUNTIF(B134:Y134,"3E")&gt;0,"3E",TRUNC(SUM(IF(N(D134)&gt;=2,D$3*D134,0),IF(N(G134)&gt;=2,G$3*G134,0),IF(N(J134)&gt;=2,J$3*J134,0),IF(N(M134)&gt;=2,M$3*M134,0),IF(N(P134)&gt;=2,P$3*P134,0),IF(N(S134)&gt;=2,S$3*S134,0),IF(N(AB134)&gt;=2,AB$3*AB134,0),IF(N(AE134)&gt;=2,AE$3*AE134,0),IF(N(AH134)&gt;=2,AH$3*AH134,0),IF(N(V134)&gt;=2,V$3*V134,0),IF(N(Y134)&gt;=2,Y$3*Y134,0))/TCP,3))))</f>
        <v/>
      </c>
      <c r="AN134" s="2" t="str">
        <f>IFERROR(IF(COUNT($A134)=0,"",IF(COUNT(W134)=0,"--",IF(COUNTIF(B134:AK134,"3E")&gt;0,"3E",SUM(IF(D134&gt;=2,$D$3),IF(G134&gt;=2,$G$3),IF(J134&gt;=2,$J$3),IF(M134&gt;=2,$M$3),IF(P134&gt;=2,$P$3),IF(S134&gt;=2,$S$3),IF(V134&gt;=2,$V$3),IF(Y134&gt;=2,$Y$3),IF(AB134&gt;=2,$AB$3),IF(AE134&gt;=2,$AE$3),IF(AH134&gt;=2,$AH$3),IF(AK134&gt;=2,$AK$3))))),"")</f>
        <v/>
      </c>
      <c r="AO134" s="2" t="str">
        <f>IF(AM134="3E","3E",IF(COUNT($A134)=0,"",IF(COUNT(AK134)=0,"I",LOOKUP(AM134,{0,2,2.25,2.5,2.75,3,3.25,3.5,3.75,4},{"F","D","C","C+","B-","B","B+","A-","A","A+"}))))</f>
        <v/>
      </c>
      <c r="AP134" s="2" t="str">
        <f>IF(AM134="3E","3E",IF(OR(COUNT($A134)=0,COUNT(W134)=0),"",IF(AND(Y134&gt;=2,AM134&gt;=2,AN134&gt;=28),"PASS","FAIL")))</f>
        <v/>
      </c>
      <c r="AQ134" s="2" t="str">
        <f>IF(COUNT($A134)=0,"",IF(AP134="3E","3E",IF(AP134="PASS",CONCATENATE(IF(N(D134)&lt;2,"411F,",""),IF(N(G134)&lt;2,"412F,",""),IF(N(J134)&lt;2,"413F,",""),IF(N(M134)&lt;2,"421F,",""),IF(N(P134)&lt;2,"422F,",""),IF(N(S134)&lt;2,"423F,",""),IF(N(AB134)&lt;2,"431F,",""),IF(N(AE134)&lt;2,"432F,",""),IF(N(AH134)&lt;2,"433F,","")),"")))</f>
        <v/>
      </c>
      <c r="AR134" s="6" t="str">
        <f t="shared" ref="AR134:AR197" si="3">IF($AM134="3E","3E",IF(AM134=0,"",IF(OR(COUNT($A134)=0,COUNT(W134)=0),"",RANK(AM134,$AM$5:$AM$500,0))))</f>
        <v/>
      </c>
    </row>
    <row r="135" spans="1:44" ht="18.95" customHeight="1" x14ac:dyDescent="0.25">
      <c r="A135" s="93" t="str">
        <f>IF(DR!$B137="","",DR!$B137)</f>
        <v/>
      </c>
      <c r="B135" s="5" t="str">
        <f>IF(COUNT($A135)=0,"",IF($A135&lt;&gt;DR!$B137,"ERR",DR!J137))</f>
        <v/>
      </c>
      <c r="C135" s="2" t="str">
        <f>IF(COUNT($A135)=0,"",IF(B135="3E","3E",IF(B135="","I",LOOKUP(B135/D$2,{0,0.4,0.45,0.5,0.55,0.6,0.65,0.7,0.75,0.8,1},{"F","D","C","C+","B-","B","B+","A-","A","A+"}))))</f>
        <v/>
      </c>
      <c r="D135" s="99" t="str">
        <f>IF(COUNT($A135)=0,"",IF(B135="","--",IF(B135="3E","3E",LOOKUP(B135/D$2,{0,0.4,0.45,0.5,0.55,0.6,0.65,0.7,0.75,0.8,1},{0,2,2.25,2.5,2.75,3,3.25,3.5,3.75,4}))))</f>
        <v/>
      </c>
      <c r="E135" s="5" t="str">
        <f>IF(COUNT($A135)=0,"",IF($A135&lt;&gt;DR!$B137,"ERR",DR!R137))</f>
        <v/>
      </c>
      <c r="F135" s="2" t="str">
        <f>IF(COUNT($A135)=0,"",IF(E135="3E","3E",IF(E135="","I",LOOKUP(E135/G$2,{0,0.4,0.45,0.5,0.55,0.6,0.65,0.7,0.75,0.8,1},{"F","D","C","C+","B-","B","B+","A-","A","A+"}))))</f>
        <v/>
      </c>
      <c r="G135" s="99" t="str">
        <f>IF(COUNT($A135)=0,"",IF(E135="","--",IF(E135="3E","3E",LOOKUP(E135/G$2,{0,0.4,0.45,0.5,0.55,0.6,0.65,0.7,0.75,0.8,1},{0,2,2.25,2.5,2.75,3,3.25,3.5,3.75,4}))))</f>
        <v/>
      </c>
      <c r="H135" s="5" t="str">
        <f>IF(COUNT($A135)=0,"",IF($A135&lt;&gt;DR!$B137,"ERR",DR!Z137))</f>
        <v/>
      </c>
      <c r="I135" s="2" t="str">
        <f>IF(COUNT($A135)=0,"",IF(H135="3E","3E",IF(H135="","I",LOOKUP(H135/J$2,{0,0.4,0.45,0.5,0.55,0.6,0.65,0.7,0.75,0.8,1},{"F","D","C","C+","B-","B","B+","A-","A","A+"}))))</f>
        <v/>
      </c>
      <c r="J135" s="99" t="str">
        <f>IF(COUNT($A135)=0,"",IF(H135="","--",IF(H135="3E","3E",LOOKUP(H135/J$2,{0,0.4,0.45,0.5,0.55,0.6,0.65,0.7,0.75,0.8,1},{0,2,2.25,2.5,2.75,3,3.25,3.5,3.75,4}))))</f>
        <v/>
      </c>
      <c r="K135" s="5" t="str">
        <f>IF(COUNT($A135)=0,"",IF($A135&lt;&gt;DR!$B137,"ERR",DR!AH137))</f>
        <v/>
      </c>
      <c r="L135" s="2" t="str">
        <f>IF(COUNT($A135)=0,"",IF(K135="3E","3E",IF(K135="","I",LOOKUP(K135/M$2,{0,0.4,0.45,0.5,0.55,0.6,0.65,0.7,0.75,0.8,1},{"F","D","C","C+","B-","B","B+","A-","A","A+"}))))</f>
        <v/>
      </c>
      <c r="M135" s="99" t="str">
        <f>IF(COUNT($A135)=0,"",IF(K135="","--",IF(K135="3E","3E",LOOKUP(K135/M$2,{0,0.4,0.45,0.5,0.55,0.6,0.65,0.7,0.75,0.8,1},{0,2,2.25,2.5,2.75,3,3.25,3.5,3.75,4}))))</f>
        <v/>
      </c>
      <c r="N135" s="5" t="str">
        <f>IF(COUNT($A135)=0,"",IF($A135&lt;&gt;DR!$B137,"ERR",DR!AP137))</f>
        <v/>
      </c>
      <c r="O135" s="2" t="str">
        <f>IF(COUNT($A135)=0,"",IF(N135="3E","3E",IF(N135="","I",LOOKUP(N135/P$2,{0,0.4,0.45,0.5,0.55,0.6,0.65,0.7,0.75,0.8,1},{"F","D","C","C+","B-","B","B+","A-","A","A+"}))))</f>
        <v/>
      </c>
      <c r="P135" s="99" t="str">
        <f>IF(COUNT($A135)=0,"",IF(N135="","--",IF(N135="3E","3E",LOOKUP(N135/P$2,{0,0.4,0.45,0.5,0.55,0.6,0.65,0.7,0.75,0.8,1},{0,2,2.25,2.5,2.75,3,3.25,3.5,3.75,4}))))</f>
        <v/>
      </c>
      <c r="Q135" s="5" t="str">
        <f>IF(COUNT($A135)=0,"",IF($A135&lt;&gt;DR!$B137,"ERR",DR!AX137))</f>
        <v/>
      </c>
      <c r="R135" s="2" t="str">
        <f>IF(COUNT($A135)=0,"",IF(Q135="3E","3E",IF(Q135="","I",LOOKUP(Q135/S$2,{0,0.4,0.45,0.5,0.55,0.6,0.65,0.7,0.75,0.8,1},{"F","D","C","C+","B-","B","B+","A-","A","A+"}))))</f>
        <v/>
      </c>
      <c r="S135" s="99" t="str">
        <f>IF(COUNT($A135)=0,"",IF(Q135="","--",IF(Q135="3E","3E",LOOKUP(Q135/S$2,{0,0.4,0.45,0.5,0.55,0.6,0.65,0.7,0.75,0.8,1},{0,2,2.25,2.5,2.75,3,3.25,3.5,3.75,4}))))</f>
        <v/>
      </c>
      <c r="T135" s="5" t="str">
        <f>IF(OR(COUNT($A135)=0,DR!BZ137=""),"",IF($A135&lt;&gt;DR!$B137,"ERR",DR!BZ137))</f>
        <v/>
      </c>
      <c r="U135" s="2" t="str">
        <f>IF(COUNT($A135)=0,"",IF(T135="3E","3E",IF(T135="","I",LOOKUP(T135/V$2,{0,0.4,0.45,0.5,0.55,0.6,0.65,0.7,0.75,0.8,1},{"F","D","C","C+","B-","B","B+","A-","A","A+"}))))</f>
        <v/>
      </c>
      <c r="V135" s="99" t="str">
        <f>IF(COUNT($A135)=0,"",IF(T135="","--",IF(T135="3E","3E",LOOKUP(T135/V$2,{0,0.4,0.45,0.5,0.55,0.6,0.65,0.7,0.75,0.8,1},{0,2,2.25,2.5,2.75,3,3.25,3.5,3.75,4}))))</f>
        <v/>
      </c>
      <c r="W135" s="5" t="str">
        <f>IF(COUNT($A135)=0,"",IF($A135&lt;&gt;DR!$B137,"ERR",IF(DR!$A137="IM",DR!CL137,DR!CK137)))</f>
        <v/>
      </c>
      <c r="X135" s="2" t="str">
        <f>IF(COUNT($A135)=0,"",IF(W135="3E","3E",IF(W135="","I",LOOKUP(W135/Y$2,{0,0.4,0.45,0.5,0.55,0.6,0.65,0.7,0.75,0.8,1},{"F","D","C","C+","B-","B","B+","A-","A","A+"}))))</f>
        <v/>
      </c>
      <c r="Y135" s="99" t="str">
        <f>IF(COUNT($A135)=0,"",IF(W135="","--",IF(W135="3E","3E",LOOKUP(W135/Y$2,{0,0.4,0.45,0.5,0.55,0.6,0.65,0.7,0.75,0.8,1},{0,2,2.25,2.5,2.75,3,3.25,3.5,3.75,4}))))</f>
        <v/>
      </c>
      <c r="Z135" s="5" t="str">
        <f>IF(COUNT($A135)=0,"",IF($A135&lt;&gt;DR!$B137,"ERR",DR!BF137))</f>
        <v/>
      </c>
      <c r="AA135" s="2" t="str">
        <f>IF(COUNT($A135)=0,"",IF(Z135="3E","3E",IF(Z135="","I",LOOKUP(Z135/AB$2,{0,0.4,0.45,0.5,0.55,0.6,0.65,0.7,0.75,0.8,1},{"F","D","C","C+","B-","B","B+","A-","A","A+"}))))</f>
        <v/>
      </c>
      <c r="AB135" s="99" t="str">
        <f>IF(COUNT($A135)=0,"",IF(Z135="","--",IF(Z135="3E","3E",LOOKUP(Z135/AB$2,{0,0.4,0.45,0.5,0.55,0.6,0.65,0.7,0.75,0.8,1},{0,2,2.25,2.5,2.75,3,3.25,3.5,3.75,4}))))</f>
        <v/>
      </c>
      <c r="AC135" s="5" t="str">
        <f>IF(COUNT($A135)=0,"",IF($A135&lt;&gt;DR!$B137,"ERR",DR!BG137))</f>
        <v/>
      </c>
      <c r="AD135" s="2" t="str">
        <f>IF(COUNT($A135)=0,"",IF(AC135="3E","3E",IF(AC135="","I",LOOKUP(AC135/AE$2,{0,0.4,0.45,0.5,0.55,0.6,0.65,0.7,0.75,0.8,1},{"F","D","C","C+","B-","B","B+","A-","A","A+"}))))</f>
        <v/>
      </c>
      <c r="AE135" s="99" t="str">
        <f>IF(COUNT($A135)=0,"",IF(AC135="","--",IF(AC135="3E","3E",LOOKUP(AC135/AE$2,{0,0.4,0.45,0.5,0.55,0.6,0.65,0.7,0.75,0.8,1},{0,2,2.25,2.5,2.75,3,3.25,3.5,3.75,4}))))</f>
        <v/>
      </c>
      <c r="AF135" s="5" t="str">
        <f>IF(COUNT($A135)=0,"",IF($A135&lt;&gt;DR!$B137,"ERR",DR!BQ137))</f>
        <v/>
      </c>
      <c r="AG135" s="2" t="str">
        <f>IF(COUNT($A135)=0,"",IF(AF135="3E","3E",IF(AF135="","I",LOOKUP(AF135/AH$2,{0,0.4,0.45,0.5,0.55,0.6,0.65,0.7,0.75,0.8,1},{"F","D","C","C+","B-","B","B+","A-","A","A+"}))))</f>
        <v/>
      </c>
      <c r="AH135" s="99" t="str">
        <f>IF(COUNT($A135)=0,"",IF(AF135="","--",IF(AF135="3E","3E",LOOKUP(AF135/AH$2,{0,0.4,0.45,0.5,0.55,0.6,0.65,0.7,0.75,0.8,1},{0,2,2.25,2.5,2.75,3,3.25,3.5,3.75,4}))))</f>
        <v/>
      </c>
      <c r="AI135" s="5" t="str">
        <f>IF(COUNT($A135)=0,"",IF($A135&lt;&gt;DR!$B137,"ERR",DR!BY137))</f>
        <v/>
      </c>
      <c r="AJ135" s="2" t="str">
        <f>IF(COUNT($A135)=0,"",IF(AI135="3E","3E",IF(AI135="","I",LOOKUP(AI135/AK$2,{0,0.4,0.45,0.5,0.55,0.6,0.65,0.7,0.75,0.8,1},{"F","D","C","C+","B-","B","B+","A-","A","A+"}))))</f>
        <v/>
      </c>
      <c r="AK135" s="103" t="str">
        <f>IF(COUNT($A135)=0,"",IF(AI135="","--",IF(AI135="3E","3E",LOOKUP(AI135/AK$2,{0,0.4,0.45,0.5,0.55,0.6,0.65,0.7,0.75,0.8,1},{0,2,2.25,2.5,2.75,3,3.25,3.5,3.75,4}))))</f>
        <v/>
      </c>
      <c r="AL135" s="94" t="str">
        <f>IFERROR(IF(COUNT($A135)=0,"",IF(COUNT(W135)=0,"--",IF(COUNTIF(B135:AK135,"3E")&gt;0,"3E",SUM(IF(D135&gt;=2,D135*$D$3),IF(G135&gt;=2,G135*$G$3),IF(J135&gt;=2,J135*$J$3),IF(M135&gt;=2,M135*$M$3),IF(P135&gt;=2,P135*$P$3),IF(S135&gt;=2,S135*$S$3),IF(V135&gt;=2,V135*$V$3),IF(Y135&gt;=2,Y135*$Y$3),IF(AB135&gt;=2,AB135*$AB$3),IF(AE135&gt;=2,AE135*$AE$3),IF(AH135&gt;=2,AH135*$AH$3),IF(AK135&gt;=2,AK135*$AK$3))))),"")</f>
        <v/>
      </c>
      <c r="AM135" s="4" t="str">
        <f>IF(COUNT($A135)=0,"",IF(COUNT(W135)=0,"--",IF(COUNTIF(B135:Y135,"3E")&gt;0,"3E",TRUNC(SUM(IF(N(D135)&gt;=2,D$3*D135,0),IF(N(G135)&gt;=2,G$3*G135,0),IF(N(J135)&gt;=2,J$3*J135,0),IF(N(M135)&gt;=2,M$3*M135,0),IF(N(P135)&gt;=2,P$3*P135,0),IF(N(S135)&gt;=2,S$3*S135,0),IF(N(AB135)&gt;=2,AB$3*AB135,0),IF(N(AE135)&gt;=2,AE$3*AE135,0),IF(N(AH135)&gt;=2,AH$3*AH135,0),IF(N(V135)&gt;=2,V$3*V135,0),IF(N(Y135)&gt;=2,Y$3*Y135,0))/TCP,3))))</f>
        <v/>
      </c>
      <c r="AN135" s="2" t="str">
        <f>IFERROR(IF(COUNT($A135)=0,"",IF(COUNT(W135)=0,"--",IF(COUNTIF(B135:AK135,"3E")&gt;0,"3E",SUM(IF(D135&gt;=2,$D$3),IF(G135&gt;=2,$G$3),IF(J135&gt;=2,$J$3),IF(M135&gt;=2,$M$3),IF(P135&gt;=2,$P$3),IF(S135&gt;=2,$S$3),IF(V135&gt;=2,$V$3),IF(Y135&gt;=2,$Y$3),IF(AB135&gt;=2,$AB$3),IF(AE135&gt;=2,$AE$3),IF(AH135&gt;=2,$AH$3),IF(AK135&gt;=2,$AK$3))))),"")</f>
        <v/>
      </c>
      <c r="AO135" s="2" t="str">
        <f>IF(AM135="3E","3E",IF(COUNT($A135)=0,"",IF(COUNT(AK135)=0,"I",LOOKUP(AM135,{0,2,2.25,2.5,2.75,3,3.25,3.5,3.75,4},{"F","D","C","C+","B-","B","B+","A-","A","A+"}))))</f>
        <v/>
      </c>
      <c r="AP135" s="2" t="str">
        <f>IF(AM135="3E","3E",IF(OR(COUNT($A135)=0,COUNT(W135)=0),"",IF(AND(Y135&gt;=2,AM135&gt;=2,AN135&gt;=28),"PASS","FAIL")))</f>
        <v/>
      </c>
      <c r="AQ135" s="2" t="str">
        <f>IF(COUNT($A135)=0,"",IF(AP135="3E","3E",IF(AP135="PASS",CONCATENATE(IF(N(D135)&lt;2,"411F,",""),IF(N(G135)&lt;2,"412F,",""),IF(N(J135)&lt;2,"413F,",""),IF(N(M135)&lt;2,"421F,",""),IF(N(P135)&lt;2,"422F,",""),IF(N(S135)&lt;2,"423F,",""),IF(N(AB135)&lt;2,"431F,",""),IF(N(AE135)&lt;2,"432F,",""),IF(N(AH135)&lt;2,"433F,","")),"")))</f>
        <v/>
      </c>
      <c r="AR135" s="6" t="str">
        <f t="shared" si="3"/>
        <v/>
      </c>
    </row>
    <row r="136" spans="1:44" ht="18.95" customHeight="1" x14ac:dyDescent="0.25">
      <c r="A136" s="93" t="str">
        <f>IF(DR!$B138="","",DR!$B138)</f>
        <v/>
      </c>
      <c r="B136" s="5" t="str">
        <f>IF(COUNT($A136)=0,"",IF($A136&lt;&gt;DR!$B138,"ERR",DR!J138))</f>
        <v/>
      </c>
      <c r="C136" s="2" t="str">
        <f>IF(COUNT($A136)=0,"",IF(B136="3E","3E",IF(B136="","I",LOOKUP(B136/D$2,{0,0.4,0.45,0.5,0.55,0.6,0.65,0.7,0.75,0.8,1},{"F","D","C","C+","B-","B","B+","A-","A","A+"}))))</f>
        <v/>
      </c>
      <c r="D136" s="99" t="str">
        <f>IF(COUNT($A136)=0,"",IF(B136="","--",IF(B136="3E","3E",LOOKUP(B136/D$2,{0,0.4,0.45,0.5,0.55,0.6,0.65,0.7,0.75,0.8,1},{0,2,2.25,2.5,2.75,3,3.25,3.5,3.75,4}))))</f>
        <v/>
      </c>
      <c r="E136" s="5" t="str">
        <f>IF(COUNT($A136)=0,"",IF($A136&lt;&gt;DR!$B138,"ERR",DR!R138))</f>
        <v/>
      </c>
      <c r="F136" s="2" t="str">
        <f>IF(COUNT($A136)=0,"",IF(E136="3E","3E",IF(E136="","I",LOOKUP(E136/G$2,{0,0.4,0.45,0.5,0.55,0.6,0.65,0.7,0.75,0.8,1},{"F","D","C","C+","B-","B","B+","A-","A","A+"}))))</f>
        <v/>
      </c>
      <c r="G136" s="99" t="str">
        <f>IF(COUNT($A136)=0,"",IF(E136="","--",IF(E136="3E","3E",LOOKUP(E136/G$2,{0,0.4,0.45,0.5,0.55,0.6,0.65,0.7,0.75,0.8,1},{0,2,2.25,2.5,2.75,3,3.25,3.5,3.75,4}))))</f>
        <v/>
      </c>
      <c r="H136" s="5" t="str">
        <f>IF(COUNT($A136)=0,"",IF($A136&lt;&gt;DR!$B138,"ERR",DR!Z138))</f>
        <v/>
      </c>
      <c r="I136" s="2" t="str">
        <f>IF(COUNT($A136)=0,"",IF(H136="3E","3E",IF(H136="","I",LOOKUP(H136/J$2,{0,0.4,0.45,0.5,0.55,0.6,0.65,0.7,0.75,0.8,1},{"F","D","C","C+","B-","B","B+","A-","A","A+"}))))</f>
        <v/>
      </c>
      <c r="J136" s="99" t="str">
        <f>IF(COUNT($A136)=0,"",IF(H136="","--",IF(H136="3E","3E",LOOKUP(H136/J$2,{0,0.4,0.45,0.5,0.55,0.6,0.65,0.7,0.75,0.8,1},{0,2,2.25,2.5,2.75,3,3.25,3.5,3.75,4}))))</f>
        <v/>
      </c>
      <c r="K136" s="5" t="str">
        <f>IF(COUNT($A136)=0,"",IF($A136&lt;&gt;DR!$B138,"ERR",DR!AH138))</f>
        <v/>
      </c>
      <c r="L136" s="2" t="str">
        <f>IF(COUNT($A136)=0,"",IF(K136="3E","3E",IF(K136="","I",LOOKUP(K136/M$2,{0,0.4,0.45,0.5,0.55,0.6,0.65,0.7,0.75,0.8,1},{"F","D","C","C+","B-","B","B+","A-","A","A+"}))))</f>
        <v/>
      </c>
      <c r="M136" s="99" t="str">
        <f>IF(COUNT($A136)=0,"",IF(K136="","--",IF(K136="3E","3E",LOOKUP(K136/M$2,{0,0.4,0.45,0.5,0.55,0.6,0.65,0.7,0.75,0.8,1},{0,2,2.25,2.5,2.75,3,3.25,3.5,3.75,4}))))</f>
        <v/>
      </c>
      <c r="N136" s="5" t="str">
        <f>IF(COUNT($A136)=0,"",IF($A136&lt;&gt;DR!$B138,"ERR",DR!AP138))</f>
        <v/>
      </c>
      <c r="O136" s="2" t="str">
        <f>IF(COUNT($A136)=0,"",IF(N136="3E","3E",IF(N136="","I",LOOKUP(N136/P$2,{0,0.4,0.45,0.5,0.55,0.6,0.65,0.7,0.75,0.8,1},{"F","D","C","C+","B-","B","B+","A-","A","A+"}))))</f>
        <v/>
      </c>
      <c r="P136" s="99" t="str">
        <f>IF(COUNT($A136)=0,"",IF(N136="","--",IF(N136="3E","3E",LOOKUP(N136/P$2,{0,0.4,0.45,0.5,0.55,0.6,0.65,0.7,0.75,0.8,1},{0,2,2.25,2.5,2.75,3,3.25,3.5,3.75,4}))))</f>
        <v/>
      </c>
      <c r="Q136" s="5" t="str">
        <f>IF(COUNT($A136)=0,"",IF($A136&lt;&gt;DR!$B138,"ERR",DR!AX138))</f>
        <v/>
      </c>
      <c r="R136" s="2" t="str">
        <f>IF(COUNT($A136)=0,"",IF(Q136="3E","3E",IF(Q136="","I",LOOKUP(Q136/S$2,{0,0.4,0.45,0.5,0.55,0.6,0.65,0.7,0.75,0.8,1},{"F","D","C","C+","B-","B","B+","A-","A","A+"}))))</f>
        <v/>
      </c>
      <c r="S136" s="99" t="str">
        <f>IF(COUNT($A136)=0,"",IF(Q136="","--",IF(Q136="3E","3E",LOOKUP(Q136/S$2,{0,0.4,0.45,0.5,0.55,0.6,0.65,0.7,0.75,0.8,1},{0,2,2.25,2.5,2.75,3,3.25,3.5,3.75,4}))))</f>
        <v/>
      </c>
      <c r="T136" s="5" t="str">
        <f>IF(OR(COUNT($A136)=0,DR!BZ138=""),"",IF($A136&lt;&gt;DR!$B138,"ERR",DR!BZ138))</f>
        <v/>
      </c>
      <c r="U136" s="2" t="str">
        <f>IF(COUNT($A136)=0,"",IF(T136="3E","3E",IF(T136="","I",LOOKUP(T136/V$2,{0,0.4,0.45,0.5,0.55,0.6,0.65,0.7,0.75,0.8,1},{"F","D","C","C+","B-","B","B+","A-","A","A+"}))))</f>
        <v/>
      </c>
      <c r="V136" s="99" t="str">
        <f>IF(COUNT($A136)=0,"",IF(T136="","--",IF(T136="3E","3E",LOOKUP(T136/V$2,{0,0.4,0.45,0.5,0.55,0.6,0.65,0.7,0.75,0.8,1},{0,2,2.25,2.5,2.75,3,3.25,3.5,3.75,4}))))</f>
        <v/>
      </c>
      <c r="W136" s="5" t="str">
        <f>IF(COUNT($A136)=0,"",IF($A136&lt;&gt;DR!$B138,"ERR",IF(DR!$A138="IM",DR!CL138,DR!CK138)))</f>
        <v/>
      </c>
      <c r="X136" s="2" t="str">
        <f>IF(COUNT($A136)=0,"",IF(W136="3E","3E",IF(W136="","I",LOOKUP(W136/Y$2,{0,0.4,0.45,0.5,0.55,0.6,0.65,0.7,0.75,0.8,1},{"F","D","C","C+","B-","B","B+","A-","A","A+"}))))</f>
        <v/>
      </c>
      <c r="Y136" s="99" t="str">
        <f>IF(COUNT($A136)=0,"",IF(W136="","--",IF(W136="3E","3E",LOOKUP(W136/Y$2,{0,0.4,0.45,0.5,0.55,0.6,0.65,0.7,0.75,0.8,1},{0,2,2.25,2.5,2.75,3,3.25,3.5,3.75,4}))))</f>
        <v/>
      </c>
      <c r="Z136" s="5" t="str">
        <f>IF(COUNT($A136)=0,"",IF($A136&lt;&gt;DR!$B138,"ERR",DR!BF138))</f>
        <v/>
      </c>
      <c r="AA136" s="2" t="str">
        <f>IF(COUNT($A136)=0,"",IF(Z136="3E","3E",IF(Z136="","I",LOOKUP(Z136/AB$2,{0,0.4,0.45,0.5,0.55,0.6,0.65,0.7,0.75,0.8,1},{"F","D","C","C+","B-","B","B+","A-","A","A+"}))))</f>
        <v/>
      </c>
      <c r="AB136" s="99" t="str">
        <f>IF(COUNT($A136)=0,"",IF(Z136="","--",IF(Z136="3E","3E",LOOKUP(Z136/AB$2,{0,0.4,0.45,0.5,0.55,0.6,0.65,0.7,0.75,0.8,1},{0,2,2.25,2.5,2.75,3,3.25,3.5,3.75,4}))))</f>
        <v/>
      </c>
      <c r="AC136" s="5" t="str">
        <f>IF(COUNT($A136)=0,"",IF($A136&lt;&gt;DR!$B138,"ERR",DR!BG138))</f>
        <v/>
      </c>
      <c r="AD136" s="2" t="str">
        <f>IF(COUNT($A136)=0,"",IF(AC136="3E","3E",IF(AC136="","I",LOOKUP(AC136/AE$2,{0,0.4,0.45,0.5,0.55,0.6,0.65,0.7,0.75,0.8,1},{"F","D","C","C+","B-","B","B+","A-","A","A+"}))))</f>
        <v/>
      </c>
      <c r="AE136" s="99" t="str">
        <f>IF(COUNT($A136)=0,"",IF(AC136="","--",IF(AC136="3E","3E",LOOKUP(AC136/AE$2,{0,0.4,0.45,0.5,0.55,0.6,0.65,0.7,0.75,0.8,1},{0,2,2.25,2.5,2.75,3,3.25,3.5,3.75,4}))))</f>
        <v/>
      </c>
      <c r="AF136" s="5" t="str">
        <f>IF(COUNT($A136)=0,"",IF($A136&lt;&gt;DR!$B138,"ERR",DR!BQ138))</f>
        <v/>
      </c>
      <c r="AG136" s="2" t="str">
        <f>IF(COUNT($A136)=0,"",IF(AF136="3E","3E",IF(AF136="","I",LOOKUP(AF136/AH$2,{0,0.4,0.45,0.5,0.55,0.6,0.65,0.7,0.75,0.8,1},{"F","D","C","C+","B-","B","B+","A-","A","A+"}))))</f>
        <v/>
      </c>
      <c r="AH136" s="99" t="str">
        <f>IF(COUNT($A136)=0,"",IF(AF136="","--",IF(AF136="3E","3E",LOOKUP(AF136/AH$2,{0,0.4,0.45,0.5,0.55,0.6,0.65,0.7,0.75,0.8,1},{0,2,2.25,2.5,2.75,3,3.25,3.5,3.75,4}))))</f>
        <v/>
      </c>
      <c r="AI136" s="5" t="str">
        <f>IF(COUNT($A136)=0,"",IF($A136&lt;&gt;DR!$B138,"ERR",DR!BY138))</f>
        <v/>
      </c>
      <c r="AJ136" s="2" t="str">
        <f>IF(COUNT($A136)=0,"",IF(AI136="3E","3E",IF(AI136="","I",LOOKUP(AI136/AK$2,{0,0.4,0.45,0.5,0.55,0.6,0.65,0.7,0.75,0.8,1},{"F","D","C","C+","B-","B","B+","A-","A","A+"}))))</f>
        <v/>
      </c>
      <c r="AK136" s="103" t="str">
        <f>IF(COUNT($A136)=0,"",IF(AI136="","--",IF(AI136="3E","3E",LOOKUP(AI136/AK$2,{0,0.4,0.45,0.5,0.55,0.6,0.65,0.7,0.75,0.8,1},{0,2,2.25,2.5,2.75,3,3.25,3.5,3.75,4}))))</f>
        <v/>
      </c>
      <c r="AL136" s="94" t="str">
        <f>IFERROR(IF(COUNT($A136)=0,"",IF(COUNT(W136)=0,"--",IF(COUNTIF(B136:AK136,"3E")&gt;0,"3E",SUM(IF(D136&gt;=2,D136*$D$3),IF(G136&gt;=2,G136*$G$3),IF(J136&gt;=2,J136*$J$3),IF(M136&gt;=2,M136*$M$3),IF(P136&gt;=2,P136*$P$3),IF(S136&gt;=2,S136*$S$3),IF(V136&gt;=2,V136*$V$3),IF(Y136&gt;=2,Y136*$Y$3),IF(AB136&gt;=2,AB136*$AB$3),IF(AE136&gt;=2,AE136*$AE$3),IF(AH136&gt;=2,AH136*$AH$3),IF(AK136&gt;=2,AK136*$AK$3))))),"")</f>
        <v/>
      </c>
      <c r="AM136" s="4" t="str">
        <f>IF(COUNT($A136)=0,"",IF(COUNT(W136)=0,"--",IF(COUNTIF(B136:Y136,"3E")&gt;0,"3E",TRUNC(SUM(IF(N(D136)&gt;=2,D$3*D136,0),IF(N(G136)&gt;=2,G$3*G136,0),IF(N(J136)&gt;=2,J$3*J136,0),IF(N(M136)&gt;=2,M$3*M136,0),IF(N(P136)&gt;=2,P$3*P136,0),IF(N(S136)&gt;=2,S$3*S136,0),IF(N(AB136)&gt;=2,AB$3*AB136,0),IF(N(AE136)&gt;=2,AE$3*AE136,0),IF(N(AH136)&gt;=2,AH$3*AH136,0),IF(N(V136)&gt;=2,V$3*V136,0),IF(N(Y136)&gt;=2,Y$3*Y136,0))/TCP,3))))</f>
        <v/>
      </c>
      <c r="AN136" s="2" t="str">
        <f>IFERROR(IF(COUNT($A136)=0,"",IF(COUNT(W136)=0,"--",IF(COUNTIF(B136:AK136,"3E")&gt;0,"3E",SUM(IF(D136&gt;=2,$D$3),IF(G136&gt;=2,$G$3),IF(J136&gt;=2,$J$3),IF(M136&gt;=2,$M$3),IF(P136&gt;=2,$P$3),IF(S136&gt;=2,$S$3),IF(V136&gt;=2,$V$3),IF(Y136&gt;=2,$Y$3),IF(AB136&gt;=2,$AB$3),IF(AE136&gt;=2,$AE$3),IF(AH136&gt;=2,$AH$3),IF(AK136&gt;=2,$AK$3))))),"")</f>
        <v/>
      </c>
      <c r="AO136" s="2" t="str">
        <f>IF(AM136="3E","3E",IF(COUNT($A136)=0,"",IF(COUNT(AK136)=0,"I",LOOKUP(AM136,{0,2,2.25,2.5,2.75,3,3.25,3.5,3.75,4},{"F","D","C","C+","B-","B","B+","A-","A","A+"}))))</f>
        <v/>
      </c>
      <c r="AP136" s="2" t="str">
        <f>IF(AM136="3E","3E",IF(OR(COUNT($A136)=0,COUNT(W136)=0),"",IF(AND(Y136&gt;=2,AM136&gt;=2,AN136&gt;=28),"PASS","FAIL")))</f>
        <v/>
      </c>
      <c r="AQ136" s="2" t="str">
        <f>IF(COUNT($A136)=0,"",IF(AP136="3E","3E",IF(AP136="PASS",CONCATENATE(IF(N(D136)&lt;2,"411F,",""),IF(N(G136)&lt;2,"412F,",""),IF(N(J136)&lt;2,"413F,",""),IF(N(M136)&lt;2,"421F,",""),IF(N(P136)&lt;2,"422F,",""),IF(N(S136)&lt;2,"423F,",""),IF(N(AB136)&lt;2,"431F,",""),IF(N(AE136)&lt;2,"432F,",""),IF(N(AH136)&lt;2,"433F,","")),"")))</f>
        <v/>
      </c>
      <c r="AR136" s="6" t="str">
        <f t="shared" si="3"/>
        <v/>
      </c>
    </row>
    <row r="137" spans="1:44" ht="18.95" customHeight="1" x14ac:dyDescent="0.25">
      <c r="A137" s="93" t="str">
        <f>IF(DR!$B139="","",DR!$B139)</f>
        <v/>
      </c>
      <c r="B137" s="5" t="str">
        <f>IF(COUNT($A137)=0,"",IF($A137&lt;&gt;DR!$B139,"ERR",DR!J139))</f>
        <v/>
      </c>
      <c r="C137" s="2" t="str">
        <f>IF(COUNT($A137)=0,"",IF(B137="3E","3E",IF(B137="","I",LOOKUP(B137/D$2,{0,0.4,0.45,0.5,0.55,0.6,0.65,0.7,0.75,0.8,1},{"F","D","C","C+","B-","B","B+","A-","A","A+"}))))</f>
        <v/>
      </c>
      <c r="D137" s="99" t="str">
        <f>IF(COUNT($A137)=0,"",IF(B137="","--",IF(B137="3E","3E",LOOKUP(B137/D$2,{0,0.4,0.45,0.5,0.55,0.6,0.65,0.7,0.75,0.8,1},{0,2,2.25,2.5,2.75,3,3.25,3.5,3.75,4}))))</f>
        <v/>
      </c>
      <c r="E137" s="5" t="str">
        <f>IF(COUNT($A137)=0,"",IF($A137&lt;&gt;DR!$B139,"ERR",DR!R139))</f>
        <v/>
      </c>
      <c r="F137" s="2" t="str">
        <f>IF(COUNT($A137)=0,"",IF(E137="3E","3E",IF(E137="","I",LOOKUP(E137/G$2,{0,0.4,0.45,0.5,0.55,0.6,0.65,0.7,0.75,0.8,1},{"F","D","C","C+","B-","B","B+","A-","A","A+"}))))</f>
        <v/>
      </c>
      <c r="G137" s="99" t="str">
        <f>IF(COUNT($A137)=0,"",IF(E137="","--",IF(E137="3E","3E",LOOKUP(E137/G$2,{0,0.4,0.45,0.5,0.55,0.6,0.65,0.7,0.75,0.8,1},{0,2,2.25,2.5,2.75,3,3.25,3.5,3.75,4}))))</f>
        <v/>
      </c>
      <c r="H137" s="5" t="str">
        <f>IF(COUNT($A137)=0,"",IF($A137&lt;&gt;DR!$B139,"ERR",DR!Z139))</f>
        <v/>
      </c>
      <c r="I137" s="2" t="str">
        <f>IF(COUNT($A137)=0,"",IF(H137="3E","3E",IF(H137="","I",LOOKUP(H137/J$2,{0,0.4,0.45,0.5,0.55,0.6,0.65,0.7,0.75,0.8,1},{"F","D","C","C+","B-","B","B+","A-","A","A+"}))))</f>
        <v/>
      </c>
      <c r="J137" s="99" t="str">
        <f>IF(COUNT($A137)=0,"",IF(H137="","--",IF(H137="3E","3E",LOOKUP(H137/J$2,{0,0.4,0.45,0.5,0.55,0.6,0.65,0.7,0.75,0.8,1},{0,2,2.25,2.5,2.75,3,3.25,3.5,3.75,4}))))</f>
        <v/>
      </c>
      <c r="K137" s="5" t="str">
        <f>IF(COUNT($A137)=0,"",IF($A137&lt;&gt;DR!$B139,"ERR",DR!AH139))</f>
        <v/>
      </c>
      <c r="L137" s="2" t="str">
        <f>IF(COUNT($A137)=0,"",IF(K137="3E","3E",IF(K137="","I",LOOKUP(K137/M$2,{0,0.4,0.45,0.5,0.55,0.6,0.65,0.7,0.75,0.8,1},{"F","D","C","C+","B-","B","B+","A-","A","A+"}))))</f>
        <v/>
      </c>
      <c r="M137" s="99" t="str">
        <f>IF(COUNT($A137)=0,"",IF(K137="","--",IF(K137="3E","3E",LOOKUP(K137/M$2,{0,0.4,0.45,0.5,0.55,0.6,0.65,0.7,0.75,0.8,1},{0,2,2.25,2.5,2.75,3,3.25,3.5,3.75,4}))))</f>
        <v/>
      </c>
      <c r="N137" s="5" t="str">
        <f>IF(COUNT($A137)=0,"",IF($A137&lt;&gt;DR!$B139,"ERR",DR!AP139))</f>
        <v/>
      </c>
      <c r="O137" s="2" t="str">
        <f>IF(COUNT($A137)=0,"",IF(N137="3E","3E",IF(N137="","I",LOOKUP(N137/P$2,{0,0.4,0.45,0.5,0.55,0.6,0.65,0.7,0.75,0.8,1},{"F","D","C","C+","B-","B","B+","A-","A","A+"}))))</f>
        <v/>
      </c>
      <c r="P137" s="99" t="str">
        <f>IF(COUNT($A137)=0,"",IF(N137="","--",IF(N137="3E","3E",LOOKUP(N137/P$2,{0,0.4,0.45,0.5,0.55,0.6,0.65,0.7,0.75,0.8,1},{0,2,2.25,2.5,2.75,3,3.25,3.5,3.75,4}))))</f>
        <v/>
      </c>
      <c r="Q137" s="5" t="str">
        <f>IF(COUNT($A137)=0,"",IF($A137&lt;&gt;DR!$B139,"ERR",DR!AX139))</f>
        <v/>
      </c>
      <c r="R137" s="2" t="str">
        <f>IF(COUNT($A137)=0,"",IF(Q137="3E","3E",IF(Q137="","I",LOOKUP(Q137/S$2,{0,0.4,0.45,0.5,0.55,0.6,0.65,0.7,0.75,0.8,1},{"F","D","C","C+","B-","B","B+","A-","A","A+"}))))</f>
        <v/>
      </c>
      <c r="S137" s="99" t="str">
        <f>IF(COUNT($A137)=0,"",IF(Q137="","--",IF(Q137="3E","3E",LOOKUP(Q137/S$2,{0,0.4,0.45,0.5,0.55,0.6,0.65,0.7,0.75,0.8,1},{0,2,2.25,2.5,2.75,3,3.25,3.5,3.75,4}))))</f>
        <v/>
      </c>
      <c r="T137" s="5" t="str">
        <f>IF(OR(COUNT($A137)=0,DR!BZ139=""),"",IF($A137&lt;&gt;DR!$B139,"ERR",DR!BZ139))</f>
        <v/>
      </c>
      <c r="U137" s="2" t="str">
        <f>IF(COUNT($A137)=0,"",IF(T137="3E","3E",IF(T137="","I",LOOKUP(T137/V$2,{0,0.4,0.45,0.5,0.55,0.6,0.65,0.7,0.75,0.8,1},{"F","D","C","C+","B-","B","B+","A-","A","A+"}))))</f>
        <v/>
      </c>
      <c r="V137" s="99" t="str">
        <f>IF(COUNT($A137)=0,"",IF(T137="","--",IF(T137="3E","3E",LOOKUP(T137/V$2,{0,0.4,0.45,0.5,0.55,0.6,0.65,0.7,0.75,0.8,1},{0,2,2.25,2.5,2.75,3,3.25,3.5,3.75,4}))))</f>
        <v/>
      </c>
      <c r="W137" s="5" t="str">
        <f>IF(COUNT($A137)=0,"",IF($A137&lt;&gt;DR!$B139,"ERR",IF(DR!$A139="IM",DR!CL139,DR!CK139)))</f>
        <v/>
      </c>
      <c r="X137" s="2" t="str">
        <f>IF(COUNT($A137)=0,"",IF(W137="3E","3E",IF(W137="","I",LOOKUP(W137/Y$2,{0,0.4,0.45,0.5,0.55,0.6,0.65,0.7,0.75,0.8,1},{"F","D","C","C+","B-","B","B+","A-","A","A+"}))))</f>
        <v/>
      </c>
      <c r="Y137" s="99" t="str">
        <f>IF(COUNT($A137)=0,"",IF(W137="","--",IF(W137="3E","3E",LOOKUP(W137/Y$2,{0,0.4,0.45,0.5,0.55,0.6,0.65,0.7,0.75,0.8,1},{0,2,2.25,2.5,2.75,3,3.25,3.5,3.75,4}))))</f>
        <v/>
      </c>
      <c r="Z137" s="5" t="str">
        <f>IF(COUNT($A137)=0,"",IF($A137&lt;&gt;DR!$B139,"ERR",DR!BF139))</f>
        <v/>
      </c>
      <c r="AA137" s="2" t="str">
        <f>IF(COUNT($A137)=0,"",IF(Z137="3E","3E",IF(Z137="","I",LOOKUP(Z137/AB$2,{0,0.4,0.45,0.5,0.55,0.6,0.65,0.7,0.75,0.8,1},{"F","D","C","C+","B-","B","B+","A-","A","A+"}))))</f>
        <v/>
      </c>
      <c r="AB137" s="99" t="str">
        <f>IF(COUNT($A137)=0,"",IF(Z137="","--",IF(Z137="3E","3E",LOOKUP(Z137/AB$2,{0,0.4,0.45,0.5,0.55,0.6,0.65,0.7,0.75,0.8,1},{0,2,2.25,2.5,2.75,3,3.25,3.5,3.75,4}))))</f>
        <v/>
      </c>
      <c r="AC137" s="5" t="str">
        <f>IF(COUNT($A137)=0,"",IF($A137&lt;&gt;DR!$B139,"ERR",DR!BG139))</f>
        <v/>
      </c>
      <c r="AD137" s="2" t="str">
        <f>IF(COUNT($A137)=0,"",IF(AC137="3E","3E",IF(AC137="","I",LOOKUP(AC137/AE$2,{0,0.4,0.45,0.5,0.55,0.6,0.65,0.7,0.75,0.8,1},{"F","D","C","C+","B-","B","B+","A-","A","A+"}))))</f>
        <v/>
      </c>
      <c r="AE137" s="99" t="str">
        <f>IF(COUNT($A137)=0,"",IF(AC137="","--",IF(AC137="3E","3E",LOOKUP(AC137/AE$2,{0,0.4,0.45,0.5,0.55,0.6,0.65,0.7,0.75,0.8,1},{0,2,2.25,2.5,2.75,3,3.25,3.5,3.75,4}))))</f>
        <v/>
      </c>
      <c r="AF137" s="5" t="str">
        <f>IF(COUNT($A137)=0,"",IF($A137&lt;&gt;DR!$B139,"ERR",DR!BQ139))</f>
        <v/>
      </c>
      <c r="AG137" s="2" t="str">
        <f>IF(COUNT($A137)=0,"",IF(AF137="3E","3E",IF(AF137="","I",LOOKUP(AF137/AH$2,{0,0.4,0.45,0.5,0.55,0.6,0.65,0.7,0.75,0.8,1},{"F","D","C","C+","B-","B","B+","A-","A","A+"}))))</f>
        <v/>
      </c>
      <c r="AH137" s="99" t="str">
        <f>IF(COUNT($A137)=0,"",IF(AF137="","--",IF(AF137="3E","3E",LOOKUP(AF137/AH$2,{0,0.4,0.45,0.5,0.55,0.6,0.65,0.7,0.75,0.8,1},{0,2,2.25,2.5,2.75,3,3.25,3.5,3.75,4}))))</f>
        <v/>
      </c>
      <c r="AI137" s="5" t="str">
        <f>IF(COUNT($A137)=0,"",IF($A137&lt;&gt;DR!$B139,"ERR",DR!BY139))</f>
        <v/>
      </c>
      <c r="AJ137" s="2" t="str">
        <f>IF(COUNT($A137)=0,"",IF(AI137="3E","3E",IF(AI137="","I",LOOKUP(AI137/AK$2,{0,0.4,0.45,0.5,0.55,0.6,0.65,0.7,0.75,0.8,1},{"F","D","C","C+","B-","B","B+","A-","A","A+"}))))</f>
        <v/>
      </c>
      <c r="AK137" s="103" t="str">
        <f>IF(COUNT($A137)=0,"",IF(AI137="","--",IF(AI137="3E","3E",LOOKUP(AI137/AK$2,{0,0.4,0.45,0.5,0.55,0.6,0.65,0.7,0.75,0.8,1},{0,2,2.25,2.5,2.75,3,3.25,3.5,3.75,4}))))</f>
        <v/>
      </c>
      <c r="AL137" s="94" t="str">
        <f>IFERROR(IF(COUNT($A137)=0,"",IF(COUNT(W137)=0,"--",IF(COUNTIF(B137:AK137,"3E")&gt;0,"3E",SUM(IF(D137&gt;=2,D137*$D$3),IF(G137&gt;=2,G137*$G$3),IF(J137&gt;=2,J137*$J$3),IF(M137&gt;=2,M137*$M$3),IF(P137&gt;=2,P137*$P$3),IF(S137&gt;=2,S137*$S$3),IF(V137&gt;=2,V137*$V$3),IF(Y137&gt;=2,Y137*$Y$3),IF(AB137&gt;=2,AB137*$AB$3),IF(AE137&gt;=2,AE137*$AE$3),IF(AH137&gt;=2,AH137*$AH$3),IF(AK137&gt;=2,AK137*$AK$3))))),"")</f>
        <v/>
      </c>
      <c r="AM137" s="4" t="str">
        <f>IF(COUNT($A137)=0,"",IF(COUNT(W137)=0,"--",IF(COUNTIF(B137:Y137,"3E")&gt;0,"3E",TRUNC(SUM(IF(N(D137)&gt;=2,D$3*D137,0),IF(N(G137)&gt;=2,G$3*G137,0),IF(N(J137)&gt;=2,J$3*J137,0),IF(N(M137)&gt;=2,M$3*M137,0),IF(N(P137)&gt;=2,P$3*P137,0),IF(N(S137)&gt;=2,S$3*S137,0),IF(N(AB137)&gt;=2,AB$3*AB137,0),IF(N(AE137)&gt;=2,AE$3*AE137,0),IF(N(AH137)&gt;=2,AH$3*AH137,0),IF(N(V137)&gt;=2,V$3*V137,0),IF(N(Y137)&gt;=2,Y$3*Y137,0))/TCP,3))))</f>
        <v/>
      </c>
      <c r="AN137" s="2" t="str">
        <f>IFERROR(IF(COUNT($A137)=0,"",IF(COUNT(W137)=0,"--",IF(COUNTIF(B137:AK137,"3E")&gt;0,"3E",SUM(IF(D137&gt;=2,$D$3),IF(G137&gt;=2,$G$3),IF(J137&gt;=2,$J$3),IF(M137&gt;=2,$M$3),IF(P137&gt;=2,$P$3),IF(S137&gt;=2,$S$3),IF(V137&gt;=2,$V$3),IF(Y137&gt;=2,$Y$3),IF(AB137&gt;=2,$AB$3),IF(AE137&gt;=2,$AE$3),IF(AH137&gt;=2,$AH$3),IF(AK137&gt;=2,$AK$3))))),"")</f>
        <v/>
      </c>
      <c r="AO137" s="2" t="str">
        <f>IF(AM137="3E","3E",IF(COUNT($A137)=0,"",IF(COUNT(AK137)=0,"I",LOOKUP(AM137,{0,2,2.25,2.5,2.75,3,3.25,3.5,3.75,4},{"F","D","C","C+","B-","B","B+","A-","A","A+"}))))</f>
        <v/>
      </c>
      <c r="AP137" s="2" t="str">
        <f>IF(AM137="3E","3E",IF(OR(COUNT($A137)=0,COUNT(W137)=0),"",IF(AND(Y137&gt;=2,AM137&gt;=2,AN137&gt;=28),"PASS","FAIL")))</f>
        <v/>
      </c>
      <c r="AQ137" s="2" t="str">
        <f>IF(COUNT($A137)=0,"",IF(AP137="3E","3E",IF(AP137="PASS",CONCATENATE(IF(N(D137)&lt;2,"411F,",""),IF(N(G137)&lt;2,"412F,",""),IF(N(J137)&lt;2,"413F,",""),IF(N(M137)&lt;2,"421F,",""),IF(N(P137)&lt;2,"422F,",""),IF(N(S137)&lt;2,"423F,",""),IF(N(AB137)&lt;2,"431F,",""),IF(N(AE137)&lt;2,"432F,",""),IF(N(AH137)&lt;2,"433F,","")),"")))</f>
        <v/>
      </c>
      <c r="AR137" s="6" t="str">
        <f t="shared" si="3"/>
        <v/>
      </c>
    </row>
    <row r="138" spans="1:44" ht="18.95" customHeight="1" x14ac:dyDescent="0.25">
      <c r="A138" s="93" t="str">
        <f>IF(DR!$B140="","",DR!$B140)</f>
        <v/>
      </c>
      <c r="B138" s="5" t="str">
        <f>IF(COUNT($A138)=0,"",IF($A138&lt;&gt;DR!$B140,"ERR",DR!J140))</f>
        <v/>
      </c>
      <c r="C138" s="2" t="str">
        <f>IF(COUNT($A138)=0,"",IF(B138="3E","3E",IF(B138="","I",LOOKUP(B138/D$2,{0,0.4,0.45,0.5,0.55,0.6,0.65,0.7,0.75,0.8,1},{"F","D","C","C+","B-","B","B+","A-","A","A+"}))))</f>
        <v/>
      </c>
      <c r="D138" s="99" t="str">
        <f>IF(COUNT($A138)=0,"",IF(B138="","--",IF(B138="3E","3E",LOOKUP(B138/D$2,{0,0.4,0.45,0.5,0.55,0.6,0.65,0.7,0.75,0.8,1},{0,2,2.25,2.5,2.75,3,3.25,3.5,3.75,4}))))</f>
        <v/>
      </c>
      <c r="E138" s="5" t="str">
        <f>IF(COUNT($A138)=0,"",IF($A138&lt;&gt;DR!$B140,"ERR",DR!R140))</f>
        <v/>
      </c>
      <c r="F138" s="2" t="str">
        <f>IF(COUNT($A138)=0,"",IF(E138="3E","3E",IF(E138="","I",LOOKUP(E138/G$2,{0,0.4,0.45,0.5,0.55,0.6,0.65,0.7,0.75,0.8,1},{"F","D","C","C+","B-","B","B+","A-","A","A+"}))))</f>
        <v/>
      </c>
      <c r="G138" s="99" t="str">
        <f>IF(COUNT($A138)=0,"",IF(E138="","--",IF(E138="3E","3E",LOOKUP(E138/G$2,{0,0.4,0.45,0.5,0.55,0.6,0.65,0.7,0.75,0.8,1},{0,2,2.25,2.5,2.75,3,3.25,3.5,3.75,4}))))</f>
        <v/>
      </c>
      <c r="H138" s="5" t="str">
        <f>IF(COUNT($A138)=0,"",IF($A138&lt;&gt;DR!$B140,"ERR",DR!Z140))</f>
        <v/>
      </c>
      <c r="I138" s="2" t="str">
        <f>IF(COUNT($A138)=0,"",IF(H138="3E","3E",IF(H138="","I",LOOKUP(H138/J$2,{0,0.4,0.45,0.5,0.55,0.6,0.65,0.7,0.75,0.8,1},{"F","D","C","C+","B-","B","B+","A-","A","A+"}))))</f>
        <v/>
      </c>
      <c r="J138" s="99" t="str">
        <f>IF(COUNT($A138)=0,"",IF(H138="","--",IF(H138="3E","3E",LOOKUP(H138/J$2,{0,0.4,0.45,0.5,0.55,0.6,0.65,0.7,0.75,0.8,1},{0,2,2.25,2.5,2.75,3,3.25,3.5,3.75,4}))))</f>
        <v/>
      </c>
      <c r="K138" s="5" t="str">
        <f>IF(COUNT($A138)=0,"",IF($A138&lt;&gt;DR!$B140,"ERR",DR!AH140))</f>
        <v/>
      </c>
      <c r="L138" s="2" t="str">
        <f>IF(COUNT($A138)=0,"",IF(K138="3E","3E",IF(K138="","I",LOOKUP(K138/M$2,{0,0.4,0.45,0.5,0.55,0.6,0.65,0.7,0.75,0.8,1},{"F","D","C","C+","B-","B","B+","A-","A","A+"}))))</f>
        <v/>
      </c>
      <c r="M138" s="99" t="str">
        <f>IF(COUNT($A138)=0,"",IF(K138="","--",IF(K138="3E","3E",LOOKUP(K138/M$2,{0,0.4,0.45,0.5,0.55,0.6,0.65,0.7,0.75,0.8,1},{0,2,2.25,2.5,2.75,3,3.25,3.5,3.75,4}))))</f>
        <v/>
      </c>
      <c r="N138" s="5" t="str">
        <f>IF(COUNT($A138)=0,"",IF($A138&lt;&gt;DR!$B140,"ERR",DR!AP140))</f>
        <v/>
      </c>
      <c r="O138" s="2" t="str">
        <f>IF(COUNT($A138)=0,"",IF(N138="3E","3E",IF(N138="","I",LOOKUP(N138/P$2,{0,0.4,0.45,0.5,0.55,0.6,0.65,0.7,0.75,0.8,1},{"F","D","C","C+","B-","B","B+","A-","A","A+"}))))</f>
        <v/>
      </c>
      <c r="P138" s="99" t="str">
        <f>IF(COUNT($A138)=0,"",IF(N138="","--",IF(N138="3E","3E",LOOKUP(N138/P$2,{0,0.4,0.45,0.5,0.55,0.6,0.65,0.7,0.75,0.8,1},{0,2,2.25,2.5,2.75,3,3.25,3.5,3.75,4}))))</f>
        <v/>
      </c>
      <c r="Q138" s="5" t="str">
        <f>IF(COUNT($A138)=0,"",IF($A138&lt;&gt;DR!$B140,"ERR",DR!AX140))</f>
        <v/>
      </c>
      <c r="R138" s="2" t="str">
        <f>IF(COUNT($A138)=0,"",IF(Q138="3E","3E",IF(Q138="","I",LOOKUP(Q138/S$2,{0,0.4,0.45,0.5,0.55,0.6,0.65,0.7,0.75,0.8,1},{"F","D","C","C+","B-","B","B+","A-","A","A+"}))))</f>
        <v/>
      </c>
      <c r="S138" s="99" t="str">
        <f>IF(COUNT($A138)=0,"",IF(Q138="","--",IF(Q138="3E","3E",LOOKUP(Q138/S$2,{0,0.4,0.45,0.5,0.55,0.6,0.65,0.7,0.75,0.8,1},{0,2,2.25,2.5,2.75,3,3.25,3.5,3.75,4}))))</f>
        <v/>
      </c>
      <c r="T138" s="5" t="str">
        <f>IF(OR(COUNT($A138)=0,DR!BZ140=""),"",IF($A138&lt;&gt;DR!$B140,"ERR",DR!BZ140))</f>
        <v/>
      </c>
      <c r="U138" s="2" t="str">
        <f>IF(COUNT($A138)=0,"",IF(T138="3E","3E",IF(T138="","I",LOOKUP(T138/V$2,{0,0.4,0.45,0.5,0.55,0.6,0.65,0.7,0.75,0.8,1},{"F","D","C","C+","B-","B","B+","A-","A","A+"}))))</f>
        <v/>
      </c>
      <c r="V138" s="99" t="str">
        <f>IF(COUNT($A138)=0,"",IF(T138="","--",IF(T138="3E","3E",LOOKUP(T138/V$2,{0,0.4,0.45,0.5,0.55,0.6,0.65,0.7,0.75,0.8,1},{0,2,2.25,2.5,2.75,3,3.25,3.5,3.75,4}))))</f>
        <v/>
      </c>
      <c r="W138" s="5" t="str">
        <f>IF(COUNT($A138)=0,"",IF($A138&lt;&gt;DR!$B140,"ERR",IF(DR!$A140="IM",DR!CL140,DR!CK140)))</f>
        <v/>
      </c>
      <c r="X138" s="2" t="str">
        <f>IF(COUNT($A138)=0,"",IF(W138="3E","3E",IF(W138="","I",LOOKUP(W138/Y$2,{0,0.4,0.45,0.5,0.55,0.6,0.65,0.7,0.75,0.8,1},{"F","D","C","C+","B-","B","B+","A-","A","A+"}))))</f>
        <v/>
      </c>
      <c r="Y138" s="99" t="str">
        <f>IF(COUNT($A138)=0,"",IF(W138="","--",IF(W138="3E","3E",LOOKUP(W138/Y$2,{0,0.4,0.45,0.5,0.55,0.6,0.65,0.7,0.75,0.8,1},{0,2,2.25,2.5,2.75,3,3.25,3.5,3.75,4}))))</f>
        <v/>
      </c>
      <c r="Z138" s="5" t="str">
        <f>IF(COUNT($A138)=0,"",IF($A138&lt;&gt;DR!$B140,"ERR",DR!BF140))</f>
        <v/>
      </c>
      <c r="AA138" s="2" t="str">
        <f>IF(COUNT($A138)=0,"",IF(Z138="3E","3E",IF(Z138="","I",LOOKUP(Z138/AB$2,{0,0.4,0.45,0.5,0.55,0.6,0.65,0.7,0.75,0.8,1},{"F","D","C","C+","B-","B","B+","A-","A","A+"}))))</f>
        <v/>
      </c>
      <c r="AB138" s="99" t="str">
        <f>IF(COUNT($A138)=0,"",IF(Z138="","--",IF(Z138="3E","3E",LOOKUP(Z138/AB$2,{0,0.4,0.45,0.5,0.55,0.6,0.65,0.7,0.75,0.8,1},{0,2,2.25,2.5,2.75,3,3.25,3.5,3.75,4}))))</f>
        <v/>
      </c>
      <c r="AC138" s="5" t="str">
        <f>IF(COUNT($A138)=0,"",IF($A138&lt;&gt;DR!$B140,"ERR",DR!BG140))</f>
        <v/>
      </c>
      <c r="AD138" s="2" t="str">
        <f>IF(COUNT($A138)=0,"",IF(AC138="3E","3E",IF(AC138="","I",LOOKUP(AC138/AE$2,{0,0.4,0.45,0.5,0.55,0.6,0.65,0.7,0.75,0.8,1},{"F","D","C","C+","B-","B","B+","A-","A","A+"}))))</f>
        <v/>
      </c>
      <c r="AE138" s="99" t="str">
        <f>IF(COUNT($A138)=0,"",IF(AC138="","--",IF(AC138="3E","3E",LOOKUP(AC138/AE$2,{0,0.4,0.45,0.5,0.55,0.6,0.65,0.7,0.75,0.8,1},{0,2,2.25,2.5,2.75,3,3.25,3.5,3.75,4}))))</f>
        <v/>
      </c>
      <c r="AF138" s="5" t="str">
        <f>IF(COUNT($A138)=0,"",IF($A138&lt;&gt;DR!$B140,"ERR",DR!BQ140))</f>
        <v/>
      </c>
      <c r="AG138" s="2" t="str">
        <f>IF(COUNT($A138)=0,"",IF(AF138="3E","3E",IF(AF138="","I",LOOKUP(AF138/AH$2,{0,0.4,0.45,0.5,0.55,0.6,0.65,0.7,0.75,0.8,1},{"F","D","C","C+","B-","B","B+","A-","A","A+"}))))</f>
        <v/>
      </c>
      <c r="AH138" s="99" t="str">
        <f>IF(COUNT($A138)=0,"",IF(AF138="","--",IF(AF138="3E","3E",LOOKUP(AF138/AH$2,{0,0.4,0.45,0.5,0.55,0.6,0.65,0.7,0.75,0.8,1},{0,2,2.25,2.5,2.75,3,3.25,3.5,3.75,4}))))</f>
        <v/>
      </c>
      <c r="AI138" s="5" t="str">
        <f>IF(COUNT($A138)=0,"",IF($A138&lt;&gt;DR!$B140,"ERR",DR!BY140))</f>
        <v/>
      </c>
      <c r="AJ138" s="2" t="str">
        <f>IF(COUNT($A138)=0,"",IF(AI138="3E","3E",IF(AI138="","I",LOOKUP(AI138/AK$2,{0,0.4,0.45,0.5,0.55,0.6,0.65,0.7,0.75,0.8,1},{"F","D","C","C+","B-","B","B+","A-","A","A+"}))))</f>
        <v/>
      </c>
      <c r="AK138" s="103" t="str">
        <f>IF(COUNT($A138)=0,"",IF(AI138="","--",IF(AI138="3E","3E",LOOKUP(AI138/AK$2,{0,0.4,0.45,0.5,0.55,0.6,0.65,0.7,0.75,0.8,1},{0,2,2.25,2.5,2.75,3,3.25,3.5,3.75,4}))))</f>
        <v/>
      </c>
      <c r="AL138" s="94" t="str">
        <f>IFERROR(IF(COUNT($A138)=0,"",IF(COUNT(W138)=0,"--",IF(COUNTIF(B138:AK138,"3E")&gt;0,"3E",SUM(IF(D138&gt;=2,D138*$D$3),IF(G138&gt;=2,G138*$G$3),IF(J138&gt;=2,J138*$J$3),IF(M138&gt;=2,M138*$M$3),IF(P138&gt;=2,P138*$P$3),IF(S138&gt;=2,S138*$S$3),IF(V138&gt;=2,V138*$V$3),IF(Y138&gt;=2,Y138*$Y$3),IF(AB138&gt;=2,AB138*$AB$3),IF(AE138&gt;=2,AE138*$AE$3),IF(AH138&gt;=2,AH138*$AH$3),IF(AK138&gt;=2,AK138*$AK$3))))),"")</f>
        <v/>
      </c>
      <c r="AM138" s="4" t="str">
        <f>IF(COUNT($A138)=0,"",IF(COUNT(W138)=0,"--",IF(COUNTIF(B138:Y138,"3E")&gt;0,"3E",TRUNC(SUM(IF(N(D138)&gt;=2,D$3*D138,0),IF(N(G138)&gt;=2,G$3*G138,0),IF(N(J138)&gt;=2,J$3*J138,0),IF(N(M138)&gt;=2,M$3*M138,0),IF(N(P138)&gt;=2,P$3*P138,0),IF(N(S138)&gt;=2,S$3*S138,0),IF(N(AB138)&gt;=2,AB$3*AB138,0),IF(N(AE138)&gt;=2,AE$3*AE138,0),IF(N(AH138)&gt;=2,AH$3*AH138,0),IF(N(V138)&gt;=2,V$3*V138,0),IF(N(Y138)&gt;=2,Y$3*Y138,0))/TCP,3))))</f>
        <v/>
      </c>
      <c r="AN138" s="2" t="str">
        <f>IFERROR(IF(COUNT($A138)=0,"",IF(COUNT(W138)=0,"--",IF(COUNTIF(B138:AK138,"3E")&gt;0,"3E",SUM(IF(D138&gt;=2,$D$3),IF(G138&gt;=2,$G$3),IF(J138&gt;=2,$J$3),IF(M138&gt;=2,$M$3),IF(P138&gt;=2,$P$3),IF(S138&gt;=2,$S$3),IF(V138&gt;=2,$V$3),IF(Y138&gt;=2,$Y$3),IF(AB138&gt;=2,$AB$3),IF(AE138&gt;=2,$AE$3),IF(AH138&gt;=2,$AH$3),IF(AK138&gt;=2,$AK$3))))),"")</f>
        <v/>
      </c>
      <c r="AO138" s="2" t="str">
        <f>IF(AM138="3E","3E",IF(COUNT($A138)=0,"",IF(COUNT(AK138)=0,"I",LOOKUP(AM138,{0,2,2.25,2.5,2.75,3,3.25,3.5,3.75,4},{"F","D","C","C+","B-","B","B+","A-","A","A+"}))))</f>
        <v/>
      </c>
      <c r="AP138" s="2" t="str">
        <f>IF(AM138="3E","3E",IF(OR(COUNT($A138)=0,COUNT(W138)=0),"",IF(AND(Y138&gt;=2,AM138&gt;=2,AN138&gt;=28),"PASS","FAIL")))</f>
        <v/>
      </c>
      <c r="AQ138" s="2" t="str">
        <f>IF(COUNT($A138)=0,"",IF(AP138="3E","3E",IF(AP138="PASS",CONCATENATE(IF(N(D138)&lt;2,"411F,",""),IF(N(G138)&lt;2,"412F,",""),IF(N(J138)&lt;2,"413F,",""),IF(N(M138)&lt;2,"421F,",""),IF(N(P138)&lt;2,"422F,",""),IF(N(S138)&lt;2,"423F,",""),IF(N(AB138)&lt;2,"431F,",""),IF(N(AE138)&lt;2,"432F,",""),IF(N(AH138)&lt;2,"433F,","")),"")))</f>
        <v/>
      </c>
      <c r="AR138" s="6" t="str">
        <f t="shared" si="3"/>
        <v/>
      </c>
    </row>
    <row r="139" spans="1:44" ht="18.95" customHeight="1" x14ac:dyDescent="0.25">
      <c r="A139" s="93" t="str">
        <f>IF(DR!$B141="","",DR!$B141)</f>
        <v/>
      </c>
      <c r="B139" s="5" t="str">
        <f>IF(COUNT($A139)=0,"",IF($A139&lt;&gt;DR!$B141,"ERR",DR!J141))</f>
        <v/>
      </c>
      <c r="C139" s="2" t="str">
        <f>IF(COUNT($A139)=0,"",IF(B139="3E","3E",IF(B139="","I",LOOKUP(B139/D$2,{0,0.4,0.45,0.5,0.55,0.6,0.65,0.7,0.75,0.8,1},{"F","D","C","C+","B-","B","B+","A-","A","A+"}))))</f>
        <v/>
      </c>
      <c r="D139" s="99" t="str">
        <f>IF(COUNT($A139)=0,"",IF(B139="","--",IF(B139="3E","3E",LOOKUP(B139/D$2,{0,0.4,0.45,0.5,0.55,0.6,0.65,0.7,0.75,0.8,1},{0,2,2.25,2.5,2.75,3,3.25,3.5,3.75,4}))))</f>
        <v/>
      </c>
      <c r="E139" s="5" t="str">
        <f>IF(COUNT($A139)=0,"",IF($A139&lt;&gt;DR!$B141,"ERR",DR!R141))</f>
        <v/>
      </c>
      <c r="F139" s="2" t="str">
        <f>IF(COUNT($A139)=0,"",IF(E139="3E","3E",IF(E139="","I",LOOKUP(E139/G$2,{0,0.4,0.45,0.5,0.55,0.6,0.65,0.7,0.75,0.8,1},{"F","D","C","C+","B-","B","B+","A-","A","A+"}))))</f>
        <v/>
      </c>
      <c r="G139" s="99" t="str">
        <f>IF(COUNT($A139)=0,"",IF(E139="","--",IF(E139="3E","3E",LOOKUP(E139/G$2,{0,0.4,0.45,0.5,0.55,0.6,0.65,0.7,0.75,0.8,1},{0,2,2.25,2.5,2.75,3,3.25,3.5,3.75,4}))))</f>
        <v/>
      </c>
      <c r="H139" s="5" t="str">
        <f>IF(COUNT($A139)=0,"",IF($A139&lt;&gt;DR!$B141,"ERR",DR!Z141))</f>
        <v/>
      </c>
      <c r="I139" s="2" t="str">
        <f>IF(COUNT($A139)=0,"",IF(H139="3E","3E",IF(H139="","I",LOOKUP(H139/J$2,{0,0.4,0.45,0.5,0.55,0.6,0.65,0.7,0.75,0.8,1},{"F","D","C","C+","B-","B","B+","A-","A","A+"}))))</f>
        <v/>
      </c>
      <c r="J139" s="99" t="str">
        <f>IF(COUNT($A139)=0,"",IF(H139="","--",IF(H139="3E","3E",LOOKUP(H139/J$2,{0,0.4,0.45,0.5,0.55,0.6,0.65,0.7,0.75,0.8,1},{0,2,2.25,2.5,2.75,3,3.25,3.5,3.75,4}))))</f>
        <v/>
      </c>
      <c r="K139" s="5" t="str">
        <f>IF(COUNT($A139)=0,"",IF($A139&lt;&gt;DR!$B141,"ERR",DR!AH141))</f>
        <v/>
      </c>
      <c r="L139" s="2" t="str">
        <f>IF(COUNT($A139)=0,"",IF(K139="3E","3E",IF(K139="","I",LOOKUP(K139/M$2,{0,0.4,0.45,0.5,0.55,0.6,0.65,0.7,0.75,0.8,1},{"F","D","C","C+","B-","B","B+","A-","A","A+"}))))</f>
        <v/>
      </c>
      <c r="M139" s="99" t="str">
        <f>IF(COUNT($A139)=0,"",IF(K139="","--",IF(K139="3E","3E",LOOKUP(K139/M$2,{0,0.4,0.45,0.5,0.55,0.6,0.65,0.7,0.75,0.8,1},{0,2,2.25,2.5,2.75,3,3.25,3.5,3.75,4}))))</f>
        <v/>
      </c>
      <c r="N139" s="5" t="str">
        <f>IF(COUNT($A139)=0,"",IF($A139&lt;&gt;DR!$B141,"ERR",DR!AP141))</f>
        <v/>
      </c>
      <c r="O139" s="2" t="str">
        <f>IF(COUNT($A139)=0,"",IF(N139="3E","3E",IF(N139="","I",LOOKUP(N139/P$2,{0,0.4,0.45,0.5,0.55,0.6,0.65,0.7,0.75,0.8,1},{"F","D","C","C+","B-","B","B+","A-","A","A+"}))))</f>
        <v/>
      </c>
      <c r="P139" s="99" t="str">
        <f>IF(COUNT($A139)=0,"",IF(N139="","--",IF(N139="3E","3E",LOOKUP(N139/P$2,{0,0.4,0.45,0.5,0.55,0.6,0.65,0.7,0.75,0.8,1},{0,2,2.25,2.5,2.75,3,3.25,3.5,3.75,4}))))</f>
        <v/>
      </c>
      <c r="Q139" s="5" t="str">
        <f>IF(COUNT($A139)=0,"",IF($A139&lt;&gt;DR!$B141,"ERR",DR!AX141))</f>
        <v/>
      </c>
      <c r="R139" s="2" t="str">
        <f>IF(COUNT($A139)=0,"",IF(Q139="3E","3E",IF(Q139="","I",LOOKUP(Q139/S$2,{0,0.4,0.45,0.5,0.55,0.6,0.65,0.7,0.75,0.8,1},{"F","D","C","C+","B-","B","B+","A-","A","A+"}))))</f>
        <v/>
      </c>
      <c r="S139" s="99" t="str">
        <f>IF(COUNT($A139)=0,"",IF(Q139="","--",IF(Q139="3E","3E",LOOKUP(Q139/S$2,{0,0.4,0.45,0.5,0.55,0.6,0.65,0.7,0.75,0.8,1},{0,2,2.25,2.5,2.75,3,3.25,3.5,3.75,4}))))</f>
        <v/>
      </c>
      <c r="T139" s="5" t="str">
        <f>IF(OR(COUNT($A139)=0,DR!BZ141=""),"",IF($A139&lt;&gt;DR!$B141,"ERR",DR!BZ141))</f>
        <v/>
      </c>
      <c r="U139" s="2" t="str">
        <f>IF(COUNT($A139)=0,"",IF(T139="3E","3E",IF(T139="","I",LOOKUP(T139/V$2,{0,0.4,0.45,0.5,0.55,0.6,0.65,0.7,0.75,0.8,1},{"F","D","C","C+","B-","B","B+","A-","A","A+"}))))</f>
        <v/>
      </c>
      <c r="V139" s="99" t="str">
        <f>IF(COUNT($A139)=0,"",IF(T139="","--",IF(T139="3E","3E",LOOKUP(T139/V$2,{0,0.4,0.45,0.5,0.55,0.6,0.65,0.7,0.75,0.8,1},{0,2,2.25,2.5,2.75,3,3.25,3.5,3.75,4}))))</f>
        <v/>
      </c>
      <c r="W139" s="5" t="str">
        <f>IF(COUNT($A139)=0,"",IF($A139&lt;&gt;DR!$B141,"ERR",IF(DR!$A141="IM",DR!CL141,DR!CK141)))</f>
        <v/>
      </c>
      <c r="X139" s="2" t="str">
        <f>IF(COUNT($A139)=0,"",IF(W139="3E","3E",IF(W139="","I",LOOKUP(W139/Y$2,{0,0.4,0.45,0.5,0.55,0.6,0.65,0.7,0.75,0.8,1},{"F","D","C","C+","B-","B","B+","A-","A","A+"}))))</f>
        <v/>
      </c>
      <c r="Y139" s="99" t="str">
        <f>IF(COUNT($A139)=0,"",IF(W139="","--",IF(W139="3E","3E",LOOKUP(W139/Y$2,{0,0.4,0.45,0.5,0.55,0.6,0.65,0.7,0.75,0.8,1},{0,2,2.25,2.5,2.75,3,3.25,3.5,3.75,4}))))</f>
        <v/>
      </c>
      <c r="Z139" s="5" t="str">
        <f>IF(COUNT($A139)=0,"",IF($A139&lt;&gt;DR!$B141,"ERR",DR!BF141))</f>
        <v/>
      </c>
      <c r="AA139" s="2" t="str">
        <f>IF(COUNT($A139)=0,"",IF(Z139="3E","3E",IF(Z139="","I",LOOKUP(Z139/AB$2,{0,0.4,0.45,0.5,0.55,0.6,0.65,0.7,0.75,0.8,1},{"F","D","C","C+","B-","B","B+","A-","A","A+"}))))</f>
        <v/>
      </c>
      <c r="AB139" s="99" t="str">
        <f>IF(COUNT($A139)=0,"",IF(Z139="","--",IF(Z139="3E","3E",LOOKUP(Z139/AB$2,{0,0.4,0.45,0.5,0.55,0.6,0.65,0.7,0.75,0.8,1},{0,2,2.25,2.5,2.75,3,3.25,3.5,3.75,4}))))</f>
        <v/>
      </c>
      <c r="AC139" s="5" t="str">
        <f>IF(COUNT($A139)=0,"",IF($A139&lt;&gt;DR!$B141,"ERR",DR!BG141))</f>
        <v/>
      </c>
      <c r="AD139" s="2" t="str">
        <f>IF(COUNT($A139)=0,"",IF(AC139="3E","3E",IF(AC139="","I",LOOKUP(AC139/AE$2,{0,0.4,0.45,0.5,0.55,0.6,0.65,0.7,0.75,0.8,1},{"F","D","C","C+","B-","B","B+","A-","A","A+"}))))</f>
        <v/>
      </c>
      <c r="AE139" s="99" t="str">
        <f>IF(COUNT($A139)=0,"",IF(AC139="","--",IF(AC139="3E","3E",LOOKUP(AC139/AE$2,{0,0.4,0.45,0.5,0.55,0.6,0.65,0.7,0.75,0.8,1},{0,2,2.25,2.5,2.75,3,3.25,3.5,3.75,4}))))</f>
        <v/>
      </c>
      <c r="AF139" s="5" t="str">
        <f>IF(COUNT($A139)=0,"",IF($A139&lt;&gt;DR!$B141,"ERR",DR!BQ141))</f>
        <v/>
      </c>
      <c r="AG139" s="2" t="str">
        <f>IF(COUNT($A139)=0,"",IF(AF139="3E","3E",IF(AF139="","I",LOOKUP(AF139/AH$2,{0,0.4,0.45,0.5,0.55,0.6,0.65,0.7,0.75,0.8,1},{"F","D","C","C+","B-","B","B+","A-","A","A+"}))))</f>
        <v/>
      </c>
      <c r="AH139" s="99" t="str">
        <f>IF(COUNT($A139)=0,"",IF(AF139="","--",IF(AF139="3E","3E",LOOKUP(AF139/AH$2,{0,0.4,0.45,0.5,0.55,0.6,0.65,0.7,0.75,0.8,1},{0,2,2.25,2.5,2.75,3,3.25,3.5,3.75,4}))))</f>
        <v/>
      </c>
      <c r="AI139" s="5" t="str">
        <f>IF(COUNT($A139)=0,"",IF($A139&lt;&gt;DR!$B141,"ERR",DR!BY141))</f>
        <v/>
      </c>
      <c r="AJ139" s="2" t="str">
        <f>IF(COUNT($A139)=0,"",IF(AI139="3E","3E",IF(AI139="","I",LOOKUP(AI139/AK$2,{0,0.4,0.45,0.5,0.55,0.6,0.65,0.7,0.75,0.8,1},{"F","D","C","C+","B-","B","B+","A-","A","A+"}))))</f>
        <v/>
      </c>
      <c r="AK139" s="103" t="str">
        <f>IF(COUNT($A139)=0,"",IF(AI139="","--",IF(AI139="3E","3E",LOOKUP(AI139/AK$2,{0,0.4,0.45,0.5,0.55,0.6,0.65,0.7,0.75,0.8,1},{0,2,2.25,2.5,2.75,3,3.25,3.5,3.75,4}))))</f>
        <v/>
      </c>
      <c r="AL139" s="94" t="str">
        <f>IFERROR(IF(COUNT($A139)=0,"",IF(COUNT(W139)=0,"--",IF(COUNTIF(B139:AK139,"3E")&gt;0,"3E",SUM(IF(D139&gt;=2,D139*$D$3),IF(G139&gt;=2,G139*$G$3),IF(J139&gt;=2,J139*$J$3),IF(M139&gt;=2,M139*$M$3),IF(P139&gt;=2,P139*$P$3),IF(S139&gt;=2,S139*$S$3),IF(V139&gt;=2,V139*$V$3),IF(Y139&gt;=2,Y139*$Y$3),IF(AB139&gt;=2,AB139*$AB$3),IF(AE139&gt;=2,AE139*$AE$3),IF(AH139&gt;=2,AH139*$AH$3),IF(AK139&gt;=2,AK139*$AK$3))))),"")</f>
        <v/>
      </c>
      <c r="AM139" s="4" t="str">
        <f>IF(COUNT($A139)=0,"",IF(COUNT(W139)=0,"--",IF(COUNTIF(B139:Y139,"3E")&gt;0,"3E",TRUNC(SUM(IF(N(D139)&gt;=2,D$3*D139,0),IF(N(G139)&gt;=2,G$3*G139,0),IF(N(J139)&gt;=2,J$3*J139,0),IF(N(M139)&gt;=2,M$3*M139,0),IF(N(P139)&gt;=2,P$3*P139,0),IF(N(S139)&gt;=2,S$3*S139,0),IF(N(AB139)&gt;=2,AB$3*AB139,0),IF(N(AE139)&gt;=2,AE$3*AE139,0),IF(N(AH139)&gt;=2,AH$3*AH139,0),IF(N(V139)&gt;=2,V$3*V139,0),IF(N(Y139)&gt;=2,Y$3*Y139,0))/TCP,3))))</f>
        <v/>
      </c>
      <c r="AN139" s="2" t="str">
        <f>IFERROR(IF(COUNT($A139)=0,"",IF(COUNT(W139)=0,"--",IF(COUNTIF(B139:AK139,"3E")&gt;0,"3E",SUM(IF(D139&gt;=2,$D$3),IF(G139&gt;=2,$G$3),IF(J139&gt;=2,$J$3),IF(M139&gt;=2,$M$3),IF(P139&gt;=2,$P$3),IF(S139&gt;=2,$S$3),IF(V139&gt;=2,$V$3),IF(Y139&gt;=2,$Y$3),IF(AB139&gt;=2,$AB$3),IF(AE139&gt;=2,$AE$3),IF(AH139&gt;=2,$AH$3),IF(AK139&gt;=2,$AK$3))))),"")</f>
        <v/>
      </c>
      <c r="AO139" s="2" t="str">
        <f>IF(AM139="3E","3E",IF(COUNT($A139)=0,"",IF(COUNT(AK139)=0,"I",LOOKUP(AM139,{0,2,2.25,2.5,2.75,3,3.25,3.5,3.75,4},{"F","D","C","C+","B-","B","B+","A-","A","A+"}))))</f>
        <v/>
      </c>
      <c r="AP139" s="2" t="str">
        <f>IF(AM139="3E","3E",IF(OR(COUNT($A139)=0,COUNT(W139)=0),"",IF(AND(Y139&gt;=2,AM139&gt;=2,AN139&gt;=28),"PASS","FAIL")))</f>
        <v/>
      </c>
      <c r="AQ139" s="2" t="str">
        <f>IF(COUNT($A139)=0,"",IF(AP139="3E","3E",IF(AP139="PASS",CONCATENATE(IF(N(D139)&lt;2,"411F,",""),IF(N(G139)&lt;2,"412F,",""),IF(N(J139)&lt;2,"413F,",""),IF(N(M139)&lt;2,"421F,",""),IF(N(P139)&lt;2,"422F,",""),IF(N(S139)&lt;2,"423F,",""),IF(N(AB139)&lt;2,"431F,",""),IF(N(AE139)&lt;2,"432F,",""),IF(N(AH139)&lt;2,"433F,","")),"")))</f>
        <v/>
      </c>
      <c r="AR139" s="6" t="str">
        <f t="shared" si="3"/>
        <v/>
      </c>
    </row>
    <row r="140" spans="1:44" ht="18.95" customHeight="1" x14ac:dyDescent="0.25">
      <c r="A140" s="93" t="str">
        <f>IF(DR!$B142="","",DR!$B142)</f>
        <v/>
      </c>
      <c r="B140" s="5" t="str">
        <f>IF(COUNT($A140)=0,"",IF($A140&lt;&gt;DR!$B142,"ERR",DR!J142))</f>
        <v/>
      </c>
      <c r="C140" s="2" t="str">
        <f>IF(COUNT($A140)=0,"",IF(B140="3E","3E",IF(B140="","I",LOOKUP(B140/D$2,{0,0.4,0.45,0.5,0.55,0.6,0.65,0.7,0.75,0.8,1},{"F","D","C","C+","B-","B","B+","A-","A","A+"}))))</f>
        <v/>
      </c>
      <c r="D140" s="99" t="str">
        <f>IF(COUNT($A140)=0,"",IF(B140="","--",IF(B140="3E","3E",LOOKUP(B140/D$2,{0,0.4,0.45,0.5,0.55,0.6,0.65,0.7,0.75,0.8,1},{0,2,2.25,2.5,2.75,3,3.25,3.5,3.75,4}))))</f>
        <v/>
      </c>
      <c r="E140" s="5" t="str">
        <f>IF(COUNT($A140)=0,"",IF($A140&lt;&gt;DR!$B142,"ERR",DR!R142))</f>
        <v/>
      </c>
      <c r="F140" s="2" t="str">
        <f>IF(COUNT($A140)=0,"",IF(E140="3E","3E",IF(E140="","I",LOOKUP(E140/G$2,{0,0.4,0.45,0.5,0.55,0.6,0.65,0.7,0.75,0.8,1},{"F","D","C","C+","B-","B","B+","A-","A","A+"}))))</f>
        <v/>
      </c>
      <c r="G140" s="99" t="str">
        <f>IF(COUNT($A140)=0,"",IF(E140="","--",IF(E140="3E","3E",LOOKUP(E140/G$2,{0,0.4,0.45,0.5,0.55,0.6,0.65,0.7,0.75,0.8,1},{0,2,2.25,2.5,2.75,3,3.25,3.5,3.75,4}))))</f>
        <v/>
      </c>
      <c r="H140" s="5" t="str">
        <f>IF(COUNT($A140)=0,"",IF($A140&lt;&gt;DR!$B142,"ERR",DR!Z142))</f>
        <v/>
      </c>
      <c r="I140" s="2" t="str">
        <f>IF(COUNT($A140)=0,"",IF(H140="3E","3E",IF(H140="","I",LOOKUP(H140/J$2,{0,0.4,0.45,0.5,0.55,0.6,0.65,0.7,0.75,0.8,1},{"F","D","C","C+","B-","B","B+","A-","A","A+"}))))</f>
        <v/>
      </c>
      <c r="J140" s="99" t="str">
        <f>IF(COUNT($A140)=0,"",IF(H140="","--",IF(H140="3E","3E",LOOKUP(H140/J$2,{0,0.4,0.45,0.5,0.55,0.6,0.65,0.7,0.75,0.8,1},{0,2,2.25,2.5,2.75,3,3.25,3.5,3.75,4}))))</f>
        <v/>
      </c>
      <c r="K140" s="5" t="str">
        <f>IF(COUNT($A140)=0,"",IF($A140&lt;&gt;DR!$B142,"ERR",DR!AH142))</f>
        <v/>
      </c>
      <c r="L140" s="2" t="str">
        <f>IF(COUNT($A140)=0,"",IF(K140="3E","3E",IF(K140="","I",LOOKUP(K140/M$2,{0,0.4,0.45,0.5,0.55,0.6,0.65,0.7,0.75,0.8,1},{"F","D","C","C+","B-","B","B+","A-","A","A+"}))))</f>
        <v/>
      </c>
      <c r="M140" s="99" t="str">
        <f>IF(COUNT($A140)=0,"",IF(K140="","--",IF(K140="3E","3E",LOOKUP(K140/M$2,{0,0.4,0.45,0.5,0.55,0.6,0.65,0.7,0.75,0.8,1},{0,2,2.25,2.5,2.75,3,3.25,3.5,3.75,4}))))</f>
        <v/>
      </c>
      <c r="N140" s="5" t="str">
        <f>IF(COUNT($A140)=0,"",IF($A140&lt;&gt;DR!$B142,"ERR",DR!AP142))</f>
        <v/>
      </c>
      <c r="O140" s="2" t="str">
        <f>IF(COUNT($A140)=0,"",IF(N140="3E","3E",IF(N140="","I",LOOKUP(N140/P$2,{0,0.4,0.45,0.5,0.55,0.6,0.65,0.7,0.75,0.8,1},{"F","D","C","C+","B-","B","B+","A-","A","A+"}))))</f>
        <v/>
      </c>
      <c r="P140" s="99" t="str">
        <f>IF(COUNT($A140)=0,"",IF(N140="","--",IF(N140="3E","3E",LOOKUP(N140/P$2,{0,0.4,0.45,0.5,0.55,0.6,0.65,0.7,0.75,0.8,1},{0,2,2.25,2.5,2.75,3,3.25,3.5,3.75,4}))))</f>
        <v/>
      </c>
      <c r="Q140" s="5" t="str">
        <f>IF(COUNT($A140)=0,"",IF($A140&lt;&gt;DR!$B142,"ERR",DR!AX142))</f>
        <v/>
      </c>
      <c r="R140" s="2" t="str">
        <f>IF(COUNT($A140)=0,"",IF(Q140="3E","3E",IF(Q140="","I",LOOKUP(Q140/S$2,{0,0.4,0.45,0.5,0.55,0.6,0.65,0.7,0.75,0.8,1},{"F","D","C","C+","B-","B","B+","A-","A","A+"}))))</f>
        <v/>
      </c>
      <c r="S140" s="99" t="str">
        <f>IF(COUNT($A140)=0,"",IF(Q140="","--",IF(Q140="3E","3E",LOOKUP(Q140/S$2,{0,0.4,0.45,0.5,0.55,0.6,0.65,0.7,0.75,0.8,1},{0,2,2.25,2.5,2.75,3,3.25,3.5,3.75,4}))))</f>
        <v/>
      </c>
      <c r="T140" s="5" t="str">
        <f>IF(OR(COUNT($A140)=0,DR!BZ142=""),"",IF($A140&lt;&gt;DR!$B142,"ERR",DR!BZ142))</f>
        <v/>
      </c>
      <c r="U140" s="2" t="str">
        <f>IF(COUNT($A140)=0,"",IF(T140="3E","3E",IF(T140="","I",LOOKUP(T140/V$2,{0,0.4,0.45,0.5,0.55,0.6,0.65,0.7,0.75,0.8,1},{"F","D","C","C+","B-","B","B+","A-","A","A+"}))))</f>
        <v/>
      </c>
      <c r="V140" s="99" t="str">
        <f>IF(COUNT($A140)=0,"",IF(T140="","--",IF(T140="3E","3E",LOOKUP(T140/V$2,{0,0.4,0.45,0.5,0.55,0.6,0.65,0.7,0.75,0.8,1},{0,2,2.25,2.5,2.75,3,3.25,3.5,3.75,4}))))</f>
        <v/>
      </c>
      <c r="W140" s="5" t="str">
        <f>IF(COUNT($A140)=0,"",IF($A140&lt;&gt;DR!$B142,"ERR",IF(DR!$A142="IM",DR!CL142,DR!CK142)))</f>
        <v/>
      </c>
      <c r="X140" s="2" t="str">
        <f>IF(COUNT($A140)=0,"",IF(W140="3E","3E",IF(W140="","I",LOOKUP(W140/Y$2,{0,0.4,0.45,0.5,0.55,0.6,0.65,0.7,0.75,0.8,1},{"F","D","C","C+","B-","B","B+","A-","A","A+"}))))</f>
        <v/>
      </c>
      <c r="Y140" s="99" t="str">
        <f>IF(COUNT($A140)=0,"",IF(W140="","--",IF(W140="3E","3E",LOOKUP(W140/Y$2,{0,0.4,0.45,0.5,0.55,0.6,0.65,0.7,0.75,0.8,1},{0,2,2.25,2.5,2.75,3,3.25,3.5,3.75,4}))))</f>
        <v/>
      </c>
      <c r="Z140" s="5" t="str">
        <f>IF(COUNT($A140)=0,"",IF($A140&lt;&gt;DR!$B142,"ERR",DR!BF142))</f>
        <v/>
      </c>
      <c r="AA140" s="2" t="str">
        <f>IF(COUNT($A140)=0,"",IF(Z140="3E","3E",IF(Z140="","I",LOOKUP(Z140/AB$2,{0,0.4,0.45,0.5,0.55,0.6,0.65,0.7,0.75,0.8,1},{"F","D","C","C+","B-","B","B+","A-","A","A+"}))))</f>
        <v/>
      </c>
      <c r="AB140" s="99" t="str">
        <f>IF(COUNT($A140)=0,"",IF(Z140="","--",IF(Z140="3E","3E",LOOKUP(Z140/AB$2,{0,0.4,0.45,0.5,0.55,0.6,0.65,0.7,0.75,0.8,1},{0,2,2.25,2.5,2.75,3,3.25,3.5,3.75,4}))))</f>
        <v/>
      </c>
      <c r="AC140" s="5" t="str">
        <f>IF(COUNT($A140)=0,"",IF($A140&lt;&gt;DR!$B142,"ERR",DR!BG142))</f>
        <v/>
      </c>
      <c r="AD140" s="2" t="str">
        <f>IF(COUNT($A140)=0,"",IF(AC140="3E","3E",IF(AC140="","I",LOOKUP(AC140/AE$2,{0,0.4,0.45,0.5,0.55,0.6,0.65,0.7,0.75,0.8,1},{"F","D","C","C+","B-","B","B+","A-","A","A+"}))))</f>
        <v/>
      </c>
      <c r="AE140" s="99" t="str">
        <f>IF(COUNT($A140)=0,"",IF(AC140="","--",IF(AC140="3E","3E",LOOKUP(AC140/AE$2,{0,0.4,0.45,0.5,0.55,0.6,0.65,0.7,0.75,0.8,1},{0,2,2.25,2.5,2.75,3,3.25,3.5,3.75,4}))))</f>
        <v/>
      </c>
      <c r="AF140" s="5" t="str">
        <f>IF(COUNT($A140)=0,"",IF($A140&lt;&gt;DR!$B142,"ERR",DR!BQ142))</f>
        <v/>
      </c>
      <c r="AG140" s="2" t="str">
        <f>IF(COUNT($A140)=0,"",IF(AF140="3E","3E",IF(AF140="","I",LOOKUP(AF140/AH$2,{0,0.4,0.45,0.5,0.55,0.6,0.65,0.7,0.75,0.8,1},{"F","D","C","C+","B-","B","B+","A-","A","A+"}))))</f>
        <v/>
      </c>
      <c r="AH140" s="99" t="str">
        <f>IF(COUNT($A140)=0,"",IF(AF140="","--",IF(AF140="3E","3E",LOOKUP(AF140/AH$2,{0,0.4,0.45,0.5,0.55,0.6,0.65,0.7,0.75,0.8,1},{0,2,2.25,2.5,2.75,3,3.25,3.5,3.75,4}))))</f>
        <v/>
      </c>
      <c r="AI140" s="5" t="str">
        <f>IF(COUNT($A140)=0,"",IF($A140&lt;&gt;DR!$B142,"ERR",DR!BY142))</f>
        <v/>
      </c>
      <c r="AJ140" s="2" t="str">
        <f>IF(COUNT($A140)=0,"",IF(AI140="3E","3E",IF(AI140="","I",LOOKUP(AI140/AK$2,{0,0.4,0.45,0.5,0.55,0.6,0.65,0.7,0.75,0.8,1},{"F","D","C","C+","B-","B","B+","A-","A","A+"}))))</f>
        <v/>
      </c>
      <c r="AK140" s="103" t="str">
        <f>IF(COUNT($A140)=0,"",IF(AI140="","--",IF(AI140="3E","3E",LOOKUP(AI140/AK$2,{0,0.4,0.45,0.5,0.55,0.6,0.65,0.7,0.75,0.8,1},{0,2,2.25,2.5,2.75,3,3.25,3.5,3.75,4}))))</f>
        <v/>
      </c>
      <c r="AL140" s="94" t="str">
        <f>IFERROR(IF(COUNT($A140)=0,"",IF(COUNT(W140)=0,"--",IF(COUNTIF(B140:AK140,"3E")&gt;0,"3E",SUM(IF(D140&gt;=2,D140*$D$3),IF(G140&gt;=2,G140*$G$3),IF(J140&gt;=2,J140*$J$3),IF(M140&gt;=2,M140*$M$3),IF(P140&gt;=2,P140*$P$3),IF(S140&gt;=2,S140*$S$3),IF(V140&gt;=2,V140*$V$3),IF(Y140&gt;=2,Y140*$Y$3),IF(AB140&gt;=2,AB140*$AB$3),IF(AE140&gt;=2,AE140*$AE$3),IF(AH140&gt;=2,AH140*$AH$3),IF(AK140&gt;=2,AK140*$AK$3))))),"")</f>
        <v/>
      </c>
      <c r="AM140" s="4" t="str">
        <f>IF(COUNT($A140)=0,"",IF(COUNT(W140)=0,"--",IF(COUNTIF(B140:Y140,"3E")&gt;0,"3E",TRUNC(SUM(IF(N(D140)&gt;=2,D$3*D140,0),IF(N(G140)&gt;=2,G$3*G140,0),IF(N(J140)&gt;=2,J$3*J140,0),IF(N(M140)&gt;=2,M$3*M140,0),IF(N(P140)&gt;=2,P$3*P140,0),IF(N(S140)&gt;=2,S$3*S140,0),IF(N(AB140)&gt;=2,AB$3*AB140,0),IF(N(AE140)&gt;=2,AE$3*AE140,0),IF(N(AH140)&gt;=2,AH$3*AH140,0),IF(N(V140)&gt;=2,V$3*V140,0),IF(N(Y140)&gt;=2,Y$3*Y140,0))/TCP,3))))</f>
        <v/>
      </c>
      <c r="AN140" s="2" t="str">
        <f>IFERROR(IF(COUNT($A140)=0,"",IF(COUNT(W140)=0,"--",IF(COUNTIF(B140:AK140,"3E")&gt;0,"3E",SUM(IF(D140&gt;=2,$D$3),IF(G140&gt;=2,$G$3),IF(J140&gt;=2,$J$3),IF(M140&gt;=2,$M$3),IF(P140&gt;=2,$P$3),IF(S140&gt;=2,$S$3),IF(V140&gt;=2,$V$3),IF(Y140&gt;=2,$Y$3),IF(AB140&gt;=2,$AB$3),IF(AE140&gt;=2,$AE$3),IF(AH140&gt;=2,$AH$3),IF(AK140&gt;=2,$AK$3))))),"")</f>
        <v/>
      </c>
      <c r="AO140" s="2" t="str">
        <f>IF(AM140="3E","3E",IF(COUNT($A140)=0,"",IF(COUNT(AK140)=0,"I",LOOKUP(AM140,{0,2,2.25,2.5,2.75,3,3.25,3.5,3.75,4},{"F","D","C","C+","B-","B","B+","A-","A","A+"}))))</f>
        <v/>
      </c>
      <c r="AP140" s="2" t="str">
        <f>IF(AM140="3E","3E",IF(OR(COUNT($A140)=0,COUNT(W140)=0),"",IF(AND(Y140&gt;=2,AM140&gt;=2,AN140&gt;=28),"PASS","FAIL")))</f>
        <v/>
      </c>
      <c r="AQ140" s="2" t="str">
        <f>IF(COUNT($A140)=0,"",IF(AP140="3E","3E",IF(AP140="PASS",CONCATENATE(IF(N(D140)&lt;2,"411F,",""),IF(N(G140)&lt;2,"412F,",""),IF(N(J140)&lt;2,"413F,",""),IF(N(M140)&lt;2,"421F,",""),IF(N(P140)&lt;2,"422F,",""),IF(N(S140)&lt;2,"423F,",""),IF(N(AB140)&lt;2,"431F,",""),IF(N(AE140)&lt;2,"432F,",""),IF(N(AH140)&lt;2,"433F,","")),"")))</f>
        <v/>
      </c>
      <c r="AR140" s="6" t="str">
        <f t="shared" si="3"/>
        <v/>
      </c>
    </row>
    <row r="141" spans="1:44" ht="18.95" customHeight="1" x14ac:dyDescent="0.25">
      <c r="A141" s="93" t="str">
        <f>IF(DR!$B143="","",DR!$B143)</f>
        <v/>
      </c>
      <c r="B141" s="5" t="str">
        <f>IF(COUNT($A141)=0,"",IF($A141&lt;&gt;DR!$B143,"ERR",DR!J143))</f>
        <v/>
      </c>
      <c r="C141" s="2" t="str">
        <f>IF(COUNT($A141)=0,"",IF(B141="3E","3E",IF(B141="","I",LOOKUP(B141/D$2,{0,0.4,0.45,0.5,0.55,0.6,0.65,0.7,0.75,0.8,1},{"F","D","C","C+","B-","B","B+","A-","A","A+"}))))</f>
        <v/>
      </c>
      <c r="D141" s="99" t="str">
        <f>IF(COUNT($A141)=0,"",IF(B141="","--",IF(B141="3E","3E",LOOKUP(B141/D$2,{0,0.4,0.45,0.5,0.55,0.6,0.65,0.7,0.75,0.8,1},{0,2,2.25,2.5,2.75,3,3.25,3.5,3.75,4}))))</f>
        <v/>
      </c>
      <c r="E141" s="5" t="str">
        <f>IF(COUNT($A141)=0,"",IF($A141&lt;&gt;DR!$B143,"ERR",DR!R143))</f>
        <v/>
      </c>
      <c r="F141" s="2" t="str">
        <f>IF(COUNT($A141)=0,"",IF(E141="3E","3E",IF(E141="","I",LOOKUP(E141/G$2,{0,0.4,0.45,0.5,0.55,0.6,0.65,0.7,0.75,0.8,1},{"F","D","C","C+","B-","B","B+","A-","A","A+"}))))</f>
        <v/>
      </c>
      <c r="G141" s="99" t="str">
        <f>IF(COUNT($A141)=0,"",IF(E141="","--",IF(E141="3E","3E",LOOKUP(E141/G$2,{0,0.4,0.45,0.5,0.55,0.6,0.65,0.7,0.75,0.8,1},{0,2,2.25,2.5,2.75,3,3.25,3.5,3.75,4}))))</f>
        <v/>
      </c>
      <c r="H141" s="5" t="str">
        <f>IF(COUNT($A141)=0,"",IF($A141&lt;&gt;DR!$B143,"ERR",DR!Z143))</f>
        <v/>
      </c>
      <c r="I141" s="2" t="str">
        <f>IF(COUNT($A141)=0,"",IF(H141="3E","3E",IF(H141="","I",LOOKUP(H141/J$2,{0,0.4,0.45,0.5,0.55,0.6,0.65,0.7,0.75,0.8,1},{"F","D","C","C+","B-","B","B+","A-","A","A+"}))))</f>
        <v/>
      </c>
      <c r="J141" s="99" t="str">
        <f>IF(COUNT($A141)=0,"",IF(H141="","--",IF(H141="3E","3E",LOOKUP(H141/J$2,{0,0.4,0.45,0.5,0.55,0.6,0.65,0.7,0.75,0.8,1},{0,2,2.25,2.5,2.75,3,3.25,3.5,3.75,4}))))</f>
        <v/>
      </c>
      <c r="K141" s="5" t="str">
        <f>IF(COUNT($A141)=0,"",IF($A141&lt;&gt;DR!$B143,"ERR",DR!AH143))</f>
        <v/>
      </c>
      <c r="L141" s="2" t="str">
        <f>IF(COUNT($A141)=0,"",IF(K141="3E","3E",IF(K141="","I",LOOKUP(K141/M$2,{0,0.4,0.45,0.5,0.55,0.6,0.65,0.7,0.75,0.8,1},{"F","D","C","C+","B-","B","B+","A-","A","A+"}))))</f>
        <v/>
      </c>
      <c r="M141" s="99" t="str">
        <f>IF(COUNT($A141)=0,"",IF(K141="","--",IF(K141="3E","3E",LOOKUP(K141/M$2,{0,0.4,0.45,0.5,0.55,0.6,0.65,0.7,0.75,0.8,1},{0,2,2.25,2.5,2.75,3,3.25,3.5,3.75,4}))))</f>
        <v/>
      </c>
      <c r="N141" s="5" t="str">
        <f>IF(COUNT($A141)=0,"",IF($A141&lt;&gt;DR!$B143,"ERR",DR!AP143))</f>
        <v/>
      </c>
      <c r="O141" s="2" t="str">
        <f>IF(COUNT($A141)=0,"",IF(N141="3E","3E",IF(N141="","I",LOOKUP(N141/P$2,{0,0.4,0.45,0.5,0.55,0.6,0.65,0.7,0.75,0.8,1},{"F","D","C","C+","B-","B","B+","A-","A","A+"}))))</f>
        <v/>
      </c>
      <c r="P141" s="99" t="str">
        <f>IF(COUNT($A141)=0,"",IF(N141="","--",IF(N141="3E","3E",LOOKUP(N141/P$2,{0,0.4,0.45,0.5,0.55,0.6,0.65,0.7,0.75,0.8,1},{0,2,2.25,2.5,2.75,3,3.25,3.5,3.75,4}))))</f>
        <v/>
      </c>
      <c r="Q141" s="5" t="str">
        <f>IF(COUNT($A141)=0,"",IF($A141&lt;&gt;DR!$B143,"ERR",DR!AX143))</f>
        <v/>
      </c>
      <c r="R141" s="2" t="str">
        <f>IF(COUNT($A141)=0,"",IF(Q141="3E","3E",IF(Q141="","I",LOOKUP(Q141/S$2,{0,0.4,0.45,0.5,0.55,0.6,0.65,0.7,0.75,0.8,1},{"F","D","C","C+","B-","B","B+","A-","A","A+"}))))</f>
        <v/>
      </c>
      <c r="S141" s="99" t="str">
        <f>IF(COUNT($A141)=0,"",IF(Q141="","--",IF(Q141="3E","3E",LOOKUP(Q141/S$2,{0,0.4,0.45,0.5,0.55,0.6,0.65,0.7,0.75,0.8,1},{0,2,2.25,2.5,2.75,3,3.25,3.5,3.75,4}))))</f>
        <v/>
      </c>
      <c r="T141" s="5" t="str">
        <f>IF(OR(COUNT($A141)=0,DR!BZ143=""),"",IF($A141&lt;&gt;DR!$B143,"ERR",DR!BZ143))</f>
        <v/>
      </c>
      <c r="U141" s="2" t="str">
        <f>IF(COUNT($A141)=0,"",IF(T141="3E","3E",IF(T141="","I",LOOKUP(T141/V$2,{0,0.4,0.45,0.5,0.55,0.6,0.65,0.7,0.75,0.8,1},{"F","D","C","C+","B-","B","B+","A-","A","A+"}))))</f>
        <v/>
      </c>
      <c r="V141" s="99" t="str">
        <f>IF(COUNT($A141)=0,"",IF(T141="","--",IF(T141="3E","3E",LOOKUP(T141/V$2,{0,0.4,0.45,0.5,0.55,0.6,0.65,0.7,0.75,0.8,1},{0,2,2.25,2.5,2.75,3,3.25,3.5,3.75,4}))))</f>
        <v/>
      </c>
      <c r="W141" s="5" t="str">
        <f>IF(COUNT($A141)=0,"",IF($A141&lt;&gt;DR!$B143,"ERR",IF(DR!$A143="IM",DR!CL143,DR!CK143)))</f>
        <v/>
      </c>
      <c r="X141" s="2" t="str">
        <f>IF(COUNT($A141)=0,"",IF(W141="3E","3E",IF(W141="","I",LOOKUP(W141/Y$2,{0,0.4,0.45,0.5,0.55,0.6,0.65,0.7,0.75,0.8,1},{"F","D","C","C+","B-","B","B+","A-","A","A+"}))))</f>
        <v/>
      </c>
      <c r="Y141" s="99" t="str">
        <f>IF(COUNT($A141)=0,"",IF(W141="","--",IF(W141="3E","3E",LOOKUP(W141/Y$2,{0,0.4,0.45,0.5,0.55,0.6,0.65,0.7,0.75,0.8,1},{0,2,2.25,2.5,2.75,3,3.25,3.5,3.75,4}))))</f>
        <v/>
      </c>
      <c r="Z141" s="5" t="str">
        <f>IF(COUNT($A141)=0,"",IF($A141&lt;&gt;DR!$B143,"ERR",DR!BF143))</f>
        <v/>
      </c>
      <c r="AA141" s="2" t="str">
        <f>IF(COUNT($A141)=0,"",IF(Z141="3E","3E",IF(Z141="","I",LOOKUP(Z141/AB$2,{0,0.4,0.45,0.5,0.55,0.6,0.65,0.7,0.75,0.8,1},{"F","D","C","C+","B-","B","B+","A-","A","A+"}))))</f>
        <v/>
      </c>
      <c r="AB141" s="99" t="str">
        <f>IF(COUNT($A141)=0,"",IF(Z141="","--",IF(Z141="3E","3E",LOOKUP(Z141/AB$2,{0,0.4,0.45,0.5,0.55,0.6,0.65,0.7,0.75,0.8,1},{0,2,2.25,2.5,2.75,3,3.25,3.5,3.75,4}))))</f>
        <v/>
      </c>
      <c r="AC141" s="5" t="str">
        <f>IF(COUNT($A141)=0,"",IF($A141&lt;&gt;DR!$B143,"ERR",DR!BG143))</f>
        <v/>
      </c>
      <c r="AD141" s="2" t="str">
        <f>IF(COUNT($A141)=0,"",IF(AC141="3E","3E",IF(AC141="","I",LOOKUP(AC141/AE$2,{0,0.4,0.45,0.5,0.55,0.6,0.65,0.7,0.75,0.8,1},{"F","D","C","C+","B-","B","B+","A-","A","A+"}))))</f>
        <v/>
      </c>
      <c r="AE141" s="99" t="str">
        <f>IF(COUNT($A141)=0,"",IF(AC141="","--",IF(AC141="3E","3E",LOOKUP(AC141/AE$2,{0,0.4,0.45,0.5,0.55,0.6,0.65,0.7,0.75,0.8,1},{0,2,2.25,2.5,2.75,3,3.25,3.5,3.75,4}))))</f>
        <v/>
      </c>
      <c r="AF141" s="5" t="str">
        <f>IF(COUNT($A141)=0,"",IF($A141&lt;&gt;DR!$B143,"ERR",DR!BQ143))</f>
        <v/>
      </c>
      <c r="AG141" s="2" t="str">
        <f>IF(COUNT($A141)=0,"",IF(AF141="3E","3E",IF(AF141="","I",LOOKUP(AF141/AH$2,{0,0.4,0.45,0.5,0.55,0.6,0.65,0.7,0.75,0.8,1},{"F","D","C","C+","B-","B","B+","A-","A","A+"}))))</f>
        <v/>
      </c>
      <c r="AH141" s="99" t="str">
        <f>IF(COUNT($A141)=0,"",IF(AF141="","--",IF(AF141="3E","3E",LOOKUP(AF141/AH$2,{0,0.4,0.45,0.5,0.55,0.6,0.65,0.7,0.75,0.8,1},{0,2,2.25,2.5,2.75,3,3.25,3.5,3.75,4}))))</f>
        <v/>
      </c>
      <c r="AI141" s="5" t="str">
        <f>IF(COUNT($A141)=0,"",IF($A141&lt;&gt;DR!$B143,"ERR",DR!BY143))</f>
        <v/>
      </c>
      <c r="AJ141" s="2" t="str">
        <f>IF(COUNT($A141)=0,"",IF(AI141="3E","3E",IF(AI141="","I",LOOKUP(AI141/AK$2,{0,0.4,0.45,0.5,0.55,0.6,0.65,0.7,0.75,0.8,1},{"F","D","C","C+","B-","B","B+","A-","A","A+"}))))</f>
        <v/>
      </c>
      <c r="AK141" s="103" t="str">
        <f>IF(COUNT($A141)=0,"",IF(AI141="","--",IF(AI141="3E","3E",LOOKUP(AI141/AK$2,{0,0.4,0.45,0.5,0.55,0.6,0.65,0.7,0.75,0.8,1},{0,2,2.25,2.5,2.75,3,3.25,3.5,3.75,4}))))</f>
        <v/>
      </c>
      <c r="AL141" s="94" t="str">
        <f>IFERROR(IF(COUNT($A141)=0,"",IF(COUNT(W141)=0,"--",IF(COUNTIF(B141:AK141,"3E")&gt;0,"3E",SUM(IF(D141&gt;=2,D141*$D$3),IF(G141&gt;=2,G141*$G$3),IF(J141&gt;=2,J141*$J$3),IF(M141&gt;=2,M141*$M$3),IF(P141&gt;=2,P141*$P$3),IF(S141&gt;=2,S141*$S$3),IF(V141&gt;=2,V141*$V$3),IF(Y141&gt;=2,Y141*$Y$3),IF(AB141&gt;=2,AB141*$AB$3),IF(AE141&gt;=2,AE141*$AE$3),IF(AH141&gt;=2,AH141*$AH$3),IF(AK141&gt;=2,AK141*$AK$3))))),"")</f>
        <v/>
      </c>
      <c r="AM141" s="4" t="str">
        <f>IF(COUNT($A141)=0,"",IF(COUNT(W141)=0,"--",IF(COUNTIF(B141:Y141,"3E")&gt;0,"3E",TRUNC(SUM(IF(N(D141)&gt;=2,D$3*D141,0),IF(N(G141)&gt;=2,G$3*G141,0),IF(N(J141)&gt;=2,J$3*J141,0),IF(N(M141)&gt;=2,M$3*M141,0),IF(N(P141)&gt;=2,P$3*P141,0),IF(N(S141)&gt;=2,S$3*S141,0),IF(N(AB141)&gt;=2,AB$3*AB141,0),IF(N(AE141)&gt;=2,AE$3*AE141,0),IF(N(AH141)&gt;=2,AH$3*AH141,0),IF(N(V141)&gt;=2,V$3*V141,0),IF(N(Y141)&gt;=2,Y$3*Y141,0))/TCP,3))))</f>
        <v/>
      </c>
      <c r="AN141" s="2" t="str">
        <f>IFERROR(IF(COUNT($A141)=0,"",IF(COUNT(W141)=0,"--",IF(COUNTIF(B141:AK141,"3E")&gt;0,"3E",SUM(IF(D141&gt;=2,$D$3),IF(G141&gt;=2,$G$3),IF(J141&gt;=2,$J$3),IF(M141&gt;=2,$M$3),IF(P141&gt;=2,$P$3),IF(S141&gt;=2,$S$3),IF(V141&gt;=2,$V$3),IF(Y141&gt;=2,$Y$3),IF(AB141&gt;=2,$AB$3),IF(AE141&gt;=2,$AE$3),IF(AH141&gt;=2,$AH$3),IF(AK141&gt;=2,$AK$3))))),"")</f>
        <v/>
      </c>
      <c r="AO141" s="2" t="str">
        <f>IF(AM141="3E","3E",IF(COUNT($A141)=0,"",IF(COUNT(AK141)=0,"I",LOOKUP(AM141,{0,2,2.25,2.5,2.75,3,3.25,3.5,3.75,4},{"F","D","C","C+","B-","B","B+","A-","A","A+"}))))</f>
        <v/>
      </c>
      <c r="AP141" s="2" t="str">
        <f>IF(AM141="3E","3E",IF(OR(COUNT($A141)=0,COUNT(W141)=0),"",IF(AND(Y141&gt;=2,AM141&gt;=2,AN141&gt;=28),"PASS","FAIL")))</f>
        <v/>
      </c>
      <c r="AQ141" s="2" t="str">
        <f>IF(COUNT($A141)=0,"",IF(AP141="3E","3E",IF(AP141="PASS",CONCATENATE(IF(N(D141)&lt;2,"411F,",""),IF(N(G141)&lt;2,"412F,",""),IF(N(J141)&lt;2,"413F,",""),IF(N(M141)&lt;2,"421F,",""),IF(N(P141)&lt;2,"422F,",""),IF(N(S141)&lt;2,"423F,",""),IF(N(AB141)&lt;2,"431F,",""),IF(N(AE141)&lt;2,"432F,",""),IF(N(AH141)&lt;2,"433F,","")),"")))</f>
        <v/>
      </c>
      <c r="AR141" s="6" t="str">
        <f t="shared" si="3"/>
        <v/>
      </c>
    </row>
    <row r="142" spans="1:44" ht="18.95" customHeight="1" x14ac:dyDescent="0.25">
      <c r="A142" s="93" t="str">
        <f>IF(DR!$B144="","",DR!$B144)</f>
        <v/>
      </c>
      <c r="B142" s="5" t="str">
        <f>IF(COUNT($A142)=0,"",IF($A142&lt;&gt;DR!$B144,"ERR",DR!J144))</f>
        <v/>
      </c>
      <c r="C142" s="2" t="str">
        <f>IF(COUNT($A142)=0,"",IF(B142="3E","3E",IF(B142="","I",LOOKUP(B142/D$2,{0,0.4,0.45,0.5,0.55,0.6,0.65,0.7,0.75,0.8,1},{"F","D","C","C+","B-","B","B+","A-","A","A+"}))))</f>
        <v/>
      </c>
      <c r="D142" s="99" t="str">
        <f>IF(COUNT($A142)=0,"",IF(B142="","--",IF(B142="3E","3E",LOOKUP(B142/D$2,{0,0.4,0.45,0.5,0.55,0.6,0.65,0.7,0.75,0.8,1},{0,2,2.25,2.5,2.75,3,3.25,3.5,3.75,4}))))</f>
        <v/>
      </c>
      <c r="E142" s="5" t="str">
        <f>IF(COUNT($A142)=0,"",IF($A142&lt;&gt;DR!$B144,"ERR",DR!R144))</f>
        <v/>
      </c>
      <c r="F142" s="2" t="str">
        <f>IF(COUNT($A142)=0,"",IF(E142="3E","3E",IF(E142="","I",LOOKUP(E142/G$2,{0,0.4,0.45,0.5,0.55,0.6,0.65,0.7,0.75,0.8,1},{"F","D","C","C+","B-","B","B+","A-","A","A+"}))))</f>
        <v/>
      </c>
      <c r="G142" s="99" t="str">
        <f>IF(COUNT($A142)=0,"",IF(E142="","--",IF(E142="3E","3E",LOOKUP(E142/G$2,{0,0.4,0.45,0.5,0.55,0.6,0.65,0.7,0.75,0.8,1},{0,2,2.25,2.5,2.75,3,3.25,3.5,3.75,4}))))</f>
        <v/>
      </c>
      <c r="H142" s="5" t="str">
        <f>IF(COUNT($A142)=0,"",IF($A142&lt;&gt;DR!$B144,"ERR",DR!Z144))</f>
        <v/>
      </c>
      <c r="I142" s="2" t="str">
        <f>IF(COUNT($A142)=0,"",IF(H142="3E","3E",IF(H142="","I",LOOKUP(H142/J$2,{0,0.4,0.45,0.5,0.55,0.6,0.65,0.7,0.75,0.8,1},{"F","D","C","C+","B-","B","B+","A-","A","A+"}))))</f>
        <v/>
      </c>
      <c r="J142" s="99" t="str">
        <f>IF(COUNT($A142)=0,"",IF(H142="","--",IF(H142="3E","3E",LOOKUP(H142/J$2,{0,0.4,0.45,0.5,0.55,0.6,0.65,0.7,0.75,0.8,1},{0,2,2.25,2.5,2.75,3,3.25,3.5,3.75,4}))))</f>
        <v/>
      </c>
      <c r="K142" s="5" t="str">
        <f>IF(COUNT($A142)=0,"",IF($A142&lt;&gt;DR!$B144,"ERR",DR!AH144))</f>
        <v/>
      </c>
      <c r="L142" s="2" t="str">
        <f>IF(COUNT($A142)=0,"",IF(K142="3E","3E",IF(K142="","I",LOOKUP(K142/M$2,{0,0.4,0.45,0.5,0.55,0.6,0.65,0.7,0.75,0.8,1},{"F","D","C","C+","B-","B","B+","A-","A","A+"}))))</f>
        <v/>
      </c>
      <c r="M142" s="99" t="str">
        <f>IF(COUNT($A142)=0,"",IF(K142="","--",IF(K142="3E","3E",LOOKUP(K142/M$2,{0,0.4,0.45,0.5,0.55,0.6,0.65,0.7,0.75,0.8,1},{0,2,2.25,2.5,2.75,3,3.25,3.5,3.75,4}))))</f>
        <v/>
      </c>
      <c r="N142" s="5" t="str">
        <f>IF(COUNT($A142)=0,"",IF($A142&lt;&gt;DR!$B144,"ERR",DR!AP144))</f>
        <v/>
      </c>
      <c r="O142" s="2" t="str">
        <f>IF(COUNT($A142)=0,"",IF(N142="3E","3E",IF(N142="","I",LOOKUP(N142/P$2,{0,0.4,0.45,0.5,0.55,0.6,0.65,0.7,0.75,0.8,1},{"F","D","C","C+","B-","B","B+","A-","A","A+"}))))</f>
        <v/>
      </c>
      <c r="P142" s="99" t="str">
        <f>IF(COUNT($A142)=0,"",IF(N142="","--",IF(N142="3E","3E",LOOKUP(N142/P$2,{0,0.4,0.45,0.5,0.55,0.6,0.65,0.7,0.75,0.8,1},{0,2,2.25,2.5,2.75,3,3.25,3.5,3.75,4}))))</f>
        <v/>
      </c>
      <c r="Q142" s="5" t="str">
        <f>IF(COUNT($A142)=0,"",IF($A142&lt;&gt;DR!$B144,"ERR",DR!AX144))</f>
        <v/>
      </c>
      <c r="R142" s="2" t="str">
        <f>IF(COUNT($A142)=0,"",IF(Q142="3E","3E",IF(Q142="","I",LOOKUP(Q142/S$2,{0,0.4,0.45,0.5,0.55,0.6,0.65,0.7,0.75,0.8,1},{"F","D","C","C+","B-","B","B+","A-","A","A+"}))))</f>
        <v/>
      </c>
      <c r="S142" s="99" t="str">
        <f>IF(COUNT($A142)=0,"",IF(Q142="","--",IF(Q142="3E","3E",LOOKUP(Q142/S$2,{0,0.4,0.45,0.5,0.55,0.6,0.65,0.7,0.75,0.8,1},{0,2,2.25,2.5,2.75,3,3.25,3.5,3.75,4}))))</f>
        <v/>
      </c>
      <c r="T142" s="5" t="str">
        <f>IF(OR(COUNT($A142)=0,DR!BZ144=""),"",IF($A142&lt;&gt;DR!$B144,"ERR",DR!BZ144))</f>
        <v/>
      </c>
      <c r="U142" s="2" t="str">
        <f>IF(COUNT($A142)=0,"",IF(T142="3E","3E",IF(T142="","I",LOOKUP(T142/V$2,{0,0.4,0.45,0.5,0.55,0.6,0.65,0.7,0.75,0.8,1},{"F","D","C","C+","B-","B","B+","A-","A","A+"}))))</f>
        <v/>
      </c>
      <c r="V142" s="99" t="str">
        <f>IF(COUNT($A142)=0,"",IF(T142="","--",IF(T142="3E","3E",LOOKUP(T142/V$2,{0,0.4,0.45,0.5,0.55,0.6,0.65,0.7,0.75,0.8,1},{0,2,2.25,2.5,2.75,3,3.25,3.5,3.75,4}))))</f>
        <v/>
      </c>
      <c r="W142" s="5" t="str">
        <f>IF(COUNT($A142)=0,"",IF($A142&lt;&gt;DR!$B144,"ERR",IF(DR!$A144="IM",DR!CL144,DR!CK144)))</f>
        <v/>
      </c>
      <c r="X142" s="2" t="str">
        <f>IF(COUNT($A142)=0,"",IF(W142="3E","3E",IF(W142="","I",LOOKUP(W142/Y$2,{0,0.4,0.45,0.5,0.55,0.6,0.65,0.7,0.75,0.8,1},{"F","D","C","C+","B-","B","B+","A-","A","A+"}))))</f>
        <v/>
      </c>
      <c r="Y142" s="99" t="str">
        <f>IF(COUNT($A142)=0,"",IF(W142="","--",IF(W142="3E","3E",LOOKUP(W142/Y$2,{0,0.4,0.45,0.5,0.55,0.6,0.65,0.7,0.75,0.8,1},{0,2,2.25,2.5,2.75,3,3.25,3.5,3.75,4}))))</f>
        <v/>
      </c>
      <c r="Z142" s="5" t="str">
        <f>IF(COUNT($A142)=0,"",IF($A142&lt;&gt;DR!$B144,"ERR",DR!BF144))</f>
        <v/>
      </c>
      <c r="AA142" s="2" t="str">
        <f>IF(COUNT($A142)=0,"",IF(Z142="3E","3E",IF(Z142="","I",LOOKUP(Z142/AB$2,{0,0.4,0.45,0.5,0.55,0.6,0.65,0.7,0.75,0.8,1},{"F","D","C","C+","B-","B","B+","A-","A","A+"}))))</f>
        <v/>
      </c>
      <c r="AB142" s="99" t="str">
        <f>IF(COUNT($A142)=0,"",IF(Z142="","--",IF(Z142="3E","3E",LOOKUP(Z142/AB$2,{0,0.4,0.45,0.5,0.55,0.6,0.65,0.7,0.75,0.8,1},{0,2,2.25,2.5,2.75,3,3.25,3.5,3.75,4}))))</f>
        <v/>
      </c>
      <c r="AC142" s="5" t="str">
        <f>IF(COUNT($A142)=0,"",IF($A142&lt;&gt;DR!$B144,"ERR",DR!BG144))</f>
        <v/>
      </c>
      <c r="AD142" s="2" t="str">
        <f>IF(COUNT($A142)=0,"",IF(AC142="3E","3E",IF(AC142="","I",LOOKUP(AC142/AE$2,{0,0.4,0.45,0.5,0.55,0.6,0.65,0.7,0.75,0.8,1},{"F","D","C","C+","B-","B","B+","A-","A","A+"}))))</f>
        <v/>
      </c>
      <c r="AE142" s="99" t="str">
        <f>IF(COUNT($A142)=0,"",IF(AC142="","--",IF(AC142="3E","3E",LOOKUP(AC142/AE$2,{0,0.4,0.45,0.5,0.55,0.6,0.65,0.7,0.75,0.8,1},{0,2,2.25,2.5,2.75,3,3.25,3.5,3.75,4}))))</f>
        <v/>
      </c>
      <c r="AF142" s="5" t="str">
        <f>IF(COUNT($A142)=0,"",IF($A142&lt;&gt;DR!$B144,"ERR",DR!BQ144))</f>
        <v/>
      </c>
      <c r="AG142" s="2" t="str">
        <f>IF(COUNT($A142)=0,"",IF(AF142="3E","3E",IF(AF142="","I",LOOKUP(AF142/AH$2,{0,0.4,0.45,0.5,0.55,0.6,0.65,0.7,0.75,0.8,1},{"F","D","C","C+","B-","B","B+","A-","A","A+"}))))</f>
        <v/>
      </c>
      <c r="AH142" s="99" t="str">
        <f>IF(COUNT($A142)=0,"",IF(AF142="","--",IF(AF142="3E","3E",LOOKUP(AF142/AH$2,{0,0.4,0.45,0.5,0.55,0.6,0.65,0.7,0.75,0.8,1},{0,2,2.25,2.5,2.75,3,3.25,3.5,3.75,4}))))</f>
        <v/>
      </c>
      <c r="AI142" s="5" t="str">
        <f>IF(COUNT($A142)=0,"",IF($A142&lt;&gt;DR!$B144,"ERR",DR!BY144))</f>
        <v/>
      </c>
      <c r="AJ142" s="2" t="str">
        <f>IF(COUNT($A142)=0,"",IF(AI142="3E","3E",IF(AI142="","I",LOOKUP(AI142/AK$2,{0,0.4,0.45,0.5,0.55,0.6,0.65,0.7,0.75,0.8,1},{"F","D","C","C+","B-","B","B+","A-","A","A+"}))))</f>
        <v/>
      </c>
      <c r="AK142" s="103" t="str">
        <f>IF(COUNT($A142)=0,"",IF(AI142="","--",IF(AI142="3E","3E",LOOKUP(AI142/AK$2,{0,0.4,0.45,0.5,0.55,0.6,0.65,0.7,0.75,0.8,1},{0,2,2.25,2.5,2.75,3,3.25,3.5,3.75,4}))))</f>
        <v/>
      </c>
      <c r="AL142" s="94" t="str">
        <f>IFERROR(IF(COUNT($A142)=0,"",IF(COUNT(W142)=0,"--",IF(COUNTIF(B142:AK142,"3E")&gt;0,"3E",SUM(IF(D142&gt;=2,D142*$D$3),IF(G142&gt;=2,G142*$G$3),IF(J142&gt;=2,J142*$J$3),IF(M142&gt;=2,M142*$M$3),IF(P142&gt;=2,P142*$P$3),IF(S142&gt;=2,S142*$S$3),IF(V142&gt;=2,V142*$V$3),IF(Y142&gt;=2,Y142*$Y$3),IF(AB142&gt;=2,AB142*$AB$3),IF(AE142&gt;=2,AE142*$AE$3),IF(AH142&gt;=2,AH142*$AH$3),IF(AK142&gt;=2,AK142*$AK$3))))),"")</f>
        <v/>
      </c>
      <c r="AM142" s="4" t="str">
        <f>IF(COUNT($A142)=0,"",IF(COUNT(W142)=0,"--",IF(COUNTIF(B142:Y142,"3E")&gt;0,"3E",TRUNC(SUM(IF(N(D142)&gt;=2,D$3*D142,0),IF(N(G142)&gt;=2,G$3*G142,0),IF(N(J142)&gt;=2,J$3*J142,0),IF(N(M142)&gt;=2,M$3*M142,0),IF(N(P142)&gt;=2,P$3*P142,0),IF(N(S142)&gt;=2,S$3*S142,0),IF(N(AB142)&gt;=2,AB$3*AB142,0),IF(N(AE142)&gt;=2,AE$3*AE142,0),IF(N(AH142)&gt;=2,AH$3*AH142,0),IF(N(V142)&gt;=2,V$3*V142,0),IF(N(Y142)&gt;=2,Y$3*Y142,0))/TCP,3))))</f>
        <v/>
      </c>
      <c r="AN142" s="2" t="str">
        <f>IFERROR(IF(COUNT($A142)=0,"",IF(COUNT(W142)=0,"--",IF(COUNTIF(B142:AK142,"3E")&gt;0,"3E",SUM(IF(D142&gt;=2,$D$3),IF(G142&gt;=2,$G$3),IF(J142&gt;=2,$J$3),IF(M142&gt;=2,$M$3),IF(P142&gt;=2,$P$3),IF(S142&gt;=2,$S$3),IF(V142&gt;=2,$V$3),IF(Y142&gt;=2,$Y$3),IF(AB142&gt;=2,$AB$3),IF(AE142&gt;=2,$AE$3),IF(AH142&gt;=2,$AH$3),IF(AK142&gt;=2,$AK$3))))),"")</f>
        <v/>
      </c>
      <c r="AO142" s="2" t="str">
        <f>IF(AM142="3E","3E",IF(COUNT($A142)=0,"",IF(COUNT(AK142)=0,"I",LOOKUP(AM142,{0,2,2.25,2.5,2.75,3,3.25,3.5,3.75,4},{"F","D","C","C+","B-","B","B+","A-","A","A+"}))))</f>
        <v/>
      </c>
      <c r="AP142" s="2" t="str">
        <f>IF(AM142="3E","3E",IF(OR(COUNT($A142)=0,COUNT(W142)=0),"",IF(AND(Y142&gt;=2,AM142&gt;=2,AN142&gt;=28),"PASS","FAIL")))</f>
        <v/>
      </c>
      <c r="AQ142" s="2" t="str">
        <f>IF(COUNT($A142)=0,"",IF(AP142="3E","3E",IF(AP142="PASS",CONCATENATE(IF(N(D142)&lt;2,"411F,",""),IF(N(G142)&lt;2,"412F,",""),IF(N(J142)&lt;2,"413F,",""),IF(N(M142)&lt;2,"421F,",""),IF(N(P142)&lt;2,"422F,",""),IF(N(S142)&lt;2,"423F,",""),IF(N(AB142)&lt;2,"431F,",""),IF(N(AE142)&lt;2,"432F,",""),IF(N(AH142)&lt;2,"433F,","")),"")))</f>
        <v/>
      </c>
      <c r="AR142" s="6" t="str">
        <f t="shared" si="3"/>
        <v/>
      </c>
    </row>
    <row r="143" spans="1:44" ht="18.95" customHeight="1" x14ac:dyDescent="0.25">
      <c r="A143" s="93" t="str">
        <f>IF(DR!$B145="","",DR!$B145)</f>
        <v/>
      </c>
      <c r="B143" s="5" t="str">
        <f>IF(COUNT($A143)=0,"",IF($A143&lt;&gt;DR!$B145,"ERR",DR!J145))</f>
        <v/>
      </c>
      <c r="C143" s="2" t="str">
        <f>IF(COUNT($A143)=0,"",IF(B143="3E","3E",IF(B143="","I",LOOKUP(B143/D$2,{0,0.4,0.45,0.5,0.55,0.6,0.65,0.7,0.75,0.8,1},{"F","D","C","C+","B-","B","B+","A-","A","A+"}))))</f>
        <v/>
      </c>
      <c r="D143" s="99" t="str">
        <f>IF(COUNT($A143)=0,"",IF(B143="","--",IF(B143="3E","3E",LOOKUP(B143/D$2,{0,0.4,0.45,0.5,0.55,0.6,0.65,0.7,0.75,0.8,1},{0,2,2.25,2.5,2.75,3,3.25,3.5,3.75,4}))))</f>
        <v/>
      </c>
      <c r="E143" s="5" t="str">
        <f>IF(COUNT($A143)=0,"",IF($A143&lt;&gt;DR!$B145,"ERR",DR!R145))</f>
        <v/>
      </c>
      <c r="F143" s="2" t="str">
        <f>IF(COUNT($A143)=0,"",IF(E143="3E","3E",IF(E143="","I",LOOKUP(E143/G$2,{0,0.4,0.45,0.5,0.55,0.6,0.65,0.7,0.75,0.8,1},{"F","D","C","C+","B-","B","B+","A-","A","A+"}))))</f>
        <v/>
      </c>
      <c r="G143" s="99" t="str">
        <f>IF(COUNT($A143)=0,"",IF(E143="","--",IF(E143="3E","3E",LOOKUP(E143/G$2,{0,0.4,0.45,0.5,0.55,0.6,0.65,0.7,0.75,0.8,1},{0,2,2.25,2.5,2.75,3,3.25,3.5,3.75,4}))))</f>
        <v/>
      </c>
      <c r="H143" s="5" t="str">
        <f>IF(COUNT($A143)=0,"",IF($A143&lt;&gt;DR!$B145,"ERR",DR!Z145))</f>
        <v/>
      </c>
      <c r="I143" s="2" t="str">
        <f>IF(COUNT($A143)=0,"",IF(H143="3E","3E",IF(H143="","I",LOOKUP(H143/J$2,{0,0.4,0.45,0.5,0.55,0.6,0.65,0.7,0.75,0.8,1},{"F","D","C","C+","B-","B","B+","A-","A","A+"}))))</f>
        <v/>
      </c>
      <c r="J143" s="99" t="str">
        <f>IF(COUNT($A143)=0,"",IF(H143="","--",IF(H143="3E","3E",LOOKUP(H143/J$2,{0,0.4,0.45,0.5,0.55,0.6,0.65,0.7,0.75,0.8,1},{0,2,2.25,2.5,2.75,3,3.25,3.5,3.75,4}))))</f>
        <v/>
      </c>
      <c r="K143" s="5" t="str">
        <f>IF(COUNT($A143)=0,"",IF($A143&lt;&gt;DR!$B145,"ERR",DR!AH145))</f>
        <v/>
      </c>
      <c r="L143" s="2" t="str">
        <f>IF(COUNT($A143)=0,"",IF(K143="3E","3E",IF(K143="","I",LOOKUP(K143/M$2,{0,0.4,0.45,0.5,0.55,0.6,0.65,0.7,0.75,0.8,1},{"F","D","C","C+","B-","B","B+","A-","A","A+"}))))</f>
        <v/>
      </c>
      <c r="M143" s="99" t="str">
        <f>IF(COUNT($A143)=0,"",IF(K143="","--",IF(K143="3E","3E",LOOKUP(K143/M$2,{0,0.4,0.45,0.5,0.55,0.6,0.65,0.7,0.75,0.8,1},{0,2,2.25,2.5,2.75,3,3.25,3.5,3.75,4}))))</f>
        <v/>
      </c>
      <c r="N143" s="5" t="str">
        <f>IF(COUNT($A143)=0,"",IF($A143&lt;&gt;DR!$B145,"ERR",DR!AP145))</f>
        <v/>
      </c>
      <c r="O143" s="2" t="str">
        <f>IF(COUNT($A143)=0,"",IF(N143="3E","3E",IF(N143="","I",LOOKUP(N143/P$2,{0,0.4,0.45,0.5,0.55,0.6,0.65,0.7,0.75,0.8,1},{"F","D","C","C+","B-","B","B+","A-","A","A+"}))))</f>
        <v/>
      </c>
      <c r="P143" s="99" t="str">
        <f>IF(COUNT($A143)=0,"",IF(N143="","--",IF(N143="3E","3E",LOOKUP(N143/P$2,{0,0.4,0.45,0.5,0.55,0.6,0.65,0.7,0.75,0.8,1},{0,2,2.25,2.5,2.75,3,3.25,3.5,3.75,4}))))</f>
        <v/>
      </c>
      <c r="Q143" s="5" t="str">
        <f>IF(COUNT($A143)=0,"",IF($A143&lt;&gt;DR!$B145,"ERR",DR!AX145))</f>
        <v/>
      </c>
      <c r="R143" s="2" t="str">
        <f>IF(COUNT($A143)=0,"",IF(Q143="3E","3E",IF(Q143="","I",LOOKUP(Q143/S$2,{0,0.4,0.45,0.5,0.55,0.6,0.65,0.7,0.75,0.8,1},{"F","D","C","C+","B-","B","B+","A-","A","A+"}))))</f>
        <v/>
      </c>
      <c r="S143" s="99" t="str">
        <f>IF(COUNT($A143)=0,"",IF(Q143="","--",IF(Q143="3E","3E",LOOKUP(Q143/S$2,{0,0.4,0.45,0.5,0.55,0.6,0.65,0.7,0.75,0.8,1},{0,2,2.25,2.5,2.75,3,3.25,3.5,3.75,4}))))</f>
        <v/>
      </c>
      <c r="T143" s="5" t="str">
        <f>IF(OR(COUNT($A143)=0,DR!BZ145=""),"",IF($A143&lt;&gt;DR!$B145,"ERR",DR!BZ145))</f>
        <v/>
      </c>
      <c r="U143" s="2" t="str">
        <f>IF(COUNT($A143)=0,"",IF(T143="3E","3E",IF(T143="","I",LOOKUP(T143/V$2,{0,0.4,0.45,0.5,0.55,0.6,0.65,0.7,0.75,0.8,1},{"F","D","C","C+","B-","B","B+","A-","A","A+"}))))</f>
        <v/>
      </c>
      <c r="V143" s="99" t="str">
        <f>IF(COUNT($A143)=0,"",IF(T143="","--",IF(T143="3E","3E",LOOKUP(T143/V$2,{0,0.4,0.45,0.5,0.55,0.6,0.65,0.7,0.75,0.8,1},{0,2,2.25,2.5,2.75,3,3.25,3.5,3.75,4}))))</f>
        <v/>
      </c>
      <c r="W143" s="5" t="str">
        <f>IF(COUNT($A143)=0,"",IF($A143&lt;&gt;DR!$B145,"ERR",IF(DR!$A145="IM",DR!CL145,DR!CK145)))</f>
        <v/>
      </c>
      <c r="X143" s="2" t="str">
        <f>IF(COUNT($A143)=0,"",IF(W143="3E","3E",IF(W143="","I",LOOKUP(W143/Y$2,{0,0.4,0.45,0.5,0.55,0.6,0.65,0.7,0.75,0.8,1},{"F","D","C","C+","B-","B","B+","A-","A","A+"}))))</f>
        <v/>
      </c>
      <c r="Y143" s="99" t="str">
        <f>IF(COUNT($A143)=0,"",IF(W143="","--",IF(W143="3E","3E",LOOKUP(W143/Y$2,{0,0.4,0.45,0.5,0.55,0.6,0.65,0.7,0.75,0.8,1},{0,2,2.25,2.5,2.75,3,3.25,3.5,3.75,4}))))</f>
        <v/>
      </c>
      <c r="Z143" s="5" t="str">
        <f>IF(COUNT($A143)=0,"",IF($A143&lt;&gt;DR!$B145,"ERR",DR!BF145))</f>
        <v/>
      </c>
      <c r="AA143" s="2" t="str">
        <f>IF(COUNT($A143)=0,"",IF(Z143="3E","3E",IF(Z143="","I",LOOKUP(Z143/AB$2,{0,0.4,0.45,0.5,0.55,0.6,0.65,0.7,0.75,0.8,1},{"F","D","C","C+","B-","B","B+","A-","A","A+"}))))</f>
        <v/>
      </c>
      <c r="AB143" s="99" t="str">
        <f>IF(COUNT($A143)=0,"",IF(Z143="","--",IF(Z143="3E","3E",LOOKUP(Z143/AB$2,{0,0.4,0.45,0.5,0.55,0.6,0.65,0.7,0.75,0.8,1},{0,2,2.25,2.5,2.75,3,3.25,3.5,3.75,4}))))</f>
        <v/>
      </c>
      <c r="AC143" s="5" t="str">
        <f>IF(COUNT($A143)=0,"",IF($A143&lt;&gt;DR!$B145,"ERR",DR!BG145))</f>
        <v/>
      </c>
      <c r="AD143" s="2" t="str">
        <f>IF(COUNT($A143)=0,"",IF(AC143="3E","3E",IF(AC143="","I",LOOKUP(AC143/AE$2,{0,0.4,0.45,0.5,0.55,0.6,0.65,0.7,0.75,0.8,1},{"F","D","C","C+","B-","B","B+","A-","A","A+"}))))</f>
        <v/>
      </c>
      <c r="AE143" s="99" t="str">
        <f>IF(COUNT($A143)=0,"",IF(AC143="","--",IF(AC143="3E","3E",LOOKUP(AC143/AE$2,{0,0.4,0.45,0.5,0.55,0.6,0.65,0.7,0.75,0.8,1},{0,2,2.25,2.5,2.75,3,3.25,3.5,3.75,4}))))</f>
        <v/>
      </c>
      <c r="AF143" s="5" t="str">
        <f>IF(COUNT($A143)=0,"",IF($A143&lt;&gt;DR!$B145,"ERR",DR!BQ145))</f>
        <v/>
      </c>
      <c r="AG143" s="2" t="str">
        <f>IF(COUNT($A143)=0,"",IF(AF143="3E","3E",IF(AF143="","I",LOOKUP(AF143/AH$2,{0,0.4,0.45,0.5,0.55,0.6,0.65,0.7,0.75,0.8,1},{"F","D","C","C+","B-","B","B+","A-","A","A+"}))))</f>
        <v/>
      </c>
      <c r="AH143" s="99" t="str">
        <f>IF(COUNT($A143)=0,"",IF(AF143="","--",IF(AF143="3E","3E",LOOKUP(AF143/AH$2,{0,0.4,0.45,0.5,0.55,0.6,0.65,0.7,0.75,0.8,1},{0,2,2.25,2.5,2.75,3,3.25,3.5,3.75,4}))))</f>
        <v/>
      </c>
      <c r="AI143" s="5" t="str">
        <f>IF(COUNT($A143)=0,"",IF($A143&lt;&gt;DR!$B145,"ERR",DR!BY145))</f>
        <v/>
      </c>
      <c r="AJ143" s="2" t="str">
        <f>IF(COUNT($A143)=0,"",IF(AI143="3E","3E",IF(AI143="","I",LOOKUP(AI143/AK$2,{0,0.4,0.45,0.5,0.55,0.6,0.65,0.7,0.75,0.8,1},{"F","D","C","C+","B-","B","B+","A-","A","A+"}))))</f>
        <v/>
      </c>
      <c r="AK143" s="103" t="str">
        <f>IF(COUNT($A143)=0,"",IF(AI143="","--",IF(AI143="3E","3E",LOOKUP(AI143/AK$2,{0,0.4,0.45,0.5,0.55,0.6,0.65,0.7,0.75,0.8,1},{0,2,2.25,2.5,2.75,3,3.25,3.5,3.75,4}))))</f>
        <v/>
      </c>
      <c r="AL143" s="94" t="str">
        <f>IFERROR(IF(COUNT($A143)=0,"",IF(COUNT(W143)=0,"--",IF(COUNTIF(B143:AK143,"3E")&gt;0,"3E",SUM(IF(D143&gt;=2,D143*$D$3),IF(G143&gt;=2,G143*$G$3),IF(J143&gt;=2,J143*$J$3),IF(M143&gt;=2,M143*$M$3),IF(P143&gt;=2,P143*$P$3),IF(S143&gt;=2,S143*$S$3),IF(V143&gt;=2,V143*$V$3),IF(Y143&gt;=2,Y143*$Y$3),IF(AB143&gt;=2,AB143*$AB$3),IF(AE143&gt;=2,AE143*$AE$3),IF(AH143&gt;=2,AH143*$AH$3),IF(AK143&gt;=2,AK143*$AK$3))))),"")</f>
        <v/>
      </c>
      <c r="AM143" s="4" t="str">
        <f>IF(COUNT($A143)=0,"",IF(COUNT(W143)=0,"--",IF(COUNTIF(B143:Y143,"3E")&gt;0,"3E",TRUNC(SUM(IF(N(D143)&gt;=2,D$3*D143,0),IF(N(G143)&gt;=2,G$3*G143,0),IF(N(J143)&gt;=2,J$3*J143,0),IF(N(M143)&gt;=2,M$3*M143,0),IF(N(P143)&gt;=2,P$3*P143,0),IF(N(S143)&gt;=2,S$3*S143,0),IF(N(AB143)&gt;=2,AB$3*AB143,0),IF(N(AE143)&gt;=2,AE$3*AE143,0),IF(N(AH143)&gt;=2,AH$3*AH143,0),IF(N(V143)&gt;=2,V$3*V143,0),IF(N(Y143)&gt;=2,Y$3*Y143,0))/TCP,3))))</f>
        <v/>
      </c>
      <c r="AN143" s="2" t="str">
        <f>IFERROR(IF(COUNT($A143)=0,"",IF(COUNT(W143)=0,"--",IF(COUNTIF(B143:AK143,"3E")&gt;0,"3E",SUM(IF(D143&gt;=2,$D$3),IF(G143&gt;=2,$G$3),IF(J143&gt;=2,$J$3),IF(M143&gt;=2,$M$3),IF(P143&gt;=2,$P$3),IF(S143&gt;=2,$S$3),IF(V143&gt;=2,$V$3),IF(Y143&gt;=2,$Y$3),IF(AB143&gt;=2,$AB$3),IF(AE143&gt;=2,$AE$3),IF(AH143&gt;=2,$AH$3),IF(AK143&gt;=2,$AK$3))))),"")</f>
        <v/>
      </c>
      <c r="AO143" s="2" t="str">
        <f>IF(AM143="3E","3E",IF(COUNT($A143)=0,"",IF(COUNT(AK143)=0,"I",LOOKUP(AM143,{0,2,2.25,2.5,2.75,3,3.25,3.5,3.75,4},{"F","D","C","C+","B-","B","B+","A-","A","A+"}))))</f>
        <v/>
      </c>
      <c r="AP143" s="2" t="str">
        <f>IF(AM143="3E","3E",IF(OR(COUNT($A143)=0,COUNT(W143)=0),"",IF(AND(Y143&gt;=2,AM143&gt;=2,AN143&gt;=28),"PASS","FAIL")))</f>
        <v/>
      </c>
      <c r="AQ143" s="2" t="str">
        <f>IF(COUNT($A143)=0,"",IF(AP143="3E","3E",IF(AP143="PASS",CONCATENATE(IF(N(D143)&lt;2,"411F,",""),IF(N(G143)&lt;2,"412F,",""),IF(N(J143)&lt;2,"413F,",""),IF(N(M143)&lt;2,"421F,",""),IF(N(P143)&lt;2,"422F,",""),IF(N(S143)&lt;2,"423F,",""),IF(N(AB143)&lt;2,"431F,",""),IF(N(AE143)&lt;2,"432F,",""),IF(N(AH143)&lt;2,"433F,","")),"")))</f>
        <v/>
      </c>
      <c r="AR143" s="6" t="str">
        <f t="shared" si="3"/>
        <v/>
      </c>
    </row>
    <row r="144" spans="1:44" ht="18.95" customHeight="1" x14ac:dyDescent="0.25">
      <c r="A144" s="93" t="str">
        <f>IF(DR!$B146="","",DR!$B146)</f>
        <v/>
      </c>
      <c r="B144" s="5" t="str">
        <f>IF(COUNT($A144)=0,"",IF($A144&lt;&gt;DR!$B146,"ERR",DR!J146))</f>
        <v/>
      </c>
      <c r="C144" s="2" t="str">
        <f>IF(COUNT($A144)=0,"",IF(B144="3E","3E",IF(B144="","I",LOOKUP(B144/D$2,{0,0.4,0.45,0.5,0.55,0.6,0.65,0.7,0.75,0.8,1},{"F","D","C","C+","B-","B","B+","A-","A","A+"}))))</f>
        <v/>
      </c>
      <c r="D144" s="99" t="str">
        <f>IF(COUNT($A144)=0,"",IF(B144="","--",IF(B144="3E","3E",LOOKUP(B144/D$2,{0,0.4,0.45,0.5,0.55,0.6,0.65,0.7,0.75,0.8,1},{0,2,2.25,2.5,2.75,3,3.25,3.5,3.75,4}))))</f>
        <v/>
      </c>
      <c r="E144" s="5" t="str">
        <f>IF(COUNT($A144)=0,"",IF($A144&lt;&gt;DR!$B146,"ERR",DR!R146))</f>
        <v/>
      </c>
      <c r="F144" s="2" t="str">
        <f>IF(COUNT($A144)=0,"",IF(E144="3E","3E",IF(E144="","I",LOOKUP(E144/G$2,{0,0.4,0.45,0.5,0.55,0.6,0.65,0.7,0.75,0.8,1},{"F","D","C","C+","B-","B","B+","A-","A","A+"}))))</f>
        <v/>
      </c>
      <c r="G144" s="99" t="str">
        <f>IF(COUNT($A144)=0,"",IF(E144="","--",IF(E144="3E","3E",LOOKUP(E144/G$2,{0,0.4,0.45,0.5,0.55,0.6,0.65,0.7,0.75,0.8,1},{0,2,2.25,2.5,2.75,3,3.25,3.5,3.75,4}))))</f>
        <v/>
      </c>
      <c r="H144" s="5" t="str">
        <f>IF(COUNT($A144)=0,"",IF($A144&lt;&gt;DR!$B146,"ERR",DR!Z146))</f>
        <v/>
      </c>
      <c r="I144" s="2" t="str">
        <f>IF(COUNT($A144)=0,"",IF(H144="3E","3E",IF(H144="","I",LOOKUP(H144/J$2,{0,0.4,0.45,0.5,0.55,0.6,0.65,0.7,0.75,0.8,1},{"F","D","C","C+","B-","B","B+","A-","A","A+"}))))</f>
        <v/>
      </c>
      <c r="J144" s="99" t="str">
        <f>IF(COUNT($A144)=0,"",IF(H144="","--",IF(H144="3E","3E",LOOKUP(H144/J$2,{0,0.4,0.45,0.5,0.55,0.6,0.65,0.7,0.75,0.8,1},{0,2,2.25,2.5,2.75,3,3.25,3.5,3.75,4}))))</f>
        <v/>
      </c>
      <c r="K144" s="5" t="str">
        <f>IF(COUNT($A144)=0,"",IF($A144&lt;&gt;DR!$B146,"ERR",DR!AH146))</f>
        <v/>
      </c>
      <c r="L144" s="2" t="str">
        <f>IF(COUNT($A144)=0,"",IF(K144="3E","3E",IF(K144="","I",LOOKUP(K144/M$2,{0,0.4,0.45,0.5,0.55,0.6,0.65,0.7,0.75,0.8,1},{"F","D","C","C+","B-","B","B+","A-","A","A+"}))))</f>
        <v/>
      </c>
      <c r="M144" s="99" t="str">
        <f>IF(COUNT($A144)=0,"",IF(K144="","--",IF(K144="3E","3E",LOOKUP(K144/M$2,{0,0.4,0.45,0.5,0.55,0.6,0.65,0.7,0.75,0.8,1},{0,2,2.25,2.5,2.75,3,3.25,3.5,3.75,4}))))</f>
        <v/>
      </c>
      <c r="N144" s="5" t="str">
        <f>IF(COUNT($A144)=0,"",IF($A144&lt;&gt;DR!$B146,"ERR",DR!AP146))</f>
        <v/>
      </c>
      <c r="O144" s="2" t="str">
        <f>IF(COUNT($A144)=0,"",IF(N144="3E","3E",IF(N144="","I",LOOKUP(N144/P$2,{0,0.4,0.45,0.5,0.55,0.6,0.65,0.7,0.75,0.8,1},{"F","D","C","C+","B-","B","B+","A-","A","A+"}))))</f>
        <v/>
      </c>
      <c r="P144" s="99" t="str">
        <f>IF(COUNT($A144)=0,"",IF(N144="","--",IF(N144="3E","3E",LOOKUP(N144/P$2,{0,0.4,0.45,0.5,0.55,0.6,0.65,0.7,0.75,0.8,1},{0,2,2.25,2.5,2.75,3,3.25,3.5,3.75,4}))))</f>
        <v/>
      </c>
      <c r="Q144" s="5" t="str">
        <f>IF(COUNT($A144)=0,"",IF($A144&lt;&gt;DR!$B146,"ERR",DR!AX146))</f>
        <v/>
      </c>
      <c r="R144" s="2" t="str">
        <f>IF(COUNT($A144)=0,"",IF(Q144="3E","3E",IF(Q144="","I",LOOKUP(Q144/S$2,{0,0.4,0.45,0.5,0.55,0.6,0.65,0.7,0.75,0.8,1},{"F","D","C","C+","B-","B","B+","A-","A","A+"}))))</f>
        <v/>
      </c>
      <c r="S144" s="99" t="str">
        <f>IF(COUNT($A144)=0,"",IF(Q144="","--",IF(Q144="3E","3E",LOOKUP(Q144/S$2,{0,0.4,0.45,0.5,0.55,0.6,0.65,0.7,0.75,0.8,1},{0,2,2.25,2.5,2.75,3,3.25,3.5,3.75,4}))))</f>
        <v/>
      </c>
      <c r="T144" s="5" t="str">
        <f>IF(OR(COUNT($A144)=0,DR!BZ146=""),"",IF($A144&lt;&gt;DR!$B146,"ERR",DR!BZ146))</f>
        <v/>
      </c>
      <c r="U144" s="2" t="str">
        <f>IF(COUNT($A144)=0,"",IF(T144="3E","3E",IF(T144="","I",LOOKUP(T144/V$2,{0,0.4,0.45,0.5,0.55,0.6,0.65,0.7,0.75,0.8,1},{"F","D","C","C+","B-","B","B+","A-","A","A+"}))))</f>
        <v/>
      </c>
      <c r="V144" s="99" t="str">
        <f>IF(COUNT($A144)=0,"",IF(T144="","--",IF(T144="3E","3E",LOOKUP(T144/V$2,{0,0.4,0.45,0.5,0.55,0.6,0.65,0.7,0.75,0.8,1},{0,2,2.25,2.5,2.75,3,3.25,3.5,3.75,4}))))</f>
        <v/>
      </c>
      <c r="W144" s="5" t="str">
        <f>IF(COUNT($A144)=0,"",IF($A144&lt;&gt;DR!$B146,"ERR",IF(DR!$A146="IM",DR!CL146,DR!CK146)))</f>
        <v/>
      </c>
      <c r="X144" s="2" t="str">
        <f>IF(COUNT($A144)=0,"",IF(W144="3E","3E",IF(W144="","I",LOOKUP(W144/Y$2,{0,0.4,0.45,0.5,0.55,0.6,0.65,0.7,0.75,0.8,1},{"F","D","C","C+","B-","B","B+","A-","A","A+"}))))</f>
        <v/>
      </c>
      <c r="Y144" s="99" t="str">
        <f>IF(COUNT($A144)=0,"",IF(W144="","--",IF(W144="3E","3E",LOOKUP(W144/Y$2,{0,0.4,0.45,0.5,0.55,0.6,0.65,0.7,0.75,0.8,1},{0,2,2.25,2.5,2.75,3,3.25,3.5,3.75,4}))))</f>
        <v/>
      </c>
      <c r="Z144" s="5" t="str">
        <f>IF(COUNT($A144)=0,"",IF($A144&lt;&gt;DR!$B146,"ERR",DR!BF146))</f>
        <v/>
      </c>
      <c r="AA144" s="2" t="str">
        <f>IF(COUNT($A144)=0,"",IF(Z144="3E","3E",IF(Z144="","I",LOOKUP(Z144/AB$2,{0,0.4,0.45,0.5,0.55,0.6,0.65,0.7,0.75,0.8,1},{"F","D","C","C+","B-","B","B+","A-","A","A+"}))))</f>
        <v/>
      </c>
      <c r="AB144" s="99" t="str">
        <f>IF(COUNT($A144)=0,"",IF(Z144="","--",IF(Z144="3E","3E",LOOKUP(Z144/AB$2,{0,0.4,0.45,0.5,0.55,0.6,0.65,0.7,0.75,0.8,1},{0,2,2.25,2.5,2.75,3,3.25,3.5,3.75,4}))))</f>
        <v/>
      </c>
      <c r="AC144" s="5" t="str">
        <f>IF(COUNT($A144)=0,"",IF($A144&lt;&gt;DR!$B146,"ERR",DR!BG146))</f>
        <v/>
      </c>
      <c r="AD144" s="2" t="str">
        <f>IF(COUNT($A144)=0,"",IF(AC144="3E","3E",IF(AC144="","I",LOOKUP(AC144/AE$2,{0,0.4,0.45,0.5,0.55,0.6,0.65,0.7,0.75,0.8,1},{"F","D","C","C+","B-","B","B+","A-","A","A+"}))))</f>
        <v/>
      </c>
      <c r="AE144" s="99" t="str">
        <f>IF(COUNT($A144)=0,"",IF(AC144="","--",IF(AC144="3E","3E",LOOKUP(AC144/AE$2,{0,0.4,0.45,0.5,0.55,0.6,0.65,0.7,0.75,0.8,1},{0,2,2.25,2.5,2.75,3,3.25,3.5,3.75,4}))))</f>
        <v/>
      </c>
      <c r="AF144" s="5" t="str">
        <f>IF(COUNT($A144)=0,"",IF($A144&lt;&gt;DR!$B146,"ERR",DR!BQ146))</f>
        <v/>
      </c>
      <c r="AG144" s="2" t="str">
        <f>IF(COUNT($A144)=0,"",IF(AF144="3E","3E",IF(AF144="","I",LOOKUP(AF144/AH$2,{0,0.4,0.45,0.5,0.55,0.6,0.65,0.7,0.75,0.8,1},{"F","D","C","C+","B-","B","B+","A-","A","A+"}))))</f>
        <v/>
      </c>
      <c r="AH144" s="99" t="str">
        <f>IF(COUNT($A144)=0,"",IF(AF144="","--",IF(AF144="3E","3E",LOOKUP(AF144/AH$2,{0,0.4,0.45,0.5,0.55,0.6,0.65,0.7,0.75,0.8,1},{0,2,2.25,2.5,2.75,3,3.25,3.5,3.75,4}))))</f>
        <v/>
      </c>
      <c r="AI144" s="5" t="str">
        <f>IF(COUNT($A144)=0,"",IF($A144&lt;&gt;DR!$B146,"ERR",DR!BY146))</f>
        <v/>
      </c>
      <c r="AJ144" s="2" t="str">
        <f>IF(COUNT($A144)=0,"",IF(AI144="3E","3E",IF(AI144="","I",LOOKUP(AI144/AK$2,{0,0.4,0.45,0.5,0.55,0.6,0.65,0.7,0.75,0.8,1},{"F","D","C","C+","B-","B","B+","A-","A","A+"}))))</f>
        <v/>
      </c>
      <c r="AK144" s="103" t="str">
        <f>IF(COUNT($A144)=0,"",IF(AI144="","--",IF(AI144="3E","3E",LOOKUP(AI144/AK$2,{0,0.4,0.45,0.5,0.55,0.6,0.65,0.7,0.75,0.8,1},{0,2,2.25,2.5,2.75,3,3.25,3.5,3.75,4}))))</f>
        <v/>
      </c>
      <c r="AL144" s="94" t="str">
        <f>IFERROR(IF(COUNT($A144)=0,"",IF(COUNT(W144)=0,"--",IF(COUNTIF(B144:AK144,"3E")&gt;0,"3E",SUM(IF(D144&gt;=2,D144*$D$3),IF(G144&gt;=2,G144*$G$3),IF(J144&gt;=2,J144*$J$3),IF(M144&gt;=2,M144*$M$3),IF(P144&gt;=2,P144*$P$3),IF(S144&gt;=2,S144*$S$3),IF(V144&gt;=2,V144*$V$3),IF(Y144&gt;=2,Y144*$Y$3),IF(AB144&gt;=2,AB144*$AB$3),IF(AE144&gt;=2,AE144*$AE$3),IF(AH144&gt;=2,AH144*$AH$3),IF(AK144&gt;=2,AK144*$AK$3))))),"")</f>
        <v/>
      </c>
      <c r="AM144" s="4" t="str">
        <f>IF(COUNT($A144)=0,"",IF(COUNT(W144)=0,"--",IF(COUNTIF(B144:Y144,"3E")&gt;0,"3E",TRUNC(SUM(IF(N(D144)&gt;=2,D$3*D144,0),IF(N(G144)&gt;=2,G$3*G144,0),IF(N(J144)&gt;=2,J$3*J144,0),IF(N(M144)&gt;=2,M$3*M144,0),IF(N(P144)&gt;=2,P$3*P144,0),IF(N(S144)&gt;=2,S$3*S144,0),IF(N(AB144)&gt;=2,AB$3*AB144,0),IF(N(AE144)&gt;=2,AE$3*AE144,0),IF(N(AH144)&gt;=2,AH$3*AH144,0),IF(N(V144)&gt;=2,V$3*V144,0),IF(N(Y144)&gt;=2,Y$3*Y144,0))/TCP,3))))</f>
        <v/>
      </c>
      <c r="AN144" s="2" t="str">
        <f>IFERROR(IF(COUNT($A144)=0,"",IF(COUNT(W144)=0,"--",IF(COUNTIF(B144:AK144,"3E")&gt;0,"3E",SUM(IF(D144&gt;=2,$D$3),IF(G144&gt;=2,$G$3),IF(J144&gt;=2,$J$3),IF(M144&gt;=2,$M$3),IF(P144&gt;=2,$P$3),IF(S144&gt;=2,$S$3),IF(V144&gt;=2,$V$3),IF(Y144&gt;=2,$Y$3),IF(AB144&gt;=2,$AB$3),IF(AE144&gt;=2,$AE$3),IF(AH144&gt;=2,$AH$3),IF(AK144&gt;=2,$AK$3))))),"")</f>
        <v/>
      </c>
      <c r="AO144" s="2" t="str">
        <f>IF(AM144="3E","3E",IF(COUNT($A144)=0,"",IF(COUNT(AK144)=0,"I",LOOKUP(AM144,{0,2,2.25,2.5,2.75,3,3.25,3.5,3.75,4},{"F","D","C","C+","B-","B","B+","A-","A","A+"}))))</f>
        <v/>
      </c>
      <c r="AP144" s="2" t="str">
        <f>IF(AM144="3E","3E",IF(OR(COUNT($A144)=0,COUNT(W144)=0),"",IF(AND(Y144&gt;=2,AM144&gt;=2,AN144&gt;=28),"PASS","FAIL")))</f>
        <v/>
      </c>
      <c r="AQ144" s="2" t="str">
        <f>IF(COUNT($A144)=0,"",IF(AP144="3E","3E",IF(AP144="PASS",CONCATENATE(IF(N(D144)&lt;2,"411F,",""),IF(N(G144)&lt;2,"412F,",""),IF(N(J144)&lt;2,"413F,",""),IF(N(M144)&lt;2,"421F,",""),IF(N(P144)&lt;2,"422F,",""),IF(N(S144)&lt;2,"423F,",""),IF(N(AB144)&lt;2,"431F,",""),IF(N(AE144)&lt;2,"432F,",""),IF(N(AH144)&lt;2,"433F,","")),"")))</f>
        <v/>
      </c>
      <c r="AR144" s="6" t="str">
        <f t="shared" si="3"/>
        <v/>
      </c>
    </row>
    <row r="145" spans="1:44" ht="18.95" customHeight="1" x14ac:dyDescent="0.25">
      <c r="A145" s="93" t="str">
        <f>IF(DR!$B147="","",DR!$B147)</f>
        <v/>
      </c>
      <c r="B145" s="5" t="str">
        <f>IF(COUNT($A145)=0,"",IF($A145&lt;&gt;DR!$B147,"ERR",DR!J147))</f>
        <v/>
      </c>
      <c r="C145" s="2" t="str">
        <f>IF(COUNT($A145)=0,"",IF(B145="3E","3E",IF(B145="","I",LOOKUP(B145/D$2,{0,0.4,0.45,0.5,0.55,0.6,0.65,0.7,0.75,0.8,1},{"F","D","C","C+","B-","B","B+","A-","A","A+"}))))</f>
        <v/>
      </c>
      <c r="D145" s="99" t="str">
        <f>IF(COUNT($A145)=0,"",IF(B145="","--",IF(B145="3E","3E",LOOKUP(B145/D$2,{0,0.4,0.45,0.5,0.55,0.6,0.65,0.7,0.75,0.8,1},{0,2,2.25,2.5,2.75,3,3.25,3.5,3.75,4}))))</f>
        <v/>
      </c>
      <c r="E145" s="5" t="str">
        <f>IF(COUNT($A145)=0,"",IF($A145&lt;&gt;DR!$B147,"ERR",DR!R147))</f>
        <v/>
      </c>
      <c r="F145" s="2" t="str">
        <f>IF(COUNT($A145)=0,"",IF(E145="3E","3E",IF(E145="","I",LOOKUP(E145/G$2,{0,0.4,0.45,0.5,0.55,0.6,0.65,0.7,0.75,0.8,1},{"F","D","C","C+","B-","B","B+","A-","A","A+"}))))</f>
        <v/>
      </c>
      <c r="G145" s="99" t="str">
        <f>IF(COUNT($A145)=0,"",IF(E145="","--",IF(E145="3E","3E",LOOKUP(E145/G$2,{0,0.4,0.45,0.5,0.55,0.6,0.65,0.7,0.75,0.8,1},{0,2,2.25,2.5,2.75,3,3.25,3.5,3.75,4}))))</f>
        <v/>
      </c>
      <c r="H145" s="5" t="str">
        <f>IF(COUNT($A145)=0,"",IF($A145&lt;&gt;DR!$B147,"ERR",DR!Z147))</f>
        <v/>
      </c>
      <c r="I145" s="2" t="str">
        <f>IF(COUNT($A145)=0,"",IF(H145="3E","3E",IF(H145="","I",LOOKUP(H145/J$2,{0,0.4,0.45,0.5,0.55,0.6,0.65,0.7,0.75,0.8,1},{"F","D","C","C+","B-","B","B+","A-","A","A+"}))))</f>
        <v/>
      </c>
      <c r="J145" s="99" t="str">
        <f>IF(COUNT($A145)=0,"",IF(H145="","--",IF(H145="3E","3E",LOOKUP(H145/J$2,{0,0.4,0.45,0.5,0.55,0.6,0.65,0.7,0.75,0.8,1},{0,2,2.25,2.5,2.75,3,3.25,3.5,3.75,4}))))</f>
        <v/>
      </c>
      <c r="K145" s="5" t="str">
        <f>IF(COUNT($A145)=0,"",IF($A145&lt;&gt;DR!$B147,"ERR",DR!AH147))</f>
        <v/>
      </c>
      <c r="L145" s="2" t="str">
        <f>IF(COUNT($A145)=0,"",IF(K145="3E","3E",IF(K145="","I",LOOKUP(K145/M$2,{0,0.4,0.45,0.5,0.55,0.6,0.65,0.7,0.75,0.8,1},{"F","D","C","C+","B-","B","B+","A-","A","A+"}))))</f>
        <v/>
      </c>
      <c r="M145" s="99" t="str">
        <f>IF(COUNT($A145)=0,"",IF(K145="","--",IF(K145="3E","3E",LOOKUP(K145/M$2,{0,0.4,0.45,0.5,0.55,0.6,0.65,0.7,0.75,0.8,1},{0,2,2.25,2.5,2.75,3,3.25,3.5,3.75,4}))))</f>
        <v/>
      </c>
      <c r="N145" s="5" t="str">
        <f>IF(COUNT($A145)=0,"",IF($A145&lt;&gt;DR!$B147,"ERR",DR!AP147))</f>
        <v/>
      </c>
      <c r="O145" s="2" t="str">
        <f>IF(COUNT($A145)=0,"",IF(N145="3E","3E",IF(N145="","I",LOOKUP(N145/P$2,{0,0.4,0.45,0.5,0.55,0.6,0.65,0.7,0.75,0.8,1},{"F","D","C","C+","B-","B","B+","A-","A","A+"}))))</f>
        <v/>
      </c>
      <c r="P145" s="99" t="str">
        <f>IF(COUNT($A145)=0,"",IF(N145="","--",IF(N145="3E","3E",LOOKUP(N145/P$2,{0,0.4,0.45,0.5,0.55,0.6,0.65,0.7,0.75,0.8,1},{0,2,2.25,2.5,2.75,3,3.25,3.5,3.75,4}))))</f>
        <v/>
      </c>
      <c r="Q145" s="5" t="str">
        <f>IF(COUNT($A145)=0,"",IF($A145&lt;&gt;DR!$B147,"ERR",DR!AX147))</f>
        <v/>
      </c>
      <c r="R145" s="2" t="str">
        <f>IF(COUNT($A145)=0,"",IF(Q145="3E","3E",IF(Q145="","I",LOOKUP(Q145/S$2,{0,0.4,0.45,0.5,0.55,0.6,0.65,0.7,0.75,0.8,1},{"F","D","C","C+","B-","B","B+","A-","A","A+"}))))</f>
        <v/>
      </c>
      <c r="S145" s="99" t="str">
        <f>IF(COUNT($A145)=0,"",IF(Q145="","--",IF(Q145="3E","3E",LOOKUP(Q145/S$2,{0,0.4,0.45,0.5,0.55,0.6,0.65,0.7,0.75,0.8,1},{0,2,2.25,2.5,2.75,3,3.25,3.5,3.75,4}))))</f>
        <v/>
      </c>
      <c r="T145" s="5" t="str">
        <f>IF(OR(COUNT($A145)=0,DR!BZ147=""),"",IF($A145&lt;&gt;DR!$B147,"ERR",DR!BZ147))</f>
        <v/>
      </c>
      <c r="U145" s="2" t="str">
        <f>IF(COUNT($A145)=0,"",IF(T145="3E","3E",IF(T145="","I",LOOKUP(T145/V$2,{0,0.4,0.45,0.5,0.55,0.6,0.65,0.7,0.75,0.8,1},{"F","D","C","C+","B-","B","B+","A-","A","A+"}))))</f>
        <v/>
      </c>
      <c r="V145" s="99" t="str">
        <f>IF(COUNT($A145)=0,"",IF(T145="","--",IF(T145="3E","3E",LOOKUP(T145/V$2,{0,0.4,0.45,0.5,0.55,0.6,0.65,0.7,0.75,0.8,1},{0,2,2.25,2.5,2.75,3,3.25,3.5,3.75,4}))))</f>
        <v/>
      </c>
      <c r="W145" s="5" t="str">
        <f>IF(COUNT($A145)=0,"",IF($A145&lt;&gt;DR!$B147,"ERR",IF(DR!$A147="IM",DR!CL147,DR!CK147)))</f>
        <v/>
      </c>
      <c r="X145" s="2" t="str">
        <f>IF(COUNT($A145)=0,"",IF(W145="3E","3E",IF(W145="","I",LOOKUP(W145/Y$2,{0,0.4,0.45,0.5,0.55,0.6,0.65,0.7,0.75,0.8,1},{"F","D","C","C+","B-","B","B+","A-","A","A+"}))))</f>
        <v/>
      </c>
      <c r="Y145" s="99" t="str">
        <f>IF(COUNT($A145)=0,"",IF(W145="","--",IF(W145="3E","3E",LOOKUP(W145/Y$2,{0,0.4,0.45,0.5,0.55,0.6,0.65,0.7,0.75,0.8,1},{0,2,2.25,2.5,2.75,3,3.25,3.5,3.75,4}))))</f>
        <v/>
      </c>
      <c r="Z145" s="5" t="str">
        <f>IF(COUNT($A145)=0,"",IF($A145&lt;&gt;DR!$B147,"ERR",DR!BF147))</f>
        <v/>
      </c>
      <c r="AA145" s="2" t="str">
        <f>IF(COUNT($A145)=0,"",IF(Z145="3E","3E",IF(Z145="","I",LOOKUP(Z145/AB$2,{0,0.4,0.45,0.5,0.55,0.6,0.65,0.7,0.75,0.8,1},{"F","D","C","C+","B-","B","B+","A-","A","A+"}))))</f>
        <v/>
      </c>
      <c r="AB145" s="99" t="str">
        <f>IF(COUNT($A145)=0,"",IF(Z145="","--",IF(Z145="3E","3E",LOOKUP(Z145/AB$2,{0,0.4,0.45,0.5,0.55,0.6,0.65,0.7,0.75,0.8,1},{0,2,2.25,2.5,2.75,3,3.25,3.5,3.75,4}))))</f>
        <v/>
      </c>
      <c r="AC145" s="5" t="str">
        <f>IF(COUNT($A145)=0,"",IF($A145&lt;&gt;DR!$B147,"ERR",DR!BG147))</f>
        <v/>
      </c>
      <c r="AD145" s="2" t="str">
        <f>IF(COUNT($A145)=0,"",IF(AC145="3E","3E",IF(AC145="","I",LOOKUP(AC145/AE$2,{0,0.4,0.45,0.5,0.55,0.6,0.65,0.7,0.75,0.8,1},{"F","D","C","C+","B-","B","B+","A-","A","A+"}))))</f>
        <v/>
      </c>
      <c r="AE145" s="99" t="str">
        <f>IF(COUNT($A145)=0,"",IF(AC145="","--",IF(AC145="3E","3E",LOOKUP(AC145/AE$2,{0,0.4,0.45,0.5,0.55,0.6,0.65,0.7,0.75,0.8,1},{0,2,2.25,2.5,2.75,3,3.25,3.5,3.75,4}))))</f>
        <v/>
      </c>
      <c r="AF145" s="5" t="str">
        <f>IF(COUNT($A145)=0,"",IF($A145&lt;&gt;DR!$B147,"ERR",DR!BQ147))</f>
        <v/>
      </c>
      <c r="AG145" s="2" t="str">
        <f>IF(COUNT($A145)=0,"",IF(AF145="3E","3E",IF(AF145="","I",LOOKUP(AF145/AH$2,{0,0.4,0.45,0.5,0.55,0.6,0.65,0.7,0.75,0.8,1},{"F","D","C","C+","B-","B","B+","A-","A","A+"}))))</f>
        <v/>
      </c>
      <c r="AH145" s="99" t="str">
        <f>IF(COUNT($A145)=0,"",IF(AF145="","--",IF(AF145="3E","3E",LOOKUP(AF145/AH$2,{0,0.4,0.45,0.5,0.55,0.6,0.65,0.7,0.75,0.8,1},{0,2,2.25,2.5,2.75,3,3.25,3.5,3.75,4}))))</f>
        <v/>
      </c>
      <c r="AI145" s="5" t="str">
        <f>IF(COUNT($A145)=0,"",IF($A145&lt;&gt;DR!$B147,"ERR",DR!BY147))</f>
        <v/>
      </c>
      <c r="AJ145" s="2" t="str">
        <f>IF(COUNT($A145)=0,"",IF(AI145="3E","3E",IF(AI145="","I",LOOKUP(AI145/AK$2,{0,0.4,0.45,0.5,0.55,0.6,0.65,0.7,0.75,0.8,1},{"F","D","C","C+","B-","B","B+","A-","A","A+"}))))</f>
        <v/>
      </c>
      <c r="AK145" s="103" t="str">
        <f>IF(COUNT($A145)=0,"",IF(AI145="","--",IF(AI145="3E","3E",LOOKUP(AI145/AK$2,{0,0.4,0.45,0.5,0.55,0.6,0.65,0.7,0.75,0.8,1},{0,2,2.25,2.5,2.75,3,3.25,3.5,3.75,4}))))</f>
        <v/>
      </c>
      <c r="AL145" s="94" t="str">
        <f>IFERROR(IF(COUNT($A145)=0,"",IF(COUNT(W145)=0,"--",IF(COUNTIF(B145:AK145,"3E")&gt;0,"3E",SUM(IF(D145&gt;=2,D145*$D$3),IF(G145&gt;=2,G145*$G$3),IF(J145&gt;=2,J145*$J$3),IF(M145&gt;=2,M145*$M$3),IF(P145&gt;=2,P145*$P$3),IF(S145&gt;=2,S145*$S$3),IF(V145&gt;=2,V145*$V$3),IF(Y145&gt;=2,Y145*$Y$3),IF(AB145&gt;=2,AB145*$AB$3),IF(AE145&gt;=2,AE145*$AE$3),IF(AH145&gt;=2,AH145*$AH$3),IF(AK145&gt;=2,AK145*$AK$3))))),"")</f>
        <v/>
      </c>
      <c r="AM145" s="4" t="str">
        <f>IF(COUNT($A145)=0,"",IF(COUNT(W145)=0,"--",IF(COUNTIF(B145:Y145,"3E")&gt;0,"3E",TRUNC(SUM(IF(N(D145)&gt;=2,D$3*D145,0),IF(N(G145)&gt;=2,G$3*G145,0),IF(N(J145)&gt;=2,J$3*J145,0),IF(N(M145)&gt;=2,M$3*M145,0),IF(N(P145)&gt;=2,P$3*P145,0),IF(N(S145)&gt;=2,S$3*S145,0),IF(N(AB145)&gt;=2,AB$3*AB145,0),IF(N(AE145)&gt;=2,AE$3*AE145,0),IF(N(AH145)&gt;=2,AH$3*AH145,0),IF(N(V145)&gt;=2,V$3*V145,0),IF(N(Y145)&gt;=2,Y$3*Y145,0))/TCP,3))))</f>
        <v/>
      </c>
      <c r="AN145" s="2" t="str">
        <f>IFERROR(IF(COUNT($A145)=0,"",IF(COUNT(W145)=0,"--",IF(COUNTIF(B145:AK145,"3E")&gt;0,"3E",SUM(IF(D145&gt;=2,$D$3),IF(G145&gt;=2,$G$3),IF(J145&gt;=2,$J$3),IF(M145&gt;=2,$M$3),IF(P145&gt;=2,$P$3),IF(S145&gt;=2,$S$3),IF(V145&gt;=2,$V$3),IF(Y145&gt;=2,$Y$3),IF(AB145&gt;=2,$AB$3),IF(AE145&gt;=2,$AE$3),IF(AH145&gt;=2,$AH$3),IF(AK145&gt;=2,$AK$3))))),"")</f>
        <v/>
      </c>
      <c r="AO145" s="2" t="str">
        <f>IF(AM145="3E","3E",IF(COUNT($A145)=0,"",IF(COUNT(AK145)=0,"I",LOOKUP(AM145,{0,2,2.25,2.5,2.75,3,3.25,3.5,3.75,4},{"F","D","C","C+","B-","B","B+","A-","A","A+"}))))</f>
        <v/>
      </c>
      <c r="AP145" s="2" t="str">
        <f>IF(AM145="3E","3E",IF(OR(COUNT($A145)=0,COUNT(W145)=0),"",IF(AND(Y145&gt;=2,AM145&gt;=2,AN145&gt;=28),"PASS","FAIL")))</f>
        <v/>
      </c>
      <c r="AQ145" s="2" t="str">
        <f>IF(COUNT($A145)=0,"",IF(AP145="3E","3E",IF(AP145="PASS",CONCATENATE(IF(N(D145)&lt;2,"411F,",""),IF(N(G145)&lt;2,"412F,",""),IF(N(J145)&lt;2,"413F,",""),IF(N(M145)&lt;2,"421F,",""),IF(N(P145)&lt;2,"422F,",""),IF(N(S145)&lt;2,"423F,",""),IF(N(AB145)&lt;2,"431F,",""),IF(N(AE145)&lt;2,"432F,",""),IF(N(AH145)&lt;2,"433F,","")),"")))</f>
        <v/>
      </c>
      <c r="AR145" s="6" t="str">
        <f t="shared" si="3"/>
        <v/>
      </c>
    </row>
    <row r="146" spans="1:44" ht="18.95" customHeight="1" x14ac:dyDescent="0.25">
      <c r="A146" s="93" t="str">
        <f>IF(DR!$B148="","",DR!$B148)</f>
        <v/>
      </c>
      <c r="B146" s="5" t="str">
        <f>IF(COUNT($A146)=0,"",IF($A146&lt;&gt;DR!$B148,"ERR",DR!J148))</f>
        <v/>
      </c>
      <c r="C146" s="2" t="str">
        <f>IF(COUNT($A146)=0,"",IF(B146="3E","3E",IF(B146="","I",LOOKUP(B146/D$2,{0,0.4,0.45,0.5,0.55,0.6,0.65,0.7,0.75,0.8,1},{"F","D","C","C+","B-","B","B+","A-","A","A+"}))))</f>
        <v/>
      </c>
      <c r="D146" s="99" t="str">
        <f>IF(COUNT($A146)=0,"",IF(B146="","--",IF(B146="3E","3E",LOOKUP(B146/D$2,{0,0.4,0.45,0.5,0.55,0.6,0.65,0.7,0.75,0.8,1},{0,2,2.25,2.5,2.75,3,3.25,3.5,3.75,4}))))</f>
        <v/>
      </c>
      <c r="E146" s="5" t="str">
        <f>IF(COUNT($A146)=0,"",IF($A146&lt;&gt;DR!$B148,"ERR",DR!R148))</f>
        <v/>
      </c>
      <c r="F146" s="2" t="str">
        <f>IF(COUNT($A146)=0,"",IF(E146="3E","3E",IF(E146="","I",LOOKUP(E146/G$2,{0,0.4,0.45,0.5,0.55,0.6,0.65,0.7,0.75,0.8,1},{"F","D","C","C+","B-","B","B+","A-","A","A+"}))))</f>
        <v/>
      </c>
      <c r="G146" s="99" t="str">
        <f>IF(COUNT($A146)=0,"",IF(E146="","--",IF(E146="3E","3E",LOOKUP(E146/G$2,{0,0.4,0.45,0.5,0.55,0.6,0.65,0.7,0.75,0.8,1},{0,2,2.25,2.5,2.75,3,3.25,3.5,3.75,4}))))</f>
        <v/>
      </c>
      <c r="H146" s="5" t="str">
        <f>IF(COUNT($A146)=0,"",IF($A146&lt;&gt;DR!$B148,"ERR",DR!Z148))</f>
        <v/>
      </c>
      <c r="I146" s="2" t="str">
        <f>IF(COUNT($A146)=0,"",IF(H146="3E","3E",IF(H146="","I",LOOKUP(H146/J$2,{0,0.4,0.45,0.5,0.55,0.6,0.65,0.7,0.75,0.8,1},{"F","D","C","C+","B-","B","B+","A-","A","A+"}))))</f>
        <v/>
      </c>
      <c r="J146" s="99" t="str">
        <f>IF(COUNT($A146)=0,"",IF(H146="","--",IF(H146="3E","3E",LOOKUP(H146/J$2,{0,0.4,0.45,0.5,0.55,0.6,0.65,0.7,0.75,0.8,1},{0,2,2.25,2.5,2.75,3,3.25,3.5,3.75,4}))))</f>
        <v/>
      </c>
      <c r="K146" s="5" t="str">
        <f>IF(COUNT($A146)=0,"",IF($A146&lt;&gt;DR!$B148,"ERR",DR!AH148))</f>
        <v/>
      </c>
      <c r="L146" s="2" t="str">
        <f>IF(COUNT($A146)=0,"",IF(K146="3E","3E",IF(K146="","I",LOOKUP(K146/M$2,{0,0.4,0.45,0.5,0.55,0.6,0.65,0.7,0.75,0.8,1},{"F","D","C","C+","B-","B","B+","A-","A","A+"}))))</f>
        <v/>
      </c>
      <c r="M146" s="99" t="str">
        <f>IF(COUNT($A146)=0,"",IF(K146="","--",IF(K146="3E","3E",LOOKUP(K146/M$2,{0,0.4,0.45,0.5,0.55,0.6,0.65,0.7,0.75,0.8,1},{0,2,2.25,2.5,2.75,3,3.25,3.5,3.75,4}))))</f>
        <v/>
      </c>
      <c r="N146" s="5" t="str">
        <f>IF(COUNT($A146)=0,"",IF($A146&lt;&gt;DR!$B148,"ERR",DR!AP148))</f>
        <v/>
      </c>
      <c r="O146" s="2" t="str">
        <f>IF(COUNT($A146)=0,"",IF(N146="3E","3E",IF(N146="","I",LOOKUP(N146/P$2,{0,0.4,0.45,0.5,0.55,0.6,0.65,0.7,0.75,0.8,1},{"F","D","C","C+","B-","B","B+","A-","A","A+"}))))</f>
        <v/>
      </c>
      <c r="P146" s="99" t="str">
        <f>IF(COUNT($A146)=0,"",IF(N146="","--",IF(N146="3E","3E",LOOKUP(N146/P$2,{0,0.4,0.45,0.5,0.55,0.6,0.65,0.7,0.75,0.8,1},{0,2,2.25,2.5,2.75,3,3.25,3.5,3.75,4}))))</f>
        <v/>
      </c>
      <c r="Q146" s="5" t="str">
        <f>IF(COUNT($A146)=0,"",IF($A146&lt;&gt;DR!$B148,"ERR",DR!AX148))</f>
        <v/>
      </c>
      <c r="R146" s="2" t="str">
        <f>IF(COUNT($A146)=0,"",IF(Q146="3E","3E",IF(Q146="","I",LOOKUP(Q146/S$2,{0,0.4,0.45,0.5,0.55,0.6,0.65,0.7,0.75,0.8,1},{"F","D","C","C+","B-","B","B+","A-","A","A+"}))))</f>
        <v/>
      </c>
      <c r="S146" s="99" t="str">
        <f>IF(COUNT($A146)=0,"",IF(Q146="","--",IF(Q146="3E","3E",LOOKUP(Q146/S$2,{0,0.4,0.45,0.5,0.55,0.6,0.65,0.7,0.75,0.8,1},{0,2,2.25,2.5,2.75,3,3.25,3.5,3.75,4}))))</f>
        <v/>
      </c>
      <c r="T146" s="5" t="str">
        <f>IF(OR(COUNT($A146)=0,DR!BZ148=""),"",IF($A146&lt;&gt;DR!$B148,"ERR",DR!BZ148))</f>
        <v/>
      </c>
      <c r="U146" s="2" t="str">
        <f>IF(COUNT($A146)=0,"",IF(T146="3E","3E",IF(T146="","I",LOOKUP(T146/V$2,{0,0.4,0.45,0.5,0.55,0.6,0.65,0.7,0.75,0.8,1},{"F","D","C","C+","B-","B","B+","A-","A","A+"}))))</f>
        <v/>
      </c>
      <c r="V146" s="99" t="str">
        <f>IF(COUNT($A146)=0,"",IF(T146="","--",IF(T146="3E","3E",LOOKUP(T146/V$2,{0,0.4,0.45,0.5,0.55,0.6,0.65,0.7,0.75,0.8,1},{0,2,2.25,2.5,2.75,3,3.25,3.5,3.75,4}))))</f>
        <v/>
      </c>
      <c r="W146" s="5" t="str">
        <f>IF(COUNT($A146)=0,"",IF($A146&lt;&gt;DR!$B148,"ERR",IF(DR!$A148="IM",DR!CL148,DR!CK148)))</f>
        <v/>
      </c>
      <c r="X146" s="2" t="str">
        <f>IF(COUNT($A146)=0,"",IF(W146="3E","3E",IF(W146="","I",LOOKUP(W146/Y$2,{0,0.4,0.45,0.5,0.55,0.6,0.65,0.7,0.75,0.8,1},{"F","D","C","C+","B-","B","B+","A-","A","A+"}))))</f>
        <v/>
      </c>
      <c r="Y146" s="99" t="str">
        <f>IF(COUNT($A146)=0,"",IF(W146="","--",IF(W146="3E","3E",LOOKUP(W146/Y$2,{0,0.4,0.45,0.5,0.55,0.6,0.65,0.7,0.75,0.8,1},{0,2,2.25,2.5,2.75,3,3.25,3.5,3.75,4}))))</f>
        <v/>
      </c>
      <c r="Z146" s="5" t="str">
        <f>IF(COUNT($A146)=0,"",IF($A146&lt;&gt;DR!$B148,"ERR",DR!BF148))</f>
        <v/>
      </c>
      <c r="AA146" s="2" t="str">
        <f>IF(COUNT($A146)=0,"",IF(Z146="3E","3E",IF(Z146="","I",LOOKUP(Z146/AB$2,{0,0.4,0.45,0.5,0.55,0.6,0.65,0.7,0.75,0.8,1},{"F","D","C","C+","B-","B","B+","A-","A","A+"}))))</f>
        <v/>
      </c>
      <c r="AB146" s="99" t="str">
        <f>IF(COUNT($A146)=0,"",IF(Z146="","--",IF(Z146="3E","3E",LOOKUP(Z146/AB$2,{0,0.4,0.45,0.5,0.55,0.6,0.65,0.7,0.75,0.8,1},{0,2,2.25,2.5,2.75,3,3.25,3.5,3.75,4}))))</f>
        <v/>
      </c>
      <c r="AC146" s="5" t="str">
        <f>IF(COUNT($A146)=0,"",IF($A146&lt;&gt;DR!$B148,"ERR",DR!BG148))</f>
        <v/>
      </c>
      <c r="AD146" s="2" t="str">
        <f>IF(COUNT($A146)=0,"",IF(AC146="3E","3E",IF(AC146="","I",LOOKUP(AC146/AE$2,{0,0.4,0.45,0.5,0.55,0.6,0.65,0.7,0.75,0.8,1},{"F","D","C","C+","B-","B","B+","A-","A","A+"}))))</f>
        <v/>
      </c>
      <c r="AE146" s="99" t="str">
        <f>IF(COUNT($A146)=0,"",IF(AC146="","--",IF(AC146="3E","3E",LOOKUP(AC146/AE$2,{0,0.4,0.45,0.5,0.55,0.6,0.65,0.7,0.75,0.8,1},{0,2,2.25,2.5,2.75,3,3.25,3.5,3.75,4}))))</f>
        <v/>
      </c>
      <c r="AF146" s="5" t="str">
        <f>IF(COUNT($A146)=0,"",IF($A146&lt;&gt;DR!$B148,"ERR",DR!BQ148))</f>
        <v/>
      </c>
      <c r="AG146" s="2" t="str">
        <f>IF(COUNT($A146)=0,"",IF(AF146="3E","3E",IF(AF146="","I",LOOKUP(AF146/AH$2,{0,0.4,0.45,0.5,0.55,0.6,0.65,0.7,0.75,0.8,1},{"F","D","C","C+","B-","B","B+","A-","A","A+"}))))</f>
        <v/>
      </c>
      <c r="AH146" s="99" t="str">
        <f>IF(COUNT($A146)=0,"",IF(AF146="","--",IF(AF146="3E","3E",LOOKUP(AF146/AH$2,{0,0.4,0.45,0.5,0.55,0.6,0.65,0.7,0.75,0.8,1},{0,2,2.25,2.5,2.75,3,3.25,3.5,3.75,4}))))</f>
        <v/>
      </c>
      <c r="AI146" s="5" t="str">
        <f>IF(COUNT($A146)=0,"",IF($A146&lt;&gt;DR!$B148,"ERR",DR!BY148))</f>
        <v/>
      </c>
      <c r="AJ146" s="2" t="str">
        <f>IF(COUNT($A146)=0,"",IF(AI146="3E","3E",IF(AI146="","I",LOOKUP(AI146/AK$2,{0,0.4,0.45,0.5,0.55,0.6,0.65,0.7,0.75,0.8,1},{"F","D","C","C+","B-","B","B+","A-","A","A+"}))))</f>
        <v/>
      </c>
      <c r="AK146" s="103" t="str">
        <f>IF(COUNT($A146)=0,"",IF(AI146="","--",IF(AI146="3E","3E",LOOKUP(AI146/AK$2,{0,0.4,0.45,0.5,0.55,0.6,0.65,0.7,0.75,0.8,1},{0,2,2.25,2.5,2.75,3,3.25,3.5,3.75,4}))))</f>
        <v/>
      </c>
      <c r="AL146" s="94" t="str">
        <f>IFERROR(IF(COUNT($A146)=0,"",IF(COUNT(W146)=0,"--",IF(COUNTIF(B146:AK146,"3E")&gt;0,"3E",SUM(IF(D146&gt;=2,D146*$D$3),IF(G146&gt;=2,G146*$G$3),IF(J146&gt;=2,J146*$J$3),IF(M146&gt;=2,M146*$M$3),IF(P146&gt;=2,P146*$P$3),IF(S146&gt;=2,S146*$S$3),IF(V146&gt;=2,V146*$V$3),IF(Y146&gt;=2,Y146*$Y$3),IF(AB146&gt;=2,AB146*$AB$3),IF(AE146&gt;=2,AE146*$AE$3),IF(AH146&gt;=2,AH146*$AH$3),IF(AK146&gt;=2,AK146*$AK$3))))),"")</f>
        <v/>
      </c>
      <c r="AM146" s="4" t="str">
        <f>IF(COUNT($A146)=0,"",IF(COUNT(W146)=0,"--",IF(COUNTIF(B146:Y146,"3E")&gt;0,"3E",TRUNC(SUM(IF(N(D146)&gt;=2,D$3*D146,0),IF(N(G146)&gt;=2,G$3*G146,0),IF(N(J146)&gt;=2,J$3*J146,0),IF(N(M146)&gt;=2,M$3*M146,0),IF(N(P146)&gt;=2,P$3*P146,0),IF(N(S146)&gt;=2,S$3*S146,0),IF(N(AB146)&gt;=2,AB$3*AB146,0),IF(N(AE146)&gt;=2,AE$3*AE146,0),IF(N(AH146)&gt;=2,AH$3*AH146,0),IF(N(V146)&gt;=2,V$3*V146,0),IF(N(Y146)&gt;=2,Y$3*Y146,0))/TCP,3))))</f>
        <v/>
      </c>
      <c r="AN146" s="2" t="str">
        <f>IFERROR(IF(COUNT($A146)=0,"",IF(COUNT(W146)=0,"--",IF(COUNTIF(B146:AK146,"3E")&gt;0,"3E",SUM(IF(D146&gt;=2,$D$3),IF(G146&gt;=2,$G$3),IF(J146&gt;=2,$J$3),IF(M146&gt;=2,$M$3),IF(P146&gt;=2,$P$3),IF(S146&gt;=2,$S$3),IF(V146&gt;=2,$V$3),IF(Y146&gt;=2,$Y$3),IF(AB146&gt;=2,$AB$3),IF(AE146&gt;=2,$AE$3),IF(AH146&gt;=2,$AH$3),IF(AK146&gt;=2,$AK$3))))),"")</f>
        <v/>
      </c>
      <c r="AO146" s="2" t="str">
        <f>IF(AM146="3E","3E",IF(COUNT($A146)=0,"",IF(COUNT(AK146)=0,"I",LOOKUP(AM146,{0,2,2.25,2.5,2.75,3,3.25,3.5,3.75,4},{"F","D","C","C+","B-","B","B+","A-","A","A+"}))))</f>
        <v/>
      </c>
      <c r="AP146" s="2" t="str">
        <f>IF(AM146="3E","3E",IF(OR(COUNT($A146)=0,COUNT(W146)=0),"",IF(AND(Y146&gt;=2,AM146&gt;=2,AN146&gt;=28),"PASS","FAIL")))</f>
        <v/>
      </c>
      <c r="AQ146" s="2" t="str">
        <f>IF(COUNT($A146)=0,"",IF(AP146="3E","3E",IF(AP146="PASS",CONCATENATE(IF(N(D146)&lt;2,"411F,",""),IF(N(G146)&lt;2,"412F,",""),IF(N(J146)&lt;2,"413F,",""),IF(N(M146)&lt;2,"421F,",""),IF(N(P146)&lt;2,"422F,",""),IF(N(S146)&lt;2,"423F,",""),IF(N(AB146)&lt;2,"431F,",""),IF(N(AE146)&lt;2,"432F,",""),IF(N(AH146)&lt;2,"433F,","")),"")))</f>
        <v/>
      </c>
      <c r="AR146" s="6" t="str">
        <f t="shared" si="3"/>
        <v/>
      </c>
    </row>
    <row r="147" spans="1:44" ht="18.95" customHeight="1" x14ac:dyDescent="0.25">
      <c r="A147" s="93" t="str">
        <f>IF(DR!$B149="","",DR!$B149)</f>
        <v/>
      </c>
      <c r="B147" s="5" t="str">
        <f>IF(COUNT($A147)=0,"",IF($A147&lt;&gt;DR!$B149,"ERR",DR!J149))</f>
        <v/>
      </c>
      <c r="C147" s="2" t="str">
        <f>IF(COUNT($A147)=0,"",IF(B147="3E","3E",IF(B147="","I",LOOKUP(B147/D$2,{0,0.4,0.45,0.5,0.55,0.6,0.65,0.7,0.75,0.8,1},{"F","D","C","C+","B-","B","B+","A-","A","A+"}))))</f>
        <v/>
      </c>
      <c r="D147" s="99" t="str">
        <f>IF(COUNT($A147)=0,"",IF(B147="","--",IF(B147="3E","3E",LOOKUP(B147/D$2,{0,0.4,0.45,0.5,0.55,0.6,0.65,0.7,0.75,0.8,1},{0,2,2.25,2.5,2.75,3,3.25,3.5,3.75,4}))))</f>
        <v/>
      </c>
      <c r="E147" s="5" t="str">
        <f>IF(COUNT($A147)=0,"",IF($A147&lt;&gt;DR!$B149,"ERR",DR!R149))</f>
        <v/>
      </c>
      <c r="F147" s="2" t="str">
        <f>IF(COUNT($A147)=0,"",IF(E147="3E","3E",IF(E147="","I",LOOKUP(E147/G$2,{0,0.4,0.45,0.5,0.55,0.6,0.65,0.7,0.75,0.8,1},{"F","D","C","C+","B-","B","B+","A-","A","A+"}))))</f>
        <v/>
      </c>
      <c r="G147" s="99" t="str">
        <f>IF(COUNT($A147)=0,"",IF(E147="","--",IF(E147="3E","3E",LOOKUP(E147/G$2,{0,0.4,0.45,0.5,0.55,0.6,0.65,0.7,0.75,0.8,1},{0,2,2.25,2.5,2.75,3,3.25,3.5,3.75,4}))))</f>
        <v/>
      </c>
      <c r="H147" s="5" t="str">
        <f>IF(COUNT($A147)=0,"",IF($A147&lt;&gt;DR!$B149,"ERR",DR!Z149))</f>
        <v/>
      </c>
      <c r="I147" s="2" t="str">
        <f>IF(COUNT($A147)=0,"",IF(H147="3E","3E",IF(H147="","I",LOOKUP(H147/J$2,{0,0.4,0.45,0.5,0.55,0.6,0.65,0.7,0.75,0.8,1},{"F","D","C","C+","B-","B","B+","A-","A","A+"}))))</f>
        <v/>
      </c>
      <c r="J147" s="99" t="str">
        <f>IF(COUNT($A147)=0,"",IF(H147="","--",IF(H147="3E","3E",LOOKUP(H147/J$2,{0,0.4,0.45,0.5,0.55,0.6,0.65,0.7,0.75,0.8,1},{0,2,2.25,2.5,2.75,3,3.25,3.5,3.75,4}))))</f>
        <v/>
      </c>
      <c r="K147" s="5" t="str">
        <f>IF(COUNT($A147)=0,"",IF($A147&lt;&gt;DR!$B149,"ERR",DR!AH149))</f>
        <v/>
      </c>
      <c r="L147" s="2" t="str">
        <f>IF(COUNT($A147)=0,"",IF(K147="3E","3E",IF(K147="","I",LOOKUP(K147/M$2,{0,0.4,0.45,0.5,0.55,0.6,0.65,0.7,0.75,0.8,1},{"F","D","C","C+","B-","B","B+","A-","A","A+"}))))</f>
        <v/>
      </c>
      <c r="M147" s="99" t="str">
        <f>IF(COUNT($A147)=0,"",IF(K147="","--",IF(K147="3E","3E",LOOKUP(K147/M$2,{0,0.4,0.45,0.5,0.55,0.6,0.65,0.7,0.75,0.8,1},{0,2,2.25,2.5,2.75,3,3.25,3.5,3.75,4}))))</f>
        <v/>
      </c>
      <c r="N147" s="5" t="str">
        <f>IF(COUNT($A147)=0,"",IF($A147&lt;&gt;DR!$B149,"ERR",DR!AP149))</f>
        <v/>
      </c>
      <c r="O147" s="2" t="str">
        <f>IF(COUNT($A147)=0,"",IF(N147="3E","3E",IF(N147="","I",LOOKUP(N147/P$2,{0,0.4,0.45,0.5,0.55,0.6,0.65,0.7,0.75,0.8,1},{"F","D","C","C+","B-","B","B+","A-","A","A+"}))))</f>
        <v/>
      </c>
      <c r="P147" s="99" t="str">
        <f>IF(COUNT($A147)=0,"",IF(N147="","--",IF(N147="3E","3E",LOOKUP(N147/P$2,{0,0.4,0.45,0.5,0.55,0.6,0.65,0.7,0.75,0.8,1},{0,2,2.25,2.5,2.75,3,3.25,3.5,3.75,4}))))</f>
        <v/>
      </c>
      <c r="Q147" s="5" t="str">
        <f>IF(COUNT($A147)=0,"",IF($A147&lt;&gt;DR!$B149,"ERR",DR!AX149))</f>
        <v/>
      </c>
      <c r="R147" s="2" t="str">
        <f>IF(COUNT($A147)=0,"",IF(Q147="3E","3E",IF(Q147="","I",LOOKUP(Q147/S$2,{0,0.4,0.45,0.5,0.55,0.6,0.65,0.7,0.75,0.8,1},{"F","D","C","C+","B-","B","B+","A-","A","A+"}))))</f>
        <v/>
      </c>
      <c r="S147" s="99" t="str">
        <f>IF(COUNT($A147)=0,"",IF(Q147="","--",IF(Q147="3E","3E",LOOKUP(Q147/S$2,{0,0.4,0.45,0.5,0.55,0.6,0.65,0.7,0.75,0.8,1},{0,2,2.25,2.5,2.75,3,3.25,3.5,3.75,4}))))</f>
        <v/>
      </c>
      <c r="T147" s="5" t="str">
        <f>IF(OR(COUNT($A147)=0,DR!BZ149=""),"",IF($A147&lt;&gt;DR!$B149,"ERR",DR!BZ149))</f>
        <v/>
      </c>
      <c r="U147" s="2" t="str">
        <f>IF(COUNT($A147)=0,"",IF(T147="3E","3E",IF(T147="","I",LOOKUP(T147/V$2,{0,0.4,0.45,0.5,0.55,0.6,0.65,0.7,0.75,0.8,1},{"F","D","C","C+","B-","B","B+","A-","A","A+"}))))</f>
        <v/>
      </c>
      <c r="V147" s="99" t="str">
        <f>IF(COUNT($A147)=0,"",IF(T147="","--",IF(T147="3E","3E",LOOKUP(T147/V$2,{0,0.4,0.45,0.5,0.55,0.6,0.65,0.7,0.75,0.8,1},{0,2,2.25,2.5,2.75,3,3.25,3.5,3.75,4}))))</f>
        <v/>
      </c>
      <c r="W147" s="5" t="str">
        <f>IF(COUNT($A147)=0,"",IF($A147&lt;&gt;DR!$B149,"ERR",IF(DR!$A149="IM",DR!CL149,DR!CK149)))</f>
        <v/>
      </c>
      <c r="X147" s="2" t="str">
        <f>IF(COUNT($A147)=0,"",IF(W147="3E","3E",IF(W147="","I",LOOKUP(W147/Y$2,{0,0.4,0.45,0.5,0.55,0.6,0.65,0.7,0.75,0.8,1},{"F","D","C","C+","B-","B","B+","A-","A","A+"}))))</f>
        <v/>
      </c>
      <c r="Y147" s="99" t="str">
        <f>IF(COUNT($A147)=0,"",IF(W147="","--",IF(W147="3E","3E",LOOKUP(W147/Y$2,{0,0.4,0.45,0.5,0.55,0.6,0.65,0.7,0.75,0.8,1},{0,2,2.25,2.5,2.75,3,3.25,3.5,3.75,4}))))</f>
        <v/>
      </c>
      <c r="Z147" s="5" t="str">
        <f>IF(COUNT($A147)=0,"",IF($A147&lt;&gt;DR!$B149,"ERR",DR!BF149))</f>
        <v/>
      </c>
      <c r="AA147" s="2" t="str">
        <f>IF(COUNT($A147)=0,"",IF(Z147="3E","3E",IF(Z147="","I",LOOKUP(Z147/AB$2,{0,0.4,0.45,0.5,0.55,0.6,0.65,0.7,0.75,0.8,1},{"F","D","C","C+","B-","B","B+","A-","A","A+"}))))</f>
        <v/>
      </c>
      <c r="AB147" s="99" t="str">
        <f>IF(COUNT($A147)=0,"",IF(Z147="","--",IF(Z147="3E","3E",LOOKUP(Z147/AB$2,{0,0.4,0.45,0.5,0.55,0.6,0.65,0.7,0.75,0.8,1},{0,2,2.25,2.5,2.75,3,3.25,3.5,3.75,4}))))</f>
        <v/>
      </c>
      <c r="AC147" s="5" t="str">
        <f>IF(COUNT($A147)=0,"",IF($A147&lt;&gt;DR!$B149,"ERR",DR!BG149))</f>
        <v/>
      </c>
      <c r="AD147" s="2" t="str">
        <f>IF(COUNT($A147)=0,"",IF(AC147="3E","3E",IF(AC147="","I",LOOKUP(AC147/AE$2,{0,0.4,0.45,0.5,0.55,0.6,0.65,0.7,0.75,0.8,1},{"F","D","C","C+","B-","B","B+","A-","A","A+"}))))</f>
        <v/>
      </c>
      <c r="AE147" s="99" t="str">
        <f>IF(COUNT($A147)=0,"",IF(AC147="","--",IF(AC147="3E","3E",LOOKUP(AC147/AE$2,{0,0.4,0.45,0.5,0.55,0.6,0.65,0.7,0.75,0.8,1},{0,2,2.25,2.5,2.75,3,3.25,3.5,3.75,4}))))</f>
        <v/>
      </c>
      <c r="AF147" s="5" t="str">
        <f>IF(COUNT($A147)=0,"",IF($A147&lt;&gt;DR!$B149,"ERR",DR!BQ149))</f>
        <v/>
      </c>
      <c r="AG147" s="2" t="str">
        <f>IF(COUNT($A147)=0,"",IF(AF147="3E","3E",IF(AF147="","I",LOOKUP(AF147/AH$2,{0,0.4,0.45,0.5,0.55,0.6,0.65,0.7,0.75,0.8,1},{"F","D","C","C+","B-","B","B+","A-","A","A+"}))))</f>
        <v/>
      </c>
      <c r="AH147" s="99" t="str">
        <f>IF(COUNT($A147)=0,"",IF(AF147="","--",IF(AF147="3E","3E",LOOKUP(AF147/AH$2,{0,0.4,0.45,0.5,0.55,0.6,0.65,0.7,0.75,0.8,1},{0,2,2.25,2.5,2.75,3,3.25,3.5,3.75,4}))))</f>
        <v/>
      </c>
      <c r="AI147" s="5" t="str">
        <f>IF(COUNT($A147)=0,"",IF($A147&lt;&gt;DR!$B149,"ERR",DR!BY149))</f>
        <v/>
      </c>
      <c r="AJ147" s="2" t="str">
        <f>IF(COUNT($A147)=0,"",IF(AI147="3E","3E",IF(AI147="","I",LOOKUP(AI147/AK$2,{0,0.4,0.45,0.5,0.55,0.6,0.65,0.7,0.75,0.8,1},{"F","D","C","C+","B-","B","B+","A-","A","A+"}))))</f>
        <v/>
      </c>
      <c r="AK147" s="103" t="str">
        <f>IF(COUNT($A147)=0,"",IF(AI147="","--",IF(AI147="3E","3E",LOOKUP(AI147/AK$2,{0,0.4,0.45,0.5,0.55,0.6,0.65,0.7,0.75,0.8,1},{0,2,2.25,2.5,2.75,3,3.25,3.5,3.75,4}))))</f>
        <v/>
      </c>
      <c r="AL147" s="94" t="str">
        <f>IFERROR(IF(COUNT($A147)=0,"",IF(COUNT(W147)=0,"--",IF(COUNTIF(B147:AK147,"3E")&gt;0,"3E",SUM(IF(D147&gt;=2,D147*$D$3),IF(G147&gt;=2,G147*$G$3),IF(J147&gt;=2,J147*$J$3),IF(M147&gt;=2,M147*$M$3),IF(P147&gt;=2,P147*$P$3),IF(S147&gt;=2,S147*$S$3),IF(V147&gt;=2,V147*$V$3),IF(Y147&gt;=2,Y147*$Y$3),IF(AB147&gt;=2,AB147*$AB$3),IF(AE147&gt;=2,AE147*$AE$3),IF(AH147&gt;=2,AH147*$AH$3),IF(AK147&gt;=2,AK147*$AK$3))))),"")</f>
        <v/>
      </c>
      <c r="AM147" s="4" t="str">
        <f>IF(COUNT($A147)=0,"",IF(COUNT(W147)=0,"--",IF(COUNTIF(B147:Y147,"3E")&gt;0,"3E",TRUNC(SUM(IF(N(D147)&gt;=2,D$3*D147,0),IF(N(G147)&gt;=2,G$3*G147,0),IF(N(J147)&gt;=2,J$3*J147,0),IF(N(M147)&gt;=2,M$3*M147,0),IF(N(P147)&gt;=2,P$3*P147,0),IF(N(S147)&gt;=2,S$3*S147,0),IF(N(AB147)&gt;=2,AB$3*AB147,0),IF(N(AE147)&gt;=2,AE$3*AE147,0),IF(N(AH147)&gt;=2,AH$3*AH147,0),IF(N(V147)&gt;=2,V$3*V147,0),IF(N(Y147)&gt;=2,Y$3*Y147,0))/TCP,3))))</f>
        <v/>
      </c>
      <c r="AN147" s="2" t="str">
        <f>IFERROR(IF(COUNT($A147)=0,"",IF(COUNT(W147)=0,"--",IF(COUNTIF(B147:AK147,"3E")&gt;0,"3E",SUM(IF(D147&gt;=2,$D$3),IF(G147&gt;=2,$G$3),IF(J147&gt;=2,$J$3),IF(M147&gt;=2,$M$3),IF(P147&gt;=2,$P$3),IF(S147&gt;=2,$S$3),IF(V147&gt;=2,$V$3),IF(Y147&gt;=2,$Y$3),IF(AB147&gt;=2,$AB$3),IF(AE147&gt;=2,$AE$3),IF(AH147&gt;=2,$AH$3),IF(AK147&gt;=2,$AK$3))))),"")</f>
        <v/>
      </c>
      <c r="AO147" s="2" t="str">
        <f>IF(AM147="3E","3E",IF(COUNT($A147)=0,"",IF(COUNT(AK147)=0,"I",LOOKUP(AM147,{0,2,2.25,2.5,2.75,3,3.25,3.5,3.75,4},{"F","D","C","C+","B-","B","B+","A-","A","A+"}))))</f>
        <v/>
      </c>
      <c r="AP147" s="2" t="str">
        <f>IF(AM147="3E","3E",IF(OR(COUNT($A147)=0,COUNT(W147)=0),"",IF(AND(Y147&gt;=2,AM147&gt;=2,AN147&gt;=28),"PASS","FAIL")))</f>
        <v/>
      </c>
      <c r="AQ147" s="2" t="str">
        <f>IF(COUNT($A147)=0,"",IF(AP147="3E","3E",IF(AP147="PASS",CONCATENATE(IF(N(D147)&lt;2,"411F,",""),IF(N(G147)&lt;2,"412F,",""),IF(N(J147)&lt;2,"413F,",""),IF(N(M147)&lt;2,"421F,",""),IF(N(P147)&lt;2,"422F,",""),IF(N(S147)&lt;2,"423F,",""),IF(N(AB147)&lt;2,"431F,",""),IF(N(AE147)&lt;2,"432F,",""),IF(N(AH147)&lt;2,"433F,","")),"")))</f>
        <v/>
      </c>
      <c r="AR147" s="6" t="str">
        <f t="shared" si="3"/>
        <v/>
      </c>
    </row>
    <row r="148" spans="1:44" ht="18.95" customHeight="1" x14ac:dyDescent="0.25">
      <c r="A148" s="93" t="str">
        <f>IF(DR!$B150="","",DR!$B150)</f>
        <v/>
      </c>
      <c r="B148" s="5" t="str">
        <f>IF(COUNT($A148)=0,"",IF($A148&lt;&gt;DR!$B150,"ERR",DR!J150))</f>
        <v/>
      </c>
      <c r="C148" s="2" t="str">
        <f>IF(COUNT($A148)=0,"",IF(B148="3E","3E",IF(B148="","I",LOOKUP(B148/D$2,{0,0.4,0.45,0.5,0.55,0.6,0.65,0.7,0.75,0.8,1},{"F","D","C","C+","B-","B","B+","A-","A","A+"}))))</f>
        <v/>
      </c>
      <c r="D148" s="99" t="str">
        <f>IF(COUNT($A148)=0,"",IF(B148="","--",IF(B148="3E","3E",LOOKUP(B148/D$2,{0,0.4,0.45,0.5,0.55,0.6,0.65,0.7,0.75,0.8,1},{0,2,2.25,2.5,2.75,3,3.25,3.5,3.75,4}))))</f>
        <v/>
      </c>
      <c r="E148" s="5" t="str">
        <f>IF(COUNT($A148)=0,"",IF($A148&lt;&gt;DR!$B150,"ERR",DR!R150))</f>
        <v/>
      </c>
      <c r="F148" s="2" t="str">
        <f>IF(COUNT($A148)=0,"",IF(E148="3E","3E",IF(E148="","I",LOOKUP(E148/G$2,{0,0.4,0.45,0.5,0.55,0.6,0.65,0.7,0.75,0.8,1},{"F","D","C","C+","B-","B","B+","A-","A","A+"}))))</f>
        <v/>
      </c>
      <c r="G148" s="99" t="str">
        <f>IF(COUNT($A148)=0,"",IF(E148="","--",IF(E148="3E","3E",LOOKUP(E148/G$2,{0,0.4,0.45,0.5,0.55,0.6,0.65,0.7,0.75,0.8,1},{0,2,2.25,2.5,2.75,3,3.25,3.5,3.75,4}))))</f>
        <v/>
      </c>
      <c r="H148" s="5" t="str">
        <f>IF(COUNT($A148)=0,"",IF($A148&lt;&gt;DR!$B150,"ERR",DR!Z150))</f>
        <v/>
      </c>
      <c r="I148" s="2" t="str">
        <f>IF(COUNT($A148)=0,"",IF(H148="3E","3E",IF(H148="","I",LOOKUP(H148/J$2,{0,0.4,0.45,0.5,0.55,0.6,0.65,0.7,0.75,0.8,1},{"F","D","C","C+","B-","B","B+","A-","A","A+"}))))</f>
        <v/>
      </c>
      <c r="J148" s="99" t="str">
        <f>IF(COUNT($A148)=0,"",IF(H148="","--",IF(H148="3E","3E",LOOKUP(H148/J$2,{0,0.4,0.45,0.5,0.55,0.6,0.65,0.7,0.75,0.8,1},{0,2,2.25,2.5,2.75,3,3.25,3.5,3.75,4}))))</f>
        <v/>
      </c>
      <c r="K148" s="5" t="str">
        <f>IF(COUNT($A148)=0,"",IF($A148&lt;&gt;DR!$B150,"ERR",DR!AH150))</f>
        <v/>
      </c>
      <c r="L148" s="2" t="str">
        <f>IF(COUNT($A148)=0,"",IF(K148="3E","3E",IF(K148="","I",LOOKUP(K148/M$2,{0,0.4,0.45,0.5,0.55,0.6,0.65,0.7,0.75,0.8,1},{"F","D","C","C+","B-","B","B+","A-","A","A+"}))))</f>
        <v/>
      </c>
      <c r="M148" s="99" t="str">
        <f>IF(COUNT($A148)=0,"",IF(K148="","--",IF(K148="3E","3E",LOOKUP(K148/M$2,{0,0.4,0.45,0.5,0.55,0.6,0.65,0.7,0.75,0.8,1},{0,2,2.25,2.5,2.75,3,3.25,3.5,3.75,4}))))</f>
        <v/>
      </c>
      <c r="N148" s="5" t="str">
        <f>IF(COUNT($A148)=0,"",IF($A148&lt;&gt;DR!$B150,"ERR",DR!AP150))</f>
        <v/>
      </c>
      <c r="O148" s="2" t="str">
        <f>IF(COUNT($A148)=0,"",IF(N148="3E","3E",IF(N148="","I",LOOKUP(N148/P$2,{0,0.4,0.45,0.5,0.55,0.6,0.65,0.7,0.75,0.8,1},{"F","D","C","C+","B-","B","B+","A-","A","A+"}))))</f>
        <v/>
      </c>
      <c r="P148" s="99" t="str">
        <f>IF(COUNT($A148)=0,"",IF(N148="","--",IF(N148="3E","3E",LOOKUP(N148/P$2,{0,0.4,0.45,0.5,0.55,0.6,0.65,0.7,0.75,0.8,1},{0,2,2.25,2.5,2.75,3,3.25,3.5,3.75,4}))))</f>
        <v/>
      </c>
      <c r="Q148" s="5" t="str">
        <f>IF(COUNT($A148)=0,"",IF($A148&lt;&gt;DR!$B150,"ERR",DR!AX150))</f>
        <v/>
      </c>
      <c r="R148" s="2" t="str">
        <f>IF(COUNT($A148)=0,"",IF(Q148="3E","3E",IF(Q148="","I",LOOKUP(Q148/S$2,{0,0.4,0.45,0.5,0.55,0.6,0.65,0.7,0.75,0.8,1},{"F","D","C","C+","B-","B","B+","A-","A","A+"}))))</f>
        <v/>
      </c>
      <c r="S148" s="99" t="str">
        <f>IF(COUNT($A148)=0,"",IF(Q148="","--",IF(Q148="3E","3E",LOOKUP(Q148/S$2,{0,0.4,0.45,0.5,0.55,0.6,0.65,0.7,0.75,0.8,1},{0,2,2.25,2.5,2.75,3,3.25,3.5,3.75,4}))))</f>
        <v/>
      </c>
      <c r="T148" s="5" t="str">
        <f>IF(OR(COUNT($A148)=0,DR!BZ150=""),"",IF($A148&lt;&gt;DR!$B150,"ERR",DR!BZ150))</f>
        <v/>
      </c>
      <c r="U148" s="2" t="str">
        <f>IF(COUNT($A148)=0,"",IF(T148="3E","3E",IF(T148="","I",LOOKUP(T148/V$2,{0,0.4,0.45,0.5,0.55,0.6,0.65,0.7,0.75,0.8,1},{"F","D","C","C+","B-","B","B+","A-","A","A+"}))))</f>
        <v/>
      </c>
      <c r="V148" s="99" t="str">
        <f>IF(COUNT($A148)=0,"",IF(T148="","--",IF(T148="3E","3E",LOOKUP(T148/V$2,{0,0.4,0.45,0.5,0.55,0.6,0.65,0.7,0.75,0.8,1},{0,2,2.25,2.5,2.75,3,3.25,3.5,3.75,4}))))</f>
        <v/>
      </c>
      <c r="W148" s="5" t="str">
        <f>IF(COUNT($A148)=0,"",IF($A148&lt;&gt;DR!$B150,"ERR",IF(DR!$A150="IM",DR!CL150,DR!CK150)))</f>
        <v/>
      </c>
      <c r="X148" s="2" t="str">
        <f>IF(COUNT($A148)=0,"",IF(W148="3E","3E",IF(W148="","I",LOOKUP(W148/Y$2,{0,0.4,0.45,0.5,0.55,0.6,0.65,0.7,0.75,0.8,1},{"F","D","C","C+","B-","B","B+","A-","A","A+"}))))</f>
        <v/>
      </c>
      <c r="Y148" s="99" t="str">
        <f>IF(COUNT($A148)=0,"",IF(W148="","--",IF(W148="3E","3E",LOOKUP(W148/Y$2,{0,0.4,0.45,0.5,0.55,0.6,0.65,0.7,0.75,0.8,1},{0,2,2.25,2.5,2.75,3,3.25,3.5,3.75,4}))))</f>
        <v/>
      </c>
      <c r="Z148" s="5" t="str">
        <f>IF(COUNT($A148)=0,"",IF($A148&lt;&gt;DR!$B150,"ERR",DR!BF150))</f>
        <v/>
      </c>
      <c r="AA148" s="2" t="str">
        <f>IF(COUNT($A148)=0,"",IF(Z148="3E","3E",IF(Z148="","I",LOOKUP(Z148/AB$2,{0,0.4,0.45,0.5,0.55,0.6,0.65,0.7,0.75,0.8,1},{"F","D","C","C+","B-","B","B+","A-","A","A+"}))))</f>
        <v/>
      </c>
      <c r="AB148" s="99" t="str">
        <f>IF(COUNT($A148)=0,"",IF(Z148="","--",IF(Z148="3E","3E",LOOKUP(Z148/AB$2,{0,0.4,0.45,0.5,0.55,0.6,0.65,0.7,0.75,0.8,1},{0,2,2.25,2.5,2.75,3,3.25,3.5,3.75,4}))))</f>
        <v/>
      </c>
      <c r="AC148" s="5" t="str">
        <f>IF(COUNT($A148)=0,"",IF($A148&lt;&gt;DR!$B150,"ERR",DR!BG150))</f>
        <v/>
      </c>
      <c r="AD148" s="2" t="str">
        <f>IF(COUNT($A148)=0,"",IF(AC148="3E","3E",IF(AC148="","I",LOOKUP(AC148/AE$2,{0,0.4,0.45,0.5,0.55,0.6,0.65,0.7,0.75,0.8,1},{"F","D","C","C+","B-","B","B+","A-","A","A+"}))))</f>
        <v/>
      </c>
      <c r="AE148" s="99" t="str">
        <f>IF(COUNT($A148)=0,"",IF(AC148="","--",IF(AC148="3E","3E",LOOKUP(AC148/AE$2,{0,0.4,0.45,0.5,0.55,0.6,0.65,0.7,0.75,0.8,1},{0,2,2.25,2.5,2.75,3,3.25,3.5,3.75,4}))))</f>
        <v/>
      </c>
      <c r="AF148" s="5" t="str">
        <f>IF(COUNT($A148)=0,"",IF($A148&lt;&gt;DR!$B150,"ERR",DR!BQ150))</f>
        <v/>
      </c>
      <c r="AG148" s="2" t="str">
        <f>IF(COUNT($A148)=0,"",IF(AF148="3E","3E",IF(AF148="","I",LOOKUP(AF148/AH$2,{0,0.4,0.45,0.5,0.55,0.6,0.65,0.7,0.75,0.8,1},{"F","D","C","C+","B-","B","B+","A-","A","A+"}))))</f>
        <v/>
      </c>
      <c r="AH148" s="99" t="str">
        <f>IF(COUNT($A148)=0,"",IF(AF148="","--",IF(AF148="3E","3E",LOOKUP(AF148/AH$2,{0,0.4,0.45,0.5,0.55,0.6,0.65,0.7,0.75,0.8,1},{0,2,2.25,2.5,2.75,3,3.25,3.5,3.75,4}))))</f>
        <v/>
      </c>
      <c r="AI148" s="5" t="str">
        <f>IF(COUNT($A148)=0,"",IF($A148&lt;&gt;DR!$B150,"ERR",DR!BY150))</f>
        <v/>
      </c>
      <c r="AJ148" s="2" t="str">
        <f>IF(COUNT($A148)=0,"",IF(AI148="3E","3E",IF(AI148="","I",LOOKUP(AI148/AK$2,{0,0.4,0.45,0.5,0.55,0.6,0.65,0.7,0.75,0.8,1},{"F","D","C","C+","B-","B","B+","A-","A","A+"}))))</f>
        <v/>
      </c>
      <c r="AK148" s="103" t="str">
        <f>IF(COUNT($A148)=0,"",IF(AI148="","--",IF(AI148="3E","3E",LOOKUP(AI148/AK$2,{0,0.4,0.45,0.5,0.55,0.6,0.65,0.7,0.75,0.8,1},{0,2,2.25,2.5,2.75,3,3.25,3.5,3.75,4}))))</f>
        <v/>
      </c>
      <c r="AL148" s="94" t="str">
        <f>IFERROR(IF(COUNT($A148)=0,"",IF(COUNT(W148)=0,"--",IF(COUNTIF(B148:AK148,"3E")&gt;0,"3E",SUM(IF(D148&gt;=2,D148*$D$3),IF(G148&gt;=2,G148*$G$3),IF(J148&gt;=2,J148*$J$3),IF(M148&gt;=2,M148*$M$3),IF(P148&gt;=2,P148*$P$3),IF(S148&gt;=2,S148*$S$3),IF(V148&gt;=2,V148*$V$3),IF(Y148&gt;=2,Y148*$Y$3),IF(AB148&gt;=2,AB148*$AB$3),IF(AE148&gt;=2,AE148*$AE$3),IF(AH148&gt;=2,AH148*$AH$3),IF(AK148&gt;=2,AK148*$AK$3))))),"")</f>
        <v/>
      </c>
      <c r="AM148" s="4" t="str">
        <f>IF(COUNT($A148)=0,"",IF(COUNT(W148)=0,"--",IF(COUNTIF(B148:Y148,"3E")&gt;0,"3E",TRUNC(SUM(IF(N(D148)&gt;=2,D$3*D148,0),IF(N(G148)&gt;=2,G$3*G148,0),IF(N(J148)&gt;=2,J$3*J148,0),IF(N(M148)&gt;=2,M$3*M148,0),IF(N(P148)&gt;=2,P$3*P148,0),IF(N(S148)&gt;=2,S$3*S148,0),IF(N(AB148)&gt;=2,AB$3*AB148,0),IF(N(AE148)&gt;=2,AE$3*AE148,0),IF(N(AH148)&gt;=2,AH$3*AH148,0),IF(N(V148)&gt;=2,V$3*V148,0),IF(N(Y148)&gt;=2,Y$3*Y148,0))/TCP,3))))</f>
        <v/>
      </c>
      <c r="AN148" s="2" t="str">
        <f>IFERROR(IF(COUNT($A148)=0,"",IF(COUNT(W148)=0,"--",IF(COUNTIF(B148:AK148,"3E")&gt;0,"3E",SUM(IF(D148&gt;=2,$D$3),IF(G148&gt;=2,$G$3),IF(J148&gt;=2,$J$3),IF(M148&gt;=2,$M$3),IF(P148&gt;=2,$P$3),IF(S148&gt;=2,$S$3),IF(V148&gt;=2,$V$3),IF(Y148&gt;=2,$Y$3),IF(AB148&gt;=2,$AB$3),IF(AE148&gt;=2,$AE$3),IF(AH148&gt;=2,$AH$3),IF(AK148&gt;=2,$AK$3))))),"")</f>
        <v/>
      </c>
      <c r="AO148" s="2" t="str">
        <f>IF(AM148="3E","3E",IF(COUNT($A148)=0,"",IF(COUNT(AK148)=0,"I",LOOKUP(AM148,{0,2,2.25,2.5,2.75,3,3.25,3.5,3.75,4},{"F","D","C","C+","B-","B","B+","A-","A","A+"}))))</f>
        <v/>
      </c>
      <c r="AP148" s="2" t="str">
        <f>IF(AM148="3E","3E",IF(OR(COUNT($A148)=0,COUNT(W148)=0),"",IF(AND(Y148&gt;=2,AM148&gt;=2,AN148&gt;=28),"PASS","FAIL")))</f>
        <v/>
      </c>
      <c r="AQ148" s="2" t="str">
        <f>IF(COUNT($A148)=0,"",IF(AP148="3E","3E",IF(AP148="PASS",CONCATENATE(IF(N(D148)&lt;2,"411F,",""),IF(N(G148)&lt;2,"412F,",""),IF(N(J148)&lt;2,"413F,",""),IF(N(M148)&lt;2,"421F,",""),IF(N(P148)&lt;2,"422F,",""),IF(N(S148)&lt;2,"423F,",""),IF(N(AB148)&lt;2,"431F,",""),IF(N(AE148)&lt;2,"432F,",""),IF(N(AH148)&lt;2,"433F,","")),"")))</f>
        <v/>
      </c>
      <c r="AR148" s="6" t="str">
        <f t="shared" si="3"/>
        <v/>
      </c>
    </row>
    <row r="149" spans="1:44" ht="18.95" customHeight="1" x14ac:dyDescent="0.25">
      <c r="A149" s="93" t="str">
        <f>IF(DR!$B151="","",DR!$B151)</f>
        <v/>
      </c>
      <c r="B149" s="5" t="str">
        <f>IF(COUNT($A149)=0,"",IF($A149&lt;&gt;DR!$B151,"ERR",DR!J151))</f>
        <v/>
      </c>
      <c r="C149" s="2" t="str">
        <f>IF(COUNT($A149)=0,"",IF(B149="3E","3E",IF(B149="","I",LOOKUP(B149/D$2,{0,0.4,0.45,0.5,0.55,0.6,0.65,0.7,0.75,0.8,1},{"F","D","C","C+","B-","B","B+","A-","A","A+"}))))</f>
        <v/>
      </c>
      <c r="D149" s="99" t="str">
        <f>IF(COUNT($A149)=0,"",IF(B149="","--",IF(B149="3E","3E",LOOKUP(B149/D$2,{0,0.4,0.45,0.5,0.55,0.6,0.65,0.7,0.75,0.8,1},{0,2,2.25,2.5,2.75,3,3.25,3.5,3.75,4}))))</f>
        <v/>
      </c>
      <c r="E149" s="5" t="str">
        <f>IF(COUNT($A149)=0,"",IF($A149&lt;&gt;DR!$B151,"ERR",DR!R151))</f>
        <v/>
      </c>
      <c r="F149" s="2" t="str">
        <f>IF(COUNT($A149)=0,"",IF(E149="3E","3E",IF(E149="","I",LOOKUP(E149/G$2,{0,0.4,0.45,0.5,0.55,0.6,0.65,0.7,0.75,0.8,1},{"F","D","C","C+","B-","B","B+","A-","A","A+"}))))</f>
        <v/>
      </c>
      <c r="G149" s="99" t="str">
        <f>IF(COUNT($A149)=0,"",IF(E149="","--",IF(E149="3E","3E",LOOKUP(E149/G$2,{0,0.4,0.45,0.5,0.55,0.6,0.65,0.7,0.75,0.8,1},{0,2,2.25,2.5,2.75,3,3.25,3.5,3.75,4}))))</f>
        <v/>
      </c>
      <c r="H149" s="5" t="str">
        <f>IF(COUNT($A149)=0,"",IF($A149&lt;&gt;DR!$B151,"ERR",DR!Z151))</f>
        <v/>
      </c>
      <c r="I149" s="2" t="str">
        <f>IF(COUNT($A149)=0,"",IF(H149="3E","3E",IF(H149="","I",LOOKUP(H149/J$2,{0,0.4,0.45,0.5,0.55,0.6,0.65,0.7,0.75,0.8,1},{"F","D","C","C+","B-","B","B+","A-","A","A+"}))))</f>
        <v/>
      </c>
      <c r="J149" s="99" t="str">
        <f>IF(COUNT($A149)=0,"",IF(H149="","--",IF(H149="3E","3E",LOOKUP(H149/J$2,{0,0.4,0.45,0.5,0.55,0.6,0.65,0.7,0.75,0.8,1},{0,2,2.25,2.5,2.75,3,3.25,3.5,3.75,4}))))</f>
        <v/>
      </c>
      <c r="K149" s="5" t="str">
        <f>IF(COUNT($A149)=0,"",IF($A149&lt;&gt;DR!$B151,"ERR",DR!AH151))</f>
        <v/>
      </c>
      <c r="L149" s="2" t="str">
        <f>IF(COUNT($A149)=0,"",IF(K149="3E","3E",IF(K149="","I",LOOKUP(K149/M$2,{0,0.4,0.45,0.5,0.55,0.6,0.65,0.7,0.75,0.8,1},{"F","D","C","C+","B-","B","B+","A-","A","A+"}))))</f>
        <v/>
      </c>
      <c r="M149" s="99" t="str">
        <f>IF(COUNT($A149)=0,"",IF(K149="","--",IF(K149="3E","3E",LOOKUP(K149/M$2,{0,0.4,0.45,0.5,0.55,0.6,0.65,0.7,0.75,0.8,1},{0,2,2.25,2.5,2.75,3,3.25,3.5,3.75,4}))))</f>
        <v/>
      </c>
      <c r="N149" s="5" t="str">
        <f>IF(COUNT($A149)=0,"",IF($A149&lt;&gt;DR!$B151,"ERR",DR!AP151))</f>
        <v/>
      </c>
      <c r="O149" s="2" t="str">
        <f>IF(COUNT($A149)=0,"",IF(N149="3E","3E",IF(N149="","I",LOOKUP(N149/P$2,{0,0.4,0.45,0.5,0.55,0.6,0.65,0.7,0.75,0.8,1},{"F","D","C","C+","B-","B","B+","A-","A","A+"}))))</f>
        <v/>
      </c>
      <c r="P149" s="99" t="str">
        <f>IF(COUNT($A149)=0,"",IF(N149="","--",IF(N149="3E","3E",LOOKUP(N149/P$2,{0,0.4,0.45,0.5,0.55,0.6,0.65,0.7,0.75,0.8,1},{0,2,2.25,2.5,2.75,3,3.25,3.5,3.75,4}))))</f>
        <v/>
      </c>
      <c r="Q149" s="5" t="str">
        <f>IF(COUNT($A149)=0,"",IF($A149&lt;&gt;DR!$B151,"ERR",DR!AX151))</f>
        <v/>
      </c>
      <c r="R149" s="2" t="str">
        <f>IF(COUNT($A149)=0,"",IF(Q149="3E","3E",IF(Q149="","I",LOOKUP(Q149/S$2,{0,0.4,0.45,0.5,0.55,0.6,0.65,0.7,0.75,0.8,1},{"F","D","C","C+","B-","B","B+","A-","A","A+"}))))</f>
        <v/>
      </c>
      <c r="S149" s="99" t="str">
        <f>IF(COUNT($A149)=0,"",IF(Q149="","--",IF(Q149="3E","3E",LOOKUP(Q149/S$2,{0,0.4,0.45,0.5,0.55,0.6,0.65,0.7,0.75,0.8,1},{0,2,2.25,2.5,2.75,3,3.25,3.5,3.75,4}))))</f>
        <v/>
      </c>
      <c r="T149" s="5" t="str">
        <f>IF(OR(COUNT($A149)=0,DR!BZ151=""),"",IF($A149&lt;&gt;DR!$B151,"ERR",DR!BZ151))</f>
        <v/>
      </c>
      <c r="U149" s="2" t="str">
        <f>IF(COUNT($A149)=0,"",IF(T149="3E","3E",IF(T149="","I",LOOKUP(T149/V$2,{0,0.4,0.45,0.5,0.55,0.6,0.65,0.7,0.75,0.8,1},{"F","D","C","C+","B-","B","B+","A-","A","A+"}))))</f>
        <v/>
      </c>
      <c r="V149" s="99" t="str">
        <f>IF(COUNT($A149)=0,"",IF(T149="","--",IF(T149="3E","3E",LOOKUP(T149/V$2,{0,0.4,0.45,0.5,0.55,0.6,0.65,0.7,0.75,0.8,1},{0,2,2.25,2.5,2.75,3,3.25,3.5,3.75,4}))))</f>
        <v/>
      </c>
      <c r="W149" s="5" t="str">
        <f>IF(COUNT($A149)=0,"",IF($A149&lt;&gt;DR!$B151,"ERR",IF(DR!$A151="IM",DR!CL151,DR!CK151)))</f>
        <v/>
      </c>
      <c r="X149" s="2" t="str">
        <f>IF(COUNT($A149)=0,"",IF(W149="3E","3E",IF(W149="","I",LOOKUP(W149/Y$2,{0,0.4,0.45,0.5,0.55,0.6,0.65,0.7,0.75,0.8,1},{"F","D","C","C+","B-","B","B+","A-","A","A+"}))))</f>
        <v/>
      </c>
      <c r="Y149" s="99" t="str">
        <f>IF(COUNT($A149)=0,"",IF(W149="","--",IF(W149="3E","3E",LOOKUP(W149/Y$2,{0,0.4,0.45,0.5,0.55,0.6,0.65,0.7,0.75,0.8,1},{0,2,2.25,2.5,2.75,3,3.25,3.5,3.75,4}))))</f>
        <v/>
      </c>
      <c r="Z149" s="5" t="str">
        <f>IF(COUNT($A149)=0,"",IF($A149&lt;&gt;DR!$B151,"ERR",DR!BF151))</f>
        <v/>
      </c>
      <c r="AA149" s="2" t="str">
        <f>IF(COUNT($A149)=0,"",IF(Z149="3E","3E",IF(Z149="","I",LOOKUP(Z149/AB$2,{0,0.4,0.45,0.5,0.55,0.6,0.65,0.7,0.75,0.8,1},{"F","D","C","C+","B-","B","B+","A-","A","A+"}))))</f>
        <v/>
      </c>
      <c r="AB149" s="99" t="str">
        <f>IF(COUNT($A149)=0,"",IF(Z149="","--",IF(Z149="3E","3E",LOOKUP(Z149/AB$2,{0,0.4,0.45,0.5,0.55,0.6,0.65,0.7,0.75,0.8,1},{0,2,2.25,2.5,2.75,3,3.25,3.5,3.75,4}))))</f>
        <v/>
      </c>
      <c r="AC149" s="5" t="str">
        <f>IF(COUNT($A149)=0,"",IF($A149&lt;&gt;DR!$B151,"ERR",DR!BG151))</f>
        <v/>
      </c>
      <c r="AD149" s="2" t="str">
        <f>IF(COUNT($A149)=0,"",IF(AC149="3E","3E",IF(AC149="","I",LOOKUP(AC149/AE$2,{0,0.4,0.45,0.5,0.55,0.6,0.65,0.7,0.75,0.8,1},{"F","D","C","C+","B-","B","B+","A-","A","A+"}))))</f>
        <v/>
      </c>
      <c r="AE149" s="99" t="str">
        <f>IF(COUNT($A149)=0,"",IF(AC149="","--",IF(AC149="3E","3E",LOOKUP(AC149/AE$2,{0,0.4,0.45,0.5,0.55,0.6,0.65,0.7,0.75,0.8,1},{0,2,2.25,2.5,2.75,3,3.25,3.5,3.75,4}))))</f>
        <v/>
      </c>
      <c r="AF149" s="5" t="str">
        <f>IF(COUNT($A149)=0,"",IF($A149&lt;&gt;DR!$B151,"ERR",DR!BQ151))</f>
        <v/>
      </c>
      <c r="AG149" s="2" t="str">
        <f>IF(COUNT($A149)=0,"",IF(AF149="3E","3E",IF(AF149="","I",LOOKUP(AF149/AH$2,{0,0.4,0.45,0.5,0.55,0.6,0.65,0.7,0.75,0.8,1},{"F","D","C","C+","B-","B","B+","A-","A","A+"}))))</f>
        <v/>
      </c>
      <c r="AH149" s="99" t="str">
        <f>IF(COUNT($A149)=0,"",IF(AF149="","--",IF(AF149="3E","3E",LOOKUP(AF149/AH$2,{0,0.4,0.45,0.5,0.55,0.6,0.65,0.7,0.75,0.8,1},{0,2,2.25,2.5,2.75,3,3.25,3.5,3.75,4}))))</f>
        <v/>
      </c>
      <c r="AI149" s="5" t="str">
        <f>IF(COUNT($A149)=0,"",IF($A149&lt;&gt;DR!$B151,"ERR",DR!BY151))</f>
        <v/>
      </c>
      <c r="AJ149" s="2" t="str">
        <f>IF(COUNT($A149)=0,"",IF(AI149="3E","3E",IF(AI149="","I",LOOKUP(AI149/AK$2,{0,0.4,0.45,0.5,0.55,0.6,0.65,0.7,0.75,0.8,1},{"F","D","C","C+","B-","B","B+","A-","A","A+"}))))</f>
        <v/>
      </c>
      <c r="AK149" s="103" t="str">
        <f>IF(COUNT($A149)=0,"",IF(AI149="","--",IF(AI149="3E","3E",LOOKUP(AI149/AK$2,{0,0.4,0.45,0.5,0.55,0.6,0.65,0.7,0.75,0.8,1},{0,2,2.25,2.5,2.75,3,3.25,3.5,3.75,4}))))</f>
        <v/>
      </c>
      <c r="AL149" s="94" t="str">
        <f>IFERROR(IF(COUNT($A149)=0,"",IF(COUNT(W149)=0,"--",IF(COUNTIF(B149:AK149,"3E")&gt;0,"3E",SUM(IF(D149&gt;=2,D149*$D$3),IF(G149&gt;=2,G149*$G$3),IF(J149&gt;=2,J149*$J$3),IF(M149&gt;=2,M149*$M$3),IF(P149&gt;=2,P149*$P$3),IF(S149&gt;=2,S149*$S$3),IF(V149&gt;=2,V149*$V$3),IF(Y149&gt;=2,Y149*$Y$3),IF(AB149&gt;=2,AB149*$AB$3),IF(AE149&gt;=2,AE149*$AE$3),IF(AH149&gt;=2,AH149*$AH$3),IF(AK149&gt;=2,AK149*$AK$3))))),"")</f>
        <v/>
      </c>
      <c r="AM149" s="4" t="str">
        <f>IF(COUNT($A149)=0,"",IF(COUNT(W149)=0,"--",IF(COUNTIF(B149:Y149,"3E")&gt;0,"3E",TRUNC(SUM(IF(N(D149)&gt;=2,D$3*D149,0),IF(N(G149)&gt;=2,G$3*G149,0),IF(N(J149)&gt;=2,J$3*J149,0),IF(N(M149)&gt;=2,M$3*M149,0),IF(N(P149)&gt;=2,P$3*P149,0),IF(N(S149)&gt;=2,S$3*S149,0),IF(N(AB149)&gt;=2,AB$3*AB149,0),IF(N(AE149)&gt;=2,AE$3*AE149,0),IF(N(AH149)&gt;=2,AH$3*AH149,0),IF(N(V149)&gt;=2,V$3*V149,0),IF(N(Y149)&gt;=2,Y$3*Y149,0))/TCP,3))))</f>
        <v/>
      </c>
      <c r="AN149" s="2" t="str">
        <f>IFERROR(IF(COUNT($A149)=0,"",IF(COUNT(W149)=0,"--",IF(COUNTIF(B149:AK149,"3E")&gt;0,"3E",SUM(IF(D149&gt;=2,$D$3),IF(G149&gt;=2,$G$3),IF(J149&gt;=2,$J$3),IF(M149&gt;=2,$M$3),IF(P149&gt;=2,$P$3),IF(S149&gt;=2,$S$3),IF(V149&gt;=2,$V$3),IF(Y149&gt;=2,$Y$3),IF(AB149&gt;=2,$AB$3),IF(AE149&gt;=2,$AE$3),IF(AH149&gt;=2,$AH$3),IF(AK149&gt;=2,$AK$3))))),"")</f>
        <v/>
      </c>
      <c r="AO149" s="2" t="str">
        <f>IF(AM149="3E","3E",IF(COUNT($A149)=0,"",IF(COUNT(AK149)=0,"I",LOOKUP(AM149,{0,2,2.25,2.5,2.75,3,3.25,3.5,3.75,4},{"F","D","C","C+","B-","B","B+","A-","A","A+"}))))</f>
        <v/>
      </c>
      <c r="AP149" s="2" t="str">
        <f>IF(AM149="3E","3E",IF(OR(COUNT($A149)=0,COUNT(W149)=0),"",IF(AND(Y149&gt;=2,AM149&gt;=2,AN149&gt;=28),"PASS","FAIL")))</f>
        <v/>
      </c>
      <c r="AQ149" s="2" t="str">
        <f>IF(COUNT($A149)=0,"",IF(AP149="3E","3E",IF(AP149="PASS",CONCATENATE(IF(N(D149)&lt;2,"411F,",""),IF(N(G149)&lt;2,"412F,",""),IF(N(J149)&lt;2,"413F,",""),IF(N(M149)&lt;2,"421F,",""),IF(N(P149)&lt;2,"422F,",""),IF(N(S149)&lt;2,"423F,",""),IF(N(AB149)&lt;2,"431F,",""),IF(N(AE149)&lt;2,"432F,",""),IF(N(AH149)&lt;2,"433F,","")),"")))</f>
        <v/>
      </c>
      <c r="AR149" s="6" t="str">
        <f t="shared" si="3"/>
        <v/>
      </c>
    </row>
    <row r="150" spans="1:44" ht="18.95" customHeight="1" x14ac:dyDescent="0.25">
      <c r="A150" s="93" t="str">
        <f>IF(DR!$B152="","",DR!$B152)</f>
        <v/>
      </c>
      <c r="B150" s="5" t="str">
        <f>IF(COUNT($A150)=0,"",IF($A150&lt;&gt;DR!$B152,"ERR",DR!J152))</f>
        <v/>
      </c>
      <c r="C150" s="2" t="str">
        <f>IF(COUNT($A150)=0,"",IF(B150="3E","3E",IF(B150="","I",LOOKUP(B150/D$2,{0,0.4,0.45,0.5,0.55,0.6,0.65,0.7,0.75,0.8,1},{"F","D","C","C+","B-","B","B+","A-","A","A+"}))))</f>
        <v/>
      </c>
      <c r="D150" s="99" t="str">
        <f>IF(COUNT($A150)=0,"",IF(B150="","--",IF(B150="3E","3E",LOOKUP(B150/D$2,{0,0.4,0.45,0.5,0.55,0.6,0.65,0.7,0.75,0.8,1},{0,2,2.25,2.5,2.75,3,3.25,3.5,3.75,4}))))</f>
        <v/>
      </c>
      <c r="E150" s="5" t="str">
        <f>IF(COUNT($A150)=0,"",IF($A150&lt;&gt;DR!$B152,"ERR",DR!R152))</f>
        <v/>
      </c>
      <c r="F150" s="2" t="str">
        <f>IF(COUNT($A150)=0,"",IF(E150="3E","3E",IF(E150="","I",LOOKUP(E150/G$2,{0,0.4,0.45,0.5,0.55,0.6,0.65,0.7,0.75,0.8,1},{"F","D","C","C+","B-","B","B+","A-","A","A+"}))))</f>
        <v/>
      </c>
      <c r="G150" s="99" t="str">
        <f>IF(COUNT($A150)=0,"",IF(E150="","--",IF(E150="3E","3E",LOOKUP(E150/G$2,{0,0.4,0.45,0.5,0.55,0.6,0.65,0.7,0.75,0.8,1},{0,2,2.25,2.5,2.75,3,3.25,3.5,3.75,4}))))</f>
        <v/>
      </c>
      <c r="H150" s="5" t="str">
        <f>IF(COUNT($A150)=0,"",IF($A150&lt;&gt;DR!$B152,"ERR",DR!Z152))</f>
        <v/>
      </c>
      <c r="I150" s="2" t="str">
        <f>IF(COUNT($A150)=0,"",IF(H150="3E","3E",IF(H150="","I",LOOKUP(H150/J$2,{0,0.4,0.45,0.5,0.55,0.6,0.65,0.7,0.75,0.8,1},{"F","D","C","C+","B-","B","B+","A-","A","A+"}))))</f>
        <v/>
      </c>
      <c r="J150" s="99" t="str">
        <f>IF(COUNT($A150)=0,"",IF(H150="","--",IF(H150="3E","3E",LOOKUP(H150/J$2,{0,0.4,0.45,0.5,0.55,0.6,0.65,0.7,0.75,0.8,1},{0,2,2.25,2.5,2.75,3,3.25,3.5,3.75,4}))))</f>
        <v/>
      </c>
      <c r="K150" s="5" t="str">
        <f>IF(COUNT($A150)=0,"",IF($A150&lt;&gt;DR!$B152,"ERR",DR!AH152))</f>
        <v/>
      </c>
      <c r="L150" s="2" t="str">
        <f>IF(COUNT($A150)=0,"",IF(K150="3E","3E",IF(K150="","I",LOOKUP(K150/M$2,{0,0.4,0.45,0.5,0.55,0.6,0.65,0.7,0.75,0.8,1},{"F","D","C","C+","B-","B","B+","A-","A","A+"}))))</f>
        <v/>
      </c>
      <c r="M150" s="99" t="str">
        <f>IF(COUNT($A150)=0,"",IF(K150="","--",IF(K150="3E","3E",LOOKUP(K150/M$2,{0,0.4,0.45,0.5,0.55,0.6,0.65,0.7,0.75,0.8,1},{0,2,2.25,2.5,2.75,3,3.25,3.5,3.75,4}))))</f>
        <v/>
      </c>
      <c r="N150" s="5" t="str">
        <f>IF(COUNT($A150)=0,"",IF($A150&lt;&gt;DR!$B152,"ERR",DR!AP152))</f>
        <v/>
      </c>
      <c r="O150" s="2" t="str">
        <f>IF(COUNT($A150)=0,"",IF(N150="3E","3E",IF(N150="","I",LOOKUP(N150/P$2,{0,0.4,0.45,0.5,0.55,0.6,0.65,0.7,0.75,0.8,1},{"F","D","C","C+","B-","B","B+","A-","A","A+"}))))</f>
        <v/>
      </c>
      <c r="P150" s="99" t="str">
        <f>IF(COUNT($A150)=0,"",IF(N150="","--",IF(N150="3E","3E",LOOKUP(N150/P$2,{0,0.4,0.45,0.5,0.55,0.6,0.65,0.7,0.75,0.8,1},{0,2,2.25,2.5,2.75,3,3.25,3.5,3.75,4}))))</f>
        <v/>
      </c>
      <c r="Q150" s="5" t="str">
        <f>IF(COUNT($A150)=0,"",IF($A150&lt;&gt;DR!$B152,"ERR",DR!AX152))</f>
        <v/>
      </c>
      <c r="R150" s="2" t="str">
        <f>IF(COUNT($A150)=0,"",IF(Q150="3E","3E",IF(Q150="","I",LOOKUP(Q150/S$2,{0,0.4,0.45,0.5,0.55,0.6,0.65,0.7,0.75,0.8,1},{"F","D","C","C+","B-","B","B+","A-","A","A+"}))))</f>
        <v/>
      </c>
      <c r="S150" s="99" t="str">
        <f>IF(COUNT($A150)=0,"",IF(Q150="","--",IF(Q150="3E","3E",LOOKUP(Q150/S$2,{0,0.4,0.45,0.5,0.55,0.6,0.65,0.7,0.75,0.8,1},{0,2,2.25,2.5,2.75,3,3.25,3.5,3.75,4}))))</f>
        <v/>
      </c>
      <c r="T150" s="5" t="str">
        <f>IF(OR(COUNT($A150)=0,DR!BZ152=""),"",IF($A150&lt;&gt;DR!$B152,"ERR",DR!BZ152))</f>
        <v/>
      </c>
      <c r="U150" s="2" t="str">
        <f>IF(COUNT($A150)=0,"",IF(T150="3E","3E",IF(T150="","I",LOOKUP(T150/V$2,{0,0.4,0.45,0.5,0.55,0.6,0.65,0.7,0.75,0.8,1},{"F","D","C","C+","B-","B","B+","A-","A","A+"}))))</f>
        <v/>
      </c>
      <c r="V150" s="99" t="str">
        <f>IF(COUNT($A150)=0,"",IF(T150="","--",IF(T150="3E","3E",LOOKUP(T150/V$2,{0,0.4,0.45,0.5,0.55,0.6,0.65,0.7,0.75,0.8,1},{0,2,2.25,2.5,2.75,3,3.25,3.5,3.75,4}))))</f>
        <v/>
      </c>
      <c r="W150" s="5" t="str">
        <f>IF(COUNT($A150)=0,"",IF($A150&lt;&gt;DR!$B152,"ERR",IF(DR!$A152="IM",DR!CL152,DR!CK152)))</f>
        <v/>
      </c>
      <c r="X150" s="2" t="str">
        <f>IF(COUNT($A150)=0,"",IF(W150="3E","3E",IF(W150="","I",LOOKUP(W150/Y$2,{0,0.4,0.45,0.5,0.55,0.6,0.65,0.7,0.75,0.8,1},{"F","D","C","C+","B-","B","B+","A-","A","A+"}))))</f>
        <v/>
      </c>
      <c r="Y150" s="99" t="str">
        <f>IF(COUNT($A150)=0,"",IF(W150="","--",IF(W150="3E","3E",LOOKUP(W150/Y$2,{0,0.4,0.45,0.5,0.55,0.6,0.65,0.7,0.75,0.8,1},{0,2,2.25,2.5,2.75,3,3.25,3.5,3.75,4}))))</f>
        <v/>
      </c>
      <c r="Z150" s="5" t="str">
        <f>IF(COUNT($A150)=0,"",IF($A150&lt;&gt;DR!$B152,"ERR",DR!BF152))</f>
        <v/>
      </c>
      <c r="AA150" s="2" t="str">
        <f>IF(COUNT($A150)=0,"",IF(Z150="3E","3E",IF(Z150="","I",LOOKUP(Z150/AB$2,{0,0.4,0.45,0.5,0.55,0.6,0.65,0.7,0.75,0.8,1},{"F","D","C","C+","B-","B","B+","A-","A","A+"}))))</f>
        <v/>
      </c>
      <c r="AB150" s="99" t="str">
        <f>IF(COUNT($A150)=0,"",IF(Z150="","--",IF(Z150="3E","3E",LOOKUP(Z150/AB$2,{0,0.4,0.45,0.5,0.55,0.6,0.65,0.7,0.75,0.8,1},{0,2,2.25,2.5,2.75,3,3.25,3.5,3.75,4}))))</f>
        <v/>
      </c>
      <c r="AC150" s="5" t="str">
        <f>IF(COUNT($A150)=0,"",IF($A150&lt;&gt;DR!$B152,"ERR",DR!BG152))</f>
        <v/>
      </c>
      <c r="AD150" s="2" t="str">
        <f>IF(COUNT($A150)=0,"",IF(AC150="3E","3E",IF(AC150="","I",LOOKUP(AC150/AE$2,{0,0.4,0.45,0.5,0.55,0.6,0.65,0.7,0.75,0.8,1},{"F","D","C","C+","B-","B","B+","A-","A","A+"}))))</f>
        <v/>
      </c>
      <c r="AE150" s="99" t="str">
        <f>IF(COUNT($A150)=0,"",IF(AC150="","--",IF(AC150="3E","3E",LOOKUP(AC150/AE$2,{0,0.4,0.45,0.5,0.55,0.6,0.65,0.7,0.75,0.8,1},{0,2,2.25,2.5,2.75,3,3.25,3.5,3.75,4}))))</f>
        <v/>
      </c>
      <c r="AF150" s="5" t="str">
        <f>IF(COUNT($A150)=0,"",IF($A150&lt;&gt;DR!$B152,"ERR",DR!BQ152))</f>
        <v/>
      </c>
      <c r="AG150" s="2" t="str">
        <f>IF(COUNT($A150)=0,"",IF(AF150="3E","3E",IF(AF150="","I",LOOKUP(AF150/AH$2,{0,0.4,0.45,0.5,0.55,0.6,0.65,0.7,0.75,0.8,1},{"F","D","C","C+","B-","B","B+","A-","A","A+"}))))</f>
        <v/>
      </c>
      <c r="AH150" s="99" t="str">
        <f>IF(COUNT($A150)=0,"",IF(AF150="","--",IF(AF150="3E","3E",LOOKUP(AF150/AH$2,{0,0.4,0.45,0.5,0.55,0.6,0.65,0.7,0.75,0.8,1},{0,2,2.25,2.5,2.75,3,3.25,3.5,3.75,4}))))</f>
        <v/>
      </c>
      <c r="AI150" s="5" t="str">
        <f>IF(COUNT($A150)=0,"",IF($A150&lt;&gt;DR!$B152,"ERR",DR!BY152))</f>
        <v/>
      </c>
      <c r="AJ150" s="2" t="str">
        <f>IF(COUNT($A150)=0,"",IF(AI150="3E","3E",IF(AI150="","I",LOOKUP(AI150/AK$2,{0,0.4,0.45,0.5,0.55,0.6,0.65,0.7,0.75,0.8,1},{"F","D","C","C+","B-","B","B+","A-","A","A+"}))))</f>
        <v/>
      </c>
      <c r="AK150" s="103" t="str">
        <f>IF(COUNT($A150)=0,"",IF(AI150="","--",IF(AI150="3E","3E",LOOKUP(AI150/AK$2,{0,0.4,0.45,0.5,0.55,0.6,0.65,0.7,0.75,0.8,1},{0,2,2.25,2.5,2.75,3,3.25,3.5,3.75,4}))))</f>
        <v/>
      </c>
      <c r="AL150" s="94" t="str">
        <f>IFERROR(IF(COUNT($A150)=0,"",IF(COUNT(W150)=0,"--",IF(COUNTIF(B150:AK150,"3E")&gt;0,"3E",SUM(IF(D150&gt;=2,D150*$D$3),IF(G150&gt;=2,G150*$G$3),IF(J150&gt;=2,J150*$J$3),IF(M150&gt;=2,M150*$M$3),IF(P150&gt;=2,P150*$P$3),IF(S150&gt;=2,S150*$S$3),IF(V150&gt;=2,V150*$V$3),IF(Y150&gt;=2,Y150*$Y$3),IF(AB150&gt;=2,AB150*$AB$3),IF(AE150&gt;=2,AE150*$AE$3),IF(AH150&gt;=2,AH150*$AH$3),IF(AK150&gt;=2,AK150*$AK$3))))),"")</f>
        <v/>
      </c>
      <c r="AM150" s="4" t="str">
        <f>IF(COUNT($A150)=0,"",IF(COUNT(W150)=0,"--",IF(COUNTIF(B150:Y150,"3E")&gt;0,"3E",TRUNC(SUM(IF(N(D150)&gt;=2,D$3*D150,0),IF(N(G150)&gt;=2,G$3*G150,0),IF(N(J150)&gt;=2,J$3*J150,0),IF(N(M150)&gt;=2,M$3*M150,0),IF(N(P150)&gt;=2,P$3*P150,0),IF(N(S150)&gt;=2,S$3*S150,0),IF(N(AB150)&gt;=2,AB$3*AB150,0),IF(N(AE150)&gt;=2,AE$3*AE150,0),IF(N(AH150)&gt;=2,AH$3*AH150,0),IF(N(V150)&gt;=2,V$3*V150,0),IF(N(Y150)&gt;=2,Y$3*Y150,0))/TCP,3))))</f>
        <v/>
      </c>
      <c r="AN150" s="2" t="str">
        <f>IFERROR(IF(COUNT($A150)=0,"",IF(COUNT(W150)=0,"--",IF(COUNTIF(B150:AK150,"3E")&gt;0,"3E",SUM(IF(D150&gt;=2,$D$3),IF(G150&gt;=2,$G$3),IF(J150&gt;=2,$J$3),IF(M150&gt;=2,$M$3),IF(P150&gt;=2,$P$3),IF(S150&gt;=2,$S$3),IF(V150&gt;=2,$V$3),IF(Y150&gt;=2,$Y$3),IF(AB150&gt;=2,$AB$3),IF(AE150&gt;=2,$AE$3),IF(AH150&gt;=2,$AH$3),IF(AK150&gt;=2,$AK$3))))),"")</f>
        <v/>
      </c>
      <c r="AO150" s="2" t="str">
        <f>IF(AM150="3E","3E",IF(COUNT($A150)=0,"",IF(COUNT(AK150)=0,"I",LOOKUP(AM150,{0,2,2.25,2.5,2.75,3,3.25,3.5,3.75,4},{"F","D","C","C+","B-","B","B+","A-","A","A+"}))))</f>
        <v/>
      </c>
      <c r="AP150" s="2" t="str">
        <f>IF(AM150="3E","3E",IF(OR(COUNT($A150)=0,COUNT(W150)=0),"",IF(AND(Y150&gt;=2,AM150&gt;=2,AN150&gt;=28),"PASS","FAIL")))</f>
        <v/>
      </c>
      <c r="AQ150" s="2" t="str">
        <f>IF(COUNT($A150)=0,"",IF(AP150="3E","3E",IF(AP150="PASS",CONCATENATE(IF(N(D150)&lt;2,"411F,",""),IF(N(G150)&lt;2,"412F,",""),IF(N(J150)&lt;2,"413F,",""),IF(N(M150)&lt;2,"421F,",""),IF(N(P150)&lt;2,"422F,",""),IF(N(S150)&lt;2,"423F,",""),IF(N(AB150)&lt;2,"431F,",""),IF(N(AE150)&lt;2,"432F,",""),IF(N(AH150)&lt;2,"433F,","")),"")))</f>
        <v/>
      </c>
      <c r="AR150" s="6" t="str">
        <f t="shared" si="3"/>
        <v/>
      </c>
    </row>
    <row r="151" spans="1:44" ht="18.95" customHeight="1" x14ac:dyDescent="0.25">
      <c r="A151" s="93" t="str">
        <f>IF(DR!$B153="","",DR!$B153)</f>
        <v/>
      </c>
      <c r="B151" s="5" t="str">
        <f>IF(COUNT($A151)=0,"",IF($A151&lt;&gt;DR!$B153,"ERR",DR!J153))</f>
        <v/>
      </c>
      <c r="C151" s="2" t="str">
        <f>IF(COUNT($A151)=0,"",IF(B151="3E","3E",IF(B151="","I",LOOKUP(B151/D$2,{0,0.4,0.45,0.5,0.55,0.6,0.65,0.7,0.75,0.8,1},{"F","D","C","C+","B-","B","B+","A-","A","A+"}))))</f>
        <v/>
      </c>
      <c r="D151" s="99" t="str">
        <f>IF(COUNT($A151)=0,"",IF(B151="","--",IF(B151="3E","3E",LOOKUP(B151/D$2,{0,0.4,0.45,0.5,0.55,0.6,0.65,0.7,0.75,0.8,1},{0,2,2.25,2.5,2.75,3,3.25,3.5,3.75,4}))))</f>
        <v/>
      </c>
      <c r="E151" s="5" t="str">
        <f>IF(COUNT($A151)=0,"",IF($A151&lt;&gt;DR!$B153,"ERR",DR!R153))</f>
        <v/>
      </c>
      <c r="F151" s="2" t="str">
        <f>IF(COUNT($A151)=0,"",IF(E151="3E","3E",IF(E151="","I",LOOKUP(E151/G$2,{0,0.4,0.45,0.5,0.55,0.6,0.65,0.7,0.75,0.8,1},{"F","D","C","C+","B-","B","B+","A-","A","A+"}))))</f>
        <v/>
      </c>
      <c r="G151" s="99" t="str">
        <f>IF(COUNT($A151)=0,"",IF(E151="","--",IF(E151="3E","3E",LOOKUP(E151/G$2,{0,0.4,0.45,0.5,0.55,0.6,0.65,0.7,0.75,0.8,1},{0,2,2.25,2.5,2.75,3,3.25,3.5,3.75,4}))))</f>
        <v/>
      </c>
      <c r="H151" s="5" t="str">
        <f>IF(COUNT($A151)=0,"",IF($A151&lt;&gt;DR!$B153,"ERR",DR!Z153))</f>
        <v/>
      </c>
      <c r="I151" s="2" t="str">
        <f>IF(COUNT($A151)=0,"",IF(H151="3E","3E",IF(H151="","I",LOOKUP(H151/J$2,{0,0.4,0.45,0.5,0.55,0.6,0.65,0.7,0.75,0.8,1},{"F","D","C","C+","B-","B","B+","A-","A","A+"}))))</f>
        <v/>
      </c>
      <c r="J151" s="99" t="str">
        <f>IF(COUNT($A151)=0,"",IF(H151="","--",IF(H151="3E","3E",LOOKUP(H151/J$2,{0,0.4,0.45,0.5,0.55,0.6,0.65,0.7,0.75,0.8,1},{0,2,2.25,2.5,2.75,3,3.25,3.5,3.75,4}))))</f>
        <v/>
      </c>
      <c r="K151" s="5" t="str">
        <f>IF(COUNT($A151)=0,"",IF($A151&lt;&gt;DR!$B153,"ERR",DR!AH153))</f>
        <v/>
      </c>
      <c r="L151" s="2" t="str">
        <f>IF(COUNT($A151)=0,"",IF(K151="3E","3E",IF(K151="","I",LOOKUP(K151/M$2,{0,0.4,0.45,0.5,0.55,0.6,0.65,0.7,0.75,0.8,1},{"F","D","C","C+","B-","B","B+","A-","A","A+"}))))</f>
        <v/>
      </c>
      <c r="M151" s="99" t="str">
        <f>IF(COUNT($A151)=0,"",IF(K151="","--",IF(K151="3E","3E",LOOKUP(K151/M$2,{0,0.4,0.45,0.5,0.55,0.6,0.65,0.7,0.75,0.8,1},{0,2,2.25,2.5,2.75,3,3.25,3.5,3.75,4}))))</f>
        <v/>
      </c>
      <c r="N151" s="5" t="str">
        <f>IF(COUNT($A151)=0,"",IF($A151&lt;&gt;DR!$B153,"ERR",DR!AP153))</f>
        <v/>
      </c>
      <c r="O151" s="2" t="str">
        <f>IF(COUNT($A151)=0,"",IF(N151="3E","3E",IF(N151="","I",LOOKUP(N151/P$2,{0,0.4,0.45,0.5,0.55,0.6,0.65,0.7,0.75,0.8,1},{"F","D","C","C+","B-","B","B+","A-","A","A+"}))))</f>
        <v/>
      </c>
      <c r="P151" s="99" t="str">
        <f>IF(COUNT($A151)=0,"",IF(N151="","--",IF(N151="3E","3E",LOOKUP(N151/P$2,{0,0.4,0.45,0.5,0.55,0.6,0.65,0.7,0.75,0.8,1},{0,2,2.25,2.5,2.75,3,3.25,3.5,3.75,4}))))</f>
        <v/>
      </c>
      <c r="Q151" s="5" t="str">
        <f>IF(COUNT($A151)=0,"",IF($A151&lt;&gt;DR!$B153,"ERR",DR!AX153))</f>
        <v/>
      </c>
      <c r="R151" s="2" t="str">
        <f>IF(COUNT($A151)=0,"",IF(Q151="3E","3E",IF(Q151="","I",LOOKUP(Q151/S$2,{0,0.4,0.45,0.5,0.55,0.6,0.65,0.7,0.75,0.8,1},{"F","D","C","C+","B-","B","B+","A-","A","A+"}))))</f>
        <v/>
      </c>
      <c r="S151" s="99" t="str">
        <f>IF(COUNT($A151)=0,"",IF(Q151="","--",IF(Q151="3E","3E",LOOKUP(Q151/S$2,{0,0.4,0.45,0.5,0.55,0.6,0.65,0.7,0.75,0.8,1},{0,2,2.25,2.5,2.75,3,3.25,3.5,3.75,4}))))</f>
        <v/>
      </c>
      <c r="T151" s="5" t="str">
        <f>IF(OR(COUNT($A151)=0,DR!BZ153=""),"",IF($A151&lt;&gt;DR!$B153,"ERR",DR!BZ153))</f>
        <v/>
      </c>
      <c r="U151" s="2" t="str">
        <f>IF(COUNT($A151)=0,"",IF(T151="3E","3E",IF(T151="","I",LOOKUP(T151/V$2,{0,0.4,0.45,0.5,0.55,0.6,0.65,0.7,0.75,0.8,1},{"F","D","C","C+","B-","B","B+","A-","A","A+"}))))</f>
        <v/>
      </c>
      <c r="V151" s="99" t="str">
        <f>IF(COUNT($A151)=0,"",IF(T151="","--",IF(T151="3E","3E",LOOKUP(T151/V$2,{0,0.4,0.45,0.5,0.55,0.6,0.65,0.7,0.75,0.8,1},{0,2,2.25,2.5,2.75,3,3.25,3.5,3.75,4}))))</f>
        <v/>
      </c>
      <c r="W151" s="5" t="str">
        <f>IF(COUNT($A151)=0,"",IF($A151&lt;&gt;DR!$B153,"ERR",IF(DR!$A153="IM",DR!CL153,DR!CK153)))</f>
        <v/>
      </c>
      <c r="X151" s="2" t="str">
        <f>IF(COUNT($A151)=0,"",IF(W151="3E","3E",IF(W151="","I",LOOKUP(W151/Y$2,{0,0.4,0.45,0.5,0.55,0.6,0.65,0.7,0.75,0.8,1},{"F","D","C","C+","B-","B","B+","A-","A","A+"}))))</f>
        <v/>
      </c>
      <c r="Y151" s="99" t="str">
        <f>IF(COUNT($A151)=0,"",IF(W151="","--",IF(W151="3E","3E",LOOKUP(W151/Y$2,{0,0.4,0.45,0.5,0.55,0.6,0.65,0.7,0.75,0.8,1},{0,2,2.25,2.5,2.75,3,3.25,3.5,3.75,4}))))</f>
        <v/>
      </c>
      <c r="Z151" s="5" t="str">
        <f>IF(COUNT($A151)=0,"",IF($A151&lt;&gt;DR!$B153,"ERR",DR!BF153))</f>
        <v/>
      </c>
      <c r="AA151" s="2" t="str">
        <f>IF(COUNT($A151)=0,"",IF(Z151="3E","3E",IF(Z151="","I",LOOKUP(Z151/AB$2,{0,0.4,0.45,0.5,0.55,0.6,0.65,0.7,0.75,0.8,1},{"F","D","C","C+","B-","B","B+","A-","A","A+"}))))</f>
        <v/>
      </c>
      <c r="AB151" s="99" t="str">
        <f>IF(COUNT($A151)=0,"",IF(Z151="","--",IF(Z151="3E","3E",LOOKUP(Z151/AB$2,{0,0.4,0.45,0.5,0.55,0.6,0.65,0.7,0.75,0.8,1},{0,2,2.25,2.5,2.75,3,3.25,3.5,3.75,4}))))</f>
        <v/>
      </c>
      <c r="AC151" s="5" t="str">
        <f>IF(COUNT($A151)=0,"",IF($A151&lt;&gt;DR!$B153,"ERR",DR!BG153))</f>
        <v/>
      </c>
      <c r="AD151" s="2" t="str">
        <f>IF(COUNT($A151)=0,"",IF(AC151="3E","3E",IF(AC151="","I",LOOKUP(AC151/AE$2,{0,0.4,0.45,0.5,0.55,0.6,0.65,0.7,0.75,0.8,1},{"F","D","C","C+","B-","B","B+","A-","A","A+"}))))</f>
        <v/>
      </c>
      <c r="AE151" s="99" t="str">
        <f>IF(COUNT($A151)=0,"",IF(AC151="","--",IF(AC151="3E","3E",LOOKUP(AC151/AE$2,{0,0.4,0.45,0.5,0.55,0.6,0.65,0.7,0.75,0.8,1},{0,2,2.25,2.5,2.75,3,3.25,3.5,3.75,4}))))</f>
        <v/>
      </c>
      <c r="AF151" s="5" t="str">
        <f>IF(COUNT($A151)=0,"",IF($A151&lt;&gt;DR!$B153,"ERR",DR!BQ153))</f>
        <v/>
      </c>
      <c r="AG151" s="2" t="str">
        <f>IF(COUNT($A151)=0,"",IF(AF151="3E","3E",IF(AF151="","I",LOOKUP(AF151/AH$2,{0,0.4,0.45,0.5,0.55,0.6,0.65,0.7,0.75,0.8,1},{"F","D","C","C+","B-","B","B+","A-","A","A+"}))))</f>
        <v/>
      </c>
      <c r="AH151" s="99" t="str">
        <f>IF(COUNT($A151)=0,"",IF(AF151="","--",IF(AF151="3E","3E",LOOKUP(AF151/AH$2,{0,0.4,0.45,0.5,0.55,0.6,0.65,0.7,0.75,0.8,1},{0,2,2.25,2.5,2.75,3,3.25,3.5,3.75,4}))))</f>
        <v/>
      </c>
      <c r="AI151" s="5" t="str">
        <f>IF(COUNT($A151)=0,"",IF($A151&lt;&gt;DR!$B153,"ERR",DR!BY153))</f>
        <v/>
      </c>
      <c r="AJ151" s="2" t="str">
        <f>IF(COUNT($A151)=0,"",IF(AI151="3E","3E",IF(AI151="","I",LOOKUP(AI151/AK$2,{0,0.4,0.45,0.5,0.55,0.6,0.65,0.7,0.75,0.8,1},{"F","D","C","C+","B-","B","B+","A-","A","A+"}))))</f>
        <v/>
      </c>
      <c r="AK151" s="103" t="str">
        <f>IF(COUNT($A151)=0,"",IF(AI151="","--",IF(AI151="3E","3E",LOOKUP(AI151/AK$2,{0,0.4,0.45,0.5,0.55,0.6,0.65,0.7,0.75,0.8,1},{0,2,2.25,2.5,2.75,3,3.25,3.5,3.75,4}))))</f>
        <v/>
      </c>
      <c r="AL151" s="94" t="str">
        <f>IFERROR(IF(COUNT($A151)=0,"",IF(COUNT(W151)=0,"--",IF(COUNTIF(B151:AK151,"3E")&gt;0,"3E",SUM(IF(D151&gt;=2,D151*$D$3),IF(G151&gt;=2,G151*$G$3),IF(J151&gt;=2,J151*$J$3),IF(M151&gt;=2,M151*$M$3),IF(P151&gt;=2,P151*$P$3),IF(S151&gt;=2,S151*$S$3),IF(V151&gt;=2,V151*$V$3),IF(Y151&gt;=2,Y151*$Y$3),IF(AB151&gt;=2,AB151*$AB$3),IF(AE151&gt;=2,AE151*$AE$3),IF(AH151&gt;=2,AH151*$AH$3),IF(AK151&gt;=2,AK151*$AK$3))))),"")</f>
        <v/>
      </c>
      <c r="AM151" s="4" t="str">
        <f>IF(COUNT($A151)=0,"",IF(COUNT(W151)=0,"--",IF(COUNTIF(B151:Y151,"3E")&gt;0,"3E",TRUNC(SUM(IF(N(D151)&gt;=2,D$3*D151,0),IF(N(G151)&gt;=2,G$3*G151,0),IF(N(J151)&gt;=2,J$3*J151,0),IF(N(M151)&gt;=2,M$3*M151,0),IF(N(P151)&gt;=2,P$3*P151,0),IF(N(S151)&gt;=2,S$3*S151,0),IF(N(AB151)&gt;=2,AB$3*AB151,0),IF(N(AE151)&gt;=2,AE$3*AE151,0),IF(N(AH151)&gt;=2,AH$3*AH151,0),IF(N(V151)&gt;=2,V$3*V151,0),IF(N(Y151)&gt;=2,Y$3*Y151,0))/TCP,3))))</f>
        <v/>
      </c>
      <c r="AN151" s="2" t="str">
        <f>IFERROR(IF(COUNT($A151)=0,"",IF(COUNT(W151)=0,"--",IF(COUNTIF(B151:AK151,"3E")&gt;0,"3E",SUM(IF(D151&gt;=2,$D$3),IF(G151&gt;=2,$G$3),IF(J151&gt;=2,$J$3),IF(M151&gt;=2,$M$3),IF(P151&gt;=2,$P$3),IF(S151&gt;=2,$S$3),IF(V151&gt;=2,$V$3),IF(Y151&gt;=2,$Y$3),IF(AB151&gt;=2,$AB$3),IF(AE151&gt;=2,$AE$3),IF(AH151&gt;=2,$AH$3),IF(AK151&gt;=2,$AK$3))))),"")</f>
        <v/>
      </c>
      <c r="AO151" s="2" t="str">
        <f>IF(AM151="3E","3E",IF(COUNT($A151)=0,"",IF(COUNT(AK151)=0,"I",LOOKUP(AM151,{0,2,2.25,2.5,2.75,3,3.25,3.5,3.75,4},{"F","D","C","C+","B-","B","B+","A-","A","A+"}))))</f>
        <v/>
      </c>
      <c r="AP151" s="2" t="str">
        <f>IF(AM151="3E","3E",IF(OR(COUNT($A151)=0,COUNT(W151)=0),"",IF(AND(Y151&gt;=2,AM151&gt;=2,AN151&gt;=28),"PASS","FAIL")))</f>
        <v/>
      </c>
      <c r="AQ151" s="2" t="str">
        <f>IF(COUNT($A151)=0,"",IF(AP151="3E","3E",IF(AP151="PASS",CONCATENATE(IF(N(D151)&lt;2,"411F,",""),IF(N(G151)&lt;2,"412F,",""),IF(N(J151)&lt;2,"413F,",""),IF(N(M151)&lt;2,"421F,",""),IF(N(P151)&lt;2,"422F,",""),IF(N(S151)&lt;2,"423F,",""),IF(N(AB151)&lt;2,"431F,",""),IF(N(AE151)&lt;2,"432F,",""),IF(N(AH151)&lt;2,"433F,","")),"")))</f>
        <v/>
      </c>
      <c r="AR151" s="6" t="str">
        <f t="shared" si="3"/>
        <v/>
      </c>
    </row>
    <row r="152" spans="1:44" ht="18.95" customHeight="1" x14ac:dyDescent="0.25">
      <c r="A152" s="93" t="str">
        <f>IF(DR!$B154="","",DR!$B154)</f>
        <v/>
      </c>
      <c r="B152" s="5" t="str">
        <f>IF(COUNT($A152)=0,"",IF($A152&lt;&gt;DR!$B154,"ERR",DR!J154))</f>
        <v/>
      </c>
      <c r="C152" s="2" t="str">
        <f>IF(COUNT($A152)=0,"",IF(B152="3E","3E",IF(B152="","I",LOOKUP(B152/D$2,{0,0.4,0.45,0.5,0.55,0.6,0.65,0.7,0.75,0.8,1},{"F","D","C","C+","B-","B","B+","A-","A","A+"}))))</f>
        <v/>
      </c>
      <c r="D152" s="99" t="str">
        <f>IF(COUNT($A152)=0,"",IF(B152="","--",IF(B152="3E","3E",LOOKUP(B152/D$2,{0,0.4,0.45,0.5,0.55,0.6,0.65,0.7,0.75,0.8,1},{0,2,2.25,2.5,2.75,3,3.25,3.5,3.75,4}))))</f>
        <v/>
      </c>
      <c r="E152" s="5" t="str">
        <f>IF(COUNT($A152)=0,"",IF($A152&lt;&gt;DR!$B154,"ERR",DR!R154))</f>
        <v/>
      </c>
      <c r="F152" s="2" t="str">
        <f>IF(COUNT($A152)=0,"",IF(E152="3E","3E",IF(E152="","I",LOOKUP(E152/G$2,{0,0.4,0.45,0.5,0.55,0.6,0.65,0.7,0.75,0.8,1},{"F","D","C","C+","B-","B","B+","A-","A","A+"}))))</f>
        <v/>
      </c>
      <c r="G152" s="99" t="str">
        <f>IF(COUNT($A152)=0,"",IF(E152="","--",IF(E152="3E","3E",LOOKUP(E152/G$2,{0,0.4,0.45,0.5,0.55,0.6,0.65,0.7,0.75,0.8,1},{0,2,2.25,2.5,2.75,3,3.25,3.5,3.75,4}))))</f>
        <v/>
      </c>
      <c r="H152" s="5" t="str">
        <f>IF(COUNT($A152)=0,"",IF($A152&lt;&gt;DR!$B154,"ERR",DR!Z154))</f>
        <v/>
      </c>
      <c r="I152" s="2" t="str">
        <f>IF(COUNT($A152)=0,"",IF(H152="3E","3E",IF(H152="","I",LOOKUP(H152/J$2,{0,0.4,0.45,0.5,0.55,0.6,0.65,0.7,0.75,0.8,1},{"F","D","C","C+","B-","B","B+","A-","A","A+"}))))</f>
        <v/>
      </c>
      <c r="J152" s="99" t="str">
        <f>IF(COUNT($A152)=0,"",IF(H152="","--",IF(H152="3E","3E",LOOKUP(H152/J$2,{0,0.4,0.45,0.5,0.55,0.6,0.65,0.7,0.75,0.8,1},{0,2,2.25,2.5,2.75,3,3.25,3.5,3.75,4}))))</f>
        <v/>
      </c>
      <c r="K152" s="5" t="str">
        <f>IF(COUNT($A152)=0,"",IF($A152&lt;&gt;DR!$B154,"ERR",DR!AH154))</f>
        <v/>
      </c>
      <c r="L152" s="2" t="str">
        <f>IF(COUNT($A152)=0,"",IF(K152="3E","3E",IF(K152="","I",LOOKUP(K152/M$2,{0,0.4,0.45,0.5,0.55,0.6,0.65,0.7,0.75,0.8,1},{"F","D","C","C+","B-","B","B+","A-","A","A+"}))))</f>
        <v/>
      </c>
      <c r="M152" s="99" t="str">
        <f>IF(COUNT($A152)=0,"",IF(K152="","--",IF(K152="3E","3E",LOOKUP(K152/M$2,{0,0.4,0.45,0.5,0.55,0.6,0.65,0.7,0.75,0.8,1},{0,2,2.25,2.5,2.75,3,3.25,3.5,3.75,4}))))</f>
        <v/>
      </c>
      <c r="N152" s="5" t="str">
        <f>IF(COUNT($A152)=0,"",IF($A152&lt;&gt;DR!$B154,"ERR",DR!AP154))</f>
        <v/>
      </c>
      <c r="O152" s="2" t="str">
        <f>IF(COUNT($A152)=0,"",IF(N152="3E","3E",IF(N152="","I",LOOKUP(N152/P$2,{0,0.4,0.45,0.5,0.55,0.6,0.65,0.7,0.75,0.8,1},{"F","D","C","C+","B-","B","B+","A-","A","A+"}))))</f>
        <v/>
      </c>
      <c r="P152" s="99" t="str">
        <f>IF(COUNT($A152)=0,"",IF(N152="","--",IF(N152="3E","3E",LOOKUP(N152/P$2,{0,0.4,0.45,0.5,0.55,0.6,0.65,0.7,0.75,0.8,1},{0,2,2.25,2.5,2.75,3,3.25,3.5,3.75,4}))))</f>
        <v/>
      </c>
      <c r="Q152" s="5" t="str">
        <f>IF(COUNT($A152)=0,"",IF($A152&lt;&gt;DR!$B154,"ERR",DR!AX154))</f>
        <v/>
      </c>
      <c r="R152" s="2" t="str">
        <f>IF(COUNT($A152)=0,"",IF(Q152="3E","3E",IF(Q152="","I",LOOKUP(Q152/S$2,{0,0.4,0.45,0.5,0.55,0.6,0.65,0.7,0.75,0.8,1},{"F","D","C","C+","B-","B","B+","A-","A","A+"}))))</f>
        <v/>
      </c>
      <c r="S152" s="99" t="str">
        <f>IF(COUNT($A152)=0,"",IF(Q152="","--",IF(Q152="3E","3E",LOOKUP(Q152/S$2,{0,0.4,0.45,0.5,0.55,0.6,0.65,0.7,0.75,0.8,1},{0,2,2.25,2.5,2.75,3,3.25,3.5,3.75,4}))))</f>
        <v/>
      </c>
      <c r="T152" s="5" t="str">
        <f>IF(OR(COUNT($A152)=0,DR!BZ154=""),"",IF($A152&lt;&gt;DR!$B154,"ERR",DR!BZ154))</f>
        <v/>
      </c>
      <c r="U152" s="2" t="str">
        <f>IF(COUNT($A152)=0,"",IF(T152="3E","3E",IF(T152="","I",LOOKUP(T152/V$2,{0,0.4,0.45,0.5,0.55,0.6,0.65,0.7,0.75,0.8,1},{"F","D","C","C+","B-","B","B+","A-","A","A+"}))))</f>
        <v/>
      </c>
      <c r="V152" s="99" t="str">
        <f>IF(COUNT($A152)=0,"",IF(T152="","--",IF(T152="3E","3E",LOOKUP(T152/V$2,{0,0.4,0.45,0.5,0.55,0.6,0.65,0.7,0.75,0.8,1},{0,2,2.25,2.5,2.75,3,3.25,3.5,3.75,4}))))</f>
        <v/>
      </c>
      <c r="W152" s="5" t="str">
        <f>IF(COUNT($A152)=0,"",IF($A152&lt;&gt;DR!$B154,"ERR",IF(DR!$A154="IM",DR!CL154,DR!CK154)))</f>
        <v/>
      </c>
      <c r="X152" s="2" t="str">
        <f>IF(COUNT($A152)=0,"",IF(W152="3E","3E",IF(W152="","I",LOOKUP(W152/Y$2,{0,0.4,0.45,0.5,0.55,0.6,0.65,0.7,0.75,0.8,1},{"F","D","C","C+","B-","B","B+","A-","A","A+"}))))</f>
        <v/>
      </c>
      <c r="Y152" s="99" t="str">
        <f>IF(COUNT($A152)=0,"",IF(W152="","--",IF(W152="3E","3E",LOOKUP(W152/Y$2,{0,0.4,0.45,0.5,0.55,0.6,0.65,0.7,0.75,0.8,1},{0,2,2.25,2.5,2.75,3,3.25,3.5,3.75,4}))))</f>
        <v/>
      </c>
      <c r="Z152" s="5" t="str">
        <f>IF(COUNT($A152)=0,"",IF($A152&lt;&gt;DR!$B154,"ERR",DR!BF154))</f>
        <v/>
      </c>
      <c r="AA152" s="2" t="str">
        <f>IF(COUNT($A152)=0,"",IF(Z152="3E","3E",IF(Z152="","I",LOOKUP(Z152/AB$2,{0,0.4,0.45,0.5,0.55,0.6,0.65,0.7,0.75,0.8,1},{"F","D","C","C+","B-","B","B+","A-","A","A+"}))))</f>
        <v/>
      </c>
      <c r="AB152" s="99" t="str">
        <f>IF(COUNT($A152)=0,"",IF(Z152="","--",IF(Z152="3E","3E",LOOKUP(Z152/AB$2,{0,0.4,0.45,0.5,0.55,0.6,0.65,0.7,0.75,0.8,1},{0,2,2.25,2.5,2.75,3,3.25,3.5,3.75,4}))))</f>
        <v/>
      </c>
      <c r="AC152" s="5" t="str">
        <f>IF(COUNT($A152)=0,"",IF($A152&lt;&gt;DR!$B154,"ERR",DR!BG154))</f>
        <v/>
      </c>
      <c r="AD152" s="2" t="str">
        <f>IF(COUNT($A152)=0,"",IF(AC152="3E","3E",IF(AC152="","I",LOOKUP(AC152/AE$2,{0,0.4,0.45,0.5,0.55,0.6,0.65,0.7,0.75,0.8,1},{"F","D","C","C+","B-","B","B+","A-","A","A+"}))))</f>
        <v/>
      </c>
      <c r="AE152" s="99" t="str">
        <f>IF(COUNT($A152)=0,"",IF(AC152="","--",IF(AC152="3E","3E",LOOKUP(AC152/AE$2,{0,0.4,0.45,0.5,0.55,0.6,0.65,0.7,0.75,0.8,1},{0,2,2.25,2.5,2.75,3,3.25,3.5,3.75,4}))))</f>
        <v/>
      </c>
      <c r="AF152" s="5" t="str">
        <f>IF(COUNT($A152)=0,"",IF($A152&lt;&gt;DR!$B154,"ERR",DR!BQ154))</f>
        <v/>
      </c>
      <c r="AG152" s="2" t="str">
        <f>IF(COUNT($A152)=0,"",IF(AF152="3E","3E",IF(AF152="","I",LOOKUP(AF152/AH$2,{0,0.4,0.45,0.5,0.55,0.6,0.65,0.7,0.75,0.8,1},{"F","D","C","C+","B-","B","B+","A-","A","A+"}))))</f>
        <v/>
      </c>
      <c r="AH152" s="99" t="str">
        <f>IF(COUNT($A152)=0,"",IF(AF152="","--",IF(AF152="3E","3E",LOOKUP(AF152/AH$2,{0,0.4,0.45,0.5,0.55,0.6,0.65,0.7,0.75,0.8,1},{0,2,2.25,2.5,2.75,3,3.25,3.5,3.75,4}))))</f>
        <v/>
      </c>
      <c r="AI152" s="5" t="str">
        <f>IF(COUNT($A152)=0,"",IF($A152&lt;&gt;DR!$B154,"ERR",DR!BY154))</f>
        <v/>
      </c>
      <c r="AJ152" s="2" t="str">
        <f>IF(COUNT($A152)=0,"",IF(AI152="3E","3E",IF(AI152="","I",LOOKUP(AI152/AK$2,{0,0.4,0.45,0.5,0.55,0.6,0.65,0.7,0.75,0.8,1},{"F","D","C","C+","B-","B","B+","A-","A","A+"}))))</f>
        <v/>
      </c>
      <c r="AK152" s="103" t="str">
        <f>IF(COUNT($A152)=0,"",IF(AI152="","--",IF(AI152="3E","3E",LOOKUP(AI152/AK$2,{0,0.4,0.45,0.5,0.55,0.6,0.65,0.7,0.75,0.8,1},{0,2,2.25,2.5,2.75,3,3.25,3.5,3.75,4}))))</f>
        <v/>
      </c>
      <c r="AL152" s="94" t="str">
        <f>IFERROR(IF(COUNT($A152)=0,"",IF(COUNT(W152)=0,"--",IF(COUNTIF(B152:AK152,"3E")&gt;0,"3E",SUM(IF(D152&gt;=2,D152*$D$3),IF(G152&gt;=2,G152*$G$3),IF(J152&gt;=2,J152*$J$3),IF(M152&gt;=2,M152*$M$3),IF(P152&gt;=2,P152*$P$3),IF(S152&gt;=2,S152*$S$3),IF(V152&gt;=2,V152*$V$3),IF(Y152&gt;=2,Y152*$Y$3),IF(AB152&gt;=2,AB152*$AB$3),IF(AE152&gt;=2,AE152*$AE$3),IF(AH152&gt;=2,AH152*$AH$3),IF(AK152&gt;=2,AK152*$AK$3))))),"")</f>
        <v/>
      </c>
      <c r="AM152" s="4" t="str">
        <f>IF(COUNT($A152)=0,"",IF(COUNT(W152)=0,"--",IF(COUNTIF(B152:Y152,"3E")&gt;0,"3E",TRUNC(SUM(IF(N(D152)&gt;=2,D$3*D152,0),IF(N(G152)&gt;=2,G$3*G152,0),IF(N(J152)&gt;=2,J$3*J152,0),IF(N(M152)&gt;=2,M$3*M152,0),IF(N(P152)&gt;=2,P$3*P152,0),IF(N(S152)&gt;=2,S$3*S152,0),IF(N(AB152)&gt;=2,AB$3*AB152,0),IF(N(AE152)&gt;=2,AE$3*AE152,0),IF(N(AH152)&gt;=2,AH$3*AH152,0),IF(N(V152)&gt;=2,V$3*V152,0),IF(N(Y152)&gt;=2,Y$3*Y152,0))/TCP,3))))</f>
        <v/>
      </c>
      <c r="AN152" s="2" t="str">
        <f>IFERROR(IF(COUNT($A152)=0,"",IF(COUNT(W152)=0,"--",IF(COUNTIF(B152:AK152,"3E")&gt;0,"3E",SUM(IF(D152&gt;=2,$D$3),IF(G152&gt;=2,$G$3),IF(J152&gt;=2,$J$3),IF(M152&gt;=2,$M$3),IF(P152&gt;=2,$P$3),IF(S152&gt;=2,$S$3),IF(V152&gt;=2,$V$3),IF(Y152&gt;=2,$Y$3),IF(AB152&gt;=2,$AB$3),IF(AE152&gt;=2,$AE$3),IF(AH152&gt;=2,$AH$3),IF(AK152&gt;=2,$AK$3))))),"")</f>
        <v/>
      </c>
      <c r="AO152" s="2" t="str">
        <f>IF(AM152="3E","3E",IF(COUNT($A152)=0,"",IF(COUNT(AK152)=0,"I",LOOKUP(AM152,{0,2,2.25,2.5,2.75,3,3.25,3.5,3.75,4},{"F","D","C","C+","B-","B","B+","A-","A","A+"}))))</f>
        <v/>
      </c>
      <c r="AP152" s="2" t="str">
        <f>IF(AM152="3E","3E",IF(OR(COUNT($A152)=0,COUNT(W152)=0),"",IF(AND(Y152&gt;=2,AM152&gt;=2,AN152&gt;=28),"PASS","FAIL")))</f>
        <v/>
      </c>
      <c r="AQ152" s="2" t="str">
        <f>IF(COUNT($A152)=0,"",IF(AP152="3E","3E",IF(AP152="PASS",CONCATENATE(IF(N(D152)&lt;2,"411F,",""),IF(N(G152)&lt;2,"412F,",""),IF(N(J152)&lt;2,"413F,",""),IF(N(M152)&lt;2,"421F,",""),IF(N(P152)&lt;2,"422F,",""),IF(N(S152)&lt;2,"423F,",""),IF(N(AB152)&lt;2,"431F,",""),IF(N(AE152)&lt;2,"432F,",""),IF(N(AH152)&lt;2,"433F,","")),"")))</f>
        <v/>
      </c>
      <c r="AR152" s="6" t="str">
        <f t="shared" si="3"/>
        <v/>
      </c>
    </row>
    <row r="153" spans="1:44" ht="18.95" customHeight="1" x14ac:dyDescent="0.25">
      <c r="A153" s="93" t="str">
        <f>IF(DR!$B155="","",DR!$B155)</f>
        <v/>
      </c>
      <c r="B153" s="5" t="str">
        <f>IF(COUNT($A153)=0,"",IF($A153&lt;&gt;DR!$B155,"ERR",DR!J155))</f>
        <v/>
      </c>
      <c r="C153" s="2" t="str">
        <f>IF(COUNT($A153)=0,"",IF(B153="3E","3E",IF(B153="","I",LOOKUP(B153/D$2,{0,0.4,0.45,0.5,0.55,0.6,0.65,0.7,0.75,0.8,1},{"F","D","C","C+","B-","B","B+","A-","A","A+"}))))</f>
        <v/>
      </c>
      <c r="D153" s="99" t="str">
        <f>IF(COUNT($A153)=0,"",IF(B153="","--",IF(B153="3E","3E",LOOKUP(B153/D$2,{0,0.4,0.45,0.5,0.55,0.6,0.65,0.7,0.75,0.8,1},{0,2,2.25,2.5,2.75,3,3.25,3.5,3.75,4}))))</f>
        <v/>
      </c>
      <c r="E153" s="5" t="str">
        <f>IF(COUNT($A153)=0,"",IF($A153&lt;&gt;DR!$B155,"ERR",DR!R155))</f>
        <v/>
      </c>
      <c r="F153" s="2" t="str">
        <f>IF(COUNT($A153)=0,"",IF(E153="3E","3E",IF(E153="","I",LOOKUP(E153/G$2,{0,0.4,0.45,0.5,0.55,0.6,0.65,0.7,0.75,0.8,1},{"F","D","C","C+","B-","B","B+","A-","A","A+"}))))</f>
        <v/>
      </c>
      <c r="G153" s="99" t="str">
        <f>IF(COUNT($A153)=0,"",IF(E153="","--",IF(E153="3E","3E",LOOKUP(E153/G$2,{0,0.4,0.45,0.5,0.55,0.6,0.65,0.7,0.75,0.8,1},{0,2,2.25,2.5,2.75,3,3.25,3.5,3.75,4}))))</f>
        <v/>
      </c>
      <c r="H153" s="5" t="str">
        <f>IF(COUNT($A153)=0,"",IF($A153&lt;&gt;DR!$B155,"ERR",DR!Z155))</f>
        <v/>
      </c>
      <c r="I153" s="2" t="str">
        <f>IF(COUNT($A153)=0,"",IF(H153="3E","3E",IF(H153="","I",LOOKUP(H153/J$2,{0,0.4,0.45,0.5,0.55,0.6,0.65,0.7,0.75,0.8,1},{"F","D","C","C+","B-","B","B+","A-","A","A+"}))))</f>
        <v/>
      </c>
      <c r="J153" s="99" t="str">
        <f>IF(COUNT($A153)=0,"",IF(H153="","--",IF(H153="3E","3E",LOOKUP(H153/J$2,{0,0.4,0.45,0.5,0.55,0.6,0.65,0.7,0.75,0.8,1},{0,2,2.25,2.5,2.75,3,3.25,3.5,3.75,4}))))</f>
        <v/>
      </c>
      <c r="K153" s="5" t="str">
        <f>IF(COUNT($A153)=0,"",IF($A153&lt;&gt;DR!$B155,"ERR",DR!AH155))</f>
        <v/>
      </c>
      <c r="L153" s="2" t="str">
        <f>IF(COUNT($A153)=0,"",IF(K153="3E","3E",IF(K153="","I",LOOKUP(K153/M$2,{0,0.4,0.45,0.5,0.55,0.6,0.65,0.7,0.75,0.8,1},{"F","D","C","C+","B-","B","B+","A-","A","A+"}))))</f>
        <v/>
      </c>
      <c r="M153" s="99" t="str">
        <f>IF(COUNT($A153)=0,"",IF(K153="","--",IF(K153="3E","3E",LOOKUP(K153/M$2,{0,0.4,0.45,0.5,0.55,0.6,0.65,0.7,0.75,0.8,1},{0,2,2.25,2.5,2.75,3,3.25,3.5,3.75,4}))))</f>
        <v/>
      </c>
      <c r="N153" s="5" t="str">
        <f>IF(COUNT($A153)=0,"",IF($A153&lt;&gt;DR!$B155,"ERR",DR!AP155))</f>
        <v/>
      </c>
      <c r="O153" s="2" t="str">
        <f>IF(COUNT($A153)=0,"",IF(N153="3E","3E",IF(N153="","I",LOOKUP(N153/P$2,{0,0.4,0.45,0.5,0.55,0.6,0.65,0.7,0.75,0.8,1},{"F","D","C","C+","B-","B","B+","A-","A","A+"}))))</f>
        <v/>
      </c>
      <c r="P153" s="99" t="str">
        <f>IF(COUNT($A153)=0,"",IF(N153="","--",IF(N153="3E","3E",LOOKUP(N153/P$2,{0,0.4,0.45,0.5,0.55,0.6,0.65,0.7,0.75,0.8,1},{0,2,2.25,2.5,2.75,3,3.25,3.5,3.75,4}))))</f>
        <v/>
      </c>
      <c r="Q153" s="5" t="str">
        <f>IF(COUNT($A153)=0,"",IF($A153&lt;&gt;DR!$B155,"ERR",DR!AX155))</f>
        <v/>
      </c>
      <c r="R153" s="2" t="str">
        <f>IF(COUNT($A153)=0,"",IF(Q153="3E","3E",IF(Q153="","I",LOOKUP(Q153/S$2,{0,0.4,0.45,0.5,0.55,0.6,0.65,0.7,0.75,0.8,1},{"F","D","C","C+","B-","B","B+","A-","A","A+"}))))</f>
        <v/>
      </c>
      <c r="S153" s="99" t="str">
        <f>IF(COUNT($A153)=0,"",IF(Q153="","--",IF(Q153="3E","3E",LOOKUP(Q153/S$2,{0,0.4,0.45,0.5,0.55,0.6,0.65,0.7,0.75,0.8,1},{0,2,2.25,2.5,2.75,3,3.25,3.5,3.75,4}))))</f>
        <v/>
      </c>
      <c r="T153" s="5" t="str">
        <f>IF(OR(COUNT($A153)=0,DR!BZ155=""),"",IF($A153&lt;&gt;DR!$B155,"ERR",DR!BZ155))</f>
        <v/>
      </c>
      <c r="U153" s="2" t="str">
        <f>IF(COUNT($A153)=0,"",IF(T153="3E","3E",IF(T153="","I",LOOKUP(T153/V$2,{0,0.4,0.45,0.5,0.55,0.6,0.65,0.7,0.75,0.8,1},{"F","D","C","C+","B-","B","B+","A-","A","A+"}))))</f>
        <v/>
      </c>
      <c r="V153" s="99" t="str">
        <f>IF(COUNT($A153)=0,"",IF(T153="","--",IF(T153="3E","3E",LOOKUP(T153/V$2,{0,0.4,0.45,0.5,0.55,0.6,0.65,0.7,0.75,0.8,1},{0,2,2.25,2.5,2.75,3,3.25,3.5,3.75,4}))))</f>
        <v/>
      </c>
      <c r="W153" s="5" t="str">
        <f>IF(COUNT($A153)=0,"",IF($A153&lt;&gt;DR!$B155,"ERR",IF(DR!$A155="IM",DR!CL155,DR!CK155)))</f>
        <v/>
      </c>
      <c r="X153" s="2" t="str">
        <f>IF(COUNT($A153)=0,"",IF(W153="3E","3E",IF(W153="","I",LOOKUP(W153/Y$2,{0,0.4,0.45,0.5,0.55,0.6,0.65,0.7,0.75,0.8,1},{"F","D","C","C+","B-","B","B+","A-","A","A+"}))))</f>
        <v/>
      </c>
      <c r="Y153" s="99" t="str">
        <f>IF(COUNT($A153)=0,"",IF(W153="","--",IF(W153="3E","3E",LOOKUP(W153/Y$2,{0,0.4,0.45,0.5,0.55,0.6,0.65,0.7,0.75,0.8,1},{0,2,2.25,2.5,2.75,3,3.25,3.5,3.75,4}))))</f>
        <v/>
      </c>
      <c r="Z153" s="5" t="str">
        <f>IF(COUNT($A153)=0,"",IF($A153&lt;&gt;DR!$B155,"ERR",DR!BF155))</f>
        <v/>
      </c>
      <c r="AA153" s="2" t="str">
        <f>IF(COUNT($A153)=0,"",IF(Z153="3E","3E",IF(Z153="","I",LOOKUP(Z153/AB$2,{0,0.4,0.45,0.5,0.55,0.6,0.65,0.7,0.75,0.8,1},{"F","D","C","C+","B-","B","B+","A-","A","A+"}))))</f>
        <v/>
      </c>
      <c r="AB153" s="99" t="str">
        <f>IF(COUNT($A153)=0,"",IF(Z153="","--",IF(Z153="3E","3E",LOOKUP(Z153/AB$2,{0,0.4,0.45,0.5,0.55,0.6,0.65,0.7,0.75,0.8,1},{0,2,2.25,2.5,2.75,3,3.25,3.5,3.75,4}))))</f>
        <v/>
      </c>
      <c r="AC153" s="5" t="str">
        <f>IF(COUNT($A153)=0,"",IF($A153&lt;&gt;DR!$B155,"ERR",DR!BG155))</f>
        <v/>
      </c>
      <c r="AD153" s="2" t="str">
        <f>IF(COUNT($A153)=0,"",IF(AC153="3E","3E",IF(AC153="","I",LOOKUP(AC153/AE$2,{0,0.4,0.45,0.5,0.55,0.6,0.65,0.7,0.75,0.8,1},{"F","D","C","C+","B-","B","B+","A-","A","A+"}))))</f>
        <v/>
      </c>
      <c r="AE153" s="99" t="str">
        <f>IF(COUNT($A153)=0,"",IF(AC153="","--",IF(AC153="3E","3E",LOOKUP(AC153/AE$2,{0,0.4,0.45,0.5,0.55,0.6,0.65,0.7,0.75,0.8,1},{0,2,2.25,2.5,2.75,3,3.25,3.5,3.75,4}))))</f>
        <v/>
      </c>
      <c r="AF153" s="5" t="str">
        <f>IF(COUNT($A153)=0,"",IF($A153&lt;&gt;DR!$B155,"ERR",DR!BQ155))</f>
        <v/>
      </c>
      <c r="AG153" s="2" t="str">
        <f>IF(COUNT($A153)=0,"",IF(AF153="3E","3E",IF(AF153="","I",LOOKUP(AF153/AH$2,{0,0.4,0.45,0.5,0.55,0.6,0.65,0.7,0.75,0.8,1},{"F","D","C","C+","B-","B","B+","A-","A","A+"}))))</f>
        <v/>
      </c>
      <c r="AH153" s="99" t="str">
        <f>IF(COUNT($A153)=0,"",IF(AF153="","--",IF(AF153="3E","3E",LOOKUP(AF153/AH$2,{0,0.4,0.45,0.5,0.55,0.6,0.65,0.7,0.75,0.8,1},{0,2,2.25,2.5,2.75,3,3.25,3.5,3.75,4}))))</f>
        <v/>
      </c>
      <c r="AI153" s="5" t="str">
        <f>IF(COUNT($A153)=0,"",IF($A153&lt;&gt;DR!$B155,"ERR",DR!BY155))</f>
        <v/>
      </c>
      <c r="AJ153" s="2" t="str">
        <f>IF(COUNT($A153)=0,"",IF(AI153="3E","3E",IF(AI153="","I",LOOKUP(AI153/AK$2,{0,0.4,0.45,0.5,0.55,0.6,0.65,0.7,0.75,0.8,1},{"F","D","C","C+","B-","B","B+","A-","A","A+"}))))</f>
        <v/>
      </c>
      <c r="AK153" s="103" t="str">
        <f>IF(COUNT($A153)=0,"",IF(AI153="","--",IF(AI153="3E","3E",LOOKUP(AI153/AK$2,{0,0.4,0.45,0.5,0.55,0.6,0.65,0.7,0.75,0.8,1},{0,2,2.25,2.5,2.75,3,3.25,3.5,3.75,4}))))</f>
        <v/>
      </c>
      <c r="AL153" s="94" t="str">
        <f>IFERROR(IF(COUNT($A153)=0,"",IF(COUNT(W153)=0,"--",IF(COUNTIF(B153:AK153,"3E")&gt;0,"3E",SUM(IF(D153&gt;=2,D153*$D$3),IF(G153&gt;=2,G153*$G$3),IF(J153&gt;=2,J153*$J$3),IF(M153&gt;=2,M153*$M$3),IF(P153&gt;=2,P153*$P$3),IF(S153&gt;=2,S153*$S$3),IF(V153&gt;=2,V153*$V$3),IF(Y153&gt;=2,Y153*$Y$3),IF(AB153&gt;=2,AB153*$AB$3),IF(AE153&gt;=2,AE153*$AE$3),IF(AH153&gt;=2,AH153*$AH$3),IF(AK153&gt;=2,AK153*$AK$3))))),"")</f>
        <v/>
      </c>
      <c r="AM153" s="4" t="str">
        <f>IF(COUNT($A153)=0,"",IF(COUNT(W153)=0,"--",IF(COUNTIF(B153:Y153,"3E")&gt;0,"3E",TRUNC(SUM(IF(N(D153)&gt;=2,D$3*D153,0),IF(N(G153)&gt;=2,G$3*G153,0),IF(N(J153)&gt;=2,J$3*J153,0),IF(N(M153)&gt;=2,M$3*M153,0),IF(N(P153)&gt;=2,P$3*P153,0),IF(N(S153)&gt;=2,S$3*S153,0),IF(N(AB153)&gt;=2,AB$3*AB153,0),IF(N(AE153)&gt;=2,AE$3*AE153,0),IF(N(AH153)&gt;=2,AH$3*AH153,0),IF(N(V153)&gt;=2,V$3*V153,0),IF(N(Y153)&gt;=2,Y$3*Y153,0))/TCP,3))))</f>
        <v/>
      </c>
      <c r="AN153" s="2" t="str">
        <f>IFERROR(IF(COUNT($A153)=0,"",IF(COUNT(W153)=0,"--",IF(COUNTIF(B153:AK153,"3E")&gt;0,"3E",SUM(IF(D153&gt;=2,$D$3),IF(G153&gt;=2,$G$3),IF(J153&gt;=2,$J$3),IF(M153&gt;=2,$M$3),IF(P153&gt;=2,$P$3),IF(S153&gt;=2,$S$3),IF(V153&gt;=2,$V$3),IF(Y153&gt;=2,$Y$3),IF(AB153&gt;=2,$AB$3),IF(AE153&gt;=2,$AE$3),IF(AH153&gt;=2,$AH$3),IF(AK153&gt;=2,$AK$3))))),"")</f>
        <v/>
      </c>
      <c r="AO153" s="2" t="str">
        <f>IF(AM153="3E","3E",IF(COUNT($A153)=0,"",IF(COUNT(AK153)=0,"I",LOOKUP(AM153,{0,2,2.25,2.5,2.75,3,3.25,3.5,3.75,4},{"F","D","C","C+","B-","B","B+","A-","A","A+"}))))</f>
        <v/>
      </c>
      <c r="AP153" s="2" t="str">
        <f>IF(AM153="3E","3E",IF(OR(COUNT($A153)=0,COUNT(W153)=0),"",IF(AND(Y153&gt;=2,AM153&gt;=2,AN153&gt;=28),"PASS","FAIL")))</f>
        <v/>
      </c>
      <c r="AQ153" s="2" t="str">
        <f>IF(COUNT($A153)=0,"",IF(AP153="3E","3E",IF(AP153="PASS",CONCATENATE(IF(N(D153)&lt;2,"411F,",""),IF(N(G153)&lt;2,"412F,",""),IF(N(J153)&lt;2,"413F,",""),IF(N(M153)&lt;2,"421F,",""),IF(N(P153)&lt;2,"422F,",""),IF(N(S153)&lt;2,"423F,",""),IF(N(AB153)&lt;2,"431F,",""),IF(N(AE153)&lt;2,"432F,",""),IF(N(AH153)&lt;2,"433F,","")),"")))</f>
        <v/>
      </c>
      <c r="AR153" s="6" t="str">
        <f t="shared" si="3"/>
        <v/>
      </c>
    </row>
    <row r="154" spans="1:44" ht="18.95" customHeight="1" x14ac:dyDescent="0.25">
      <c r="A154" s="93" t="str">
        <f>IF(DR!$B156="","",DR!$B156)</f>
        <v/>
      </c>
      <c r="B154" s="5" t="str">
        <f>IF(COUNT($A154)=0,"",IF($A154&lt;&gt;DR!$B156,"ERR",DR!J156))</f>
        <v/>
      </c>
      <c r="C154" s="2" t="str">
        <f>IF(COUNT($A154)=0,"",IF(B154="3E","3E",IF(B154="","I",LOOKUP(B154/D$2,{0,0.4,0.45,0.5,0.55,0.6,0.65,0.7,0.75,0.8,1},{"F","D","C","C+","B-","B","B+","A-","A","A+"}))))</f>
        <v/>
      </c>
      <c r="D154" s="99" t="str">
        <f>IF(COUNT($A154)=0,"",IF(B154="","--",IF(B154="3E","3E",LOOKUP(B154/D$2,{0,0.4,0.45,0.5,0.55,0.6,0.65,0.7,0.75,0.8,1},{0,2,2.25,2.5,2.75,3,3.25,3.5,3.75,4}))))</f>
        <v/>
      </c>
      <c r="E154" s="5" t="str">
        <f>IF(COUNT($A154)=0,"",IF($A154&lt;&gt;DR!$B156,"ERR",DR!R156))</f>
        <v/>
      </c>
      <c r="F154" s="2" t="str">
        <f>IF(COUNT($A154)=0,"",IF(E154="3E","3E",IF(E154="","I",LOOKUP(E154/G$2,{0,0.4,0.45,0.5,0.55,0.6,0.65,0.7,0.75,0.8,1},{"F","D","C","C+","B-","B","B+","A-","A","A+"}))))</f>
        <v/>
      </c>
      <c r="G154" s="99" t="str">
        <f>IF(COUNT($A154)=0,"",IF(E154="","--",IF(E154="3E","3E",LOOKUP(E154/G$2,{0,0.4,0.45,0.5,0.55,0.6,0.65,0.7,0.75,0.8,1},{0,2,2.25,2.5,2.75,3,3.25,3.5,3.75,4}))))</f>
        <v/>
      </c>
      <c r="H154" s="5" t="str">
        <f>IF(COUNT($A154)=0,"",IF($A154&lt;&gt;DR!$B156,"ERR",DR!Z156))</f>
        <v/>
      </c>
      <c r="I154" s="2" t="str">
        <f>IF(COUNT($A154)=0,"",IF(H154="3E","3E",IF(H154="","I",LOOKUP(H154/J$2,{0,0.4,0.45,0.5,0.55,0.6,0.65,0.7,0.75,0.8,1},{"F","D","C","C+","B-","B","B+","A-","A","A+"}))))</f>
        <v/>
      </c>
      <c r="J154" s="99" t="str">
        <f>IF(COUNT($A154)=0,"",IF(H154="","--",IF(H154="3E","3E",LOOKUP(H154/J$2,{0,0.4,0.45,0.5,0.55,0.6,0.65,0.7,0.75,0.8,1},{0,2,2.25,2.5,2.75,3,3.25,3.5,3.75,4}))))</f>
        <v/>
      </c>
      <c r="K154" s="5" t="str">
        <f>IF(COUNT($A154)=0,"",IF($A154&lt;&gt;DR!$B156,"ERR",DR!AH156))</f>
        <v/>
      </c>
      <c r="L154" s="2" t="str">
        <f>IF(COUNT($A154)=0,"",IF(K154="3E","3E",IF(K154="","I",LOOKUP(K154/M$2,{0,0.4,0.45,0.5,0.55,0.6,0.65,0.7,0.75,0.8,1},{"F","D","C","C+","B-","B","B+","A-","A","A+"}))))</f>
        <v/>
      </c>
      <c r="M154" s="99" t="str">
        <f>IF(COUNT($A154)=0,"",IF(K154="","--",IF(K154="3E","3E",LOOKUP(K154/M$2,{0,0.4,0.45,0.5,0.55,0.6,0.65,0.7,0.75,0.8,1},{0,2,2.25,2.5,2.75,3,3.25,3.5,3.75,4}))))</f>
        <v/>
      </c>
      <c r="N154" s="5" t="str">
        <f>IF(COUNT($A154)=0,"",IF($A154&lt;&gt;DR!$B156,"ERR",DR!AP156))</f>
        <v/>
      </c>
      <c r="O154" s="2" t="str">
        <f>IF(COUNT($A154)=0,"",IF(N154="3E","3E",IF(N154="","I",LOOKUP(N154/P$2,{0,0.4,0.45,0.5,0.55,0.6,0.65,0.7,0.75,0.8,1},{"F","D","C","C+","B-","B","B+","A-","A","A+"}))))</f>
        <v/>
      </c>
      <c r="P154" s="99" t="str">
        <f>IF(COUNT($A154)=0,"",IF(N154="","--",IF(N154="3E","3E",LOOKUP(N154/P$2,{0,0.4,0.45,0.5,0.55,0.6,0.65,0.7,0.75,0.8,1},{0,2,2.25,2.5,2.75,3,3.25,3.5,3.75,4}))))</f>
        <v/>
      </c>
      <c r="Q154" s="5" t="str">
        <f>IF(COUNT($A154)=0,"",IF($A154&lt;&gt;DR!$B156,"ERR",DR!AX156))</f>
        <v/>
      </c>
      <c r="R154" s="2" t="str">
        <f>IF(COUNT($A154)=0,"",IF(Q154="3E","3E",IF(Q154="","I",LOOKUP(Q154/S$2,{0,0.4,0.45,0.5,0.55,0.6,0.65,0.7,0.75,0.8,1},{"F","D","C","C+","B-","B","B+","A-","A","A+"}))))</f>
        <v/>
      </c>
      <c r="S154" s="99" t="str">
        <f>IF(COUNT($A154)=0,"",IF(Q154="","--",IF(Q154="3E","3E",LOOKUP(Q154/S$2,{0,0.4,0.45,0.5,0.55,0.6,0.65,0.7,0.75,0.8,1},{0,2,2.25,2.5,2.75,3,3.25,3.5,3.75,4}))))</f>
        <v/>
      </c>
      <c r="T154" s="5" t="str">
        <f>IF(OR(COUNT($A154)=0,DR!BZ156=""),"",IF($A154&lt;&gt;DR!$B156,"ERR",DR!BZ156))</f>
        <v/>
      </c>
      <c r="U154" s="2" t="str">
        <f>IF(COUNT($A154)=0,"",IF(T154="3E","3E",IF(T154="","I",LOOKUP(T154/V$2,{0,0.4,0.45,0.5,0.55,0.6,0.65,0.7,0.75,0.8,1},{"F","D","C","C+","B-","B","B+","A-","A","A+"}))))</f>
        <v/>
      </c>
      <c r="V154" s="99" t="str">
        <f>IF(COUNT($A154)=0,"",IF(T154="","--",IF(T154="3E","3E",LOOKUP(T154/V$2,{0,0.4,0.45,0.5,0.55,0.6,0.65,0.7,0.75,0.8,1},{0,2,2.25,2.5,2.75,3,3.25,3.5,3.75,4}))))</f>
        <v/>
      </c>
      <c r="W154" s="5" t="str">
        <f>IF(COUNT($A154)=0,"",IF($A154&lt;&gt;DR!$B156,"ERR",IF(DR!$A156="IM",DR!CL156,DR!CK156)))</f>
        <v/>
      </c>
      <c r="X154" s="2" t="str">
        <f>IF(COUNT($A154)=0,"",IF(W154="3E","3E",IF(W154="","I",LOOKUP(W154/Y$2,{0,0.4,0.45,0.5,0.55,0.6,0.65,0.7,0.75,0.8,1},{"F","D","C","C+","B-","B","B+","A-","A","A+"}))))</f>
        <v/>
      </c>
      <c r="Y154" s="99" t="str">
        <f>IF(COUNT($A154)=0,"",IF(W154="","--",IF(W154="3E","3E",LOOKUP(W154/Y$2,{0,0.4,0.45,0.5,0.55,0.6,0.65,0.7,0.75,0.8,1},{0,2,2.25,2.5,2.75,3,3.25,3.5,3.75,4}))))</f>
        <v/>
      </c>
      <c r="Z154" s="5" t="str">
        <f>IF(COUNT($A154)=0,"",IF($A154&lt;&gt;DR!$B156,"ERR",DR!BF156))</f>
        <v/>
      </c>
      <c r="AA154" s="2" t="str">
        <f>IF(COUNT($A154)=0,"",IF(Z154="3E","3E",IF(Z154="","I",LOOKUP(Z154/AB$2,{0,0.4,0.45,0.5,0.55,0.6,0.65,0.7,0.75,0.8,1},{"F","D","C","C+","B-","B","B+","A-","A","A+"}))))</f>
        <v/>
      </c>
      <c r="AB154" s="99" t="str">
        <f>IF(COUNT($A154)=0,"",IF(Z154="","--",IF(Z154="3E","3E",LOOKUP(Z154/AB$2,{0,0.4,0.45,0.5,0.55,0.6,0.65,0.7,0.75,0.8,1},{0,2,2.25,2.5,2.75,3,3.25,3.5,3.75,4}))))</f>
        <v/>
      </c>
      <c r="AC154" s="5" t="str">
        <f>IF(COUNT($A154)=0,"",IF($A154&lt;&gt;DR!$B156,"ERR",DR!BG156))</f>
        <v/>
      </c>
      <c r="AD154" s="2" t="str">
        <f>IF(COUNT($A154)=0,"",IF(AC154="3E","3E",IF(AC154="","I",LOOKUP(AC154/AE$2,{0,0.4,0.45,0.5,0.55,0.6,0.65,0.7,0.75,0.8,1},{"F","D","C","C+","B-","B","B+","A-","A","A+"}))))</f>
        <v/>
      </c>
      <c r="AE154" s="99" t="str">
        <f>IF(COUNT($A154)=0,"",IF(AC154="","--",IF(AC154="3E","3E",LOOKUP(AC154/AE$2,{0,0.4,0.45,0.5,0.55,0.6,0.65,0.7,0.75,0.8,1},{0,2,2.25,2.5,2.75,3,3.25,3.5,3.75,4}))))</f>
        <v/>
      </c>
      <c r="AF154" s="5" t="str">
        <f>IF(COUNT($A154)=0,"",IF($A154&lt;&gt;DR!$B156,"ERR",DR!BQ156))</f>
        <v/>
      </c>
      <c r="AG154" s="2" t="str">
        <f>IF(COUNT($A154)=0,"",IF(AF154="3E","3E",IF(AF154="","I",LOOKUP(AF154/AH$2,{0,0.4,0.45,0.5,0.55,0.6,0.65,0.7,0.75,0.8,1},{"F","D","C","C+","B-","B","B+","A-","A","A+"}))))</f>
        <v/>
      </c>
      <c r="AH154" s="99" t="str">
        <f>IF(COUNT($A154)=0,"",IF(AF154="","--",IF(AF154="3E","3E",LOOKUP(AF154/AH$2,{0,0.4,0.45,0.5,0.55,0.6,0.65,0.7,0.75,0.8,1},{0,2,2.25,2.5,2.75,3,3.25,3.5,3.75,4}))))</f>
        <v/>
      </c>
      <c r="AI154" s="5" t="str">
        <f>IF(COUNT($A154)=0,"",IF($A154&lt;&gt;DR!$B156,"ERR",DR!BY156))</f>
        <v/>
      </c>
      <c r="AJ154" s="2" t="str">
        <f>IF(COUNT($A154)=0,"",IF(AI154="3E","3E",IF(AI154="","I",LOOKUP(AI154/AK$2,{0,0.4,0.45,0.5,0.55,0.6,0.65,0.7,0.75,0.8,1},{"F","D","C","C+","B-","B","B+","A-","A","A+"}))))</f>
        <v/>
      </c>
      <c r="AK154" s="103" t="str">
        <f>IF(COUNT($A154)=0,"",IF(AI154="","--",IF(AI154="3E","3E",LOOKUP(AI154/AK$2,{0,0.4,0.45,0.5,0.55,0.6,0.65,0.7,0.75,0.8,1},{0,2,2.25,2.5,2.75,3,3.25,3.5,3.75,4}))))</f>
        <v/>
      </c>
      <c r="AL154" s="94" t="str">
        <f>IFERROR(IF(COUNT($A154)=0,"",IF(COUNT(W154)=0,"--",IF(COUNTIF(B154:AK154,"3E")&gt;0,"3E",SUM(IF(D154&gt;=2,D154*$D$3),IF(G154&gt;=2,G154*$G$3),IF(J154&gt;=2,J154*$J$3),IF(M154&gt;=2,M154*$M$3),IF(P154&gt;=2,P154*$P$3),IF(S154&gt;=2,S154*$S$3),IF(V154&gt;=2,V154*$V$3),IF(Y154&gt;=2,Y154*$Y$3),IF(AB154&gt;=2,AB154*$AB$3),IF(AE154&gt;=2,AE154*$AE$3),IF(AH154&gt;=2,AH154*$AH$3),IF(AK154&gt;=2,AK154*$AK$3))))),"")</f>
        <v/>
      </c>
      <c r="AM154" s="4" t="str">
        <f>IF(COUNT($A154)=0,"",IF(COUNT(W154)=0,"--",IF(COUNTIF(B154:Y154,"3E")&gt;0,"3E",TRUNC(SUM(IF(N(D154)&gt;=2,D$3*D154,0),IF(N(G154)&gt;=2,G$3*G154,0),IF(N(J154)&gt;=2,J$3*J154,0),IF(N(M154)&gt;=2,M$3*M154,0),IF(N(P154)&gt;=2,P$3*P154,0),IF(N(S154)&gt;=2,S$3*S154,0),IF(N(AB154)&gt;=2,AB$3*AB154,0),IF(N(AE154)&gt;=2,AE$3*AE154,0),IF(N(AH154)&gt;=2,AH$3*AH154,0),IF(N(V154)&gt;=2,V$3*V154,0),IF(N(Y154)&gt;=2,Y$3*Y154,0))/TCP,3))))</f>
        <v/>
      </c>
      <c r="AN154" s="2" t="str">
        <f>IFERROR(IF(COUNT($A154)=0,"",IF(COUNT(W154)=0,"--",IF(COUNTIF(B154:AK154,"3E")&gt;0,"3E",SUM(IF(D154&gt;=2,$D$3),IF(G154&gt;=2,$G$3),IF(J154&gt;=2,$J$3),IF(M154&gt;=2,$M$3),IF(P154&gt;=2,$P$3),IF(S154&gt;=2,$S$3),IF(V154&gt;=2,$V$3),IF(Y154&gt;=2,$Y$3),IF(AB154&gt;=2,$AB$3),IF(AE154&gt;=2,$AE$3),IF(AH154&gt;=2,$AH$3),IF(AK154&gt;=2,$AK$3))))),"")</f>
        <v/>
      </c>
      <c r="AO154" s="2" t="str">
        <f>IF(AM154="3E","3E",IF(COUNT($A154)=0,"",IF(COUNT(AK154)=0,"I",LOOKUP(AM154,{0,2,2.25,2.5,2.75,3,3.25,3.5,3.75,4},{"F","D","C","C+","B-","B","B+","A-","A","A+"}))))</f>
        <v/>
      </c>
      <c r="AP154" s="2" t="str">
        <f>IF(AM154="3E","3E",IF(OR(COUNT($A154)=0,COUNT(W154)=0),"",IF(AND(Y154&gt;=2,AM154&gt;=2,AN154&gt;=28),"PASS","FAIL")))</f>
        <v/>
      </c>
      <c r="AQ154" s="2" t="str">
        <f>IF(COUNT($A154)=0,"",IF(AP154="3E","3E",IF(AP154="PASS",CONCATENATE(IF(N(D154)&lt;2,"411F,",""),IF(N(G154)&lt;2,"412F,",""),IF(N(J154)&lt;2,"413F,",""),IF(N(M154)&lt;2,"421F,",""),IF(N(P154)&lt;2,"422F,",""),IF(N(S154)&lt;2,"423F,",""),IF(N(AB154)&lt;2,"431F,",""),IF(N(AE154)&lt;2,"432F,",""),IF(N(AH154)&lt;2,"433F,","")),"")))</f>
        <v/>
      </c>
      <c r="AR154" s="6" t="str">
        <f t="shared" si="3"/>
        <v/>
      </c>
    </row>
    <row r="155" spans="1:44" ht="18.95" customHeight="1" x14ac:dyDescent="0.25">
      <c r="A155" s="93" t="str">
        <f>IF(DR!$B157="","",DR!$B157)</f>
        <v/>
      </c>
      <c r="B155" s="5" t="str">
        <f>IF(COUNT($A155)=0,"",IF($A155&lt;&gt;DR!$B157,"ERR",DR!J157))</f>
        <v/>
      </c>
      <c r="C155" s="2" t="str">
        <f>IF(COUNT($A155)=0,"",IF(B155="3E","3E",IF(B155="","I",LOOKUP(B155/D$2,{0,0.4,0.45,0.5,0.55,0.6,0.65,0.7,0.75,0.8,1},{"F","D","C","C+","B-","B","B+","A-","A","A+"}))))</f>
        <v/>
      </c>
      <c r="D155" s="99" t="str">
        <f>IF(COUNT($A155)=0,"",IF(B155="","--",IF(B155="3E","3E",LOOKUP(B155/D$2,{0,0.4,0.45,0.5,0.55,0.6,0.65,0.7,0.75,0.8,1},{0,2,2.25,2.5,2.75,3,3.25,3.5,3.75,4}))))</f>
        <v/>
      </c>
      <c r="E155" s="5" t="str">
        <f>IF(COUNT($A155)=0,"",IF($A155&lt;&gt;DR!$B157,"ERR",DR!R157))</f>
        <v/>
      </c>
      <c r="F155" s="2" t="str">
        <f>IF(COUNT($A155)=0,"",IF(E155="3E","3E",IF(E155="","I",LOOKUP(E155/G$2,{0,0.4,0.45,0.5,0.55,0.6,0.65,0.7,0.75,0.8,1},{"F","D","C","C+","B-","B","B+","A-","A","A+"}))))</f>
        <v/>
      </c>
      <c r="G155" s="99" t="str">
        <f>IF(COUNT($A155)=0,"",IF(E155="","--",IF(E155="3E","3E",LOOKUP(E155/G$2,{0,0.4,0.45,0.5,0.55,0.6,0.65,0.7,0.75,0.8,1},{0,2,2.25,2.5,2.75,3,3.25,3.5,3.75,4}))))</f>
        <v/>
      </c>
      <c r="H155" s="5" t="str">
        <f>IF(COUNT($A155)=0,"",IF($A155&lt;&gt;DR!$B157,"ERR",DR!Z157))</f>
        <v/>
      </c>
      <c r="I155" s="2" t="str">
        <f>IF(COUNT($A155)=0,"",IF(H155="3E","3E",IF(H155="","I",LOOKUP(H155/J$2,{0,0.4,0.45,0.5,0.55,0.6,0.65,0.7,0.75,0.8,1},{"F","D","C","C+","B-","B","B+","A-","A","A+"}))))</f>
        <v/>
      </c>
      <c r="J155" s="99" t="str">
        <f>IF(COUNT($A155)=0,"",IF(H155="","--",IF(H155="3E","3E",LOOKUP(H155/J$2,{0,0.4,0.45,0.5,0.55,0.6,0.65,0.7,0.75,0.8,1},{0,2,2.25,2.5,2.75,3,3.25,3.5,3.75,4}))))</f>
        <v/>
      </c>
      <c r="K155" s="5" t="str">
        <f>IF(COUNT($A155)=0,"",IF($A155&lt;&gt;DR!$B157,"ERR",DR!AH157))</f>
        <v/>
      </c>
      <c r="L155" s="2" t="str">
        <f>IF(COUNT($A155)=0,"",IF(K155="3E","3E",IF(K155="","I",LOOKUP(K155/M$2,{0,0.4,0.45,0.5,0.55,0.6,0.65,0.7,0.75,0.8,1},{"F","D","C","C+","B-","B","B+","A-","A","A+"}))))</f>
        <v/>
      </c>
      <c r="M155" s="99" t="str">
        <f>IF(COUNT($A155)=0,"",IF(K155="","--",IF(K155="3E","3E",LOOKUP(K155/M$2,{0,0.4,0.45,0.5,0.55,0.6,0.65,0.7,0.75,0.8,1},{0,2,2.25,2.5,2.75,3,3.25,3.5,3.75,4}))))</f>
        <v/>
      </c>
      <c r="N155" s="5" t="str">
        <f>IF(COUNT($A155)=0,"",IF($A155&lt;&gt;DR!$B157,"ERR",DR!AP157))</f>
        <v/>
      </c>
      <c r="O155" s="2" t="str">
        <f>IF(COUNT($A155)=0,"",IF(N155="3E","3E",IF(N155="","I",LOOKUP(N155/P$2,{0,0.4,0.45,0.5,0.55,0.6,0.65,0.7,0.75,0.8,1},{"F","D","C","C+","B-","B","B+","A-","A","A+"}))))</f>
        <v/>
      </c>
      <c r="P155" s="99" t="str">
        <f>IF(COUNT($A155)=0,"",IF(N155="","--",IF(N155="3E","3E",LOOKUP(N155/P$2,{0,0.4,0.45,0.5,0.55,0.6,0.65,0.7,0.75,0.8,1},{0,2,2.25,2.5,2.75,3,3.25,3.5,3.75,4}))))</f>
        <v/>
      </c>
      <c r="Q155" s="5" t="str">
        <f>IF(COUNT($A155)=0,"",IF($A155&lt;&gt;DR!$B157,"ERR",DR!AX157))</f>
        <v/>
      </c>
      <c r="R155" s="2" t="str">
        <f>IF(COUNT($A155)=0,"",IF(Q155="3E","3E",IF(Q155="","I",LOOKUP(Q155/S$2,{0,0.4,0.45,0.5,0.55,0.6,0.65,0.7,0.75,0.8,1},{"F","D","C","C+","B-","B","B+","A-","A","A+"}))))</f>
        <v/>
      </c>
      <c r="S155" s="99" t="str">
        <f>IF(COUNT($A155)=0,"",IF(Q155="","--",IF(Q155="3E","3E",LOOKUP(Q155/S$2,{0,0.4,0.45,0.5,0.55,0.6,0.65,0.7,0.75,0.8,1},{0,2,2.25,2.5,2.75,3,3.25,3.5,3.75,4}))))</f>
        <v/>
      </c>
      <c r="T155" s="5" t="str">
        <f>IF(OR(COUNT($A155)=0,DR!BZ157=""),"",IF($A155&lt;&gt;DR!$B157,"ERR",DR!BZ157))</f>
        <v/>
      </c>
      <c r="U155" s="2" t="str">
        <f>IF(COUNT($A155)=0,"",IF(T155="3E","3E",IF(T155="","I",LOOKUP(T155/V$2,{0,0.4,0.45,0.5,0.55,0.6,0.65,0.7,0.75,0.8,1},{"F","D","C","C+","B-","B","B+","A-","A","A+"}))))</f>
        <v/>
      </c>
      <c r="V155" s="99" t="str">
        <f>IF(COUNT($A155)=0,"",IF(T155="","--",IF(T155="3E","3E",LOOKUP(T155/V$2,{0,0.4,0.45,0.5,0.55,0.6,0.65,0.7,0.75,0.8,1},{0,2,2.25,2.5,2.75,3,3.25,3.5,3.75,4}))))</f>
        <v/>
      </c>
      <c r="W155" s="5" t="str">
        <f>IF(COUNT($A155)=0,"",IF($A155&lt;&gt;DR!$B157,"ERR",IF(DR!$A157="IM",DR!CL157,DR!CK157)))</f>
        <v/>
      </c>
      <c r="X155" s="2" t="str">
        <f>IF(COUNT($A155)=0,"",IF(W155="3E","3E",IF(W155="","I",LOOKUP(W155/Y$2,{0,0.4,0.45,0.5,0.55,0.6,0.65,0.7,0.75,0.8,1},{"F","D","C","C+","B-","B","B+","A-","A","A+"}))))</f>
        <v/>
      </c>
      <c r="Y155" s="99" t="str">
        <f>IF(COUNT($A155)=0,"",IF(W155="","--",IF(W155="3E","3E",LOOKUP(W155/Y$2,{0,0.4,0.45,0.5,0.55,0.6,0.65,0.7,0.75,0.8,1},{0,2,2.25,2.5,2.75,3,3.25,3.5,3.75,4}))))</f>
        <v/>
      </c>
      <c r="Z155" s="5" t="str">
        <f>IF(COUNT($A155)=0,"",IF($A155&lt;&gt;DR!$B157,"ERR",DR!BF157))</f>
        <v/>
      </c>
      <c r="AA155" s="2" t="str">
        <f>IF(COUNT($A155)=0,"",IF(Z155="3E","3E",IF(Z155="","I",LOOKUP(Z155/AB$2,{0,0.4,0.45,0.5,0.55,0.6,0.65,0.7,0.75,0.8,1},{"F","D","C","C+","B-","B","B+","A-","A","A+"}))))</f>
        <v/>
      </c>
      <c r="AB155" s="99" t="str">
        <f>IF(COUNT($A155)=0,"",IF(Z155="","--",IF(Z155="3E","3E",LOOKUP(Z155/AB$2,{0,0.4,0.45,0.5,0.55,0.6,0.65,0.7,0.75,0.8,1},{0,2,2.25,2.5,2.75,3,3.25,3.5,3.75,4}))))</f>
        <v/>
      </c>
      <c r="AC155" s="5" t="str">
        <f>IF(COUNT($A155)=0,"",IF($A155&lt;&gt;DR!$B157,"ERR",DR!BG157))</f>
        <v/>
      </c>
      <c r="AD155" s="2" t="str">
        <f>IF(COUNT($A155)=0,"",IF(AC155="3E","3E",IF(AC155="","I",LOOKUP(AC155/AE$2,{0,0.4,0.45,0.5,0.55,0.6,0.65,0.7,0.75,0.8,1},{"F","D","C","C+","B-","B","B+","A-","A","A+"}))))</f>
        <v/>
      </c>
      <c r="AE155" s="99" t="str">
        <f>IF(COUNT($A155)=0,"",IF(AC155="","--",IF(AC155="3E","3E",LOOKUP(AC155/AE$2,{0,0.4,0.45,0.5,0.55,0.6,0.65,0.7,0.75,0.8,1},{0,2,2.25,2.5,2.75,3,3.25,3.5,3.75,4}))))</f>
        <v/>
      </c>
      <c r="AF155" s="5" t="str">
        <f>IF(COUNT($A155)=0,"",IF($A155&lt;&gt;DR!$B157,"ERR",DR!BQ157))</f>
        <v/>
      </c>
      <c r="AG155" s="2" t="str">
        <f>IF(COUNT($A155)=0,"",IF(AF155="3E","3E",IF(AF155="","I",LOOKUP(AF155/AH$2,{0,0.4,0.45,0.5,0.55,0.6,0.65,0.7,0.75,0.8,1},{"F","D","C","C+","B-","B","B+","A-","A","A+"}))))</f>
        <v/>
      </c>
      <c r="AH155" s="99" t="str">
        <f>IF(COUNT($A155)=0,"",IF(AF155="","--",IF(AF155="3E","3E",LOOKUP(AF155/AH$2,{0,0.4,0.45,0.5,0.55,0.6,0.65,0.7,0.75,0.8,1},{0,2,2.25,2.5,2.75,3,3.25,3.5,3.75,4}))))</f>
        <v/>
      </c>
      <c r="AI155" s="5" t="str">
        <f>IF(COUNT($A155)=0,"",IF($A155&lt;&gt;DR!$B157,"ERR",DR!BY157))</f>
        <v/>
      </c>
      <c r="AJ155" s="2" t="str">
        <f>IF(COUNT($A155)=0,"",IF(AI155="3E","3E",IF(AI155="","I",LOOKUP(AI155/AK$2,{0,0.4,0.45,0.5,0.55,0.6,0.65,0.7,0.75,0.8,1},{"F","D","C","C+","B-","B","B+","A-","A","A+"}))))</f>
        <v/>
      </c>
      <c r="AK155" s="103" t="str">
        <f>IF(COUNT($A155)=0,"",IF(AI155="","--",IF(AI155="3E","3E",LOOKUP(AI155/AK$2,{0,0.4,0.45,0.5,0.55,0.6,0.65,0.7,0.75,0.8,1},{0,2,2.25,2.5,2.75,3,3.25,3.5,3.75,4}))))</f>
        <v/>
      </c>
      <c r="AL155" s="94" t="str">
        <f>IFERROR(IF(COUNT($A155)=0,"",IF(COUNT(W155)=0,"--",IF(COUNTIF(B155:AK155,"3E")&gt;0,"3E",SUM(IF(D155&gt;=2,D155*$D$3),IF(G155&gt;=2,G155*$G$3),IF(J155&gt;=2,J155*$J$3),IF(M155&gt;=2,M155*$M$3),IF(P155&gt;=2,P155*$P$3),IF(S155&gt;=2,S155*$S$3),IF(V155&gt;=2,V155*$V$3),IF(Y155&gt;=2,Y155*$Y$3),IF(AB155&gt;=2,AB155*$AB$3),IF(AE155&gt;=2,AE155*$AE$3),IF(AH155&gt;=2,AH155*$AH$3),IF(AK155&gt;=2,AK155*$AK$3))))),"")</f>
        <v/>
      </c>
      <c r="AM155" s="4" t="str">
        <f>IF(COUNT($A155)=0,"",IF(COUNT(W155)=0,"--",IF(COUNTIF(B155:Y155,"3E")&gt;0,"3E",TRUNC(SUM(IF(N(D155)&gt;=2,D$3*D155,0),IF(N(G155)&gt;=2,G$3*G155,0),IF(N(J155)&gt;=2,J$3*J155,0),IF(N(M155)&gt;=2,M$3*M155,0),IF(N(P155)&gt;=2,P$3*P155,0),IF(N(S155)&gt;=2,S$3*S155,0),IF(N(AB155)&gt;=2,AB$3*AB155,0),IF(N(AE155)&gt;=2,AE$3*AE155,0),IF(N(AH155)&gt;=2,AH$3*AH155,0),IF(N(V155)&gt;=2,V$3*V155,0),IF(N(Y155)&gt;=2,Y$3*Y155,0))/TCP,3))))</f>
        <v/>
      </c>
      <c r="AN155" s="2" t="str">
        <f>IFERROR(IF(COUNT($A155)=0,"",IF(COUNT(W155)=0,"--",IF(COUNTIF(B155:AK155,"3E")&gt;0,"3E",SUM(IF(D155&gt;=2,$D$3),IF(G155&gt;=2,$G$3),IF(J155&gt;=2,$J$3),IF(M155&gt;=2,$M$3),IF(P155&gt;=2,$P$3),IF(S155&gt;=2,$S$3),IF(V155&gt;=2,$V$3),IF(Y155&gt;=2,$Y$3),IF(AB155&gt;=2,$AB$3),IF(AE155&gt;=2,$AE$3),IF(AH155&gt;=2,$AH$3),IF(AK155&gt;=2,$AK$3))))),"")</f>
        <v/>
      </c>
      <c r="AO155" s="2" t="str">
        <f>IF(AM155="3E","3E",IF(COUNT($A155)=0,"",IF(COUNT(AK155)=0,"I",LOOKUP(AM155,{0,2,2.25,2.5,2.75,3,3.25,3.5,3.75,4},{"F","D","C","C+","B-","B","B+","A-","A","A+"}))))</f>
        <v/>
      </c>
      <c r="AP155" s="2" t="str">
        <f>IF(AM155="3E","3E",IF(OR(COUNT($A155)=0,COUNT(W155)=0),"",IF(AND(Y155&gt;=2,AM155&gt;=2,AN155&gt;=28),"PASS","FAIL")))</f>
        <v/>
      </c>
      <c r="AQ155" s="2" t="str">
        <f>IF(COUNT($A155)=0,"",IF(AP155="3E","3E",IF(AP155="PASS",CONCATENATE(IF(N(D155)&lt;2,"411F,",""),IF(N(G155)&lt;2,"412F,",""),IF(N(J155)&lt;2,"413F,",""),IF(N(M155)&lt;2,"421F,",""),IF(N(P155)&lt;2,"422F,",""),IF(N(S155)&lt;2,"423F,",""),IF(N(AB155)&lt;2,"431F,",""),IF(N(AE155)&lt;2,"432F,",""),IF(N(AH155)&lt;2,"433F,","")),"")))</f>
        <v/>
      </c>
      <c r="AR155" s="6" t="str">
        <f t="shared" si="3"/>
        <v/>
      </c>
    </row>
    <row r="156" spans="1:44" ht="18.95" customHeight="1" x14ac:dyDescent="0.25">
      <c r="A156" s="93" t="str">
        <f>IF(DR!$B158="","",DR!$B158)</f>
        <v/>
      </c>
      <c r="B156" s="5" t="str">
        <f>IF(COUNT($A156)=0,"",IF($A156&lt;&gt;DR!$B158,"ERR",DR!J158))</f>
        <v/>
      </c>
      <c r="C156" s="2" t="str">
        <f>IF(COUNT($A156)=0,"",IF(B156="3E","3E",IF(B156="","I",LOOKUP(B156/D$2,{0,0.4,0.45,0.5,0.55,0.6,0.65,0.7,0.75,0.8,1},{"F","D","C","C+","B-","B","B+","A-","A","A+"}))))</f>
        <v/>
      </c>
      <c r="D156" s="99" t="str">
        <f>IF(COUNT($A156)=0,"",IF(B156="","--",IF(B156="3E","3E",LOOKUP(B156/D$2,{0,0.4,0.45,0.5,0.55,0.6,0.65,0.7,0.75,0.8,1},{0,2,2.25,2.5,2.75,3,3.25,3.5,3.75,4}))))</f>
        <v/>
      </c>
      <c r="E156" s="5" t="str">
        <f>IF(COUNT($A156)=0,"",IF($A156&lt;&gt;DR!$B158,"ERR",DR!R158))</f>
        <v/>
      </c>
      <c r="F156" s="2" t="str">
        <f>IF(COUNT($A156)=0,"",IF(E156="3E","3E",IF(E156="","I",LOOKUP(E156/G$2,{0,0.4,0.45,0.5,0.55,0.6,0.65,0.7,0.75,0.8,1},{"F","D","C","C+","B-","B","B+","A-","A","A+"}))))</f>
        <v/>
      </c>
      <c r="G156" s="99" t="str">
        <f>IF(COUNT($A156)=0,"",IF(E156="","--",IF(E156="3E","3E",LOOKUP(E156/G$2,{0,0.4,0.45,0.5,0.55,0.6,0.65,0.7,0.75,0.8,1},{0,2,2.25,2.5,2.75,3,3.25,3.5,3.75,4}))))</f>
        <v/>
      </c>
      <c r="H156" s="5" t="str">
        <f>IF(COUNT($A156)=0,"",IF($A156&lt;&gt;DR!$B158,"ERR",DR!Z158))</f>
        <v/>
      </c>
      <c r="I156" s="2" t="str">
        <f>IF(COUNT($A156)=0,"",IF(H156="3E","3E",IF(H156="","I",LOOKUP(H156/J$2,{0,0.4,0.45,0.5,0.55,0.6,0.65,0.7,0.75,0.8,1},{"F","D","C","C+","B-","B","B+","A-","A","A+"}))))</f>
        <v/>
      </c>
      <c r="J156" s="99" t="str">
        <f>IF(COUNT($A156)=0,"",IF(H156="","--",IF(H156="3E","3E",LOOKUP(H156/J$2,{0,0.4,0.45,0.5,0.55,0.6,0.65,0.7,0.75,0.8,1},{0,2,2.25,2.5,2.75,3,3.25,3.5,3.75,4}))))</f>
        <v/>
      </c>
      <c r="K156" s="5" t="str">
        <f>IF(COUNT($A156)=0,"",IF($A156&lt;&gt;DR!$B158,"ERR",DR!AH158))</f>
        <v/>
      </c>
      <c r="L156" s="2" t="str">
        <f>IF(COUNT($A156)=0,"",IF(K156="3E","3E",IF(K156="","I",LOOKUP(K156/M$2,{0,0.4,0.45,0.5,0.55,0.6,0.65,0.7,0.75,0.8,1},{"F","D","C","C+","B-","B","B+","A-","A","A+"}))))</f>
        <v/>
      </c>
      <c r="M156" s="99" t="str">
        <f>IF(COUNT($A156)=0,"",IF(K156="","--",IF(K156="3E","3E",LOOKUP(K156/M$2,{0,0.4,0.45,0.5,0.55,0.6,0.65,0.7,0.75,0.8,1},{0,2,2.25,2.5,2.75,3,3.25,3.5,3.75,4}))))</f>
        <v/>
      </c>
      <c r="N156" s="5" t="str">
        <f>IF(COUNT($A156)=0,"",IF($A156&lt;&gt;DR!$B158,"ERR",DR!AP158))</f>
        <v/>
      </c>
      <c r="O156" s="2" t="str">
        <f>IF(COUNT($A156)=0,"",IF(N156="3E","3E",IF(N156="","I",LOOKUP(N156/P$2,{0,0.4,0.45,0.5,0.55,0.6,0.65,0.7,0.75,0.8,1},{"F","D","C","C+","B-","B","B+","A-","A","A+"}))))</f>
        <v/>
      </c>
      <c r="P156" s="99" t="str">
        <f>IF(COUNT($A156)=0,"",IF(N156="","--",IF(N156="3E","3E",LOOKUP(N156/P$2,{0,0.4,0.45,0.5,0.55,0.6,0.65,0.7,0.75,0.8,1},{0,2,2.25,2.5,2.75,3,3.25,3.5,3.75,4}))))</f>
        <v/>
      </c>
      <c r="Q156" s="5" t="str">
        <f>IF(COUNT($A156)=0,"",IF($A156&lt;&gt;DR!$B158,"ERR",DR!AX158))</f>
        <v/>
      </c>
      <c r="R156" s="2" t="str">
        <f>IF(COUNT($A156)=0,"",IF(Q156="3E","3E",IF(Q156="","I",LOOKUP(Q156/S$2,{0,0.4,0.45,0.5,0.55,0.6,0.65,0.7,0.75,0.8,1},{"F","D","C","C+","B-","B","B+","A-","A","A+"}))))</f>
        <v/>
      </c>
      <c r="S156" s="99" t="str">
        <f>IF(COUNT($A156)=0,"",IF(Q156="","--",IF(Q156="3E","3E",LOOKUP(Q156/S$2,{0,0.4,0.45,0.5,0.55,0.6,0.65,0.7,0.75,0.8,1},{0,2,2.25,2.5,2.75,3,3.25,3.5,3.75,4}))))</f>
        <v/>
      </c>
      <c r="T156" s="5" t="str">
        <f>IF(OR(COUNT($A156)=0,DR!BZ158=""),"",IF($A156&lt;&gt;DR!$B158,"ERR",DR!BZ158))</f>
        <v/>
      </c>
      <c r="U156" s="2" t="str">
        <f>IF(COUNT($A156)=0,"",IF(T156="3E","3E",IF(T156="","I",LOOKUP(T156/V$2,{0,0.4,0.45,0.5,0.55,0.6,0.65,0.7,0.75,0.8,1},{"F","D","C","C+","B-","B","B+","A-","A","A+"}))))</f>
        <v/>
      </c>
      <c r="V156" s="99" t="str">
        <f>IF(COUNT($A156)=0,"",IF(T156="","--",IF(T156="3E","3E",LOOKUP(T156/V$2,{0,0.4,0.45,0.5,0.55,0.6,0.65,0.7,0.75,0.8,1},{0,2,2.25,2.5,2.75,3,3.25,3.5,3.75,4}))))</f>
        <v/>
      </c>
      <c r="W156" s="5" t="str">
        <f>IF(COUNT($A156)=0,"",IF($A156&lt;&gt;DR!$B158,"ERR",IF(DR!$A158="IM",DR!CL158,DR!CK158)))</f>
        <v/>
      </c>
      <c r="X156" s="2" t="str">
        <f>IF(COUNT($A156)=0,"",IF(W156="3E","3E",IF(W156="","I",LOOKUP(W156/Y$2,{0,0.4,0.45,0.5,0.55,0.6,0.65,0.7,0.75,0.8,1},{"F","D","C","C+","B-","B","B+","A-","A","A+"}))))</f>
        <v/>
      </c>
      <c r="Y156" s="99" t="str">
        <f>IF(COUNT($A156)=0,"",IF(W156="","--",IF(W156="3E","3E",LOOKUP(W156/Y$2,{0,0.4,0.45,0.5,0.55,0.6,0.65,0.7,0.75,0.8,1},{0,2,2.25,2.5,2.75,3,3.25,3.5,3.75,4}))))</f>
        <v/>
      </c>
      <c r="Z156" s="5" t="str">
        <f>IF(COUNT($A156)=0,"",IF($A156&lt;&gt;DR!$B158,"ERR",DR!BF158))</f>
        <v/>
      </c>
      <c r="AA156" s="2" t="str">
        <f>IF(COUNT($A156)=0,"",IF(Z156="3E","3E",IF(Z156="","I",LOOKUP(Z156/AB$2,{0,0.4,0.45,0.5,0.55,0.6,0.65,0.7,0.75,0.8,1},{"F","D","C","C+","B-","B","B+","A-","A","A+"}))))</f>
        <v/>
      </c>
      <c r="AB156" s="99" t="str">
        <f>IF(COUNT($A156)=0,"",IF(Z156="","--",IF(Z156="3E","3E",LOOKUP(Z156/AB$2,{0,0.4,0.45,0.5,0.55,0.6,0.65,0.7,0.75,0.8,1},{0,2,2.25,2.5,2.75,3,3.25,3.5,3.75,4}))))</f>
        <v/>
      </c>
      <c r="AC156" s="5" t="str">
        <f>IF(COUNT($A156)=0,"",IF($A156&lt;&gt;DR!$B158,"ERR",DR!BG158))</f>
        <v/>
      </c>
      <c r="AD156" s="2" t="str">
        <f>IF(COUNT($A156)=0,"",IF(AC156="3E","3E",IF(AC156="","I",LOOKUP(AC156/AE$2,{0,0.4,0.45,0.5,0.55,0.6,0.65,0.7,0.75,0.8,1},{"F","D","C","C+","B-","B","B+","A-","A","A+"}))))</f>
        <v/>
      </c>
      <c r="AE156" s="99" t="str">
        <f>IF(COUNT($A156)=0,"",IF(AC156="","--",IF(AC156="3E","3E",LOOKUP(AC156/AE$2,{0,0.4,0.45,0.5,0.55,0.6,0.65,0.7,0.75,0.8,1},{0,2,2.25,2.5,2.75,3,3.25,3.5,3.75,4}))))</f>
        <v/>
      </c>
      <c r="AF156" s="5" t="str">
        <f>IF(COUNT($A156)=0,"",IF($A156&lt;&gt;DR!$B158,"ERR",DR!BQ158))</f>
        <v/>
      </c>
      <c r="AG156" s="2" t="str">
        <f>IF(COUNT($A156)=0,"",IF(AF156="3E","3E",IF(AF156="","I",LOOKUP(AF156/AH$2,{0,0.4,0.45,0.5,0.55,0.6,0.65,0.7,0.75,0.8,1},{"F","D","C","C+","B-","B","B+","A-","A","A+"}))))</f>
        <v/>
      </c>
      <c r="AH156" s="99" t="str">
        <f>IF(COUNT($A156)=0,"",IF(AF156="","--",IF(AF156="3E","3E",LOOKUP(AF156/AH$2,{0,0.4,0.45,0.5,0.55,0.6,0.65,0.7,0.75,0.8,1},{0,2,2.25,2.5,2.75,3,3.25,3.5,3.75,4}))))</f>
        <v/>
      </c>
      <c r="AI156" s="5" t="str">
        <f>IF(COUNT($A156)=0,"",IF($A156&lt;&gt;DR!$B158,"ERR",DR!BY158))</f>
        <v/>
      </c>
      <c r="AJ156" s="2" t="str">
        <f>IF(COUNT($A156)=0,"",IF(AI156="3E","3E",IF(AI156="","I",LOOKUP(AI156/AK$2,{0,0.4,0.45,0.5,0.55,0.6,0.65,0.7,0.75,0.8,1},{"F","D","C","C+","B-","B","B+","A-","A","A+"}))))</f>
        <v/>
      </c>
      <c r="AK156" s="103" t="str">
        <f>IF(COUNT($A156)=0,"",IF(AI156="","--",IF(AI156="3E","3E",LOOKUP(AI156/AK$2,{0,0.4,0.45,0.5,0.55,0.6,0.65,0.7,0.75,0.8,1},{0,2,2.25,2.5,2.75,3,3.25,3.5,3.75,4}))))</f>
        <v/>
      </c>
      <c r="AL156" s="94" t="str">
        <f>IFERROR(IF(COUNT($A156)=0,"",IF(COUNT(W156)=0,"--",IF(COUNTIF(B156:AK156,"3E")&gt;0,"3E",SUM(IF(D156&gt;=2,D156*$D$3),IF(G156&gt;=2,G156*$G$3),IF(J156&gt;=2,J156*$J$3),IF(M156&gt;=2,M156*$M$3),IF(P156&gt;=2,P156*$P$3),IF(S156&gt;=2,S156*$S$3),IF(V156&gt;=2,V156*$V$3),IF(Y156&gt;=2,Y156*$Y$3),IF(AB156&gt;=2,AB156*$AB$3),IF(AE156&gt;=2,AE156*$AE$3),IF(AH156&gt;=2,AH156*$AH$3),IF(AK156&gt;=2,AK156*$AK$3))))),"")</f>
        <v/>
      </c>
      <c r="AM156" s="4" t="str">
        <f>IF(COUNT($A156)=0,"",IF(COUNT(W156)=0,"--",IF(COUNTIF(B156:Y156,"3E")&gt;0,"3E",TRUNC(SUM(IF(N(D156)&gt;=2,D$3*D156,0),IF(N(G156)&gt;=2,G$3*G156,0),IF(N(J156)&gt;=2,J$3*J156,0),IF(N(M156)&gt;=2,M$3*M156,0),IF(N(P156)&gt;=2,P$3*P156,0),IF(N(S156)&gt;=2,S$3*S156,0),IF(N(AB156)&gt;=2,AB$3*AB156,0),IF(N(AE156)&gt;=2,AE$3*AE156,0),IF(N(AH156)&gt;=2,AH$3*AH156,0),IF(N(V156)&gt;=2,V$3*V156,0),IF(N(Y156)&gt;=2,Y$3*Y156,0))/TCP,3))))</f>
        <v/>
      </c>
      <c r="AN156" s="2" t="str">
        <f>IFERROR(IF(COUNT($A156)=0,"",IF(COUNT(W156)=0,"--",IF(COUNTIF(B156:AK156,"3E")&gt;0,"3E",SUM(IF(D156&gt;=2,$D$3),IF(G156&gt;=2,$G$3),IF(J156&gt;=2,$J$3),IF(M156&gt;=2,$M$3),IF(P156&gt;=2,$P$3),IF(S156&gt;=2,$S$3),IF(V156&gt;=2,$V$3),IF(Y156&gt;=2,$Y$3),IF(AB156&gt;=2,$AB$3),IF(AE156&gt;=2,$AE$3),IF(AH156&gt;=2,$AH$3),IF(AK156&gt;=2,$AK$3))))),"")</f>
        <v/>
      </c>
      <c r="AO156" s="2" t="str">
        <f>IF(AM156="3E","3E",IF(COUNT($A156)=0,"",IF(COUNT(AK156)=0,"I",LOOKUP(AM156,{0,2,2.25,2.5,2.75,3,3.25,3.5,3.75,4},{"F","D","C","C+","B-","B","B+","A-","A","A+"}))))</f>
        <v/>
      </c>
      <c r="AP156" s="2" t="str">
        <f>IF(AM156="3E","3E",IF(OR(COUNT($A156)=0,COUNT(W156)=0),"",IF(AND(Y156&gt;=2,AM156&gt;=2,AN156&gt;=28),"PASS","FAIL")))</f>
        <v/>
      </c>
      <c r="AQ156" s="2" t="str">
        <f>IF(COUNT($A156)=0,"",IF(AP156="3E","3E",IF(AP156="PASS",CONCATENATE(IF(N(D156)&lt;2,"411F,",""),IF(N(G156)&lt;2,"412F,",""),IF(N(J156)&lt;2,"413F,",""),IF(N(M156)&lt;2,"421F,",""),IF(N(P156)&lt;2,"422F,",""),IF(N(S156)&lt;2,"423F,",""),IF(N(AB156)&lt;2,"431F,",""),IF(N(AE156)&lt;2,"432F,",""),IF(N(AH156)&lt;2,"433F,","")),"")))</f>
        <v/>
      </c>
      <c r="AR156" s="6" t="str">
        <f t="shared" si="3"/>
        <v/>
      </c>
    </row>
    <row r="157" spans="1:44" ht="18.95" customHeight="1" x14ac:dyDescent="0.25">
      <c r="A157" s="93" t="str">
        <f>IF(DR!$B159="","",DR!$B159)</f>
        <v/>
      </c>
      <c r="B157" s="5" t="str">
        <f>IF(COUNT($A157)=0,"",IF($A157&lt;&gt;DR!$B159,"ERR",DR!J159))</f>
        <v/>
      </c>
      <c r="C157" s="2" t="str">
        <f>IF(COUNT($A157)=0,"",IF(B157="3E","3E",IF(B157="","I",LOOKUP(B157/D$2,{0,0.4,0.45,0.5,0.55,0.6,0.65,0.7,0.75,0.8,1},{"F","D","C","C+","B-","B","B+","A-","A","A+"}))))</f>
        <v/>
      </c>
      <c r="D157" s="99" t="str">
        <f>IF(COUNT($A157)=0,"",IF(B157="","--",IF(B157="3E","3E",LOOKUP(B157/D$2,{0,0.4,0.45,0.5,0.55,0.6,0.65,0.7,0.75,0.8,1},{0,2,2.25,2.5,2.75,3,3.25,3.5,3.75,4}))))</f>
        <v/>
      </c>
      <c r="E157" s="5" t="str">
        <f>IF(COUNT($A157)=0,"",IF($A157&lt;&gt;DR!$B159,"ERR",DR!R159))</f>
        <v/>
      </c>
      <c r="F157" s="2" t="str">
        <f>IF(COUNT($A157)=0,"",IF(E157="3E","3E",IF(E157="","I",LOOKUP(E157/G$2,{0,0.4,0.45,0.5,0.55,0.6,0.65,0.7,0.75,0.8,1},{"F","D","C","C+","B-","B","B+","A-","A","A+"}))))</f>
        <v/>
      </c>
      <c r="G157" s="99" t="str">
        <f>IF(COUNT($A157)=0,"",IF(E157="","--",IF(E157="3E","3E",LOOKUP(E157/G$2,{0,0.4,0.45,0.5,0.55,0.6,0.65,0.7,0.75,0.8,1},{0,2,2.25,2.5,2.75,3,3.25,3.5,3.75,4}))))</f>
        <v/>
      </c>
      <c r="H157" s="5" t="str">
        <f>IF(COUNT($A157)=0,"",IF($A157&lt;&gt;DR!$B159,"ERR",DR!Z159))</f>
        <v/>
      </c>
      <c r="I157" s="2" t="str">
        <f>IF(COUNT($A157)=0,"",IF(H157="3E","3E",IF(H157="","I",LOOKUP(H157/J$2,{0,0.4,0.45,0.5,0.55,0.6,0.65,0.7,0.75,0.8,1},{"F","D","C","C+","B-","B","B+","A-","A","A+"}))))</f>
        <v/>
      </c>
      <c r="J157" s="99" t="str">
        <f>IF(COUNT($A157)=0,"",IF(H157="","--",IF(H157="3E","3E",LOOKUP(H157/J$2,{0,0.4,0.45,0.5,0.55,0.6,0.65,0.7,0.75,0.8,1},{0,2,2.25,2.5,2.75,3,3.25,3.5,3.75,4}))))</f>
        <v/>
      </c>
      <c r="K157" s="5" t="str">
        <f>IF(COUNT($A157)=0,"",IF($A157&lt;&gt;DR!$B159,"ERR",DR!AH159))</f>
        <v/>
      </c>
      <c r="L157" s="2" t="str">
        <f>IF(COUNT($A157)=0,"",IF(K157="3E","3E",IF(K157="","I",LOOKUP(K157/M$2,{0,0.4,0.45,0.5,0.55,0.6,0.65,0.7,0.75,0.8,1},{"F","D","C","C+","B-","B","B+","A-","A","A+"}))))</f>
        <v/>
      </c>
      <c r="M157" s="99" t="str">
        <f>IF(COUNT($A157)=0,"",IF(K157="","--",IF(K157="3E","3E",LOOKUP(K157/M$2,{0,0.4,0.45,0.5,0.55,0.6,0.65,0.7,0.75,0.8,1},{0,2,2.25,2.5,2.75,3,3.25,3.5,3.75,4}))))</f>
        <v/>
      </c>
      <c r="N157" s="5" t="str">
        <f>IF(COUNT($A157)=0,"",IF($A157&lt;&gt;DR!$B159,"ERR",DR!AP159))</f>
        <v/>
      </c>
      <c r="O157" s="2" t="str">
        <f>IF(COUNT($A157)=0,"",IF(N157="3E","3E",IF(N157="","I",LOOKUP(N157/P$2,{0,0.4,0.45,0.5,0.55,0.6,0.65,0.7,0.75,0.8,1},{"F","D","C","C+","B-","B","B+","A-","A","A+"}))))</f>
        <v/>
      </c>
      <c r="P157" s="99" t="str">
        <f>IF(COUNT($A157)=0,"",IF(N157="","--",IF(N157="3E","3E",LOOKUP(N157/P$2,{0,0.4,0.45,0.5,0.55,0.6,0.65,0.7,0.75,0.8,1},{0,2,2.25,2.5,2.75,3,3.25,3.5,3.75,4}))))</f>
        <v/>
      </c>
      <c r="Q157" s="5" t="str">
        <f>IF(COUNT($A157)=0,"",IF($A157&lt;&gt;DR!$B159,"ERR",DR!AX159))</f>
        <v/>
      </c>
      <c r="R157" s="2" t="str">
        <f>IF(COUNT($A157)=0,"",IF(Q157="3E","3E",IF(Q157="","I",LOOKUP(Q157/S$2,{0,0.4,0.45,0.5,0.55,0.6,0.65,0.7,0.75,0.8,1},{"F","D","C","C+","B-","B","B+","A-","A","A+"}))))</f>
        <v/>
      </c>
      <c r="S157" s="99" t="str">
        <f>IF(COUNT($A157)=0,"",IF(Q157="","--",IF(Q157="3E","3E",LOOKUP(Q157/S$2,{0,0.4,0.45,0.5,0.55,0.6,0.65,0.7,0.75,0.8,1},{0,2,2.25,2.5,2.75,3,3.25,3.5,3.75,4}))))</f>
        <v/>
      </c>
      <c r="T157" s="5" t="str">
        <f>IF(OR(COUNT($A157)=0,DR!BZ159=""),"",IF($A157&lt;&gt;DR!$B159,"ERR",DR!BZ159))</f>
        <v/>
      </c>
      <c r="U157" s="2" t="str">
        <f>IF(COUNT($A157)=0,"",IF(T157="3E","3E",IF(T157="","I",LOOKUP(T157/V$2,{0,0.4,0.45,0.5,0.55,0.6,0.65,0.7,0.75,0.8,1},{"F","D","C","C+","B-","B","B+","A-","A","A+"}))))</f>
        <v/>
      </c>
      <c r="V157" s="99" t="str">
        <f>IF(COUNT($A157)=0,"",IF(T157="","--",IF(T157="3E","3E",LOOKUP(T157/V$2,{0,0.4,0.45,0.5,0.55,0.6,0.65,0.7,0.75,0.8,1},{0,2,2.25,2.5,2.75,3,3.25,3.5,3.75,4}))))</f>
        <v/>
      </c>
      <c r="W157" s="5" t="str">
        <f>IF(COUNT($A157)=0,"",IF($A157&lt;&gt;DR!$B159,"ERR",IF(DR!$A159="IM",DR!CL159,DR!CK159)))</f>
        <v/>
      </c>
      <c r="X157" s="2" t="str">
        <f>IF(COUNT($A157)=0,"",IF(W157="3E","3E",IF(W157="","I",LOOKUP(W157/Y$2,{0,0.4,0.45,0.5,0.55,0.6,0.65,0.7,0.75,0.8,1},{"F","D","C","C+","B-","B","B+","A-","A","A+"}))))</f>
        <v/>
      </c>
      <c r="Y157" s="99" t="str">
        <f>IF(COUNT($A157)=0,"",IF(W157="","--",IF(W157="3E","3E",LOOKUP(W157/Y$2,{0,0.4,0.45,0.5,0.55,0.6,0.65,0.7,0.75,0.8,1},{0,2,2.25,2.5,2.75,3,3.25,3.5,3.75,4}))))</f>
        <v/>
      </c>
      <c r="Z157" s="5" t="str">
        <f>IF(COUNT($A157)=0,"",IF($A157&lt;&gt;DR!$B159,"ERR",DR!BF159))</f>
        <v/>
      </c>
      <c r="AA157" s="2" t="str">
        <f>IF(COUNT($A157)=0,"",IF(Z157="3E","3E",IF(Z157="","I",LOOKUP(Z157/AB$2,{0,0.4,0.45,0.5,0.55,0.6,0.65,0.7,0.75,0.8,1},{"F","D","C","C+","B-","B","B+","A-","A","A+"}))))</f>
        <v/>
      </c>
      <c r="AB157" s="99" t="str">
        <f>IF(COUNT($A157)=0,"",IF(Z157="","--",IF(Z157="3E","3E",LOOKUP(Z157/AB$2,{0,0.4,0.45,0.5,0.55,0.6,0.65,0.7,0.75,0.8,1},{0,2,2.25,2.5,2.75,3,3.25,3.5,3.75,4}))))</f>
        <v/>
      </c>
      <c r="AC157" s="5" t="str">
        <f>IF(COUNT($A157)=0,"",IF($A157&lt;&gt;DR!$B159,"ERR",DR!BG159))</f>
        <v/>
      </c>
      <c r="AD157" s="2" t="str">
        <f>IF(COUNT($A157)=0,"",IF(AC157="3E","3E",IF(AC157="","I",LOOKUP(AC157/AE$2,{0,0.4,0.45,0.5,0.55,0.6,0.65,0.7,0.75,0.8,1},{"F","D","C","C+","B-","B","B+","A-","A","A+"}))))</f>
        <v/>
      </c>
      <c r="AE157" s="99" t="str">
        <f>IF(COUNT($A157)=0,"",IF(AC157="","--",IF(AC157="3E","3E",LOOKUP(AC157/AE$2,{0,0.4,0.45,0.5,0.55,0.6,0.65,0.7,0.75,0.8,1},{0,2,2.25,2.5,2.75,3,3.25,3.5,3.75,4}))))</f>
        <v/>
      </c>
      <c r="AF157" s="5" t="str">
        <f>IF(COUNT($A157)=0,"",IF($A157&lt;&gt;DR!$B159,"ERR",DR!BQ159))</f>
        <v/>
      </c>
      <c r="AG157" s="2" t="str">
        <f>IF(COUNT($A157)=0,"",IF(AF157="3E","3E",IF(AF157="","I",LOOKUP(AF157/AH$2,{0,0.4,0.45,0.5,0.55,0.6,0.65,0.7,0.75,0.8,1},{"F","D","C","C+","B-","B","B+","A-","A","A+"}))))</f>
        <v/>
      </c>
      <c r="AH157" s="99" t="str">
        <f>IF(COUNT($A157)=0,"",IF(AF157="","--",IF(AF157="3E","3E",LOOKUP(AF157/AH$2,{0,0.4,0.45,0.5,0.55,0.6,0.65,0.7,0.75,0.8,1},{0,2,2.25,2.5,2.75,3,3.25,3.5,3.75,4}))))</f>
        <v/>
      </c>
      <c r="AI157" s="5" t="str">
        <f>IF(COUNT($A157)=0,"",IF($A157&lt;&gt;DR!$B159,"ERR",DR!BY159))</f>
        <v/>
      </c>
      <c r="AJ157" s="2" t="str">
        <f>IF(COUNT($A157)=0,"",IF(AI157="3E","3E",IF(AI157="","I",LOOKUP(AI157/AK$2,{0,0.4,0.45,0.5,0.55,0.6,0.65,0.7,0.75,0.8,1},{"F","D","C","C+","B-","B","B+","A-","A","A+"}))))</f>
        <v/>
      </c>
      <c r="AK157" s="103" t="str">
        <f>IF(COUNT($A157)=0,"",IF(AI157="","--",IF(AI157="3E","3E",LOOKUP(AI157/AK$2,{0,0.4,0.45,0.5,0.55,0.6,0.65,0.7,0.75,0.8,1},{0,2,2.25,2.5,2.75,3,3.25,3.5,3.75,4}))))</f>
        <v/>
      </c>
      <c r="AL157" s="94" t="str">
        <f>IFERROR(IF(COUNT($A157)=0,"",IF(COUNT(W157)=0,"--",IF(COUNTIF(B157:AK157,"3E")&gt;0,"3E",SUM(IF(D157&gt;=2,D157*$D$3),IF(G157&gt;=2,G157*$G$3),IF(J157&gt;=2,J157*$J$3),IF(M157&gt;=2,M157*$M$3),IF(P157&gt;=2,P157*$P$3),IF(S157&gt;=2,S157*$S$3),IF(V157&gt;=2,V157*$V$3),IF(Y157&gt;=2,Y157*$Y$3),IF(AB157&gt;=2,AB157*$AB$3),IF(AE157&gt;=2,AE157*$AE$3),IF(AH157&gt;=2,AH157*$AH$3),IF(AK157&gt;=2,AK157*$AK$3))))),"")</f>
        <v/>
      </c>
      <c r="AM157" s="4" t="str">
        <f>IF(COUNT($A157)=0,"",IF(COUNT(W157)=0,"--",IF(COUNTIF(B157:Y157,"3E")&gt;0,"3E",TRUNC(SUM(IF(N(D157)&gt;=2,D$3*D157,0),IF(N(G157)&gt;=2,G$3*G157,0),IF(N(J157)&gt;=2,J$3*J157,0),IF(N(M157)&gt;=2,M$3*M157,0),IF(N(P157)&gt;=2,P$3*P157,0),IF(N(S157)&gt;=2,S$3*S157,0),IF(N(AB157)&gt;=2,AB$3*AB157,0),IF(N(AE157)&gt;=2,AE$3*AE157,0),IF(N(AH157)&gt;=2,AH$3*AH157,0),IF(N(V157)&gt;=2,V$3*V157,0),IF(N(Y157)&gt;=2,Y$3*Y157,0))/TCP,3))))</f>
        <v/>
      </c>
      <c r="AN157" s="2" t="str">
        <f>IFERROR(IF(COUNT($A157)=0,"",IF(COUNT(W157)=0,"--",IF(COUNTIF(B157:AK157,"3E")&gt;0,"3E",SUM(IF(D157&gt;=2,$D$3),IF(G157&gt;=2,$G$3),IF(J157&gt;=2,$J$3),IF(M157&gt;=2,$M$3),IF(P157&gt;=2,$P$3),IF(S157&gt;=2,$S$3),IF(V157&gt;=2,$V$3),IF(Y157&gt;=2,$Y$3),IF(AB157&gt;=2,$AB$3),IF(AE157&gt;=2,$AE$3),IF(AH157&gt;=2,$AH$3),IF(AK157&gt;=2,$AK$3))))),"")</f>
        <v/>
      </c>
      <c r="AO157" s="2" t="str">
        <f>IF(AM157="3E","3E",IF(COUNT($A157)=0,"",IF(COUNT(AK157)=0,"I",LOOKUP(AM157,{0,2,2.25,2.5,2.75,3,3.25,3.5,3.75,4},{"F","D","C","C+","B-","B","B+","A-","A","A+"}))))</f>
        <v/>
      </c>
      <c r="AP157" s="2" t="str">
        <f>IF(AM157="3E","3E",IF(OR(COUNT($A157)=0,COUNT(W157)=0),"",IF(AND(Y157&gt;=2,AM157&gt;=2,AN157&gt;=28),"PASS","FAIL")))</f>
        <v/>
      </c>
      <c r="AQ157" s="2" t="str">
        <f>IF(COUNT($A157)=0,"",IF(AP157="3E","3E",IF(AP157="PASS",CONCATENATE(IF(N(D157)&lt;2,"411F,",""),IF(N(G157)&lt;2,"412F,",""),IF(N(J157)&lt;2,"413F,",""),IF(N(M157)&lt;2,"421F,",""),IF(N(P157)&lt;2,"422F,",""),IF(N(S157)&lt;2,"423F,",""),IF(N(AB157)&lt;2,"431F,",""),IF(N(AE157)&lt;2,"432F,",""),IF(N(AH157)&lt;2,"433F,","")),"")))</f>
        <v/>
      </c>
      <c r="AR157" s="6" t="str">
        <f t="shared" si="3"/>
        <v/>
      </c>
    </row>
    <row r="158" spans="1:44" ht="18.95" customHeight="1" x14ac:dyDescent="0.25">
      <c r="A158" s="93" t="str">
        <f>IF(DR!$B160="","",DR!$B160)</f>
        <v/>
      </c>
      <c r="B158" s="5" t="str">
        <f>IF(COUNT($A158)=0,"",IF($A158&lt;&gt;DR!$B160,"ERR",DR!J160))</f>
        <v/>
      </c>
      <c r="C158" s="2" t="str">
        <f>IF(COUNT($A158)=0,"",IF(B158="3E","3E",IF(B158="","I",LOOKUP(B158/D$2,{0,0.4,0.45,0.5,0.55,0.6,0.65,0.7,0.75,0.8,1},{"F","D","C","C+","B-","B","B+","A-","A","A+"}))))</f>
        <v/>
      </c>
      <c r="D158" s="99" t="str">
        <f>IF(COUNT($A158)=0,"",IF(B158="","--",IF(B158="3E","3E",LOOKUP(B158/D$2,{0,0.4,0.45,0.5,0.55,0.6,0.65,0.7,0.75,0.8,1},{0,2,2.25,2.5,2.75,3,3.25,3.5,3.75,4}))))</f>
        <v/>
      </c>
      <c r="E158" s="5" t="str">
        <f>IF(COUNT($A158)=0,"",IF($A158&lt;&gt;DR!$B160,"ERR",DR!R160))</f>
        <v/>
      </c>
      <c r="F158" s="2" t="str">
        <f>IF(COUNT($A158)=0,"",IF(E158="3E","3E",IF(E158="","I",LOOKUP(E158/G$2,{0,0.4,0.45,0.5,0.55,0.6,0.65,0.7,0.75,0.8,1},{"F","D","C","C+","B-","B","B+","A-","A","A+"}))))</f>
        <v/>
      </c>
      <c r="G158" s="99" t="str">
        <f>IF(COUNT($A158)=0,"",IF(E158="","--",IF(E158="3E","3E",LOOKUP(E158/G$2,{0,0.4,0.45,0.5,0.55,0.6,0.65,0.7,0.75,0.8,1},{0,2,2.25,2.5,2.75,3,3.25,3.5,3.75,4}))))</f>
        <v/>
      </c>
      <c r="H158" s="5" t="str">
        <f>IF(COUNT($A158)=0,"",IF($A158&lt;&gt;DR!$B160,"ERR",DR!Z160))</f>
        <v/>
      </c>
      <c r="I158" s="2" t="str">
        <f>IF(COUNT($A158)=0,"",IF(H158="3E","3E",IF(H158="","I",LOOKUP(H158/J$2,{0,0.4,0.45,0.5,0.55,0.6,0.65,0.7,0.75,0.8,1},{"F","D","C","C+","B-","B","B+","A-","A","A+"}))))</f>
        <v/>
      </c>
      <c r="J158" s="99" t="str">
        <f>IF(COUNT($A158)=0,"",IF(H158="","--",IF(H158="3E","3E",LOOKUP(H158/J$2,{0,0.4,0.45,0.5,0.55,0.6,0.65,0.7,0.75,0.8,1},{0,2,2.25,2.5,2.75,3,3.25,3.5,3.75,4}))))</f>
        <v/>
      </c>
      <c r="K158" s="5" t="str">
        <f>IF(COUNT($A158)=0,"",IF($A158&lt;&gt;DR!$B160,"ERR",DR!AH160))</f>
        <v/>
      </c>
      <c r="L158" s="2" t="str">
        <f>IF(COUNT($A158)=0,"",IF(K158="3E","3E",IF(K158="","I",LOOKUP(K158/M$2,{0,0.4,0.45,0.5,0.55,0.6,0.65,0.7,0.75,0.8,1},{"F","D","C","C+","B-","B","B+","A-","A","A+"}))))</f>
        <v/>
      </c>
      <c r="M158" s="99" t="str">
        <f>IF(COUNT($A158)=0,"",IF(K158="","--",IF(K158="3E","3E",LOOKUP(K158/M$2,{0,0.4,0.45,0.5,0.55,0.6,0.65,0.7,0.75,0.8,1},{0,2,2.25,2.5,2.75,3,3.25,3.5,3.75,4}))))</f>
        <v/>
      </c>
      <c r="N158" s="5" t="str">
        <f>IF(COUNT($A158)=0,"",IF($A158&lt;&gt;DR!$B160,"ERR",DR!AP160))</f>
        <v/>
      </c>
      <c r="O158" s="2" t="str">
        <f>IF(COUNT($A158)=0,"",IF(N158="3E","3E",IF(N158="","I",LOOKUP(N158/P$2,{0,0.4,0.45,0.5,0.55,0.6,0.65,0.7,0.75,0.8,1},{"F","D","C","C+","B-","B","B+","A-","A","A+"}))))</f>
        <v/>
      </c>
      <c r="P158" s="99" t="str">
        <f>IF(COUNT($A158)=0,"",IF(N158="","--",IF(N158="3E","3E",LOOKUP(N158/P$2,{0,0.4,0.45,0.5,0.55,0.6,0.65,0.7,0.75,0.8,1},{0,2,2.25,2.5,2.75,3,3.25,3.5,3.75,4}))))</f>
        <v/>
      </c>
      <c r="Q158" s="5" t="str">
        <f>IF(COUNT($A158)=0,"",IF($A158&lt;&gt;DR!$B160,"ERR",DR!AX160))</f>
        <v/>
      </c>
      <c r="R158" s="2" t="str">
        <f>IF(COUNT($A158)=0,"",IF(Q158="3E","3E",IF(Q158="","I",LOOKUP(Q158/S$2,{0,0.4,0.45,0.5,0.55,0.6,0.65,0.7,0.75,0.8,1},{"F","D","C","C+","B-","B","B+","A-","A","A+"}))))</f>
        <v/>
      </c>
      <c r="S158" s="99" t="str">
        <f>IF(COUNT($A158)=0,"",IF(Q158="","--",IF(Q158="3E","3E",LOOKUP(Q158/S$2,{0,0.4,0.45,0.5,0.55,0.6,0.65,0.7,0.75,0.8,1},{0,2,2.25,2.5,2.75,3,3.25,3.5,3.75,4}))))</f>
        <v/>
      </c>
      <c r="T158" s="5" t="str">
        <f>IF(OR(COUNT($A158)=0,DR!BZ160=""),"",IF($A158&lt;&gt;DR!$B160,"ERR",DR!BZ160))</f>
        <v/>
      </c>
      <c r="U158" s="2" t="str">
        <f>IF(COUNT($A158)=0,"",IF(T158="3E","3E",IF(T158="","I",LOOKUP(T158/V$2,{0,0.4,0.45,0.5,0.55,0.6,0.65,0.7,0.75,0.8,1},{"F","D","C","C+","B-","B","B+","A-","A","A+"}))))</f>
        <v/>
      </c>
      <c r="V158" s="99" t="str">
        <f>IF(COUNT($A158)=0,"",IF(T158="","--",IF(T158="3E","3E",LOOKUP(T158/V$2,{0,0.4,0.45,0.5,0.55,0.6,0.65,0.7,0.75,0.8,1},{0,2,2.25,2.5,2.75,3,3.25,3.5,3.75,4}))))</f>
        <v/>
      </c>
      <c r="W158" s="5" t="str">
        <f>IF(COUNT($A158)=0,"",IF($A158&lt;&gt;DR!$B160,"ERR",IF(DR!$A160="IM",DR!CL160,DR!CK160)))</f>
        <v/>
      </c>
      <c r="X158" s="2" t="str">
        <f>IF(COUNT($A158)=0,"",IF(W158="3E","3E",IF(W158="","I",LOOKUP(W158/Y$2,{0,0.4,0.45,0.5,0.55,0.6,0.65,0.7,0.75,0.8,1},{"F","D","C","C+","B-","B","B+","A-","A","A+"}))))</f>
        <v/>
      </c>
      <c r="Y158" s="99" t="str">
        <f>IF(COUNT($A158)=0,"",IF(W158="","--",IF(W158="3E","3E",LOOKUP(W158/Y$2,{0,0.4,0.45,0.5,0.55,0.6,0.65,0.7,0.75,0.8,1},{0,2,2.25,2.5,2.75,3,3.25,3.5,3.75,4}))))</f>
        <v/>
      </c>
      <c r="Z158" s="5" t="str">
        <f>IF(COUNT($A158)=0,"",IF($A158&lt;&gt;DR!$B160,"ERR",DR!BF160))</f>
        <v/>
      </c>
      <c r="AA158" s="2" t="str">
        <f>IF(COUNT($A158)=0,"",IF(Z158="3E","3E",IF(Z158="","I",LOOKUP(Z158/AB$2,{0,0.4,0.45,0.5,0.55,0.6,0.65,0.7,0.75,0.8,1},{"F","D","C","C+","B-","B","B+","A-","A","A+"}))))</f>
        <v/>
      </c>
      <c r="AB158" s="99" t="str">
        <f>IF(COUNT($A158)=0,"",IF(Z158="","--",IF(Z158="3E","3E",LOOKUP(Z158/AB$2,{0,0.4,0.45,0.5,0.55,0.6,0.65,0.7,0.75,0.8,1},{0,2,2.25,2.5,2.75,3,3.25,3.5,3.75,4}))))</f>
        <v/>
      </c>
      <c r="AC158" s="5" t="str">
        <f>IF(COUNT($A158)=0,"",IF($A158&lt;&gt;DR!$B160,"ERR",DR!BG160))</f>
        <v/>
      </c>
      <c r="AD158" s="2" t="str">
        <f>IF(COUNT($A158)=0,"",IF(AC158="3E","3E",IF(AC158="","I",LOOKUP(AC158/AE$2,{0,0.4,0.45,0.5,0.55,0.6,0.65,0.7,0.75,0.8,1},{"F","D","C","C+","B-","B","B+","A-","A","A+"}))))</f>
        <v/>
      </c>
      <c r="AE158" s="99" t="str">
        <f>IF(COUNT($A158)=0,"",IF(AC158="","--",IF(AC158="3E","3E",LOOKUP(AC158/AE$2,{0,0.4,0.45,0.5,0.55,0.6,0.65,0.7,0.75,0.8,1},{0,2,2.25,2.5,2.75,3,3.25,3.5,3.75,4}))))</f>
        <v/>
      </c>
      <c r="AF158" s="5" t="str">
        <f>IF(COUNT($A158)=0,"",IF($A158&lt;&gt;DR!$B160,"ERR",DR!BQ160))</f>
        <v/>
      </c>
      <c r="AG158" s="2" t="str">
        <f>IF(COUNT($A158)=0,"",IF(AF158="3E","3E",IF(AF158="","I",LOOKUP(AF158/AH$2,{0,0.4,0.45,0.5,0.55,0.6,0.65,0.7,0.75,0.8,1},{"F","D","C","C+","B-","B","B+","A-","A","A+"}))))</f>
        <v/>
      </c>
      <c r="AH158" s="99" t="str">
        <f>IF(COUNT($A158)=0,"",IF(AF158="","--",IF(AF158="3E","3E",LOOKUP(AF158/AH$2,{0,0.4,0.45,0.5,0.55,0.6,0.65,0.7,0.75,0.8,1},{0,2,2.25,2.5,2.75,3,3.25,3.5,3.75,4}))))</f>
        <v/>
      </c>
      <c r="AI158" s="5" t="str">
        <f>IF(COUNT($A158)=0,"",IF($A158&lt;&gt;DR!$B160,"ERR",DR!BY160))</f>
        <v/>
      </c>
      <c r="AJ158" s="2" t="str">
        <f>IF(COUNT($A158)=0,"",IF(AI158="3E","3E",IF(AI158="","I",LOOKUP(AI158/AK$2,{0,0.4,0.45,0.5,0.55,0.6,0.65,0.7,0.75,0.8,1},{"F","D","C","C+","B-","B","B+","A-","A","A+"}))))</f>
        <v/>
      </c>
      <c r="AK158" s="103" t="str">
        <f>IF(COUNT($A158)=0,"",IF(AI158="","--",IF(AI158="3E","3E",LOOKUP(AI158/AK$2,{0,0.4,0.45,0.5,0.55,0.6,0.65,0.7,0.75,0.8,1},{0,2,2.25,2.5,2.75,3,3.25,3.5,3.75,4}))))</f>
        <v/>
      </c>
      <c r="AL158" s="94" t="str">
        <f>IFERROR(IF(COUNT($A158)=0,"",IF(COUNT(W158)=0,"--",IF(COUNTIF(B158:AK158,"3E")&gt;0,"3E",SUM(IF(D158&gt;=2,D158*$D$3),IF(G158&gt;=2,G158*$G$3),IF(J158&gt;=2,J158*$J$3),IF(M158&gt;=2,M158*$M$3),IF(P158&gt;=2,P158*$P$3),IF(S158&gt;=2,S158*$S$3),IF(V158&gt;=2,V158*$V$3),IF(Y158&gt;=2,Y158*$Y$3),IF(AB158&gt;=2,AB158*$AB$3),IF(AE158&gt;=2,AE158*$AE$3),IF(AH158&gt;=2,AH158*$AH$3),IF(AK158&gt;=2,AK158*$AK$3))))),"")</f>
        <v/>
      </c>
      <c r="AM158" s="4" t="str">
        <f>IF(COUNT($A158)=0,"",IF(COUNT(W158)=0,"--",IF(COUNTIF(B158:Y158,"3E")&gt;0,"3E",TRUNC(SUM(IF(N(D158)&gt;=2,D$3*D158,0),IF(N(G158)&gt;=2,G$3*G158,0),IF(N(J158)&gt;=2,J$3*J158,0),IF(N(M158)&gt;=2,M$3*M158,0),IF(N(P158)&gt;=2,P$3*P158,0),IF(N(S158)&gt;=2,S$3*S158,0),IF(N(AB158)&gt;=2,AB$3*AB158,0),IF(N(AE158)&gt;=2,AE$3*AE158,0),IF(N(AH158)&gt;=2,AH$3*AH158,0),IF(N(V158)&gt;=2,V$3*V158,0),IF(N(Y158)&gt;=2,Y$3*Y158,0))/TCP,3))))</f>
        <v/>
      </c>
      <c r="AN158" s="2" t="str">
        <f>IFERROR(IF(COUNT($A158)=0,"",IF(COUNT(W158)=0,"--",IF(COUNTIF(B158:AK158,"3E")&gt;0,"3E",SUM(IF(D158&gt;=2,$D$3),IF(G158&gt;=2,$G$3),IF(J158&gt;=2,$J$3),IF(M158&gt;=2,$M$3),IF(P158&gt;=2,$P$3),IF(S158&gt;=2,$S$3),IF(V158&gt;=2,$V$3),IF(Y158&gt;=2,$Y$3),IF(AB158&gt;=2,$AB$3),IF(AE158&gt;=2,$AE$3),IF(AH158&gt;=2,$AH$3),IF(AK158&gt;=2,$AK$3))))),"")</f>
        <v/>
      </c>
      <c r="AO158" s="2" t="str">
        <f>IF(AM158="3E","3E",IF(COUNT($A158)=0,"",IF(COUNT(AK158)=0,"I",LOOKUP(AM158,{0,2,2.25,2.5,2.75,3,3.25,3.5,3.75,4},{"F","D","C","C+","B-","B","B+","A-","A","A+"}))))</f>
        <v/>
      </c>
      <c r="AP158" s="2" t="str">
        <f>IF(AM158="3E","3E",IF(OR(COUNT($A158)=0,COUNT(W158)=0),"",IF(AND(Y158&gt;=2,AM158&gt;=2,AN158&gt;=28),"PASS","FAIL")))</f>
        <v/>
      </c>
      <c r="AQ158" s="2" t="str">
        <f>IF(COUNT($A158)=0,"",IF(AP158="3E","3E",IF(AP158="PASS",CONCATENATE(IF(N(D158)&lt;2,"411F,",""),IF(N(G158)&lt;2,"412F,",""),IF(N(J158)&lt;2,"413F,",""),IF(N(M158)&lt;2,"421F,",""),IF(N(P158)&lt;2,"422F,",""),IF(N(S158)&lt;2,"423F,",""),IF(N(AB158)&lt;2,"431F,",""),IF(N(AE158)&lt;2,"432F,",""),IF(N(AH158)&lt;2,"433F,","")),"")))</f>
        <v/>
      </c>
      <c r="AR158" s="6" t="str">
        <f t="shared" si="3"/>
        <v/>
      </c>
    </row>
    <row r="159" spans="1:44" ht="18.95" customHeight="1" x14ac:dyDescent="0.25">
      <c r="A159" s="93" t="str">
        <f>IF(DR!$B161="","",DR!$B161)</f>
        <v/>
      </c>
      <c r="B159" s="5" t="str">
        <f>IF(COUNT($A159)=0,"",IF($A159&lt;&gt;DR!$B161,"ERR",DR!J161))</f>
        <v/>
      </c>
      <c r="C159" s="2" t="str">
        <f>IF(COUNT($A159)=0,"",IF(B159="3E","3E",IF(B159="","I",LOOKUP(B159/D$2,{0,0.4,0.45,0.5,0.55,0.6,0.65,0.7,0.75,0.8,1},{"F","D","C","C+","B-","B","B+","A-","A","A+"}))))</f>
        <v/>
      </c>
      <c r="D159" s="99" t="str">
        <f>IF(COUNT($A159)=0,"",IF(B159="","--",IF(B159="3E","3E",LOOKUP(B159/D$2,{0,0.4,0.45,0.5,0.55,0.6,0.65,0.7,0.75,0.8,1},{0,2,2.25,2.5,2.75,3,3.25,3.5,3.75,4}))))</f>
        <v/>
      </c>
      <c r="E159" s="5" t="str">
        <f>IF(COUNT($A159)=0,"",IF($A159&lt;&gt;DR!$B161,"ERR",DR!R161))</f>
        <v/>
      </c>
      <c r="F159" s="2" t="str">
        <f>IF(COUNT($A159)=0,"",IF(E159="3E","3E",IF(E159="","I",LOOKUP(E159/G$2,{0,0.4,0.45,0.5,0.55,0.6,0.65,0.7,0.75,0.8,1},{"F","D","C","C+","B-","B","B+","A-","A","A+"}))))</f>
        <v/>
      </c>
      <c r="G159" s="99" t="str">
        <f>IF(COUNT($A159)=0,"",IF(E159="","--",IF(E159="3E","3E",LOOKUP(E159/G$2,{0,0.4,0.45,0.5,0.55,0.6,0.65,0.7,0.75,0.8,1},{0,2,2.25,2.5,2.75,3,3.25,3.5,3.75,4}))))</f>
        <v/>
      </c>
      <c r="H159" s="5" t="str">
        <f>IF(COUNT($A159)=0,"",IF($A159&lt;&gt;DR!$B161,"ERR",DR!Z161))</f>
        <v/>
      </c>
      <c r="I159" s="2" t="str">
        <f>IF(COUNT($A159)=0,"",IF(H159="3E","3E",IF(H159="","I",LOOKUP(H159/J$2,{0,0.4,0.45,0.5,0.55,0.6,0.65,0.7,0.75,0.8,1},{"F","D","C","C+","B-","B","B+","A-","A","A+"}))))</f>
        <v/>
      </c>
      <c r="J159" s="99" t="str">
        <f>IF(COUNT($A159)=0,"",IF(H159="","--",IF(H159="3E","3E",LOOKUP(H159/J$2,{0,0.4,0.45,0.5,0.55,0.6,0.65,0.7,0.75,0.8,1},{0,2,2.25,2.5,2.75,3,3.25,3.5,3.75,4}))))</f>
        <v/>
      </c>
      <c r="K159" s="5" t="str">
        <f>IF(COUNT($A159)=0,"",IF($A159&lt;&gt;DR!$B161,"ERR",DR!AH161))</f>
        <v/>
      </c>
      <c r="L159" s="2" t="str">
        <f>IF(COUNT($A159)=0,"",IF(K159="3E","3E",IF(K159="","I",LOOKUP(K159/M$2,{0,0.4,0.45,0.5,0.55,0.6,0.65,0.7,0.75,0.8,1},{"F","D","C","C+","B-","B","B+","A-","A","A+"}))))</f>
        <v/>
      </c>
      <c r="M159" s="99" t="str">
        <f>IF(COUNT($A159)=0,"",IF(K159="","--",IF(K159="3E","3E",LOOKUP(K159/M$2,{0,0.4,0.45,0.5,0.55,0.6,0.65,0.7,0.75,0.8,1},{0,2,2.25,2.5,2.75,3,3.25,3.5,3.75,4}))))</f>
        <v/>
      </c>
      <c r="N159" s="5" t="str">
        <f>IF(COUNT($A159)=0,"",IF($A159&lt;&gt;DR!$B161,"ERR",DR!AP161))</f>
        <v/>
      </c>
      <c r="O159" s="2" t="str">
        <f>IF(COUNT($A159)=0,"",IF(N159="3E","3E",IF(N159="","I",LOOKUP(N159/P$2,{0,0.4,0.45,0.5,0.55,0.6,0.65,0.7,0.75,0.8,1},{"F","D","C","C+","B-","B","B+","A-","A","A+"}))))</f>
        <v/>
      </c>
      <c r="P159" s="99" t="str">
        <f>IF(COUNT($A159)=0,"",IF(N159="","--",IF(N159="3E","3E",LOOKUP(N159/P$2,{0,0.4,0.45,0.5,0.55,0.6,0.65,0.7,0.75,0.8,1},{0,2,2.25,2.5,2.75,3,3.25,3.5,3.75,4}))))</f>
        <v/>
      </c>
      <c r="Q159" s="5" t="str">
        <f>IF(COUNT($A159)=0,"",IF($A159&lt;&gt;DR!$B161,"ERR",DR!AX161))</f>
        <v/>
      </c>
      <c r="R159" s="2" t="str">
        <f>IF(COUNT($A159)=0,"",IF(Q159="3E","3E",IF(Q159="","I",LOOKUP(Q159/S$2,{0,0.4,0.45,0.5,0.55,0.6,0.65,0.7,0.75,0.8,1},{"F","D","C","C+","B-","B","B+","A-","A","A+"}))))</f>
        <v/>
      </c>
      <c r="S159" s="99" t="str">
        <f>IF(COUNT($A159)=0,"",IF(Q159="","--",IF(Q159="3E","3E",LOOKUP(Q159/S$2,{0,0.4,0.45,0.5,0.55,0.6,0.65,0.7,0.75,0.8,1},{0,2,2.25,2.5,2.75,3,3.25,3.5,3.75,4}))))</f>
        <v/>
      </c>
      <c r="T159" s="5" t="str">
        <f>IF(OR(COUNT($A159)=0,DR!BZ161=""),"",IF($A159&lt;&gt;DR!$B161,"ERR",DR!BZ161))</f>
        <v/>
      </c>
      <c r="U159" s="2" t="str">
        <f>IF(COUNT($A159)=0,"",IF(T159="3E","3E",IF(T159="","I",LOOKUP(T159/V$2,{0,0.4,0.45,0.5,0.55,0.6,0.65,0.7,0.75,0.8,1},{"F","D","C","C+","B-","B","B+","A-","A","A+"}))))</f>
        <v/>
      </c>
      <c r="V159" s="99" t="str">
        <f>IF(COUNT($A159)=0,"",IF(T159="","--",IF(T159="3E","3E",LOOKUP(T159/V$2,{0,0.4,0.45,0.5,0.55,0.6,0.65,0.7,0.75,0.8,1},{0,2,2.25,2.5,2.75,3,3.25,3.5,3.75,4}))))</f>
        <v/>
      </c>
      <c r="W159" s="5" t="str">
        <f>IF(COUNT($A159)=0,"",IF($A159&lt;&gt;DR!$B161,"ERR",IF(DR!$A161="IM",DR!CL161,DR!CK161)))</f>
        <v/>
      </c>
      <c r="X159" s="2" t="str">
        <f>IF(COUNT($A159)=0,"",IF(W159="3E","3E",IF(W159="","I",LOOKUP(W159/Y$2,{0,0.4,0.45,0.5,0.55,0.6,0.65,0.7,0.75,0.8,1},{"F","D","C","C+","B-","B","B+","A-","A","A+"}))))</f>
        <v/>
      </c>
      <c r="Y159" s="99" t="str">
        <f>IF(COUNT($A159)=0,"",IF(W159="","--",IF(W159="3E","3E",LOOKUP(W159/Y$2,{0,0.4,0.45,0.5,0.55,0.6,0.65,0.7,0.75,0.8,1},{0,2,2.25,2.5,2.75,3,3.25,3.5,3.75,4}))))</f>
        <v/>
      </c>
      <c r="Z159" s="5" t="str">
        <f>IF(COUNT($A159)=0,"",IF($A159&lt;&gt;DR!$B161,"ERR",DR!BF161))</f>
        <v/>
      </c>
      <c r="AA159" s="2" t="str">
        <f>IF(COUNT($A159)=0,"",IF(Z159="3E","3E",IF(Z159="","I",LOOKUP(Z159/AB$2,{0,0.4,0.45,0.5,0.55,0.6,0.65,0.7,0.75,0.8,1},{"F","D","C","C+","B-","B","B+","A-","A","A+"}))))</f>
        <v/>
      </c>
      <c r="AB159" s="99" t="str">
        <f>IF(COUNT($A159)=0,"",IF(Z159="","--",IF(Z159="3E","3E",LOOKUP(Z159/AB$2,{0,0.4,0.45,0.5,0.55,0.6,0.65,0.7,0.75,0.8,1},{0,2,2.25,2.5,2.75,3,3.25,3.5,3.75,4}))))</f>
        <v/>
      </c>
      <c r="AC159" s="5" t="str">
        <f>IF(COUNT($A159)=0,"",IF($A159&lt;&gt;DR!$B161,"ERR",DR!BG161))</f>
        <v/>
      </c>
      <c r="AD159" s="2" t="str">
        <f>IF(COUNT($A159)=0,"",IF(AC159="3E","3E",IF(AC159="","I",LOOKUP(AC159/AE$2,{0,0.4,0.45,0.5,0.55,0.6,0.65,0.7,0.75,0.8,1},{"F","D","C","C+","B-","B","B+","A-","A","A+"}))))</f>
        <v/>
      </c>
      <c r="AE159" s="99" t="str">
        <f>IF(COUNT($A159)=0,"",IF(AC159="","--",IF(AC159="3E","3E",LOOKUP(AC159/AE$2,{0,0.4,0.45,0.5,0.55,0.6,0.65,0.7,0.75,0.8,1},{0,2,2.25,2.5,2.75,3,3.25,3.5,3.75,4}))))</f>
        <v/>
      </c>
      <c r="AF159" s="5" t="str">
        <f>IF(COUNT($A159)=0,"",IF($A159&lt;&gt;DR!$B161,"ERR",DR!BQ161))</f>
        <v/>
      </c>
      <c r="AG159" s="2" t="str">
        <f>IF(COUNT($A159)=0,"",IF(AF159="3E","3E",IF(AF159="","I",LOOKUP(AF159/AH$2,{0,0.4,0.45,0.5,0.55,0.6,0.65,0.7,0.75,0.8,1},{"F","D","C","C+","B-","B","B+","A-","A","A+"}))))</f>
        <v/>
      </c>
      <c r="AH159" s="99" t="str">
        <f>IF(COUNT($A159)=0,"",IF(AF159="","--",IF(AF159="3E","3E",LOOKUP(AF159/AH$2,{0,0.4,0.45,0.5,0.55,0.6,0.65,0.7,0.75,0.8,1},{0,2,2.25,2.5,2.75,3,3.25,3.5,3.75,4}))))</f>
        <v/>
      </c>
      <c r="AI159" s="5" t="str">
        <f>IF(COUNT($A159)=0,"",IF($A159&lt;&gt;DR!$B161,"ERR",DR!BY161))</f>
        <v/>
      </c>
      <c r="AJ159" s="2" t="str">
        <f>IF(COUNT($A159)=0,"",IF(AI159="3E","3E",IF(AI159="","I",LOOKUP(AI159/AK$2,{0,0.4,0.45,0.5,0.55,0.6,0.65,0.7,0.75,0.8,1},{"F","D","C","C+","B-","B","B+","A-","A","A+"}))))</f>
        <v/>
      </c>
      <c r="AK159" s="103" t="str">
        <f>IF(COUNT($A159)=0,"",IF(AI159="","--",IF(AI159="3E","3E",LOOKUP(AI159/AK$2,{0,0.4,0.45,0.5,0.55,0.6,0.65,0.7,0.75,0.8,1},{0,2,2.25,2.5,2.75,3,3.25,3.5,3.75,4}))))</f>
        <v/>
      </c>
      <c r="AL159" s="94" t="str">
        <f>IFERROR(IF(COUNT($A159)=0,"",IF(COUNT(W159)=0,"--",IF(COUNTIF(B159:AK159,"3E")&gt;0,"3E",SUM(IF(D159&gt;=2,D159*$D$3),IF(G159&gt;=2,G159*$G$3),IF(J159&gt;=2,J159*$J$3),IF(M159&gt;=2,M159*$M$3),IF(P159&gt;=2,P159*$P$3),IF(S159&gt;=2,S159*$S$3),IF(V159&gt;=2,V159*$V$3),IF(Y159&gt;=2,Y159*$Y$3),IF(AB159&gt;=2,AB159*$AB$3),IF(AE159&gt;=2,AE159*$AE$3),IF(AH159&gt;=2,AH159*$AH$3),IF(AK159&gt;=2,AK159*$AK$3))))),"")</f>
        <v/>
      </c>
      <c r="AM159" s="4" t="str">
        <f>IF(COUNT($A159)=0,"",IF(COUNT(W159)=0,"--",IF(COUNTIF(B159:Y159,"3E")&gt;0,"3E",TRUNC(SUM(IF(N(D159)&gt;=2,D$3*D159,0),IF(N(G159)&gt;=2,G$3*G159,0),IF(N(J159)&gt;=2,J$3*J159,0),IF(N(M159)&gt;=2,M$3*M159,0),IF(N(P159)&gt;=2,P$3*P159,0),IF(N(S159)&gt;=2,S$3*S159,0),IF(N(AB159)&gt;=2,AB$3*AB159,0),IF(N(AE159)&gt;=2,AE$3*AE159,0),IF(N(AH159)&gt;=2,AH$3*AH159,0),IF(N(V159)&gt;=2,V$3*V159,0),IF(N(Y159)&gt;=2,Y$3*Y159,0))/TCP,3))))</f>
        <v/>
      </c>
      <c r="AN159" s="2" t="str">
        <f>IFERROR(IF(COUNT($A159)=0,"",IF(COUNT(W159)=0,"--",IF(COUNTIF(B159:AK159,"3E")&gt;0,"3E",SUM(IF(D159&gt;=2,$D$3),IF(G159&gt;=2,$G$3),IF(J159&gt;=2,$J$3),IF(M159&gt;=2,$M$3),IF(P159&gt;=2,$P$3),IF(S159&gt;=2,$S$3),IF(V159&gt;=2,$V$3),IF(Y159&gt;=2,$Y$3),IF(AB159&gt;=2,$AB$3),IF(AE159&gt;=2,$AE$3),IF(AH159&gt;=2,$AH$3),IF(AK159&gt;=2,$AK$3))))),"")</f>
        <v/>
      </c>
      <c r="AO159" s="2" t="str">
        <f>IF(AM159="3E","3E",IF(COUNT($A159)=0,"",IF(COUNT(AK159)=0,"I",LOOKUP(AM159,{0,2,2.25,2.5,2.75,3,3.25,3.5,3.75,4},{"F","D","C","C+","B-","B","B+","A-","A","A+"}))))</f>
        <v/>
      </c>
      <c r="AP159" s="2" t="str">
        <f>IF(AM159="3E","3E",IF(OR(COUNT($A159)=0,COUNT(W159)=0),"",IF(AND(Y159&gt;=2,AM159&gt;=2,AN159&gt;=28),"PASS","FAIL")))</f>
        <v/>
      </c>
      <c r="AQ159" s="2" t="str">
        <f>IF(COUNT($A159)=0,"",IF(AP159="3E","3E",IF(AP159="PASS",CONCATENATE(IF(N(D159)&lt;2,"411F,",""),IF(N(G159)&lt;2,"412F,",""),IF(N(J159)&lt;2,"413F,",""),IF(N(M159)&lt;2,"421F,",""),IF(N(P159)&lt;2,"422F,",""),IF(N(S159)&lt;2,"423F,",""),IF(N(AB159)&lt;2,"431F,",""),IF(N(AE159)&lt;2,"432F,",""),IF(N(AH159)&lt;2,"433F,","")),"")))</f>
        <v/>
      </c>
      <c r="AR159" s="6" t="str">
        <f t="shared" si="3"/>
        <v/>
      </c>
    </row>
    <row r="160" spans="1:44" ht="18.95" customHeight="1" x14ac:dyDescent="0.25">
      <c r="A160" s="93" t="str">
        <f>IF(DR!$B162="","",DR!$B162)</f>
        <v/>
      </c>
      <c r="B160" s="5" t="str">
        <f>IF(COUNT($A160)=0,"",IF($A160&lt;&gt;DR!$B162,"ERR",DR!J162))</f>
        <v/>
      </c>
      <c r="C160" s="2" t="str">
        <f>IF(COUNT($A160)=0,"",IF(B160="3E","3E",IF(B160="","I",LOOKUP(B160/D$2,{0,0.4,0.45,0.5,0.55,0.6,0.65,0.7,0.75,0.8,1},{"F","D","C","C+","B-","B","B+","A-","A","A+"}))))</f>
        <v/>
      </c>
      <c r="D160" s="99" t="str">
        <f>IF(COUNT($A160)=0,"",IF(B160="","--",IF(B160="3E","3E",LOOKUP(B160/D$2,{0,0.4,0.45,0.5,0.55,0.6,0.65,0.7,0.75,0.8,1},{0,2,2.25,2.5,2.75,3,3.25,3.5,3.75,4}))))</f>
        <v/>
      </c>
      <c r="E160" s="5" t="str">
        <f>IF(COUNT($A160)=0,"",IF($A160&lt;&gt;DR!$B162,"ERR",DR!R162))</f>
        <v/>
      </c>
      <c r="F160" s="2" t="str">
        <f>IF(COUNT($A160)=0,"",IF(E160="3E","3E",IF(E160="","I",LOOKUP(E160/G$2,{0,0.4,0.45,0.5,0.55,0.6,0.65,0.7,0.75,0.8,1},{"F","D","C","C+","B-","B","B+","A-","A","A+"}))))</f>
        <v/>
      </c>
      <c r="G160" s="99" t="str">
        <f>IF(COUNT($A160)=0,"",IF(E160="","--",IF(E160="3E","3E",LOOKUP(E160/G$2,{0,0.4,0.45,0.5,0.55,0.6,0.65,0.7,0.75,0.8,1},{0,2,2.25,2.5,2.75,3,3.25,3.5,3.75,4}))))</f>
        <v/>
      </c>
      <c r="H160" s="5" t="str">
        <f>IF(COUNT($A160)=0,"",IF($A160&lt;&gt;DR!$B162,"ERR",DR!Z162))</f>
        <v/>
      </c>
      <c r="I160" s="2" t="str">
        <f>IF(COUNT($A160)=0,"",IF(H160="3E","3E",IF(H160="","I",LOOKUP(H160/J$2,{0,0.4,0.45,0.5,0.55,0.6,0.65,0.7,0.75,0.8,1},{"F","D","C","C+","B-","B","B+","A-","A","A+"}))))</f>
        <v/>
      </c>
      <c r="J160" s="99" t="str">
        <f>IF(COUNT($A160)=0,"",IF(H160="","--",IF(H160="3E","3E",LOOKUP(H160/J$2,{0,0.4,0.45,0.5,0.55,0.6,0.65,0.7,0.75,0.8,1},{0,2,2.25,2.5,2.75,3,3.25,3.5,3.75,4}))))</f>
        <v/>
      </c>
      <c r="K160" s="5" t="str">
        <f>IF(COUNT($A160)=0,"",IF($A160&lt;&gt;DR!$B162,"ERR",DR!AH162))</f>
        <v/>
      </c>
      <c r="L160" s="2" t="str">
        <f>IF(COUNT($A160)=0,"",IF(K160="3E","3E",IF(K160="","I",LOOKUP(K160/M$2,{0,0.4,0.45,0.5,0.55,0.6,0.65,0.7,0.75,0.8,1},{"F","D","C","C+","B-","B","B+","A-","A","A+"}))))</f>
        <v/>
      </c>
      <c r="M160" s="99" t="str">
        <f>IF(COUNT($A160)=0,"",IF(K160="","--",IF(K160="3E","3E",LOOKUP(K160/M$2,{0,0.4,0.45,0.5,0.55,0.6,0.65,0.7,0.75,0.8,1},{0,2,2.25,2.5,2.75,3,3.25,3.5,3.75,4}))))</f>
        <v/>
      </c>
      <c r="N160" s="5" t="str">
        <f>IF(COUNT($A160)=0,"",IF($A160&lt;&gt;DR!$B162,"ERR",DR!AP162))</f>
        <v/>
      </c>
      <c r="O160" s="2" t="str">
        <f>IF(COUNT($A160)=0,"",IF(N160="3E","3E",IF(N160="","I",LOOKUP(N160/P$2,{0,0.4,0.45,0.5,0.55,0.6,0.65,0.7,0.75,0.8,1},{"F","D","C","C+","B-","B","B+","A-","A","A+"}))))</f>
        <v/>
      </c>
      <c r="P160" s="99" t="str">
        <f>IF(COUNT($A160)=0,"",IF(N160="","--",IF(N160="3E","3E",LOOKUP(N160/P$2,{0,0.4,0.45,0.5,0.55,0.6,0.65,0.7,0.75,0.8,1},{0,2,2.25,2.5,2.75,3,3.25,3.5,3.75,4}))))</f>
        <v/>
      </c>
      <c r="Q160" s="5" t="str">
        <f>IF(COUNT($A160)=0,"",IF($A160&lt;&gt;DR!$B162,"ERR",DR!AX162))</f>
        <v/>
      </c>
      <c r="R160" s="2" t="str">
        <f>IF(COUNT($A160)=0,"",IF(Q160="3E","3E",IF(Q160="","I",LOOKUP(Q160/S$2,{0,0.4,0.45,0.5,0.55,0.6,0.65,0.7,0.75,0.8,1},{"F","D","C","C+","B-","B","B+","A-","A","A+"}))))</f>
        <v/>
      </c>
      <c r="S160" s="99" t="str">
        <f>IF(COUNT($A160)=0,"",IF(Q160="","--",IF(Q160="3E","3E",LOOKUP(Q160/S$2,{0,0.4,0.45,0.5,0.55,0.6,0.65,0.7,0.75,0.8,1},{0,2,2.25,2.5,2.75,3,3.25,3.5,3.75,4}))))</f>
        <v/>
      </c>
      <c r="T160" s="5" t="str">
        <f>IF(OR(COUNT($A160)=0,DR!BZ162=""),"",IF($A160&lt;&gt;DR!$B162,"ERR",DR!BZ162))</f>
        <v/>
      </c>
      <c r="U160" s="2" t="str">
        <f>IF(COUNT($A160)=0,"",IF(T160="3E","3E",IF(T160="","I",LOOKUP(T160/V$2,{0,0.4,0.45,0.5,0.55,0.6,0.65,0.7,0.75,0.8,1},{"F","D","C","C+","B-","B","B+","A-","A","A+"}))))</f>
        <v/>
      </c>
      <c r="V160" s="99" t="str">
        <f>IF(COUNT($A160)=0,"",IF(T160="","--",IF(T160="3E","3E",LOOKUP(T160/V$2,{0,0.4,0.45,0.5,0.55,0.6,0.65,0.7,0.75,0.8,1},{0,2,2.25,2.5,2.75,3,3.25,3.5,3.75,4}))))</f>
        <v/>
      </c>
      <c r="W160" s="5" t="str">
        <f>IF(COUNT($A160)=0,"",IF($A160&lt;&gt;DR!$B162,"ERR",IF(DR!$A162="IM",DR!CL162,DR!CK162)))</f>
        <v/>
      </c>
      <c r="X160" s="2" t="str">
        <f>IF(COUNT($A160)=0,"",IF(W160="3E","3E",IF(W160="","I",LOOKUP(W160/Y$2,{0,0.4,0.45,0.5,0.55,0.6,0.65,0.7,0.75,0.8,1},{"F","D","C","C+","B-","B","B+","A-","A","A+"}))))</f>
        <v/>
      </c>
      <c r="Y160" s="99" t="str">
        <f>IF(COUNT($A160)=0,"",IF(W160="","--",IF(W160="3E","3E",LOOKUP(W160/Y$2,{0,0.4,0.45,0.5,0.55,0.6,0.65,0.7,0.75,0.8,1},{0,2,2.25,2.5,2.75,3,3.25,3.5,3.75,4}))))</f>
        <v/>
      </c>
      <c r="Z160" s="5" t="str">
        <f>IF(COUNT($A160)=0,"",IF($A160&lt;&gt;DR!$B162,"ERR",DR!BF162))</f>
        <v/>
      </c>
      <c r="AA160" s="2" t="str">
        <f>IF(COUNT($A160)=0,"",IF(Z160="3E","3E",IF(Z160="","I",LOOKUP(Z160/AB$2,{0,0.4,0.45,0.5,0.55,0.6,0.65,0.7,0.75,0.8,1},{"F","D","C","C+","B-","B","B+","A-","A","A+"}))))</f>
        <v/>
      </c>
      <c r="AB160" s="99" t="str">
        <f>IF(COUNT($A160)=0,"",IF(Z160="","--",IF(Z160="3E","3E",LOOKUP(Z160/AB$2,{0,0.4,0.45,0.5,0.55,0.6,0.65,0.7,0.75,0.8,1},{0,2,2.25,2.5,2.75,3,3.25,3.5,3.75,4}))))</f>
        <v/>
      </c>
      <c r="AC160" s="5" t="str">
        <f>IF(COUNT($A160)=0,"",IF($A160&lt;&gt;DR!$B162,"ERR",DR!BG162))</f>
        <v/>
      </c>
      <c r="AD160" s="2" t="str">
        <f>IF(COUNT($A160)=0,"",IF(AC160="3E","3E",IF(AC160="","I",LOOKUP(AC160/AE$2,{0,0.4,0.45,0.5,0.55,0.6,0.65,0.7,0.75,0.8,1},{"F","D","C","C+","B-","B","B+","A-","A","A+"}))))</f>
        <v/>
      </c>
      <c r="AE160" s="99" t="str">
        <f>IF(COUNT($A160)=0,"",IF(AC160="","--",IF(AC160="3E","3E",LOOKUP(AC160/AE$2,{0,0.4,0.45,0.5,0.55,0.6,0.65,0.7,0.75,0.8,1},{0,2,2.25,2.5,2.75,3,3.25,3.5,3.75,4}))))</f>
        <v/>
      </c>
      <c r="AF160" s="5" t="str">
        <f>IF(COUNT($A160)=0,"",IF($A160&lt;&gt;DR!$B162,"ERR",DR!BQ162))</f>
        <v/>
      </c>
      <c r="AG160" s="2" t="str">
        <f>IF(COUNT($A160)=0,"",IF(AF160="3E","3E",IF(AF160="","I",LOOKUP(AF160/AH$2,{0,0.4,0.45,0.5,0.55,0.6,0.65,0.7,0.75,0.8,1},{"F","D","C","C+","B-","B","B+","A-","A","A+"}))))</f>
        <v/>
      </c>
      <c r="AH160" s="99" t="str">
        <f>IF(COUNT($A160)=0,"",IF(AF160="","--",IF(AF160="3E","3E",LOOKUP(AF160/AH$2,{0,0.4,0.45,0.5,0.55,0.6,0.65,0.7,0.75,0.8,1},{0,2,2.25,2.5,2.75,3,3.25,3.5,3.75,4}))))</f>
        <v/>
      </c>
      <c r="AI160" s="5" t="str">
        <f>IF(COUNT($A160)=0,"",IF($A160&lt;&gt;DR!$B162,"ERR",DR!BY162))</f>
        <v/>
      </c>
      <c r="AJ160" s="2" t="str">
        <f>IF(COUNT($A160)=0,"",IF(AI160="3E","3E",IF(AI160="","I",LOOKUP(AI160/AK$2,{0,0.4,0.45,0.5,0.55,0.6,0.65,0.7,0.75,0.8,1},{"F","D","C","C+","B-","B","B+","A-","A","A+"}))))</f>
        <v/>
      </c>
      <c r="AK160" s="103" t="str">
        <f>IF(COUNT($A160)=0,"",IF(AI160="","--",IF(AI160="3E","3E",LOOKUP(AI160/AK$2,{0,0.4,0.45,0.5,0.55,0.6,0.65,0.7,0.75,0.8,1},{0,2,2.25,2.5,2.75,3,3.25,3.5,3.75,4}))))</f>
        <v/>
      </c>
      <c r="AL160" s="94" t="str">
        <f>IFERROR(IF(COUNT($A160)=0,"",IF(COUNT(W160)=0,"--",IF(COUNTIF(B160:AK160,"3E")&gt;0,"3E",SUM(IF(D160&gt;=2,D160*$D$3),IF(G160&gt;=2,G160*$G$3),IF(J160&gt;=2,J160*$J$3),IF(M160&gt;=2,M160*$M$3),IF(P160&gt;=2,P160*$P$3),IF(S160&gt;=2,S160*$S$3),IF(V160&gt;=2,V160*$V$3),IF(Y160&gt;=2,Y160*$Y$3),IF(AB160&gt;=2,AB160*$AB$3),IF(AE160&gt;=2,AE160*$AE$3),IF(AH160&gt;=2,AH160*$AH$3),IF(AK160&gt;=2,AK160*$AK$3))))),"")</f>
        <v/>
      </c>
      <c r="AM160" s="4" t="str">
        <f>IF(COUNT($A160)=0,"",IF(COUNT(W160)=0,"--",IF(COUNTIF(B160:Y160,"3E")&gt;0,"3E",TRUNC(SUM(IF(N(D160)&gt;=2,D$3*D160,0),IF(N(G160)&gt;=2,G$3*G160,0),IF(N(J160)&gt;=2,J$3*J160,0),IF(N(M160)&gt;=2,M$3*M160,0),IF(N(P160)&gt;=2,P$3*P160,0),IF(N(S160)&gt;=2,S$3*S160,0),IF(N(AB160)&gt;=2,AB$3*AB160,0),IF(N(AE160)&gt;=2,AE$3*AE160,0),IF(N(AH160)&gt;=2,AH$3*AH160,0),IF(N(V160)&gt;=2,V$3*V160,0),IF(N(Y160)&gt;=2,Y$3*Y160,0))/TCP,3))))</f>
        <v/>
      </c>
      <c r="AN160" s="2" t="str">
        <f>IFERROR(IF(COUNT($A160)=0,"",IF(COUNT(W160)=0,"--",IF(COUNTIF(B160:AK160,"3E")&gt;0,"3E",SUM(IF(D160&gt;=2,$D$3),IF(G160&gt;=2,$G$3),IF(J160&gt;=2,$J$3),IF(M160&gt;=2,$M$3),IF(P160&gt;=2,$P$3),IF(S160&gt;=2,$S$3),IF(V160&gt;=2,$V$3),IF(Y160&gt;=2,$Y$3),IF(AB160&gt;=2,$AB$3),IF(AE160&gt;=2,$AE$3),IF(AH160&gt;=2,$AH$3),IF(AK160&gt;=2,$AK$3))))),"")</f>
        <v/>
      </c>
      <c r="AO160" s="2" t="str">
        <f>IF(AM160="3E","3E",IF(COUNT($A160)=0,"",IF(COUNT(AK160)=0,"I",LOOKUP(AM160,{0,2,2.25,2.5,2.75,3,3.25,3.5,3.75,4},{"F","D","C","C+","B-","B","B+","A-","A","A+"}))))</f>
        <v/>
      </c>
      <c r="AP160" s="2" t="str">
        <f>IF(AM160="3E","3E",IF(OR(COUNT($A160)=0,COUNT(W160)=0),"",IF(AND(Y160&gt;=2,AM160&gt;=2,AN160&gt;=28),"PASS","FAIL")))</f>
        <v/>
      </c>
      <c r="AQ160" s="2" t="str">
        <f>IF(COUNT($A160)=0,"",IF(AP160="3E","3E",IF(AP160="PASS",CONCATENATE(IF(N(D160)&lt;2,"411F,",""),IF(N(G160)&lt;2,"412F,",""),IF(N(J160)&lt;2,"413F,",""),IF(N(M160)&lt;2,"421F,",""),IF(N(P160)&lt;2,"422F,",""),IF(N(S160)&lt;2,"423F,",""),IF(N(AB160)&lt;2,"431F,",""),IF(N(AE160)&lt;2,"432F,",""),IF(N(AH160)&lt;2,"433F,","")),"")))</f>
        <v/>
      </c>
      <c r="AR160" s="6" t="str">
        <f t="shared" si="3"/>
        <v/>
      </c>
    </row>
    <row r="161" spans="1:44" ht="18.95" customHeight="1" x14ac:dyDescent="0.25">
      <c r="A161" s="93" t="str">
        <f>IF(DR!$B163="","",DR!$B163)</f>
        <v/>
      </c>
      <c r="B161" s="5" t="str">
        <f>IF(COUNT($A161)=0,"",IF($A161&lt;&gt;DR!$B163,"ERR",DR!J163))</f>
        <v/>
      </c>
      <c r="C161" s="2" t="str">
        <f>IF(COUNT($A161)=0,"",IF(B161="3E","3E",IF(B161="","I",LOOKUP(B161/D$2,{0,0.4,0.45,0.5,0.55,0.6,0.65,0.7,0.75,0.8,1},{"F","D","C","C+","B-","B","B+","A-","A","A+"}))))</f>
        <v/>
      </c>
      <c r="D161" s="99" t="str">
        <f>IF(COUNT($A161)=0,"",IF(B161="","--",IF(B161="3E","3E",LOOKUP(B161/D$2,{0,0.4,0.45,0.5,0.55,0.6,0.65,0.7,0.75,0.8,1},{0,2,2.25,2.5,2.75,3,3.25,3.5,3.75,4}))))</f>
        <v/>
      </c>
      <c r="E161" s="5" t="str">
        <f>IF(COUNT($A161)=0,"",IF($A161&lt;&gt;DR!$B163,"ERR",DR!R163))</f>
        <v/>
      </c>
      <c r="F161" s="2" t="str">
        <f>IF(COUNT($A161)=0,"",IF(E161="3E","3E",IF(E161="","I",LOOKUP(E161/G$2,{0,0.4,0.45,0.5,0.55,0.6,0.65,0.7,0.75,0.8,1},{"F","D","C","C+","B-","B","B+","A-","A","A+"}))))</f>
        <v/>
      </c>
      <c r="G161" s="99" t="str">
        <f>IF(COUNT($A161)=0,"",IF(E161="","--",IF(E161="3E","3E",LOOKUP(E161/G$2,{0,0.4,0.45,0.5,0.55,0.6,0.65,0.7,0.75,0.8,1},{0,2,2.25,2.5,2.75,3,3.25,3.5,3.75,4}))))</f>
        <v/>
      </c>
      <c r="H161" s="5" t="str">
        <f>IF(COUNT($A161)=0,"",IF($A161&lt;&gt;DR!$B163,"ERR",DR!Z163))</f>
        <v/>
      </c>
      <c r="I161" s="2" t="str">
        <f>IF(COUNT($A161)=0,"",IF(H161="3E","3E",IF(H161="","I",LOOKUP(H161/J$2,{0,0.4,0.45,0.5,0.55,0.6,0.65,0.7,0.75,0.8,1},{"F","D","C","C+","B-","B","B+","A-","A","A+"}))))</f>
        <v/>
      </c>
      <c r="J161" s="99" t="str">
        <f>IF(COUNT($A161)=0,"",IF(H161="","--",IF(H161="3E","3E",LOOKUP(H161/J$2,{0,0.4,0.45,0.5,0.55,0.6,0.65,0.7,0.75,0.8,1},{0,2,2.25,2.5,2.75,3,3.25,3.5,3.75,4}))))</f>
        <v/>
      </c>
      <c r="K161" s="5" t="str">
        <f>IF(COUNT($A161)=0,"",IF($A161&lt;&gt;DR!$B163,"ERR",DR!AH163))</f>
        <v/>
      </c>
      <c r="L161" s="2" t="str">
        <f>IF(COUNT($A161)=0,"",IF(K161="3E","3E",IF(K161="","I",LOOKUP(K161/M$2,{0,0.4,0.45,0.5,0.55,0.6,0.65,0.7,0.75,0.8,1},{"F","D","C","C+","B-","B","B+","A-","A","A+"}))))</f>
        <v/>
      </c>
      <c r="M161" s="99" t="str">
        <f>IF(COUNT($A161)=0,"",IF(K161="","--",IF(K161="3E","3E",LOOKUP(K161/M$2,{0,0.4,0.45,0.5,0.55,0.6,0.65,0.7,0.75,0.8,1},{0,2,2.25,2.5,2.75,3,3.25,3.5,3.75,4}))))</f>
        <v/>
      </c>
      <c r="N161" s="5" t="str">
        <f>IF(COUNT($A161)=0,"",IF($A161&lt;&gt;DR!$B163,"ERR",DR!AP163))</f>
        <v/>
      </c>
      <c r="O161" s="2" t="str">
        <f>IF(COUNT($A161)=0,"",IF(N161="3E","3E",IF(N161="","I",LOOKUP(N161/P$2,{0,0.4,0.45,0.5,0.55,0.6,0.65,0.7,0.75,0.8,1},{"F","D","C","C+","B-","B","B+","A-","A","A+"}))))</f>
        <v/>
      </c>
      <c r="P161" s="99" t="str">
        <f>IF(COUNT($A161)=0,"",IF(N161="","--",IF(N161="3E","3E",LOOKUP(N161/P$2,{0,0.4,0.45,0.5,0.55,0.6,0.65,0.7,0.75,0.8,1},{0,2,2.25,2.5,2.75,3,3.25,3.5,3.75,4}))))</f>
        <v/>
      </c>
      <c r="Q161" s="5" t="str">
        <f>IF(COUNT($A161)=0,"",IF($A161&lt;&gt;DR!$B163,"ERR",DR!AX163))</f>
        <v/>
      </c>
      <c r="R161" s="2" t="str">
        <f>IF(COUNT($A161)=0,"",IF(Q161="3E","3E",IF(Q161="","I",LOOKUP(Q161/S$2,{0,0.4,0.45,0.5,0.55,0.6,0.65,0.7,0.75,0.8,1},{"F","D","C","C+","B-","B","B+","A-","A","A+"}))))</f>
        <v/>
      </c>
      <c r="S161" s="99" t="str">
        <f>IF(COUNT($A161)=0,"",IF(Q161="","--",IF(Q161="3E","3E",LOOKUP(Q161/S$2,{0,0.4,0.45,0.5,0.55,0.6,0.65,0.7,0.75,0.8,1},{0,2,2.25,2.5,2.75,3,3.25,3.5,3.75,4}))))</f>
        <v/>
      </c>
      <c r="T161" s="5" t="str">
        <f>IF(OR(COUNT($A161)=0,DR!BZ163=""),"",IF($A161&lt;&gt;DR!$B163,"ERR",DR!BZ163))</f>
        <v/>
      </c>
      <c r="U161" s="2" t="str">
        <f>IF(COUNT($A161)=0,"",IF(T161="3E","3E",IF(T161="","I",LOOKUP(T161/V$2,{0,0.4,0.45,0.5,0.55,0.6,0.65,0.7,0.75,0.8,1},{"F","D","C","C+","B-","B","B+","A-","A","A+"}))))</f>
        <v/>
      </c>
      <c r="V161" s="99" t="str">
        <f>IF(COUNT($A161)=0,"",IF(T161="","--",IF(T161="3E","3E",LOOKUP(T161/V$2,{0,0.4,0.45,0.5,0.55,0.6,0.65,0.7,0.75,0.8,1},{0,2,2.25,2.5,2.75,3,3.25,3.5,3.75,4}))))</f>
        <v/>
      </c>
      <c r="W161" s="5" t="str">
        <f>IF(COUNT($A161)=0,"",IF($A161&lt;&gt;DR!$B163,"ERR",IF(DR!$A163="IM",DR!CL163,DR!CK163)))</f>
        <v/>
      </c>
      <c r="X161" s="2" t="str">
        <f>IF(COUNT($A161)=0,"",IF(W161="3E","3E",IF(W161="","I",LOOKUP(W161/Y$2,{0,0.4,0.45,0.5,0.55,0.6,0.65,0.7,0.75,0.8,1},{"F","D","C","C+","B-","B","B+","A-","A","A+"}))))</f>
        <v/>
      </c>
      <c r="Y161" s="99" t="str">
        <f>IF(COUNT($A161)=0,"",IF(W161="","--",IF(W161="3E","3E",LOOKUP(W161/Y$2,{0,0.4,0.45,0.5,0.55,0.6,0.65,0.7,0.75,0.8,1},{0,2,2.25,2.5,2.75,3,3.25,3.5,3.75,4}))))</f>
        <v/>
      </c>
      <c r="Z161" s="5" t="str">
        <f>IF(COUNT($A161)=0,"",IF($A161&lt;&gt;DR!$B163,"ERR",DR!BF163))</f>
        <v/>
      </c>
      <c r="AA161" s="2" t="str">
        <f>IF(COUNT($A161)=0,"",IF(Z161="3E","3E",IF(Z161="","I",LOOKUP(Z161/AB$2,{0,0.4,0.45,0.5,0.55,0.6,0.65,0.7,0.75,0.8,1},{"F","D","C","C+","B-","B","B+","A-","A","A+"}))))</f>
        <v/>
      </c>
      <c r="AB161" s="99" t="str">
        <f>IF(COUNT($A161)=0,"",IF(Z161="","--",IF(Z161="3E","3E",LOOKUP(Z161/AB$2,{0,0.4,0.45,0.5,0.55,0.6,0.65,0.7,0.75,0.8,1},{0,2,2.25,2.5,2.75,3,3.25,3.5,3.75,4}))))</f>
        <v/>
      </c>
      <c r="AC161" s="5" t="str">
        <f>IF(COUNT($A161)=0,"",IF($A161&lt;&gt;DR!$B163,"ERR",DR!BG163))</f>
        <v/>
      </c>
      <c r="AD161" s="2" t="str">
        <f>IF(COUNT($A161)=0,"",IF(AC161="3E","3E",IF(AC161="","I",LOOKUP(AC161/AE$2,{0,0.4,0.45,0.5,0.55,0.6,0.65,0.7,0.75,0.8,1},{"F","D","C","C+","B-","B","B+","A-","A","A+"}))))</f>
        <v/>
      </c>
      <c r="AE161" s="99" t="str">
        <f>IF(COUNT($A161)=0,"",IF(AC161="","--",IF(AC161="3E","3E",LOOKUP(AC161/AE$2,{0,0.4,0.45,0.5,0.55,0.6,0.65,0.7,0.75,0.8,1},{0,2,2.25,2.5,2.75,3,3.25,3.5,3.75,4}))))</f>
        <v/>
      </c>
      <c r="AF161" s="5" t="str">
        <f>IF(COUNT($A161)=0,"",IF($A161&lt;&gt;DR!$B163,"ERR",DR!BQ163))</f>
        <v/>
      </c>
      <c r="AG161" s="2" t="str">
        <f>IF(COUNT($A161)=0,"",IF(AF161="3E","3E",IF(AF161="","I",LOOKUP(AF161/AH$2,{0,0.4,0.45,0.5,0.55,0.6,0.65,0.7,0.75,0.8,1},{"F","D","C","C+","B-","B","B+","A-","A","A+"}))))</f>
        <v/>
      </c>
      <c r="AH161" s="99" t="str">
        <f>IF(COUNT($A161)=0,"",IF(AF161="","--",IF(AF161="3E","3E",LOOKUP(AF161/AH$2,{0,0.4,0.45,0.5,0.55,0.6,0.65,0.7,0.75,0.8,1},{0,2,2.25,2.5,2.75,3,3.25,3.5,3.75,4}))))</f>
        <v/>
      </c>
      <c r="AI161" s="5" t="str">
        <f>IF(COUNT($A161)=0,"",IF($A161&lt;&gt;DR!$B163,"ERR",DR!BY163))</f>
        <v/>
      </c>
      <c r="AJ161" s="2" t="str">
        <f>IF(COUNT($A161)=0,"",IF(AI161="3E","3E",IF(AI161="","I",LOOKUP(AI161/AK$2,{0,0.4,0.45,0.5,0.55,0.6,0.65,0.7,0.75,0.8,1},{"F","D","C","C+","B-","B","B+","A-","A","A+"}))))</f>
        <v/>
      </c>
      <c r="AK161" s="103" t="str">
        <f>IF(COUNT($A161)=0,"",IF(AI161="","--",IF(AI161="3E","3E",LOOKUP(AI161/AK$2,{0,0.4,0.45,0.5,0.55,0.6,0.65,0.7,0.75,0.8,1},{0,2,2.25,2.5,2.75,3,3.25,3.5,3.75,4}))))</f>
        <v/>
      </c>
      <c r="AL161" s="94" t="str">
        <f>IFERROR(IF(COUNT($A161)=0,"",IF(COUNT(W161)=0,"--",IF(COUNTIF(B161:AK161,"3E")&gt;0,"3E",SUM(IF(D161&gt;=2,D161*$D$3),IF(G161&gt;=2,G161*$G$3),IF(J161&gt;=2,J161*$J$3),IF(M161&gt;=2,M161*$M$3),IF(P161&gt;=2,P161*$P$3),IF(S161&gt;=2,S161*$S$3),IF(V161&gt;=2,V161*$V$3),IF(Y161&gt;=2,Y161*$Y$3),IF(AB161&gt;=2,AB161*$AB$3),IF(AE161&gt;=2,AE161*$AE$3),IF(AH161&gt;=2,AH161*$AH$3),IF(AK161&gt;=2,AK161*$AK$3))))),"")</f>
        <v/>
      </c>
      <c r="AM161" s="4" t="str">
        <f>IF(COUNT($A161)=0,"",IF(COUNT(W161)=0,"--",IF(COUNTIF(B161:Y161,"3E")&gt;0,"3E",TRUNC(SUM(IF(N(D161)&gt;=2,D$3*D161,0),IF(N(G161)&gt;=2,G$3*G161,0),IF(N(J161)&gt;=2,J$3*J161,0),IF(N(M161)&gt;=2,M$3*M161,0),IF(N(P161)&gt;=2,P$3*P161,0),IF(N(S161)&gt;=2,S$3*S161,0),IF(N(AB161)&gt;=2,AB$3*AB161,0),IF(N(AE161)&gt;=2,AE$3*AE161,0),IF(N(AH161)&gt;=2,AH$3*AH161,0),IF(N(V161)&gt;=2,V$3*V161,0),IF(N(Y161)&gt;=2,Y$3*Y161,0))/TCP,3))))</f>
        <v/>
      </c>
      <c r="AN161" s="2" t="str">
        <f>IFERROR(IF(COUNT($A161)=0,"",IF(COUNT(W161)=0,"--",IF(COUNTIF(B161:AK161,"3E")&gt;0,"3E",SUM(IF(D161&gt;=2,$D$3),IF(G161&gt;=2,$G$3),IF(J161&gt;=2,$J$3),IF(M161&gt;=2,$M$3),IF(P161&gt;=2,$P$3),IF(S161&gt;=2,$S$3),IF(V161&gt;=2,$V$3),IF(Y161&gt;=2,$Y$3),IF(AB161&gt;=2,$AB$3),IF(AE161&gt;=2,$AE$3),IF(AH161&gt;=2,$AH$3),IF(AK161&gt;=2,$AK$3))))),"")</f>
        <v/>
      </c>
      <c r="AO161" s="2" t="str">
        <f>IF(AM161="3E","3E",IF(COUNT($A161)=0,"",IF(COUNT(AK161)=0,"I",LOOKUP(AM161,{0,2,2.25,2.5,2.75,3,3.25,3.5,3.75,4},{"F","D","C","C+","B-","B","B+","A-","A","A+"}))))</f>
        <v/>
      </c>
      <c r="AP161" s="2" t="str">
        <f>IF(AM161="3E","3E",IF(OR(COUNT($A161)=0,COUNT(W161)=0),"",IF(AND(Y161&gt;=2,AM161&gt;=2,AN161&gt;=28),"PASS","FAIL")))</f>
        <v/>
      </c>
      <c r="AQ161" s="2" t="str">
        <f>IF(COUNT($A161)=0,"",IF(AP161="3E","3E",IF(AP161="PASS",CONCATENATE(IF(N(D161)&lt;2,"411F,",""),IF(N(G161)&lt;2,"412F,",""),IF(N(J161)&lt;2,"413F,",""),IF(N(M161)&lt;2,"421F,",""),IF(N(P161)&lt;2,"422F,",""),IF(N(S161)&lt;2,"423F,",""),IF(N(AB161)&lt;2,"431F,",""),IF(N(AE161)&lt;2,"432F,",""),IF(N(AH161)&lt;2,"433F,","")),"")))</f>
        <v/>
      </c>
      <c r="AR161" s="6" t="str">
        <f t="shared" si="3"/>
        <v/>
      </c>
    </row>
    <row r="162" spans="1:44" ht="18.95" customHeight="1" x14ac:dyDescent="0.25">
      <c r="A162" s="93" t="str">
        <f>IF(DR!$B164="","",DR!$B164)</f>
        <v/>
      </c>
      <c r="B162" s="5" t="str">
        <f>IF(COUNT($A162)=0,"",IF($A162&lt;&gt;DR!$B164,"ERR",DR!J164))</f>
        <v/>
      </c>
      <c r="C162" s="2" t="str">
        <f>IF(COUNT($A162)=0,"",IF(B162="3E","3E",IF(B162="","I",LOOKUP(B162/D$2,{0,0.4,0.45,0.5,0.55,0.6,0.65,0.7,0.75,0.8,1},{"F","D","C","C+","B-","B","B+","A-","A","A+"}))))</f>
        <v/>
      </c>
      <c r="D162" s="99" t="str">
        <f>IF(COUNT($A162)=0,"",IF(B162="","--",IF(B162="3E","3E",LOOKUP(B162/D$2,{0,0.4,0.45,0.5,0.55,0.6,0.65,0.7,0.75,0.8,1},{0,2,2.25,2.5,2.75,3,3.25,3.5,3.75,4}))))</f>
        <v/>
      </c>
      <c r="E162" s="5" t="str">
        <f>IF(COUNT($A162)=0,"",IF($A162&lt;&gt;DR!$B164,"ERR",DR!R164))</f>
        <v/>
      </c>
      <c r="F162" s="2" t="str">
        <f>IF(COUNT($A162)=0,"",IF(E162="3E","3E",IF(E162="","I",LOOKUP(E162/G$2,{0,0.4,0.45,0.5,0.55,0.6,0.65,0.7,0.75,0.8,1},{"F","D","C","C+","B-","B","B+","A-","A","A+"}))))</f>
        <v/>
      </c>
      <c r="G162" s="99" t="str">
        <f>IF(COUNT($A162)=0,"",IF(E162="","--",IF(E162="3E","3E",LOOKUP(E162/G$2,{0,0.4,0.45,0.5,0.55,0.6,0.65,0.7,0.75,0.8,1},{0,2,2.25,2.5,2.75,3,3.25,3.5,3.75,4}))))</f>
        <v/>
      </c>
      <c r="H162" s="5" t="str">
        <f>IF(COUNT($A162)=0,"",IF($A162&lt;&gt;DR!$B164,"ERR",DR!Z164))</f>
        <v/>
      </c>
      <c r="I162" s="2" t="str">
        <f>IF(COUNT($A162)=0,"",IF(H162="3E","3E",IF(H162="","I",LOOKUP(H162/J$2,{0,0.4,0.45,0.5,0.55,0.6,0.65,0.7,0.75,0.8,1},{"F","D","C","C+","B-","B","B+","A-","A","A+"}))))</f>
        <v/>
      </c>
      <c r="J162" s="99" t="str">
        <f>IF(COUNT($A162)=0,"",IF(H162="","--",IF(H162="3E","3E",LOOKUP(H162/J$2,{0,0.4,0.45,0.5,0.55,0.6,0.65,0.7,0.75,0.8,1},{0,2,2.25,2.5,2.75,3,3.25,3.5,3.75,4}))))</f>
        <v/>
      </c>
      <c r="K162" s="5" t="str">
        <f>IF(COUNT($A162)=0,"",IF($A162&lt;&gt;DR!$B164,"ERR",DR!AH164))</f>
        <v/>
      </c>
      <c r="L162" s="2" t="str">
        <f>IF(COUNT($A162)=0,"",IF(K162="3E","3E",IF(K162="","I",LOOKUP(K162/M$2,{0,0.4,0.45,0.5,0.55,0.6,0.65,0.7,0.75,0.8,1},{"F","D","C","C+","B-","B","B+","A-","A","A+"}))))</f>
        <v/>
      </c>
      <c r="M162" s="99" t="str">
        <f>IF(COUNT($A162)=0,"",IF(K162="","--",IF(K162="3E","3E",LOOKUP(K162/M$2,{0,0.4,0.45,0.5,0.55,0.6,0.65,0.7,0.75,0.8,1},{0,2,2.25,2.5,2.75,3,3.25,3.5,3.75,4}))))</f>
        <v/>
      </c>
      <c r="N162" s="5" t="str">
        <f>IF(COUNT($A162)=0,"",IF($A162&lt;&gt;DR!$B164,"ERR",DR!AP164))</f>
        <v/>
      </c>
      <c r="O162" s="2" t="str">
        <f>IF(COUNT($A162)=0,"",IF(N162="3E","3E",IF(N162="","I",LOOKUP(N162/P$2,{0,0.4,0.45,0.5,0.55,0.6,0.65,0.7,0.75,0.8,1},{"F","D","C","C+","B-","B","B+","A-","A","A+"}))))</f>
        <v/>
      </c>
      <c r="P162" s="99" t="str">
        <f>IF(COUNT($A162)=0,"",IF(N162="","--",IF(N162="3E","3E",LOOKUP(N162/P$2,{0,0.4,0.45,0.5,0.55,0.6,0.65,0.7,0.75,0.8,1},{0,2,2.25,2.5,2.75,3,3.25,3.5,3.75,4}))))</f>
        <v/>
      </c>
      <c r="Q162" s="5" t="str">
        <f>IF(COUNT($A162)=0,"",IF($A162&lt;&gt;DR!$B164,"ERR",DR!AX164))</f>
        <v/>
      </c>
      <c r="R162" s="2" t="str">
        <f>IF(COUNT($A162)=0,"",IF(Q162="3E","3E",IF(Q162="","I",LOOKUP(Q162/S$2,{0,0.4,0.45,0.5,0.55,0.6,0.65,0.7,0.75,0.8,1},{"F","D","C","C+","B-","B","B+","A-","A","A+"}))))</f>
        <v/>
      </c>
      <c r="S162" s="99" t="str">
        <f>IF(COUNT($A162)=0,"",IF(Q162="","--",IF(Q162="3E","3E",LOOKUP(Q162/S$2,{0,0.4,0.45,0.5,0.55,0.6,0.65,0.7,0.75,0.8,1},{0,2,2.25,2.5,2.75,3,3.25,3.5,3.75,4}))))</f>
        <v/>
      </c>
      <c r="T162" s="5" t="str">
        <f>IF(OR(COUNT($A162)=0,DR!BZ164=""),"",IF($A162&lt;&gt;DR!$B164,"ERR",DR!BZ164))</f>
        <v/>
      </c>
      <c r="U162" s="2" t="str">
        <f>IF(COUNT($A162)=0,"",IF(T162="3E","3E",IF(T162="","I",LOOKUP(T162/V$2,{0,0.4,0.45,0.5,0.55,0.6,0.65,0.7,0.75,0.8,1},{"F","D","C","C+","B-","B","B+","A-","A","A+"}))))</f>
        <v/>
      </c>
      <c r="V162" s="99" t="str">
        <f>IF(COUNT($A162)=0,"",IF(T162="","--",IF(T162="3E","3E",LOOKUP(T162/V$2,{0,0.4,0.45,0.5,0.55,0.6,0.65,0.7,0.75,0.8,1},{0,2,2.25,2.5,2.75,3,3.25,3.5,3.75,4}))))</f>
        <v/>
      </c>
      <c r="W162" s="5" t="str">
        <f>IF(COUNT($A162)=0,"",IF($A162&lt;&gt;DR!$B164,"ERR",IF(DR!$A164="IM",DR!CL164,DR!CK164)))</f>
        <v/>
      </c>
      <c r="X162" s="2" t="str">
        <f>IF(COUNT($A162)=0,"",IF(W162="3E","3E",IF(W162="","I",LOOKUP(W162/Y$2,{0,0.4,0.45,0.5,0.55,0.6,0.65,0.7,0.75,0.8,1},{"F","D","C","C+","B-","B","B+","A-","A","A+"}))))</f>
        <v/>
      </c>
      <c r="Y162" s="99" t="str">
        <f>IF(COUNT($A162)=0,"",IF(W162="","--",IF(W162="3E","3E",LOOKUP(W162/Y$2,{0,0.4,0.45,0.5,0.55,0.6,0.65,0.7,0.75,0.8,1},{0,2,2.25,2.5,2.75,3,3.25,3.5,3.75,4}))))</f>
        <v/>
      </c>
      <c r="Z162" s="5" t="str">
        <f>IF(COUNT($A162)=0,"",IF($A162&lt;&gt;DR!$B164,"ERR",DR!BF164))</f>
        <v/>
      </c>
      <c r="AA162" s="2" t="str">
        <f>IF(COUNT($A162)=0,"",IF(Z162="3E","3E",IF(Z162="","I",LOOKUP(Z162/AB$2,{0,0.4,0.45,0.5,0.55,0.6,0.65,0.7,0.75,0.8,1},{"F","D","C","C+","B-","B","B+","A-","A","A+"}))))</f>
        <v/>
      </c>
      <c r="AB162" s="99" t="str">
        <f>IF(COUNT($A162)=0,"",IF(Z162="","--",IF(Z162="3E","3E",LOOKUP(Z162/AB$2,{0,0.4,0.45,0.5,0.55,0.6,0.65,0.7,0.75,0.8,1},{0,2,2.25,2.5,2.75,3,3.25,3.5,3.75,4}))))</f>
        <v/>
      </c>
      <c r="AC162" s="5" t="str">
        <f>IF(COUNT($A162)=0,"",IF($A162&lt;&gt;DR!$B164,"ERR",DR!BG164))</f>
        <v/>
      </c>
      <c r="AD162" s="2" t="str">
        <f>IF(COUNT($A162)=0,"",IF(AC162="3E","3E",IF(AC162="","I",LOOKUP(AC162/AE$2,{0,0.4,0.45,0.5,0.55,0.6,0.65,0.7,0.75,0.8,1},{"F","D","C","C+","B-","B","B+","A-","A","A+"}))))</f>
        <v/>
      </c>
      <c r="AE162" s="99" t="str">
        <f>IF(COUNT($A162)=0,"",IF(AC162="","--",IF(AC162="3E","3E",LOOKUP(AC162/AE$2,{0,0.4,0.45,0.5,0.55,0.6,0.65,0.7,0.75,0.8,1},{0,2,2.25,2.5,2.75,3,3.25,3.5,3.75,4}))))</f>
        <v/>
      </c>
      <c r="AF162" s="5" t="str">
        <f>IF(COUNT($A162)=0,"",IF($A162&lt;&gt;DR!$B164,"ERR",DR!BQ164))</f>
        <v/>
      </c>
      <c r="AG162" s="2" t="str">
        <f>IF(COUNT($A162)=0,"",IF(AF162="3E","3E",IF(AF162="","I",LOOKUP(AF162/AH$2,{0,0.4,0.45,0.5,0.55,0.6,0.65,0.7,0.75,0.8,1},{"F","D","C","C+","B-","B","B+","A-","A","A+"}))))</f>
        <v/>
      </c>
      <c r="AH162" s="99" t="str">
        <f>IF(COUNT($A162)=0,"",IF(AF162="","--",IF(AF162="3E","3E",LOOKUP(AF162/AH$2,{0,0.4,0.45,0.5,0.55,0.6,0.65,0.7,0.75,0.8,1},{0,2,2.25,2.5,2.75,3,3.25,3.5,3.75,4}))))</f>
        <v/>
      </c>
      <c r="AI162" s="5" t="str">
        <f>IF(COUNT($A162)=0,"",IF($A162&lt;&gt;DR!$B164,"ERR",DR!BY164))</f>
        <v/>
      </c>
      <c r="AJ162" s="2" t="str">
        <f>IF(COUNT($A162)=0,"",IF(AI162="3E","3E",IF(AI162="","I",LOOKUP(AI162/AK$2,{0,0.4,0.45,0.5,0.55,0.6,0.65,0.7,0.75,0.8,1},{"F","D","C","C+","B-","B","B+","A-","A","A+"}))))</f>
        <v/>
      </c>
      <c r="AK162" s="103" t="str">
        <f>IF(COUNT($A162)=0,"",IF(AI162="","--",IF(AI162="3E","3E",LOOKUP(AI162/AK$2,{0,0.4,0.45,0.5,0.55,0.6,0.65,0.7,0.75,0.8,1},{0,2,2.25,2.5,2.75,3,3.25,3.5,3.75,4}))))</f>
        <v/>
      </c>
      <c r="AL162" s="94" t="str">
        <f>IFERROR(IF(COUNT($A162)=0,"",IF(COUNT(W162)=0,"--",IF(COUNTIF(B162:AK162,"3E")&gt;0,"3E",SUM(IF(D162&gt;=2,D162*$D$3),IF(G162&gt;=2,G162*$G$3),IF(J162&gt;=2,J162*$J$3),IF(M162&gt;=2,M162*$M$3),IF(P162&gt;=2,P162*$P$3),IF(S162&gt;=2,S162*$S$3),IF(V162&gt;=2,V162*$V$3),IF(Y162&gt;=2,Y162*$Y$3),IF(AB162&gt;=2,AB162*$AB$3),IF(AE162&gt;=2,AE162*$AE$3),IF(AH162&gt;=2,AH162*$AH$3),IF(AK162&gt;=2,AK162*$AK$3))))),"")</f>
        <v/>
      </c>
      <c r="AM162" s="4" t="str">
        <f>IF(COUNT($A162)=0,"",IF(COUNT(W162)=0,"--",IF(COUNTIF(B162:Y162,"3E")&gt;0,"3E",TRUNC(SUM(IF(N(D162)&gt;=2,D$3*D162,0),IF(N(G162)&gt;=2,G$3*G162,0),IF(N(J162)&gt;=2,J$3*J162,0),IF(N(M162)&gt;=2,M$3*M162,0),IF(N(P162)&gt;=2,P$3*P162,0),IF(N(S162)&gt;=2,S$3*S162,0),IF(N(AB162)&gt;=2,AB$3*AB162,0),IF(N(AE162)&gt;=2,AE$3*AE162,0),IF(N(AH162)&gt;=2,AH$3*AH162,0),IF(N(V162)&gt;=2,V$3*V162,0),IF(N(Y162)&gt;=2,Y$3*Y162,0))/TCP,3))))</f>
        <v/>
      </c>
      <c r="AN162" s="2" t="str">
        <f>IFERROR(IF(COUNT($A162)=0,"",IF(COUNT(W162)=0,"--",IF(COUNTIF(B162:AK162,"3E")&gt;0,"3E",SUM(IF(D162&gt;=2,$D$3),IF(G162&gt;=2,$G$3),IF(J162&gt;=2,$J$3),IF(M162&gt;=2,$M$3),IF(P162&gt;=2,$P$3),IF(S162&gt;=2,$S$3),IF(V162&gt;=2,$V$3),IF(Y162&gt;=2,$Y$3),IF(AB162&gt;=2,$AB$3),IF(AE162&gt;=2,$AE$3),IF(AH162&gt;=2,$AH$3),IF(AK162&gt;=2,$AK$3))))),"")</f>
        <v/>
      </c>
      <c r="AO162" s="2" t="str">
        <f>IF(AM162="3E","3E",IF(COUNT($A162)=0,"",IF(COUNT(AK162)=0,"I",LOOKUP(AM162,{0,2,2.25,2.5,2.75,3,3.25,3.5,3.75,4},{"F","D","C","C+","B-","B","B+","A-","A","A+"}))))</f>
        <v/>
      </c>
      <c r="AP162" s="2" t="str">
        <f>IF(AM162="3E","3E",IF(OR(COUNT($A162)=0,COUNT(W162)=0),"",IF(AND(Y162&gt;=2,AM162&gt;=2,AN162&gt;=28),"PASS","FAIL")))</f>
        <v/>
      </c>
      <c r="AQ162" s="2" t="str">
        <f>IF(COUNT($A162)=0,"",IF(AP162="3E","3E",IF(AP162="PASS",CONCATENATE(IF(N(D162)&lt;2,"411F,",""),IF(N(G162)&lt;2,"412F,",""),IF(N(J162)&lt;2,"413F,",""),IF(N(M162)&lt;2,"421F,",""),IF(N(P162)&lt;2,"422F,",""),IF(N(S162)&lt;2,"423F,",""),IF(N(AB162)&lt;2,"431F,",""),IF(N(AE162)&lt;2,"432F,",""),IF(N(AH162)&lt;2,"433F,","")),"")))</f>
        <v/>
      </c>
      <c r="AR162" s="6" t="str">
        <f t="shared" si="3"/>
        <v/>
      </c>
    </row>
    <row r="163" spans="1:44" ht="18.95" customHeight="1" x14ac:dyDescent="0.25">
      <c r="A163" s="93" t="str">
        <f>IF(DR!$B165="","",DR!$B165)</f>
        <v/>
      </c>
      <c r="B163" s="5" t="str">
        <f>IF(COUNT($A163)=0,"",IF($A163&lt;&gt;DR!$B165,"ERR",DR!J165))</f>
        <v/>
      </c>
      <c r="C163" s="2" t="str">
        <f>IF(COUNT($A163)=0,"",IF(B163="3E","3E",IF(B163="","I",LOOKUP(B163/D$2,{0,0.4,0.45,0.5,0.55,0.6,0.65,0.7,0.75,0.8,1},{"F","D","C","C+","B-","B","B+","A-","A","A+"}))))</f>
        <v/>
      </c>
      <c r="D163" s="99" t="str">
        <f>IF(COUNT($A163)=0,"",IF(B163="","--",IF(B163="3E","3E",LOOKUP(B163/D$2,{0,0.4,0.45,0.5,0.55,0.6,0.65,0.7,0.75,0.8,1},{0,2,2.25,2.5,2.75,3,3.25,3.5,3.75,4}))))</f>
        <v/>
      </c>
      <c r="E163" s="5" t="str">
        <f>IF(COUNT($A163)=0,"",IF($A163&lt;&gt;DR!$B165,"ERR",DR!R165))</f>
        <v/>
      </c>
      <c r="F163" s="2" t="str">
        <f>IF(COUNT($A163)=0,"",IF(E163="3E","3E",IF(E163="","I",LOOKUP(E163/G$2,{0,0.4,0.45,0.5,0.55,0.6,0.65,0.7,0.75,0.8,1},{"F","D","C","C+","B-","B","B+","A-","A","A+"}))))</f>
        <v/>
      </c>
      <c r="G163" s="99" t="str">
        <f>IF(COUNT($A163)=0,"",IF(E163="","--",IF(E163="3E","3E",LOOKUP(E163/G$2,{0,0.4,0.45,0.5,0.55,0.6,0.65,0.7,0.75,0.8,1},{0,2,2.25,2.5,2.75,3,3.25,3.5,3.75,4}))))</f>
        <v/>
      </c>
      <c r="H163" s="5" t="str">
        <f>IF(COUNT($A163)=0,"",IF($A163&lt;&gt;DR!$B165,"ERR",DR!Z165))</f>
        <v/>
      </c>
      <c r="I163" s="2" t="str">
        <f>IF(COUNT($A163)=0,"",IF(H163="3E","3E",IF(H163="","I",LOOKUP(H163/J$2,{0,0.4,0.45,0.5,0.55,0.6,0.65,0.7,0.75,0.8,1},{"F","D","C","C+","B-","B","B+","A-","A","A+"}))))</f>
        <v/>
      </c>
      <c r="J163" s="99" t="str">
        <f>IF(COUNT($A163)=0,"",IF(H163="","--",IF(H163="3E","3E",LOOKUP(H163/J$2,{0,0.4,0.45,0.5,0.55,0.6,0.65,0.7,0.75,0.8,1},{0,2,2.25,2.5,2.75,3,3.25,3.5,3.75,4}))))</f>
        <v/>
      </c>
      <c r="K163" s="5" t="str">
        <f>IF(COUNT($A163)=0,"",IF($A163&lt;&gt;DR!$B165,"ERR",DR!AH165))</f>
        <v/>
      </c>
      <c r="L163" s="2" t="str">
        <f>IF(COUNT($A163)=0,"",IF(K163="3E","3E",IF(K163="","I",LOOKUP(K163/M$2,{0,0.4,0.45,0.5,0.55,0.6,0.65,0.7,0.75,0.8,1},{"F","D","C","C+","B-","B","B+","A-","A","A+"}))))</f>
        <v/>
      </c>
      <c r="M163" s="99" t="str">
        <f>IF(COUNT($A163)=0,"",IF(K163="","--",IF(K163="3E","3E",LOOKUP(K163/M$2,{0,0.4,0.45,0.5,0.55,0.6,0.65,0.7,0.75,0.8,1},{0,2,2.25,2.5,2.75,3,3.25,3.5,3.75,4}))))</f>
        <v/>
      </c>
      <c r="N163" s="5" t="str">
        <f>IF(COUNT($A163)=0,"",IF($A163&lt;&gt;DR!$B165,"ERR",DR!AP165))</f>
        <v/>
      </c>
      <c r="O163" s="2" t="str">
        <f>IF(COUNT($A163)=0,"",IF(N163="3E","3E",IF(N163="","I",LOOKUP(N163/P$2,{0,0.4,0.45,0.5,0.55,0.6,0.65,0.7,0.75,0.8,1},{"F","D","C","C+","B-","B","B+","A-","A","A+"}))))</f>
        <v/>
      </c>
      <c r="P163" s="99" t="str">
        <f>IF(COUNT($A163)=0,"",IF(N163="","--",IF(N163="3E","3E",LOOKUP(N163/P$2,{0,0.4,0.45,0.5,0.55,0.6,0.65,0.7,0.75,0.8,1},{0,2,2.25,2.5,2.75,3,3.25,3.5,3.75,4}))))</f>
        <v/>
      </c>
      <c r="Q163" s="5" t="str">
        <f>IF(COUNT($A163)=0,"",IF($A163&lt;&gt;DR!$B165,"ERR",DR!AX165))</f>
        <v/>
      </c>
      <c r="R163" s="2" t="str">
        <f>IF(COUNT($A163)=0,"",IF(Q163="3E","3E",IF(Q163="","I",LOOKUP(Q163/S$2,{0,0.4,0.45,0.5,0.55,0.6,0.65,0.7,0.75,0.8,1},{"F","D","C","C+","B-","B","B+","A-","A","A+"}))))</f>
        <v/>
      </c>
      <c r="S163" s="99" t="str">
        <f>IF(COUNT($A163)=0,"",IF(Q163="","--",IF(Q163="3E","3E",LOOKUP(Q163/S$2,{0,0.4,0.45,0.5,0.55,0.6,0.65,0.7,0.75,0.8,1},{0,2,2.25,2.5,2.75,3,3.25,3.5,3.75,4}))))</f>
        <v/>
      </c>
      <c r="T163" s="5" t="str">
        <f>IF(OR(COUNT($A163)=0,DR!BZ165=""),"",IF($A163&lt;&gt;DR!$B165,"ERR",DR!BZ165))</f>
        <v/>
      </c>
      <c r="U163" s="2" t="str">
        <f>IF(COUNT($A163)=0,"",IF(T163="3E","3E",IF(T163="","I",LOOKUP(T163/V$2,{0,0.4,0.45,0.5,0.55,0.6,0.65,0.7,0.75,0.8,1},{"F","D","C","C+","B-","B","B+","A-","A","A+"}))))</f>
        <v/>
      </c>
      <c r="V163" s="99" t="str">
        <f>IF(COUNT($A163)=0,"",IF(T163="","--",IF(T163="3E","3E",LOOKUP(T163/V$2,{0,0.4,0.45,0.5,0.55,0.6,0.65,0.7,0.75,0.8,1},{0,2,2.25,2.5,2.75,3,3.25,3.5,3.75,4}))))</f>
        <v/>
      </c>
      <c r="W163" s="5" t="str">
        <f>IF(COUNT($A163)=0,"",IF($A163&lt;&gt;DR!$B165,"ERR",IF(DR!$A165="IM",DR!CL165,DR!CK165)))</f>
        <v/>
      </c>
      <c r="X163" s="2" t="str">
        <f>IF(COUNT($A163)=0,"",IF(W163="3E","3E",IF(W163="","I",LOOKUP(W163/Y$2,{0,0.4,0.45,0.5,0.55,0.6,0.65,0.7,0.75,0.8,1},{"F","D","C","C+","B-","B","B+","A-","A","A+"}))))</f>
        <v/>
      </c>
      <c r="Y163" s="99" t="str">
        <f>IF(COUNT($A163)=0,"",IF(W163="","--",IF(W163="3E","3E",LOOKUP(W163/Y$2,{0,0.4,0.45,0.5,0.55,0.6,0.65,0.7,0.75,0.8,1},{0,2,2.25,2.5,2.75,3,3.25,3.5,3.75,4}))))</f>
        <v/>
      </c>
      <c r="Z163" s="5" t="str">
        <f>IF(COUNT($A163)=0,"",IF($A163&lt;&gt;DR!$B165,"ERR",DR!BF165))</f>
        <v/>
      </c>
      <c r="AA163" s="2" t="str">
        <f>IF(COUNT($A163)=0,"",IF(Z163="3E","3E",IF(Z163="","I",LOOKUP(Z163/AB$2,{0,0.4,0.45,0.5,0.55,0.6,0.65,0.7,0.75,0.8,1},{"F","D","C","C+","B-","B","B+","A-","A","A+"}))))</f>
        <v/>
      </c>
      <c r="AB163" s="99" t="str">
        <f>IF(COUNT($A163)=0,"",IF(Z163="","--",IF(Z163="3E","3E",LOOKUP(Z163/AB$2,{0,0.4,0.45,0.5,0.55,0.6,0.65,0.7,0.75,0.8,1},{0,2,2.25,2.5,2.75,3,3.25,3.5,3.75,4}))))</f>
        <v/>
      </c>
      <c r="AC163" s="5" t="str">
        <f>IF(COUNT($A163)=0,"",IF($A163&lt;&gt;DR!$B165,"ERR",DR!BG165))</f>
        <v/>
      </c>
      <c r="AD163" s="2" t="str">
        <f>IF(COUNT($A163)=0,"",IF(AC163="3E","3E",IF(AC163="","I",LOOKUP(AC163/AE$2,{0,0.4,0.45,0.5,0.55,0.6,0.65,0.7,0.75,0.8,1},{"F","D","C","C+","B-","B","B+","A-","A","A+"}))))</f>
        <v/>
      </c>
      <c r="AE163" s="99" t="str">
        <f>IF(COUNT($A163)=0,"",IF(AC163="","--",IF(AC163="3E","3E",LOOKUP(AC163/AE$2,{0,0.4,0.45,0.5,0.55,0.6,0.65,0.7,0.75,0.8,1},{0,2,2.25,2.5,2.75,3,3.25,3.5,3.75,4}))))</f>
        <v/>
      </c>
      <c r="AF163" s="5" t="str">
        <f>IF(COUNT($A163)=0,"",IF($A163&lt;&gt;DR!$B165,"ERR",DR!BQ165))</f>
        <v/>
      </c>
      <c r="AG163" s="2" t="str">
        <f>IF(COUNT($A163)=0,"",IF(AF163="3E","3E",IF(AF163="","I",LOOKUP(AF163/AH$2,{0,0.4,0.45,0.5,0.55,0.6,0.65,0.7,0.75,0.8,1},{"F","D","C","C+","B-","B","B+","A-","A","A+"}))))</f>
        <v/>
      </c>
      <c r="AH163" s="99" t="str">
        <f>IF(COUNT($A163)=0,"",IF(AF163="","--",IF(AF163="3E","3E",LOOKUP(AF163/AH$2,{0,0.4,0.45,0.5,0.55,0.6,0.65,0.7,0.75,0.8,1},{0,2,2.25,2.5,2.75,3,3.25,3.5,3.75,4}))))</f>
        <v/>
      </c>
      <c r="AI163" s="5" t="str">
        <f>IF(COUNT($A163)=0,"",IF($A163&lt;&gt;DR!$B165,"ERR",DR!BY165))</f>
        <v/>
      </c>
      <c r="AJ163" s="2" t="str">
        <f>IF(COUNT($A163)=0,"",IF(AI163="3E","3E",IF(AI163="","I",LOOKUP(AI163/AK$2,{0,0.4,0.45,0.5,0.55,0.6,0.65,0.7,0.75,0.8,1},{"F","D","C","C+","B-","B","B+","A-","A","A+"}))))</f>
        <v/>
      </c>
      <c r="AK163" s="103" t="str">
        <f>IF(COUNT($A163)=0,"",IF(AI163="","--",IF(AI163="3E","3E",LOOKUP(AI163/AK$2,{0,0.4,0.45,0.5,0.55,0.6,0.65,0.7,0.75,0.8,1},{0,2,2.25,2.5,2.75,3,3.25,3.5,3.75,4}))))</f>
        <v/>
      </c>
      <c r="AL163" s="94" t="str">
        <f>IFERROR(IF(COUNT($A163)=0,"",IF(COUNT(W163)=0,"--",IF(COUNTIF(B163:AK163,"3E")&gt;0,"3E",SUM(IF(D163&gt;=2,D163*$D$3),IF(G163&gt;=2,G163*$G$3),IF(J163&gt;=2,J163*$J$3),IF(M163&gt;=2,M163*$M$3),IF(P163&gt;=2,P163*$P$3),IF(S163&gt;=2,S163*$S$3),IF(V163&gt;=2,V163*$V$3),IF(Y163&gt;=2,Y163*$Y$3),IF(AB163&gt;=2,AB163*$AB$3),IF(AE163&gt;=2,AE163*$AE$3),IF(AH163&gt;=2,AH163*$AH$3),IF(AK163&gt;=2,AK163*$AK$3))))),"")</f>
        <v/>
      </c>
      <c r="AM163" s="4" t="str">
        <f>IF(COUNT($A163)=0,"",IF(COUNT(W163)=0,"--",IF(COUNTIF(B163:Y163,"3E")&gt;0,"3E",TRUNC(SUM(IF(N(D163)&gt;=2,D$3*D163,0),IF(N(G163)&gt;=2,G$3*G163,0),IF(N(J163)&gt;=2,J$3*J163,0),IF(N(M163)&gt;=2,M$3*M163,0),IF(N(P163)&gt;=2,P$3*P163,0),IF(N(S163)&gt;=2,S$3*S163,0),IF(N(AB163)&gt;=2,AB$3*AB163,0),IF(N(AE163)&gt;=2,AE$3*AE163,0),IF(N(AH163)&gt;=2,AH$3*AH163,0),IF(N(V163)&gt;=2,V$3*V163,0),IF(N(Y163)&gt;=2,Y$3*Y163,0))/TCP,3))))</f>
        <v/>
      </c>
      <c r="AN163" s="2" t="str">
        <f>IFERROR(IF(COUNT($A163)=0,"",IF(COUNT(W163)=0,"--",IF(COUNTIF(B163:AK163,"3E")&gt;0,"3E",SUM(IF(D163&gt;=2,$D$3),IF(G163&gt;=2,$G$3),IF(J163&gt;=2,$J$3),IF(M163&gt;=2,$M$3),IF(P163&gt;=2,$P$3),IF(S163&gt;=2,$S$3),IF(V163&gt;=2,$V$3),IF(Y163&gt;=2,$Y$3),IF(AB163&gt;=2,$AB$3),IF(AE163&gt;=2,$AE$3),IF(AH163&gt;=2,$AH$3),IF(AK163&gt;=2,$AK$3))))),"")</f>
        <v/>
      </c>
      <c r="AO163" s="2" t="str">
        <f>IF(AM163="3E","3E",IF(COUNT($A163)=0,"",IF(COUNT(AK163)=0,"I",LOOKUP(AM163,{0,2,2.25,2.5,2.75,3,3.25,3.5,3.75,4},{"F","D","C","C+","B-","B","B+","A-","A","A+"}))))</f>
        <v/>
      </c>
      <c r="AP163" s="2" t="str">
        <f>IF(AM163="3E","3E",IF(OR(COUNT($A163)=0,COUNT(W163)=0),"",IF(AND(Y163&gt;=2,AM163&gt;=2,AN163&gt;=28),"PASS","FAIL")))</f>
        <v/>
      </c>
      <c r="AQ163" s="2" t="str">
        <f>IF(COUNT($A163)=0,"",IF(AP163="3E","3E",IF(AP163="PASS",CONCATENATE(IF(N(D163)&lt;2,"411F,",""),IF(N(G163)&lt;2,"412F,",""),IF(N(J163)&lt;2,"413F,",""),IF(N(M163)&lt;2,"421F,",""),IF(N(P163)&lt;2,"422F,",""),IF(N(S163)&lt;2,"423F,",""),IF(N(AB163)&lt;2,"431F,",""),IF(N(AE163)&lt;2,"432F,",""),IF(N(AH163)&lt;2,"433F,","")),"")))</f>
        <v/>
      </c>
      <c r="AR163" s="6" t="str">
        <f t="shared" si="3"/>
        <v/>
      </c>
    </row>
    <row r="164" spans="1:44" ht="18.95" customHeight="1" x14ac:dyDescent="0.25">
      <c r="A164" s="93" t="str">
        <f>IF(DR!$B166="","",DR!$B166)</f>
        <v/>
      </c>
      <c r="B164" s="5" t="str">
        <f>IF(COUNT($A164)=0,"",IF($A164&lt;&gt;DR!$B166,"ERR",DR!J166))</f>
        <v/>
      </c>
      <c r="C164" s="2" t="str">
        <f>IF(COUNT($A164)=0,"",IF(B164="3E","3E",IF(B164="","I",LOOKUP(B164/D$2,{0,0.4,0.45,0.5,0.55,0.6,0.65,0.7,0.75,0.8,1},{"F","D","C","C+","B-","B","B+","A-","A","A+"}))))</f>
        <v/>
      </c>
      <c r="D164" s="99" t="str">
        <f>IF(COUNT($A164)=0,"",IF(B164="","--",IF(B164="3E","3E",LOOKUP(B164/D$2,{0,0.4,0.45,0.5,0.55,0.6,0.65,0.7,0.75,0.8,1},{0,2,2.25,2.5,2.75,3,3.25,3.5,3.75,4}))))</f>
        <v/>
      </c>
      <c r="E164" s="5" t="str">
        <f>IF(COUNT($A164)=0,"",IF($A164&lt;&gt;DR!$B166,"ERR",DR!R166))</f>
        <v/>
      </c>
      <c r="F164" s="2" t="str">
        <f>IF(COUNT($A164)=0,"",IF(E164="3E","3E",IF(E164="","I",LOOKUP(E164/G$2,{0,0.4,0.45,0.5,0.55,0.6,0.65,0.7,0.75,0.8,1},{"F","D","C","C+","B-","B","B+","A-","A","A+"}))))</f>
        <v/>
      </c>
      <c r="G164" s="99" t="str">
        <f>IF(COUNT($A164)=0,"",IF(E164="","--",IF(E164="3E","3E",LOOKUP(E164/G$2,{0,0.4,0.45,0.5,0.55,0.6,0.65,0.7,0.75,0.8,1},{0,2,2.25,2.5,2.75,3,3.25,3.5,3.75,4}))))</f>
        <v/>
      </c>
      <c r="H164" s="5" t="str">
        <f>IF(COUNT($A164)=0,"",IF($A164&lt;&gt;DR!$B166,"ERR",DR!Z166))</f>
        <v/>
      </c>
      <c r="I164" s="2" t="str">
        <f>IF(COUNT($A164)=0,"",IF(H164="3E","3E",IF(H164="","I",LOOKUP(H164/J$2,{0,0.4,0.45,0.5,0.55,0.6,0.65,0.7,0.75,0.8,1},{"F","D","C","C+","B-","B","B+","A-","A","A+"}))))</f>
        <v/>
      </c>
      <c r="J164" s="99" t="str">
        <f>IF(COUNT($A164)=0,"",IF(H164="","--",IF(H164="3E","3E",LOOKUP(H164/J$2,{0,0.4,0.45,0.5,0.55,0.6,0.65,0.7,0.75,0.8,1},{0,2,2.25,2.5,2.75,3,3.25,3.5,3.75,4}))))</f>
        <v/>
      </c>
      <c r="K164" s="5" t="str">
        <f>IF(COUNT($A164)=0,"",IF($A164&lt;&gt;DR!$B166,"ERR",DR!AH166))</f>
        <v/>
      </c>
      <c r="L164" s="2" t="str">
        <f>IF(COUNT($A164)=0,"",IF(K164="3E","3E",IF(K164="","I",LOOKUP(K164/M$2,{0,0.4,0.45,0.5,0.55,0.6,0.65,0.7,0.75,0.8,1},{"F","D","C","C+","B-","B","B+","A-","A","A+"}))))</f>
        <v/>
      </c>
      <c r="M164" s="99" t="str">
        <f>IF(COUNT($A164)=0,"",IF(K164="","--",IF(K164="3E","3E",LOOKUP(K164/M$2,{0,0.4,0.45,0.5,0.55,0.6,0.65,0.7,0.75,0.8,1},{0,2,2.25,2.5,2.75,3,3.25,3.5,3.75,4}))))</f>
        <v/>
      </c>
      <c r="N164" s="5" t="str">
        <f>IF(COUNT($A164)=0,"",IF($A164&lt;&gt;DR!$B166,"ERR",DR!AP166))</f>
        <v/>
      </c>
      <c r="O164" s="2" t="str">
        <f>IF(COUNT($A164)=0,"",IF(N164="3E","3E",IF(N164="","I",LOOKUP(N164/P$2,{0,0.4,0.45,0.5,0.55,0.6,0.65,0.7,0.75,0.8,1},{"F","D","C","C+","B-","B","B+","A-","A","A+"}))))</f>
        <v/>
      </c>
      <c r="P164" s="99" t="str">
        <f>IF(COUNT($A164)=0,"",IF(N164="","--",IF(N164="3E","3E",LOOKUP(N164/P$2,{0,0.4,0.45,0.5,0.55,0.6,0.65,0.7,0.75,0.8,1},{0,2,2.25,2.5,2.75,3,3.25,3.5,3.75,4}))))</f>
        <v/>
      </c>
      <c r="Q164" s="5" t="str">
        <f>IF(COUNT($A164)=0,"",IF($A164&lt;&gt;DR!$B166,"ERR",DR!AX166))</f>
        <v/>
      </c>
      <c r="R164" s="2" t="str">
        <f>IF(COUNT($A164)=0,"",IF(Q164="3E","3E",IF(Q164="","I",LOOKUP(Q164/S$2,{0,0.4,0.45,0.5,0.55,0.6,0.65,0.7,0.75,0.8,1},{"F","D","C","C+","B-","B","B+","A-","A","A+"}))))</f>
        <v/>
      </c>
      <c r="S164" s="99" t="str">
        <f>IF(COUNT($A164)=0,"",IF(Q164="","--",IF(Q164="3E","3E",LOOKUP(Q164/S$2,{0,0.4,0.45,0.5,0.55,0.6,0.65,0.7,0.75,0.8,1},{0,2,2.25,2.5,2.75,3,3.25,3.5,3.75,4}))))</f>
        <v/>
      </c>
      <c r="T164" s="5" t="str">
        <f>IF(OR(COUNT($A164)=0,DR!BZ166=""),"",IF($A164&lt;&gt;DR!$B166,"ERR",DR!BZ166))</f>
        <v/>
      </c>
      <c r="U164" s="2" t="str">
        <f>IF(COUNT($A164)=0,"",IF(T164="3E","3E",IF(T164="","I",LOOKUP(T164/V$2,{0,0.4,0.45,0.5,0.55,0.6,0.65,0.7,0.75,0.8,1},{"F","D","C","C+","B-","B","B+","A-","A","A+"}))))</f>
        <v/>
      </c>
      <c r="V164" s="99" t="str">
        <f>IF(COUNT($A164)=0,"",IF(T164="","--",IF(T164="3E","3E",LOOKUP(T164/V$2,{0,0.4,0.45,0.5,0.55,0.6,0.65,0.7,0.75,0.8,1},{0,2,2.25,2.5,2.75,3,3.25,3.5,3.75,4}))))</f>
        <v/>
      </c>
      <c r="W164" s="5" t="str">
        <f>IF(COUNT($A164)=0,"",IF($A164&lt;&gt;DR!$B166,"ERR",IF(DR!$A166="IM",DR!CL166,DR!CK166)))</f>
        <v/>
      </c>
      <c r="X164" s="2" t="str">
        <f>IF(COUNT($A164)=0,"",IF(W164="3E","3E",IF(W164="","I",LOOKUP(W164/Y$2,{0,0.4,0.45,0.5,0.55,0.6,0.65,0.7,0.75,0.8,1},{"F","D","C","C+","B-","B","B+","A-","A","A+"}))))</f>
        <v/>
      </c>
      <c r="Y164" s="99" t="str">
        <f>IF(COUNT($A164)=0,"",IF(W164="","--",IF(W164="3E","3E",LOOKUP(W164/Y$2,{0,0.4,0.45,0.5,0.55,0.6,0.65,0.7,0.75,0.8,1},{0,2,2.25,2.5,2.75,3,3.25,3.5,3.75,4}))))</f>
        <v/>
      </c>
      <c r="Z164" s="5" t="str">
        <f>IF(COUNT($A164)=0,"",IF($A164&lt;&gt;DR!$B166,"ERR",DR!BF166))</f>
        <v/>
      </c>
      <c r="AA164" s="2" t="str">
        <f>IF(COUNT($A164)=0,"",IF(Z164="3E","3E",IF(Z164="","I",LOOKUP(Z164/AB$2,{0,0.4,0.45,0.5,0.55,0.6,0.65,0.7,0.75,0.8,1},{"F","D","C","C+","B-","B","B+","A-","A","A+"}))))</f>
        <v/>
      </c>
      <c r="AB164" s="99" t="str">
        <f>IF(COUNT($A164)=0,"",IF(Z164="","--",IF(Z164="3E","3E",LOOKUP(Z164/AB$2,{0,0.4,0.45,0.5,0.55,0.6,0.65,0.7,0.75,0.8,1},{0,2,2.25,2.5,2.75,3,3.25,3.5,3.75,4}))))</f>
        <v/>
      </c>
      <c r="AC164" s="5" t="str">
        <f>IF(COUNT($A164)=0,"",IF($A164&lt;&gt;DR!$B166,"ERR",DR!BG166))</f>
        <v/>
      </c>
      <c r="AD164" s="2" t="str">
        <f>IF(COUNT($A164)=0,"",IF(AC164="3E","3E",IF(AC164="","I",LOOKUP(AC164/AE$2,{0,0.4,0.45,0.5,0.55,0.6,0.65,0.7,0.75,0.8,1},{"F","D","C","C+","B-","B","B+","A-","A","A+"}))))</f>
        <v/>
      </c>
      <c r="AE164" s="99" t="str">
        <f>IF(COUNT($A164)=0,"",IF(AC164="","--",IF(AC164="3E","3E",LOOKUP(AC164/AE$2,{0,0.4,0.45,0.5,0.55,0.6,0.65,0.7,0.75,0.8,1},{0,2,2.25,2.5,2.75,3,3.25,3.5,3.75,4}))))</f>
        <v/>
      </c>
      <c r="AF164" s="5" t="str">
        <f>IF(COUNT($A164)=0,"",IF($A164&lt;&gt;DR!$B166,"ERR",DR!BQ166))</f>
        <v/>
      </c>
      <c r="AG164" s="2" t="str">
        <f>IF(COUNT($A164)=0,"",IF(AF164="3E","3E",IF(AF164="","I",LOOKUP(AF164/AH$2,{0,0.4,0.45,0.5,0.55,0.6,0.65,0.7,0.75,0.8,1},{"F","D","C","C+","B-","B","B+","A-","A","A+"}))))</f>
        <v/>
      </c>
      <c r="AH164" s="99" t="str">
        <f>IF(COUNT($A164)=0,"",IF(AF164="","--",IF(AF164="3E","3E",LOOKUP(AF164/AH$2,{0,0.4,0.45,0.5,0.55,0.6,0.65,0.7,0.75,0.8,1},{0,2,2.25,2.5,2.75,3,3.25,3.5,3.75,4}))))</f>
        <v/>
      </c>
      <c r="AI164" s="5" t="str">
        <f>IF(COUNT($A164)=0,"",IF($A164&lt;&gt;DR!$B166,"ERR",DR!BY166))</f>
        <v/>
      </c>
      <c r="AJ164" s="2" t="str">
        <f>IF(COUNT($A164)=0,"",IF(AI164="3E","3E",IF(AI164="","I",LOOKUP(AI164/AK$2,{0,0.4,0.45,0.5,0.55,0.6,0.65,0.7,0.75,0.8,1},{"F","D","C","C+","B-","B","B+","A-","A","A+"}))))</f>
        <v/>
      </c>
      <c r="AK164" s="103" t="str">
        <f>IF(COUNT($A164)=0,"",IF(AI164="","--",IF(AI164="3E","3E",LOOKUP(AI164/AK$2,{0,0.4,0.45,0.5,0.55,0.6,0.65,0.7,0.75,0.8,1},{0,2,2.25,2.5,2.75,3,3.25,3.5,3.75,4}))))</f>
        <v/>
      </c>
      <c r="AL164" s="94" t="str">
        <f>IFERROR(IF(COUNT($A164)=0,"",IF(COUNT(W164)=0,"--",IF(COUNTIF(B164:AK164,"3E")&gt;0,"3E",SUM(IF(D164&gt;=2,D164*$D$3),IF(G164&gt;=2,G164*$G$3),IF(J164&gt;=2,J164*$J$3),IF(M164&gt;=2,M164*$M$3),IF(P164&gt;=2,P164*$P$3),IF(S164&gt;=2,S164*$S$3),IF(V164&gt;=2,V164*$V$3),IF(Y164&gt;=2,Y164*$Y$3),IF(AB164&gt;=2,AB164*$AB$3),IF(AE164&gt;=2,AE164*$AE$3),IF(AH164&gt;=2,AH164*$AH$3),IF(AK164&gt;=2,AK164*$AK$3))))),"")</f>
        <v/>
      </c>
      <c r="AM164" s="4" t="str">
        <f>IF(COUNT($A164)=0,"",IF(COUNT(W164)=0,"--",IF(COUNTIF(B164:Y164,"3E")&gt;0,"3E",TRUNC(SUM(IF(N(D164)&gt;=2,D$3*D164,0),IF(N(G164)&gt;=2,G$3*G164,0),IF(N(J164)&gt;=2,J$3*J164,0),IF(N(M164)&gt;=2,M$3*M164,0),IF(N(P164)&gt;=2,P$3*P164,0),IF(N(S164)&gt;=2,S$3*S164,0),IF(N(AB164)&gt;=2,AB$3*AB164,0),IF(N(AE164)&gt;=2,AE$3*AE164,0),IF(N(AH164)&gt;=2,AH$3*AH164,0),IF(N(V164)&gt;=2,V$3*V164,0),IF(N(Y164)&gt;=2,Y$3*Y164,0))/TCP,3))))</f>
        <v/>
      </c>
      <c r="AN164" s="2" t="str">
        <f>IFERROR(IF(COUNT($A164)=0,"",IF(COUNT(W164)=0,"--",IF(COUNTIF(B164:AK164,"3E")&gt;0,"3E",SUM(IF(D164&gt;=2,$D$3),IF(G164&gt;=2,$G$3),IF(J164&gt;=2,$J$3),IF(M164&gt;=2,$M$3),IF(P164&gt;=2,$P$3),IF(S164&gt;=2,$S$3),IF(V164&gt;=2,$V$3),IF(Y164&gt;=2,$Y$3),IF(AB164&gt;=2,$AB$3),IF(AE164&gt;=2,$AE$3),IF(AH164&gt;=2,$AH$3),IF(AK164&gt;=2,$AK$3))))),"")</f>
        <v/>
      </c>
      <c r="AO164" s="2" t="str">
        <f>IF(AM164="3E","3E",IF(COUNT($A164)=0,"",IF(COUNT(AK164)=0,"I",LOOKUP(AM164,{0,2,2.25,2.5,2.75,3,3.25,3.5,3.75,4},{"F","D","C","C+","B-","B","B+","A-","A","A+"}))))</f>
        <v/>
      </c>
      <c r="AP164" s="2" t="str">
        <f>IF(AM164="3E","3E",IF(OR(COUNT($A164)=0,COUNT(W164)=0),"",IF(AND(Y164&gt;=2,AM164&gt;=2,AN164&gt;=28),"PASS","FAIL")))</f>
        <v/>
      </c>
      <c r="AQ164" s="2" t="str">
        <f>IF(COUNT($A164)=0,"",IF(AP164="3E","3E",IF(AP164="PASS",CONCATENATE(IF(N(D164)&lt;2,"411F,",""),IF(N(G164)&lt;2,"412F,",""),IF(N(J164)&lt;2,"413F,",""),IF(N(M164)&lt;2,"421F,",""),IF(N(P164)&lt;2,"422F,",""),IF(N(S164)&lt;2,"423F,",""),IF(N(AB164)&lt;2,"431F,",""),IF(N(AE164)&lt;2,"432F,",""),IF(N(AH164)&lt;2,"433F,","")),"")))</f>
        <v/>
      </c>
      <c r="AR164" s="6" t="str">
        <f t="shared" si="3"/>
        <v/>
      </c>
    </row>
    <row r="165" spans="1:44" ht="18.95" customHeight="1" x14ac:dyDescent="0.25">
      <c r="A165" s="93" t="str">
        <f>IF(DR!$B167="","",DR!$B167)</f>
        <v/>
      </c>
      <c r="B165" s="5" t="str">
        <f>IF(COUNT($A165)=0,"",IF($A165&lt;&gt;DR!$B167,"ERR",DR!J167))</f>
        <v/>
      </c>
      <c r="C165" s="2" t="str">
        <f>IF(COUNT($A165)=0,"",IF(B165="3E","3E",IF(B165="","I",LOOKUP(B165/D$2,{0,0.4,0.45,0.5,0.55,0.6,0.65,0.7,0.75,0.8,1},{"F","D","C","C+","B-","B","B+","A-","A","A+"}))))</f>
        <v/>
      </c>
      <c r="D165" s="99" t="str">
        <f>IF(COUNT($A165)=0,"",IF(B165="","--",IF(B165="3E","3E",LOOKUP(B165/D$2,{0,0.4,0.45,0.5,0.55,0.6,0.65,0.7,0.75,0.8,1},{0,2,2.25,2.5,2.75,3,3.25,3.5,3.75,4}))))</f>
        <v/>
      </c>
      <c r="E165" s="5" t="str">
        <f>IF(COUNT($A165)=0,"",IF($A165&lt;&gt;DR!$B167,"ERR",DR!R167))</f>
        <v/>
      </c>
      <c r="F165" s="2" t="str">
        <f>IF(COUNT($A165)=0,"",IF(E165="3E","3E",IF(E165="","I",LOOKUP(E165/G$2,{0,0.4,0.45,0.5,0.55,0.6,0.65,0.7,0.75,0.8,1},{"F","D","C","C+","B-","B","B+","A-","A","A+"}))))</f>
        <v/>
      </c>
      <c r="G165" s="99" t="str">
        <f>IF(COUNT($A165)=0,"",IF(E165="","--",IF(E165="3E","3E",LOOKUP(E165/G$2,{0,0.4,0.45,0.5,0.55,0.6,0.65,0.7,0.75,0.8,1},{0,2,2.25,2.5,2.75,3,3.25,3.5,3.75,4}))))</f>
        <v/>
      </c>
      <c r="H165" s="5" t="str">
        <f>IF(COUNT($A165)=0,"",IF($A165&lt;&gt;DR!$B167,"ERR",DR!Z167))</f>
        <v/>
      </c>
      <c r="I165" s="2" t="str">
        <f>IF(COUNT($A165)=0,"",IF(H165="3E","3E",IF(H165="","I",LOOKUP(H165/J$2,{0,0.4,0.45,0.5,0.55,0.6,0.65,0.7,0.75,0.8,1},{"F","D","C","C+","B-","B","B+","A-","A","A+"}))))</f>
        <v/>
      </c>
      <c r="J165" s="99" t="str">
        <f>IF(COUNT($A165)=0,"",IF(H165="","--",IF(H165="3E","3E",LOOKUP(H165/J$2,{0,0.4,0.45,0.5,0.55,0.6,0.65,0.7,0.75,0.8,1},{0,2,2.25,2.5,2.75,3,3.25,3.5,3.75,4}))))</f>
        <v/>
      </c>
      <c r="K165" s="5" t="str">
        <f>IF(COUNT($A165)=0,"",IF($A165&lt;&gt;DR!$B167,"ERR",DR!AH167))</f>
        <v/>
      </c>
      <c r="L165" s="2" t="str">
        <f>IF(COUNT($A165)=0,"",IF(K165="3E","3E",IF(K165="","I",LOOKUP(K165/M$2,{0,0.4,0.45,0.5,0.55,0.6,0.65,0.7,0.75,0.8,1},{"F","D","C","C+","B-","B","B+","A-","A","A+"}))))</f>
        <v/>
      </c>
      <c r="M165" s="99" t="str">
        <f>IF(COUNT($A165)=0,"",IF(K165="","--",IF(K165="3E","3E",LOOKUP(K165/M$2,{0,0.4,0.45,0.5,0.55,0.6,0.65,0.7,0.75,0.8,1},{0,2,2.25,2.5,2.75,3,3.25,3.5,3.75,4}))))</f>
        <v/>
      </c>
      <c r="N165" s="5" t="str">
        <f>IF(COUNT($A165)=0,"",IF($A165&lt;&gt;DR!$B167,"ERR",DR!AP167))</f>
        <v/>
      </c>
      <c r="O165" s="2" t="str">
        <f>IF(COUNT($A165)=0,"",IF(N165="3E","3E",IF(N165="","I",LOOKUP(N165/P$2,{0,0.4,0.45,0.5,0.55,0.6,0.65,0.7,0.75,0.8,1},{"F","D","C","C+","B-","B","B+","A-","A","A+"}))))</f>
        <v/>
      </c>
      <c r="P165" s="99" t="str">
        <f>IF(COUNT($A165)=0,"",IF(N165="","--",IF(N165="3E","3E",LOOKUP(N165/P$2,{0,0.4,0.45,0.5,0.55,0.6,0.65,0.7,0.75,0.8,1},{0,2,2.25,2.5,2.75,3,3.25,3.5,3.75,4}))))</f>
        <v/>
      </c>
      <c r="Q165" s="5" t="str">
        <f>IF(COUNT($A165)=0,"",IF($A165&lt;&gt;DR!$B167,"ERR",DR!AX167))</f>
        <v/>
      </c>
      <c r="R165" s="2" t="str">
        <f>IF(COUNT($A165)=0,"",IF(Q165="3E","3E",IF(Q165="","I",LOOKUP(Q165/S$2,{0,0.4,0.45,0.5,0.55,0.6,0.65,0.7,0.75,0.8,1},{"F","D","C","C+","B-","B","B+","A-","A","A+"}))))</f>
        <v/>
      </c>
      <c r="S165" s="99" t="str">
        <f>IF(COUNT($A165)=0,"",IF(Q165="","--",IF(Q165="3E","3E",LOOKUP(Q165/S$2,{0,0.4,0.45,0.5,0.55,0.6,0.65,0.7,0.75,0.8,1},{0,2,2.25,2.5,2.75,3,3.25,3.5,3.75,4}))))</f>
        <v/>
      </c>
      <c r="T165" s="5" t="str">
        <f>IF(OR(COUNT($A165)=0,DR!BZ167=""),"",IF($A165&lt;&gt;DR!$B167,"ERR",DR!BZ167))</f>
        <v/>
      </c>
      <c r="U165" s="2" t="str">
        <f>IF(COUNT($A165)=0,"",IF(T165="3E","3E",IF(T165="","I",LOOKUP(T165/V$2,{0,0.4,0.45,0.5,0.55,0.6,0.65,0.7,0.75,0.8,1},{"F","D","C","C+","B-","B","B+","A-","A","A+"}))))</f>
        <v/>
      </c>
      <c r="V165" s="99" t="str">
        <f>IF(COUNT($A165)=0,"",IF(T165="","--",IF(T165="3E","3E",LOOKUP(T165/V$2,{0,0.4,0.45,0.5,0.55,0.6,0.65,0.7,0.75,0.8,1},{0,2,2.25,2.5,2.75,3,3.25,3.5,3.75,4}))))</f>
        <v/>
      </c>
      <c r="W165" s="5" t="str">
        <f>IF(COUNT($A165)=0,"",IF($A165&lt;&gt;DR!$B167,"ERR",IF(DR!$A167="IM",DR!CL167,DR!CK167)))</f>
        <v/>
      </c>
      <c r="X165" s="2" t="str">
        <f>IF(COUNT($A165)=0,"",IF(W165="3E","3E",IF(W165="","I",LOOKUP(W165/Y$2,{0,0.4,0.45,0.5,0.55,0.6,0.65,0.7,0.75,0.8,1},{"F","D","C","C+","B-","B","B+","A-","A","A+"}))))</f>
        <v/>
      </c>
      <c r="Y165" s="99" t="str">
        <f>IF(COUNT($A165)=0,"",IF(W165="","--",IF(W165="3E","3E",LOOKUP(W165/Y$2,{0,0.4,0.45,0.5,0.55,0.6,0.65,0.7,0.75,0.8,1},{0,2,2.25,2.5,2.75,3,3.25,3.5,3.75,4}))))</f>
        <v/>
      </c>
      <c r="Z165" s="5" t="str">
        <f>IF(COUNT($A165)=0,"",IF($A165&lt;&gt;DR!$B167,"ERR",DR!BF167))</f>
        <v/>
      </c>
      <c r="AA165" s="2" t="str">
        <f>IF(COUNT($A165)=0,"",IF(Z165="3E","3E",IF(Z165="","I",LOOKUP(Z165/AB$2,{0,0.4,0.45,0.5,0.55,0.6,0.65,0.7,0.75,0.8,1},{"F","D","C","C+","B-","B","B+","A-","A","A+"}))))</f>
        <v/>
      </c>
      <c r="AB165" s="99" t="str">
        <f>IF(COUNT($A165)=0,"",IF(Z165="","--",IF(Z165="3E","3E",LOOKUP(Z165/AB$2,{0,0.4,0.45,0.5,0.55,0.6,0.65,0.7,0.75,0.8,1},{0,2,2.25,2.5,2.75,3,3.25,3.5,3.75,4}))))</f>
        <v/>
      </c>
      <c r="AC165" s="5" t="str">
        <f>IF(COUNT($A165)=0,"",IF($A165&lt;&gt;DR!$B167,"ERR",DR!BG167))</f>
        <v/>
      </c>
      <c r="AD165" s="2" t="str">
        <f>IF(COUNT($A165)=0,"",IF(AC165="3E","3E",IF(AC165="","I",LOOKUP(AC165/AE$2,{0,0.4,0.45,0.5,0.55,0.6,0.65,0.7,0.75,0.8,1},{"F","D","C","C+","B-","B","B+","A-","A","A+"}))))</f>
        <v/>
      </c>
      <c r="AE165" s="99" t="str">
        <f>IF(COUNT($A165)=0,"",IF(AC165="","--",IF(AC165="3E","3E",LOOKUP(AC165/AE$2,{0,0.4,0.45,0.5,0.55,0.6,0.65,0.7,0.75,0.8,1},{0,2,2.25,2.5,2.75,3,3.25,3.5,3.75,4}))))</f>
        <v/>
      </c>
      <c r="AF165" s="5" t="str">
        <f>IF(COUNT($A165)=0,"",IF($A165&lt;&gt;DR!$B167,"ERR",DR!BQ167))</f>
        <v/>
      </c>
      <c r="AG165" s="2" t="str">
        <f>IF(COUNT($A165)=0,"",IF(AF165="3E","3E",IF(AF165="","I",LOOKUP(AF165/AH$2,{0,0.4,0.45,0.5,0.55,0.6,0.65,0.7,0.75,0.8,1},{"F","D","C","C+","B-","B","B+","A-","A","A+"}))))</f>
        <v/>
      </c>
      <c r="AH165" s="99" t="str">
        <f>IF(COUNT($A165)=0,"",IF(AF165="","--",IF(AF165="3E","3E",LOOKUP(AF165/AH$2,{0,0.4,0.45,0.5,0.55,0.6,0.65,0.7,0.75,0.8,1},{0,2,2.25,2.5,2.75,3,3.25,3.5,3.75,4}))))</f>
        <v/>
      </c>
      <c r="AI165" s="5" t="str">
        <f>IF(COUNT($A165)=0,"",IF($A165&lt;&gt;DR!$B167,"ERR",DR!BY167))</f>
        <v/>
      </c>
      <c r="AJ165" s="2" t="str">
        <f>IF(COUNT($A165)=0,"",IF(AI165="3E","3E",IF(AI165="","I",LOOKUP(AI165/AK$2,{0,0.4,0.45,0.5,0.55,0.6,0.65,0.7,0.75,0.8,1},{"F","D","C","C+","B-","B","B+","A-","A","A+"}))))</f>
        <v/>
      </c>
      <c r="AK165" s="103" t="str">
        <f>IF(COUNT($A165)=0,"",IF(AI165="","--",IF(AI165="3E","3E",LOOKUP(AI165/AK$2,{0,0.4,0.45,0.5,0.55,0.6,0.65,0.7,0.75,0.8,1},{0,2,2.25,2.5,2.75,3,3.25,3.5,3.75,4}))))</f>
        <v/>
      </c>
      <c r="AL165" s="94" t="str">
        <f>IFERROR(IF(COUNT($A165)=0,"",IF(COUNT(W165)=0,"--",IF(COUNTIF(B165:AK165,"3E")&gt;0,"3E",SUM(IF(D165&gt;=2,D165*$D$3),IF(G165&gt;=2,G165*$G$3),IF(J165&gt;=2,J165*$J$3),IF(M165&gt;=2,M165*$M$3),IF(P165&gt;=2,P165*$P$3),IF(S165&gt;=2,S165*$S$3),IF(V165&gt;=2,V165*$V$3),IF(Y165&gt;=2,Y165*$Y$3),IF(AB165&gt;=2,AB165*$AB$3),IF(AE165&gt;=2,AE165*$AE$3),IF(AH165&gt;=2,AH165*$AH$3),IF(AK165&gt;=2,AK165*$AK$3))))),"")</f>
        <v/>
      </c>
      <c r="AM165" s="4" t="str">
        <f>IF(COUNT($A165)=0,"",IF(COUNT(W165)=0,"--",IF(COUNTIF(B165:Y165,"3E")&gt;0,"3E",TRUNC(SUM(IF(N(D165)&gt;=2,D$3*D165,0),IF(N(G165)&gt;=2,G$3*G165,0),IF(N(J165)&gt;=2,J$3*J165,0),IF(N(M165)&gt;=2,M$3*M165,0),IF(N(P165)&gt;=2,P$3*P165,0),IF(N(S165)&gt;=2,S$3*S165,0),IF(N(AB165)&gt;=2,AB$3*AB165,0),IF(N(AE165)&gt;=2,AE$3*AE165,0),IF(N(AH165)&gt;=2,AH$3*AH165,0),IF(N(V165)&gt;=2,V$3*V165,0),IF(N(Y165)&gt;=2,Y$3*Y165,0))/TCP,3))))</f>
        <v/>
      </c>
      <c r="AN165" s="2" t="str">
        <f>IFERROR(IF(COUNT($A165)=0,"",IF(COUNT(W165)=0,"--",IF(COUNTIF(B165:AK165,"3E")&gt;0,"3E",SUM(IF(D165&gt;=2,$D$3),IF(G165&gt;=2,$G$3),IF(J165&gt;=2,$J$3),IF(M165&gt;=2,$M$3),IF(P165&gt;=2,$P$3),IF(S165&gt;=2,$S$3),IF(V165&gt;=2,$V$3),IF(Y165&gt;=2,$Y$3),IF(AB165&gt;=2,$AB$3),IF(AE165&gt;=2,$AE$3),IF(AH165&gt;=2,$AH$3),IF(AK165&gt;=2,$AK$3))))),"")</f>
        <v/>
      </c>
      <c r="AO165" s="2" t="str">
        <f>IF(AM165="3E","3E",IF(COUNT($A165)=0,"",IF(COUNT(AK165)=0,"I",LOOKUP(AM165,{0,2,2.25,2.5,2.75,3,3.25,3.5,3.75,4},{"F","D","C","C+","B-","B","B+","A-","A","A+"}))))</f>
        <v/>
      </c>
      <c r="AP165" s="2" t="str">
        <f>IF(AM165="3E","3E",IF(OR(COUNT($A165)=0,COUNT(W165)=0),"",IF(AND(Y165&gt;=2,AM165&gt;=2,AN165&gt;=28),"PASS","FAIL")))</f>
        <v/>
      </c>
      <c r="AQ165" s="2" t="str">
        <f>IF(COUNT($A165)=0,"",IF(AP165="3E","3E",IF(AP165="PASS",CONCATENATE(IF(N(D165)&lt;2,"411F,",""),IF(N(G165)&lt;2,"412F,",""),IF(N(J165)&lt;2,"413F,",""),IF(N(M165)&lt;2,"421F,",""),IF(N(P165)&lt;2,"422F,",""),IF(N(S165)&lt;2,"423F,",""),IF(N(AB165)&lt;2,"431F,",""),IF(N(AE165)&lt;2,"432F,",""),IF(N(AH165)&lt;2,"433F,","")),"")))</f>
        <v/>
      </c>
      <c r="AR165" s="6" t="str">
        <f t="shared" si="3"/>
        <v/>
      </c>
    </row>
    <row r="166" spans="1:44" ht="18.95" customHeight="1" x14ac:dyDescent="0.25">
      <c r="A166" s="93" t="str">
        <f>IF(DR!$B168="","",DR!$B168)</f>
        <v/>
      </c>
      <c r="B166" s="5" t="str">
        <f>IF(COUNT($A166)=0,"",IF($A166&lt;&gt;DR!$B168,"ERR",DR!J168))</f>
        <v/>
      </c>
      <c r="C166" s="2" t="str">
        <f>IF(COUNT($A166)=0,"",IF(B166="3E","3E",IF(B166="","I",LOOKUP(B166/D$2,{0,0.4,0.45,0.5,0.55,0.6,0.65,0.7,0.75,0.8,1},{"F","D","C","C+","B-","B","B+","A-","A","A+"}))))</f>
        <v/>
      </c>
      <c r="D166" s="99" t="str">
        <f>IF(COUNT($A166)=0,"",IF(B166="","--",IF(B166="3E","3E",LOOKUP(B166/D$2,{0,0.4,0.45,0.5,0.55,0.6,0.65,0.7,0.75,0.8,1},{0,2,2.25,2.5,2.75,3,3.25,3.5,3.75,4}))))</f>
        <v/>
      </c>
      <c r="E166" s="5" t="str">
        <f>IF(COUNT($A166)=0,"",IF($A166&lt;&gt;DR!$B168,"ERR",DR!R168))</f>
        <v/>
      </c>
      <c r="F166" s="2" t="str">
        <f>IF(COUNT($A166)=0,"",IF(E166="3E","3E",IF(E166="","I",LOOKUP(E166/G$2,{0,0.4,0.45,0.5,0.55,0.6,0.65,0.7,0.75,0.8,1},{"F","D","C","C+","B-","B","B+","A-","A","A+"}))))</f>
        <v/>
      </c>
      <c r="G166" s="99" t="str">
        <f>IF(COUNT($A166)=0,"",IF(E166="","--",IF(E166="3E","3E",LOOKUP(E166/G$2,{0,0.4,0.45,0.5,0.55,0.6,0.65,0.7,0.75,0.8,1},{0,2,2.25,2.5,2.75,3,3.25,3.5,3.75,4}))))</f>
        <v/>
      </c>
      <c r="H166" s="5" t="str">
        <f>IF(COUNT($A166)=0,"",IF($A166&lt;&gt;DR!$B168,"ERR",DR!Z168))</f>
        <v/>
      </c>
      <c r="I166" s="2" t="str">
        <f>IF(COUNT($A166)=0,"",IF(H166="3E","3E",IF(H166="","I",LOOKUP(H166/J$2,{0,0.4,0.45,0.5,0.55,0.6,0.65,0.7,0.75,0.8,1},{"F","D","C","C+","B-","B","B+","A-","A","A+"}))))</f>
        <v/>
      </c>
      <c r="J166" s="99" t="str">
        <f>IF(COUNT($A166)=0,"",IF(H166="","--",IF(H166="3E","3E",LOOKUP(H166/J$2,{0,0.4,0.45,0.5,0.55,0.6,0.65,0.7,0.75,0.8,1},{0,2,2.25,2.5,2.75,3,3.25,3.5,3.75,4}))))</f>
        <v/>
      </c>
      <c r="K166" s="5" t="str">
        <f>IF(COUNT($A166)=0,"",IF($A166&lt;&gt;DR!$B168,"ERR",DR!AH168))</f>
        <v/>
      </c>
      <c r="L166" s="2" t="str">
        <f>IF(COUNT($A166)=0,"",IF(K166="3E","3E",IF(K166="","I",LOOKUP(K166/M$2,{0,0.4,0.45,0.5,0.55,0.6,0.65,0.7,0.75,0.8,1},{"F","D","C","C+","B-","B","B+","A-","A","A+"}))))</f>
        <v/>
      </c>
      <c r="M166" s="99" t="str">
        <f>IF(COUNT($A166)=0,"",IF(K166="","--",IF(K166="3E","3E",LOOKUP(K166/M$2,{0,0.4,0.45,0.5,0.55,0.6,0.65,0.7,0.75,0.8,1},{0,2,2.25,2.5,2.75,3,3.25,3.5,3.75,4}))))</f>
        <v/>
      </c>
      <c r="N166" s="5" t="str">
        <f>IF(COUNT($A166)=0,"",IF($A166&lt;&gt;DR!$B168,"ERR",DR!AP168))</f>
        <v/>
      </c>
      <c r="O166" s="2" t="str">
        <f>IF(COUNT($A166)=0,"",IF(N166="3E","3E",IF(N166="","I",LOOKUP(N166/P$2,{0,0.4,0.45,0.5,0.55,0.6,0.65,0.7,0.75,0.8,1},{"F","D","C","C+","B-","B","B+","A-","A","A+"}))))</f>
        <v/>
      </c>
      <c r="P166" s="99" t="str">
        <f>IF(COUNT($A166)=0,"",IF(N166="","--",IF(N166="3E","3E",LOOKUP(N166/P$2,{0,0.4,0.45,0.5,0.55,0.6,0.65,0.7,0.75,0.8,1},{0,2,2.25,2.5,2.75,3,3.25,3.5,3.75,4}))))</f>
        <v/>
      </c>
      <c r="Q166" s="5" t="str">
        <f>IF(COUNT($A166)=0,"",IF($A166&lt;&gt;DR!$B168,"ERR",DR!AX168))</f>
        <v/>
      </c>
      <c r="R166" s="2" t="str">
        <f>IF(COUNT($A166)=0,"",IF(Q166="3E","3E",IF(Q166="","I",LOOKUP(Q166/S$2,{0,0.4,0.45,0.5,0.55,0.6,0.65,0.7,0.75,0.8,1},{"F","D","C","C+","B-","B","B+","A-","A","A+"}))))</f>
        <v/>
      </c>
      <c r="S166" s="99" t="str">
        <f>IF(COUNT($A166)=0,"",IF(Q166="","--",IF(Q166="3E","3E",LOOKUP(Q166/S$2,{0,0.4,0.45,0.5,0.55,0.6,0.65,0.7,0.75,0.8,1},{0,2,2.25,2.5,2.75,3,3.25,3.5,3.75,4}))))</f>
        <v/>
      </c>
      <c r="T166" s="5" t="str">
        <f>IF(OR(COUNT($A166)=0,DR!BZ168=""),"",IF($A166&lt;&gt;DR!$B168,"ERR",DR!BZ168))</f>
        <v/>
      </c>
      <c r="U166" s="2" t="str">
        <f>IF(COUNT($A166)=0,"",IF(T166="3E","3E",IF(T166="","I",LOOKUP(T166/V$2,{0,0.4,0.45,0.5,0.55,0.6,0.65,0.7,0.75,0.8,1},{"F","D","C","C+","B-","B","B+","A-","A","A+"}))))</f>
        <v/>
      </c>
      <c r="V166" s="99" t="str">
        <f>IF(COUNT($A166)=0,"",IF(T166="","--",IF(T166="3E","3E",LOOKUP(T166/V$2,{0,0.4,0.45,0.5,0.55,0.6,0.65,0.7,0.75,0.8,1},{0,2,2.25,2.5,2.75,3,3.25,3.5,3.75,4}))))</f>
        <v/>
      </c>
      <c r="W166" s="5" t="str">
        <f>IF(COUNT($A166)=0,"",IF($A166&lt;&gt;DR!$B168,"ERR",IF(DR!$A168="IM",DR!CL168,DR!CK168)))</f>
        <v/>
      </c>
      <c r="X166" s="2" t="str">
        <f>IF(COUNT($A166)=0,"",IF(W166="3E","3E",IF(W166="","I",LOOKUP(W166/Y$2,{0,0.4,0.45,0.5,0.55,0.6,0.65,0.7,0.75,0.8,1},{"F","D","C","C+","B-","B","B+","A-","A","A+"}))))</f>
        <v/>
      </c>
      <c r="Y166" s="99" t="str">
        <f>IF(COUNT($A166)=0,"",IF(W166="","--",IF(W166="3E","3E",LOOKUP(W166/Y$2,{0,0.4,0.45,0.5,0.55,0.6,0.65,0.7,0.75,0.8,1},{0,2,2.25,2.5,2.75,3,3.25,3.5,3.75,4}))))</f>
        <v/>
      </c>
      <c r="Z166" s="5" t="str">
        <f>IF(COUNT($A166)=0,"",IF($A166&lt;&gt;DR!$B168,"ERR",DR!BF168))</f>
        <v/>
      </c>
      <c r="AA166" s="2" t="str">
        <f>IF(COUNT($A166)=0,"",IF(Z166="3E","3E",IF(Z166="","I",LOOKUP(Z166/AB$2,{0,0.4,0.45,0.5,0.55,0.6,0.65,0.7,0.75,0.8,1},{"F","D","C","C+","B-","B","B+","A-","A","A+"}))))</f>
        <v/>
      </c>
      <c r="AB166" s="99" t="str">
        <f>IF(COUNT($A166)=0,"",IF(Z166="","--",IF(Z166="3E","3E",LOOKUP(Z166/AB$2,{0,0.4,0.45,0.5,0.55,0.6,0.65,0.7,0.75,0.8,1},{0,2,2.25,2.5,2.75,3,3.25,3.5,3.75,4}))))</f>
        <v/>
      </c>
      <c r="AC166" s="5" t="str">
        <f>IF(COUNT($A166)=0,"",IF($A166&lt;&gt;DR!$B168,"ERR",DR!BG168))</f>
        <v/>
      </c>
      <c r="AD166" s="2" t="str">
        <f>IF(COUNT($A166)=0,"",IF(AC166="3E","3E",IF(AC166="","I",LOOKUP(AC166/AE$2,{0,0.4,0.45,0.5,0.55,0.6,0.65,0.7,0.75,0.8,1},{"F","D","C","C+","B-","B","B+","A-","A","A+"}))))</f>
        <v/>
      </c>
      <c r="AE166" s="99" t="str">
        <f>IF(COUNT($A166)=0,"",IF(AC166="","--",IF(AC166="3E","3E",LOOKUP(AC166/AE$2,{0,0.4,0.45,0.5,0.55,0.6,0.65,0.7,0.75,0.8,1},{0,2,2.25,2.5,2.75,3,3.25,3.5,3.75,4}))))</f>
        <v/>
      </c>
      <c r="AF166" s="5" t="str">
        <f>IF(COUNT($A166)=0,"",IF($A166&lt;&gt;DR!$B168,"ERR",DR!BQ168))</f>
        <v/>
      </c>
      <c r="AG166" s="2" t="str">
        <f>IF(COUNT($A166)=0,"",IF(AF166="3E","3E",IF(AF166="","I",LOOKUP(AF166/AH$2,{0,0.4,0.45,0.5,0.55,0.6,0.65,0.7,0.75,0.8,1},{"F","D","C","C+","B-","B","B+","A-","A","A+"}))))</f>
        <v/>
      </c>
      <c r="AH166" s="99" t="str">
        <f>IF(COUNT($A166)=0,"",IF(AF166="","--",IF(AF166="3E","3E",LOOKUP(AF166/AH$2,{0,0.4,0.45,0.5,0.55,0.6,0.65,0.7,0.75,0.8,1},{0,2,2.25,2.5,2.75,3,3.25,3.5,3.75,4}))))</f>
        <v/>
      </c>
      <c r="AI166" s="5" t="str">
        <f>IF(COUNT($A166)=0,"",IF($A166&lt;&gt;DR!$B168,"ERR",DR!BY168))</f>
        <v/>
      </c>
      <c r="AJ166" s="2" t="str">
        <f>IF(COUNT($A166)=0,"",IF(AI166="3E","3E",IF(AI166="","I",LOOKUP(AI166/AK$2,{0,0.4,0.45,0.5,0.55,0.6,0.65,0.7,0.75,0.8,1},{"F","D","C","C+","B-","B","B+","A-","A","A+"}))))</f>
        <v/>
      </c>
      <c r="AK166" s="103" t="str">
        <f>IF(COUNT($A166)=0,"",IF(AI166="","--",IF(AI166="3E","3E",LOOKUP(AI166/AK$2,{0,0.4,0.45,0.5,0.55,0.6,0.65,0.7,0.75,0.8,1},{0,2,2.25,2.5,2.75,3,3.25,3.5,3.75,4}))))</f>
        <v/>
      </c>
      <c r="AL166" s="94" t="str">
        <f>IFERROR(IF(COUNT($A166)=0,"",IF(COUNT(W166)=0,"--",IF(COUNTIF(B166:AK166,"3E")&gt;0,"3E",SUM(IF(D166&gt;=2,D166*$D$3),IF(G166&gt;=2,G166*$G$3),IF(J166&gt;=2,J166*$J$3),IF(M166&gt;=2,M166*$M$3),IF(P166&gt;=2,P166*$P$3),IF(S166&gt;=2,S166*$S$3),IF(V166&gt;=2,V166*$V$3),IF(Y166&gt;=2,Y166*$Y$3),IF(AB166&gt;=2,AB166*$AB$3),IF(AE166&gt;=2,AE166*$AE$3),IF(AH166&gt;=2,AH166*$AH$3),IF(AK166&gt;=2,AK166*$AK$3))))),"")</f>
        <v/>
      </c>
      <c r="AM166" s="4" t="str">
        <f>IF(COUNT($A166)=0,"",IF(COUNT(W166)=0,"--",IF(COUNTIF(B166:Y166,"3E")&gt;0,"3E",TRUNC(SUM(IF(N(D166)&gt;=2,D$3*D166,0),IF(N(G166)&gt;=2,G$3*G166,0),IF(N(J166)&gt;=2,J$3*J166,0),IF(N(M166)&gt;=2,M$3*M166,0),IF(N(P166)&gt;=2,P$3*P166,0),IF(N(S166)&gt;=2,S$3*S166,0),IF(N(AB166)&gt;=2,AB$3*AB166,0),IF(N(AE166)&gt;=2,AE$3*AE166,0),IF(N(AH166)&gt;=2,AH$3*AH166,0),IF(N(V166)&gt;=2,V$3*V166,0),IF(N(Y166)&gt;=2,Y$3*Y166,0))/TCP,3))))</f>
        <v/>
      </c>
      <c r="AN166" s="2" t="str">
        <f>IFERROR(IF(COUNT($A166)=0,"",IF(COUNT(W166)=0,"--",IF(COUNTIF(B166:AK166,"3E")&gt;0,"3E",SUM(IF(D166&gt;=2,$D$3),IF(G166&gt;=2,$G$3),IF(J166&gt;=2,$J$3),IF(M166&gt;=2,$M$3),IF(P166&gt;=2,$P$3),IF(S166&gt;=2,$S$3),IF(V166&gt;=2,$V$3),IF(Y166&gt;=2,$Y$3),IF(AB166&gt;=2,$AB$3),IF(AE166&gt;=2,$AE$3),IF(AH166&gt;=2,$AH$3),IF(AK166&gt;=2,$AK$3))))),"")</f>
        <v/>
      </c>
      <c r="AO166" s="2" t="str">
        <f>IF(AM166="3E","3E",IF(COUNT($A166)=0,"",IF(COUNT(AK166)=0,"I",LOOKUP(AM166,{0,2,2.25,2.5,2.75,3,3.25,3.5,3.75,4},{"F","D","C","C+","B-","B","B+","A-","A","A+"}))))</f>
        <v/>
      </c>
      <c r="AP166" s="2" t="str">
        <f>IF(AM166="3E","3E",IF(OR(COUNT($A166)=0,COUNT(W166)=0),"",IF(AND(Y166&gt;=2,AM166&gt;=2,AN166&gt;=28),"PASS","FAIL")))</f>
        <v/>
      </c>
      <c r="AQ166" s="2" t="str">
        <f>IF(COUNT($A166)=0,"",IF(AP166="3E","3E",IF(AP166="PASS",CONCATENATE(IF(N(D166)&lt;2,"411F,",""),IF(N(G166)&lt;2,"412F,",""),IF(N(J166)&lt;2,"413F,",""),IF(N(M166)&lt;2,"421F,",""),IF(N(P166)&lt;2,"422F,",""),IF(N(S166)&lt;2,"423F,",""),IF(N(AB166)&lt;2,"431F,",""),IF(N(AE166)&lt;2,"432F,",""),IF(N(AH166)&lt;2,"433F,","")),"")))</f>
        <v/>
      </c>
      <c r="AR166" s="6" t="str">
        <f t="shared" si="3"/>
        <v/>
      </c>
    </row>
    <row r="167" spans="1:44" ht="18.95" customHeight="1" x14ac:dyDescent="0.25">
      <c r="A167" s="93" t="str">
        <f>IF(DR!$B169="","",DR!$B169)</f>
        <v/>
      </c>
      <c r="B167" s="5" t="str">
        <f>IF(COUNT($A167)=0,"",IF($A167&lt;&gt;DR!$B169,"ERR",DR!J169))</f>
        <v/>
      </c>
      <c r="C167" s="2" t="str">
        <f>IF(COUNT($A167)=0,"",IF(B167="3E","3E",IF(B167="","I",LOOKUP(B167/D$2,{0,0.4,0.45,0.5,0.55,0.6,0.65,0.7,0.75,0.8,1},{"F","D","C","C+","B-","B","B+","A-","A","A+"}))))</f>
        <v/>
      </c>
      <c r="D167" s="99" t="str">
        <f>IF(COUNT($A167)=0,"",IF(B167="","--",IF(B167="3E","3E",LOOKUP(B167/D$2,{0,0.4,0.45,0.5,0.55,0.6,0.65,0.7,0.75,0.8,1},{0,2,2.25,2.5,2.75,3,3.25,3.5,3.75,4}))))</f>
        <v/>
      </c>
      <c r="E167" s="5" t="str">
        <f>IF(COUNT($A167)=0,"",IF($A167&lt;&gt;DR!$B169,"ERR",DR!R169))</f>
        <v/>
      </c>
      <c r="F167" s="2" t="str">
        <f>IF(COUNT($A167)=0,"",IF(E167="3E","3E",IF(E167="","I",LOOKUP(E167/G$2,{0,0.4,0.45,0.5,0.55,0.6,0.65,0.7,0.75,0.8,1},{"F","D","C","C+","B-","B","B+","A-","A","A+"}))))</f>
        <v/>
      </c>
      <c r="G167" s="99" t="str">
        <f>IF(COUNT($A167)=0,"",IF(E167="","--",IF(E167="3E","3E",LOOKUP(E167/G$2,{0,0.4,0.45,0.5,0.55,0.6,0.65,0.7,0.75,0.8,1},{0,2,2.25,2.5,2.75,3,3.25,3.5,3.75,4}))))</f>
        <v/>
      </c>
      <c r="H167" s="5" t="str">
        <f>IF(COUNT($A167)=0,"",IF($A167&lt;&gt;DR!$B169,"ERR",DR!Z169))</f>
        <v/>
      </c>
      <c r="I167" s="2" t="str">
        <f>IF(COUNT($A167)=0,"",IF(H167="3E","3E",IF(H167="","I",LOOKUP(H167/J$2,{0,0.4,0.45,0.5,0.55,0.6,0.65,0.7,0.75,0.8,1},{"F","D","C","C+","B-","B","B+","A-","A","A+"}))))</f>
        <v/>
      </c>
      <c r="J167" s="99" t="str">
        <f>IF(COUNT($A167)=0,"",IF(H167="","--",IF(H167="3E","3E",LOOKUP(H167/J$2,{0,0.4,0.45,0.5,0.55,0.6,0.65,0.7,0.75,0.8,1},{0,2,2.25,2.5,2.75,3,3.25,3.5,3.75,4}))))</f>
        <v/>
      </c>
      <c r="K167" s="5" t="str">
        <f>IF(COUNT($A167)=0,"",IF($A167&lt;&gt;DR!$B169,"ERR",DR!AH169))</f>
        <v/>
      </c>
      <c r="L167" s="2" t="str">
        <f>IF(COUNT($A167)=0,"",IF(K167="3E","3E",IF(K167="","I",LOOKUP(K167/M$2,{0,0.4,0.45,0.5,0.55,0.6,0.65,0.7,0.75,0.8,1},{"F","D","C","C+","B-","B","B+","A-","A","A+"}))))</f>
        <v/>
      </c>
      <c r="M167" s="99" t="str">
        <f>IF(COUNT($A167)=0,"",IF(K167="","--",IF(K167="3E","3E",LOOKUP(K167/M$2,{0,0.4,0.45,0.5,0.55,0.6,0.65,0.7,0.75,0.8,1},{0,2,2.25,2.5,2.75,3,3.25,3.5,3.75,4}))))</f>
        <v/>
      </c>
      <c r="N167" s="5" t="str">
        <f>IF(COUNT($A167)=0,"",IF($A167&lt;&gt;DR!$B169,"ERR",DR!AP169))</f>
        <v/>
      </c>
      <c r="O167" s="2" t="str">
        <f>IF(COUNT($A167)=0,"",IF(N167="3E","3E",IF(N167="","I",LOOKUP(N167/P$2,{0,0.4,0.45,0.5,0.55,0.6,0.65,0.7,0.75,0.8,1},{"F","D","C","C+","B-","B","B+","A-","A","A+"}))))</f>
        <v/>
      </c>
      <c r="P167" s="99" t="str">
        <f>IF(COUNT($A167)=0,"",IF(N167="","--",IF(N167="3E","3E",LOOKUP(N167/P$2,{0,0.4,0.45,0.5,0.55,0.6,0.65,0.7,0.75,0.8,1},{0,2,2.25,2.5,2.75,3,3.25,3.5,3.75,4}))))</f>
        <v/>
      </c>
      <c r="Q167" s="5" t="str">
        <f>IF(COUNT($A167)=0,"",IF($A167&lt;&gt;DR!$B169,"ERR",DR!AX169))</f>
        <v/>
      </c>
      <c r="R167" s="2" t="str">
        <f>IF(COUNT($A167)=0,"",IF(Q167="3E","3E",IF(Q167="","I",LOOKUP(Q167/S$2,{0,0.4,0.45,0.5,0.55,0.6,0.65,0.7,0.75,0.8,1},{"F","D","C","C+","B-","B","B+","A-","A","A+"}))))</f>
        <v/>
      </c>
      <c r="S167" s="99" t="str">
        <f>IF(COUNT($A167)=0,"",IF(Q167="","--",IF(Q167="3E","3E",LOOKUP(Q167/S$2,{0,0.4,0.45,0.5,0.55,0.6,0.65,0.7,0.75,0.8,1},{0,2,2.25,2.5,2.75,3,3.25,3.5,3.75,4}))))</f>
        <v/>
      </c>
      <c r="T167" s="5" t="str">
        <f>IF(OR(COUNT($A167)=0,DR!BZ169=""),"",IF($A167&lt;&gt;DR!$B169,"ERR",DR!BZ169))</f>
        <v/>
      </c>
      <c r="U167" s="2" t="str">
        <f>IF(COUNT($A167)=0,"",IF(T167="3E","3E",IF(T167="","I",LOOKUP(T167/V$2,{0,0.4,0.45,0.5,0.55,0.6,0.65,0.7,0.75,0.8,1},{"F","D","C","C+","B-","B","B+","A-","A","A+"}))))</f>
        <v/>
      </c>
      <c r="V167" s="99" t="str">
        <f>IF(COUNT($A167)=0,"",IF(T167="","--",IF(T167="3E","3E",LOOKUP(T167/V$2,{0,0.4,0.45,0.5,0.55,0.6,0.65,0.7,0.75,0.8,1},{0,2,2.25,2.5,2.75,3,3.25,3.5,3.75,4}))))</f>
        <v/>
      </c>
      <c r="W167" s="5" t="str">
        <f>IF(COUNT($A167)=0,"",IF($A167&lt;&gt;DR!$B169,"ERR",IF(DR!$A169="IM",DR!CL169,DR!CK169)))</f>
        <v/>
      </c>
      <c r="X167" s="2" t="str">
        <f>IF(COUNT($A167)=0,"",IF(W167="3E","3E",IF(W167="","I",LOOKUP(W167/Y$2,{0,0.4,0.45,0.5,0.55,0.6,0.65,0.7,0.75,0.8,1},{"F","D","C","C+","B-","B","B+","A-","A","A+"}))))</f>
        <v/>
      </c>
      <c r="Y167" s="99" t="str">
        <f>IF(COUNT($A167)=0,"",IF(W167="","--",IF(W167="3E","3E",LOOKUP(W167/Y$2,{0,0.4,0.45,0.5,0.55,0.6,0.65,0.7,0.75,0.8,1},{0,2,2.25,2.5,2.75,3,3.25,3.5,3.75,4}))))</f>
        <v/>
      </c>
      <c r="Z167" s="5" t="str">
        <f>IF(COUNT($A167)=0,"",IF($A167&lt;&gt;DR!$B169,"ERR",DR!BF169))</f>
        <v/>
      </c>
      <c r="AA167" s="2" t="str">
        <f>IF(COUNT($A167)=0,"",IF(Z167="3E","3E",IF(Z167="","I",LOOKUP(Z167/AB$2,{0,0.4,0.45,0.5,0.55,0.6,0.65,0.7,0.75,0.8,1},{"F","D","C","C+","B-","B","B+","A-","A","A+"}))))</f>
        <v/>
      </c>
      <c r="AB167" s="99" t="str">
        <f>IF(COUNT($A167)=0,"",IF(Z167="","--",IF(Z167="3E","3E",LOOKUP(Z167/AB$2,{0,0.4,0.45,0.5,0.55,0.6,0.65,0.7,0.75,0.8,1},{0,2,2.25,2.5,2.75,3,3.25,3.5,3.75,4}))))</f>
        <v/>
      </c>
      <c r="AC167" s="5" t="str">
        <f>IF(COUNT($A167)=0,"",IF($A167&lt;&gt;DR!$B169,"ERR",DR!BG169))</f>
        <v/>
      </c>
      <c r="AD167" s="2" t="str">
        <f>IF(COUNT($A167)=0,"",IF(AC167="3E","3E",IF(AC167="","I",LOOKUP(AC167/AE$2,{0,0.4,0.45,0.5,0.55,0.6,0.65,0.7,0.75,0.8,1},{"F","D","C","C+","B-","B","B+","A-","A","A+"}))))</f>
        <v/>
      </c>
      <c r="AE167" s="99" t="str">
        <f>IF(COUNT($A167)=0,"",IF(AC167="","--",IF(AC167="3E","3E",LOOKUP(AC167/AE$2,{0,0.4,0.45,0.5,0.55,0.6,0.65,0.7,0.75,0.8,1},{0,2,2.25,2.5,2.75,3,3.25,3.5,3.75,4}))))</f>
        <v/>
      </c>
      <c r="AF167" s="5" t="str">
        <f>IF(COUNT($A167)=0,"",IF($A167&lt;&gt;DR!$B169,"ERR",DR!BQ169))</f>
        <v/>
      </c>
      <c r="AG167" s="2" t="str">
        <f>IF(COUNT($A167)=0,"",IF(AF167="3E","3E",IF(AF167="","I",LOOKUP(AF167/AH$2,{0,0.4,0.45,0.5,0.55,0.6,0.65,0.7,0.75,0.8,1},{"F","D","C","C+","B-","B","B+","A-","A","A+"}))))</f>
        <v/>
      </c>
      <c r="AH167" s="99" t="str">
        <f>IF(COUNT($A167)=0,"",IF(AF167="","--",IF(AF167="3E","3E",LOOKUP(AF167/AH$2,{0,0.4,0.45,0.5,0.55,0.6,0.65,0.7,0.75,0.8,1},{0,2,2.25,2.5,2.75,3,3.25,3.5,3.75,4}))))</f>
        <v/>
      </c>
      <c r="AI167" s="5" t="str">
        <f>IF(COUNT($A167)=0,"",IF($A167&lt;&gt;DR!$B169,"ERR",DR!BY169))</f>
        <v/>
      </c>
      <c r="AJ167" s="2" t="str">
        <f>IF(COUNT($A167)=0,"",IF(AI167="3E","3E",IF(AI167="","I",LOOKUP(AI167/AK$2,{0,0.4,0.45,0.5,0.55,0.6,0.65,0.7,0.75,0.8,1},{"F","D","C","C+","B-","B","B+","A-","A","A+"}))))</f>
        <v/>
      </c>
      <c r="AK167" s="103" t="str">
        <f>IF(COUNT($A167)=0,"",IF(AI167="","--",IF(AI167="3E","3E",LOOKUP(AI167/AK$2,{0,0.4,0.45,0.5,0.55,0.6,0.65,0.7,0.75,0.8,1},{0,2,2.25,2.5,2.75,3,3.25,3.5,3.75,4}))))</f>
        <v/>
      </c>
      <c r="AL167" s="94" t="str">
        <f>IFERROR(IF(COUNT($A167)=0,"",IF(COUNT(W167)=0,"--",IF(COUNTIF(B167:AK167,"3E")&gt;0,"3E",SUM(IF(D167&gt;=2,D167*$D$3),IF(G167&gt;=2,G167*$G$3),IF(J167&gt;=2,J167*$J$3),IF(M167&gt;=2,M167*$M$3),IF(P167&gt;=2,P167*$P$3),IF(S167&gt;=2,S167*$S$3),IF(V167&gt;=2,V167*$V$3),IF(Y167&gt;=2,Y167*$Y$3),IF(AB167&gt;=2,AB167*$AB$3),IF(AE167&gt;=2,AE167*$AE$3),IF(AH167&gt;=2,AH167*$AH$3),IF(AK167&gt;=2,AK167*$AK$3))))),"")</f>
        <v/>
      </c>
      <c r="AM167" s="4" t="str">
        <f>IF(COUNT($A167)=0,"",IF(COUNT(W167)=0,"--",IF(COUNTIF(B167:Y167,"3E")&gt;0,"3E",TRUNC(SUM(IF(N(D167)&gt;=2,D$3*D167,0),IF(N(G167)&gt;=2,G$3*G167,0),IF(N(J167)&gt;=2,J$3*J167,0),IF(N(M167)&gt;=2,M$3*M167,0),IF(N(P167)&gt;=2,P$3*P167,0),IF(N(S167)&gt;=2,S$3*S167,0),IF(N(AB167)&gt;=2,AB$3*AB167,0),IF(N(AE167)&gt;=2,AE$3*AE167,0),IF(N(AH167)&gt;=2,AH$3*AH167,0),IF(N(V167)&gt;=2,V$3*V167,0),IF(N(Y167)&gt;=2,Y$3*Y167,0))/TCP,3))))</f>
        <v/>
      </c>
      <c r="AN167" s="2" t="str">
        <f>IFERROR(IF(COUNT($A167)=0,"",IF(COUNT(W167)=0,"--",IF(COUNTIF(B167:AK167,"3E")&gt;0,"3E",SUM(IF(D167&gt;=2,$D$3),IF(G167&gt;=2,$G$3),IF(J167&gt;=2,$J$3),IF(M167&gt;=2,$M$3),IF(P167&gt;=2,$P$3),IF(S167&gt;=2,$S$3),IF(V167&gt;=2,$V$3),IF(Y167&gt;=2,$Y$3),IF(AB167&gt;=2,$AB$3),IF(AE167&gt;=2,$AE$3),IF(AH167&gt;=2,$AH$3),IF(AK167&gt;=2,$AK$3))))),"")</f>
        <v/>
      </c>
      <c r="AO167" s="2" t="str">
        <f>IF(AM167="3E","3E",IF(COUNT($A167)=0,"",IF(COUNT(AK167)=0,"I",LOOKUP(AM167,{0,2,2.25,2.5,2.75,3,3.25,3.5,3.75,4},{"F","D","C","C+","B-","B","B+","A-","A","A+"}))))</f>
        <v/>
      </c>
      <c r="AP167" s="2" t="str">
        <f>IF(AM167="3E","3E",IF(OR(COUNT($A167)=0,COUNT(W167)=0),"",IF(AND(Y167&gt;=2,AM167&gt;=2,AN167&gt;=28),"PASS","FAIL")))</f>
        <v/>
      </c>
      <c r="AQ167" s="2" t="str">
        <f>IF(COUNT($A167)=0,"",IF(AP167="3E","3E",IF(AP167="PASS",CONCATENATE(IF(N(D167)&lt;2,"411F,",""),IF(N(G167)&lt;2,"412F,",""),IF(N(J167)&lt;2,"413F,",""),IF(N(M167)&lt;2,"421F,",""),IF(N(P167)&lt;2,"422F,",""),IF(N(S167)&lt;2,"423F,",""),IF(N(AB167)&lt;2,"431F,",""),IF(N(AE167)&lt;2,"432F,",""),IF(N(AH167)&lt;2,"433F,","")),"")))</f>
        <v/>
      </c>
      <c r="AR167" s="6" t="str">
        <f t="shared" si="3"/>
        <v/>
      </c>
    </row>
    <row r="168" spans="1:44" ht="18.95" customHeight="1" x14ac:dyDescent="0.25">
      <c r="A168" s="93" t="str">
        <f>IF(DR!$B170="","",DR!$B170)</f>
        <v/>
      </c>
      <c r="B168" s="5" t="str">
        <f>IF(COUNT($A168)=0,"",IF($A168&lt;&gt;DR!$B170,"ERR",DR!J170))</f>
        <v/>
      </c>
      <c r="C168" s="2" t="str">
        <f>IF(COUNT($A168)=0,"",IF(B168="3E","3E",IF(B168="","I",LOOKUP(B168/D$2,{0,0.4,0.45,0.5,0.55,0.6,0.65,0.7,0.75,0.8,1},{"F","D","C","C+","B-","B","B+","A-","A","A+"}))))</f>
        <v/>
      </c>
      <c r="D168" s="99" t="str">
        <f>IF(COUNT($A168)=0,"",IF(B168="","--",IF(B168="3E","3E",LOOKUP(B168/D$2,{0,0.4,0.45,0.5,0.55,0.6,0.65,0.7,0.75,0.8,1},{0,2,2.25,2.5,2.75,3,3.25,3.5,3.75,4}))))</f>
        <v/>
      </c>
      <c r="E168" s="5" t="str">
        <f>IF(COUNT($A168)=0,"",IF($A168&lt;&gt;DR!$B170,"ERR",DR!R170))</f>
        <v/>
      </c>
      <c r="F168" s="2" t="str">
        <f>IF(COUNT($A168)=0,"",IF(E168="3E","3E",IF(E168="","I",LOOKUP(E168/G$2,{0,0.4,0.45,0.5,0.55,0.6,0.65,0.7,0.75,0.8,1},{"F","D","C","C+","B-","B","B+","A-","A","A+"}))))</f>
        <v/>
      </c>
      <c r="G168" s="99" t="str">
        <f>IF(COUNT($A168)=0,"",IF(E168="","--",IF(E168="3E","3E",LOOKUP(E168/G$2,{0,0.4,0.45,0.5,0.55,0.6,0.65,0.7,0.75,0.8,1},{0,2,2.25,2.5,2.75,3,3.25,3.5,3.75,4}))))</f>
        <v/>
      </c>
      <c r="H168" s="5" t="str">
        <f>IF(COUNT($A168)=0,"",IF($A168&lt;&gt;DR!$B170,"ERR",DR!Z170))</f>
        <v/>
      </c>
      <c r="I168" s="2" t="str">
        <f>IF(COUNT($A168)=0,"",IF(H168="3E","3E",IF(H168="","I",LOOKUP(H168/J$2,{0,0.4,0.45,0.5,0.55,0.6,0.65,0.7,0.75,0.8,1},{"F","D","C","C+","B-","B","B+","A-","A","A+"}))))</f>
        <v/>
      </c>
      <c r="J168" s="99" t="str">
        <f>IF(COUNT($A168)=0,"",IF(H168="","--",IF(H168="3E","3E",LOOKUP(H168/J$2,{0,0.4,0.45,0.5,0.55,0.6,0.65,0.7,0.75,0.8,1},{0,2,2.25,2.5,2.75,3,3.25,3.5,3.75,4}))))</f>
        <v/>
      </c>
      <c r="K168" s="5" t="str">
        <f>IF(COUNT($A168)=0,"",IF($A168&lt;&gt;DR!$B170,"ERR",DR!AH170))</f>
        <v/>
      </c>
      <c r="L168" s="2" t="str">
        <f>IF(COUNT($A168)=0,"",IF(K168="3E","3E",IF(K168="","I",LOOKUP(K168/M$2,{0,0.4,0.45,0.5,0.55,0.6,0.65,0.7,0.75,0.8,1},{"F","D","C","C+","B-","B","B+","A-","A","A+"}))))</f>
        <v/>
      </c>
      <c r="M168" s="99" t="str">
        <f>IF(COUNT($A168)=0,"",IF(K168="","--",IF(K168="3E","3E",LOOKUP(K168/M$2,{0,0.4,0.45,0.5,0.55,0.6,0.65,0.7,0.75,0.8,1},{0,2,2.25,2.5,2.75,3,3.25,3.5,3.75,4}))))</f>
        <v/>
      </c>
      <c r="N168" s="5" t="str">
        <f>IF(COUNT($A168)=0,"",IF($A168&lt;&gt;DR!$B170,"ERR",DR!AP170))</f>
        <v/>
      </c>
      <c r="O168" s="2" t="str">
        <f>IF(COUNT($A168)=0,"",IF(N168="3E","3E",IF(N168="","I",LOOKUP(N168/P$2,{0,0.4,0.45,0.5,0.55,0.6,0.65,0.7,0.75,0.8,1},{"F","D","C","C+","B-","B","B+","A-","A","A+"}))))</f>
        <v/>
      </c>
      <c r="P168" s="99" t="str">
        <f>IF(COUNT($A168)=0,"",IF(N168="","--",IF(N168="3E","3E",LOOKUP(N168/P$2,{0,0.4,0.45,0.5,0.55,0.6,0.65,0.7,0.75,0.8,1},{0,2,2.25,2.5,2.75,3,3.25,3.5,3.75,4}))))</f>
        <v/>
      </c>
      <c r="Q168" s="5" t="str">
        <f>IF(COUNT($A168)=0,"",IF($A168&lt;&gt;DR!$B170,"ERR",DR!AX170))</f>
        <v/>
      </c>
      <c r="R168" s="2" t="str">
        <f>IF(COUNT($A168)=0,"",IF(Q168="3E","3E",IF(Q168="","I",LOOKUP(Q168/S$2,{0,0.4,0.45,0.5,0.55,0.6,0.65,0.7,0.75,0.8,1},{"F","D","C","C+","B-","B","B+","A-","A","A+"}))))</f>
        <v/>
      </c>
      <c r="S168" s="99" t="str">
        <f>IF(COUNT($A168)=0,"",IF(Q168="","--",IF(Q168="3E","3E",LOOKUP(Q168/S$2,{0,0.4,0.45,0.5,0.55,0.6,0.65,0.7,0.75,0.8,1},{0,2,2.25,2.5,2.75,3,3.25,3.5,3.75,4}))))</f>
        <v/>
      </c>
      <c r="T168" s="5" t="str">
        <f>IF(OR(COUNT($A168)=0,DR!BZ170=""),"",IF($A168&lt;&gt;DR!$B170,"ERR",DR!BZ170))</f>
        <v/>
      </c>
      <c r="U168" s="2" t="str">
        <f>IF(COUNT($A168)=0,"",IF(T168="3E","3E",IF(T168="","I",LOOKUP(T168/V$2,{0,0.4,0.45,0.5,0.55,0.6,0.65,0.7,0.75,0.8,1},{"F","D","C","C+","B-","B","B+","A-","A","A+"}))))</f>
        <v/>
      </c>
      <c r="V168" s="99" t="str">
        <f>IF(COUNT($A168)=0,"",IF(T168="","--",IF(T168="3E","3E",LOOKUP(T168/V$2,{0,0.4,0.45,0.5,0.55,0.6,0.65,0.7,0.75,0.8,1},{0,2,2.25,2.5,2.75,3,3.25,3.5,3.75,4}))))</f>
        <v/>
      </c>
      <c r="W168" s="5" t="str">
        <f>IF(COUNT($A168)=0,"",IF($A168&lt;&gt;DR!$B170,"ERR",IF(DR!$A170="IM",DR!CL170,DR!CK170)))</f>
        <v/>
      </c>
      <c r="X168" s="2" t="str">
        <f>IF(COUNT($A168)=0,"",IF(W168="3E","3E",IF(W168="","I",LOOKUP(W168/Y$2,{0,0.4,0.45,0.5,0.55,0.6,0.65,0.7,0.75,0.8,1},{"F","D","C","C+","B-","B","B+","A-","A","A+"}))))</f>
        <v/>
      </c>
      <c r="Y168" s="99" t="str">
        <f>IF(COUNT($A168)=0,"",IF(W168="","--",IF(W168="3E","3E",LOOKUP(W168/Y$2,{0,0.4,0.45,0.5,0.55,0.6,0.65,0.7,0.75,0.8,1},{0,2,2.25,2.5,2.75,3,3.25,3.5,3.75,4}))))</f>
        <v/>
      </c>
      <c r="Z168" s="5" t="str">
        <f>IF(COUNT($A168)=0,"",IF($A168&lt;&gt;DR!$B170,"ERR",DR!BF170))</f>
        <v/>
      </c>
      <c r="AA168" s="2" t="str">
        <f>IF(COUNT($A168)=0,"",IF(Z168="3E","3E",IF(Z168="","I",LOOKUP(Z168/AB$2,{0,0.4,0.45,0.5,0.55,0.6,0.65,0.7,0.75,0.8,1},{"F","D","C","C+","B-","B","B+","A-","A","A+"}))))</f>
        <v/>
      </c>
      <c r="AB168" s="99" t="str">
        <f>IF(COUNT($A168)=0,"",IF(Z168="","--",IF(Z168="3E","3E",LOOKUP(Z168/AB$2,{0,0.4,0.45,0.5,0.55,0.6,0.65,0.7,0.75,0.8,1},{0,2,2.25,2.5,2.75,3,3.25,3.5,3.75,4}))))</f>
        <v/>
      </c>
      <c r="AC168" s="5" t="str">
        <f>IF(COUNT($A168)=0,"",IF($A168&lt;&gt;DR!$B170,"ERR",DR!BG170))</f>
        <v/>
      </c>
      <c r="AD168" s="2" t="str">
        <f>IF(COUNT($A168)=0,"",IF(AC168="3E","3E",IF(AC168="","I",LOOKUP(AC168/AE$2,{0,0.4,0.45,0.5,0.55,0.6,0.65,0.7,0.75,0.8,1},{"F","D","C","C+","B-","B","B+","A-","A","A+"}))))</f>
        <v/>
      </c>
      <c r="AE168" s="99" t="str">
        <f>IF(COUNT($A168)=0,"",IF(AC168="","--",IF(AC168="3E","3E",LOOKUP(AC168/AE$2,{0,0.4,0.45,0.5,0.55,0.6,0.65,0.7,0.75,0.8,1},{0,2,2.25,2.5,2.75,3,3.25,3.5,3.75,4}))))</f>
        <v/>
      </c>
      <c r="AF168" s="5" t="str">
        <f>IF(COUNT($A168)=0,"",IF($A168&lt;&gt;DR!$B170,"ERR",DR!BQ170))</f>
        <v/>
      </c>
      <c r="AG168" s="2" t="str">
        <f>IF(COUNT($A168)=0,"",IF(AF168="3E","3E",IF(AF168="","I",LOOKUP(AF168/AH$2,{0,0.4,0.45,0.5,0.55,0.6,0.65,0.7,0.75,0.8,1},{"F","D","C","C+","B-","B","B+","A-","A","A+"}))))</f>
        <v/>
      </c>
      <c r="AH168" s="99" t="str">
        <f>IF(COUNT($A168)=0,"",IF(AF168="","--",IF(AF168="3E","3E",LOOKUP(AF168/AH$2,{0,0.4,0.45,0.5,0.55,0.6,0.65,0.7,0.75,0.8,1},{0,2,2.25,2.5,2.75,3,3.25,3.5,3.75,4}))))</f>
        <v/>
      </c>
      <c r="AI168" s="5" t="str">
        <f>IF(COUNT($A168)=0,"",IF($A168&lt;&gt;DR!$B170,"ERR",DR!BY170))</f>
        <v/>
      </c>
      <c r="AJ168" s="2" t="str">
        <f>IF(COUNT($A168)=0,"",IF(AI168="3E","3E",IF(AI168="","I",LOOKUP(AI168/AK$2,{0,0.4,0.45,0.5,0.55,0.6,0.65,0.7,0.75,0.8,1},{"F","D","C","C+","B-","B","B+","A-","A","A+"}))))</f>
        <v/>
      </c>
      <c r="AK168" s="103" t="str">
        <f>IF(COUNT($A168)=0,"",IF(AI168="","--",IF(AI168="3E","3E",LOOKUP(AI168/AK$2,{0,0.4,0.45,0.5,0.55,0.6,0.65,0.7,0.75,0.8,1},{0,2,2.25,2.5,2.75,3,3.25,3.5,3.75,4}))))</f>
        <v/>
      </c>
      <c r="AL168" s="94" t="str">
        <f>IFERROR(IF(COUNT($A168)=0,"",IF(COUNT(W168)=0,"--",IF(COUNTIF(B168:AK168,"3E")&gt;0,"3E",SUM(IF(D168&gt;=2,D168*$D$3),IF(G168&gt;=2,G168*$G$3),IF(J168&gt;=2,J168*$J$3),IF(M168&gt;=2,M168*$M$3),IF(P168&gt;=2,P168*$P$3),IF(S168&gt;=2,S168*$S$3),IF(V168&gt;=2,V168*$V$3),IF(Y168&gt;=2,Y168*$Y$3),IF(AB168&gt;=2,AB168*$AB$3),IF(AE168&gt;=2,AE168*$AE$3),IF(AH168&gt;=2,AH168*$AH$3),IF(AK168&gt;=2,AK168*$AK$3))))),"")</f>
        <v/>
      </c>
      <c r="AM168" s="4" t="str">
        <f>IF(COUNT($A168)=0,"",IF(COUNT(W168)=0,"--",IF(COUNTIF(B168:Y168,"3E")&gt;0,"3E",TRUNC(SUM(IF(N(D168)&gt;=2,D$3*D168,0),IF(N(G168)&gt;=2,G$3*G168,0),IF(N(J168)&gt;=2,J$3*J168,0),IF(N(M168)&gt;=2,M$3*M168,0),IF(N(P168)&gt;=2,P$3*P168,0),IF(N(S168)&gt;=2,S$3*S168,0),IF(N(AB168)&gt;=2,AB$3*AB168,0),IF(N(AE168)&gt;=2,AE$3*AE168,0),IF(N(AH168)&gt;=2,AH$3*AH168,0),IF(N(V168)&gt;=2,V$3*V168,0),IF(N(Y168)&gt;=2,Y$3*Y168,0))/TCP,3))))</f>
        <v/>
      </c>
      <c r="AN168" s="2" t="str">
        <f>IFERROR(IF(COUNT($A168)=0,"",IF(COUNT(W168)=0,"--",IF(COUNTIF(B168:AK168,"3E")&gt;0,"3E",SUM(IF(D168&gt;=2,$D$3),IF(G168&gt;=2,$G$3),IF(J168&gt;=2,$J$3),IF(M168&gt;=2,$M$3),IF(P168&gt;=2,$P$3),IF(S168&gt;=2,$S$3),IF(V168&gt;=2,$V$3),IF(Y168&gt;=2,$Y$3),IF(AB168&gt;=2,$AB$3),IF(AE168&gt;=2,$AE$3),IF(AH168&gt;=2,$AH$3),IF(AK168&gt;=2,$AK$3))))),"")</f>
        <v/>
      </c>
      <c r="AO168" s="2" t="str">
        <f>IF(AM168="3E","3E",IF(COUNT($A168)=0,"",IF(COUNT(AK168)=0,"I",LOOKUP(AM168,{0,2,2.25,2.5,2.75,3,3.25,3.5,3.75,4},{"F","D","C","C+","B-","B","B+","A-","A","A+"}))))</f>
        <v/>
      </c>
      <c r="AP168" s="2" t="str">
        <f>IF(AM168="3E","3E",IF(OR(COUNT($A168)=0,COUNT(W168)=0),"",IF(AND(Y168&gt;=2,AM168&gt;=2,AN168&gt;=28),"PASS","FAIL")))</f>
        <v/>
      </c>
      <c r="AQ168" s="2" t="str">
        <f>IF(COUNT($A168)=0,"",IF(AP168="3E","3E",IF(AP168="PASS",CONCATENATE(IF(N(D168)&lt;2,"411F,",""),IF(N(G168)&lt;2,"412F,",""),IF(N(J168)&lt;2,"413F,",""),IF(N(M168)&lt;2,"421F,",""),IF(N(P168)&lt;2,"422F,",""),IF(N(S168)&lt;2,"423F,",""),IF(N(AB168)&lt;2,"431F,",""),IF(N(AE168)&lt;2,"432F,",""),IF(N(AH168)&lt;2,"433F,","")),"")))</f>
        <v/>
      </c>
      <c r="AR168" s="6" t="str">
        <f t="shared" si="3"/>
        <v/>
      </c>
    </row>
    <row r="169" spans="1:44" ht="18.95" customHeight="1" x14ac:dyDescent="0.25">
      <c r="A169" s="93" t="str">
        <f>IF(DR!$B171="","",DR!$B171)</f>
        <v/>
      </c>
      <c r="B169" s="5" t="str">
        <f>IF(COUNT($A169)=0,"",IF($A169&lt;&gt;DR!$B171,"ERR",DR!J171))</f>
        <v/>
      </c>
      <c r="C169" s="2" t="str">
        <f>IF(COUNT($A169)=0,"",IF(B169="3E","3E",IF(B169="","I",LOOKUP(B169/D$2,{0,0.4,0.45,0.5,0.55,0.6,0.65,0.7,0.75,0.8,1},{"F","D","C","C+","B-","B","B+","A-","A","A+"}))))</f>
        <v/>
      </c>
      <c r="D169" s="99" t="str">
        <f>IF(COUNT($A169)=0,"",IF(B169="","--",IF(B169="3E","3E",LOOKUP(B169/D$2,{0,0.4,0.45,0.5,0.55,0.6,0.65,0.7,0.75,0.8,1},{0,2,2.25,2.5,2.75,3,3.25,3.5,3.75,4}))))</f>
        <v/>
      </c>
      <c r="E169" s="5" t="str">
        <f>IF(COUNT($A169)=0,"",IF($A169&lt;&gt;DR!$B171,"ERR",DR!R171))</f>
        <v/>
      </c>
      <c r="F169" s="2" t="str">
        <f>IF(COUNT($A169)=0,"",IF(E169="3E","3E",IF(E169="","I",LOOKUP(E169/G$2,{0,0.4,0.45,0.5,0.55,0.6,0.65,0.7,0.75,0.8,1},{"F","D","C","C+","B-","B","B+","A-","A","A+"}))))</f>
        <v/>
      </c>
      <c r="G169" s="99" t="str">
        <f>IF(COUNT($A169)=0,"",IF(E169="","--",IF(E169="3E","3E",LOOKUP(E169/G$2,{0,0.4,0.45,0.5,0.55,0.6,0.65,0.7,0.75,0.8,1},{0,2,2.25,2.5,2.75,3,3.25,3.5,3.75,4}))))</f>
        <v/>
      </c>
      <c r="H169" s="5" t="str">
        <f>IF(COUNT($A169)=0,"",IF($A169&lt;&gt;DR!$B171,"ERR",DR!Z171))</f>
        <v/>
      </c>
      <c r="I169" s="2" t="str">
        <f>IF(COUNT($A169)=0,"",IF(H169="3E","3E",IF(H169="","I",LOOKUP(H169/J$2,{0,0.4,0.45,0.5,0.55,0.6,0.65,0.7,0.75,0.8,1},{"F","D","C","C+","B-","B","B+","A-","A","A+"}))))</f>
        <v/>
      </c>
      <c r="J169" s="99" t="str">
        <f>IF(COUNT($A169)=0,"",IF(H169="","--",IF(H169="3E","3E",LOOKUP(H169/J$2,{0,0.4,0.45,0.5,0.55,0.6,0.65,0.7,0.75,0.8,1},{0,2,2.25,2.5,2.75,3,3.25,3.5,3.75,4}))))</f>
        <v/>
      </c>
      <c r="K169" s="5" t="str">
        <f>IF(COUNT($A169)=0,"",IF($A169&lt;&gt;DR!$B171,"ERR",DR!AH171))</f>
        <v/>
      </c>
      <c r="L169" s="2" t="str">
        <f>IF(COUNT($A169)=0,"",IF(K169="3E","3E",IF(K169="","I",LOOKUP(K169/M$2,{0,0.4,0.45,0.5,0.55,0.6,0.65,0.7,0.75,0.8,1},{"F","D","C","C+","B-","B","B+","A-","A","A+"}))))</f>
        <v/>
      </c>
      <c r="M169" s="99" t="str">
        <f>IF(COUNT($A169)=0,"",IF(K169="","--",IF(K169="3E","3E",LOOKUP(K169/M$2,{0,0.4,0.45,0.5,0.55,0.6,0.65,0.7,0.75,0.8,1},{0,2,2.25,2.5,2.75,3,3.25,3.5,3.75,4}))))</f>
        <v/>
      </c>
      <c r="N169" s="5" t="str">
        <f>IF(COUNT($A169)=0,"",IF($A169&lt;&gt;DR!$B171,"ERR",DR!AP171))</f>
        <v/>
      </c>
      <c r="O169" s="2" t="str">
        <f>IF(COUNT($A169)=0,"",IF(N169="3E","3E",IF(N169="","I",LOOKUP(N169/P$2,{0,0.4,0.45,0.5,0.55,0.6,0.65,0.7,0.75,0.8,1},{"F","D","C","C+","B-","B","B+","A-","A","A+"}))))</f>
        <v/>
      </c>
      <c r="P169" s="99" t="str">
        <f>IF(COUNT($A169)=0,"",IF(N169="","--",IF(N169="3E","3E",LOOKUP(N169/P$2,{0,0.4,0.45,0.5,0.55,0.6,0.65,0.7,0.75,0.8,1},{0,2,2.25,2.5,2.75,3,3.25,3.5,3.75,4}))))</f>
        <v/>
      </c>
      <c r="Q169" s="5" t="str">
        <f>IF(COUNT($A169)=0,"",IF($A169&lt;&gt;DR!$B171,"ERR",DR!AX171))</f>
        <v/>
      </c>
      <c r="R169" s="2" t="str">
        <f>IF(COUNT($A169)=0,"",IF(Q169="3E","3E",IF(Q169="","I",LOOKUP(Q169/S$2,{0,0.4,0.45,0.5,0.55,0.6,0.65,0.7,0.75,0.8,1},{"F","D","C","C+","B-","B","B+","A-","A","A+"}))))</f>
        <v/>
      </c>
      <c r="S169" s="99" t="str">
        <f>IF(COUNT($A169)=0,"",IF(Q169="","--",IF(Q169="3E","3E",LOOKUP(Q169/S$2,{0,0.4,0.45,0.5,0.55,0.6,0.65,0.7,0.75,0.8,1},{0,2,2.25,2.5,2.75,3,3.25,3.5,3.75,4}))))</f>
        <v/>
      </c>
      <c r="T169" s="5" t="str">
        <f>IF(OR(COUNT($A169)=0,DR!BZ171=""),"",IF($A169&lt;&gt;DR!$B171,"ERR",DR!BZ171))</f>
        <v/>
      </c>
      <c r="U169" s="2" t="str">
        <f>IF(COUNT($A169)=0,"",IF(T169="3E","3E",IF(T169="","I",LOOKUP(T169/V$2,{0,0.4,0.45,0.5,0.55,0.6,0.65,0.7,0.75,0.8,1},{"F","D","C","C+","B-","B","B+","A-","A","A+"}))))</f>
        <v/>
      </c>
      <c r="V169" s="99" t="str">
        <f>IF(COUNT($A169)=0,"",IF(T169="","--",IF(T169="3E","3E",LOOKUP(T169/V$2,{0,0.4,0.45,0.5,0.55,0.6,0.65,0.7,0.75,0.8,1},{0,2,2.25,2.5,2.75,3,3.25,3.5,3.75,4}))))</f>
        <v/>
      </c>
      <c r="W169" s="5" t="str">
        <f>IF(COUNT($A169)=0,"",IF($A169&lt;&gt;DR!$B171,"ERR",IF(DR!$A171="IM",DR!CL171,DR!CK171)))</f>
        <v/>
      </c>
      <c r="X169" s="2" t="str">
        <f>IF(COUNT($A169)=0,"",IF(W169="3E","3E",IF(W169="","I",LOOKUP(W169/Y$2,{0,0.4,0.45,0.5,0.55,0.6,0.65,0.7,0.75,0.8,1},{"F","D","C","C+","B-","B","B+","A-","A","A+"}))))</f>
        <v/>
      </c>
      <c r="Y169" s="99" t="str">
        <f>IF(COUNT($A169)=0,"",IF(W169="","--",IF(W169="3E","3E",LOOKUP(W169/Y$2,{0,0.4,0.45,0.5,0.55,0.6,0.65,0.7,0.75,0.8,1},{0,2,2.25,2.5,2.75,3,3.25,3.5,3.75,4}))))</f>
        <v/>
      </c>
      <c r="Z169" s="5" t="str">
        <f>IF(COUNT($A169)=0,"",IF($A169&lt;&gt;DR!$B171,"ERR",DR!BF171))</f>
        <v/>
      </c>
      <c r="AA169" s="2" t="str">
        <f>IF(COUNT($A169)=0,"",IF(Z169="3E","3E",IF(Z169="","I",LOOKUP(Z169/AB$2,{0,0.4,0.45,0.5,0.55,0.6,0.65,0.7,0.75,0.8,1},{"F","D","C","C+","B-","B","B+","A-","A","A+"}))))</f>
        <v/>
      </c>
      <c r="AB169" s="99" t="str">
        <f>IF(COUNT($A169)=0,"",IF(Z169="","--",IF(Z169="3E","3E",LOOKUP(Z169/AB$2,{0,0.4,0.45,0.5,0.55,0.6,0.65,0.7,0.75,0.8,1},{0,2,2.25,2.5,2.75,3,3.25,3.5,3.75,4}))))</f>
        <v/>
      </c>
      <c r="AC169" s="5" t="str">
        <f>IF(COUNT($A169)=0,"",IF($A169&lt;&gt;DR!$B171,"ERR",DR!BG171))</f>
        <v/>
      </c>
      <c r="AD169" s="2" t="str">
        <f>IF(COUNT($A169)=0,"",IF(AC169="3E","3E",IF(AC169="","I",LOOKUP(AC169/AE$2,{0,0.4,0.45,0.5,0.55,0.6,0.65,0.7,0.75,0.8,1},{"F","D","C","C+","B-","B","B+","A-","A","A+"}))))</f>
        <v/>
      </c>
      <c r="AE169" s="99" t="str">
        <f>IF(COUNT($A169)=0,"",IF(AC169="","--",IF(AC169="3E","3E",LOOKUP(AC169/AE$2,{0,0.4,0.45,0.5,0.55,0.6,0.65,0.7,0.75,0.8,1},{0,2,2.25,2.5,2.75,3,3.25,3.5,3.75,4}))))</f>
        <v/>
      </c>
      <c r="AF169" s="5" t="str">
        <f>IF(COUNT($A169)=0,"",IF($A169&lt;&gt;DR!$B171,"ERR",DR!BQ171))</f>
        <v/>
      </c>
      <c r="AG169" s="2" t="str">
        <f>IF(COUNT($A169)=0,"",IF(AF169="3E","3E",IF(AF169="","I",LOOKUP(AF169/AH$2,{0,0.4,0.45,0.5,0.55,0.6,0.65,0.7,0.75,0.8,1},{"F","D","C","C+","B-","B","B+","A-","A","A+"}))))</f>
        <v/>
      </c>
      <c r="AH169" s="99" t="str">
        <f>IF(COUNT($A169)=0,"",IF(AF169="","--",IF(AF169="3E","3E",LOOKUP(AF169/AH$2,{0,0.4,0.45,0.5,0.55,0.6,0.65,0.7,0.75,0.8,1},{0,2,2.25,2.5,2.75,3,3.25,3.5,3.75,4}))))</f>
        <v/>
      </c>
      <c r="AI169" s="5" t="str">
        <f>IF(COUNT($A169)=0,"",IF($A169&lt;&gt;DR!$B171,"ERR",DR!BY171))</f>
        <v/>
      </c>
      <c r="AJ169" s="2" t="str">
        <f>IF(COUNT($A169)=0,"",IF(AI169="3E","3E",IF(AI169="","I",LOOKUP(AI169/AK$2,{0,0.4,0.45,0.5,0.55,0.6,0.65,0.7,0.75,0.8,1},{"F","D","C","C+","B-","B","B+","A-","A","A+"}))))</f>
        <v/>
      </c>
      <c r="AK169" s="103" t="str">
        <f>IF(COUNT($A169)=0,"",IF(AI169="","--",IF(AI169="3E","3E",LOOKUP(AI169/AK$2,{0,0.4,0.45,0.5,0.55,0.6,0.65,0.7,0.75,0.8,1},{0,2,2.25,2.5,2.75,3,3.25,3.5,3.75,4}))))</f>
        <v/>
      </c>
      <c r="AL169" s="94" t="str">
        <f>IFERROR(IF(COUNT($A169)=0,"",IF(COUNT(W169)=0,"--",IF(COUNTIF(B169:AK169,"3E")&gt;0,"3E",SUM(IF(D169&gt;=2,D169*$D$3),IF(G169&gt;=2,G169*$G$3),IF(J169&gt;=2,J169*$J$3),IF(M169&gt;=2,M169*$M$3),IF(P169&gt;=2,P169*$P$3),IF(S169&gt;=2,S169*$S$3),IF(V169&gt;=2,V169*$V$3),IF(Y169&gt;=2,Y169*$Y$3),IF(AB169&gt;=2,AB169*$AB$3),IF(AE169&gt;=2,AE169*$AE$3),IF(AH169&gt;=2,AH169*$AH$3),IF(AK169&gt;=2,AK169*$AK$3))))),"")</f>
        <v/>
      </c>
      <c r="AM169" s="4" t="str">
        <f>IF(COUNT($A169)=0,"",IF(COUNT(W169)=0,"--",IF(COUNTIF(B169:Y169,"3E")&gt;0,"3E",TRUNC(SUM(IF(N(D169)&gt;=2,D$3*D169,0),IF(N(G169)&gt;=2,G$3*G169,0),IF(N(J169)&gt;=2,J$3*J169,0),IF(N(M169)&gt;=2,M$3*M169,0),IF(N(P169)&gt;=2,P$3*P169,0),IF(N(S169)&gt;=2,S$3*S169,0),IF(N(AB169)&gt;=2,AB$3*AB169,0),IF(N(AE169)&gt;=2,AE$3*AE169,0),IF(N(AH169)&gt;=2,AH$3*AH169,0),IF(N(V169)&gt;=2,V$3*V169,0),IF(N(Y169)&gt;=2,Y$3*Y169,0))/TCP,3))))</f>
        <v/>
      </c>
      <c r="AN169" s="2" t="str">
        <f>IFERROR(IF(COUNT($A169)=0,"",IF(COUNT(W169)=0,"--",IF(COUNTIF(B169:AK169,"3E")&gt;0,"3E",SUM(IF(D169&gt;=2,$D$3),IF(G169&gt;=2,$G$3),IF(J169&gt;=2,$J$3),IF(M169&gt;=2,$M$3),IF(P169&gt;=2,$P$3),IF(S169&gt;=2,$S$3),IF(V169&gt;=2,$V$3),IF(Y169&gt;=2,$Y$3),IF(AB169&gt;=2,$AB$3),IF(AE169&gt;=2,$AE$3),IF(AH169&gt;=2,$AH$3),IF(AK169&gt;=2,$AK$3))))),"")</f>
        <v/>
      </c>
      <c r="AO169" s="2" t="str">
        <f>IF(AM169="3E","3E",IF(COUNT($A169)=0,"",IF(COUNT(AK169)=0,"I",LOOKUP(AM169,{0,2,2.25,2.5,2.75,3,3.25,3.5,3.75,4},{"F","D","C","C+","B-","B","B+","A-","A","A+"}))))</f>
        <v/>
      </c>
      <c r="AP169" s="2" t="str">
        <f>IF(AM169="3E","3E",IF(OR(COUNT($A169)=0,COUNT(W169)=0),"",IF(AND(Y169&gt;=2,AM169&gt;=2,AN169&gt;=28),"PASS","FAIL")))</f>
        <v/>
      </c>
      <c r="AQ169" s="2" t="str">
        <f>IF(COUNT($A169)=0,"",IF(AP169="3E","3E",IF(AP169="PASS",CONCATENATE(IF(N(D169)&lt;2,"411F,",""),IF(N(G169)&lt;2,"412F,",""),IF(N(J169)&lt;2,"413F,",""),IF(N(M169)&lt;2,"421F,",""),IF(N(P169)&lt;2,"422F,",""),IF(N(S169)&lt;2,"423F,",""),IF(N(AB169)&lt;2,"431F,",""),IF(N(AE169)&lt;2,"432F,",""),IF(N(AH169)&lt;2,"433F,","")),"")))</f>
        <v/>
      </c>
      <c r="AR169" s="6" t="str">
        <f t="shared" si="3"/>
        <v/>
      </c>
    </row>
    <row r="170" spans="1:44" ht="18.95" customHeight="1" x14ac:dyDescent="0.25">
      <c r="A170" s="93" t="str">
        <f>IF(DR!$B172="","",DR!$B172)</f>
        <v/>
      </c>
      <c r="B170" s="5" t="str">
        <f>IF(COUNT($A170)=0,"",IF($A170&lt;&gt;DR!$B172,"ERR",DR!J172))</f>
        <v/>
      </c>
      <c r="C170" s="2" t="str">
        <f>IF(COUNT($A170)=0,"",IF(B170="3E","3E",IF(B170="","I",LOOKUP(B170/D$2,{0,0.4,0.45,0.5,0.55,0.6,0.65,0.7,0.75,0.8,1},{"F","D","C","C+","B-","B","B+","A-","A","A+"}))))</f>
        <v/>
      </c>
      <c r="D170" s="99" t="str">
        <f>IF(COUNT($A170)=0,"",IF(B170="","--",IF(B170="3E","3E",LOOKUP(B170/D$2,{0,0.4,0.45,0.5,0.55,0.6,0.65,0.7,0.75,0.8,1},{0,2,2.25,2.5,2.75,3,3.25,3.5,3.75,4}))))</f>
        <v/>
      </c>
      <c r="E170" s="5" t="str">
        <f>IF(COUNT($A170)=0,"",IF($A170&lt;&gt;DR!$B172,"ERR",DR!R172))</f>
        <v/>
      </c>
      <c r="F170" s="2" t="str">
        <f>IF(COUNT($A170)=0,"",IF(E170="3E","3E",IF(E170="","I",LOOKUP(E170/G$2,{0,0.4,0.45,0.5,0.55,0.6,0.65,0.7,0.75,0.8,1},{"F","D","C","C+","B-","B","B+","A-","A","A+"}))))</f>
        <v/>
      </c>
      <c r="G170" s="99" t="str">
        <f>IF(COUNT($A170)=0,"",IF(E170="","--",IF(E170="3E","3E",LOOKUP(E170/G$2,{0,0.4,0.45,0.5,0.55,0.6,0.65,0.7,0.75,0.8,1},{0,2,2.25,2.5,2.75,3,3.25,3.5,3.75,4}))))</f>
        <v/>
      </c>
      <c r="H170" s="5" t="str">
        <f>IF(COUNT($A170)=0,"",IF($A170&lt;&gt;DR!$B172,"ERR",DR!Z172))</f>
        <v/>
      </c>
      <c r="I170" s="2" t="str">
        <f>IF(COUNT($A170)=0,"",IF(H170="3E","3E",IF(H170="","I",LOOKUP(H170/J$2,{0,0.4,0.45,0.5,0.55,0.6,0.65,0.7,0.75,0.8,1},{"F","D","C","C+","B-","B","B+","A-","A","A+"}))))</f>
        <v/>
      </c>
      <c r="J170" s="99" t="str">
        <f>IF(COUNT($A170)=0,"",IF(H170="","--",IF(H170="3E","3E",LOOKUP(H170/J$2,{0,0.4,0.45,0.5,0.55,0.6,0.65,0.7,0.75,0.8,1},{0,2,2.25,2.5,2.75,3,3.25,3.5,3.75,4}))))</f>
        <v/>
      </c>
      <c r="K170" s="5" t="str">
        <f>IF(COUNT($A170)=0,"",IF($A170&lt;&gt;DR!$B172,"ERR",DR!AH172))</f>
        <v/>
      </c>
      <c r="L170" s="2" t="str">
        <f>IF(COUNT($A170)=0,"",IF(K170="3E","3E",IF(K170="","I",LOOKUP(K170/M$2,{0,0.4,0.45,0.5,0.55,0.6,0.65,0.7,0.75,0.8,1},{"F","D","C","C+","B-","B","B+","A-","A","A+"}))))</f>
        <v/>
      </c>
      <c r="M170" s="99" t="str">
        <f>IF(COUNT($A170)=0,"",IF(K170="","--",IF(K170="3E","3E",LOOKUP(K170/M$2,{0,0.4,0.45,0.5,0.55,0.6,0.65,0.7,0.75,0.8,1},{0,2,2.25,2.5,2.75,3,3.25,3.5,3.75,4}))))</f>
        <v/>
      </c>
      <c r="N170" s="5" t="str">
        <f>IF(COUNT($A170)=0,"",IF($A170&lt;&gt;DR!$B172,"ERR",DR!AP172))</f>
        <v/>
      </c>
      <c r="O170" s="2" t="str">
        <f>IF(COUNT($A170)=0,"",IF(N170="3E","3E",IF(N170="","I",LOOKUP(N170/P$2,{0,0.4,0.45,0.5,0.55,0.6,0.65,0.7,0.75,0.8,1},{"F","D","C","C+","B-","B","B+","A-","A","A+"}))))</f>
        <v/>
      </c>
      <c r="P170" s="99" t="str">
        <f>IF(COUNT($A170)=0,"",IF(N170="","--",IF(N170="3E","3E",LOOKUP(N170/P$2,{0,0.4,0.45,0.5,0.55,0.6,0.65,0.7,0.75,0.8,1},{0,2,2.25,2.5,2.75,3,3.25,3.5,3.75,4}))))</f>
        <v/>
      </c>
      <c r="Q170" s="5" t="str">
        <f>IF(COUNT($A170)=0,"",IF($A170&lt;&gt;DR!$B172,"ERR",DR!AX172))</f>
        <v/>
      </c>
      <c r="R170" s="2" t="str">
        <f>IF(COUNT($A170)=0,"",IF(Q170="3E","3E",IF(Q170="","I",LOOKUP(Q170/S$2,{0,0.4,0.45,0.5,0.55,0.6,0.65,0.7,0.75,0.8,1},{"F","D","C","C+","B-","B","B+","A-","A","A+"}))))</f>
        <v/>
      </c>
      <c r="S170" s="99" t="str">
        <f>IF(COUNT($A170)=0,"",IF(Q170="","--",IF(Q170="3E","3E",LOOKUP(Q170/S$2,{0,0.4,0.45,0.5,0.55,0.6,0.65,0.7,0.75,0.8,1},{0,2,2.25,2.5,2.75,3,3.25,3.5,3.75,4}))))</f>
        <v/>
      </c>
      <c r="T170" s="5" t="str">
        <f>IF(OR(COUNT($A170)=0,DR!BZ172=""),"",IF($A170&lt;&gt;DR!$B172,"ERR",DR!BZ172))</f>
        <v/>
      </c>
      <c r="U170" s="2" t="str">
        <f>IF(COUNT($A170)=0,"",IF(T170="3E","3E",IF(T170="","I",LOOKUP(T170/V$2,{0,0.4,0.45,0.5,0.55,0.6,0.65,0.7,0.75,0.8,1},{"F","D","C","C+","B-","B","B+","A-","A","A+"}))))</f>
        <v/>
      </c>
      <c r="V170" s="99" t="str">
        <f>IF(COUNT($A170)=0,"",IF(T170="","--",IF(T170="3E","3E",LOOKUP(T170/V$2,{0,0.4,0.45,0.5,0.55,0.6,0.65,0.7,0.75,0.8,1},{0,2,2.25,2.5,2.75,3,3.25,3.5,3.75,4}))))</f>
        <v/>
      </c>
      <c r="W170" s="5" t="str">
        <f>IF(COUNT($A170)=0,"",IF($A170&lt;&gt;DR!$B172,"ERR",IF(DR!$A172="IM",DR!CL172,DR!CK172)))</f>
        <v/>
      </c>
      <c r="X170" s="2" t="str">
        <f>IF(COUNT($A170)=0,"",IF(W170="3E","3E",IF(W170="","I",LOOKUP(W170/Y$2,{0,0.4,0.45,0.5,0.55,0.6,0.65,0.7,0.75,0.8,1},{"F","D","C","C+","B-","B","B+","A-","A","A+"}))))</f>
        <v/>
      </c>
      <c r="Y170" s="99" t="str">
        <f>IF(COUNT($A170)=0,"",IF(W170="","--",IF(W170="3E","3E",LOOKUP(W170/Y$2,{0,0.4,0.45,0.5,0.55,0.6,0.65,0.7,0.75,0.8,1},{0,2,2.25,2.5,2.75,3,3.25,3.5,3.75,4}))))</f>
        <v/>
      </c>
      <c r="Z170" s="5" t="str">
        <f>IF(COUNT($A170)=0,"",IF($A170&lt;&gt;DR!$B172,"ERR",DR!BF172))</f>
        <v/>
      </c>
      <c r="AA170" s="2" t="str">
        <f>IF(COUNT($A170)=0,"",IF(Z170="3E","3E",IF(Z170="","I",LOOKUP(Z170/AB$2,{0,0.4,0.45,0.5,0.55,0.6,0.65,0.7,0.75,0.8,1},{"F","D","C","C+","B-","B","B+","A-","A","A+"}))))</f>
        <v/>
      </c>
      <c r="AB170" s="99" t="str">
        <f>IF(COUNT($A170)=0,"",IF(Z170="","--",IF(Z170="3E","3E",LOOKUP(Z170/AB$2,{0,0.4,0.45,0.5,0.55,0.6,0.65,0.7,0.75,0.8,1},{0,2,2.25,2.5,2.75,3,3.25,3.5,3.75,4}))))</f>
        <v/>
      </c>
      <c r="AC170" s="5" t="str">
        <f>IF(COUNT($A170)=0,"",IF($A170&lt;&gt;DR!$B172,"ERR",DR!BG172))</f>
        <v/>
      </c>
      <c r="AD170" s="2" t="str">
        <f>IF(COUNT($A170)=0,"",IF(AC170="3E","3E",IF(AC170="","I",LOOKUP(AC170/AE$2,{0,0.4,0.45,0.5,0.55,0.6,0.65,0.7,0.75,0.8,1},{"F","D","C","C+","B-","B","B+","A-","A","A+"}))))</f>
        <v/>
      </c>
      <c r="AE170" s="99" t="str">
        <f>IF(COUNT($A170)=0,"",IF(AC170="","--",IF(AC170="3E","3E",LOOKUP(AC170/AE$2,{0,0.4,0.45,0.5,0.55,0.6,0.65,0.7,0.75,0.8,1},{0,2,2.25,2.5,2.75,3,3.25,3.5,3.75,4}))))</f>
        <v/>
      </c>
      <c r="AF170" s="5" t="str">
        <f>IF(COUNT($A170)=0,"",IF($A170&lt;&gt;DR!$B172,"ERR",DR!BQ172))</f>
        <v/>
      </c>
      <c r="AG170" s="2" t="str">
        <f>IF(COUNT($A170)=0,"",IF(AF170="3E","3E",IF(AF170="","I",LOOKUP(AF170/AH$2,{0,0.4,0.45,0.5,0.55,0.6,0.65,0.7,0.75,0.8,1},{"F","D","C","C+","B-","B","B+","A-","A","A+"}))))</f>
        <v/>
      </c>
      <c r="AH170" s="99" t="str">
        <f>IF(COUNT($A170)=0,"",IF(AF170="","--",IF(AF170="3E","3E",LOOKUP(AF170/AH$2,{0,0.4,0.45,0.5,0.55,0.6,0.65,0.7,0.75,0.8,1},{0,2,2.25,2.5,2.75,3,3.25,3.5,3.75,4}))))</f>
        <v/>
      </c>
      <c r="AI170" s="5" t="str">
        <f>IF(COUNT($A170)=0,"",IF($A170&lt;&gt;DR!$B172,"ERR",DR!BY172))</f>
        <v/>
      </c>
      <c r="AJ170" s="2" t="str">
        <f>IF(COUNT($A170)=0,"",IF(AI170="3E","3E",IF(AI170="","I",LOOKUP(AI170/AK$2,{0,0.4,0.45,0.5,0.55,0.6,0.65,0.7,0.75,0.8,1},{"F","D","C","C+","B-","B","B+","A-","A","A+"}))))</f>
        <v/>
      </c>
      <c r="AK170" s="103" t="str">
        <f>IF(COUNT($A170)=0,"",IF(AI170="","--",IF(AI170="3E","3E",LOOKUP(AI170/AK$2,{0,0.4,0.45,0.5,0.55,0.6,0.65,0.7,0.75,0.8,1},{0,2,2.25,2.5,2.75,3,3.25,3.5,3.75,4}))))</f>
        <v/>
      </c>
      <c r="AL170" s="94" t="str">
        <f>IFERROR(IF(COUNT($A170)=0,"",IF(COUNT(W170)=0,"--",IF(COUNTIF(B170:AK170,"3E")&gt;0,"3E",SUM(IF(D170&gt;=2,D170*$D$3),IF(G170&gt;=2,G170*$G$3),IF(J170&gt;=2,J170*$J$3),IF(M170&gt;=2,M170*$M$3),IF(P170&gt;=2,P170*$P$3),IF(S170&gt;=2,S170*$S$3),IF(V170&gt;=2,V170*$V$3),IF(Y170&gt;=2,Y170*$Y$3),IF(AB170&gt;=2,AB170*$AB$3),IF(AE170&gt;=2,AE170*$AE$3),IF(AH170&gt;=2,AH170*$AH$3),IF(AK170&gt;=2,AK170*$AK$3))))),"")</f>
        <v/>
      </c>
      <c r="AM170" s="4" t="str">
        <f>IF(COUNT($A170)=0,"",IF(COUNT(W170)=0,"--",IF(COUNTIF(B170:Y170,"3E")&gt;0,"3E",TRUNC(SUM(IF(N(D170)&gt;=2,D$3*D170,0),IF(N(G170)&gt;=2,G$3*G170,0),IF(N(J170)&gt;=2,J$3*J170,0),IF(N(M170)&gt;=2,M$3*M170,0),IF(N(P170)&gt;=2,P$3*P170,0),IF(N(S170)&gt;=2,S$3*S170,0),IF(N(AB170)&gt;=2,AB$3*AB170,0),IF(N(AE170)&gt;=2,AE$3*AE170,0),IF(N(AH170)&gt;=2,AH$3*AH170,0),IF(N(V170)&gt;=2,V$3*V170,0),IF(N(Y170)&gt;=2,Y$3*Y170,0))/TCP,3))))</f>
        <v/>
      </c>
      <c r="AN170" s="2" t="str">
        <f>IFERROR(IF(COUNT($A170)=0,"",IF(COUNT(W170)=0,"--",IF(COUNTIF(B170:AK170,"3E")&gt;0,"3E",SUM(IF(D170&gt;=2,$D$3),IF(G170&gt;=2,$G$3),IF(J170&gt;=2,$J$3),IF(M170&gt;=2,$M$3),IF(P170&gt;=2,$P$3),IF(S170&gt;=2,$S$3),IF(V170&gt;=2,$V$3),IF(Y170&gt;=2,$Y$3),IF(AB170&gt;=2,$AB$3),IF(AE170&gt;=2,$AE$3),IF(AH170&gt;=2,$AH$3),IF(AK170&gt;=2,$AK$3))))),"")</f>
        <v/>
      </c>
      <c r="AO170" s="2" t="str">
        <f>IF(AM170="3E","3E",IF(COUNT($A170)=0,"",IF(COUNT(AK170)=0,"I",LOOKUP(AM170,{0,2,2.25,2.5,2.75,3,3.25,3.5,3.75,4},{"F","D","C","C+","B-","B","B+","A-","A","A+"}))))</f>
        <v/>
      </c>
      <c r="AP170" s="2" t="str">
        <f>IF(AM170="3E","3E",IF(OR(COUNT($A170)=0,COUNT(W170)=0),"",IF(AND(Y170&gt;=2,AM170&gt;=2,AN170&gt;=28),"PASS","FAIL")))</f>
        <v/>
      </c>
      <c r="AQ170" s="2" t="str">
        <f>IF(COUNT($A170)=0,"",IF(AP170="3E","3E",IF(AP170="PASS",CONCATENATE(IF(N(D170)&lt;2,"411F,",""),IF(N(G170)&lt;2,"412F,",""),IF(N(J170)&lt;2,"413F,",""),IF(N(M170)&lt;2,"421F,",""),IF(N(P170)&lt;2,"422F,",""),IF(N(S170)&lt;2,"423F,",""),IF(N(AB170)&lt;2,"431F,",""),IF(N(AE170)&lt;2,"432F,",""),IF(N(AH170)&lt;2,"433F,","")),"")))</f>
        <v/>
      </c>
      <c r="AR170" s="6" t="str">
        <f t="shared" si="3"/>
        <v/>
      </c>
    </row>
    <row r="171" spans="1:44" ht="18.95" customHeight="1" x14ac:dyDescent="0.25">
      <c r="A171" s="93" t="str">
        <f>IF(DR!$B173="","",DR!$B173)</f>
        <v/>
      </c>
      <c r="B171" s="5" t="str">
        <f>IF(COUNT($A171)=0,"",IF($A171&lt;&gt;DR!$B173,"ERR",DR!J173))</f>
        <v/>
      </c>
      <c r="C171" s="2" t="str">
        <f>IF(COUNT($A171)=0,"",IF(B171="3E","3E",IF(B171="","I",LOOKUP(B171/D$2,{0,0.4,0.45,0.5,0.55,0.6,0.65,0.7,0.75,0.8,1},{"F","D","C","C+","B-","B","B+","A-","A","A+"}))))</f>
        <v/>
      </c>
      <c r="D171" s="99" t="str">
        <f>IF(COUNT($A171)=0,"",IF(B171="","--",IF(B171="3E","3E",LOOKUP(B171/D$2,{0,0.4,0.45,0.5,0.55,0.6,0.65,0.7,0.75,0.8,1},{0,2,2.25,2.5,2.75,3,3.25,3.5,3.75,4}))))</f>
        <v/>
      </c>
      <c r="E171" s="5" t="str">
        <f>IF(COUNT($A171)=0,"",IF($A171&lt;&gt;DR!$B173,"ERR",DR!R173))</f>
        <v/>
      </c>
      <c r="F171" s="2" t="str">
        <f>IF(COUNT($A171)=0,"",IF(E171="3E","3E",IF(E171="","I",LOOKUP(E171/G$2,{0,0.4,0.45,0.5,0.55,0.6,0.65,0.7,0.75,0.8,1},{"F","D","C","C+","B-","B","B+","A-","A","A+"}))))</f>
        <v/>
      </c>
      <c r="G171" s="99" t="str">
        <f>IF(COUNT($A171)=0,"",IF(E171="","--",IF(E171="3E","3E",LOOKUP(E171/G$2,{0,0.4,0.45,0.5,0.55,0.6,0.65,0.7,0.75,0.8,1},{0,2,2.25,2.5,2.75,3,3.25,3.5,3.75,4}))))</f>
        <v/>
      </c>
      <c r="H171" s="5" t="str">
        <f>IF(COUNT($A171)=0,"",IF($A171&lt;&gt;DR!$B173,"ERR",DR!Z173))</f>
        <v/>
      </c>
      <c r="I171" s="2" t="str">
        <f>IF(COUNT($A171)=0,"",IF(H171="3E","3E",IF(H171="","I",LOOKUP(H171/J$2,{0,0.4,0.45,0.5,0.55,0.6,0.65,0.7,0.75,0.8,1},{"F","D","C","C+","B-","B","B+","A-","A","A+"}))))</f>
        <v/>
      </c>
      <c r="J171" s="99" t="str">
        <f>IF(COUNT($A171)=0,"",IF(H171="","--",IF(H171="3E","3E",LOOKUP(H171/J$2,{0,0.4,0.45,0.5,0.55,0.6,0.65,0.7,0.75,0.8,1},{0,2,2.25,2.5,2.75,3,3.25,3.5,3.75,4}))))</f>
        <v/>
      </c>
      <c r="K171" s="5" t="str">
        <f>IF(COUNT($A171)=0,"",IF($A171&lt;&gt;DR!$B173,"ERR",DR!AH173))</f>
        <v/>
      </c>
      <c r="L171" s="2" t="str">
        <f>IF(COUNT($A171)=0,"",IF(K171="3E","3E",IF(K171="","I",LOOKUP(K171/M$2,{0,0.4,0.45,0.5,0.55,0.6,0.65,0.7,0.75,0.8,1},{"F","D","C","C+","B-","B","B+","A-","A","A+"}))))</f>
        <v/>
      </c>
      <c r="M171" s="99" t="str">
        <f>IF(COUNT($A171)=0,"",IF(K171="","--",IF(K171="3E","3E",LOOKUP(K171/M$2,{0,0.4,0.45,0.5,0.55,0.6,0.65,0.7,0.75,0.8,1},{0,2,2.25,2.5,2.75,3,3.25,3.5,3.75,4}))))</f>
        <v/>
      </c>
      <c r="N171" s="5" t="str">
        <f>IF(COUNT($A171)=0,"",IF($A171&lt;&gt;DR!$B173,"ERR",DR!AP173))</f>
        <v/>
      </c>
      <c r="O171" s="2" t="str">
        <f>IF(COUNT($A171)=0,"",IF(N171="3E","3E",IF(N171="","I",LOOKUP(N171/P$2,{0,0.4,0.45,0.5,0.55,0.6,0.65,0.7,0.75,0.8,1},{"F","D","C","C+","B-","B","B+","A-","A","A+"}))))</f>
        <v/>
      </c>
      <c r="P171" s="99" t="str">
        <f>IF(COUNT($A171)=0,"",IF(N171="","--",IF(N171="3E","3E",LOOKUP(N171/P$2,{0,0.4,0.45,0.5,0.55,0.6,0.65,0.7,0.75,0.8,1},{0,2,2.25,2.5,2.75,3,3.25,3.5,3.75,4}))))</f>
        <v/>
      </c>
      <c r="Q171" s="5" t="str">
        <f>IF(COUNT($A171)=0,"",IF($A171&lt;&gt;DR!$B173,"ERR",DR!AX173))</f>
        <v/>
      </c>
      <c r="R171" s="2" t="str">
        <f>IF(COUNT($A171)=0,"",IF(Q171="3E","3E",IF(Q171="","I",LOOKUP(Q171/S$2,{0,0.4,0.45,0.5,0.55,0.6,0.65,0.7,0.75,0.8,1},{"F","D","C","C+","B-","B","B+","A-","A","A+"}))))</f>
        <v/>
      </c>
      <c r="S171" s="99" t="str">
        <f>IF(COUNT($A171)=0,"",IF(Q171="","--",IF(Q171="3E","3E",LOOKUP(Q171/S$2,{0,0.4,0.45,0.5,0.55,0.6,0.65,0.7,0.75,0.8,1},{0,2,2.25,2.5,2.75,3,3.25,3.5,3.75,4}))))</f>
        <v/>
      </c>
      <c r="T171" s="5" t="str">
        <f>IF(OR(COUNT($A171)=0,DR!BZ173=""),"",IF($A171&lt;&gt;DR!$B173,"ERR",DR!BZ173))</f>
        <v/>
      </c>
      <c r="U171" s="2" t="str">
        <f>IF(COUNT($A171)=0,"",IF(T171="3E","3E",IF(T171="","I",LOOKUP(T171/V$2,{0,0.4,0.45,0.5,0.55,0.6,0.65,0.7,0.75,0.8,1},{"F","D","C","C+","B-","B","B+","A-","A","A+"}))))</f>
        <v/>
      </c>
      <c r="V171" s="99" t="str">
        <f>IF(COUNT($A171)=0,"",IF(T171="","--",IF(T171="3E","3E",LOOKUP(T171/V$2,{0,0.4,0.45,0.5,0.55,0.6,0.65,0.7,0.75,0.8,1},{0,2,2.25,2.5,2.75,3,3.25,3.5,3.75,4}))))</f>
        <v/>
      </c>
      <c r="W171" s="5" t="str">
        <f>IF(COUNT($A171)=0,"",IF($A171&lt;&gt;DR!$B173,"ERR",IF(DR!$A173="IM",DR!CL173,DR!CK173)))</f>
        <v/>
      </c>
      <c r="X171" s="2" t="str">
        <f>IF(COUNT($A171)=0,"",IF(W171="3E","3E",IF(W171="","I",LOOKUP(W171/Y$2,{0,0.4,0.45,0.5,0.55,0.6,0.65,0.7,0.75,0.8,1},{"F","D","C","C+","B-","B","B+","A-","A","A+"}))))</f>
        <v/>
      </c>
      <c r="Y171" s="99" t="str">
        <f>IF(COUNT($A171)=0,"",IF(W171="","--",IF(W171="3E","3E",LOOKUP(W171/Y$2,{0,0.4,0.45,0.5,0.55,0.6,0.65,0.7,0.75,0.8,1},{0,2,2.25,2.5,2.75,3,3.25,3.5,3.75,4}))))</f>
        <v/>
      </c>
      <c r="Z171" s="5" t="str">
        <f>IF(COUNT($A171)=0,"",IF($A171&lt;&gt;DR!$B173,"ERR",DR!BF173))</f>
        <v/>
      </c>
      <c r="AA171" s="2" t="str">
        <f>IF(COUNT($A171)=0,"",IF(Z171="3E","3E",IF(Z171="","I",LOOKUP(Z171/AB$2,{0,0.4,0.45,0.5,0.55,0.6,0.65,0.7,0.75,0.8,1},{"F","D","C","C+","B-","B","B+","A-","A","A+"}))))</f>
        <v/>
      </c>
      <c r="AB171" s="99" t="str">
        <f>IF(COUNT($A171)=0,"",IF(Z171="","--",IF(Z171="3E","3E",LOOKUP(Z171/AB$2,{0,0.4,0.45,0.5,0.55,0.6,0.65,0.7,0.75,0.8,1},{0,2,2.25,2.5,2.75,3,3.25,3.5,3.75,4}))))</f>
        <v/>
      </c>
      <c r="AC171" s="5" t="str">
        <f>IF(COUNT($A171)=0,"",IF($A171&lt;&gt;DR!$B173,"ERR",DR!BG173))</f>
        <v/>
      </c>
      <c r="AD171" s="2" t="str">
        <f>IF(COUNT($A171)=0,"",IF(AC171="3E","3E",IF(AC171="","I",LOOKUP(AC171/AE$2,{0,0.4,0.45,0.5,0.55,0.6,0.65,0.7,0.75,0.8,1},{"F","D","C","C+","B-","B","B+","A-","A","A+"}))))</f>
        <v/>
      </c>
      <c r="AE171" s="99" t="str">
        <f>IF(COUNT($A171)=0,"",IF(AC171="","--",IF(AC171="3E","3E",LOOKUP(AC171/AE$2,{0,0.4,0.45,0.5,0.55,0.6,0.65,0.7,0.75,0.8,1},{0,2,2.25,2.5,2.75,3,3.25,3.5,3.75,4}))))</f>
        <v/>
      </c>
      <c r="AF171" s="5" t="str">
        <f>IF(COUNT($A171)=0,"",IF($A171&lt;&gt;DR!$B173,"ERR",DR!BQ173))</f>
        <v/>
      </c>
      <c r="AG171" s="2" t="str">
        <f>IF(COUNT($A171)=0,"",IF(AF171="3E","3E",IF(AF171="","I",LOOKUP(AF171/AH$2,{0,0.4,0.45,0.5,0.55,0.6,0.65,0.7,0.75,0.8,1},{"F","D","C","C+","B-","B","B+","A-","A","A+"}))))</f>
        <v/>
      </c>
      <c r="AH171" s="99" t="str">
        <f>IF(COUNT($A171)=0,"",IF(AF171="","--",IF(AF171="3E","3E",LOOKUP(AF171/AH$2,{0,0.4,0.45,0.5,0.55,0.6,0.65,0.7,0.75,0.8,1},{0,2,2.25,2.5,2.75,3,3.25,3.5,3.75,4}))))</f>
        <v/>
      </c>
      <c r="AI171" s="5" t="str">
        <f>IF(COUNT($A171)=0,"",IF($A171&lt;&gt;DR!$B173,"ERR",DR!BY173))</f>
        <v/>
      </c>
      <c r="AJ171" s="2" t="str">
        <f>IF(COUNT($A171)=0,"",IF(AI171="3E","3E",IF(AI171="","I",LOOKUP(AI171/AK$2,{0,0.4,0.45,0.5,0.55,0.6,0.65,0.7,0.75,0.8,1},{"F","D","C","C+","B-","B","B+","A-","A","A+"}))))</f>
        <v/>
      </c>
      <c r="AK171" s="103" t="str">
        <f>IF(COUNT($A171)=0,"",IF(AI171="","--",IF(AI171="3E","3E",LOOKUP(AI171/AK$2,{0,0.4,0.45,0.5,0.55,0.6,0.65,0.7,0.75,0.8,1},{0,2,2.25,2.5,2.75,3,3.25,3.5,3.75,4}))))</f>
        <v/>
      </c>
      <c r="AL171" s="94" t="str">
        <f>IFERROR(IF(COUNT($A171)=0,"",IF(COUNT(W171)=0,"--",IF(COUNTIF(B171:AK171,"3E")&gt;0,"3E",SUM(IF(D171&gt;=2,D171*$D$3),IF(G171&gt;=2,G171*$G$3),IF(J171&gt;=2,J171*$J$3),IF(M171&gt;=2,M171*$M$3),IF(P171&gt;=2,P171*$P$3),IF(S171&gt;=2,S171*$S$3),IF(V171&gt;=2,V171*$V$3),IF(Y171&gt;=2,Y171*$Y$3),IF(AB171&gt;=2,AB171*$AB$3),IF(AE171&gt;=2,AE171*$AE$3),IF(AH171&gt;=2,AH171*$AH$3),IF(AK171&gt;=2,AK171*$AK$3))))),"")</f>
        <v/>
      </c>
      <c r="AM171" s="4" t="str">
        <f>IF(COUNT($A171)=0,"",IF(COUNT(W171)=0,"--",IF(COUNTIF(B171:Y171,"3E")&gt;0,"3E",TRUNC(SUM(IF(N(D171)&gt;=2,D$3*D171,0),IF(N(G171)&gt;=2,G$3*G171,0),IF(N(J171)&gt;=2,J$3*J171,0),IF(N(M171)&gt;=2,M$3*M171,0),IF(N(P171)&gt;=2,P$3*P171,0),IF(N(S171)&gt;=2,S$3*S171,0),IF(N(AB171)&gt;=2,AB$3*AB171,0),IF(N(AE171)&gt;=2,AE$3*AE171,0),IF(N(AH171)&gt;=2,AH$3*AH171,0),IF(N(V171)&gt;=2,V$3*V171,0),IF(N(Y171)&gt;=2,Y$3*Y171,0))/TCP,3))))</f>
        <v/>
      </c>
      <c r="AN171" s="2" t="str">
        <f>IFERROR(IF(COUNT($A171)=0,"",IF(COUNT(W171)=0,"--",IF(COUNTIF(B171:AK171,"3E")&gt;0,"3E",SUM(IF(D171&gt;=2,$D$3),IF(G171&gt;=2,$G$3),IF(J171&gt;=2,$J$3),IF(M171&gt;=2,$M$3),IF(P171&gt;=2,$P$3),IF(S171&gt;=2,$S$3),IF(V171&gt;=2,$V$3),IF(Y171&gt;=2,$Y$3),IF(AB171&gt;=2,$AB$3),IF(AE171&gt;=2,$AE$3),IF(AH171&gt;=2,$AH$3),IF(AK171&gt;=2,$AK$3))))),"")</f>
        <v/>
      </c>
      <c r="AO171" s="2" t="str">
        <f>IF(AM171="3E","3E",IF(COUNT($A171)=0,"",IF(COUNT(AK171)=0,"I",LOOKUP(AM171,{0,2,2.25,2.5,2.75,3,3.25,3.5,3.75,4},{"F","D","C","C+","B-","B","B+","A-","A","A+"}))))</f>
        <v/>
      </c>
      <c r="AP171" s="2" t="str">
        <f>IF(AM171="3E","3E",IF(OR(COUNT($A171)=0,COUNT(W171)=0),"",IF(AND(Y171&gt;=2,AM171&gt;=2,AN171&gt;=28),"PASS","FAIL")))</f>
        <v/>
      </c>
      <c r="AQ171" s="2" t="str">
        <f>IF(COUNT($A171)=0,"",IF(AP171="3E","3E",IF(AP171="PASS",CONCATENATE(IF(N(D171)&lt;2,"411F,",""),IF(N(G171)&lt;2,"412F,",""),IF(N(J171)&lt;2,"413F,",""),IF(N(M171)&lt;2,"421F,",""),IF(N(P171)&lt;2,"422F,",""),IF(N(S171)&lt;2,"423F,",""),IF(N(AB171)&lt;2,"431F,",""),IF(N(AE171)&lt;2,"432F,",""),IF(N(AH171)&lt;2,"433F,","")),"")))</f>
        <v/>
      </c>
      <c r="AR171" s="6" t="str">
        <f t="shared" si="3"/>
        <v/>
      </c>
    </row>
    <row r="172" spans="1:44" ht="18.95" customHeight="1" x14ac:dyDescent="0.25">
      <c r="A172" s="93" t="str">
        <f>IF(DR!$B174="","",DR!$B174)</f>
        <v/>
      </c>
      <c r="B172" s="5" t="str">
        <f>IF(COUNT($A172)=0,"",IF($A172&lt;&gt;DR!$B174,"ERR",DR!J174))</f>
        <v/>
      </c>
      <c r="C172" s="2" t="str">
        <f>IF(COUNT($A172)=0,"",IF(B172="3E","3E",IF(B172="","I",LOOKUP(B172/D$2,{0,0.4,0.45,0.5,0.55,0.6,0.65,0.7,0.75,0.8,1},{"F","D","C","C+","B-","B","B+","A-","A","A+"}))))</f>
        <v/>
      </c>
      <c r="D172" s="99" t="str">
        <f>IF(COUNT($A172)=0,"",IF(B172="","--",IF(B172="3E","3E",LOOKUP(B172/D$2,{0,0.4,0.45,0.5,0.55,0.6,0.65,0.7,0.75,0.8,1},{0,2,2.25,2.5,2.75,3,3.25,3.5,3.75,4}))))</f>
        <v/>
      </c>
      <c r="E172" s="5" t="str">
        <f>IF(COUNT($A172)=0,"",IF($A172&lt;&gt;DR!$B174,"ERR",DR!R174))</f>
        <v/>
      </c>
      <c r="F172" s="2" t="str">
        <f>IF(COUNT($A172)=0,"",IF(E172="3E","3E",IF(E172="","I",LOOKUP(E172/G$2,{0,0.4,0.45,0.5,0.55,0.6,0.65,0.7,0.75,0.8,1},{"F","D","C","C+","B-","B","B+","A-","A","A+"}))))</f>
        <v/>
      </c>
      <c r="G172" s="99" t="str">
        <f>IF(COUNT($A172)=0,"",IF(E172="","--",IF(E172="3E","3E",LOOKUP(E172/G$2,{0,0.4,0.45,0.5,0.55,0.6,0.65,0.7,0.75,0.8,1},{0,2,2.25,2.5,2.75,3,3.25,3.5,3.75,4}))))</f>
        <v/>
      </c>
      <c r="H172" s="5" t="str">
        <f>IF(COUNT($A172)=0,"",IF($A172&lt;&gt;DR!$B174,"ERR",DR!Z174))</f>
        <v/>
      </c>
      <c r="I172" s="2" t="str">
        <f>IF(COUNT($A172)=0,"",IF(H172="3E","3E",IF(H172="","I",LOOKUP(H172/J$2,{0,0.4,0.45,0.5,0.55,0.6,0.65,0.7,0.75,0.8,1},{"F","D","C","C+","B-","B","B+","A-","A","A+"}))))</f>
        <v/>
      </c>
      <c r="J172" s="99" t="str">
        <f>IF(COUNT($A172)=0,"",IF(H172="","--",IF(H172="3E","3E",LOOKUP(H172/J$2,{0,0.4,0.45,0.5,0.55,0.6,0.65,0.7,0.75,0.8,1},{0,2,2.25,2.5,2.75,3,3.25,3.5,3.75,4}))))</f>
        <v/>
      </c>
      <c r="K172" s="5" t="str">
        <f>IF(COUNT($A172)=0,"",IF($A172&lt;&gt;DR!$B174,"ERR",DR!AH174))</f>
        <v/>
      </c>
      <c r="L172" s="2" t="str">
        <f>IF(COUNT($A172)=0,"",IF(K172="3E","3E",IF(K172="","I",LOOKUP(K172/M$2,{0,0.4,0.45,0.5,0.55,0.6,0.65,0.7,0.75,0.8,1},{"F","D","C","C+","B-","B","B+","A-","A","A+"}))))</f>
        <v/>
      </c>
      <c r="M172" s="99" t="str">
        <f>IF(COUNT($A172)=0,"",IF(K172="","--",IF(K172="3E","3E",LOOKUP(K172/M$2,{0,0.4,0.45,0.5,0.55,0.6,0.65,0.7,0.75,0.8,1},{0,2,2.25,2.5,2.75,3,3.25,3.5,3.75,4}))))</f>
        <v/>
      </c>
      <c r="N172" s="5" t="str">
        <f>IF(COUNT($A172)=0,"",IF($A172&lt;&gt;DR!$B174,"ERR",DR!AP174))</f>
        <v/>
      </c>
      <c r="O172" s="2" t="str">
        <f>IF(COUNT($A172)=0,"",IF(N172="3E","3E",IF(N172="","I",LOOKUP(N172/P$2,{0,0.4,0.45,0.5,0.55,0.6,0.65,0.7,0.75,0.8,1},{"F","D","C","C+","B-","B","B+","A-","A","A+"}))))</f>
        <v/>
      </c>
      <c r="P172" s="99" t="str">
        <f>IF(COUNT($A172)=0,"",IF(N172="","--",IF(N172="3E","3E",LOOKUP(N172/P$2,{0,0.4,0.45,0.5,0.55,0.6,0.65,0.7,0.75,0.8,1},{0,2,2.25,2.5,2.75,3,3.25,3.5,3.75,4}))))</f>
        <v/>
      </c>
      <c r="Q172" s="5" t="str">
        <f>IF(COUNT($A172)=0,"",IF($A172&lt;&gt;DR!$B174,"ERR",DR!AX174))</f>
        <v/>
      </c>
      <c r="R172" s="2" t="str">
        <f>IF(COUNT($A172)=0,"",IF(Q172="3E","3E",IF(Q172="","I",LOOKUP(Q172/S$2,{0,0.4,0.45,0.5,0.55,0.6,0.65,0.7,0.75,0.8,1},{"F","D","C","C+","B-","B","B+","A-","A","A+"}))))</f>
        <v/>
      </c>
      <c r="S172" s="99" t="str">
        <f>IF(COUNT($A172)=0,"",IF(Q172="","--",IF(Q172="3E","3E",LOOKUP(Q172/S$2,{0,0.4,0.45,0.5,0.55,0.6,0.65,0.7,0.75,0.8,1},{0,2,2.25,2.5,2.75,3,3.25,3.5,3.75,4}))))</f>
        <v/>
      </c>
      <c r="T172" s="5" t="str">
        <f>IF(OR(COUNT($A172)=0,DR!BZ174=""),"",IF($A172&lt;&gt;DR!$B174,"ERR",DR!BZ174))</f>
        <v/>
      </c>
      <c r="U172" s="2" t="str">
        <f>IF(COUNT($A172)=0,"",IF(T172="3E","3E",IF(T172="","I",LOOKUP(T172/V$2,{0,0.4,0.45,0.5,0.55,0.6,0.65,0.7,0.75,0.8,1},{"F","D","C","C+","B-","B","B+","A-","A","A+"}))))</f>
        <v/>
      </c>
      <c r="V172" s="99" t="str">
        <f>IF(COUNT($A172)=0,"",IF(T172="","--",IF(T172="3E","3E",LOOKUP(T172/V$2,{0,0.4,0.45,0.5,0.55,0.6,0.65,0.7,0.75,0.8,1},{0,2,2.25,2.5,2.75,3,3.25,3.5,3.75,4}))))</f>
        <v/>
      </c>
      <c r="W172" s="5" t="str">
        <f>IF(COUNT($A172)=0,"",IF($A172&lt;&gt;DR!$B174,"ERR",IF(DR!$A174="IM",DR!CL174,DR!CK174)))</f>
        <v/>
      </c>
      <c r="X172" s="2" t="str">
        <f>IF(COUNT($A172)=0,"",IF(W172="3E","3E",IF(W172="","I",LOOKUP(W172/Y$2,{0,0.4,0.45,0.5,0.55,0.6,0.65,0.7,0.75,0.8,1},{"F","D","C","C+","B-","B","B+","A-","A","A+"}))))</f>
        <v/>
      </c>
      <c r="Y172" s="99" t="str">
        <f>IF(COUNT($A172)=0,"",IF(W172="","--",IF(W172="3E","3E",LOOKUP(W172/Y$2,{0,0.4,0.45,0.5,0.55,0.6,0.65,0.7,0.75,0.8,1},{0,2,2.25,2.5,2.75,3,3.25,3.5,3.75,4}))))</f>
        <v/>
      </c>
      <c r="Z172" s="5" t="str">
        <f>IF(COUNT($A172)=0,"",IF($A172&lt;&gt;DR!$B174,"ERR",DR!BF174))</f>
        <v/>
      </c>
      <c r="AA172" s="2" t="str">
        <f>IF(COUNT($A172)=0,"",IF(Z172="3E","3E",IF(Z172="","I",LOOKUP(Z172/AB$2,{0,0.4,0.45,0.5,0.55,0.6,0.65,0.7,0.75,0.8,1},{"F","D","C","C+","B-","B","B+","A-","A","A+"}))))</f>
        <v/>
      </c>
      <c r="AB172" s="99" t="str">
        <f>IF(COUNT($A172)=0,"",IF(Z172="","--",IF(Z172="3E","3E",LOOKUP(Z172/AB$2,{0,0.4,0.45,0.5,0.55,0.6,0.65,0.7,0.75,0.8,1},{0,2,2.25,2.5,2.75,3,3.25,3.5,3.75,4}))))</f>
        <v/>
      </c>
      <c r="AC172" s="5" t="str">
        <f>IF(COUNT($A172)=0,"",IF($A172&lt;&gt;DR!$B174,"ERR",DR!BG174))</f>
        <v/>
      </c>
      <c r="AD172" s="2" t="str">
        <f>IF(COUNT($A172)=0,"",IF(AC172="3E","3E",IF(AC172="","I",LOOKUP(AC172/AE$2,{0,0.4,0.45,0.5,0.55,0.6,0.65,0.7,0.75,0.8,1},{"F","D","C","C+","B-","B","B+","A-","A","A+"}))))</f>
        <v/>
      </c>
      <c r="AE172" s="99" t="str">
        <f>IF(COUNT($A172)=0,"",IF(AC172="","--",IF(AC172="3E","3E",LOOKUP(AC172/AE$2,{0,0.4,0.45,0.5,0.55,0.6,0.65,0.7,0.75,0.8,1},{0,2,2.25,2.5,2.75,3,3.25,3.5,3.75,4}))))</f>
        <v/>
      </c>
      <c r="AF172" s="5" t="str">
        <f>IF(COUNT($A172)=0,"",IF($A172&lt;&gt;DR!$B174,"ERR",DR!BQ174))</f>
        <v/>
      </c>
      <c r="AG172" s="2" t="str">
        <f>IF(COUNT($A172)=0,"",IF(AF172="3E","3E",IF(AF172="","I",LOOKUP(AF172/AH$2,{0,0.4,0.45,0.5,0.55,0.6,0.65,0.7,0.75,0.8,1},{"F","D","C","C+","B-","B","B+","A-","A","A+"}))))</f>
        <v/>
      </c>
      <c r="AH172" s="99" t="str">
        <f>IF(COUNT($A172)=0,"",IF(AF172="","--",IF(AF172="3E","3E",LOOKUP(AF172/AH$2,{0,0.4,0.45,0.5,0.55,0.6,0.65,0.7,0.75,0.8,1},{0,2,2.25,2.5,2.75,3,3.25,3.5,3.75,4}))))</f>
        <v/>
      </c>
      <c r="AI172" s="5" t="str">
        <f>IF(COUNT($A172)=0,"",IF($A172&lt;&gt;DR!$B174,"ERR",DR!BY174))</f>
        <v/>
      </c>
      <c r="AJ172" s="2" t="str">
        <f>IF(COUNT($A172)=0,"",IF(AI172="3E","3E",IF(AI172="","I",LOOKUP(AI172/AK$2,{0,0.4,0.45,0.5,0.55,0.6,0.65,0.7,0.75,0.8,1},{"F","D","C","C+","B-","B","B+","A-","A","A+"}))))</f>
        <v/>
      </c>
      <c r="AK172" s="103" t="str">
        <f>IF(COUNT($A172)=0,"",IF(AI172="","--",IF(AI172="3E","3E",LOOKUP(AI172/AK$2,{0,0.4,0.45,0.5,0.55,0.6,0.65,0.7,0.75,0.8,1},{0,2,2.25,2.5,2.75,3,3.25,3.5,3.75,4}))))</f>
        <v/>
      </c>
      <c r="AL172" s="94" t="str">
        <f>IFERROR(IF(COUNT($A172)=0,"",IF(COUNT(W172)=0,"--",IF(COUNTIF(B172:AK172,"3E")&gt;0,"3E",SUM(IF(D172&gt;=2,D172*$D$3),IF(G172&gt;=2,G172*$G$3),IF(J172&gt;=2,J172*$J$3),IF(M172&gt;=2,M172*$M$3),IF(P172&gt;=2,P172*$P$3),IF(S172&gt;=2,S172*$S$3),IF(V172&gt;=2,V172*$V$3),IF(Y172&gt;=2,Y172*$Y$3),IF(AB172&gt;=2,AB172*$AB$3),IF(AE172&gt;=2,AE172*$AE$3),IF(AH172&gt;=2,AH172*$AH$3),IF(AK172&gt;=2,AK172*$AK$3))))),"")</f>
        <v/>
      </c>
      <c r="AM172" s="4" t="str">
        <f>IF(COUNT($A172)=0,"",IF(COUNT(W172)=0,"--",IF(COUNTIF(B172:Y172,"3E")&gt;0,"3E",TRUNC(SUM(IF(N(D172)&gt;=2,D$3*D172,0),IF(N(G172)&gt;=2,G$3*G172,0),IF(N(J172)&gt;=2,J$3*J172,0),IF(N(M172)&gt;=2,M$3*M172,0),IF(N(P172)&gt;=2,P$3*P172,0),IF(N(S172)&gt;=2,S$3*S172,0),IF(N(AB172)&gt;=2,AB$3*AB172,0),IF(N(AE172)&gt;=2,AE$3*AE172,0),IF(N(AH172)&gt;=2,AH$3*AH172,0),IF(N(V172)&gt;=2,V$3*V172,0),IF(N(Y172)&gt;=2,Y$3*Y172,0))/TCP,3))))</f>
        <v/>
      </c>
      <c r="AN172" s="2" t="str">
        <f>IFERROR(IF(COUNT($A172)=0,"",IF(COUNT(W172)=0,"--",IF(COUNTIF(B172:AK172,"3E")&gt;0,"3E",SUM(IF(D172&gt;=2,$D$3),IF(G172&gt;=2,$G$3),IF(J172&gt;=2,$J$3),IF(M172&gt;=2,$M$3),IF(P172&gt;=2,$P$3),IF(S172&gt;=2,$S$3),IF(V172&gt;=2,$V$3),IF(Y172&gt;=2,$Y$3),IF(AB172&gt;=2,$AB$3),IF(AE172&gt;=2,$AE$3),IF(AH172&gt;=2,$AH$3),IF(AK172&gt;=2,$AK$3))))),"")</f>
        <v/>
      </c>
      <c r="AO172" s="2" t="str">
        <f>IF(AM172="3E","3E",IF(COUNT($A172)=0,"",IF(COUNT(AK172)=0,"I",LOOKUP(AM172,{0,2,2.25,2.5,2.75,3,3.25,3.5,3.75,4},{"F","D","C","C+","B-","B","B+","A-","A","A+"}))))</f>
        <v/>
      </c>
      <c r="AP172" s="2" t="str">
        <f>IF(AM172="3E","3E",IF(OR(COUNT($A172)=0,COUNT(W172)=0),"",IF(AND(Y172&gt;=2,AM172&gt;=2,AN172&gt;=28),"PASS","FAIL")))</f>
        <v/>
      </c>
      <c r="AQ172" s="2" t="str">
        <f>IF(COUNT($A172)=0,"",IF(AP172="3E","3E",IF(AP172="PASS",CONCATENATE(IF(N(D172)&lt;2,"411F,",""),IF(N(G172)&lt;2,"412F,",""),IF(N(J172)&lt;2,"413F,",""),IF(N(M172)&lt;2,"421F,",""),IF(N(P172)&lt;2,"422F,",""),IF(N(S172)&lt;2,"423F,",""),IF(N(AB172)&lt;2,"431F,",""),IF(N(AE172)&lt;2,"432F,",""),IF(N(AH172)&lt;2,"433F,","")),"")))</f>
        <v/>
      </c>
      <c r="AR172" s="6" t="str">
        <f t="shared" si="3"/>
        <v/>
      </c>
    </row>
    <row r="173" spans="1:44" ht="18.95" customHeight="1" x14ac:dyDescent="0.25">
      <c r="A173" s="93" t="str">
        <f>IF(DR!$B175="","",DR!$B175)</f>
        <v/>
      </c>
      <c r="B173" s="5" t="str">
        <f>IF(COUNT($A173)=0,"",IF($A173&lt;&gt;DR!$B175,"ERR",DR!J175))</f>
        <v/>
      </c>
      <c r="C173" s="2" t="str">
        <f>IF(COUNT($A173)=0,"",IF(B173="3E","3E",IF(B173="","I",LOOKUP(B173/D$2,{0,0.4,0.45,0.5,0.55,0.6,0.65,0.7,0.75,0.8,1},{"F","D","C","C+","B-","B","B+","A-","A","A+"}))))</f>
        <v/>
      </c>
      <c r="D173" s="99" t="str">
        <f>IF(COUNT($A173)=0,"",IF(B173="","--",IF(B173="3E","3E",LOOKUP(B173/D$2,{0,0.4,0.45,0.5,0.55,0.6,0.65,0.7,0.75,0.8,1},{0,2,2.25,2.5,2.75,3,3.25,3.5,3.75,4}))))</f>
        <v/>
      </c>
      <c r="E173" s="5" t="str">
        <f>IF(COUNT($A173)=0,"",IF($A173&lt;&gt;DR!$B175,"ERR",DR!R175))</f>
        <v/>
      </c>
      <c r="F173" s="2" t="str">
        <f>IF(COUNT($A173)=0,"",IF(E173="3E","3E",IF(E173="","I",LOOKUP(E173/G$2,{0,0.4,0.45,0.5,0.55,0.6,0.65,0.7,0.75,0.8,1},{"F","D","C","C+","B-","B","B+","A-","A","A+"}))))</f>
        <v/>
      </c>
      <c r="G173" s="99" t="str">
        <f>IF(COUNT($A173)=0,"",IF(E173="","--",IF(E173="3E","3E",LOOKUP(E173/G$2,{0,0.4,0.45,0.5,0.55,0.6,0.65,0.7,0.75,0.8,1},{0,2,2.25,2.5,2.75,3,3.25,3.5,3.75,4}))))</f>
        <v/>
      </c>
      <c r="H173" s="5" t="str">
        <f>IF(COUNT($A173)=0,"",IF($A173&lt;&gt;DR!$B175,"ERR",DR!Z175))</f>
        <v/>
      </c>
      <c r="I173" s="2" t="str">
        <f>IF(COUNT($A173)=0,"",IF(H173="3E","3E",IF(H173="","I",LOOKUP(H173/J$2,{0,0.4,0.45,0.5,0.55,0.6,0.65,0.7,0.75,0.8,1},{"F","D","C","C+","B-","B","B+","A-","A","A+"}))))</f>
        <v/>
      </c>
      <c r="J173" s="99" t="str">
        <f>IF(COUNT($A173)=0,"",IF(H173="","--",IF(H173="3E","3E",LOOKUP(H173/J$2,{0,0.4,0.45,0.5,0.55,0.6,0.65,0.7,0.75,0.8,1},{0,2,2.25,2.5,2.75,3,3.25,3.5,3.75,4}))))</f>
        <v/>
      </c>
      <c r="K173" s="5" t="str">
        <f>IF(COUNT($A173)=0,"",IF($A173&lt;&gt;DR!$B175,"ERR",DR!AH175))</f>
        <v/>
      </c>
      <c r="L173" s="2" t="str">
        <f>IF(COUNT($A173)=0,"",IF(K173="3E","3E",IF(K173="","I",LOOKUP(K173/M$2,{0,0.4,0.45,0.5,0.55,0.6,0.65,0.7,0.75,0.8,1},{"F","D","C","C+","B-","B","B+","A-","A","A+"}))))</f>
        <v/>
      </c>
      <c r="M173" s="99" t="str">
        <f>IF(COUNT($A173)=0,"",IF(K173="","--",IF(K173="3E","3E",LOOKUP(K173/M$2,{0,0.4,0.45,0.5,0.55,0.6,0.65,0.7,0.75,0.8,1},{0,2,2.25,2.5,2.75,3,3.25,3.5,3.75,4}))))</f>
        <v/>
      </c>
      <c r="N173" s="5" t="str">
        <f>IF(COUNT($A173)=0,"",IF($A173&lt;&gt;DR!$B175,"ERR",DR!AP175))</f>
        <v/>
      </c>
      <c r="O173" s="2" t="str">
        <f>IF(COUNT($A173)=0,"",IF(N173="3E","3E",IF(N173="","I",LOOKUP(N173/P$2,{0,0.4,0.45,0.5,0.55,0.6,0.65,0.7,0.75,0.8,1},{"F","D","C","C+","B-","B","B+","A-","A","A+"}))))</f>
        <v/>
      </c>
      <c r="P173" s="99" t="str">
        <f>IF(COUNT($A173)=0,"",IF(N173="","--",IF(N173="3E","3E",LOOKUP(N173/P$2,{0,0.4,0.45,0.5,0.55,0.6,0.65,0.7,0.75,0.8,1},{0,2,2.25,2.5,2.75,3,3.25,3.5,3.75,4}))))</f>
        <v/>
      </c>
      <c r="Q173" s="5" t="str">
        <f>IF(COUNT($A173)=0,"",IF($A173&lt;&gt;DR!$B175,"ERR",DR!AX175))</f>
        <v/>
      </c>
      <c r="R173" s="2" t="str">
        <f>IF(COUNT($A173)=0,"",IF(Q173="3E","3E",IF(Q173="","I",LOOKUP(Q173/S$2,{0,0.4,0.45,0.5,0.55,0.6,0.65,0.7,0.75,0.8,1},{"F","D","C","C+","B-","B","B+","A-","A","A+"}))))</f>
        <v/>
      </c>
      <c r="S173" s="99" t="str">
        <f>IF(COUNT($A173)=0,"",IF(Q173="","--",IF(Q173="3E","3E",LOOKUP(Q173/S$2,{0,0.4,0.45,0.5,0.55,0.6,0.65,0.7,0.75,0.8,1},{0,2,2.25,2.5,2.75,3,3.25,3.5,3.75,4}))))</f>
        <v/>
      </c>
      <c r="T173" s="5" t="str">
        <f>IF(OR(COUNT($A173)=0,DR!BZ175=""),"",IF($A173&lt;&gt;DR!$B175,"ERR",DR!BZ175))</f>
        <v/>
      </c>
      <c r="U173" s="2" t="str">
        <f>IF(COUNT($A173)=0,"",IF(T173="3E","3E",IF(T173="","I",LOOKUP(T173/V$2,{0,0.4,0.45,0.5,0.55,0.6,0.65,0.7,0.75,0.8,1},{"F","D","C","C+","B-","B","B+","A-","A","A+"}))))</f>
        <v/>
      </c>
      <c r="V173" s="99" t="str">
        <f>IF(COUNT($A173)=0,"",IF(T173="","--",IF(T173="3E","3E",LOOKUP(T173/V$2,{0,0.4,0.45,0.5,0.55,0.6,0.65,0.7,0.75,0.8,1},{0,2,2.25,2.5,2.75,3,3.25,3.5,3.75,4}))))</f>
        <v/>
      </c>
      <c r="W173" s="5" t="str">
        <f>IF(COUNT($A173)=0,"",IF($A173&lt;&gt;DR!$B175,"ERR",IF(DR!$A175="IM",DR!CL175,DR!CK175)))</f>
        <v/>
      </c>
      <c r="X173" s="2" t="str">
        <f>IF(COUNT($A173)=0,"",IF(W173="3E","3E",IF(W173="","I",LOOKUP(W173/Y$2,{0,0.4,0.45,0.5,0.55,0.6,0.65,0.7,0.75,0.8,1},{"F","D","C","C+","B-","B","B+","A-","A","A+"}))))</f>
        <v/>
      </c>
      <c r="Y173" s="99" t="str">
        <f>IF(COUNT($A173)=0,"",IF(W173="","--",IF(W173="3E","3E",LOOKUP(W173/Y$2,{0,0.4,0.45,0.5,0.55,0.6,0.65,0.7,0.75,0.8,1},{0,2,2.25,2.5,2.75,3,3.25,3.5,3.75,4}))))</f>
        <v/>
      </c>
      <c r="Z173" s="5" t="str">
        <f>IF(COUNT($A173)=0,"",IF($A173&lt;&gt;DR!$B175,"ERR",DR!BF175))</f>
        <v/>
      </c>
      <c r="AA173" s="2" t="str">
        <f>IF(COUNT($A173)=0,"",IF(Z173="3E","3E",IF(Z173="","I",LOOKUP(Z173/AB$2,{0,0.4,0.45,0.5,0.55,0.6,0.65,0.7,0.75,0.8,1},{"F","D","C","C+","B-","B","B+","A-","A","A+"}))))</f>
        <v/>
      </c>
      <c r="AB173" s="99" t="str">
        <f>IF(COUNT($A173)=0,"",IF(Z173="","--",IF(Z173="3E","3E",LOOKUP(Z173/AB$2,{0,0.4,0.45,0.5,0.55,0.6,0.65,0.7,0.75,0.8,1},{0,2,2.25,2.5,2.75,3,3.25,3.5,3.75,4}))))</f>
        <v/>
      </c>
      <c r="AC173" s="5" t="str">
        <f>IF(COUNT($A173)=0,"",IF($A173&lt;&gt;DR!$B175,"ERR",DR!BG175))</f>
        <v/>
      </c>
      <c r="AD173" s="2" t="str">
        <f>IF(COUNT($A173)=0,"",IF(AC173="3E","3E",IF(AC173="","I",LOOKUP(AC173/AE$2,{0,0.4,0.45,0.5,0.55,0.6,0.65,0.7,0.75,0.8,1},{"F","D","C","C+","B-","B","B+","A-","A","A+"}))))</f>
        <v/>
      </c>
      <c r="AE173" s="99" t="str">
        <f>IF(COUNT($A173)=0,"",IF(AC173="","--",IF(AC173="3E","3E",LOOKUP(AC173/AE$2,{0,0.4,0.45,0.5,0.55,0.6,0.65,0.7,0.75,0.8,1},{0,2,2.25,2.5,2.75,3,3.25,3.5,3.75,4}))))</f>
        <v/>
      </c>
      <c r="AF173" s="5" t="str">
        <f>IF(COUNT($A173)=0,"",IF($A173&lt;&gt;DR!$B175,"ERR",DR!BQ175))</f>
        <v/>
      </c>
      <c r="AG173" s="2" t="str">
        <f>IF(COUNT($A173)=0,"",IF(AF173="3E","3E",IF(AF173="","I",LOOKUP(AF173/AH$2,{0,0.4,0.45,0.5,0.55,0.6,0.65,0.7,0.75,0.8,1},{"F","D","C","C+","B-","B","B+","A-","A","A+"}))))</f>
        <v/>
      </c>
      <c r="AH173" s="99" t="str">
        <f>IF(COUNT($A173)=0,"",IF(AF173="","--",IF(AF173="3E","3E",LOOKUP(AF173/AH$2,{0,0.4,0.45,0.5,0.55,0.6,0.65,0.7,0.75,0.8,1},{0,2,2.25,2.5,2.75,3,3.25,3.5,3.75,4}))))</f>
        <v/>
      </c>
      <c r="AI173" s="5" t="str">
        <f>IF(COUNT($A173)=0,"",IF($A173&lt;&gt;DR!$B175,"ERR",DR!BY175))</f>
        <v/>
      </c>
      <c r="AJ173" s="2" t="str">
        <f>IF(COUNT($A173)=0,"",IF(AI173="3E","3E",IF(AI173="","I",LOOKUP(AI173/AK$2,{0,0.4,0.45,0.5,0.55,0.6,0.65,0.7,0.75,0.8,1},{"F","D","C","C+","B-","B","B+","A-","A","A+"}))))</f>
        <v/>
      </c>
      <c r="AK173" s="103" t="str">
        <f>IF(COUNT($A173)=0,"",IF(AI173="","--",IF(AI173="3E","3E",LOOKUP(AI173/AK$2,{0,0.4,0.45,0.5,0.55,0.6,0.65,0.7,0.75,0.8,1},{0,2,2.25,2.5,2.75,3,3.25,3.5,3.75,4}))))</f>
        <v/>
      </c>
      <c r="AL173" s="94" t="str">
        <f>IFERROR(IF(COUNT($A173)=0,"",IF(COUNT(W173)=0,"--",IF(COUNTIF(B173:AK173,"3E")&gt;0,"3E",SUM(IF(D173&gt;=2,D173*$D$3),IF(G173&gt;=2,G173*$G$3),IF(J173&gt;=2,J173*$J$3),IF(M173&gt;=2,M173*$M$3),IF(P173&gt;=2,P173*$P$3),IF(S173&gt;=2,S173*$S$3),IF(V173&gt;=2,V173*$V$3),IF(Y173&gt;=2,Y173*$Y$3),IF(AB173&gt;=2,AB173*$AB$3),IF(AE173&gt;=2,AE173*$AE$3),IF(AH173&gt;=2,AH173*$AH$3),IF(AK173&gt;=2,AK173*$AK$3))))),"")</f>
        <v/>
      </c>
      <c r="AM173" s="4" t="str">
        <f>IF(COUNT($A173)=0,"",IF(COUNT(W173)=0,"--",IF(COUNTIF(B173:Y173,"3E")&gt;0,"3E",TRUNC(SUM(IF(N(D173)&gt;=2,D$3*D173,0),IF(N(G173)&gt;=2,G$3*G173,0),IF(N(J173)&gt;=2,J$3*J173,0),IF(N(M173)&gt;=2,M$3*M173,0),IF(N(P173)&gt;=2,P$3*P173,0),IF(N(S173)&gt;=2,S$3*S173,0),IF(N(AB173)&gt;=2,AB$3*AB173,0),IF(N(AE173)&gt;=2,AE$3*AE173,0),IF(N(AH173)&gt;=2,AH$3*AH173,0),IF(N(V173)&gt;=2,V$3*V173,0),IF(N(Y173)&gt;=2,Y$3*Y173,0))/TCP,3))))</f>
        <v/>
      </c>
      <c r="AN173" s="2" t="str">
        <f>IFERROR(IF(COUNT($A173)=0,"",IF(COUNT(W173)=0,"--",IF(COUNTIF(B173:AK173,"3E")&gt;0,"3E",SUM(IF(D173&gt;=2,$D$3),IF(G173&gt;=2,$G$3),IF(J173&gt;=2,$J$3),IF(M173&gt;=2,$M$3),IF(P173&gt;=2,$P$3),IF(S173&gt;=2,$S$3),IF(V173&gt;=2,$V$3),IF(Y173&gt;=2,$Y$3),IF(AB173&gt;=2,$AB$3),IF(AE173&gt;=2,$AE$3),IF(AH173&gt;=2,$AH$3),IF(AK173&gt;=2,$AK$3))))),"")</f>
        <v/>
      </c>
      <c r="AO173" s="2" t="str">
        <f>IF(AM173="3E","3E",IF(COUNT($A173)=0,"",IF(COUNT(AK173)=0,"I",LOOKUP(AM173,{0,2,2.25,2.5,2.75,3,3.25,3.5,3.75,4},{"F","D","C","C+","B-","B","B+","A-","A","A+"}))))</f>
        <v/>
      </c>
      <c r="AP173" s="2" t="str">
        <f>IF(AM173="3E","3E",IF(OR(COUNT($A173)=0,COUNT(W173)=0),"",IF(AND(Y173&gt;=2,AM173&gt;=2,AN173&gt;=28),"PASS","FAIL")))</f>
        <v/>
      </c>
      <c r="AQ173" s="2" t="str">
        <f>IF(COUNT($A173)=0,"",IF(AP173="3E","3E",IF(AP173="PASS",CONCATENATE(IF(N(D173)&lt;2,"411F,",""),IF(N(G173)&lt;2,"412F,",""),IF(N(J173)&lt;2,"413F,",""),IF(N(M173)&lt;2,"421F,",""),IF(N(P173)&lt;2,"422F,",""),IF(N(S173)&lt;2,"423F,",""),IF(N(AB173)&lt;2,"431F,",""),IF(N(AE173)&lt;2,"432F,",""),IF(N(AH173)&lt;2,"433F,","")),"")))</f>
        <v/>
      </c>
      <c r="AR173" s="6" t="str">
        <f t="shared" si="3"/>
        <v/>
      </c>
    </row>
    <row r="174" spans="1:44" ht="18.95" customHeight="1" x14ac:dyDescent="0.25">
      <c r="A174" s="93" t="str">
        <f>IF(DR!$B176="","",DR!$B176)</f>
        <v/>
      </c>
      <c r="B174" s="5" t="str">
        <f>IF(COUNT($A174)=0,"",IF($A174&lt;&gt;DR!$B176,"ERR",DR!J176))</f>
        <v/>
      </c>
      <c r="C174" s="2" t="str">
        <f>IF(COUNT($A174)=0,"",IF(B174="3E","3E",IF(B174="","I",LOOKUP(B174/D$2,{0,0.4,0.45,0.5,0.55,0.6,0.65,0.7,0.75,0.8,1},{"F","D","C","C+","B-","B","B+","A-","A","A+"}))))</f>
        <v/>
      </c>
      <c r="D174" s="99" t="str">
        <f>IF(COUNT($A174)=0,"",IF(B174="","--",IF(B174="3E","3E",LOOKUP(B174/D$2,{0,0.4,0.45,0.5,0.55,0.6,0.65,0.7,0.75,0.8,1},{0,2,2.25,2.5,2.75,3,3.25,3.5,3.75,4}))))</f>
        <v/>
      </c>
      <c r="E174" s="5" t="str">
        <f>IF(COUNT($A174)=0,"",IF($A174&lt;&gt;DR!$B176,"ERR",DR!R176))</f>
        <v/>
      </c>
      <c r="F174" s="2" t="str">
        <f>IF(COUNT($A174)=0,"",IF(E174="3E","3E",IF(E174="","I",LOOKUP(E174/G$2,{0,0.4,0.45,0.5,0.55,0.6,0.65,0.7,0.75,0.8,1},{"F","D","C","C+","B-","B","B+","A-","A","A+"}))))</f>
        <v/>
      </c>
      <c r="G174" s="99" t="str">
        <f>IF(COUNT($A174)=0,"",IF(E174="","--",IF(E174="3E","3E",LOOKUP(E174/G$2,{0,0.4,0.45,0.5,0.55,0.6,0.65,0.7,0.75,0.8,1},{0,2,2.25,2.5,2.75,3,3.25,3.5,3.75,4}))))</f>
        <v/>
      </c>
      <c r="H174" s="5" t="str">
        <f>IF(COUNT($A174)=0,"",IF($A174&lt;&gt;DR!$B176,"ERR",DR!Z176))</f>
        <v/>
      </c>
      <c r="I174" s="2" t="str">
        <f>IF(COUNT($A174)=0,"",IF(H174="3E","3E",IF(H174="","I",LOOKUP(H174/J$2,{0,0.4,0.45,0.5,0.55,0.6,0.65,0.7,0.75,0.8,1},{"F","D","C","C+","B-","B","B+","A-","A","A+"}))))</f>
        <v/>
      </c>
      <c r="J174" s="99" t="str">
        <f>IF(COUNT($A174)=0,"",IF(H174="","--",IF(H174="3E","3E",LOOKUP(H174/J$2,{0,0.4,0.45,0.5,0.55,0.6,0.65,0.7,0.75,0.8,1},{0,2,2.25,2.5,2.75,3,3.25,3.5,3.75,4}))))</f>
        <v/>
      </c>
      <c r="K174" s="5" t="str">
        <f>IF(COUNT($A174)=0,"",IF($A174&lt;&gt;DR!$B176,"ERR",DR!AH176))</f>
        <v/>
      </c>
      <c r="L174" s="2" t="str">
        <f>IF(COUNT($A174)=0,"",IF(K174="3E","3E",IF(K174="","I",LOOKUP(K174/M$2,{0,0.4,0.45,0.5,0.55,0.6,0.65,0.7,0.75,0.8,1},{"F","D","C","C+","B-","B","B+","A-","A","A+"}))))</f>
        <v/>
      </c>
      <c r="M174" s="99" t="str">
        <f>IF(COUNT($A174)=0,"",IF(K174="","--",IF(K174="3E","3E",LOOKUP(K174/M$2,{0,0.4,0.45,0.5,0.55,0.6,0.65,0.7,0.75,0.8,1},{0,2,2.25,2.5,2.75,3,3.25,3.5,3.75,4}))))</f>
        <v/>
      </c>
      <c r="N174" s="5" t="str">
        <f>IF(COUNT($A174)=0,"",IF($A174&lt;&gt;DR!$B176,"ERR",DR!AP176))</f>
        <v/>
      </c>
      <c r="O174" s="2" t="str">
        <f>IF(COUNT($A174)=0,"",IF(N174="3E","3E",IF(N174="","I",LOOKUP(N174/P$2,{0,0.4,0.45,0.5,0.55,0.6,0.65,0.7,0.75,0.8,1},{"F","D","C","C+","B-","B","B+","A-","A","A+"}))))</f>
        <v/>
      </c>
      <c r="P174" s="99" t="str">
        <f>IF(COUNT($A174)=0,"",IF(N174="","--",IF(N174="3E","3E",LOOKUP(N174/P$2,{0,0.4,0.45,0.5,0.55,0.6,0.65,0.7,0.75,0.8,1},{0,2,2.25,2.5,2.75,3,3.25,3.5,3.75,4}))))</f>
        <v/>
      </c>
      <c r="Q174" s="5" t="str">
        <f>IF(COUNT($A174)=0,"",IF($A174&lt;&gt;DR!$B176,"ERR",DR!AX176))</f>
        <v/>
      </c>
      <c r="R174" s="2" t="str">
        <f>IF(COUNT($A174)=0,"",IF(Q174="3E","3E",IF(Q174="","I",LOOKUP(Q174/S$2,{0,0.4,0.45,0.5,0.55,0.6,0.65,0.7,0.75,0.8,1},{"F","D","C","C+","B-","B","B+","A-","A","A+"}))))</f>
        <v/>
      </c>
      <c r="S174" s="99" t="str">
        <f>IF(COUNT($A174)=0,"",IF(Q174="","--",IF(Q174="3E","3E",LOOKUP(Q174/S$2,{0,0.4,0.45,0.5,0.55,0.6,0.65,0.7,0.75,0.8,1},{0,2,2.25,2.5,2.75,3,3.25,3.5,3.75,4}))))</f>
        <v/>
      </c>
      <c r="T174" s="5" t="str">
        <f>IF(OR(COUNT($A174)=0,DR!BZ176=""),"",IF($A174&lt;&gt;DR!$B176,"ERR",DR!BZ176))</f>
        <v/>
      </c>
      <c r="U174" s="2" t="str">
        <f>IF(COUNT($A174)=0,"",IF(T174="3E","3E",IF(T174="","I",LOOKUP(T174/V$2,{0,0.4,0.45,0.5,0.55,0.6,0.65,0.7,0.75,0.8,1},{"F","D","C","C+","B-","B","B+","A-","A","A+"}))))</f>
        <v/>
      </c>
      <c r="V174" s="99" t="str">
        <f>IF(COUNT($A174)=0,"",IF(T174="","--",IF(T174="3E","3E",LOOKUP(T174/V$2,{0,0.4,0.45,0.5,0.55,0.6,0.65,0.7,0.75,0.8,1},{0,2,2.25,2.5,2.75,3,3.25,3.5,3.75,4}))))</f>
        <v/>
      </c>
      <c r="W174" s="5" t="str">
        <f>IF(COUNT($A174)=0,"",IF($A174&lt;&gt;DR!$B176,"ERR",IF(DR!$A176="IM",DR!CL176,DR!CK176)))</f>
        <v/>
      </c>
      <c r="X174" s="2" t="str">
        <f>IF(COUNT($A174)=0,"",IF(W174="3E","3E",IF(W174="","I",LOOKUP(W174/Y$2,{0,0.4,0.45,0.5,0.55,0.6,0.65,0.7,0.75,0.8,1},{"F","D","C","C+","B-","B","B+","A-","A","A+"}))))</f>
        <v/>
      </c>
      <c r="Y174" s="99" t="str">
        <f>IF(COUNT($A174)=0,"",IF(W174="","--",IF(W174="3E","3E",LOOKUP(W174/Y$2,{0,0.4,0.45,0.5,0.55,0.6,0.65,0.7,0.75,0.8,1},{0,2,2.25,2.5,2.75,3,3.25,3.5,3.75,4}))))</f>
        <v/>
      </c>
      <c r="Z174" s="5" t="str">
        <f>IF(COUNT($A174)=0,"",IF($A174&lt;&gt;DR!$B176,"ERR",DR!BF176))</f>
        <v/>
      </c>
      <c r="AA174" s="2" t="str">
        <f>IF(COUNT($A174)=0,"",IF(Z174="3E","3E",IF(Z174="","I",LOOKUP(Z174/AB$2,{0,0.4,0.45,0.5,0.55,0.6,0.65,0.7,0.75,0.8,1},{"F","D","C","C+","B-","B","B+","A-","A","A+"}))))</f>
        <v/>
      </c>
      <c r="AB174" s="99" t="str">
        <f>IF(COUNT($A174)=0,"",IF(Z174="","--",IF(Z174="3E","3E",LOOKUP(Z174/AB$2,{0,0.4,0.45,0.5,0.55,0.6,0.65,0.7,0.75,0.8,1},{0,2,2.25,2.5,2.75,3,3.25,3.5,3.75,4}))))</f>
        <v/>
      </c>
      <c r="AC174" s="5" t="str">
        <f>IF(COUNT($A174)=0,"",IF($A174&lt;&gt;DR!$B176,"ERR",DR!BG176))</f>
        <v/>
      </c>
      <c r="AD174" s="2" t="str">
        <f>IF(COUNT($A174)=0,"",IF(AC174="3E","3E",IF(AC174="","I",LOOKUP(AC174/AE$2,{0,0.4,0.45,0.5,0.55,0.6,0.65,0.7,0.75,0.8,1},{"F","D","C","C+","B-","B","B+","A-","A","A+"}))))</f>
        <v/>
      </c>
      <c r="AE174" s="99" t="str">
        <f>IF(COUNT($A174)=0,"",IF(AC174="","--",IF(AC174="3E","3E",LOOKUP(AC174/AE$2,{0,0.4,0.45,0.5,0.55,0.6,0.65,0.7,0.75,0.8,1},{0,2,2.25,2.5,2.75,3,3.25,3.5,3.75,4}))))</f>
        <v/>
      </c>
      <c r="AF174" s="5" t="str">
        <f>IF(COUNT($A174)=0,"",IF($A174&lt;&gt;DR!$B176,"ERR",DR!BQ176))</f>
        <v/>
      </c>
      <c r="AG174" s="2" t="str">
        <f>IF(COUNT($A174)=0,"",IF(AF174="3E","3E",IF(AF174="","I",LOOKUP(AF174/AH$2,{0,0.4,0.45,0.5,0.55,0.6,0.65,0.7,0.75,0.8,1},{"F","D","C","C+","B-","B","B+","A-","A","A+"}))))</f>
        <v/>
      </c>
      <c r="AH174" s="99" t="str">
        <f>IF(COUNT($A174)=0,"",IF(AF174="","--",IF(AF174="3E","3E",LOOKUP(AF174/AH$2,{0,0.4,0.45,0.5,0.55,0.6,0.65,0.7,0.75,0.8,1},{0,2,2.25,2.5,2.75,3,3.25,3.5,3.75,4}))))</f>
        <v/>
      </c>
      <c r="AI174" s="5" t="str">
        <f>IF(COUNT($A174)=0,"",IF($A174&lt;&gt;DR!$B176,"ERR",DR!BY176))</f>
        <v/>
      </c>
      <c r="AJ174" s="2" t="str">
        <f>IF(COUNT($A174)=0,"",IF(AI174="3E","3E",IF(AI174="","I",LOOKUP(AI174/AK$2,{0,0.4,0.45,0.5,0.55,0.6,0.65,0.7,0.75,0.8,1},{"F","D","C","C+","B-","B","B+","A-","A","A+"}))))</f>
        <v/>
      </c>
      <c r="AK174" s="103" t="str">
        <f>IF(COUNT($A174)=0,"",IF(AI174="","--",IF(AI174="3E","3E",LOOKUP(AI174/AK$2,{0,0.4,0.45,0.5,0.55,0.6,0.65,0.7,0.75,0.8,1},{0,2,2.25,2.5,2.75,3,3.25,3.5,3.75,4}))))</f>
        <v/>
      </c>
      <c r="AL174" s="94" t="str">
        <f>IFERROR(IF(COUNT($A174)=0,"",IF(COUNT(W174)=0,"--",IF(COUNTIF(B174:AK174,"3E")&gt;0,"3E",SUM(IF(D174&gt;=2,D174*$D$3),IF(G174&gt;=2,G174*$G$3),IF(J174&gt;=2,J174*$J$3),IF(M174&gt;=2,M174*$M$3),IF(P174&gt;=2,P174*$P$3),IF(S174&gt;=2,S174*$S$3),IF(V174&gt;=2,V174*$V$3),IF(Y174&gt;=2,Y174*$Y$3),IF(AB174&gt;=2,AB174*$AB$3),IF(AE174&gt;=2,AE174*$AE$3),IF(AH174&gt;=2,AH174*$AH$3),IF(AK174&gt;=2,AK174*$AK$3))))),"")</f>
        <v/>
      </c>
      <c r="AM174" s="4" t="str">
        <f>IF(COUNT($A174)=0,"",IF(COUNT(W174)=0,"--",IF(COUNTIF(B174:Y174,"3E")&gt;0,"3E",TRUNC(SUM(IF(N(D174)&gt;=2,D$3*D174,0),IF(N(G174)&gt;=2,G$3*G174,0),IF(N(J174)&gt;=2,J$3*J174,0),IF(N(M174)&gt;=2,M$3*M174,0),IF(N(P174)&gt;=2,P$3*P174,0),IF(N(S174)&gt;=2,S$3*S174,0),IF(N(AB174)&gt;=2,AB$3*AB174,0),IF(N(AE174)&gt;=2,AE$3*AE174,0),IF(N(AH174)&gt;=2,AH$3*AH174,0),IF(N(V174)&gt;=2,V$3*V174,0),IF(N(Y174)&gt;=2,Y$3*Y174,0))/TCP,3))))</f>
        <v/>
      </c>
      <c r="AN174" s="2" t="str">
        <f>IFERROR(IF(COUNT($A174)=0,"",IF(COUNT(W174)=0,"--",IF(COUNTIF(B174:AK174,"3E")&gt;0,"3E",SUM(IF(D174&gt;=2,$D$3),IF(G174&gt;=2,$G$3),IF(J174&gt;=2,$J$3),IF(M174&gt;=2,$M$3),IF(P174&gt;=2,$P$3),IF(S174&gt;=2,$S$3),IF(V174&gt;=2,$V$3),IF(Y174&gt;=2,$Y$3),IF(AB174&gt;=2,$AB$3),IF(AE174&gt;=2,$AE$3),IF(AH174&gt;=2,$AH$3),IF(AK174&gt;=2,$AK$3))))),"")</f>
        <v/>
      </c>
      <c r="AO174" s="2" t="str">
        <f>IF(AM174="3E","3E",IF(COUNT($A174)=0,"",IF(COUNT(AK174)=0,"I",LOOKUP(AM174,{0,2,2.25,2.5,2.75,3,3.25,3.5,3.75,4},{"F","D","C","C+","B-","B","B+","A-","A","A+"}))))</f>
        <v/>
      </c>
      <c r="AP174" s="2" t="str">
        <f>IF(AM174="3E","3E",IF(OR(COUNT($A174)=0,COUNT(W174)=0),"",IF(AND(Y174&gt;=2,AM174&gt;=2,AN174&gt;=28),"PASS","FAIL")))</f>
        <v/>
      </c>
      <c r="AQ174" s="2" t="str">
        <f>IF(COUNT($A174)=0,"",IF(AP174="3E","3E",IF(AP174="PASS",CONCATENATE(IF(N(D174)&lt;2,"411F,",""),IF(N(G174)&lt;2,"412F,",""),IF(N(J174)&lt;2,"413F,",""),IF(N(M174)&lt;2,"421F,",""),IF(N(P174)&lt;2,"422F,",""),IF(N(S174)&lt;2,"423F,",""),IF(N(AB174)&lt;2,"431F,",""),IF(N(AE174)&lt;2,"432F,",""),IF(N(AH174)&lt;2,"433F,","")),"")))</f>
        <v/>
      </c>
      <c r="AR174" s="6" t="str">
        <f t="shared" si="3"/>
        <v/>
      </c>
    </row>
    <row r="175" spans="1:44" ht="18.95" customHeight="1" x14ac:dyDescent="0.25">
      <c r="A175" s="93" t="str">
        <f>IF(DR!$B177="","",DR!$B177)</f>
        <v/>
      </c>
      <c r="B175" s="5" t="str">
        <f>IF(COUNT($A175)=0,"",IF($A175&lt;&gt;DR!$B177,"ERR",DR!J177))</f>
        <v/>
      </c>
      <c r="C175" s="2" t="str">
        <f>IF(COUNT($A175)=0,"",IF(B175="3E","3E",IF(B175="","I",LOOKUP(B175/D$2,{0,0.4,0.45,0.5,0.55,0.6,0.65,0.7,0.75,0.8,1},{"F","D","C","C+","B-","B","B+","A-","A","A+"}))))</f>
        <v/>
      </c>
      <c r="D175" s="99" t="str">
        <f>IF(COUNT($A175)=0,"",IF(B175="","--",IF(B175="3E","3E",LOOKUP(B175/D$2,{0,0.4,0.45,0.5,0.55,0.6,0.65,0.7,0.75,0.8,1},{0,2,2.25,2.5,2.75,3,3.25,3.5,3.75,4}))))</f>
        <v/>
      </c>
      <c r="E175" s="5" t="str">
        <f>IF(COUNT($A175)=0,"",IF($A175&lt;&gt;DR!$B177,"ERR",DR!R177))</f>
        <v/>
      </c>
      <c r="F175" s="2" t="str">
        <f>IF(COUNT($A175)=0,"",IF(E175="3E","3E",IF(E175="","I",LOOKUP(E175/G$2,{0,0.4,0.45,0.5,0.55,0.6,0.65,0.7,0.75,0.8,1},{"F","D","C","C+","B-","B","B+","A-","A","A+"}))))</f>
        <v/>
      </c>
      <c r="G175" s="99" t="str">
        <f>IF(COUNT($A175)=0,"",IF(E175="","--",IF(E175="3E","3E",LOOKUP(E175/G$2,{0,0.4,0.45,0.5,0.55,0.6,0.65,0.7,0.75,0.8,1},{0,2,2.25,2.5,2.75,3,3.25,3.5,3.75,4}))))</f>
        <v/>
      </c>
      <c r="H175" s="5" t="str">
        <f>IF(COUNT($A175)=0,"",IF($A175&lt;&gt;DR!$B177,"ERR",DR!Z177))</f>
        <v/>
      </c>
      <c r="I175" s="2" t="str">
        <f>IF(COUNT($A175)=0,"",IF(H175="3E","3E",IF(H175="","I",LOOKUP(H175/J$2,{0,0.4,0.45,0.5,0.55,0.6,0.65,0.7,0.75,0.8,1},{"F","D","C","C+","B-","B","B+","A-","A","A+"}))))</f>
        <v/>
      </c>
      <c r="J175" s="99" t="str">
        <f>IF(COUNT($A175)=0,"",IF(H175="","--",IF(H175="3E","3E",LOOKUP(H175/J$2,{0,0.4,0.45,0.5,0.55,0.6,0.65,0.7,0.75,0.8,1},{0,2,2.25,2.5,2.75,3,3.25,3.5,3.75,4}))))</f>
        <v/>
      </c>
      <c r="K175" s="5" t="str">
        <f>IF(COUNT($A175)=0,"",IF($A175&lt;&gt;DR!$B177,"ERR",DR!AH177))</f>
        <v/>
      </c>
      <c r="L175" s="2" t="str">
        <f>IF(COUNT($A175)=0,"",IF(K175="3E","3E",IF(K175="","I",LOOKUP(K175/M$2,{0,0.4,0.45,0.5,0.55,0.6,0.65,0.7,0.75,0.8,1},{"F","D","C","C+","B-","B","B+","A-","A","A+"}))))</f>
        <v/>
      </c>
      <c r="M175" s="99" t="str">
        <f>IF(COUNT($A175)=0,"",IF(K175="","--",IF(K175="3E","3E",LOOKUP(K175/M$2,{0,0.4,0.45,0.5,0.55,0.6,0.65,0.7,0.75,0.8,1},{0,2,2.25,2.5,2.75,3,3.25,3.5,3.75,4}))))</f>
        <v/>
      </c>
      <c r="N175" s="5" t="str">
        <f>IF(COUNT($A175)=0,"",IF($A175&lt;&gt;DR!$B177,"ERR",DR!AP177))</f>
        <v/>
      </c>
      <c r="O175" s="2" t="str">
        <f>IF(COUNT($A175)=0,"",IF(N175="3E","3E",IF(N175="","I",LOOKUP(N175/P$2,{0,0.4,0.45,0.5,0.55,0.6,0.65,0.7,0.75,0.8,1},{"F","D","C","C+","B-","B","B+","A-","A","A+"}))))</f>
        <v/>
      </c>
      <c r="P175" s="99" t="str">
        <f>IF(COUNT($A175)=0,"",IF(N175="","--",IF(N175="3E","3E",LOOKUP(N175/P$2,{0,0.4,0.45,0.5,0.55,0.6,0.65,0.7,0.75,0.8,1},{0,2,2.25,2.5,2.75,3,3.25,3.5,3.75,4}))))</f>
        <v/>
      </c>
      <c r="Q175" s="5" t="str">
        <f>IF(COUNT($A175)=0,"",IF($A175&lt;&gt;DR!$B177,"ERR",DR!AX177))</f>
        <v/>
      </c>
      <c r="R175" s="2" t="str">
        <f>IF(COUNT($A175)=0,"",IF(Q175="3E","3E",IF(Q175="","I",LOOKUP(Q175/S$2,{0,0.4,0.45,0.5,0.55,0.6,0.65,0.7,0.75,0.8,1},{"F","D","C","C+","B-","B","B+","A-","A","A+"}))))</f>
        <v/>
      </c>
      <c r="S175" s="99" t="str">
        <f>IF(COUNT($A175)=0,"",IF(Q175="","--",IF(Q175="3E","3E",LOOKUP(Q175/S$2,{0,0.4,0.45,0.5,0.55,0.6,0.65,0.7,0.75,0.8,1},{0,2,2.25,2.5,2.75,3,3.25,3.5,3.75,4}))))</f>
        <v/>
      </c>
      <c r="T175" s="5" t="str">
        <f>IF(OR(COUNT($A175)=0,DR!BZ177=""),"",IF($A175&lt;&gt;DR!$B177,"ERR",DR!BZ177))</f>
        <v/>
      </c>
      <c r="U175" s="2" t="str">
        <f>IF(COUNT($A175)=0,"",IF(T175="3E","3E",IF(T175="","I",LOOKUP(T175/V$2,{0,0.4,0.45,0.5,0.55,0.6,0.65,0.7,0.75,0.8,1},{"F","D","C","C+","B-","B","B+","A-","A","A+"}))))</f>
        <v/>
      </c>
      <c r="V175" s="99" t="str">
        <f>IF(COUNT($A175)=0,"",IF(T175="","--",IF(T175="3E","3E",LOOKUP(T175/V$2,{0,0.4,0.45,0.5,0.55,0.6,0.65,0.7,0.75,0.8,1},{0,2,2.25,2.5,2.75,3,3.25,3.5,3.75,4}))))</f>
        <v/>
      </c>
      <c r="W175" s="5" t="str">
        <f>IF(COUNT($A175)=0,"",IF($A175&lt;&gt;DR!$B177,"ERR",IF(DR!$A177="IM",DR!CL177,DR!CK177)))</f>
        <v/>
      </c>
      <c r="X175" s="2" t="str">
        <f>IF(COUNT($A175)=0,"",IF(W175="3E","3E",IF(W175="","I",LOOKUP(W175/Y$2,{0,0.4,0.45,0.5,0.55,0.6,0.65,0.7,0.75,0.8,1},{"F","D","C","C+","B-","B","B+","A-","A","A+"}))))</f>
        <v/>
      </c>
      <c r="Y175" s="99" t="str">
        <f>IF(COUNT($A175)=0,"",IF(W175="","--",IF(W175="3E","3E",LOOKUP(W175/Y$2,{0,0.4,0.45,0.5,0.55,0.6,0.65,0.7,0.75,0.8,1},{0,2,2.25,2.5,2.75,3,3.25,3.5,3.75,4}))))</f>
        <v/>
      </c>
      <c r="Z175" s="5" t="str">
        <f>IF(COUNT($A175)=0,"",IF($A175&lt;&gt;DR!$B177,"ERR",DR!BF177))</f>
        <v/>
      </c>
      <c r="AA175" s="2" t="str">
        <f>IF(COUNT($A175)=0,"",IF(Z175="3E","3E",IF(Z175="","I",LOOKUP(Z175/AB$2,{0,0.4,0.45,0.5,0.55,0.6,0.65,0.7,0.75,0.8,1},{"F","D","C","C+","B-","B","B+","A-","A","A+"}))))</f>
        <v/>
      </c>
      <c r="AB175" s="99" t="str">
        <f>IF(COUNT($A175)=0,"",IF(Z175="","--",IF(Z175="3E","3E",LOOKUP(Z175/AB$2,{0,0.4,0.45,0.5,0.55,0.6,0.65,0.7,0.75,0.8,1},{0,2,2.25,2.5,2.75,3,3.25,3.5,3.75,4}))))</f>
        <v/>
      </c>
      <c r="AC175" s="5" t="str">
        <f>IF(COUNT($A175)=0,"",IF($A175&lt;&gt;DR!$B177,"ERR",DR!BG177))</f>
        <v/>
      </c>
      <c r="AD175" s="2" t="str">
        <f>IF(COUNT($A175)=0,"",IF(AC175="3E","3E",IF(AC175="","I",LOOKUP(AC175/AE$2,{0,0.4,0.45,0.5,0.55,0.6,0.65,0.7,0.75,0.8,1},{"F","D","C","C+","B-","B","B+","A-","A","A+"}))))</f>
        <v/>
      </c>
      <c r="AE175" s="99" t="str">
        <f>IF(COUNT($A175)=0,"",IF(AC175="","--",IF(AC175="3E","3E",LOOKUP(AC175/AE$2,{0,0.4,0.45,0.5,0.55,0.6,0.65,0.7,0.75,0.8,1},{0,2,2.25,2.5,2.75,3,3.25,3.5,3.75,4}))))</f>
        <v/>
      </c>
      <c r="AF175" s="5" t="str">
        <f>IF(COUNT($A175)=0,"",IF($A175&lt;&gt;DR!$B177,"ERR",DR!BQ177))</f>
        <v/>
      </c>
      <c r="AG175" s="2" t="str">
        <f>IF(COUNT($A175)=0,"",IF(AF175="3E","3E",IF(AF175="","I",LOOKUP(AF175/AH$2,{0,0.4,0.45,0.5,0.55,0.6,0.65,0.7,0.75,0.8,1},{"F","D","C","C+","B-","B","B+","A-","A","A+"}))))</f>
        <v/>
      </c>
      <c r="AH175" s="99" t="str">
        <f>IF(COUNT($A175)=0,"",IF(AF175="","--",IF(AF175="3E","3E",LOOKUP(AF175/AH$2,{0,0.4,0.45,0.5,0.55,0.6,0.65,0.7,0.75,0.8,1},{0,2,2.25,2.5,2.75,3,3.25,3.5,3.75,4}))))</f>
        <v/>
      </c>
      <c r="AI175" s="5" t="str">
        <f>IF(COUNT($A175)=0,"",IF($A175&lt;&gt;DR!$B177,"ERR",DR!BY177))</f>
        <v/>
      </c>
      <c r="AJ175" s="2" t="str">
        <f>IF(COUNT($A175)=0,"",IF(AI175="3E","3E",IF(AI175="","I",LOOKUP(AI175/AK$2,{0,0.4,0.45,0.5,0.55,0.6,0.65,0.7,0.75,0.8,1},{"F","D","C","C+","B-","B","B+","A-","A","A+"}))))</f>
        <v/>
      </c>
      <c r="AK175" s="103" t="str">
        <f>IF(COUNT($A175)=0,"",IF(AI175="","--",IF(AI175="3E","3E",LOOKUP(AI175/AK$2,{0,0.4,0.45,0.5,0.55,0.6,0.65,0.7,0.75,0.8,1},{0,2,2.25,2.5,2.75,3,3.25,3.5,3.75,4}))))</f>
        <v/>
      </c>
      <c r="AL175" s="94" t="str">
        <f>IFERROR(IF(COUNT($A175)=0,"",IF(COUNT(W175)=0,"--",IF(COUNTIF(B175:AK175,"3E")&gt;0,"3E",SUM(IF(D175&gt;=2,D175*$D$3),IF(G175&gt;=2,G175*$G$3),IF(J175&gt;=2,J175*$J$3),IF(M175&gt;=2,M175*$M$3),IF(P175&gt;=2,P175*$P$3),IF(S175&gt;=2,S175*$S$3),IF(V175&gt;=2,V175*$V$3),IF(Y175&gt;=2,Y175*$Y$3),IF(AB175&gt;=2,AB175*$AB$3),IF(AE175&gt;=2,AE175*$AE$3),IF(AH175&gt;=2,AH175*$AH$3),IF(AK175&gt;=2,AK175*$AK$3))))),"")</f>
        <v/>
      </c>
      <c r="AM175" s="4" t="str">
        <f>IF(COUNT($A175)=0,"",IF(COUNT(W175)=0,"--",IF(COUNTIF(B175:Y175,"3E")&gt;0,"3E",TRUNC(SUM(IF(N(D175)&gt;=2,D$3*D175,0),IF(N(G175)&gt;=2,G$3*G175,0),IF(N(J175)&gt;=2,J$3*J175,0),IF(N(M175)&gt;=2,M$3*M175,0),IF(N(P175)&gt;=2,P$3*P175,0),IF(N(S175)&gt;=2,S$3*S175,0),IF(N(AB175)&gt;=2,AB$3*AB175,0),IF(N(AE175)&gt;=2,AE$3*AE175,0),IF(N(AH175)&gt;=2,AH$3*AH175,0),IF(N(V175)&gt;=2,V$3*V175,0),IF(N(Y175)&gt;=2,Y$3*Y175,0))/TCP,3))))</f>
        <v/>
      </c>
      <c r="AN175" s="2" t="str">
        <f>IFERROR(IF(COUNT($A175)=0,"",IF(COUNT(W175)=0,"--",IF(COUNTIF(B175:AK175,"3E")&gt;0,"3E",SUM(IF(D175&gt;=2,$D$3),IF(G175&gt;=2,$G$3),IF(J175&gt;=2,$J$3),IF(M175&gt;=2,$M$3),IF(P175&gt;=2,$P$3),IF(S175&gt;=2,$S$3),IF(V175&gt;=2,$V$3),IF(Y175&gt;=2,$Y$3),IF(AB175&gt;=2,$AB$3),IF(AE175&gt;=2,$AE$3),IF(AH175&gt;=2,$AH$3),IF(AK175&gt;=2,$AK$3))))),"")</f>
        <v/>
      </c>
      <c r="AO175" s="2" t="str">
        <f>IF(AM175="3E","3E",IF(COUNT($A175)=0,"",IF(COUNT(AK175)=0,"I",LOOKUP(AM175,{0,2,2.25,2.5,2.75,3,3.25,3.5,3.75,4},{"F","D","C","C+","B-","B","B+","A-","A","A+"}))))</f>
        <v/>
      </c>
      <c r="AP175" s="2" t="str">
        <f>IF(AM175="3E","3E",IF(OR(COUNT($A175)=0,COUNT(W175)=0),"",IF(AND(Y175&gt;=2,AM175&gt;=2,AN175&gt;=28),"PASS","FAIL")))</f>
        <v/>
      </c>
      <c r="AQ175" s="2" t="str">
        <f>IF(COUNT($A175)=0,"",IF(AP175="3E","3E",IF(AP175="PASS",CONCATENATE(IF(N(D175)&lt;2,"411F,",""),IF(N(G175)&lt;2,"412F,",""),IF(N(J175)&lt;2,"413F,",""),IF(N(M175)&lt;2,"421F,",""),IF(N(P175)&lt;2,"422F,",""),IF(N(S175)&lt;2,"423F,",""),IF(N(AB175)&lt;2,"431F,",""),IF(N(AE175)&lt;2,"432F,",""),IF(N(AH175)&lt;2,"433F,","")),"")))</f>
        <v/>
      </c>
      <c r="AR175" s="6" t="str">
        <f t="shared" si="3"/>
        <v/>
      </c>
    </row>
    <row r="176" spans="1:44" ht="18.95" customHeight="1" x14ac:dyDescent="0.25">
      <c r="A176" s="93" t="str">
        <f>IF(DR!$B178="","",DR!$B178)</f>
        <v/>
      </c>
      <c r="B176" s="5" t="str">
        <f>IF(COUNT($A176)=0,"",IF($A176&lt;&gt;DR!$B178,"ERR",DR!J178))</f>
        <v/>
      </c>
      <c r="C176" s="2" t="str">
        <f>IF(COUNT($A176)=0,"",IF(B176="3E","3E",IF(B176="","I",LOOKUP(B176/D$2,{0,0.4,0.45,0.5,0.55,0.6,0.65,0.7,0.75,0.8,1},{"F","D","C","C+","B-","B","B+","A-","A","A+"}))))</f>
        <v/>
      </c>
      <c r="D176" s="99" t="str">
        <f>IF(COUNT($A176)=0,"",IF(B176="","--",IF(B176="3E","3E",LOOKUP(B176/D$2,{0,0.4,0.45,0.5,0.55,0.6,0.65,0.7,0.75,0.8,1},{0,2,2.25,2.5,2.75,3,3.25,3.5,3.75,4}))))</f>
        <v/>
      </c>
      <c r="E176" s="5" t="str">
        <f>IF(COUNT($A176)=0,"",IF($A176&lt;&gt;DR!$B178,"ERR",DR!R178))</f>
        <v/>
      </c>
      <c r="F176" s="2" t="str">
        <f>IF(COUNT($A176)=0,"",IF(E176="3E","3E",IF(E176="","I",LOOKUP(E176/G$2,{0,0.4,0.45,0.5,0.55,0.6,0.65,0.7,0.75,0.8,1},{"F","D","C","C+","B-","B","B+","A-","A","A+"}))))</f>
        <v/>
      </c>
      <c r="G176" s="99" t="str">
        <f>IF(COUNT($A176)=0,"",IF(E176="","--",IF(E176="3E","3E",LOOKUP(E176/G$2,{0,0.4,0.45,0.5,0.55,0.6,0.65,0.7,0.75,0.8,1},{0,2,2.25,2.5,2.75,3,3.25,3.5,3.75,4}))))</f>
        <v/>
      </c>
      <c r="H176" s="5" t="str">
        <f>IF(COUNT($A176)=0,"",IF($A176&lt;&gt;DR!$B178,"ERR",DR!Z178))</f>
        <v/>
      </c>
      <c r="I176" s="2" t="str">
        <f>IF(COUNT($A176)=0,"",IF(H176="3E","3E",IF(H176="","I",LOOKUP(H176/J$2,{0,0.4,0.45,0.5,0.55,0.6,0.65,0.7,0.75,0.8,1},{"F","D","C","C+","B-","B","B+","A-","A","A+"}))))</f>
        <v/>
      </c>
      <c r="J176" s="99" t="str">
        <f>IF(COUNT($A176)=0,"",IF(H176="","--",IF(H176="3E","3E",LOOKUP(H176/J$2,{0,0.4,0.45,0.5,0.55,0.6,0.65,0.7,0.75,0.8,1},{0,2,2.25,2.5,2.75,3,3.25,3.5,3.75,4}))))</f>
        <v/>
      </c>
      <c r="K176" s="5" t="str">
        <f>IF(COUNT($A176)=0,"",IF($A176&lt;&gt;DR!$B178,"ERR",DR!AH178))</f>
        <v/>
      </c>
      <c r="L176" s="2" t="str">
        <f>IF(COUNT($A176)=0,"",IF(K176="3E","3E",IF(K176="","I",LOOKUP(K176/M$2,{0,0.4,0.45,0.5,0.55,0.6,0.65,0.7,0.75,0.8,1},{"F","D","C","C+","B-","B","B+","A-","A","A+"}))))</f>
        <v/>
      </c>
      <c r="M176" s="99" t="str">
        <f>IF(COUNT($A176)=0,"",IF(K176="","--",IF(K176="3E","3E",LOOKUP(K176/M$2,{0,0.4,0.45,0.5,0.55,0.6,0.65,0.7,0.75,0.8,1},{0,2,2.25,2.5,2.75,3,3.25,3.5,3.75,4}))))</f>
        <v/>
      </c>
      <c r="N176" s="5" t="str">
        <f>IF(COUNT($A176)=0,"",IF($A176&lt;&gt;DR!$B178,"ERR",DR!AP178))</f>
        <v/>
      </c>
      <c r="O176" s="2" t="str">
        <f>IF(COUNT($A176)=0,"",IF(N176="3E","3E",IF(N176="","I",LOOKUP(N176/P$2,{0,0.4,0.45,0.5,0.55,0.6,0.65,0.7,0.75,0.8,1},{"F","D","C","C+","B-","B","B+","A-","A","A+"}))))</f>
        <v/>
      </c>
      <c r="P176" s="99" t="str">
        <f>IF(COUNT($A176)=0,"",IF(N176="","--",IF(N176="3E","3E",LOOKUP(N176/P$2,{0,0.4,0.45,0.5,0.55,0.6,0.65,0.7,0.75,0.8,1},{0,2,2.25,2.5,2.75,3,3.25,3.5,3.75,4}))))</f>
        <v/>
      </c>
      <c r="Q176" s="5" t="str">
        <f>IF(COUNT($A176)=0,"",IF($A176&lt;&gt;DR!$B178,"ERR",DR!AX178))</f>
        <v/>
      </c>
      <c r="R176" s="2" t="str">
        <f>IF(COUNT($A176)=0,"",IF(Q176="3E","3E",IF(Q176="","I",LOOKUP(Q176/S$2,{0,0.4,0.45,0.5,0.55,0.6,0.65,0.7,0.75,0.8,1},{"F","D","C","C+","B-","B","B+","A-","A","A+"}))))</f>
        <v/>
      </c>
      <c r="S176" s="99" t="str">
        <f>IF(COUNT($A176)=0,"",IF(Q176="","--",IF(Q176="3E","3E",LOOKUP(Q176/S$2,{0,0.4,0.45,0.5,0.55,0.6,0.65,0.7,0.75,0.8,1},{0,2,2.25,2.5,2.75,3,3.25,3.5,3.75,4}))))</f>
        <v/>
      </c>
      <c r="T176" s="5" t="str">
        <f>IF(OR(COUNT($A176)=0,DR!BZ178=""),"",IF($A176&lt;&gt;DR!$B178,"ERR",DR!BZ178))</f>
        <v/>
      </c>
      <c r="U176" s="2" t="str">
        <f>IF(COUNT($A176)=0,"",IF(T176="3E","3E",IF(T176="","I",LOOKUP(T176/V$2,{0,0.4,0.45,0.5,0.55,0.6,0.65,0.7,0.75,0.8,1},{"F","D","C","C+","B-","B","B+","A-","A","A+"}))))</f>
        <v/>
      </c>
      <c r="V176" s="99" t="str">
        <f>IF(COUNT($A176)=0,"",IF(T176="","--",IF(T176="3E","3E",LOOKUP(T176/V$2,{0,0.4,0.45,0.5,0.55,0.6,0.65,0.7,0.75,0.8,1},{0,2,2.25,2.5,2.75,3,3.25,3.5,3.75,4}))))</f>
        <v/>
      </c>
      <c r="W176" s="5" t="str">
        <f>IF(COUNT($A176)=0,"",IF($A176&lt;&gt;DR!$B178,"ERR",IF(DR!$A178="IM",DR!CL178,DR!CK178)))</f>
        <v/>
      </c>
      <c r="X176" s="2" t="str">
        <f>IF(COUNT($A176)=0,"",IF(W176="3E","3E",IF(W176="","I",LOOKUP(W176/Y$2,{0,0.4,0.45,0.5,0.55,0.6,0.65,0.7,0.75,0.8,1},{"F","D","C","C+","B-","B","B+","A-","A","A+"}))))</f>
        <v/>
      </c>
      <c r="Y176" s="99" t="str">
        <f>IF(COUNT($A176)=0,"",IF(W176="","--",IF(W176="3E","3E",LOOKUP(W176/Y$2,{0,0.4,0.45,0.5,0.55,0.6,0.65,0.7,0.75,0.8,1},{0,2,2.25,2.5,2.75,3,3.25,3.5,3.75,4}))))</f>
        <v/>
      </c>
      <c r="Z176" s="5" t="str">
        <f>IF(COUNT($A176)=0,"",IF($A176&lt;&gt;DR!$B178,"ERR",DR!BF178))</f>
        <v/>
      </c>
      <c r="AA176" s="2" t="str">
        <f>IF(COUNT($A176)=0,"",IF(Z176="3E","3E",IF(Z176="","I",LOOKUP(Z176/AB$2,{0,0.4,0.45,0.5,0.55,0.6,0.65,0.7,0.75,0.8,1},{"F","D","C","C+","B-","B","B+","A-","A","A+"}))))</f>
        <v/>
      </c>
      <c r="AB176" s="99" t="str">
        <f>IF(COUNT($A176)=0,"",IF(Z176="","--",IF(Z176="3E","3E",LOOKUP(Z176/AB$2,{0,0.4,0.45,0.5,0.55,0.6,0.65,0.7,0.75,0.8,1},{0,2,2.25,2.5,2.75,3,3.25,3.5,3.75,4}))))</f>
        <v/>
      </c>
      <c r="AC176" s="5" t="str">
        <f>IF(COUNT($A176)=0,"",IF($A176&lt;&gt;DR!$B178,"ERR",DR!BG178))</f>
        <v/>
      </c>
      <c r="AD176" s="2" t="str">
        <f>IF(COUNT($A176)=0,"",IF(AC176="3E","3E",IF(AC176="","I",LOOKUP(AC176/AE$2,{0,0.4,0.45,0.5,0.55,0.6,0.65,0.7,0.75,0.8,1},{"F","D","C","C+","B-","B","B+","A-","A","A+"}))))</f>
        <v/>
      </c>
      <c r="AE176" s="99" t="str">
        <f>IF(COUNT($A176)=0,"",IF(AC176="","--",IF(AC176="3E","3E",LOOKUP(AC176/AE$2,{0,0.4,0.45,0.5,0.55,0.6,0.65,0.7,0.75,0.8,1},{0,2,2.25,2.5,2.75,3,3.25,3.5,3.75,4}))))</f>
        <v/>
      </c>
      <c r="AF176" s="5" t="str">
        <f>IF(COUNT($A176)=0,"",IF($A176&lt;&gt;DR!$B178,"ERR",DR!BQ178))</f>
        <v/>
      </c>
      <c r="AG176" s="2" t="str">
        <f>IF(COUNT($A176)=0,"",IF(AF176="3E","3E",IF(AF176="","I",LOOKUP(AF176/AH$2,{0,0.4,0.45,0.5,0.55,0.6,0.65,0.7,0.75,0.8,1},{"F","D","C","C+","B-","B","B+","A-","A","A+"}))))</f>
        <v/>
      </c>
      <c r="AH176" s="99" t="str">
        <f>IF(COUNT($A176)=0,"",IF(AF176="","--",IF(AF176="3E","3E",LOOKUP(AF176/AH$2,{0,0.4,0.45,0.5,0.55,0.6,0.65,0.7,0.75,0.8,1},{0,2,2.25,2.5,2.75,3,3.25,3.5,3.75,4}))))</f>
        <v/>
      </c>
      <c r="AI176" s="5" t="str">
        <f>IF(COUNT($A176)=0,"",IF($A176&lt;&gt;DR!$B178,"ERR",DR!BY178))</f>
        <v/>
      </c>
      <c r="AJ176" s="2" t="str">
        <f>IF(COUNT($A176)=0,"",IF(AI176="3E","3E",IF(AI176="","I",LOOKUP(AI176/AK$2,{0,0.4,0.45,0.5,0.55,0.6,0.65,0.7,0.75,0.8,1},{"F","D","C","C+","B-","B","B+","A-","A","A+"}))))</f>
        <v/>
      </c>
      <c r="AK176" s="103" t="str">
        <f>IF(COUNT($A176)=0,"",IF(AI176="","--",IF(AI176="3E","3E",LOOKUP(AI176/AK$2,{0,0.4,0.45,0.5,0.55,0.6,0.65,0.7,0.75,0.8,1},{0,2,2.25,2.5,2.75,3,3.25,3.5,3.75,4}))))</f>
        <v/>
      </c>
      <c r="AL176" s="94" t="str">
        <f>IFERROR(IF(COUNT($A176)=0,"",IF(COUNT(W176)=0,"--",IF(COUNTIF(B176:AK176,"3E")&gt;0,"3E",SUM(IF(D176&gt;=2,D176*$D$3),IF(G176&gt;=2,G176*$G$3),IF(J176&gt;=2,J176*$J$3),IF(M176&gt;=2,M176*$M$3),IF(P176&gt;=2,P176*$P$3),IF(S176&gt;=2,S176*$S$3),IF(V176&gt;=2,V176*$V$3),IF(Y176&gt;=2,Y176*$Y$3),IF(AB176&gt;=2,AB176*$AB$3),IF(AE176&gt;=2,AE176*$AE$3),IF(AH176&gt;=2,AH176*$AH$3),IF(AK176&gt;=2,AK176*$AK$3))))),"")</f>
        <v/>
      </c>
      <c r="AM176" s="4" t="str">
        <f>IF(COUNT($A176)=0,"",IF(COUNT(W176)=0,"--",IF(COUNTIF(B176:Y176,"3E")&gt;0,"3E",TRUNC(SUM(IF(N(D176)&gt;=2,D$3*D176,0),IF(N(G176)&gt;=2,G$3*G176,0),IF(N(J176)&gt;=2,J$3*J176,0),IF(N(M176)&gt;=2,M$3*M176,0),IF(N(P176)&gt;=2,P$3*P176,0),IF(N(S176)&gt;=2,S$3*S176,0),IF(N(AB176)&gt;=2,AB$3*AB176,0),IF(N(AE176)&gt;=2,AE$3*AE176,0),IF(N(AH176)&gt;=2,AH$3*AH176,0),IF(N(V176)&gt;=2,V$3*V176,0),IF(N(Y176)&gt;=2,Y$3*Y176,0))/TCP,3))))</f>
        <v/>
      </c>
      <c r="AN176" s="2" t="str">
        <f>IFERROR(IF(COUNT($A176)=0,"",IF(COUNT(W176)=0,"--",IF(COUNTIF(B176:AK176,"3E")&gt;0,"3E",SUM(IF(D176&gt;=2,$D$3),IF(G176&gt;=2,$G$3),IF(J176&gt;=2,$J$3),IF(M176&gt;=2,$M$3),IF(P176&gt;=2,$P$3),IF(S176&gt;=2,$S$3),IF(V176&gt;=2,$V$3),IF(Y176&gt;=2,$Y$3),IF(AB176&gt;=2,$AB$3),IF(AE176&gt;=2,$AE$3),IF(AH176&gt;=2,$AH$3),IF(AK176&gt;=2,$AK$3))))),"")</f>
        <v/>
      </c>
      <c r="AO176" s="2" t="str">
        <f>IF(AM176="3E","3E",IF(COUNT($A176)=0,"",IF(COUNT(AK176)=0,"I",LOOKUP(AM176,{0,2,2.25,2.5,2.75,3,3.25,3.5,3.75,4},{"F","D","C","C+","B-","B","B+","A-","A","A+"}))))</f>
        <v/>
      </c>
      <c r="AP176" s="2" t="str">
        <f>IF(AM176="3E","3E",IF(OR(COUNT($A176)=0,COUNT(W176)=0),"",IF(AND(Y176&gt;=2,AM176&gt;=2,AN176&gt;=28),"PASS","FAIL")))</f>
        <v/>
      </c>
      <c r="AQ176" s="2" t="str">
        <f>IF(COUNT($A176)=0,"",IF(AP176="3E","3E",IF(AP176="PASS",CONCATENATE(IF(N(D176)&lt;2,"411F,",""),IF(N(G176)&lt;2,"412F,",""),IF(N(J176)&lt;2,"413F,",""),IF(N(M176)&lt;2,"421F,",""),IF(N(P176)&lt;2,"422F,",""),IF(N(S176)&lt;2,"423F,",""),IF(N(AB176)&lt;2,"431F,",""),IF(N(AE176)&lt;2,"432F,",""),IF(N(AH176)&lt;2,"433F,","")),"")))</f>
        <v/>
      </c>
      <c r="AR176" s="6" t="str">
        <f t="shared" si="3"/>
        <v/>
      </c>
    </row>
    <row r="177" spans="1:44" ht="18.95" customHeight="1" x14ac:dyDescent="0.25">
      <c r="A177" s="93" t="str">
        <f>IF(DR!$B179="","",DR!$B179)</f>
        <v/>
      </c>
      <c r="B177" s="5" t="str">
        <f>IF(COUNT($A177)=0,"",IF($A177&lt;&gt;DR!$B179,"ERR",DR!J179))</f>
        <v/>
      </c>
      <c r="C177" s="2" t="str">
        <f>IF(COUNT($A177)=0,"",IF(B177="3E","3E",IF(B177="","I",LOOKUP(B177/D$2,{0,0.4,0.45,0.5,0.55,0.6,0.65,0.7,0.75,0.8,1},{"F","D","C","C+","B-","B","B+","A-","A","A+"}))))</f>
        <v/>
      </c>
      <c r="D177" s="99" t="str">
        <f>IF(COUNT($A177)=0,"",IF(B177="","--",IF(B177="3E","3E",LOOKUP(B177/D$2,{0,0.4,0.45,0.5,0.55,0.6,0.65,0.7,0.75,0.8,1},{0,2,2.25,2.5,2.75,3,3.25,3.5,3.75,4}))))</f>
        <v/>
      </c>
      <c r="E177" s="5" t="str">
        <f>IF(COUNT($A177)=0,"",IF($A177&lt;&gt;DR!$B179,"ERR",DR!R179))</f>
        <v/>
      </c>
      <c r="F177" s="2" t="str">
        <f>IF(COUNT($A177)=0,"",IF(E177="3E","3E",IF(E177="","I",LOOKUP(E177/G$2,{0,0.4,0.45,0.5,0.55,0.6,0.65,0.7,0.75,0.8,1},{"F","D","C","C+","B-","B","B+","A-","A","A+"}))))</f>
        <v/>
      </c>
      <c r="G177" s="99" t="str">
        <f>IF(COUNT($A177)=0,"",IF(E177="","--",IF(E177="3E","3E",LOOKUP(E177/G$2,{0,0.4,0.45,0.5,0.55,0.6,0.65,0.7,0.75,0.8,1},{0,2,2.25,2.5,2.75,3,3.25,3.5,3.75,4}))))</f>
        <v/>
      </c>
      <c r="H177" s="5" t="str">
        <f>IF(COUNT($A177)=0,"",IF($A177&lt;&gt;DR!$B179,"ERR",DR!Z179))</f>
        <v/>
      </c>
      <c r="I177" s="2" t="str">
        <f>IF(COUNT($A177)=0,"",IF(H177="3E","3E",IF(H177="","I",LOOKUP(H177/J$2,{0,0.4,0.45,0.5,0.55,0.6,0.65,0.7,0.75,0.8,1},{"F","D","C","C+","B-","B","B+","A-","A","A+"}))))</f>
        <v/>
      </c>
      <c r="J177" s="99" t="str">
        <f>IF(COUNT($A177)=0,"",IF(H177="","--",IF(H177="3E","3E",LOOKUP(H177/J$2,{0,0.4,0.45,0.5,0.55,0.6,0.65,0.7,0.75,0.8,1},{0,2,2.25,2.5,2.75,3,3.25,3.5,3.75,4}))))</f>
        <v/>
      </c>
      <c r="K177" s="5" t="str">
        <f>IF(COUNT($A177)=0,"",IF($A177&lt;&gt;DR!$B179,"ERR",DR!AH179))</f>
        <v/>
      </c>
      <c r="L177" s="2" t="str">
        <f>IF(COUNT($A177)=0,"",IF(K177="3E","3E",IF(K177="","I",LOOKUP(K177/M$2,{0,0.4,0.45,0.5,0.55,0.6,0.65,0.7,0.75,0.8,1},{"F","D","C","C+","B-","B","B+","A-","A","A+"}))))</f>
        <v/>
      </c>
      <c r="M177" s="99" t="str">
        <f>IF(COUNT($A177)=0,"",IF(K177="","--",IF(K177="3E","3E",LOOKUP(K177/M$2,{0,0.4,0.45,0.5,0.55,0.6,0.65,0.7,0.75,0.8,1},{0,2,2.25,2.5,2.75,3,3.25,3.5,3.75,4}))))</f>
        <v/>
      </c>
      <c r="N177" s="5" t="str">
        <f>IF(COUNT($A177)=0,"",IF($A177&lt;&gt;DR!$B179,"ERR",DR!AP179))</f>
        <v/>
      </c>
      <c r="O177" s="2" t="str">
        <f>IF(COUNT($A177)=0,"",IF(N177="3E","3E",IF(N177="","I",LOOKUP(N177/P$2,{0,0.4,0.45,0.5,0.55,0.6,0.65,0.7,0.75,0.8,1},{"F","D","C","C+","B-","B","B+","A-","A","A+"}))))</f>
        <v/>
      </c>
      <c r="P177" s="99" t="str">
        <f>IF(COUNT($A177)=0,"",IF(N177="","--",IF(N177="3E","3E",LOOKUP(N177/P$2,{0,0.4,0.45,0.5,0.55,0.6,0.65,0.7,0.75,0.8,1},{0,2,2.25,2.5,2.75,3,3.25,3.5,3.75,4}))))</f>
        <v/>
      </c>
      <c r="Q177" s="5" t="str">
        <f>IF(COUNT($A177)=0,"",IF($A177&lt;&gt;DR!$B179,"ERR",DR!AX179))</f>
        <v/>
      </c>
      <c r="R177" s="2" t="str">
        <f>IF(COUNT($A177)=0,"",IF(Q177="3E","3E",IF(Q177="","I",LOOKUP(Q177/S$2,{0,0.4,0.45,0.5,0.55,0.6,0.65,0.7,0.75,0.8,1},{"F","D","C","C+","B-","B","B+","A-","A","A+"}))))</f>
        <v/>
      </c>
      <c r="S177" s="99" t="str">
        <f>IF(COUNT($A177)=0,"",IF(Q177="","--",IF(Q177="3E","3E",LOOKUP(Q177/S$2,{0,0.4,0.45,0.5,0.55,0.6,0.65,0.7,0.75,0.8,1},{0,2,2.25,2.5,2.75,3,3.25,3.5,3.75,4}))))</f>
        <v/>
      </c>
      <c r="T177" s="5" t="str">
        <f>IF(OR(COUNT($A177)=0,DR!BZ179=""),"",IF($A177&lt;&gt;DR!$B179,"ERR",DR!BZ179))</f>
        <v/>
      </c>
      <c r="U177" s="2" t="str">
        <f>IF(COUNT($A177)=0,"",IF(T177="3E","3E",IF(T177="","I",LOOKUP(T177/V$2,{0,0.4,0.45,0.5,0.55,0.6,0.65,0.7,0.75,0.8,1},{"F","D","C","C+","B-","B","B+","A-","A","A+"}))))</f>
        <v/>
      </c>
      <c r="V177" s="99" t="str">
        <f>IF(COUNT($A177)=0,"",IF(T177="","--",IF(T177="3E","3E",LOOKUP(T177/V$2,{0,0.4,0.45,0.5,0.55,0.6,0.65,0.7,0.75,0.8,1},{0,2,2.25,2.5,2.75,3,3.25,3.5,3.75,4}))))</f>
        <v/>
      </c>
      <c r="W177" s="5" t="str">
        <f>IF(COUNT($A177)=0,"",IF($A177&lt;&gt;DR!$B179,"ERR",IF(DR!$A179="IM",DR!CL179,DR!CK179)))</f>
        <v/>
      </c>
      <c r="X177" s="2" t="str">
        <f>IF(COUNT($A177)=0,"",IF(W177="3E","3E",IF(W177="","I",LOOKUP(W177/Y$2,{0,0.4,0.45,0.5,0.55,0.6,0.65,0.7,0.75,0.8,1},{"F","D","C","C+","B-","B","B+","A-","A","A+"}))))</f>
        <v/>
      </c>
      <c r="Y177" s="99" t="str">
        <f>IF(COUNT($A177)=0,"",IF(W177="","--",IF(W177="3E","3E",LOOKUP(W177/Y$2,{0,0.4,0.45,0.5,0.55,0.6,0.65,0.7,0.75,0.8,1},{0,2,2.25,2.5,2.75,3,3.25,3.5,3.75,4}))))</f>
        <v/>
      </c>
      <c r="Z177" s="5" t="str">
        <f>IF(COUNT($A177)=0,"",IF($A177&lt;&gt;DR!$B179,"ERR",DR!BF179))</f>
        <v/>
      </c>
      <c r="AA177" s="2" t="str">
        <f>IF(COUNT($A177)=0,"",IF(Z177="3E","3E",IF(Z177="","I",LOOKUP(Z177/AB$2,{0,0.4,0.45,0.5,0.55,0.6,0.65,0.7,0.75,0.8,1},{"F","D","C","C+","B-","B","B+","A-","A","A+"}))))</f>
        <v/>
      </c>
      <c r="AB177" s="99" t="str">
        <f>IF(COUNT($A177)=0,"",IF(Z177="","--",IF(Z177="3E","3E",LOOKUP(Z177/AB$2,{0,0.4,0.45,0.5,0.55,0.6,0.65,0.7,0.75,0.8,1},{0,2,2.25,2.5,2.75,3,3.25,3.5,3.75,4}))))</f>
        <v/>
      </c>
      <c r="AC177" s="5" t="str">
        <f>IF(COUNT($A177)=0,"",IF($A177&lt;&gt;DR!$B179,"ERR",DR!BG179))</f>
        <v/>
      </c>
      <c r="AD177" s="2" t="str">
        <f>IF(COUNT($A177)=0,"",IF(AC177="3E","3E",IF(AC177="","I",LOOKUP(AC177/AE$2,{0,0.4,0.45,0.5,0.55,0.6,0.65,0.7,0.75,0.8,1},{"F","D","C","C+","B-","B","B+","A-","A","A+"}))))</f>
        <v/>
      </c>
      <c r="AE177" s="99" t="str">
        <f>IF(COUNT($A177)=0,"",IF(AC177="","--",IF(AC177="3E","3E",LOOKUP(AC177/AE$2,{0,0.4,0.45,0.5,0.55,0.6,0.65,0.7,0.75,0.8,1},{0,2,2.25,2.5,2.75,3,3.25,3.5,3.75,4}))))</f>
        <v/>
      </c>
      <c r="AF177" s="5" t="str">
        <f>IF(COUNT($A177)=0,"",IF($A177&lt;&gt;DR!$B179,"ERR",DR!BQ179))</f>
        <v/>
      </c>
      <c r="AG177" s="2" t="str">
        <f>IF(COUNT($A177)=0,"",IF(AF177="3E","3E",IF(AF177="","I",LOOKUP(AF177/AH$2,{0,0.4,0.45,0.5,0.55,0.6,0.65,0.7,0.75,0.8,1},{"F","D","C","C+","B-","B","B+","A-","A","A+"}))))</f>
        <v/>
      </c>
      <c r="AH177" s="99" t="str">
        <f>IF(COUNT($A177)=0,"",IF(AF177="","--",IF(AF177="3E","3E",LOOKUP(AF177/AH$2,{0,0.4,0.45,0.5,0.55,0.6,0.65,0.7,0.75,0.8,1},{0,2,2.25,2.5,2.75,3,3.25,3.5,3.75,4}))))</f>
        <v/>
      </c>
      <c r="AI177" s="5" t="str">
        <f>IF(COUNT($A177)=0,"",IF($A177&lt;&gt;DR!$B179,"ERR",DR!BY179))</f>
        <v/>
      </c>
      <c r="AJ177" s="2" t="str">
        <f>IF(COUNT($A177)=0,"",IF(AI177="3E","3E",IF(AI177="","I",LOOKUP(AI177/AK$2,{0,0.4,0.45,0.5,0.55,0.6,0.65,0.7,0.75,0.8,1},{"F","D","C","C+","B-","B","B+","A-","A","A+"}))))</f>
        <v/>
      </c>
      <c r="AK177" s="103" t="str">
        <f>IF(COUNT($A177)=0,"",IF(AI177="","--",IF(AI177="3E","3E",LOOKUP(AI177/AK$2,{0,0.4,0.45,0.5,0.55,0.6,0.65,0.7,0.75,0.8,1},{0,2,2.25,2.5,2.75,3,3.25,3.5,3.75,4}))))</f>
        <v/>
      </c>
      <c r="AL177" s="94" t="str">
        <f>IFERROR(IF(COUNT($A177)=0,"",IF(COUNT(W177)=0,"--",IF(COUNTIF(B177:AK177,"3E")&gt;0,"3E",SUM(IF(D177&gt;=2,D177*$D$3),IF(G177&gt;=2,G177*$G$3),IF(J177&gt;=2,J177*$J$3),IF(M177&gt;=2,M177*$M$3),IF(P177&gt;=2,P177*$P$3),IF(S177&gt;=2,S177*$S$3),IF(V177&gt;=2,V177*$V$3),IF(Y177&gt;=2,Y177*$Y$3),IF(AB177&gt;=2,AB177*$AB$3),IF(AE177&gt;=2,AE177*$AE$3),IF(AH177&gt;=2,AH177*$AH$3),IF(AK177&gt;=2,AK177*$AK$3))))),"")</f>
        <v/>
      </c>
      <c r="AM177" s="4" t="str">
        <f>IF(COUNT($A177)=0,"",IF(COUNT(W177)=0,"--",IF(COUNTIF(B177:Y177,"3E")&gt;0,"3E",TRUNC(SUM(IF(N(D177)&gt;=2,D$3*D177,0),IF(N(G177)&gt;=2,G$3*G177,0),IF(N(J177)&gt;=2,J$3*J177,0),IF(N(M177)&gt;=2,M$3*M177,0),IF(N(P177)&gt;=2,P$3*P177,0),IF(N(S177)&gt;=2,S$3*S177,0),IF(N(AB177)&gt;=2,AB$3*AB177,0),IF(N(AE177)&gt;=2,AE$3*AE177,0),IF(N(AH177)&gt;=2,AH$3*AH177,0),IF(N(V177)&gt;=2,V$3*V177,0),IF(N(Y177)&gt;=2,Y$3*Y177,0))/TCP,3))))</f>
        <v/>
      </c>
      <c r="AN177" s="2" t="str">
        <f>IFERROR(IF(COUNT($A177)=0,"",IF(COUNT(W177)=0,"--",IF(COUNTIF(B177:AK177,"3E")&gt;0,"3E",SUM(IF(D177&gt;=2,$D$3),IF(G177&gt;=2,$G$3),IF(J177&gt;=2,$J$3),IF(M177&gt;=2,$M$3),IF(P177&gt;=2,$P$3),IF(S177&gt;=2,$S$3),IF(V177&gt;=2,$V$3),IF(Y177&gt;=2,$Y$3),IF(AB177&gt;=2,$AB$3),IF(AE177&gt;=2,$AE$3),IF(AH177&gt;=2,$AH$3),IF(AK177&gt;=2,$AK$3))))),"")</f>
        <v/>
      </c>
      <c r="AO177" s="2" t="str">
        <f>IF(AM177="3E","3E",IF(COUNT($A177)=0,"",IF(COUNT(AK177)=0,"I",LOOKUP(AM177,{0,2,2.25,2.5,2.75,3,3.25,3.5,3.75,4},{"F","D","C","C+","B-","B","B+","A-","A","A+"}))))</f>
        <v/>
      </c>
      <c r="AP177" s="2" t="str">
        <f>IF(AM177="3E","3E",IF(OR(COUNT($A177)=0,COUNT(W177)=0),"",IF(AND(Y177&gt;=2,AM177&gt;=2,AN177&gt;=28),"PASS","FAIL")))</f>
        <v/>
      </c>
      <c r="AQ177" s="2" t="str">
        <f>IF(COUNT($A177)=0,"",IF(AP177="3E","3E",IF(AP177="PASS",CONCATENATE(IF(N(D177)&lt;2,"411F,",""),IF(N(G177)&lt;2,"412F,",""),IF(N(J177)&lt;2,"413F,",""),IF(N(M177)&lt;2,"421F,",""),IF(N(P177)&lt;2,"422F,",""),IF(N(S177)&lt;2,"423F,",""),IF(N(AB177)&lt;2,"431F,",""),IF(N(AE177)&lt;2,"432F,",""),IF(N(AH177)&lt;2,"433F,","")),"")))</f>
        <v/>
      </c>
      <c r="AR177" s="6" t="str">
        <f t="shared" si="3"/>
        <v/>
      </c>
    </row>
    <row r="178" spans="1:44" ht="18.95" customHeight="1" x14ac:dyDescent="0.25">
      <c r="A178" s="93" t="str">
        <f>IF(DR!$B180="","",DR!$B180)</f>
        <v/>
      </c>
      <c r="B178" s="5" t="str">
        <f>IF(COUNT($A178)=0,"",IF($A178&lt;&gt;DR!$B180,"ERR",DR!J180))</f>
        <v/>
      </c>
      <c r="C178" s="2" t="str">
        <f>IF(COUNT($A178)=0,"",IF(B178="3E","3E",IF(B178="","I",LOOKUP(B178/D$2,{0,0.4,0.45,0.5,0.55,0.6,0.65,0.7,0.75,0.8,1},{"F","D","C","C+","B-","B","B+","A-","A","A+"}))))</f>
        <v/>
      </c>
      <c r="D178" s="99" t="str">
        <f>IF(COUNT($A178)=0,"",IF(B178="","--",IF(B178="3E","3E",LOOKUP(B178/D$2,{0,0.4,0.45,0.5,0.55,0.6,0.65,0.7,0.75,0.8,1},{0,2,2.25,2.5,2.75,3,3.25,3.5,3.75,4}))))</f>
        <v/>
      </c>
      <c r="E178" s="5" t="str">
        <f>IF(COUNT($A178)=0,"",IF($A178&lt;&gt;DR!$B180,"ERR",DR!R180))</f>
        <v/>
      </c>
      <c r="F178" s="2" t="str">
        <f>IF(COUNT($A178)=0,"",IF(E178="3E","3E",IF(E178="","I",LOOKUP(E178/G$2,{0,0.4,0.45,0.5,0.55,0.6,0.65,0.7,0.75,0.8,1},{"F","D","C","C+","B-","B","B+","A-","A","A+"}))))</f>
        <v/>
      </c>
      <c r="G178" s="99" t="str">
        <f>IF(COUNT($A178)=0,"",IF(E178="","--",IF(E178="3E","3E",LOOKUP(E178/G$2,{0,0.4,0.45,0.5,0.55,0.6,0.65,0.7,0.75,0.8,1},{0,2,2.25,2.5,2.75,3,3.25,3.5,3.75,4}))))</f>
        <v/>
      </c>
      <c r="H178" s="5" t="str">
        <f>IF(COUNT($A178)=0,"",IF($A178&lt;&gt;DR!$B180,"ERR",DR!Z180))</f>
        <v/>
      </c>
      <c r="I178" s="2" t="str">
        <f>IF(COUNT($A178)=0,"",IF(H178="3E","3E",IF(H178="","I",LOOKUP(H178/J$2,{0,0.4,0.45,0.5,0.55,0.6,0.65,0.7,0.75,0.8,1},{"F","D","C","C+","B-","B","B+","A-","A","A+"}))))</f>
        <v/>
      </c>
      <c r="J178" s="99" t="str">
        <f>IF(COUNT($A178)=0,"",IF(H178="","--",IF(H178="3E","3E",LOOKUP(H178/J$2,{0,0.4,0.45,0.5,0.55,0.6,0.65,0.7,0.75,0.8,1},{0,2,2.25,2.5,2.75,3,3.25,3.5,3.75,4}))))</f>
        <v/>
      </c>
      <c r="K178" s="5" t="str">
        <f>IF(COUNT($A178)=0,"",IF($A178&lt;&gt;DR!$B180,"ERR",DR!AH180))</f>
        <v/>
      </c>
      <c r="L178" s="2" t="str">
        <f>IF(COUNT($A178)=0,"",IF(K178="3E","3E",IF(K178="","I",LOOKUP(K178/M$2,{0,0.4,0.45,0.5,0.55,0.6,0.65,0.7,0.75,0.8,1},{"F","D","C","C+","B-","B","B+","A-","A","A+"}))))</f>
        <v/>
      </c>
      <c r="M178" s="99" t="str">
        <f>IF(COUNT($A178)=0,"",IF(K178="","--",IF(K178="3E","3E",LOOKUP(K178/M$2,{0,0.4,0.45,0.5,0.55,0.6,0.65,0.7,0.75,0.8,1},{0,2,2.25,2.5,2.75,3,3.25,3.5,3.75,4}))))</f>
        <v/>
      </c>
      <c r="N178" s="5" t="str">
        <f>IF(COUNT($A178)=0,"",IF($A178&lt;&gt;DR!$B180,"ERR",DR!AP180))</f>
        <v/>
      </c>
      <c r="O178" s="2" t="str">
        <f>IF(COUNT($A178)=0,"",IF(N178="3E","3E",IF(N178="","I",LOOKUP(N178/P$2,{0,0.4,0.45,0.5,0.55,0.6,0.65,0.7,0.75,0.8,1},{"F","D","C","C+","B-","B","B+","A-","A","A+"}))))</f>
        <v/>
      </c>
      <c r="P178" s="99" t="str">
        <f>IF(COUNT($A178)=0,"",IF(N178="","--",IF(N178="3E","3E",LOOKUP(N178/P$2,{0,0.4,0.45,0.5,0.55,0.6,0.65,0.7,0.75,0.8,1},{0,2,2.25,2.5,2.75,3,3.25,3.5,3.75,4}))))</f>
        <v/>
      </c>
      <c r="Q178" s="5" t="str">
        <f>IF(COUNT($A178)=0,"",IF($A178&lt;&gt;DR!$B180,"ERR",DR!AX180))</f>
        <v/>
      </c>
      <c r="R178" s="2" t="str">
        <f>IF(COUNT($A178)=0,"",IF(Q178="3E","3E",IF(Q178="","I",LOOKUP(Q178/S$2,{0,0.4,0.45,0.5,0.55,0.6,0.65,0.7,0.75,0.8,1},{"F","D","C","C+","B-","B","B+","A-","A","A+"}))))</f>
        <v/>
      </c>
      <c r="S178" s="99" t="str">
        <f>IF(COUNT($A178)=0,"",IF(Q178="","--",IF(Q178="3E","3E",LOOKUP(Q178/S$2,{0,0.4,0.45,0.5,0.55,0.6,0.65,0.7,0.75,0.8,1},{0,2,2.25,2.5,2.75,3,3.25,3.5,3.75,4}))))</f>
        <v/>
      </c>
      <c r="T178" s="5" t="str">
        <f>IF(OR(COUNT($A178)=0,DR!BZ180=""),"",IF($A178&lt;&gt;DR!$B180,"ERR",DR!BZ180))</f>
        <v/>
      </c>
      <c r="U178" s="2" t="str">
        <f>IF(COUNT($A178)=0,"",IF(T178="3E","3E",IF(T178="","I",LOOKUP(T178/V$2,{0,0.4,0.45,0.5,0.55,0.6,0.65,0.7,0.75,0.8,1},{"F","D","C","C+","B-","B","B+","A-","A","A+"}))))</f>
        <v/>
      </c>
      <c r="V178" s="99" t="str">
        <f>IF(COUNT($A178)=0,"",IF(T178="","--",IF(T178="3E","3E",LOOKUP(T178/V$2,{0,0.4,0.45,0.5,0.55,0.6,0.65,0.7,0.75,0.8,1},{0,2,2.25,2.5,2.75,3,3.25,3.5,3.75,4}))))</f>
        <v/>
      </c>
      <c r="W178" s="5" t="str">
        <f>IF(COUNT($A178)=0,"",IF($A178&lt;&gt;DR!$B180,"ERR",IF(DR!$A180="IM",DR!CL180,DR!CK180)))</f>
        <v/>
      </c>
      <c r="X178" s="2" t="str">
        <f>IF(COUNT($A178)=0,"",IF(W178="3E","3E",IF(W178="","I",LOOKUP(W178/Y$2,{0,0.4,0.45,0.5,0.55,0.6,0.65,0.7,0.75,0.8,1},{"F","D","C","C+","B-","B","B+","A-","A","A+"}))))</f>
        <v/>
      </c>
      <c r="Y178" s="99" t="str">
        <f>IF(COUNT($A178)=0,"",IF(W178="","--",IF(W178="3E","3E",LOOKUP(W178/Y$2,{0,0.4,0.45,0.5,0.55,0.6,0.65,0.7,0.75,0.8,1},{0,2,2.25,2.5,2.75,3,3.25,3.5,3.75,4}))))</f>
        <v/>
      </c>
      <c r="Z178" s="5" t="str">
        <f>IF(COUNT($A178)=0,"",IF($A178&lt;&gt;DR!$B180,"ERR",DR!BF180))</f>
        <v/>
      </c>
      <c r="AA178" s="2" t="str">
        <f>IF(COUNT($A178)=0,"",IF(Z178="3E","3E",IF(Z178="","I",LOOKUP(Z178/AB$2,{0,0.4,0.45,0.5,0.55,0.6,0.65,0.7,0.75,0.8,1},{"F","D","C","C+","B-","B","B+","A-","A","A+"}))))</f>
        <v/>
      </c>
      <c r="AB178" s="99" t="str">
        <f>IF(COUNT($A178)=0,"",IF(Z178="","--",IF(Z178="3E","3E",LOOKUP(Z178/AB$2,{0,0.4,0.45,0.5,0.55,0.6,0.65,0.7,0.75,0.8,1},{0,2,2.25,2.5,2.75,3,3.25,3.5,3.75,4}))))</f>
        <v/>
      </c>
      <c r="AC178" s="5" t="str">
        <f>IF(COUNT($A178)=0,"",IF($A178&lt;&gt;DR!$B180,"ERR",DR!BG180))</f>
        <v/>
      </c>
      <c r="AD178" s="2" t="str">
        <f>IF(COUNT($A178)=0,"",IF(AC178="3E","3E",IF(AC178="","I",LOOKUP(AC178/AE$2,{0,0.4,0.45,0.5,0.55,0.6,0.65,0.7,0.75,0.8,1},{"F","D","C","C+","B-","B","B+","A-","A","A+"}))))</f>
        <v/>
      </c>
      <c r="AE178" s="99" t="str">
        <f>IF(COUNT($A178)=0,"",IF(AC178="","--",IF(AC178="3E","3E",LOOKUP(AC178/AE$2,{0,0.4,0.45,0.5,0.55,0.6,0.65,0.7,0.75,0.8,1},{0,2,2.25,2.5,2.75,3,3.25,3.5,3.75,4}))))</f>
        <v/>
      </c>
      <c r="AF178" s="5" t="str">
        <f>IF(COUNT($A178)=0,"",IF($A178&lt;&gt;DR!$B180,"ERR",DR!BQ180))</f>
        <v/>
      </c>
      <c r="AG178" s="2" t="str">
        <f>IF(COUNT($A178)=0,"",IF(AF178="3E","3E",IF(AF178="","I",LOOKUP(AF178/AH$2,{0,0.4,0.45,0.5,0.55,0.6,0.65,0.7,0.75,0.8,1},{"F","D","C","C+","B-","B","B+","A-","A","A+"}))))</f>
        <v/>
      </c>
      <c r="AH178" s="99" t="str">
        <f>IF(COUNT($A178)=0,"",IF(AF178="","--",IF(AF178="3E","3E",LOOKUP(AF178/AH$2,{0,0.4,0.45,0.5,0.55,0.6,0.65,0.7,0.75,0.8,1},{0,2,2.25,2.5,2.75,3,3.25,3.5,3.75,4}))))</f>
        <v/>
      </c>
      <c r="AI178" s="5" t="str">
        <f>IF(COUNT($A178)=0,"",IF($A178&lt;&gt;DR!$B180,"ERR",DR!BY180))</f>
        <v/>
      </c>
      <c r="AJ178" s="2" t="str">
        <f>IF(COUNT($A178)=0,"",IF(AI178="3E","3E",IF(AI178="","I",LOOKUP(AI178/AK$2,{0,0.4,0.45,0.5,0.55,0.6,0.65,0.7,0.75,0.8,1},{"F","D","C","C+","B-","B","B+","A-","A","A+"}))))</f>
        <v/>
      </c>
      <c r="AK178" s="103" t="str">
        <f>IF(COUNT($A178)=0,"",IF(AI178="","--",IF(AI178="3E","3E",LOOKUP(AI178/AK$2,{0,0.4,0.45,0.5,0.55,0.6,0.65,0.7,0.75,0.8,1},{0,2,2.25,2.5,2.75,3,3.25,3.5,3.75,4}))))</f>
        <v/>
      </c>
      <c r="AL178" s="94" t="str">
        <f>IFERROR(IF(COUNT($A178)=0,"",IF(COUNT(W178)=0,"--",IF(COUNTIF(B178:AK178,"3E")&gt;0,"3E",SUM(IF(D178&gt;=2,D178*$D$3),IF(G178&gt;=2,G178*$G$3),IF(J178&gt;=2,J178*$J$3),IF(M178&gt;=2,M178*$M$3),IF(P178&gt;=2,P178*$P$3),IF(S178&gt;=2,S178*$S$3),IF(V178&gt;=2,V178*$V$3),IF(Y178&gt;=2,Y178*$Y$3),IF(AB178&gt;=2,AB178*$AB$3),IF(AE178&gt;=2,AE178*$AE$3),IF(AH178&gt;=2,AH178*$AH$3),IF(AK178&gt;=2,AK178*$AK$3))))),"")</f>
        <v/>
      </c>
      <c r="AM178" s="4" t="str">
        <f>IF(COUNT($A178)=0,"",IF(COUNT(W178)=0,"--",IF(COUNTIF(B178:Y178,"3E")&gt;0,"3E",TRUNC(SUM(IF(N(D178)&gt;=2,D$3*D178,0),IF(N(G178)&gt;=2,G$3*G178,0),IF(N(J178)&gt;=2,J$3*J178,0),IF(N(M178)&gt;=2,M$3*M178,0),IF(N(P178)&gt;=2,P$3*P178,0),IF(N(S178)&gt;=2,S$3*S178,0),IF(N(AB178)&gt;=2,AB$3*AB178,0),IF(N(AE178)&gt;=2,AE$3*AE178,0),IF(N(AH178)&gt;=2,AH$3*AH178,0),IF(N(V178)&gt;=2,V$3*V178,0),IF(N(Y178)&gt;=2,Y$3*Y178,0))/TCP,3))))</f>
        <v/>
      </c>
      <c r="AN178" s="2" t="str">
        <f>IFERROR(IF(COUNT($A178)=0,"",IF(COUNT(W178)=0,"--",IF(COUNTIF(B178:AK178,"3E")&gt;0,"3E",SUM(IF(D178&gt;=2,$D$3),IF(G178&gt;=2,$G$3),IF(J178&gt;=2,$J$3),IF(M178&gt;=2,$M$3),IF(P178&gt;=2,$P$3),IF(S178&gt;=2,$S$3),IF(V178&gt;=2,$V$3),IF(Y178&gt;=2,$Y$3),IF(AB178&gt;=2,$AB$3),IF(AE178&gt;=2,$AE$3),IF(AH178&gt;=2,$AH$3),IF(AK178&gt;=2,$AK$3))))),"")</f>
        <v/>
      </c>
      <c r="AO178" s="2" t="str">
        <f>IF(AM178="3E","3E",IF(COUNT($A178)=0,"",IF(COUNT(AK178)=0,"I",LOOKUP(AM178,{0,2,2.25,2.5,2.75,3,3.25,3.5,3.75,4},{"F","D","C","C+","B-","B","B+","A-","A","A+"}))))</f>
        <v/>
      </c>
      <c r="AP178" s="2" t="str">
        <f>IF(AM178="3E","3E",IF(OR(COUNT($A178)=0,COUNT(W178)=0),"",IF(AND(Y178&gt;=2,AM178&gt;=2,AN178&gt;=28),"PASS","FAIL")))</f>
        <v/>
      </c>
      <c r="AQ178" s="2" t="str">
        <f>IF(COUNT($A178)=0,"",IF(AP178="3E","3E",IF(AP178="PASS",CONCATENATE(IF(N(D178)&lt;2,"411F,",""),IF(N(G178)&lt;2,"412F,",""),IF(N(J178)&lt;2,"413F,",""),IF(N(M178)&lt;2,"421F,",""),IF(N(P178)&lt;2,"422F,",""),IF(N(S178)&lt;2,"423F,",""),IF(N(AB178)&lt;2,"431F,",""),IF(N(AE178)&lt;2,"432F,",""),IF(N(AH178)&lt;2,"433F,","")),"")))</f>
        <v/>
      </c>
      <c r="AR178" s="6" t="str">
        <f t="shared" si="3"/>
        <v/>
      </c>
    </row>
    <row r="179" spans="1:44" ht="18.95" customHeight="1" x14ac:dyDescent="0.25">
      <c r="A179" s="93" t="str">
        <f>IF(DR!$B181="","",DR!$B181)</f>
        <v/>
      </c>
      <c r="B179" s="5" t="str">
        <f>IF(COUNT($A179)=0,"",IF($A179&lt;&gt;DR!$B181,"ERR",DR!J181))</f>
        <v/>
      </c>
      <c r="C179" s="2" t="str">
        <f>IF(COUNT($A179)=0,"",IF(B179="3E","3E",IF(B179="","I",LOOKUP(B179/D$2,{0,0.4,0.45,0.5,0.55,0.6,0.65,0.7,0.75,0.8,1},{"F","D","C","C+","B-","B","B+","A-","A","A+"}))))</f>
        <v/>
      </c>
      <c r="D179" s="99" t="str">
        <f>IF(COUNT($A179)=0,"",IF(B179="","--",IF(B179="3E","3E",LOOKUP(B179/D$2,{0,0.4,0.45,0.5,0.55,0.6,0.65,0.7,0.75,0.8,1},{0,2,2.25,2.5,2.75,3,3.25,3.5,3.75,4}))))</f>
        <v/>
      </c>
      <c r="E179" s="5" t="str">
        <f>IF(COUNT($A179)=0,"",IF($A179&lt;&gt;DR!$B181,"ERR",DR!R181))</f>
        <v/>
      </c>
      <c r="F179" s="2" t="str">
        <f>IF(COUNT($A179)=0,"",IF(E179="3E","3E",IF(E179="","I",LOOKUP(E179/G$2,{0,0.4,0.45,0.5,0.55,0.6,0.65,0.7,0.75,0.8,1},{"F","D","C","C+","B-","B","B+","A-","A","A+"}))))</f>
        <v/>
      </c>
      <c r="G179" s="99" t="str">
        <f>IF(COUNT($A179)=0,"",IF(E179="","--",IF(E179="3E","3E",LOOKUP(E179/G$2,{0,0.4,0.45,0.5,0.55,0.6,0.65,0.7,0.75,0.8,1},{0,2,2.25,2.5,2.75,3,3.25,3.5,3.75,4}))))</f>
        <v/>
      </c>
      <c r="H179" s="5" t="str">
        <f>IF(COUNT($A179)=0,"",IF($A179&lt;&gt;DR!$B181,"ERR",DR!Z181))</f>
        <v/>
      </c>
      <c r="I179" s="2" t="str">
        <f>IF(COUNT($A179)=0,"",IF(H179="3E","3E",IF(H179="","I",LOOKUP(H179/J$2,{0,0.4,0.45,0.5,0.55,0.6,0.65,0.7,0.75,0.8,1},{"F","D","C","C+","B-","B","B+","A-","A","A+"}))))</f>
        <v/>
      </c>
      <c r="J179" s="99" t="str">
        <f>IF(COUNT($A179)=0,"",IF(H179="","--",IF(H179="3E","3E",LOOKUP(H179/J$2,{0,0.4,0.45,0.5,0.55,0.6,0.65,0.7,0.75,0.8,1},{0,2,2.25,2.5,2.75,3,3.25,3.5,3.75,4}))))</f>
        <v/>
      </c>
      <c r="K179" s="5" t="str">
        <f>IF(COUNT($A179)=0,"",IF($A179&lt;&gt;DR!$B181,"ERR",DR!AH181))</f>
        <v/>
      </c>
      <c r="L179" s="2" t="str">
        <f>IF(COUNT($A179)=0,"",IF(K179="3E","3E",IF(K179="","I",LOOKUP(K179/M$2,{0,0.4,0.45,0.5,0.55,0.6,0.65,0.7,0.75,0.8,1},{"F","D","C","C+","B-","B","B+","A-","A","A+"}))))</f>
        <v/>
      </c>
      <c r="M179" s="99" t="str">
        <f>IF(COUNT($A179)=0,"",IF(K179="","--",IF(K179="3E","3E",LOOKUP(K179/M$2,{0,0.4,0.45,0.5,0.55,0.6,0.65,0.7,0.75,0.8,1},{0,2,2.25,2.5,2.75,3,3.25,3.5,3.75,4}))))</f>
        <v/>
      </c>
      <c r="N179" s="5" t="str">
        <f>IF(COUNT($A179)=0,"",IF($A179&lt;&gt;DR!$B181,"ERR",DR!AP181))</f>
        <v/>
      </c>
      <c r="O179" s="2" t="str">
        <f>IF(COUNT($A179)=0,"",IF(N179="3E","3E",IF(N179="","I",LOOKUP(N179/P$2,{0,0.4,0.45,0.5,0.55,0.6,0.65,0.7,0.75,0.8,1},{"F","D","C","C+","B-","B","B+","A-","A","A+"}))))</f>
        <v/>
      </c>
      <c r="P179" s="99" t="str">
        <f>IF(COUNT($A179)=0,"",IF(N179="","--",IF(N179="3E","3E",LOOKUP(N179/P$2,{0,0.4,0.45,0.5,0.55,0.6,0.65,0.7,0.75,0.8,1},{0,2,2.25,2.5,2.75,3,3.25,3.5,3.75,4}))))</f>
        <v/>
      </c>
      <c r="Q179" s="5" t="str">
        <f>IF(COUNT($A179)=0,"",IF($A179&lt;&gt;DR!$B181,"ERR",DR!AX181))</f>
        <v/>
      </c>
      <c r="R179" s="2" t="str">
        <f>IF(COUNT($A179)=0,"",IF(Q179="3E","3E",IF(Q179="","I",LOOKUP(Q179/S$2,{0,0.4,0.45,0.5,0.55,0.6,0.65,0.7,0.75,0.8,1},{"F","D","C","C+","B-","B","B+","A-","A","A+"}))))</f>
        <v/>
      </c>
      <c r="S179" s="99" t="str">
        <f>IF(COUNT($A179)=0,"",IF(Q179="","--",IF(Q179="3E","3E",LOOKUP(Q179/S$2,{0,0.4,0.45,0.5,0.55,0.6,0.65,0.7,0.75,0.8,1},{0,2,2.25,2.5,2.75,3,3.25,3.5,3.75,4}))))</f>
        <v/>
      </c>
      <c r="T179" s="5" t="str">
        <f>IF(OR(COUNT($A179)=0,DR!BZ181=""),"",IF($A179&lt;&gt;DR!$B181,"ERR",DR!BZ181))</f>
        <v/>
      </c>
      <c r="U179" s="2" t="str">
        <f>IF(COUNT($A179)=0,"",IF(T179="3E","3E",IF(T179="","I",LOOKUP(T179/V$2,{0,0.4,0.45,0.5,0.55,0.6,0.65,0.7,0.75,0.8,1},{"F","D","C","C+","B-","B","B+","A-","A","A+"}))))</f>
        <v/>
      </c>
      <c r="V179" s="99" t="str">
        <f>IF(COUNT($A179)=0,"",IF(T179="","--",IF(T179="3E","3E",LOOKUP(T179/V$2,{0,0.4,0.45,0.5,0.55,0.6,0.65,0.7,0.75,0.8,1},{0,2,2.25,2.5,2.75,3,3.25,3.5,3.75,4}))))</f>
        <v/>
      </c>
      <c r="W179" s="5" t="str">
        <f>IF(COUNT($A179)=0,"",IF($A179&lt;&gt;DR!$B181,"ERR",IF(DR!$A181="IM",DR!CL181,DR!CK181)))</f>
        <v/>
      </c>
      <c r="X179" s="2" t="str">
        <f>IF(COUNT($A179)=0,"",IF(W179="3E","3E",IF(W179="","I",LOOKUP(W179/Y$2,{0,0.4,0.45,0.5,0.55,0.6,0.65,0.7,0.75,0.8,1},{"F","D","C","C+","B-","B","B+","A-","A","A+"}))))</f>
        <v/>
      </c>
      <c r="Y179" s="99" t="str">
        <f>IF(COUNT($A179)=0,"",IF(W179="","--",IF(W179="3E","3E",LOOKUP(W179/Y$2,{0,0.4,0.45,0.5,0.55,0.6,0.65,0.7,0.75,0.8,1},{0,2,2.25,2.5,2.75,3,3.25,3.5,3.75,4}))))</f>
        <v/>
      </c>
      <c r="Z179" s="5" t="str">
        <f>IF(COUNT($A179)=0,"",IF($A179&lt;&gt;DR!$B181,"ERR",DR!BF181))</f>
        <v/>
      </c>
      <c r="AA179" s="2" t="str">
        <f>IF(COUNT($A179)=0,"",IF(Z179="3E","3E",IF(Z179="","I",LOOKUP(Z179/AB$2,{0,0.4,0.45,0.5,0.55,0.6,0.65,0.7,0.75,0.8,1},{"F","D","C","C+","B-","B","B+","A-","A","A+"}))))</f>
        <v/>
      </c>
      <c r="AB179" s="99" t="str">
        <f>IF(COUNT($A179)=0,"",IF(Z179="","--",IF(Z179="3E","3E",LOOKUP(Z179/AB$2,{0,0.4,0.45,0.5,0.55,0.6,0.65,0.7,0.75,0.8,1},{0,2,2.25,2.5,2.75,3,3.25,3.5,3.75,4}))))</f>
        <v/>
      </c>
      <c r="AC179" s="5" t="str">
        <f>IF(COUNT($A179)=0,"",IF($A179&lt;&gt;DR!$B181,"ERR",DR!BG181))</f>
        <v/>
      </c>
      <c r="AD179" s="2" t="str">
        <f>IF(COUNT($A179)=0,"",IF(AC179="3E","3E",IF(AC179="","I",LOOKUP(AC179/AE$2,{0,0.4,0.45,0.5,0.55,0.6,0.65,0.7,0.75,0.8,1},{"F","D","C","C+","B-","B","B+","A-","A","A+"}))))</f>
        <v/>
      </c>
      <c r="AE179" s="99" t="str">
        <f>IF(COUNT($A179)=0,"",IF(AC179="","--",IF(AC179="3E","3E",LOOKUP(AC179/AE$2,{0,0.4,0.45,0.5,0.55,0.6,0.65,0.7,0.75,0.8,1},{0,2,2.25,2.5,2.75,3,3.25,3.5,3.75,4}))))</f>
        <v/>
      </c>
      <c r="AF179" s="5" t="str">
        <f>IF(COUNT($A179)=0,"",IF($A179&lt;&gt;DR!$B181,"ERR",DR!BQ181))</f>
        <v/>
      </c>
      <c r="AG179" s="2" t="str">
        <f>IF(COUNT($A179)=0,"",IF(AF179="3E","3E",IF(AF179="","I",LOOKUP(AF179/AH$2,{0,0.4,0.45,0.5,0.55,0.6,0.65,0.7,0.75,0.8,1},{"F","D","C","C+","B-","B","B+","A-","A","A+"}))))</f>
        <v/>
      </c>
      <c r="AH179" s="99" t="str">
        <f>IF(COUNT($A179)=0,"",IF(AF179="","--",IF(AF179="3E","3E",LOOKUP(AF179/AH$2,{0,0.4,0.45,0.5,0.55,0.6,0.65,0.7,0.75,0.8,1},{0,2,2.25,2.5,2.75,3,3.25,3.5,3.75,4}))))</f>
        <v/>
      </c>
      <c r="AI179" s="5" t="str">
        <f>IF(COUNT($A179)=0,"",IF($A179&lt;&gt;DR!$B181,"ERR",DR!BY181))</f>
        <v/>
      </c>
      <c r="AJ179" s="2" t="str">
        <f>IF(COUNT($A179)=0,"",IF(AI179="3E","3E",IF(AI179="","I",LOOKUP(AI179/AK$2,{0,0.4,0.45,0.5,0.55,0.6,0.65,0.7,0.75,0.8,1},{"F","D","C","C+","B-","B","B+","A-","A","A+"}))))</f>
        <v/>
      </c>
      <c r="AK179" s="103" t="str">
        <f>IF(COUNT($A179)=0,"",IF(AI179="","--",IF(AI179="3E","3E",LOOKUP(AI179/AK$2,{0,0.4,0.45,0.5,0.55,0.6,0.65,0.7,0.75,0.8,1},{0,2,2.25,2.5,2.75,3,3.25,3.5,3.75,4}))))</f>
        <v/>
      </c>
      <c r="AL179" s="94" t="str">
        <f>IFERROR(IF(COUNT($A179)=0,"",IF(COUNT(W179)=0,"--",IF(COUNTIF(B179:AK179,"3E")&gt;0,"3E",SUM(IF(D179&gt;=2,D179*$D$3),IF(G179&gt;=2,G179*$G$3),IF(J179&gt;=2,J179*$J$3),IF(M179&gt;=2,M179*$M$3),IF(P179&gt;=2,P179*$P$3),IF(S179&gt;=2,S179*$S$3),IF(V179&gt;=2,V179*$V$3),IF(Y179&gt;=2,Y179*$Y$3),IF(AB179&gt;=2,AB179*$AB$3),IF(AE179&gt;=2,AE179*$AE$3),IF(AH179&gt;=2,AH179*$AH$3),IF(AK179&gt;=2,AK179*$AK$3))))),"")</f>
        <v/>
      </c>
      <c r="AM179" s="4" t="str">
        <f>IF(COUNT($A179)=0,"",IF(COUNT(W179)=0,"--",IF(COUNTIF(B179:Y179,"3E")&gt;0,"3E",TRUNC(SUM(IF(N(D179)&gt;=2,D$3*D179,0),IF(N(G179)&gt;=2,G$3*G179,0),IF(N(J179)&gt;=2,J$3*J179,0),IF(N(M179)&gt;=2,M$3*M179,0),IF(N(P179)&gt;=2,P$3*P179,0),IF(N(S179)&gt;=2,S$3*S179,0),IF(N(AB179)&gt;=2,AB$3*AB179,0),IF(N(AE179)&gt;=2,AE$3*AE179,0),IF(N(AH179)&gt;=2,AH$3*AH179,0),IF(N(V179)&gt;=2,V$3*V179,0),IF(N(Y179)&gt;=2,Y$3*Y179,0))/TCP,3))))</f>
        <v/>
      </c>
      <c r="AN179" s="2" t="str">
        <f>IFERROR(IF(COUNT($A179)=0,"",IF(COUNT(W179)=0,"--",IF(COUNTIF(B179:AK179,"3E")&gt;0,"3E",SUM(IF(D179&gt;=2,$D$3),IF(G179&gt;=2,$G$3),IF(J179&gt;=2,$J$3),IF(M179&gt;=2,$M$3),IF(P179&gt;=2,$P$3),IF(S179&gt;=2,$S$3),IF(V179&gt;=2,$V$3),IF(Y179&gt;=2,$Y$3),IF(AB179&gt;=2,$AB$3),IF(AE179&gt;=2,$AE$3),IF(AH179&gt;=2,$AH$3),IF(AK179&gt;=2,$AK$3))))),"")</f>
        <v/>
      </c>
      <c r="AO179" s="2" t="str">
        <f>IF(AM179="3E","3E",IF(COUNT($A179)=0,"",IF(COUNT(AK179)=0,"I",LOOKUP(AM179,{0,2,2.25,2.5,2.75,3,3.25,3.5,3.75,4},{"F","D","C","C+","B-","B","B+","A-","A","A+"}))))</f>
        <v/>
      </c>
      <c r="AP179" s="2" t="str">
        <f>IF(AM179="3E","3E",IF(OR(COUNT($A179)=0,COUNT(W179)=0),"",IF(AND(Y179&gt;=2,AM179&gt;=2,AN179&gt;=28),"PASS","FAIL")))</f>
        <v/>
      </c>
      <c r="AQ179" s="2" t="str">
        <f>IF(COUNT($A179)=0,"",IF(AP179="3E","3E",IF(AP179="PASS",CONCATENATE(IF(N(D179)&lt;2,"411F,",""),IF(N(G179)&lt;2,"412F,",""),IF(N(J179)&lt;2,"413F,",""),IF(N(M179)&lt;2,"421F,",""),IF(N(P179)&lt;2,"422F,",""),IF(N(S179)&lt;2,"423F,",""),IF(N(AB179)&lt;2,"431F,",""),IF(N(AE179)&lt;2,"432F,",""),IF(N(AH179)&lt;2,"433F,","")),"")))</f>
        <v/>
      </c>
      <c r="AR179" s="6" t="str">
        <f t="shared" si="3"/>
        <v/>
      </c>
    </row>
    <row r="180" spans="1:44" ht="18.95" customHeight="1" x14ac:dyDescent="0.25">
      <c r="A180" s="93" t="str">
        <f>IF(DR!$B182="","",DR!$B182)</f>
        <v/>
      </c>
      <c r="B180" s="5" t="str">
        <f>IF(COUNT($A180)=0,"",IF($A180&lt;&gt;DR!$B182,"ERR",DR!J182))</f>
        <v/>
      </c>
      <c r="C180" s="2" t="str">
        <f>IF(COUNT($A180)=0,"",IF(B180="3E","3E",IF(B180="","I",LOOKUP(B180/D$2,{0,0.4,0.45,0.5,0.55,0.6,0.65,0.7,0.75,0.8,1},{"F","D","C","C+","B-","B","B+","A-","A","A+"}))))</f>
        <v/>
      </c>
      <c r="D180" s="99" t="str">
        <f>IF(COUNT($A180)=0,"",IF(B180="","--",IF(B180="3E","3E",LOOKUP(B180/D$2,{0,0.4,0.45,0.5,0.55,0.6,0.65,0.7,0.75,0.8,1},{0,2,2.25,2.5,2.75,3,3.25,3.5,3.75,4}))))</f>
        <v/>
      </c>
      <c r="E180" s="5" t="str">
        <f>IF(COUNT($A180)=0,"",IF($A180&lt;&gt;DR!$B182,"ERR",DR!R182))</f>
        <v/>
      </c>
      <c r="F180" s="2" t="str">
        <f>IF(COUNT($A180)=0,"",IF(E180="3E","3E",IF(E180="","I",LOOKUP(E180/G$2,{0,0.4,0.45,0.5,0.55,0.6,0.65,0.7,0.75,0.8,1},{"F","D","C","C+","B-","B","B+","A-","A","A+"}))))</f>
        <v/>
      </c>
      <c r="G180" s="99" t="str">
        <f>IF(COUNT($A180)=0,"",IF(E180="","--",IF(E180="3E","3E",LOOKUP(E180/G$2,{0,0.4,0.45,0.5,0.55,0.6,0.65,0.7,0.75,0.8,1},{0,2,2.25,2.5,2.75,3,3.25,3.5,3.75,4}))))</f>
        <v/>
      </c>
      <c r="H180" s="5" t="str">
        <f>IF(COUNT($A180)=0,"",IF($A180&lt;&gt;DR!$B182,"ERR",DR!Z182))</f>
        <v/>
      </c>
      <c r="I180" s="2" t="str">
        <f>IF(COUNT($A180)=0,"",IF(H180="3E","3E",IF(H180="","I",LOOKUP(H180/J$2,{0,0.4,0.45,0.5,0.55,0.6,0.65,0.7,0.75,0.8,1},{"F","D","C","C+","B-","B","B+","A-","A","A+"}))))</f>
        <v/>
      </c>
      <c r="J180" s="99" t="str">
        <f>IF(COUNT($A180)=0,"",IF(H180="","--",IF(H180="3E","3E",LOOKUP(H180/J$2,{0,0.4,0.45,0.5,0.55,0.6,0.65,0.7,0.75,0.8,1},{0,2,2.25,2.5,2.75,3,3.25,3.5,3.75,4}))))</f>
        <v/>
      </c>
      <c r="K180" s="5" t="str">
        <f>IF(COUNT($A180)=0,"",IF($A180&lt;&gt;DR!$B182,"ERR",DR!AH182))</f>
        <v/>
      </c>
      <c r="L180" s="2" t="str">
        <f>IF(COUNT($A180)=0,"",IF(K180="3E","3E",IF(K180="","I",LOOKUP(K180/M$2,{0,0.4,0.45,0.5,0.55,0.6,0.65,0.7,0.75,0.8,1},{"F","D","C","C+","B-","B","B+","A-","A","A+"}))))</f>
        <v/>
      </c>
      <c r="M180" s="99" t="str">
        <f>IF(COUNT($A180)=0,"",IF(K180="","--",IF(K180="3E","3E",LOOKUP(K180/M$2,{0,0.4,0.45,0.5,0.55,0.6,0.65,0.7,0.75,0.8,1},{0,2,2.25,2.5,2.75,3,3.25,3.5,3.75,4}))))</f>
        <v/>
      </c>
      <c r="N180" s="5" t="str">
        <f>IF(COUNT($A180)=0,"",IF($A180&lt;&gt;DR!$B182,"ERR",DR!AP182))</f>
        <v/>
      </c>
      <c r="O180" s="2" t="str">
        <f>IF(COUNT($A180)=0,"",IF(N180="3E","3E",IF(N180="","I",LOOKUP(N180/P$2,{0,0.4,0.45,0.5,0.55,0.6,0.65,0.7,0.75,0.8,1},{"F","D","C","C+","B-","B","B+","A-","A","A+"}))))</f>
        <v/>
      </c>
      <c r="P180" s="99" t="str">
        <f>IF(COUNT($A180)=0,"",IF(N180="","--",IF(N180="3E","3E",LOOKUP(N180/P$2,{0,0.4,0.45,0.5,0.55,0.6,0.65,0.7,0.75,0.8,1},{0,2,2.25,2.5,2.75,3,3.25,3.5,3.75,4}))))</f>
        <v/>
      </c>
      <c r="Q180" s="5" t="str">
        <f>IF(COUNT($A180)=0,"",IF($A180&lt;&gt;DR!$B182,"ERR",DR!AX182))</f>
        <v/>
      </c>
      <c r="R180" s="2" t="str">
        <f>IF(COUNT($A180)=0,"",IF(Q180="3E","3E",IF(Q180="","I",LOOKUP(Q180/S$2,{0,0.4,0.45,0.5,0.55,0.6,0.65,0.7,0.75,0.8,1},{"F","D","C","C+","B-","B","B+","A-","A","A+"}))))</f>
        <v/>
      </c>
      <c r="S180" s="99" t="str">
        <f>IF(COUNT($A180)=0,"",IF(Q180="","--",IF(Q180="3E","3E",LOOKUP(Q180/S$2,{0,0.4,0.45,0.5,0.55,0.6,0.65,0.7,0.75,0.8,1},{0,2,2.25,2.5,2.75,3,3.25,3.5,3.75,4}))))</f>
        <v/>
      </c>
      <c r="T180" s="5" t="str">
        <f>IF(OR(COUNT($A180)=0,DR!BZ182=""),"",IF($A180&lt;&gt;DR!$B182,"ERR",DR!BZ182))</f>
        <v/>
      </c>
      <c r="U180" s="2" t="str">
        <f>IF(COUNT($A180)=0,"",IF(T180="3E","3E",IF(T180="","I",LOOKUP(T180/V$2,{0,0.4,0.45,0.5,0.55,0.6,0.65,0.7,0.75,0.8,1},{"F","D","C","C+","B-","B","B+","A-","A","A+"}))))</f>
        <v/>
      </c>
      <c r="V180" s="99" t="str">
        <f>IF(COUNT($A180)=0,"",IF(T180="","--",IF(T180="3E","3E",LOOKUP(T180/V$2,{0,0.4,0.45,0.5,0.55,0.6,0.65,0.7,0.75,0.8,1},{0,2,2.25,2.5,2.75,3,3.25,3.5,3.75,4}))))</f>
        <v/>
      </c>
      <c r="W180" s="5" t="str">
        <f>IF(COUNT($A180)=0,"",IF($A180&lt;&gt;DR!$B182,"ERR",IF(DR!$A182="IM",DR!CL182,DR!CK182)))</f>
        <v/>
      </c>
      <c r="X180" s="2" t="str">
        <f>IF(COUNT($A180)=0,"",IF(W180="3E","3E",IF(W180="","I",LOOKUP(W180/Y$2,{0,0.4,0.45,0.5,0.55,0.6,0.65,0.7,0.75,0.8,1},{"F","D","C","C+","B-","B","B+","A-","A","A+"}))))</f>
        <v/>
      </c>
      <c r="Y180" s="99" t="str">
        <f>IF(COUNT($A180)=0,"",IF(W180="","--",IF(W180="3E","3E",LOOKUP(W180/Y$2,{0,0.4,0.45,0.5,0.55,0.6,0.65,0.7,0.75,0.8,1},{0,2,2.25,2.5,2.75,3,3.25,3.5,3.75,4}))))</f>
        <v/>
      </c>
      <c r="Z180" s="5" t="str">
        <f>IF(COUNT($A180)=0,"",IF($A180&lt;&gt;DR!$B182,"ERR",DR!BF182))</f>
        <v/>
      </c>
      <c r="AA180" s="2" t="str">
        <f>IF(COUNT($A180)=0,"",IF(Z180="3E","3E",IF(Z180="","I",LOOKUP(Z180/AB$2,{0,0.4,0.45,0.5,0.55,0.6,0.65,0.7,0.75,0.8,1},{"F","D","C","C+","B-","B","B+","A-","A","A+"}))))</f>
        <v/>
      </c>
      <c r="AB180" s="99" t="str">
        <f>IF(COUNT($A180)=0,"",IF(Z180="","--",IF(Z180="3E","3E",LOOKUP(Z180/AB$2,{0,0.4,0.45,0.5,0.55,0.6,0.65,0.7,0.75,0.8,1},{0,2,2.25,2.5,2.75,3,3.25,3.5,3.75,4}))))</f>
        <v/>
      </c>
      <c r="AC180" s="5" t="str">
        <f>IF(COUNT($A180)=0,"",IF($A180&lt;&gt;DR!$B182,"ERR",DR!BG182))</f>
        <v/>
      </c>
      <c r="AD180" s="2" t="str">
        <f>IF(COUNT($A180)=0,"",IF(AC180="3E","3E",IF(AC180="","I",LOOKUP(AC180/AE$2,{0,0.4,0.45,0.5,0.55,0.6,0.65,0.7,0.75,0.8,1},{"F","D","C","C+","B-","B","B+","A-","A","A+"}))))</f>
        <v/>
      </c>
      <c r="AE180" s="99" t="str">
        <f>IF(COUNT($A180)=0,"",IF(AC180="","--",IF(AC180="3E","3E",LOOKUP(AC180/AE$2,{0,0.4,0.45,0.5,0.55,0.6,0.65,0.7,0.75,0.8,1},{0,2,2.25,2.5,2.75,3,3.25,3.5,3.75,4}))))</f>
        <v/>
      </c>
      <c r="AF180" s="5" t="str">
        <f>IF(COUNT($A180)=0,"",IF($A180&lt;&gt;DR!$B182,"ERR",DR!BQ182))</f>
        <v/>
      </c>
      <c r="AG180" s="2" t="str">
        <f>IF(COUNT($A180)=0,"",IF(AF180="3E","3E",IF(AF180="","I",LOOKUP(AF180/AH$2,{0,0.4,0.45,0.5,0.55,0.6,0.65,0.7,0.75,0.8,1},{"F","D","C","C+","B-","B","B+","A-","A","A+"}))))</f>
        <v/>
      </c>
      <c r="AH180" s="99" t="str">
        <f>IF(COUNT($A180)=0,"",IF(AF180="","--",IF(AF180="3E","3E",LOOKUP(AF180/AH$2,{0,0.4,0.45,0.5,0.55,0.6,0.65,0.7,0.75,0.8,1},{0,2,2.25,2.5,2.75,3,3.25,3.5,3.75,4}))))</f>
        <v/>
      </c>
      <c r="AI180" s="5" t="str">
        <f>IF(COUNT($A180)=0,"",IF($A180&lt;&gt;DR!$B182,"ERR",DR!BY182))</f>
        <v/>
      </c>
      <c r="AJ180" s="2" t="str">
        <f>IF(COUNT($A180)=0,"",IF(AI180="3E","3E",IF(AI180="","I",LOOKUP(AI180/AK$2,{0,0.4,0.45,0.5,0.55,0.6,0.65,0.7,0.75,0.8,1},{"F","D","C","C+","B-","B","B+","A-","A","A+"}))))</f>
        <v/>
      </c>
      <c r="AK180" s="103" t="str">
        <f>IF(COUNT($A180)=0,"",IF(AI180="","--",IF(AI180="3E","3E",LOOKUP(AI180/AK$2,{0,0.4,0.45,0.5,0.55,0.6,0.65,0.7,0.75,0.8,1},{0,2,2.25,2.5,2.75,3,3.25,3.5,3.75,4}))))</f>
        <v/>
      </c>
      <c r="AL180" s="94" t="str">
        <f>IFERROR(IF(COUNT($A180)=0,"",IF(COUNT(W180)=0,"--",IF(COUNTIF(B180:AK180,"3E")&gt;0,"3E",SUM(IF(D180&gt;=2,D180*$D$3),IF(G180&gt;=2,G180*$G$3),IF(J180&gt;=2,J180*$J$3),IF(M180&gt;=2,M180*$M$3),IF(P180&gt;=2,P180*$P$3),IF(S180&gt;=2,S180*$S$3),IF(V180&gt;=2,V180*$V$3),IF(Y180&gt;=2,Y180*$Y$3),IF(AB180&gt;=2,AB180*$AB$3),IF(AE180&gt;=2,AE180*$AE$3),IF(AH180&gt;=2,AH180*$AH$3),IF(AK180&gt;=2,AK180*$AK$3))))),"")</f>
        <v/>
      </c>
      <c r="AM180" s="4" t="str">
        <f>IF(COUNT($A180)=0,"",IF(COUNT(W180)=0,"--",IF(COUNTIF(B180:Y180,"3E")&gt;0,"3E",TRUNC(SUM(IF(N(D180)&gt;=2,D$3*D180,0),IF(N(G180)&gt;=2,G$3*G180,0),IF(N(J180)&gt;=2,J$3*J180,0),IF(N(M180)&gt;=2,M$3*M180,0),IF(N(P180)&gt;=2,P$3*P180,0),IF(N(S180)&gt;=2,S$3*S180,0),IF(N(AB180)&gt;=2,AB$3*AB180,0),IF(N(AE180)&gt;=2,AE$3*AE180,0),IF(N(AH180)&gt;=2,AH$3*AH180,0),IF(N(V180)&gt;=2,V$3*V180,0),IF(N(Y180)&gt;=2,Y$3*Y180,0))/TCP,3))))</f>
        <v/>
      </c>
      <c r="AN180" s="2" t="str">
        <f>IFERROR(IF(COUNT($A180)=0,"",IF(COUNT(W180)=0,"--",IF(COUNTIF(B180:AK180,"3E")&gt;0,"3E",SUM(IF(D180&gt;=2,$D$3),IF(G180&gt;=2,$G$3),IF(J180&gt;=2,$J$3),IF(M180&gt;=2,$M$3),IF(P180&gt;=2,$P$3),IF(S180&gt;=2,$S$3),IF(V180&gt;=2,$V$3),IF(Y180&gt;=2,$Y$3),IF(AB180&gt;=2,$AB$3),IF(AE180&gt;=2,$AE$3),IF(AH180&gt;=2,$AH$3),IF(AK180&gt;=2,$AK$3))))),"")</f>
        <v/>
      </c>
      <c r="AO180" s="2" t="str">
        <f>IF(AM180="3E","3E",IF(COUNT($A180)=0,"",IF(COUNT(AK180)=0,"I",LOOKUP(AM180,{0,2,2.25,2.5,2.75,3,3.25,3.5,3.75,4},{"F","D","C","C+","B-","B","B+","A-","A","A+"}))))</f>
        <v/>
      </c>
      <c r="AP180" s="2" t="str">
        <f>IF(AM180="3E","3E",IF(OR(COUNT($A180)=0,COUNT(W180)=0),"",IF(AND(Y180&gt;=2,AM180&gt;=2,AN180&gt;=28),"PASS","FAIL")))</f>
        <v/>
      </c>
      <c r="AQ180" s="2" t="str">
        <f>IF(COUNT($A180)=0,"",IF(AP180="3E","3E",IF(AP180="PASS",CONCATENATE(IF(N(D180)&lt;2,"411F,",""),IF(N(G180)&lt;2,"412F,",""),IF(N(J180)&lt;2,"413F,",""),IF(N(M180)&lt;2,"421F,",""),IF(N(P180)&lt;2,"422F,",""),IF(N(S180)&lt;2,"423F,",""),IF(N(AB180)&lt;2,"431F,",""),IF(N(AE180)&lt;2,"432F,",""),IF(N(AH180)&lt;2,"433F,","")),"")))</f>
        <v/>
      </c>
      <c r="AR180" s="6" t="str">
        <f t="shared" si="3"/>
        <v/>
      </c>
    </row>
    <row r="181" spans="1:44" ht="18.95" customHeight="1" x14ac:dyDescent="0.25">
      <c r="A181" s="93" t="str">
        <f>IF(DR!$B183="","",DR!$B183)</f>
        <v/>
      </c>
      <c r="B181" s="5" t="str">
        <f>IF(COUNT($A181)=0,"",IF($A181&lt;&gt;DR!$B183,"ERR",DR!J183))</f>
        <v/>
      </c>
      <c r="C181" s="2" t="str">
        <f>IF(COUNT($A181)=0,"",IF(B181="3E","3E",IF(B181="","I",LOOKUP(B181/D$2,{0,0.4,0.45,0.5,0.55,0.6,0.65,0.7,0.75,0.8,1},{"F","D","C","C+","B-","B","B+","A-","A","A+"}))))</f>
        <v/>
      </c>
      <c r="D181" s="99" t="str">
        <f>IF(COUNT($A181)=0,"",IF(B181="","--",IF(B181="3E","3E",LOOKUP(B181/D$2,{0,0.4,0.45,0.5,0.55,0.6,0.65,0.7,0.75,0.8,1},{0,2,2.25,2.5,2.75,3,3.25,3.5,3.75,4}))))</f>
        <v/>
      </c>
      <c r="E181" s="5" t="str">
        <f>IF(COUNT($A181)=0,"",IF($A181&lt;&gt;DR!$B183,"ERR",DR!R183))</f>
        <v/>
      </c>
      <c r="F181" s="2" t="str">
        <f>IF(COUNT($A181)=0,"",IF(E181="3E","3E",IF(E181="","I",LOOKUP(E181/G$2,{0,0.4,0.45,0.5,0.55,0.6,0.65,0.7,0.75,0.8,1},{"F","D","C","C+","B-","B","B+","A-","A","A+"}))))</f>
        <v/>
      </c>
      <c r="G181" s="99" t="str">
        <f>IF(COUNT($A181)=0,"",IF(E181="","--",IF(E181="3E","3E",LOOKUP(E181/G$2,{0,0.4,0.45,0.5,0.55,0.6,0.65,0.7,0.75,0.8,1},{0,2,2.25,2.5,2.75,3,3.25,3.5,3.75,4}))))</f>
        <v/>
      </c>
      <c r="H181" s="5" t="str">
        <f>IF(COUNT($A181)=0,"",IF($A181&lt;&gt;DR!$B183,"ERR",DR!Z183))</f>
        <v/>
      </c>
      <c r="I181" s="2" t="str">
        <f>IF(COUNT($A181)=0,"",IF(H181="3E","3E",IF(H181="","I",LOOKUP(H181/J$2,{0,0.4,0.45,0.5,0.55,0.6,0.65,0.7,0.75,0.8,1},{"F","D","C","C+","B-","B","B+","A-","A","A+"}))))</f>
        <v/>
      </c>
      <c r="J181" s="99" t="str">
        <f>IF(COUNT($A181)=0,"",IF(H181="","--",IF(H181="3E","3E",LOOKUP(H181/J$2,{0,0.4,0.45,0.5,0.55,0.6,0.65,0.7,0.75,0.8,1},{0,2,2.25,2.5,2.75,3,3.25,3.5,3.75,4}))))</f>
        <v/>
      </c>
      <c r="K181" s="5" t="str">
        <f>IF(COUNT($A181)=0,"",IF($A181&lt;&gt;DR!$B183,"ERR",DR!AH183))</f>
        <v/>
      </c>
      <c r="L181" s="2" t="str">
        <f>IF(COUNT($A181)=0,"",IF(K181="3E","3E",IF(K181="","I",LOOKUP(K181/M$2,{0,0.4,0.45,0.5,0.55,0.6,0.65,0.7,0.75,0.8,1},{"F","D","C","C+","B-","B","B+","A-","A","A+"}))))</f>
        <v/>
      </c>
      <c r="M181" s="99" t="str">
        <f>IF(COUNT($A181)=0,"",IF(K181="","--",IF(K181="3E","3E",LOOKUP(K181/M$2,{0,0.4,0.45,0.5,0.55,0.6,0.65,0.7,0.75,0.8,1},{0,2,2.25,2.5,2.75,3,3.25,3.5,3.75,4}))))</f>
        <v/>
      </c>
      <c r="N181" s="5" t="str">
        <f>IF(COUNT($A181)=0,"",IF($A181&lt;&gt;DR!$B183,"ERR",DR!AP183))</f>
        <v/>
      </c>
      <c r="O181" s="2" t="str">
        <f>IF(COUNT($A181)=0,"",IF(N181="3E","3E",IF(N181="","I",LOOKUP(N181/P$2,{0,0.4,0.45,0.5,0.55,0.6,0.65,0.7,0.75,0.8,1},{"F","D","C","C+","B-","B","B+","A-","A","A+"}))))</f>
        <v/>
      </c>
      <c r="P181" s="99" t="str">
        <f>IF(COUNT($A181)=0,"",IF(N181="","--",IF(N181="3E","3E",LOOKUP(N181/P$2,{0,0.4,0.45,0.5,0.55,0.6,0.65,0.7,0.75,0.8,1},{0,2,2.25,2.5,2.75,3,3.25,3.5,3.75,4}))))</f>
        <v/>
      </c>
      <c r="Q181" s="5" t="str">
        <f>IF(COUNT($A181)=0,"",IF($A181&lt;&gt;DR!$B183,"ERR",DR!AX183))</f>
        <v/>
      </c>
      <c r="R181" s="2" t="str">
        <f>IF(COUNT($A181)=0,"",IF(Q181="3E","3E",IF(Q181="","I",LOOKUP(Q181/S$2,{0,0.4,0.45,0.5,0.55,0.6,0.65,0.7,0.75,0.8,1},{"F","D","C","C+","B-","B","B+","A-","A","A+"}))))</f>
        <v/>
      </c>
      <c r="S181" s="99" t="str">
        <f>IF(COUNT($A181)=0,"",IF(Q181="","--",IF(Q181="3E","3E",LOOKUP(Q181/S$2,{0,0.4,0.45,0.5,0.55,0.6,0.65,0.7,0.75,0.8,1},{0,2,2.25,2.5,2.75,3,3.25,3.5,3.75,4}))))</f>
        <v/>
      </c>
      <c r="T181" s="5" t="str">
        <f>IF(OR(COUNT($A181)=0,DR!BZ183=""),"",IF($A181&lt;&gt;DR!$B183,"ERR",DR!BZ183))</f>
        <v/>
      </c>
      <c r="U181" s="2" t="str">
        <f>IF(COUNT($A181)=0,"",IF(T181="3E","3E",IF(T181="","I",LOOKUP(T181/V$2,{0,0.4,0.45,0.5,0.55,0.6,0.65,0.7,0.75,0.8,1},{"F","D","C","C+","B-","B","B+","A-","A","A+"}))))</f>
        <v/>
      </c>
      <c r="V181" s="99" t="str">
        <f>IF(COUNT($A181)=0,"",IF(T181="","--",IF(T181="3E","3E",LOOKUP(T181/V$2,{0,0.4,0.45,0.5,0.55,0.6,0.65,0.7,0.75,0.8,1},{0,2,2.25,2.5,2.75,3,3.25,3.5,3.75,4}))))</f>
        <v/>
      </c>
      <c r="W181" s="5" t="str">
        <f>IF(COUNT($A181)=0,"",IF($A181&lt;&gt;DR!$B183,"ERR",IF(DR!$A183="IM",DR!CL183,DR!CK183)))</f>
        <v/>
      </c>
      <c r="X181" s="2" t="str">
        <f>IF(COUNT($A181)=0,"",IF(W181="3E","3E",IF(W181="","I",LOOKUP(W181/Y$2,{0,0.4,0.45,0.5,0.55,0.6,0.65,0.7,0.75,0.8,1},{"F","D","C","C+","B-","B","B+","A-","A","A+"}))))</f>
        <v/>
      </c>
      <c r="Y181" s="99" t="str">
        <f>IF(COUNT($A181)=0,"",IF(W181="","--",IF(W181="3E","3E",LOOKUP(W181/Y$2,{0,0.4,0.45,0.5,0.55,0.6,0.65,0.7,0.75,0.8,1},{0,2,2.25,2.5,2.75,3,3.25,3.5,3.75,4}))))</f>
        <v/>
      </c>
      <c r="Z181" s="5" t="str">
        <f>IF(COUNT($A181)=0,"",IF($A181&lt;&gt;DR!$B183,"ERR",DR!BF183))</f>
        <v/>
      </c>
      <c r="AA181" s="2" t="str">
        <f>IF(COUNT($A181)=0,"",IF(Z181="3E","3E",IF(Z181="","I",LOOKUP(Z181/AB$2,{0,0.4,0.45,0.5,0.55,0.6,0.65,0.7,0.75,0.8,1},{"F","D","C","C+","B-","B","B+","A-","A","A+"}))))</f>
        <v/>
      </c>
      <c r="AB181" s="99" t="str">
        <f>IF(COUNT($A181)=0,"",IF(Z181="","--",IF(Z181="3E","3E",LOOKUP(Z181/AB$2,{0,0.4,0.45,0.5,0.55,0.6,0.65,0.7,0.75,0.8,1},{0,2,2.25,2.5,2.75,3,3.25,3.5,3.75,4}))))</f>
        <v/>
      </c>
      <c r="AC181" s="5" t="str">
        <f>IF(COUNT($A181)=0,"",IF($A181&lt;&gt;DR!$B183,"ERR",DR!BG183))</f>
        <v/>
      </c>
      <c r="AD181" s="2" t="str">
        <f>IF(COUNT($A181)=0,"",IF(AC181="3E","3E",IF(AC181="","I",LOOKUP(AC181/AE$2,{0,0.4,0.45,0.5,0.55,0.6,0.65,0.7,0.75,0.8,1},{"F","D","C","C+","B-","B","B+","A-","A","A+"}))))</f>
        <v/>
      </c>
      <c r="AE181" s="99" t="str">
        <f>IF(COUNT($A181)=0,"",IF(AC181="","--",IF(AC181="3E","3E",LOOKUP(AC181/AE$2,{0,0.4,0.45,0.5,0.55,0.6,0.65,0.7,0.75,0.8,1},{0,2,2.25,2.5,2.75,3,3.25,3.5,3.75,4}))))</f>
        <v/>
      </c>
      <c r="AF181" s="5" t="str">
        <f>IF(COUNT($A181)=0,"",IF($A181&lt;&gt;DR!$B183,"ERR",DR!BQ183))</f>
        <v/>
      </c>
      <c r="AG181" s="2" t="str">
        <f>IF(COUNT($A181)=0,"",IF(AF181="3E","3E",IF(AF181="","I",LOOKUP(AF181/AH$2,{0,0.4,0.45,0.5,0.55,0.6,0.65,0.7,0.75,0.8,1},{"F","D","C","C+","B-","B","B+","A-","A","A+"}))))</f>
        <v/>
      </c>
      <c r="AH181" s="99" t="str">
        <f>IF(COUNT($A181)=0,"",IF(AF181="","--",IF(AF181="3E","3E",LOOKUP(AF181/AH$2,{0,0.4,0.45,0.5,0.55,0.6,0.65,0.7,0.75,0.8,1},{0,2,2.25,2.5,2.75,3,3.25,3.5,3.75,4}))))</f>
        <v/>
      </c>
      <c r="AI181" s="5" t="str">
        <f>IF(COUNT($A181)=0,"",IF($A181&lt;&gt;DR!$B183,"ERR",DR!BY183))</f>
        <v/>
      </c>
      <c r="AJ181" s="2" t="str">
        <f>IF(COUNT($A181)=0,"",IF(AI181="3E","3E",IF(AI181="","I",LOOKUP(AI181/AK$2,{0,0.4,0.45,0.5,0.55,0.6,0.65,0.7,0.75,0.8,1},{"F","D","C","C+","B-","B","B+","A-","A","A+"}))))</f>
        <v/>
      </c>
      <c r="AK181" s="103" t="str">
        <f>IF(COUNT($A181)=0,"",IF(AI181="","--",IF(AI181="3E","3E",LOOKUP(AI181/AK$2,{0,0.4,0.45,0.5,0.55,0.6,0.65,0.7,0.75,0.8,1},{0,2,2.25,2.5,2.75,3,3.25,3.5,3.75,4}))))</f>
        <v/>
      </c>
      <c r="AL181" s="94" t="str">
        <f>IFERROR(IF(COUNT($A181)=0,"",IF(COUNT(W181)=0,"--",IF(COUNTIF(B181:AK181,"3E")&gt;0,"3E",SUM(IF(D181&gt;=2,D181*$D$3),IF(G181&gt;=2,G181*$G$3),IF(J181&gt;=2,J181*$J$3),IF(M181&gt;=2,M181*$M$3),IF(P181&gt;=2,P181*$P$3),IF(S181&gt;=2,S181*$S$3),IF(V181&gt;=2,V181*$V$3),IF(Y181&gt;=2,Y181*$Y$3),IF(AB181&gt;=2,AB181*$AB$3),IF(AE181&gt;=2,AE181*$AE$3),IF(AH181&gt;=2,AH181*$AH$3),IF(AK181&gt;=2,AK181*$AK$3))))),"")</f>
        <v/>
      </c>
      <c r="AM181" s="4" t="str">
        <f>IF(COUNT($A181)=0,"",IF(COUNT(W181)=0,"--",IF(COUNTIF(B181:Y181,"3E")&gt;0,"3E",TRUNC(SUM(IF(N(D181)&gt;=2,D$3*D181,0),IF(N(G181)&gt;=2,G$3*G181,0),IF(N(J181)&gt;=2,J$3*J181,0),IF(N(M181)&gt;=2,M$3*M181,0),IF(N(P181)&gt;=2,P$3*P181,0),IF(N(S181)&gt;=2,S$3*S181,0),IF(N(AB181)&gt;=2,AB$3*AB181,0),IF(N(AE181)&gt;=2,AE$3*AE181,0),IF(N(AH181)&gt;=2,AH$3*AH181,0),IF(N(V181)&gt;=2,V$3*V181,0),IF(N(Y181)&gt;=2,Y$3*Y181,0))/TCP,3))))</f>
        <v/>
      </c>
      <c r="AN181" s="2" t="str">
        <f>IFERROR(IF(COUNT($A181)=0,"",IF(COUNT(W181)=0,"--",IF(COUNTIF(B181:AK181,"3E")&gt;0,"3E",SUM(IF(D181&gt;=2,$D$3),IF(G181&gt;=2,$G$3),IF(J181&gt;=2,$J$3),IF(M181&gt;=2,$M$3),IF(P181&gt;=2,$P$3),IF(S181&gt;=2,$S$3),IF(V181&gt;=2,$V$3),IF(Y181&gt;=2,$Y$3),IF(AB181&gt;=2,$AB$3),IF(AE181&gt;=2,$AE$3),IF(AH181&gt;=2,$AH$3),IF(AK181&gt;=2,$AK$3))))),"")</f>
        <v/>
      </c>
      <c r="AO181" s="2" t="str">
        <f>IF(AM181="3E","3E",IF(COUNT($A181)=0,"",IF(COUNT(AK181)=0,"I",LOOKUP(AM181,{0,2,2.25,2.5,2.75,3,3.25,3.5,3.75,4},{"F","D","C","C+","B-","B","B+","A-","A","A+"}))))</f>
        <v/>
      </c>
      <c r="AP181" s="2" t="str">
        <f>IF(AM181="3E","3E",IF(OR(COUNT($A181)=0,COUNT(W181)=0),"",IF(AND(Y181&gt;=2,AM181&gt;=2,AN181&gt;=28),"PASS","FAIL")))</f>
        <v/>
      </c>
      <c r="AQ181" s="2" t="str">
        <f>IF(COUNT($A181)=0,"",IF(AP181="3E","3E",IF(AP181="PASS",CONCATENATE(IF(N(D181)&lt;2,"411F,",""),IF(N(G181)&lt;2,"412F,",""),IF(N(J181)&lt;2,"413F,",""),IF(N(M181)&lt;2,"421F,",""),IF(N(P181)&lt;2,"422F,",""),IF(N(S181)&lt;2,"423F,",""),IF(N(AB181)&lt;2,"431F,",""),IF(N(AE181)&lt;2,"432F,",""),IF(N(AH181)&lt;2,"433F,","")),"")))</f>
        <v/>
      </c>
      <c r="AR181" s="6" t="str">
        <f t="shared" si="3"/>
        <v/>
      </c>
    </row>
    <row r="182" spans="1:44" ht="18.95" customHeight="1" x14ac:dyDescent="0.25">
      <c r="A182" s="93" t="str">
        <f>IF(DR!$B184="","",DR!$B184)</f>
        <v/>
      </c>
      <c r="B182" s="5" t="str">
        <f>IF(COUNT($A182)=0,"",IF($A182&lt;&gt;DR!$B184,"ERR",DR!J184))</f>
        <v/>
      </c>
      <c r="C182" s="2" t="str">
        <f>IF(COUNT($A182)=0,"",IF(B182="3E","3E",IF(B182="","I",LOOKUP(B182/D$2,{0,0.4,0.45,0.5,0.55,0.6,0.65,0.7,0.75,0.8,1},{"F","D","C","C+","B-","B","B+","A-","A","A+"}))))</f>
        <v/>
      </c>
      <c r="D182" s="99" t="str">
        <f>IF(COUNT($A182)=0,"",IF(B182="","--",IF(B182="3E","3E",LOOKUP(B182/D$2,{0,0.4,0.45,0.5,0.55,0.6,0.65,0.7,0.75,0.8,1},{0,2,2.25,2.5,2.75,3,3.25,3.5,3.75,4}))))</f>
        <v/>
      </c>
      <c r="E182" s="5" t="str">
        <f>IF(COUNT($A182)=0,"",IF($A182&lt;&gt;DR!$B184,"ERR",DR!R184))</f>
        <v/>
      </c>
      <c r="F182" s="2" t="str">
        <f>IF(COUNT($A182)=0,"",IF(E182="3E","3E",IF(E182="","I",LOOKUP(E182/G$2,{0,0.4,0.45,0.5,0.55,0.6,0.65,0.7,0.75,0.8,1},{"F","D","C","C+","B-","B","B+","A-","A","A+"}))))</f>
        <v/>
      </c>
      <c r="G182" s="99" t="str">
        <f>IF(COUNT($A182)=0,"",IF(E182="","--",IF(E182="3E","3E",LOOKUP(E182/G$2,{0,0.4,0.45,0.5,0.55,0.6,0.65,0.7,0.75,0.8,1},{0,2,2.25,2.5,2.75,3,3.25,3.5,3.75,4}))))</f>
        <v/>
      </c>
      <c r="H182" s="5" t="str">
        <f>IF(COUNT($A182)=0,"",IF($A182&lt;&gt;DR!$B184,"ERR",DR!Z184))</f>
        <v/>
      </c>
      <c r="I182" s="2" t="str">
        <f>IF(COUNT($A182)=0,"",IF(H182="3E","3E",IF(H182="","I",LOOKUP(H182/J$2,{0,0.4,0.45,0.5,0.55,0.6,0.65,0.7,0.75,0.8,1},{"F","D","C","C+","B-","B","B+","A-","A","A+"}))))</f>
        <v/>
      </c>
      <c r="J182" s="99" t="str">
        <f>IF(COUNT($A182)=0,"",IF(H182="","--",IF(H182="3E","3E",LOOKUP(H182/J$2,{0,0.4,0.45,0.5,0.55,0.6,0.65,0.7,0.75,0.8,1},{0,2,2.25,2.5,2.75,3,3.25,3.5,3.75,4}))))</f>
        <v/>
      </c>
      <c r="K182" s="5" t="str">
        <f>IF(COUNT($A182)=0,"",IF($A182&lt;&gt;DR!$B184,"ERR",DR!AH184))</f>
        <v/>
      </c>
      <c r="L182" s="2" t="str">
        <f>IF(COUNT($A182)=0,"",IF(K182="3E","3E",IF(K182="","I",LOOKUP(K182/M$2,{0,0.4,0.45,0.5,0.55,0.6,0.65,0.7,0.75,0.8,1},{"F","D","C","C+","B-","B","B+","A-","A","A+"}))))</f>
        <v/>
      </c>
      <c r="M182" s="99" t="str">
        <f>IF(COUNT($A182)=0,"",IF(K182="","--",IF(K182="3E","3E",LOOKUP(K182/M$2,{0,0.4,0.45,0.5,0.55,0.6,0.65,0.7,0.75,0.8,1},{0,2,2.25,2.5,2.75,3,3.25,3.5,3.75,4}))))</f>
        <v/>
      </c>
      <c r="N182" s="5" t="str">
        <f>IF(COUNT($A182)=0,"",IF($A182&lt;&gt;DR!$B184,"ERR",DR!AP184))</f>
        <v/>
      </c>
      <c r="O182" s="2" t="str">
        <f>IF(COUNT($A182)=0,"",IF(N182="3E","3E",IF(N182="","I",LOOKUP(N182/P$2,{0,0.4,0.45,0.5,0.55,0.6,0.65,0.7,0.75,0.8,1},{"F","D","C","C+","B-","B","B+","A-","A","A+"}))))</f>
        <v/>
      </c>
      <c r="P182" s="99" t="str">
        <f>IF(COUNT($A182)=0,"",IF(N182="","--",IF(N182="3E","3E",LOOKUP(N182/P$2,{0,0.4,0.45,0.5,0.55,0.6,0.65,0.7,0.75,0.8,1},{0,2,2.25,2.5,2.75,3,3.25,3.5,3.75,4}))))</f>
        <v/>
      </c>
      <c r="Q182" s="5" t="str">
        <f>IF(COUNT($A182)=0,"",IF($A182&lt;&gt;DR!$B184,"ERR",DR!AX184))</f>
        <v/>
      </c>
      <c r="R182" s="2" t="str">
        <f>IF(COUNT($A182)=0,"",IF(Q182="3E","3E",IF(Q182="","I",LOOKUP(Q182/S$2,{0,0.4,0.45,0.5,0.55,0.6,0.65,0.7,0.75,0.8,1},{"F","D","C","C+","B-","B","B+","A-","A","A+"}))))</f>
        <v/>
      </c>
      <c r="S182" s="99" t="str">
        <f>IF(COUNT($A182)=0,"",IF(Q182="","--",IF(Q182="3E","3E",LOOKUP(Q182/S$2,{0,0.4,0.45,0.5,0.55,0.6,0.65,0.7,0.75,0.8,1},{0,2,2.25,2.5,2.75,3,3.25,3.5,3.75,4}))))</f>
        <v/>
      </c>
      <c r="T182" s="5" t="str">
        <f>IF(OR(COUNT($A182)=0,DR!BZ184=""),"",IF($A182&lt;&gt;DR!$B184,"ERR",DR!BZ184))</f>
        <v/>
      </c>
      <c r="U182" s="2" t="str">
        <f>IF(COUNT($A182)=0,"",IF(T182="3E","3E",IF(T182="","I",LOOKUP(T182/V$2,{0,0.4,0.45,0.5,0.55,0.6,0.65,0.7,0.75,0.8,1},{"F","D","C","C+","B-","B","B+","A-","A","A+"}))))</f>
        <v/>
      </c>
      <c r="V182" s="99" t="str">
        <f>IF(COUNT($A182)=0,"",IF(T182="","--",IF(T182="3E","3E",LOOKUP(T182/V$2,{0,0.4,0.45,0.5,0.55,0.6,0.65,0.7,0.75,0.8,1},{0,2,2.25,2.5,2.75,3,3.25,3.5,3.75,4}))))</f>
        <v/>
      </c>
      <c r="W182" s="5" t="str">
        <f>IF(COUNT($A182)=0,"",IF($A182&lt;&gt;DR!$B184,"ERR",IF(DR!$A184="IM",DR!CL184,DR!CK184)))</f>
        <v/>
      </c>
      <c r="X182" s="2" t="str">
        <f>IF(COUNT($A182)=0,"",IF(W182="3E","3E",IF(W182="","I",LOOKUP(W182/Y$2,{0,0.4,0.45,0.5,0.55,0.6,0.65,0.7,0.75,0.8,1},{"F","D","C","C+","B-","B","B+","A-","A","A+"}))))</f>
        <v/>
      </c>
      <c r="Y182" s="99" t="str">
        <f>IF(COUNT($A182)=0,"",IF(W182="","--",IF(W182="3E","3E",LOOKUP(W182/Y$2,{0,0.4,0.45,0.5,0.55,0.6,0.65,0.7,0.75,0.8,1},{0,2,2.25,2.5,2.75,3,3.25,3.5,3.75,4}))))</f>
        <v/>
      </c>
      <c r="Z182" s="5" t="str">
        <f>IF(COUNT($A182)=0,"",IF($A182&lt;&gt;DR!$B184,"ERR",DR!BF184))</f>
        <v/>
      </c>
      <c r="AA182" s="2" t="str">
        <f>IF(COUNT($A182)=0,"",IF(Z182="3E","3E",IF(Z182="","I",LOOKUP(Z182/AB$2,{0,0.4,0.45,0.5,0.55,0.6,0.65,0.7,0.75,0.8,1},{"F","D","C","C+","B-","B","B+","A-","A","A+"}))))</f>
        <v/>
      </c>
      <c r="AB182" s="99" t="str">
        <f>IF(COUNT($A182)=0,"",IF(Z182="","--",IF(Z182="3E","3E",LOOKUP(Z182/AB$2,{0,0.4,0.45,0.5,0.55,0.6,0.65,0.7,0.75,0.8,1},{0,2,2.25,2.5,2.75,3,3.25,3.5,3.75,4}))))</f>
        <v/>
      </c>
      <c r="AC182" s="5" t="str">
        <f>IF(COUNT($A182)=0,"",IF($A182&lt;&gt;DR!$B184,"ERR",DR!BG184))</f>
        <v/>
      </c>
      <c r="AD182" s="2" t="str">
        <f>IF(COUNT($A182)=0,"",IF(AC182="3E","3E",IF(AC182="","I",LOOKUP(AC182/AE$2,{0,0.4,0.45,0.5,0.55,0.6,0.65,0.7,0.75,0.8,1},{"F","D","C","C+","B-","B","B+","A-","A","A+"}))))</f>
        <v/>
      </c>
      <c r="AE182" s="99" t="str">
        <f>IF(COUNT($A182)=0,"",IF(AC182="","--",IF(AC182="3E","3E",LOOKUP(AC182/AE$2,{0,0.4,0.45,0.5,0.55,0.6,0.65,0.7,0.75,0.8,1},{0,2,2.25,2.5,2.75,3,3.25,3.5,3.75,4}))))</f>
        <v/>
      </c>
      <c r="AF182" s="5" t="str">
        <f>IF(COUNT($A182)=0,"",IF($A182&lt;&gt;DR!$B184,"ERR",DR!BQ184))</f>
        <v/>
      </c>
      <c r="AG182" s="2" t="str">
        <f>IF(COUNT($A182)=0,"",IF(AF182="3E","3E",IF(AF182="","I",LOOKUP(AF182/AH$2,{0,0.4,0.45,0.5,0.55,0.6,0.65,0.7,0.75,0.8,1},{"F","D","C","C+","B-","B","B+","A-","A","A+"}))))</f>
        <v/>
      </c>
      <c r="AH182" s="99" t="str">
        <f>IF(COUNT($A182)=0,"",IF(AF182="","--",IF(AF182="3E","3E",LOOKUP(AF182/AH$2,{0,0.4,0.45,0.5,0.55,0.6,0.65,0.7,0.75,0.8,1},{0,2,2.25,2.5,2.75,3,3.25,3.5,3.75,4}))))</f>
        <v/>
      </c>
      <c r="AI182" s="5" t="str">
        <f>IF(COUNT($A182)=0,"",IF($A182&lt;&gt;DR!$B184,"ERR",DR!BY184))</f>
        <v/>
      </c>
      <c r="AJ182" s="2" t="str">
        <f>IF(COUNT($A182)=0,"",IF(AI182="3E","3E",IF(AI182="","I",LOOKUP(AI182/AK$2,{0,0.4,0.45,0.5,0.55,0.6,0.65,0.7,0.75,0.8,1},{"F","D","C","C+","B-","B","B+","A-","A","A+"}))))</f>
        <v/>
      </c>
      <c r="AK182" s="103" t="str">
        <f>IF(COUNT($A182)=0,"",IF(AI182="","--",IF(AI182="3E","3E",LOOKUP(AI182/AK$2,{0,0.4,0.45,0.5,0.55,0.6,0.65,0.7,0.75,0.8,1},{0,2,2.25,2.5,2.75,3,3.25,3.5,3.75,4}))))</f>
        <v/>
      </c>
      <c r="AL182" s="94" t="str">
        <f>IFERROR(IF(COUNT($A182)=0,"",IF(COUNT(W182)=0,"--",IF(COUNTIF(B182:AK182,"3E")&gt;0,"3E",SUM(IF(D182&gt;=2,D182*$D$3),IF(G182&gt;=2,G182*$G$3),IF(J182&gt;=2,J182*$J$3),IF(M182&gt;=2,M182*$M$3),IF(P182&gt;=2,P182*$P$3),IF(S182&gt;=2,S182*$S$3),IF(V182&gt;=2,V182*$V$3),IF(Y182&gt;=2,Y182*$Y$3),IF(AB182&gt;=2,AB182*$AB$3),IF(AE182&gt;=2,AE182*$AE$3),IF(AH182&gt;=2,AH182*$AH$3),IF(AK182&gt;=2,AK182*$AK$3))))),"")</f>
        <v/>
      </c>
      <c r="AM182" s="4" t="str">
        <f>IF(COUNT($A182)=0,"",IF(COUNT(W182)=0,"--",IF(COUNTIF(B182:Y182,"3E")&gt;0,"3E",TRUNC(SUM(IF(N(D182)&gt;=2,D$3*D182,0),IF(N(G182)&gt;=2,G$3*G182,0),IF(N(J182)&gt;=2,J$3*J182,0),IF(N(M182)&gt;=2,M$3*M182,0),IF(N(P182)&gt;=2,P$3*P182,0),IF(N(S182)&gt;=2,S$3*S182,0),IF(N(AB182)&gt;=2,AB$3*AB182,0),IF(N(AE182)&gt;=2,AE$3*AE182,0),IF(N(AH182)&gt;=2,AH$3*AH182,0),IF(N(V182)&gt;=2,V$3*V182,0),IF(N(Y182)&gt;=2,Y$3*Y182,0))/TCP,3))))</f>
        <v/>
      </c>
      <c r="AN182" s="2" t="str">
        <f>IFERROR(IF(COUNT($A182)=0,"",IF(COUNT(W182)=0,"--",IF(COUNTIF(B182:AK182,"3E")&gt;0,"3E",SUM(IF(D182&gt;=2,$D$3),IF(G182&gt;=2,$G$3),IF(J182&gt;=2,$J$3),IF(M182&gt;=2,$M$3),IF(P182&gt;=2,$P$3),IF(S182&gt;=2,$S$3),IF(V182&gt;=2,$V$3),IF(Y182&gt;=2,$Y$3),IF(AB182&gt;=2,$AB$3),IF(AE182&gt;=2,$AE$3),IF(AH182&gt;=2,$AH$3),IF(AK182&gt;=2,$AK$3))))),"")</f>
        <v/>
      </c>
      <c r="AO182" s="2" t="str">
        <f>IF(AM182="3E","3E",IF(COUNT($A182)=0,"",IF(COUNT(AK182)=0,"I",LOOKUP(AM182,{0,2,2.25,2.5,2.75,3,3.25,3.5,3.75,4},{"F","D","C","C+","B-","B","B+","A-","A","A+"}))))</f>
        <v/>
      </c>
      <c r="AP182" s="2" t="str">
        <f>IF(AM182="3E","3E",IF(OR(COUNT($A182)=0,COUNT(W182)=0),"",IF(AND(Y182&gt;=2,AM182&gt;=2,AN182&gt;=28),"PASS","FAIL")))</f>
        <v/>
      </c>
      <c r="AQ182" s="2" t="str">
        <f>IF(COUNT($A182)=0,"",IF(AP182="3E","3E",IF(AP182="PASS",CONCATENATE(IF(N(D182)&lt;2,"411F,",""),IF(N(G182)&lt;2,"412F,",""),IF(N(J182)&lt;2,"413F,",""),IF(N(M182)&lt;2,"421F,",""),IF(N(P182)&lt;2,"422F,",""),IF(N(S182)&lt;2,"423F,",""),IF(N(AB182)&lt;2,"431F,",""),IF(N(AE182)&lt;2,"432F,",""),IF(N(AH182)&lt;2,"433F,","")),"")))</f>
        <v/>
      </c>
      <c r="AR182" s="6" t="str">
        <f t="shared" si="3"/>
        <v/>
      </c>
    </row>
    <row r="183" spans="1:44" ht="18.95" customHeight="1" x14ac:dyDescent="0.25">
      <c r="A183" s="93" t="str">
        <f>IF(DR!$B185="","",DR!$B185)</f>
        <v/>
      </c>
      <c r="B183" s="5" t="str">
        <f>IF(COUNT($A183)=0,"",IF($A183&lt;&gt;DR!$B185,"ERR",DR!J185))</f>
        <v/>
      </c>
      <c r="C183" s="2" t="str">
        <f>IF(COUNT($A183)=0,"",IF(B183="3E","3E",IF(B183="","I",LOOKUP(B183/D$2,{0,0.4,0.45,0.5,0.55,0.6,0.65,0.7,0.75,0.8,1},{"F","D","C","C+","B-","B","B+","A-","A","A+"}))))</f>
        <v/>
      </c>
      <c r="D183" s="99" t="str">
        <f>IF(COUNT($A183)=0,"",IF(B183="","--",IF(B183="3E","3E",LOOKUP(B183/D$2,{0,0.4,0.45,0.5,0.55,0.6,0.65,0.7,0.75,0.8,1},{0,2,2.25,2.5,2.75,3,3.25,3.5,3.75,4}))))</f>
        <v/>
      </c>
      <c r="E183" s="5" t="str">
        <f>IF(COUNT($A183)=0,"",IF($A183&lt;&gt;DR!$B185,"ERR",DR!R185))</f>
        <v/>
      </c>
      <c r="F183" s="2" t="str">
        <f>IF(COUNT($A183)=0,"",IF(E183="3E","3E",IF(E183="","I",LOOKUP(E183/G$2,{0,0.4,0.45,0.5,0.55,0.6,0.65,0.7,0.75,0.8,1},{"F","D","C","C+","B-","B","B+","A-","A","A+"}))))</f>
        <v/>
      </c>
      <c r="G183" s="99" t="str">
        <f>IF(COUNT($A183)=0,"",IF(E183="","--",IF(E183="3E","3E",LOOKUP(E183/G$2,{0,0.4,0.45,0.5,0.55,0.6,0.65,0.7,0.75,0.8,1},{0,2,2.25,2.5,2.75,3,3.25,3.5,3.75,4}))))</f>
        <v/>
      </c>
      <c r="H183" s="5" t="str">
        <f>IF(COUNT($A183)=0,"",IF($A183&lt;&gt;DR!$B185,"ERR",DR!Z185))</f>
        <v/>
      </c>
      <c r="I183" s="2" t="str">
        <f>IF(COUNT($A183)=0,"",IF(H183="3E","3E",IF(H183="","I",LOOKUP(H183/J$2,{0,0.4,0.45,0.5,0.55,0.6,0.65,0.7,0.75,0.8,1},{"F","D","C","C+","B-","B","B+","A-","A","A+"}))))</f>
        <v/>
      </c>
      <c r="J183" s="99" t="str">
        <f>IF(COUNT($A183)=0,"",IF(H183="","--",IF(H183="3E","3E",LOOKUP(H183/J$2,{0,0.4,0.45,0.5,0.55,0.6,0.65,0.7,0.75,0.8,1},{0,2,2.25,2.5,2.75,3,3.25,3.5,3.75,4}))))</f>
        <v/>
      </c>
      <c r="K183" s="5" t="str">
        <f>IF(COUNT($A183)=0,"",IF($A183&lt;&gt;DR!$B185,"ERR",DR!AH185))</f>
        <v/>
      </c>
      <c r="L183" s="2" t="str">
        <f>IF(COUNT($A183)=0,"",IF(K183="3E","3E",IF(K183="","I",LOOKUP(K183/M$2,{0,0.4,0.45,0.5,0.55,0.6,0.65,0.7,0.75,0.8,1},{"F","D","C","C+","B-","B","B+","A-","A","A+"}))))</f>
        <v/>
      </c>
      <c r="M183" s="99" t="str">
        <f>IF(COUNT($A183)=0,"",IF(K183="","--",IF(K183="3E","3E",LOOKUP(K183/M$2,{0,0.4,0.45,0.5,0.55,0.6,0.65,0.7,0.75,0.8,1},{0,2,2.25,2.5,2.75,3,3.25,3.5,3.75,4}))))</f>
        <v/>
      </c>
      <c r="N183" s="5" t="str">
        <f>IF(COUNT($A183)=0,"",IF($A183&lt;&gt;DR!$B185,"ERR",DR!AP185))</f>
        <v/>
      </c>
      <c r="O183" s="2" t="str">
        <f>IF(COUNT($A183)=0,"",IF(N183="3E","3E",IF(N183="","I",LOOKUP(N183/P$2,{0,0.4,0.45,0.5,0.55,0.6,0.65,0.7,0.75,0.8,1},{"F","D","C","C+","B-","B","B+","A-","A","A+"}))))</f>
        <v/>
      </c>
      <c r="P183" s="99" t="str">
        <f>IF(COUNT($A183)=0,"",IF(N183="","--",IF(N183="3E","3E",LOOKUP(N183/P$2,{0,0.4,0.45,0.5,0.55,0.6,0.65,0.7,0.75,0.8,1},{0,2,2.25,2.5,2.75,3,3.25,3.5,3.75,4}))))</f>
        <v/>
      </c>
      <c r="Q183" s="5" t="str">
        <f>IF(COUNT($A183)=0,"",IF($A183&lt;&gt;DR!$B185,"ERR",DR!AX185))</f>
        <v/>
      </c>
      <c r="R183" s="2" t="str">
        <f>IF(COUNT($A183)=0,"",IF(Q183="3E","3E",IF(Q183="","I",LOOKUP(Q183/S$2,{0,0.4,0.45,0.5,0.55,0.6,0.65,0.7,0.75,0.8,1},{"F","D","C","C+","B-","B","B+","A-","A","A+"}))))</f>
        <v/>
      </c>
      <c r="S183" s="99" t="str">
        <f>IF(COUNT($A183)=0,"",IF(Q183="","--",IF(Q183="3E","3E",LOOKUP(Q183/S$2,{0,0.4,0.45,0.5,0.55,0.6,0.65,0.7,0.75,0.8,1},{0,2,2.25,2.5,2.75,3,3.25,3.5,3.75,4}))))</f>
        <v/>
      </c>
      <c r="T183" s="5" t="str">
        <f>IF(OR(COUNT($A183)=0,DR!BZ185=""),"",IF($A183&lt;&gt;DR!$B185,"ERR",DR!BZ185))</f>
        <v/>
      </c>
      <c r="U183" s="2" t="str">
        <f>IF(COUNT($A183)=0,"",IF(T183="3E","3E",IF(T183="","I",LOOKUP(T183/V$2,{0,0.4,0.45,0.5,0.55,0.6,0.65,0.7,0.75,0.8,1},{"F","D","C","C+","B-","B","B+","A-","A","A+"}))))</f>
        <v/>
      </c>
      <c r="V183" s="99" t="str">
        <f>IF(COUNT($A183)=0,"",IF(T183="","--",IF(T183="3E","3E",LOOKUP(T183/V$2,{0,0.4,0.45,0.5,0.55,0.6,0.65,0.7,0.75,0.8,1},{0,2,2.25,2.5,2.75,3,3.25,3.5,3.75,4}))))</f>
        <v/>
      </c>
      <c r="W183" s="5" t="str">
        <f>IF(COUNT($A183)=0,"",IF($A183&lt;&gt;DR!$B185,"ERR",IF(DR!$A185="IM",DR!CL185,DR!CK185)))</f>
        <v/>
      </c>
      <c r="X183" s="2" t="str">
        <f>IF(COUNT($A183)=0,"",IF(W183="3E","3E",IF(W183="","I",LOOKUP(W183/Y$2,{0,0.4,0.45,0.5,0.55,0.6,0.65,0.7,0.75,0.8,1},{"F","D","C","C+","B-","B","B+","A-","A","A+"}))))</f>
        <v/>
      </c>
      <c r="Y183" s="99" t="str">
        <f>IF(COUNT($A183)=0,"",IF(W183="","--",IF(W183="3E","3E",LOOKUP(W183/Y$2,{0,0.4,0.45,0.5,0.55,0.6,0.65,0.7,0.75,0.8,1},{0,2,2.25,2.5,2.75,3,3.25,3.5,3.75,4}))))</f>
        <v/>
      </c>
      <c r="Z183" s="5" t="str">
        <f>IF(COUNT($A183)=0,"",IF($A183&lt;&gt;DR!$B185,"ERR",DR!BF185))</f>
        <v/>
      </c>
      <c r="AA183" s="2" t="str">
        <f>IF(COUNT($A183)=0,"",IF(Z183="3E","3E",IF(Z183="","I",LOOKUP(Z183/AB$2,{0,0.4,0.45,0.5,0.55,0.6,0.65,0.7,0.75,0.8,1},{"F","D","C","C+","B-","B","B+","A-","A","A+"}))))</f>
        <v/>
      </c>
      <c r="AB183" s="99" t="str">
        <f>IF(COUNT($A183)=0,"",IF(Z183="","--",IF(Z183="3E","3E",LOOKUP(Z183/AB$2,{0,0.4,0.45,0.5,0.55,0.6,0.65,0.7,0.75,0.8,1},{0,2,2.25,2.5,2.75,3,3.25,3.5,3.75,4}))))</f>
        <v/>
      </c>
      <c r="AC183" s="5" t="str">
        <f>IF(COUNT($A183)=0,"",IF($A183&lt;&gt;DR!$B185,"ERR",DR!BG185))</f>
        <v/>
      </c>
      <c r="AD183" s="2" t="str">
        <f>IF(COUNT($A183)=0,"",IF(AC183="3E","3E",IF(AC183="","I",LOOKUP(AC183/AE$2,{0,0.4,0.45,0.5,0.55,0.6,0.65,0.7,0.75,0.8,1},{"F","D","C","C+","B-","B","B+","A-","A","A+"}))))</f>
        <v/>
      </c>
      <c r="AE183" s="99" t="str">
        <f>IF(COUNT($A183)=0,"",IF(AC183="","--",IF(AC183="3E","3E",LOOKUP(AC183/AE$2,{0,0.4,0.45,0.5,0.55,0.6,0.65,0.7,0.75,0.8,1},{0,2,2.25,2.5,2.75,3,3.25,3.5,3.75,4}))))</f>
        <v/>
      </c>
      <c r="AF183" s="5" t="str">
        <f>IF(COUNT($A183)=0,"",IF($A183&lt;&gt;DR!$B185,"ERR",DR!BQ185))</f>
        <v/>
      </c>
      <c r="AG183" s="2" t="str">
        <f>IF(COUNT($A183)=0,"",IF(AF183="3E","3E",IF(AF183="","I",LOOKUP(AF183/AH$2,{0,0.4,0.45,0.5,0.55,0.6,0.65,0.7,0.75,0.8,1},{"F","D","C","C+","B-","B","B+","A-","A","A+"}))))</f>
        <v/>
      </c>
      <c r="AH183" s="99" t="str">
        <f>IF(COUNT($A183)=0,"",IF(AF183="","--",IF(AF183="3E","3E",LOOKUP(AF183/AH$2,{0,0.4,0.45,0.5,0.55,0.6,0.65,0.7,0.75,0.8,1},{0,2,2.25,2.5,2.75,3,3.25,3.5,3.75,4}))))</f>
        <v/>
      </c>
      <c r="AI183" s="5" t="str">
        <f>IF(COUNT($A183)=0,"",IF($A183&lt;&gt;DR!$B185,"ERR",DR!BY185))</f>
        <v/>
      </c>
      <c r="AJ183" s="2" t="str">
        <f>IF(COUNT($A183)=0,"",IF(AI183="3E","3E",IF(AI183="","I",LOOKUP(AI183/AK$2,{0,0.4,0.45,0.5,0.55,0.6,0.65,0.7,0.75,0.8,1},{"F","D","C","C+","B-","B","B+","A-","A","A+"}))))</f>
        <v/>
      </c>
      <c r="AK183" s="103" t="str">
        <f>IF(COUNT($A183)=0,"",IF(AI183="","--",IF(AI183="3E","3E",LOOKUP(AI183/AK$2,{0,0.4,0.45,0.5,0.55,0.6,0.65,0.7,0.75,0.8,1},{0,2,2.25,2.5,2.75,3,3.25,3.5,3.75,4}))))</f>
        <v/>
      </c>
      <c r="AL183" s="94" t="str">
        <f>IFERROR(IF(COUNT($A183)=0,"",IF(COUNT(W183)=0,"--",IF(COUNTIF(B183:AK183,"3E")&gt;0,"3E",SUM(IF(D183&gt;=2,D183*$D$3),IF(G183&gt;=2,G183*$G$3),IF(J183&gt;=2,J183*$J$3),IF(M183&gt;=2,M183*$M$3),IF(P183&gt;=2,P183*$P$3),IF(S183&gt;=2,S183*$S$3),IF(V183&gt;=2,V183*$V$3),IF(Y183&gt;=2,Y183*$Y$3),IF(AB183&gt;=2,AB183*$AB$3),IF(AE183&gt;=2,AE183*$AE$3),IF(AH183&gt;=2,AH183*$AH$3),IF(AK183&gt;=2,AK183*$AK$3))))),"")</f>
        <v/>
      </c>
      <c r="AM183" s="4" t="str">
        <f>IF(COUNT($A183)=0,"",IF(COUNT(W183)=0,"--",IF(COUNTIF(B183:Y183,"3E")&gt;0,"3E",TRUNC(SUM(IF(N(D183)&gt;=2,D$3*D183,0),IF(N(G183)&gt;=2,G$3*G183,0),IF(N(J183)&gt;=2,J$3*J183,0),IF(N(M183)&gt;=2,M$3*M183,0),IF(N(P183)&gt;=2,P$3*P183,0),IF(N(S183)&gt;=2,S$3*S183,0),IF(N(AB183)&gt;=2,AB$3*AB183,0),IF(N(AE183)&gt;=2,AE$3*AE183,0),IF(N(AH183)&gt;=2,AH$3*AH183,0),IF(N(V183)&gt;=2,V$3*V183,0),IF(N(Y183)&gt;=2,Y$3*Y183,0))/TCP,3))))</f>
        <v/>
      </c>
      <c r="AN183" s="2" t="str">
        <f>IFERROR(IF(COUNT($A183)=0,"",IF(COUNT(W183)=0,"--",IF(COUNTIF(B183:AK183,"3E")&gt;0,"3E",SUM(IF(D183&gt;=2,$D$3),IF(G183&gt;=2,$G$3),IF(J183&gt;=2,$J$3),IF(M183&gt;=2,$M$3),IF(P183&gt;=2,$P$3),IF(S183&gt;=2,$S$3),IF(V183&gt;=2,$V$3),IF(Y183&gt;=2,$Y$3),IF(AB183&gt;=2,$AB$3),IF(AE183&gt;=2,$AE$3),IF(AH183&gt;=2,$AH$3),IF(AK183&gt;=2,$AK$3))))),"")</f>
        <v/>
      </c>
      <c r="AO183" s="2" t="str">
        <f>IF(AM183="3E","3E",IF(COUNT($A183)=0,"",IF(COUNT(AK183)=0,"I",LOOKUP(AM183,{0,2,2.25,2.5,2.75,3,3.25,3.5,3.75,4},{"F","D","C","C+","B-","B","B+","A-","A","A+"}))))</f>
        <v/>
      </c>
      <c r="AP183" s="2" t="str">
        <f>IF(AM183="3E","3E",IF(OR(COUNT($A183)=0,COUNT(W183)=0),"",IF(AND(Y183&gt;=2,AM183&gt;=2,AN183&gt;=28),"PASS","FAIL")))</f>
        <v/>
      </c>
      <c r="AQ183" s="2" t="str">
        <f>IF(COUNT($A183)=0,"",IF(AP183="3E","3E",IF(AP183="PASS",CONCATENATE(IF(N(D183)&lt;2,"411F,",""),IF(N(G183)&lt;2,"412F,",""),IF(N(J183)&lt;2,"413F,",""),IF(N(M183)&lt;2,"421F,",""),IF(N(P183)&lt;2,"422F,",""),IF(N(S183)&lt;2,"423F,",""),IF(N(AB183)&lt;2,"431F,",""),IF(N(AE183)&lt;2,"432F,",""),IF(N(AH183)&lt;2,"433F,","")),"")))</f>
        <v/>
      </c>
      <c r="AR183" s="6" t="str">
        <f t="shared" si="3"/>
        <v/>
      </c>
    </row>
    <row r="184" spans="1:44" ht="18.95" customHeight="1" x14ac:dyDescent="0.25">
      <c r="A184" s="93" t="str">
        <f>IF(DR!$B186="","",DR!$B186)</f>
        <v/>
      </c>
      <c r="B184" s="5" t="str">
        <f>IF(COUNT($A184)=0,"",IF($A184&lt;&gt;DR!$B186,"ERR",DR!J186))</f>
        <v/>
      </c>
      <c r="C184" s="2" t="str">
        <f>IF(COUNT($A184)=0,"",IF(B184="3E","3E",IF(B184="","I",LOOKUP(B184/D$2,{0,0.4,0.45,0.5,0.55,0.6,0.65,0.7,0.75,0.8,1},{"F","D","C","C+","B-","B","B+","A-","A","A+"}))))</f>
        <v/>
      </c>
      <c r="D184" s="99" t="str">
        <f>IF(COUNT($A184)=0,"",IF(B184="","--",IF(B184="3E","3E",LOOKUP(B184/D$2,{0,0.4,0.45,0.5,0.55,0.6,0.65,0.7,0.75,0.8,1},{0,2,2.25,2.5,2.75,3,3.25,3.5,3.75,4}))))</f>
        <v/>
      </c>
      <c r="E184" s="5" t="str">
        <f>IF(COUNT($A184)=0,"",IF($A184&lt;&gt;DR!$B186,"ERR",DR!R186))</f>
        <v/>
      </c>
      <c r="F184" s="2" t="str">
        <f>IF(COUNT($A184)=0,"",IF(E184="3E","3E",IF(E184="","I",LOOKUP(E184/G$2,{0,0.4,0.45,0.5,0.55,0.6,0.65,0.7,0.75,0.8,1},{"F","D","C","C+","B-","B","B+","A-","A","A+"}))))</f>
        <v/>
      </c>
      <c r="G184" s="99" t="str">
        <f>IF(COUNT($A184)=0,"",IF(E184="","--",IF(E184="3E","3E",LOOKUP(E184/G$2,{0,0.4,0.45,0.5,0.55,0.6,0.65,0.7,0.75,0.8,1},{0,2,2.25,2.5,2.75,3,3.25,3.5,3.75,4}))))</f>
        <v/>
      </c>
      <c r="H184" s="5" t="str">
        <f>IF(COUNT($A184)=0,"",IF($A184&lt;&gt;DR!$B186,"ERR",DR!Z186))</f>
        <v/>
      </c>
      <c r="I184" s="2" t="str">
        <f>IF(COUNT($A184)=0,"",IF(H184="3E","3E",IF(H184="","I",LOOKUP(H184/J$2,{0,0.4,0.45,0.5,0.55,0.6,0.65,0.7,0.75,0.8,1},{"F","D","C","C+","B-","B","B+","A-","A","A+"}))))</f>
        <v/>
      </c>
      <c r="J184" s="99" t="str">
        <f>IF(COUNT($A184)=0,"",IF(H184="","--",IF(H184="3E","3E",LOOKUP(H184/J$2,{0,0.4,0.45,0.5,0.55,0.6,0.65,0.7,0.75,0.8,1},{0,2,2.25,2.5,2.75,3,3.25,3.5,3.75,4}))))</f>
        <v/>
      </c>
      <c r="K184" s="5" t="str">
        <f>IF(COUNT($A184)=0,"",IF($A184&lt;&gt;DR!$B186,"ERR",DR!AH186))</f>
        <v/>
      </c>
      <c r="L184" s="2" t="str">
        <f>IF(COUNT($A184)=0,"",IF(K184="3E","3E",IF(K184="","I",LOOKUP(K184/M$2,{0,0.4,0.45,0.5,0.55,0.6,0.65,0.7,0.75,0.8,1},{"F","D","C","C+","B-","B","B+","A-","A","A+"}))))</f>
        <v/>
      </c>
      <c r="M184" s="99" t="str">
        <f>IF(COUNT($A184)=0,"",IF(K184="","--",IF(K184="3E","3E",LOOKUP(K184/M$2,{0,0.4,0.45,0.5,0.55,0.6,0.65,0.7,0.75,0.8,1},{0,2,2.25,2.5,2.75,3,3.25,3.5,3.75,4}))))</f>
        <v/>
      </c>
      <c r="N184" s="5" t="str">
        <f>IF(COUNT($A184)=0,"",IF($A184&lt;&gt;DR!$B186,"ERR",DR!AP186))</f>
        <v/>
      </c>
      <c r="O184" s="2" t="str">
        <f>IF(COUNT($A184)=0,"",IF(N184="3E","3E",IF(N184="","I",LOOKUP(N184/P$2,{0,0.4,0.45,0.5,0.55,0.6,0.65,0.7,0.75,0.8,1},{"F","D","C","C+","B-","B","B+","A-","A","A+"}))))</f>
        <v/>
      </c>
      <c r="P184" s="99" t="str">
        <f>IF(COUNT($A184)=0,"",IF(N184="","--",IF(N184="3E","3E",LOOKUP(N184/P$2,{0,0.4,0.45,0.5,0.55,0.6,0.65,0.7,0.75,0.8,1},{0,2,2.25,2.5,2.75,3,3.25,3.5,3.75,4}))))</f>
        <v/>
      </c>
      <c r="Q184" s="5" t="str">
        <f>IF(COUNT($A184)=0,"",IF($A184&lt;&gt;DR!$B186,"ERR",DR!AX186))</f>
        <v/>
      </c>
      <c r="R184" s="2" t="str">
        <f>IF(COUNT($A184)=0,"",IF(Q184="3E","3E",IF(Q184="","I",LOOKUP(Q184/S$2,{0,0.4,0.45,0.5,0.55,0.6,0.65,0.7,0.75,0.8,1},{"F","D","C","C+","B-","B","B+","A-","A","A+"}))))</f>
        <v/>
      </c>
      <c r="S184" s="99" t="str">
        <f>IF(COUNT($A184)=0,"",IF(Q184="","--",IF(Q184="3E","3E",LOOKUP(Q184/S$2,{0,0.4,0.45,0.5,0.55,0.6,0.65,0.7,0.75,0.8,1},{0,2,2.25,2.5,2.75,3,3.25,3.5,3.75,4}))))</f>
        <v/>
      </c>
      <c r="T184" s="5" t="str">
        <f>IF(OR(COUNT($A184)=0,DR!BZ186=""),"",IF($A184&lt;&gt;DR!$B186,"ERR",DR!BZ186))</f>
        <v/>
      </c>
      <c r="U184" s="2" t="str">
        <f>IF(COUNT($A184)=0,"",IF(T184="3E","3E",IF(T184="","I",LOOKUP(T184/V$2,{0,0.4,0.45,0.5,0.55,0.6,0.65,0.7,0.75,0.8,1},{"F","D","C","C+","B-","B","B+","A-","A","A+"}))))</f>
        <v/>
      </c>
      <c r="V184" s="99" t="str">
        <f>IF(COUNT($A184)=0,"",IF(T184="","--",IF(T184="3E","3E",LOOKUP(T184/V$2,{0,0.4,0.45,0.5,0.55,0.6,0.65,0.7,0.75,0.8,1},{0,2,2.25,2.5,2.75,3,3.25,3.5,3.75,4}))))</f>
        <v/>
      </c>
      <c r="W184" s="5" t="str">
        <f>IF(COUNT($A184)=0,"",IF($A184&lt;&gt;DR!$B186,"ERR",IF(DR!$A186="IM",DR!CL186,DR!CK186)))</f>
        <v/>
      </c>
      <c r="X184" s="2" t="str">
        <f>IF(COUNT($A184)=0,"",IF(W184="3E","3E",IF(W184="","I",LOOKUP(W184/Y$2,{0,0.4,0.45,0.5,0.55,0.6,0.65,0.7,0.75,0.8,1},{"F","D","C","C+","B-","B","B+","A-","A","A+"}))))</f>
        <v/>
      </c>
      <c r="Y184" s="99" t="str">
        <f>IF(COUNT($A184)=0,"",IF(W184="","--",IF(W184="3E","3E",LOOKUP(W184/Y$2,{0,0.4,0.45,0.5,0.55,0.6,0.65,0.7,0.75,0.8,1},{0,2,2.25,2.5,2.75,3,3.25,3.5,3.75,4}))))</f>
        <v/>
      </c>
      <c r="Z184" s="5" t="str">
        <f>IF(COUNT($A184)=0,"",IF($A184&lt;&gt;DR!$B186,"ERR",DR!BF186))</f>
        <v/>
      </c>
      <c r="AA184" s="2" t="str">
        <f>IF(COUNT($A184)=0,"",IF(Z184="3E","3E",IF(Z184="","I",LOOKUP(Z184/AB$2,{0,0.4,0.45,0.5,0.55,0.6,0.65,0.7,0.75,0.8,1},{"F","D","C","C+","B-","B","B+","A-","A","A+"}))))</f>
        <v/>
      </c>
      <c r="AB184" s="99" t="str">
        <f>IF(COUNT($A184)=0,"",IF(Z184="","--",IF(Z184="3E","3E",LOOKUP(Z184/AB$2,{0,0.4,0.45,0.5,0.55,0.6,0.65,0.7,0.75,0.8,1},{0,2,2.25,2.5,2.75,3,3.25,3.5,3.75,4}))))</f>
        <v/>
      </c>
      <c r="AC184" s="5" t="str">
        <f>IF(COUNT($A184)=0,"",IF($A184&lt;&gt;DR!$B186,"ERR",DR!BG186))</f>
        <v/>
      </c>
      <c r="AD184" s="2" t="str">
        <f>IF(COUNT($A184)=0,"",IF(AC184="3E","3E",IF(AC184="","I",LOOKUP(AC184/AE$2,{0,0.4,0.45,0.5,0.55,0.6,0.65,0.7,0.75,0.8,1},{"F","D","C","C+","B-","B","B+","A-","A","A+"}))))</f>
        <v/>
      </c>
      <c r="AE184" s="99" t="str">
        <f>IF(COUNT($A184)=0,"",IF(AC184="","--",IF(AC184="3E","3E",LOOKUP(AC184/AE$2,{0,0.4,0.45,0.5,0.55,0.6,0.65,0.7,0.75,0.8,1},{0,2,2.25,2.5,2.75,3,3.25,3.5,3.75,4}))))</f>
        <v/>
      </c>
      <c r="AF184" s="5" t="str">
        <f>IF(COUNT($A184)=0,"",IF($A184&lt;&gt;DR!$B186,"ERR",DR!BQ186))</f>
        <v/>
      </c>
      <c r="AG184" s="2" t="str">
        <f>IF(COUNT($A184)=0,"",IF(AF184="3E","3E",IF(AF184="","I",LOOKUP(AF184/AH$2,{0,0.4,0.45,0.5,0.55,0.6,0.65,0.7,0.75,0.8,1},{"F","D","C","C+","B-","B","B+","A-","A","A+"}))))</f>
        <v/>
      </c>
      <c r="AH184" s="99" t="str">
        <f>IF(COUNT($A184)=0,"",IF(AF184="","--",IF(AF184="3E","3E",LOOKUP(AF184/AH$2,{0,0.4,0.45,0.5,0.55,0.6,0.65,0.7,0.75,0.8,1},{0,2,2.25,2.5,2.75,3,3.25,3.5,3.75,4}))))</f>
        <v/>
      </c>
      <c r="AI184" s="5" t="str">
        <f>IF(COUNT($A184)=0,"",IF($A184&lt;&gt;DR!$B186,"ERR",DR!BY186))</f>
        <v/>
      </c>
      <c r="AJ184" s="2" t="str">
        <f>IF(COUNT($A184)=0,"",IF(AI184="3E","3E",IF(AI184="","I",LOOKUP(AI184/AK$2,{0,0.4,0.45,0.5,0.55,0.6,0.65,0.7,0.75,0.8,1},{"F","D","C","C+","B-","B","B+","A-","A","A+"}))))</f>
        <v/>
      </c>
      <c r="AK184" s="103" t="str">
        <f>IF(COUNT($A184)=0,"",IF(AI184="","--",IF(AI184="3E","3E",LOOKUP(AI184/AK$2,{0,0.4,0.45,0.5,0.55,0.6,0.65,0.7,0.75,0.8,1},{0,2,2.25,2.5,2.75,3,3.25,3.5,3.75,4}))))</f>
        <v/>
      </c>
      <c r="AL184" s="94" t="str">
        <f>IFERROR(IF(COUNT($A184)=0,"",IF(COUNT(W184)=0,"--",IF(COUNTIF(B184:AK184,"3E")&gt;0,"3E",SUM(IF(D184&gt;=2,D184*$D$3),IF(G184&gt;=2,G184*$G$3),IF(J184&gt;=2,J184*$J$3),IF(M184&gt;=2,M184*$M$3),IF(P184&gt;=2,P184*$P$3),IF(S184&gt;=2,S184*$S$3),IF(V184&gt;=2,V184*$V$3),IF(Y184&gt;=2,Y184*$Y$3),IF(AB184&gt;=2,AB184*$AB$3),IF(AE184&gt;=2,AE184*$AE$3),IF(AH184&gt;=2,AH184*$AH$3),IF(AK184&gt;=2,AK184*$AK$3))))),"")</f>
        <v/>
      </c>
      <c r="AM184" s="4" t="str">
        <f>IF(COUNT($A184)=0,"",IF(COUNT(W184)=0,"--",IF(COUNTIF(B184:Y184,"3E")&gt;0,"3E",TRUNC(SUM(IF(N(D184)&gt;=2,D$3*D184,0),IF(N(G184)&gt;=2,G$3*G184,0),IF(N(J184)&gt;=2,J$3*J184,0),IF(N(M184)&gt;=2,M$3*M184,0),IF(N(P184)&gt;=2,P$3*P184,0),IF(N(S184)&gt;=2,S$3*S184,0),IF(N(AB184)&gt;=2,AB$3*AB184,0),IF(N(AE184)&gt;=2,AE$3*AE184,0),IF(N(AH184)&gt;=2,AH$3*AH184,0),IF(N(V184)&gt;=2,V$3*V184,0),IF(N(Y184)&gt;=2,Y$3*Y184,0))/TCP,3))))</f>
        <v/>
      </c>
      <c r="AN184" s="2" t="str">
        <f>IFERROR(IF(COUNT($A184)=0,"",IF(COUNT(W184)=0,"--",IF(COUNTIF(B184:AK184,"3E")&gt;0,"3E",SUM(IF(D184&gt;=2,$D$3),IF(G184&gt;=2,$G$3),IF(J184&gt;=2,$J$3),IF(M184&gt;=2,$M$3),IF(P184&gt;=2,$P$3),IF(S184&gt;=2,$S$3),IF(V184&gt;=2,$V$3),IF(Y184&gt;=2,$Y$3),IF(AB184&gt;=2,$AB$3),IF(AE184&gt;=2,$AE$3),IF(AH184&gt;=2,$AH$3),IF(AK184&gt;=2,$AK$3))))),"")</f>
        <v/>
      </c>
      <c r="AO184" s="2" t="str">
        <f>IF(AM184="3E","3E",IF(COUNT($A184)=0,"",IF(COUNT(AK184)=0,"I",LOOKUP(AM184,{0,2,2.25,2.5,2.75,3,3.25,3.5,3.75,4},{"F","D","C","C+","B-","B","B+","A-","A","A+"}))))</f>
        <v/>
      </c>
      <c r="AP184" s="2" t="str">
        <f>IF(AM184="3E","3E",IF(OR(COUNT($A184)=0,COUNT(W184)=0),"",IF(AND(Y184&gt;=2,AM184&gt;=2,AN184&gt;=28),"PASS","FAIL")))</f>
        <v/>
      </c>
      <c r="AQ184" s="2" t="str">
        <f>IF(COUNT($A184)=0,"",IF(AP184="3E","3E",IF(AP184="PASS",CONCATENATE(IF(N(D184)&lt;2,"411F,",""),IF(N(G184)&lt;2,"412F,",""),IF(N(J184)&lt;2,"413F,",""),IF(N(M184)&lt;2,"421F,",""),IF(N(P184)&lt;2,"422F,",""),IF(N(S184)&lt;2,"423F,",""),IF(N(AB184)&lt;2,"431F,",""),IF(N(AE184)&lt;2,"432F,",""),IF(N(AH184)&lt;2,"433F,","")),"")))</f>
        <v/>
      </c>
      <c r="AR184" s="6" t="str">
        <f t="shared" si="3"/>
        <v/>
      </c>
    </row>
    <row r="185" spans="1:44" ht="18.95" customHeight="1" x14ac:dyDescent="0.25">
      <c r="A185" s="93" t="str">
        <f>IF(DR!$B187="","",DR!$B187)</f>
        <v/>
      </c>
      <c r="B185" s="5" t="str">
        <f>IF(COUNT($A185)=0,"",IF($A185&lt;&gt;DR!$B187,"ERR",DR!J187))</f>
        <v/>
      </c>
      <c r="C185" s="2" t="str">
        <f>IF(COUNT($A185)=0,"",IF(B185="3E","3E",IF(B185="","I",LOOKUP(B185/D$2,{0,0.4,0.45,0.5,0.55,0.6,0.65,0.7,0.75,0.8,1},{"F","D","C","C+","B-","B","B+","A-","A","A+"}))))</f>
        <v/>
      </c>
      <c r="D185" s="99" t="str">
        <f>IF(COUNT($A185)=0,"",IF(B185="","--",IF(B185="3E","3E",LOOKUP(B185/D$2,{0,0.4,0.45,0.5,0.55,0.6,0.65,0.7,0.75,0.8,1},{0,2,2.25,2.5,2.75,3,3.25,3.5,3.75,4}))))</f>
        <v/>
      </c>
      <c r="E185" s="5" t="str">
        <f>IF(COUNT($A185)=0,"",IF($A185&lt;&gt;DR!$B187,"ERR",DR!R187))</f>
        <v/>
      </c>
      <c r="F185" s="2" t="str">
        <f>IF(COUNT($A185)=0,"",IF(E185="3E","3E",IF(E185="","I",LOOKUP(E185/G$2,{0,0.4,0.45,0.5,0.55,0.6,0.65,0.7,0.75,0.8,1},{"F","D","C","C+","B-","B","B+","A-","A","A+"}))))</f>
        <v/>
      </c>
      <c r="G185" s="99" t="str">
        <f>IF(COUNT($A185)=0,"",IF(E185="","--",IF(E185="3E","3E",LOOKUP(E185/G$2,{0,0.4,0.45,0.5,0.55,0.6,0.65,0.7,0.75,0.8,1},{0,2,2.25,2.5,2.75,3,3.25,3.5,3.75,4}))))</f>
        <v/>
      </c>
      <c r="H185" s="5" t="str">
        <f>IF(COUNT($A185)=0,"",IF($A185&lt;&gt;DR!$B187,"ERR",DR!Z187))</f>
        <v/>
      </c>
      <c r="I185" s="2" t="str">
        <f>IF(COUNT($A185)=0,"",IF(H185="3E","3E",IF(H185="","I",LOOKUP(H185/J$2,{0,0.4,0.45,0.5,0.55,0.6,0.65,0.7,0.75,0.8,1},{"F","D","C","C+","B-","B","B+","A-","A","A+"}))))</f>
        <v/>
      </c>
      <c r="J185" s="99" t="str">
        <f>IF(COUNT($A185)=0,"",IF(H185="","--",IF(H185="3E","3E",LOOKUP(H185/J$2,{0,0.4,0.45,0.5,0.55,0.6,0.65,0.7,0.75,0.8,1},{0,2,2.25,2.5,2.75,3,3.25,3.5,3.75,4}))))</f>
        <v/>
      </c>
      <c r="K185" s="5" t="str">
        <f>IF(COUNT($A185)=0,"",IF($A185&lt;&gt;DR!$B187,"ERR",DR!AH187))</f>
        <v/>
      </c>
      <c r="L185" s="2" t="str">
        <f>IF(COUNT($A185)=0,"",IF(K185="3E","3E",IF(K185="","I",LOOKUP(K185/M$2,{0,0.4,0.45,0.5,0.55,0.6,0.65,0.7,0.75,0.8,1},{"F","D","C","C+","B-","B","B+","A-","A","A+"}))))</f>
        <v/>
      </c>
      <c r="M185" s="99" t="str">
        <f>IF(COUNT($A185)=0,"",IF(K185="","--",IF(K185="3E","3E",LOOKUP(K185/M$2,{0,0.4,0.45,0.5,0.55,0.6,0.65,0.7,0.75,0.8,1},{0,2,2.25,2.5,2.75,3,3.25,3.5,3.75,4}))))</f>
        <v/>
      </c>
      <c r="N185" s="5" t="str">
        <f>IF(COUNT($A185)=0,"",IF($A185&lt;&gt;DR!$B187,"ERR",DR!AP187))</f>
        <v/>
      </c>
      <c r="O185" s="2" t="str">
        <f>IF(COUNT($A185)=0,"",IF(N185="3E","3E",IF(N185="","I",LOOKUP(N185/P$2,{0,0.4,0.45,0.5,0.55,0.6,0.65,0.7,0.75,0.8,1},{"F","D","C","C+","B-","B","B+","A-","A","A+"}))))</f>
        <v/>
      </c>
      <c r="P185" s="99" t="str">
        <f>IF(COUNT($A185)=0,"",IF(N185="","--",IF(N185="3E","3E",LOOKUP(N185/P$2,{0,0.4,0.45,0.5,0.55,0.6,0.65,0.7,0.75,0.8,1},{0,2,2.25,2.5,2.75,3,3.25,3.5,3.75,4}))))</f>
        <v/>
      </c>
      <c r="Q185" s="5" t="str">
        <f>IF(COUNT($A185)=0,"",IF($A185&lt;&gt;DR!$B187,"ERR",DR!AX187))</f>
        <v/>
      </c>
      <c r="R185" s="2" t="str">
        <f>IF(COUNT($A185)=0,"",IF(Q185="3E","3E",IF(Q185="","I",LOOKUP(Q185/S$2,{0,0.4,0.45,0.5,0.55,0.6,0.65,0.7,0.75,0.8,1},{"F","D","C","C+","B-","B","B+","A-","A","A+"}))))</f>
        <v/>
      </c>
      <c r="S185" s="99" t="str">
        <f>IF(COUNT($A185)=0,"",IF(Q185="","--",IF(Q185="3E","3E",LOOKUP(Q185/S$2,{0,0.4,0.45,0.5,0.55,0.6,0.65,0.7,0.75,0.8,1},{0,2,2.25,2.5,2.75,3,3.25,3.5,3.75,4}))))</f>
        <v/>
      </c>
      <c r="T185" s="5" t="str">
        <f>IF(OR(COUNT($A185)=0,DR!BZ187=""),"",IF($A185&lt;&gt;DR!$B187,"ERR",DR!BZ187))</f>
        <v/>
      </c>
      <c r="U185" s="2" t="str">
        <f>IF(COUNT($A185)=0,"",IF(T185="3E","3E",IF(T185="","I",LOOKUP(T185/V$2,{0,0.4,0.45,0.5,0.55,0.6,0.65,0.7,0.75,0.8,1},{"F","D","C","C+","B-","B","B+","A-","A","A+"}))))</f>
        <v/>
      </c>
      <c r="V185" s="99" t="str">
        <f>IF(COUNT($A185)=0,"",IF(T185="","--",IF(T185="3E","3E",LOOKUP(T185/V$2,{0,0.4,0.45,0.5,0.55,0.6,0.65,0.7,0.75,0.8,1},{0,2,2.25,2.5,2.75,3,3.25,3.5,3.75,4}))))</f>
        <v/>
      </c>
      <c r="W185" s="5" t="str">
        <f>IF(COUNT($A185)=0,"",IF($A185&lt;&gt;DR!$B187,"ERR",IF(DR!$A187="IM",DR!CL187,DR!CK187)))</f>
        <v/>
      </c>
      <c r="X185" s="2" t="str">
        <f>IF(COUNT($A185)=0,"",IF(W185="3E","3E",IF(W185="","I",LOOKUP(W185/Y$2,{0,0.4,0.45,0.5,0.55,0.6,0.65,0.7,0.75,0.8,1},{"F","D","C","C+","B-","B","B+","A-","A","A+"}))))</f>
        <v/>
      </c>
      <c r="Y185" s="99" t="str">
        <f>IF(COUNT($A185)=0,"",IF(W185="","--",IF(W185="3E","3E",LOOKUP(W185/Y$2,{0,0.4,0.45,0.5,0.55,0.6,0.65,0.7,0.75,0.8,1},{0,2,2.25,2.5,2.75,3,3.25,3.5,3.75,4}))))</f>
        <v/>
      </c>
      <c r="Z185" s="5" t="str">
        <f>IF(COUNT($A185)=0,"",IF($A185&lt;&gt;DR!$B187,"ERR",DR!BF187))</f>
        <v/>
      </c>
      <c r="AA185" s="2" t="str">
        <f>IF(COUNT($A185)=0,"",IF(Z185="3E","3E",IF(Z185="","I",LOOKUP(Z185/AB$2,{0,0.4,0.45,0.5,0.55,0.6,0.65,0.7,0.75,0.8,1},{"F","D","C","C+","B-","B","B+","A-","A","A+"}))))</f>
        <v/>
      </c>
      <c r="AB185" s="99" t="str">
        <f>IF(COUNT($A185)=0,"",IF(Z185="","--",IF(Z185="3E","3E",LOOKUP(Z185/AB$2,{0,0.4,0.45,0.5,0.55,0.6,0.65,0.7,0.75,0.8,1},{0,2,2.25,2.5,2.75,3,3.25,3.5,3.75,4}))))</f>
        <v/>
      </c>
      <c r="AC185" s="5" t="str">
        <f>IF(COUNT($A185)=0,"",IF($A185&lt;&gt;DR!$B187,"ERR",DR!BG187))</f>
        <v/>
      </c>
      <c r="AD185" s="2" t="str">
        <f>IF(COUNT($A185)=0,"",IF(AC185="3E","3E",IF(AC185="","I",LOOKUP(AC185/AE$2,{0,0.4,0.45,0.5,0.55,0.6,0.65,0.7,0.75,0.8,1},{"F","D","C","C+","B-","B","B+","A-","A","A+"}))))</f>
        <v/>
      </c>
      <c r="AE185" s="99" t="str">
        <f>IF(COUNT($A185)=0,"",IF(AC185="","--",IF(AC185="3E","3E",LOOKUP(AC185/AE$2,{0,0.4,0.45,0.5,0.55,0.6,0.65,0.7,0.75,0.8,1},{0,2,2.25,2.5,2.75,3,3.25,3.5,3.75,4}))))</f>
        <v/>
      </c>
      <c r="AF185" s="5" t="str">
        <f>IF(COUNT($A185)=0,"",IF($A185&lt;&gt;DR!$B187,"ERR",DR!BQ187))</f>
        <v/>
      </c>
      <c r="AG185" s="2" t="str">
        <f>IF(COUNT($A185)=0,"",IF(AF185="3E","3E",IF(AF185="","I",LOOKUP(AF185/AH$2,{0,0.4,0.45,0.5,0.55,0.6,0.65,0.7,0.75,0.8,1},{"F","D","C","C+","B-","B","B+","A-","A","A+"}))))</f>
        <v/>
      </c>
      <c r="AH185" s="99" t="str">
        <f>IF(COUNT($A185)=0,"",IF(AF185="","--",IF(AF185="3E","3E",LOOKUP(AF185/AH$2,{0,0.4,0.45,0.5,0.55,0.6,0.65,0.7,0.75,0.8,1},{0,2,2.25,2.5,2.75,3,3.25,3.5,3.75,4}))))</f>
        <v/>
      </c>
      <c r="AI185" s="5" t="str">
        <f>IF(COUNT($A185)=0,"",IF($A185&lt;&gt;DR!$B187,"ERR",DR!BY187))</f>
        <v/>
      </c>
      <c r="AJ185" s="2" t="str">
        <f>IF(COUNT($A185)=0,"",IF(AI185="3E","3E",IF(AI185="","I",LOOKUP(AI185/AK$2,{0,0.4,0.45,0.5,0.55,0.6,0.65,0.7,0.75,0.8,1},{"F","D","C","C+","B-","B","B+","A-","A","A+"}))))</f>
        <v/>
      </c>
      <c r="AK185" s="103" t="str">
        <f>IF(COUNT($A185)=0,"",IF(AI185="","--",IF(AI185="3E","3E",LOOKUP(AI185/AK$2,{0,0.4,0.45,0.5,0.55,0.6,0.65,0.7,0.75,0.8,1},{0,2,2.25,2.5,2.75,3,3.25,3.5,3.75,4}))))</f>
        <v/>
      </c>
      <c r="AL185" s="94" t="str">
        <f>IFERROR(IF(COUNT($A185)=0,"",IF(COUNT(W185)=0,"--",IF(COUNTIF(B185:AK185,"3E")&gt;0,"3E",SUM(IF(D185&gt;=2,D185*$D$3),IF(G185&gt;=2,G185*$G$3),IF(J185&gt;=2,J185*$J$3),IF(M185&gt;=2,M185*$M$3),IF(P185&gt;=2,P185*$P$3),IF(S185&gt;=2,S185*$S$3),IF(V185&gt;=2,V185*$V$3),IF(Y185&gt;=2,Y185*$Y$3),IF(AB185&gt;=2,AB185*$AB$3),IF(AE185&gt;=2,AE185*$AE$3),IF(AH185&gt;=2,AH185*$AH$3),IF(AK185&gt;=2,AK185*$AK$3))))),"")</f>
        <v/>
      </c>
      <c r="AM185" s="4" t="str">
        <f>IF(COUNT($A185)=0,"",IF(COUNT(W185)=0,"--",IF(COUNTIF(B185:Y185,"3E")&gt;0,"3E",TRUNC(SUM(IF(N(D185)&gt;=2,D$3*D185,0),IF(N(G185)&gt;=2,G$3*G185,0),IF(N(J185)&gt;=2,J$3*J185,0),IF(N(M185)&gt;=2,M$3*M185,0),IF(N(P185)&gt;=2,P$3*P185,0),IF(N(S185)&gt;=2,S$3*S185,0),IF(N(AB185)&gt;=2,AB$3*AB185,0),IF(N(AE185)&gt;=2,AE$3*AE185,0),IF(N(AH185)&gt;=2,AH$3*AH185,0),IF(N(V185)&gt;=2,V$3*V185,0),IF(N(Y185)&gt;=2,Y$3*Y185,0))/TCP,3))))</f>
        <v/>
      </c>
      <c r="AN185" s="2" t="str">
        <f>IFERROR(IF(COUNT($A185)=0,"",IF(COUNT(W185)=0,"--",IF(COUNTIF(B185:AK185,"3E")&gt;0,"3E",SUM(IF(D185&gt;=2,$D$3),IF(G185&gt;=2,$G$3),IF(J185&gt;=2,$J$3),IF(M185&gt;=2,$M$3),IF(P185&gt;=2,$P$3),IF(S185&gt;=2,$S$3),IF(V185&gt;=2,$V$3),IF(Y185&gt;=2,$Y$3),IF(AB185&gt;=2,$AB$3),IF(AE185&gt;=2,$AE$3),IF(AH185&gt;=2,$AH$3),IF(AK185&gt;=2,$AK$3))))),"")</f>
        <v/>
      </c>
      <c r="AO185" s="2" t="str">
        <f>IF(AM185="3E","3E",IF(COUNT($A185)=0,"",IF(COUNT(AK185)=0,"I",LOOKUP(AM185,{0,2,2.25,2.5,2.75,3,3.25,3.5,3.75,4},{"F","D","C","C+","B-","B","B+","A-","A","A+"}))))</f>
        <v/>
      </c>
      <c r="AP185" s="2" t="str">
        <f>IF(AM185="3E","3E",IF(OR(COUNT($A185)=0,COUNT(W185)=0),"",IF(AND(Y185&gt;=2,AM185&gt;=2,AN185&gt;=28),"PASS","FAIL")))</f>
        <v/>
      </c>
      <c r="AQ185" s="2" t="str">
        <f>IF(COUNT($A185)=0,"",IF(AP185="3E","3E",IF(AP185="PASS",CONCATENATE(IF(N(D185)&lt;2,"411F,",""),IF(N(G185)&lt;2,"412F,",""),IF(N(J185)&lt;2,"413F,",""),IF(N(M185)&lt;2,"421F,",""),IF(N(P185)&lt;2,"422F,",""),IF(N(S185)&lt;2,"423F,",""),IF(N(AB185)&lt;2,"431F,",""),IF(N(AE185)&lt;2,"432F,",""),IF(N(AH185)&lt;2,"433F,","")),"")))</f>
        <v/>
      </c>
      <c r="AR185" s="6" t="str">
        <f t="shared" si="3"/>
        <v/>
      </c>
    </row>
    <row r="186" spans="1:44" ht="18.95" customHeight="1" x14ac:dyDescent="0.25">
      <c r="A186" s="93" t="str">
        <f>IF(DR!$B188="","",DR!$B188)</f>
        <v/>
      </c>
      <c r="B186" s="5" t="str">
        <f>IF(COUNT($A186)=0,"",IF($A186&lt;&gt;DR!$B188,"ERR",DR!J188))</f>
        <v/>
      </c>
      <c r="C186" s="2" t="str">
        <f>IF(COUNT($A186)=0,"",IF(B186="3E","3E",IF(B186="","I",LOOKUP(B186/D$2,{0,0.4,0.45,0.5,0.55,0.6,0.65,0.7,0.75,0.8,1},{"F","D","C","C+","B-","B","B+","A-","A","A+"}))))</f>
        <v/>
      </c>
      <c r="D186" s="99" t="str">
        <f>IF(COUNT($A186)=0,"",IF(B186="","--",IF(B186="3E","3E",LOOKUP(B186/D$2,{0,0.4,0.45,0.5,0.55,0.6,0.65,0.7,0.75,0.8,1},{0,2,2.25,2.5,2.75,3,3.25,3.5,3.75,4}))))</f>
        <v/>
      </c>
      <c r="E186" s="5" t="str">
        <f>IF(COUNT($A186)=0,"",IF($A186&lt;&gt;DR!$B188,"ERR",DR!R188))</f>
        <v/>
      </c>
      <c r="F186" s="2" t="str">
        <f>IF(COUNT($A186)=0,"",IF(E186="3E","3E",IF(E186="","I",LOOKUP(E186/G$2,{0,0.4,0.45,0.5,0.55,0.6,0.65,0.7,0.75,0.8,1},{"F","D","C","C+","B-","B","B+","A-","A","A+"}))))</f>
        <v/>
      </c>
      <c r="G186" s="99" t="str">
        <f>IF(COUNT($A186)=0,"",IF(E186="","--",IF(E186="3E","3E",LOOKUP(E186/G$2,{0,0.4,0.45,0.5,0.55,0.6,0.65,0.7,0.75,0.8,1},{0,2,2.25,2.5,2.75,3,3.25,3.5,3.75,4}))))</f>
        <v/>
      </c>
      <c r="H186" s="5" t="str">
        <f>IF(COUNT($A186)=0,"",IF($A186&lt;&gt;DR!$B188,"ERR",DR!Z188))</f>
        <v/>
      </c>
      <c r="I186" s="2" t="str">
        <f>IF(COUNT($A186)=0,"",IF(H186="3E","3E",IF(H186="","I",LOOKUP(H186/J$2,{0,0.4,0.45,0.5,0.55,0.6,0.65,0.7,0.75,0.8,1},{"F","D","C","C+","B-","B","B+","A-","A","A+"}))))</f>
        <v/>
      </c>
      <c r="J186" s="99" t="str">
        <f>IF(COUNT($A186)=0,"",IF(H186="","--",IF(H186="3E","3E",LOOKUP(H186/J$2,{0,0.4,0.45,0.5,0.55,0.6,0.65,0.7,0.75,0.8,1},{0,2,2.25,2.5,2.75,3,3.25,3.5,3.75,4}))))</f>
        <v/>
      </c>
      <c r="K186" s="5" t="str">
        <f>IF(COUNT($A186)=0,"",IF($A186&lt;&gt;DR!$B188,"ERR",DR!AH188))</f>
        <v/>
      </c>
      <c r="L186" s="2" t="str">
        <f>IF(COUNT($A186)=0,"",IF(K186="3E","3E",IF(K186="","I",LOOKUP(K186/M$2,{0,0.4,0.45,0.5,0.55,0.6,0.65,0.7,0.75,0.8,1},{"F","D","C","C+","B-","B","B+","A-","A","A+"}))))</f>
        <v/>
      </c>
      <c r="M186" s="99" t="str">
        <f>IF(COUNT($A186)=0,"",IF(K186="","--",IF(K186="3E","3E",LOOKUP(K186/M$2,{0,0.4,0.45,0.5,0.55,0.6,0.65,0.7,0.75,0.8,1},{0,2,2.25,2.5,2.75,3,3.25,3.5,3.75,4}))))</f>
        <v/>
      </c>
      <c r="N186" s="5" t="str">
        <f>IF(COUNT($A186)=0,"",IF($A186&lt;&gt;DR!$B188,"ERR",DR!AP188))</f>
        <v/>
      </c>
      <c r="O186" s="2" t="str">
        <f>IF(COUNT($A186)=0,"",IF(N186="3E","3E",IF(N186="","I",LOOKUP(N186/P$2,{0,0.4,0.45,0.5,0.55,0.6,0.65,0.7,0.75,0.8,1},{"F","D","C","C+","B-","B","B+","A-","A","A+"}))))</f>
        <v/>
      </c>
      <c r="P186" s="99" t="str">
        <f>IF(COUNT($A186)=0,"",IF(N186="","--",IF(N186="3E","3E",LOOKUP(N186/P$2,{0,0.4,0.45,0.5,0.55,0.6,0.65,0.7,0.75,0.8,1},{0,2,2.25,2.5,2.75,3,3.25,3.5,3.75,4}))))</f>
        <v/>
      </c>
      <c r="Q186" s="5" t="str">
        <f>IF(COUNT($A186)=0,"",IF($A186&lt;&gt;DR!$B188,"ERR",DR!AX188))</f>
        <v/>
      </c>
      <c r="R186" s="2" t="str">
        <f>IF(COUNT($A186)=0,"",IF(Q186="3E","3E",IF(Q186="","I",LOOKUP(Q186/S$2,{0,0.4,0.45,0.5,0.55,0.6,0.65,0.7,0.75,0.8,1},{"F","D","C","C+","B-","B","B+","A-","A","A+"}))))</f>
        <v/>
      </c>
      <c r="S186" s="99" t="str">
        <f>IF(COUNT($A186)=0,"",IF(Q186="","--",IF(Q186="3E","3E",LOOKUP(Q186/S$2,{0,0.4,0.45,0.5,0.55,0.6,0.65,0.7,0.75,0.8,1},{0,2,2.25,2.5,2.75,3,3.25,3.5,3.75,4}))))</f>
        <v/>
      </c>
      <c r="T186" s="5" t="str">
        <f>IF(OR(COUNT($A186)=0,DR!BZ188=""),"",IF($A186&lt;&gt;DR!$B188,"ERR",DR!BZ188))</f>
        <v/>
      </c>
      <c r="U186" s="2" t="str">
        <f>IF(COUNT($A186)=0,"",IF(T186="3E","3E",IF(T186="","I",LOOKUP(T186/V$2,{0,0.4,0.45,0.5,0.55,0.6,0.65,0.7,0.75,0.8,1},{"F","D","C","C+","B-","B","B+","A-","A","A+"}))))</f>
        <v/>
      </c>
      <c r="V186" s="99" t="str">
        <f>IF(COUNT($A186)=0,"",IF(T186="","--",IF(T186="3E","3E",LOOKUP(T186/V$2,{0,0.4,0.45,0.5,0.55,0.6,0.65,0.7,0.75,0.8,1},{0,2,2.25,2.5,2.75,3,3.25,3.5,3.75,4}))))</f>
        <v/>
      </c>
      <c r="W186" s="5" t="str">
        <f>IF(COUNT($A186)=0,"",IF($A186&lt;&gt;DR!$B188,"ERR",IF(DR!$A188="IM",DR!CL188,DR!CK188)))</f>
        <v/>
      </c>
      <c r="X186" s="2" t="str">
        <f>IF(COUNT($A186)=0,"",IF(W186="3E","3E",IF(W186="","I",LOOKUP(W186/Y$2,{0,0.4,0.45,0.5,0.55,0.6,0.65,0.7,0.75,0.8,1},{"F","D","C","C+","B-","B","B+","A-","A","A+"}))))</f>
        <v/>
      </c>
      <c r="Y186" s="99" t="str">
        <f>IF(COUNT($A186)=0,"",IF(W186="","--",IF(W186="3E","3E",LOOKUP(W186/Y$2,{0,0.4,0.45,0.5,0.55,0.6,0.65,0.7,0.75,0.8,1},{0,2,2.25,2.5,2.75,3,3.25,3.5,3.75,4}))))</f>
        <v/>
      </c>
      <c r="Z186" s="5" t="str">
        <f>IF(COUNT($A186)=0,"",IF($A186&lt;&gt;DR!$B188,"ERR",DR!BF188))</f>
        <v/>
      </c>
      <c r="AA186" s="2" t="str">
        <f>IF(COUNT($A186)=0,"",IF(Z186="3E","3E",IF(Z186="","I",LOOKUP(Z186/AB$2,{0,0.4,0.45,0.5,0.55,0.6,0.65,0.7,0.75,0.8,1},{"F","D","C","C+","B-","B","B+","A-","A","A+"}))))</f>
        <v/>
      </c>
      <c r="AB186" s="99" t="str">
        <f>IF(COUNT($A186)=0,"",IF(Z186="","--",IF(Z186="3E","3E",LOOKUP(Z186/AB$2,{0,0.4,0.45,0.5,0.55,0.6,0.65,0.7,0.75,0.8,1},{0,2,2.25,2.5,2.75,3,3.25,3.5,3.75,4}))))</f>
        <v/>
      </c>
      <c r="AC186" s="5" t="str">
        <f>IF(COUNT($A186)=0,"",IF($A186&lt;&gt;DR!$B188,"ERR",DR!BG188))</f>
        <v/>
      </c>
      <c r="AD186" s="2" t="str">
        <f>IF(COUNT($A186)=0,"",IF(AC186="3E","3E",IF(AC186="","I",LOOKUP(AC186/AE$2,{0,0.4,0.45,0.5,0.55,0.6,0.65,0.7,0.75,0.8,1},{"F","D","C","C+","B-","B","B+","A-","A","A+"}))))</f>
        <v/>
      </c>
      <c r="AE186" s="99" t="str">
        <f>IF(COUNT($A186)=0,"",IF(AC186="","--",IF(AC186="3E","3E",LOOKUP(AC186/AE$2,{0,0.4,0.45,0.5,0.55,0.6,0.65,0.7,0.75,0.8,1},{0,2,2.25,2.5,2.75,3,3.25,3.5,3.75,4}))))</f>
        <v/>
      </c>
      <c r="AF186" s="5" t="str">
        <f>IF(COUNT($A186)=0,"",IF($A186&lt;&gt;DR!$B188,"ERR",DR!BQ188))</f>
        <v/>
      </c>
      <c r="AG186" s="2" t="str">
        <f>IF(COUNT($A186)=0,"",IF(AF186="3E","3E",IF(AF186="","I",LOOKUP(AF186/AH$2,{0,0.4,0.45,0.5,0.55,0.6,0.65,0.7,0.75,0.8,1},{"F","D","C","C+","B-","B","B+","A-","A","A+"}))))</f>
        <v/>
      </c>
      <c r="AH186" s="99" t="str">
        <f>IF(COUNT($A186)=0,"",IF(AF186="","--",IF(AF186="3E","3E",LOOKUP(AF186/AH$2,{0,0.4,0.45,0.5,0.55,0.6,0.65,0.7,0.75,0.8,1},{0,2,2.25,2.5,2.75,3,3.25,3.5,3.75,4}))))</f>
        <v/>
      </c>
      <c r="AI186" s="5" t="str">
        <f>IF(COUNT($A186)=0,"",IF($A186&lt;&gt;DR!$B188,"ERR",DR!BY188))</f>
        <v/>
      </c>
      <c r="AJ186" s="2" t="str">
        <f>IF(COUNT($A186)=0,"",IF(AI186="3E","3E",IF(AI186="","I",LOOKUP(AI186/AK$2,{0,0.4,0.45,0.5,0.55,0.6,0.65,0.7,0.75,0.8,1},{"F","D","C","C+","B-","B","B+","A-","A","A+"}))))</f>
        <v/>
      </c>
      <c r="AK186" s="103" t="str">
        <f>IF(COUNT($A186)=0,"",IF(AI186="","--",IF(AI186="3E","3E",LOOKUP(AI186/AK$2,{0,0.4,0.45,0.5,0.55,0.6,0.65,0.7,0.75,0.8,1},{0,2,2.25,2.5,2.75,3,3.25,3.5,3.75,4}))))</f>
        <v/>
      </c>
      <c r="AL186" s="94" t="str">
        <f>IFERROR(IF(COUNT($A186)=0,"",IF(COUNT(W186)=0,"--",IF(COUNTIF(B186:AK186,"3E")&gt;0,"3E",SUM(IF(D186&gt;=2,D186*$D$3),IF(G186&gt;=2,G186*$G$3),IF(J186&gt;=2,J186*$J$3),IF(M186&gt;=2,M186*$M$3),IF(P186&gt;=2,P186*$P$3),IF(S186&gt;=2,S186*$S$3),IF(V186&gt;=2,V186*$V$3),IF(Y186&gt;=2,Y186*$Y$3),IF(AB186&gt;=2,AB186*$AB$3),IF(AE186&gt;=2,AE186*$AE$3),IF(AH186&gt;=2,AH186*$AH$3),IF(AK186&gt;=2,AK186*$AK$3))))),"")</f>
        <v/>
      </c>
      <c r="AM186" s="4" t="str">
        <f>IF(COUNT($A186)=0,"",IF(COUNT(W186)=0,"--",IF(COUNTIF(B186:Y186,"3E")&gt;0,"3E",TRUNC(SUM(IF(N(D186)&gt;=2,D$3*D186,0),IF(N(G186)&gt;=2,G$3*G186,0),IF(N(J186)&gt;=2,J$3*J186,0),IF(N(M186)&gt;=2,M$3*M186,0),IF(N(P186)&gt;=2,P$3*P186,0),IF(N(S186)&gt;=2,S$3*S186,0),IF(N(AB186)&gt;=2,AB$3*AB186,0),IF(N(AE186)&gt;=2,AE$3*AE186,0),IF(N(AH186)&gt;=2,AH$3*AH186,0),IF(N(V186)&gt;=2,V$3*V186,0),IF(N(Y186)&gt;=2,Y$3*Y186,0))/TCP,3))))</f>
        <v/>
      </c>
      <c r="AN186" s="2" t="str">
        <f>IFERROR(IF(COUNT($A186)=0,"",IF(COUNT(W186)=0,"--",IF(COUNTIF(B186:AK186,"3E")&gt;0,"3E",SUM(IF(D186&gt;=2,$D$3),IF(G186&gt;=2,$G$3),IF(J186&gt;=2,$J$3),IF(M186&gt;=2,$M$3),IF(P186&gt;=2,$P$3),IF(S186&gt;=2,$S$3),IF(V186&gt;=2,$V$3),IF(Y186&gt;=2,$Y$3),IF(AB186&gt;=2,$AB$3),IF(AE186&gt;=2,$AE$3),IF(AH186&gt;=2,$AH$3),IF(AK186&gt;=2,$AK$3))))),"")</f>
        <v/>
      </c>
      <c r="AO186" s="2" t="str">
        <f>IF(AM186="3E","3E",IF(COUNT($A186)=0,"",IF(COUNT(AK186)=0,"I",LOOKUP(AM186,{0,2,2.25,2.5,2.75,3,3.25,3.5,3.75,4},{"F","D","C","C+","B-","B","B+","A-","A","A+"}))))</f>
        <v/>
      </c>
      <c r="AP186" s="2" t="str">
        <f>IF(AM186="3E","3E",IF(OR(COUNT($A186)=0,COUNT(W186)=0),"",IF(AND(Y186&gt;=2,AM186&gt;=2,AN186&gt;=28),"PASS","FAIL")))</f>
        <v/>
      </c>
      <c r="AQ186" s="2" t="str">
        <f>IF(COUNT($A186)=0,"",IF(AP186="3E","3E",IF(AP186="PASS",CONCATENATE(IF(N(D186)&lt;2,"411F,",""),IF(N(G186)&lt;2,"412F,",""),IF(N(J186)&lt;2,"413F,",""),IF(N(M186)&lt;2,"421F,",""),IF(N(P186)&lt;2,"422F,",""),IF(N(S186)&lt;2,"423F,",""),IF(N(AB186)&lt;2,"431F,",""),IF(N(AE186)&lt;2,"432F,",""),IF(N(AH186)&lt;2,"433F,","")),"")))</f>
        <v/>
      </c>
      <c r="AR186" s="6" t="str">
        <f t="shared" si="3"/>
        <v/>
      </c>
    </row>
    <row r="187" spans="1:44" ht="18.95" customHeight="1" x14ac:dyDescent="0.25">
      <c r="A187" s="93" t="str">
        <f>IF(DR!$B189="","",DR!$B189)</f>
        <v/>
      </c>
      <c r="B187" s="5" t="str">
        <f>IF(COUNT($A187)=0,"",IF($A187&lt;&gt;DR!$B189,"ERR",DR!J189))</f>
        <v/>
      </c>
      <c r="C187" s="2" t="str">
        <f>IF(COUNT($A187)=0,"",IF(B187="3E","3E",IF(B187="","I",LOOKUP(B187/D$2,{0,0.4,0.45,0.5,0.55,0.6,0.65,0.7,0.75,0.8,1},{"F","D","C","C+","B-","B","B+","A-","A","A+"}))))</f>
        <v/>
      </c>
      <c r="D187" s="99" t="str">
        <f>IF(COUNT($A187)=0,"",IF(B187="","--",IF(B187="3E","3E",LOOKUP(B187/D$2,{0,0.4,0.45,0.5,0.55,0.6,0.65,0.7,0.75,0.8,1},{0,2,2.25,2.5,2.75,3,3.25,3.5,3.75,4}))))</f>
        <v/>
      </c>
      <c r="E187" s="5" t="str">
        <f>IF(COUNT($A187)=0,"",IF($A187&lt;&gt;DR!$B189,"ERR",DR!R189))</f>
        <v/>
      </c>
      <c r="F187" s="2" t="str">
        <f>IF(COUNT($A187)=0,"",IF(E187="3E","3E",IF(E187="","I",LOOKUP(E187/G$2,{0,0.4,0.45,0.5,0.55,0.6,0.65,0.7,0.75,0.8,1},{"F","D","C","C+","B-","B","B+","A-","A","A+"}))))</f>
        <v/>
      </c>
      <c r="G187" s="99" t="str">
        <f>IF(COUNT($A187)=0,"",IF(E187="","--",IF(E187="3E","3E",LOOKUP(E187/G$2,{0,0.4,0.45,0.5,0.55,0.6,0.65,0.7,0.75,0.8,1},{0,2,2.25,2.5,2.75,3,3.25,3.5,3.75,4}))))</f>
        <v/>
      </c>
      <c r="H187" s="5" t="str">
        <f>IF(COUNT($A187)=0,"",IF($A187&lt;&gt;DR!$B189,"ERR",DR!Z189))</f>
        <v/>
      </c>
      <c r="I187" s="2" t="str">
        <f>IF(COUNT($A187)=0,"",IF(H187="3E","3E",IF(H187="","I",LOOKUP(H187/J$2,{0,0.4,0.45,0.5,0.55,0.6,0.65,0.7,0.75,0.8,1},{"F","D","C","C+","B-","B","B+","A-","A","A+"}))))</f>
        <v/>
      </c>
      <c r="J187" s="99" t="str">
        <f>IF(COUNT($A187)=0,"",IF(H187="","--",IF(H187="3E","3E",LOOKUP(H187/J$2,{0,0.4,0.45,0.5,0.55,0.6,0.65,0.7,0.75,0.8,1},{0,2,2.25,2.5,2.75,3,3.25,3.5,3.75,4}))))</f>
        <v/>
      </c>
      <c r="K187" s="5" t="str">
        <f>IF(COUNT($A187)=0,"",IF($A187&lt;&gt;DR!$B189,"ERR",DR!AH189))</f>
        <v/>
      </c>
      <c r="L187" s="2" t="str">
        <f>IF(COUNT($A187)=0,"",IF(K187="3E","3E",IF(K187="","I",LOOKUP(K187/M$2,{0,0.4,0.45,0.5,0.55,0.6,0.65,0.7,0.75,0.8,1},{"F","D","C","C+","B-","B","B+","A-","A","A+"}))))</f>
        <v/>
      </c>
      <c r="M187" s="99" t="str">
        <f>IF(COUNT($A187)=0,"",IF(K187="","--",IF(K187="3E","3E",LOOKUP(K187/M$2,{0,0.4,0.45,0.5,0.55,0.6,0.65,0.7,0.75,0.8,1},{0,2,2.25,2.5,2.75,3,3.25,3.5,3.75,4}))))</f>
        <v/>
      </c>
      <c r="N187" s="5" t="str">
        <f>IF(COUNT($A187)=0,"",IF($A187&lt;&gt;DR!$B189,"ERR",DR!AP189))</f>
        <v/>
      </c>
      <c r="O187" s="2" t="str">
        <f>IF(COUNT($A187)=0,"",IF(N187="3E","3E",IF(N187="","I",LOOKUP(N187/P$2,{0,0.4,0.45,0.5,0.55,0.6,0.65,0.7,0.75,0.8,1},{"F","D","C","C+","B-","B","B+","A-","A","A+"}))))</f>
        <v/>
      </c>
      <c r="P187" s="99" t="str">
        <f>IF(COUNT($A187)=0,"",IF(N187="","--",IF(N187="3E","3E",LOOKUP(N187/P$2,{0,0.4,0.45,0.5,0.55,0.6,0.65,0.7,0.75,0.8,1},{0,2,2.25,2.5,2.75,3,3.25,3.5,3.75,4}))))</f>
        <v/>
      </c>
      <c r="Q187" s="5" t="str">
        <f>IF(COUNT($A187)=0,"",IF($A187&lt;&gt;DR!$B189,"ERR",DR!AX189))</f>
        <v/>
      </c>
      <c r="R187" s="2" t="str">
        <f>IF(COUNT($A187)=0,"",IF(Q187="3E","3E",IF(Q187="","I",LOOKUP(Q187/S$2,{0,0.4,0.45,0.5,0.55,0.6,0.65,0.7,0.75,0.8,1},{"F","D","C","C+","B-","B","B+","A-","A","A+"}))))</f>
        <v/>
      </c>
      <c r="S187" s="99" t="str">
        <f>IF(COUNT($A187)=0,"",IF(Q187="","--",IF(Q187="3E","3E",LOOKUP(Q187/S$2,{0,0.4,0.45,0.5,0.55,0.6,0.65,0.7,0.75,0.8,1},{0,2,2.25,2.5,2.75,3,3.25,3.5,3.75,4}))))</f>
        <v/>
      </c>
      <c r="T187" s="5" t="str">
        <f>IF(OR(COUNT($A187)=0,DR!BZ189=""),"",IF($A187&lt;&gt;DR!$B189,"ERR",DR!BZ189))</f>
        <v/>
      </c>
      <c r="U187" s="2" t="str">
        <f>IF(COUNT($A187)=0,"",IF(T187="3E","3E",IF(T187="","I",LOOKUP(T187/V$2,{0,0.4,0.45,0.5,0.55,0.6,0.65,0.7,0.75,0.8,1},{"F","D","C","C+","B-","B","B+","A-","A","A+"}))))</f>
        <v/>
      </c>
      <c r="V187" s="99" t="str">
        <f>IF(COUNT($A187)=0,"",IF(T187="","--",IF(T187="3E","3E",LOOKUP(T187/V$2,{0,0.4,0.45,0.5,0.55,0.6,0.65,0.7,0.75,0.8,1},{0,2,2.25,2.5,2.75,3,3.25,3.5,3.75,4}))))</f>
        <v/>
      </c>
      <c r="W187" s="5" t="str">
        <f>IF(COUNT($A187)=0,"",IF($A187&lt;&gt;DR!$B189,"ERR",IF(DR!$A189="IM",DR!CL189,DR!CK189)))</f>
        <v/>
      </c>
      <c r="X187" s="2" t="str">
        <f>IF(COUNT($A187)=0,"",IF(W187="3E","3E",IF(W187="","I",LOOKUP(W187/Y$2,{0,0.4,0.45,0.5,0.55,0.6,0.65,0.7,0.75,0.8,1},{"F","D","C","C+","B-","B","B+","A-","A","A+"}))))</f>
        <v/>
      </c>
      <c r="Y187" s="99" t="str">
        <f>IF(COUNT($A187)=0,"",IF(W187="","--",IF(W187="3E","3E",LOOKUP(W187/Y$2,{0,0.4,0.45,0.5,0.55,0.6,0.65,0.7,0.75,0.8,1},{0,2,2.25,2.5,2.75,3,3.25,3.5,3.75,4}))))</f>
        <v/>
      </c>
      <c r="Z187" s="5" t="str">
        <f>IF(COUNT($A187)=0,"",IF($A187&lt;&gt;DR!$B189,"ERR",DR!BF189))</f>
        <v/>
      </c>
      <c r="AA187" s="2" t="str">
        <f>IF(COUNT($A187)=0,"",IF(Z187="3E","3E",IF(Z187="","I",LOOKUP(Z187/AB$2,{0,0.4,0.45,0.5,0.55,0.6,0.65,0.7,0.75,0.8,1},{"F","D","C","C+","B-","B","B+","A-","A","A+"}))))</f>
        <v/>
      </c>
      <c r="AB187" s="99" t="str">
        <f>IF(COUNT($A187)=0,"",IF(Z187="","--",IF(Z187="3E","3E",LOOKUP(Z187/AB$2,{0,0.4,0.45,0.5,0.55,0.6,0.65,0.7,0.75,0.8,1},{0,2,2.25,2.5,2.75,3,3.25,3.5,3.75,4}))))</f>
        <v/>
      </c>
      <c r="AC187" s="5" t="str">
        <f>IF(COUNT($A187)=0,"",IF($A187&lt;&gt;DR!$B189,"ERR",DR!BG189))</f>
        <v/>
      </c>
      <c r="AD187" s="2" t="str">
        <f>IF(COUNT($A187)=0,"",IF(AC187="3E","3E",IF(AC187="","I",LOOKUP(AC187/AE$2,{0,0.4,0.45,0.5,0.55,0.6,0.65,0.7,0.75,0.8,1},{"F","D","C","C+","B-","B","B+","A-","A","A+"}))))</f>
        <v/>
      </c>
      <c r="AE187" s="99" t="str">
        <f>IF(COUNT($A187)=0,"",IF(AC187="","--",IF(AC187="3E","3E",LOOKUP(AC187/AE$2,{0,0.4,0.45,0.5,0.55,0.6,0.65,0.7,0.75,0.8,1},{0,2,2.25,2.5,2.75,3,3.25,3.5,3.75,4}))))</f>
        <v/>
      </c>
      <c r="AF187" s="5" t="str">
        <f>IF(COUNT($A187)=0,"",IF($A187&lt;&gt;DR!$B189,"ERR",DR!BQ189))</f>
        <v/>
      </c>
      <c r="AG187" s="2" t="str">
        <f>IF(COUNT($A187)=0,"",IF(AF187="3E","3E",IF(AF187="","I",LOOKUP(AF187/AH$2,{0,0.4,0.45,0.5,0.55,0.6,0.65,0.7,0.75,0.8,1},{"F","D","C","C+","B-","B","B+","A-","A","A+"}))))</f>
        <v/>
      </c>
      <c r="AH187" s="99" t="str">
        <f>IF(COUNT($A187)=0,"",IF(AF187="","--",IF(AF187="3E","3E",LOOKUP(AF187/AH$2,{0,0.4,0.45,0.5,0.55,0.6,0.65,0.7,0.75,0.8,1},{0,2,2.25,2.5,2.75,3,3.25,3.5,3.75,4}))))</f>
        <v/>
      </c>
      <c r="AI187" s="5" t="str">
        <f>IF(COUNT($A187)=0,"",IF($A187&lt;&gt;DR!$B189,"ERR",DR!BY189))</f>
        <v/>
      </c>
      <c r="AJ187" s="2" t="str">
        <f>IF(COUNT($A187)=0,"",IF(AI187="3E","3E",IF(AI187="","I",LOOKUP(AI187/AK$2,{0,0.4,0.45,0.5,0.55,0.6,0.65,0.7,0.75,0.8,1},{"F","D","C","C+","B-","B","B+","A-","A","A+"}))))</f>
        <v/>
      </c>
      <c r="AK187" s="103" t="str">
        <f>IF(COUNT($A187)=0,"",IF(AI187="","--",IF(AI187="3E","3E",LOOKUP(AI187/AK$2,{0,0.4,0.45,0.5,0.55,0.6,0.65,0.7,0.75,0.8,1},{0,2,2.25,2.5,2.75,3,3.25,3.5,3.75,4}))))</f>
        <v/>
      </c>
      <c r="AL187" s="94" t="str">
        <f>IFERROR(IF(COUNT($A187)=0,"",IF(COUNT(W187)=0,"--",IF(COUNTIF(B187:AK187,"3E")&gt;0,"3E",SUM(IF(D187&gt;=2,D187*$D$3),IF(G187&gt;=2,G187*$G$3),IF(J187&gt;=2,J187*$J$3),IF(M187&gt;=2,M187*$M$3),IF(P187&gt;=2,P187*$P$3),IF(S187&gt;=2,S187*$S$3),IF(V187&gt;=2,V187*$V$3),IF(Y187&gt;=2,Y187*$Y$3),IF(AB187&gt;=2,AB187*$AB$3),IF(AE187&gt;=2,AE187*$AE$3),IF(AH187&gt;=2,AH187*$AH$3),IF(AK187&gt;=2,AK187*$AK$3))))),"")</f>
        <v/>
      </c>
      <c r="AM187" s="4" t="str">
        <f>IF(COUNT($A187)=0,"",IF(COUNT(W187)=0,"--",IF(COUNTIF(B187:Y187,"3E")&gt;0,"3E",TRUNC(SUM(IF(N(D187)&gt;=2,D$3*D187,0),IF(N(G187)&gt;=2,G$3*G187,0),IF(N(J187)&gt;=2,J$3*J187,0),IF(N(M187)&gt;=2,M$3*M187,0),IF(N(P187)&gt;=2,P$3*P187,0),IF(N(S187)&gt;=2,S$3*S187,0),IF(N(AB187)&gt;=2,AB$3*AB187,0),IF(N(AE187)&gt;=2,AE$3*AE187,0),IF(N(AH187)&gt;=2,AH$3*AH187,0),IF(N(V187)&gt;=2,V$3*V187,0),IF(N(Y187)&gt;=2,Y$3*Y187,0))/TCP,3))))</f>
        <v/>
      </c>
      <c r="AN187" s="2" t="str">
        <f>IFERROR(IF(COUNT($A187)=0,"",IF(COUNT(W187)=0,"--",IF(COUNTIF(B187:AK187,"3E")&gt;0,"3E",SUM(IF(D187&gt;=2,$D$3),IF(G187&gt;=2,$G$3),IF(J187&gt;=2,$J$3),IF(M187&gt;=2,$M$3),IF(P187&gt;=2,$P$3),IF(S187&gt;=2,$S$3),IF(V187&gt;=2,$V$3),IF(Y187&gt;=2,$Y$3),IF(AB187&gt;=2,$AB$3),IF(AE187&gt;=2,$AE$3),IF(AH187&gt;=2,$AH$3),IF(AK187&gt;=2,$AK$3))))),"")</f>
        <v/>
      </c>
      <c r="AO187" s="2" t="str">
        <f>IF(AM187="3E","3E",IF(COUNT($A187)=0,"",IF(COUNT(AK187)=0,"I",LOOKUP(AM187,{0,2,2.25,2.5,2.75,3,3.25,3.5,3.75,4},{"F","D","C","C+","B-","B","B+","A-","A","A+"}))))</f>
        <v/>
      </c>
      <c r="AP187" s="2" t="str">
        <f>IF(AM187="3E","3E",IF(OR(COUNT($A187)=0,COUNT(W187)=0),"",IF(AND(Y187&gt;=2,AM187&gt;=2,AN187&gt;=28),"PASS","FAIL")))</f>
        <v/>
      </c>
      <c r="AQ187" s="2" t="str">
        <f>IF(COUNT($A187)=0,"",IF(AP187="3E","3E",IF(AP187="PASS",CONCATENATE(IF(N(D187)&lt;2,"411F,",""),IF(N(G187)&lt;2,"412F,",""),IF(N(J187)&lt;2,"413F,",""),IF(N(M187)&lt;2,"421F,",""),IF(N(P187)&lt;2,"422F,",""),IF(N(S187)&lt;2,"423F,",""),IF(N(AB187)&lt;2,"431F,",""),IF(N(AE187)&lt;2,"432F,",""),IF(N(AH187)&lt;2,"433F,","")),"")))</f>
        <v/>
      </c>
      <c r="AR187" s="6" t="str">
        <f t="shared" si="3"/>
        <v/>
      </c>
    </row>
    <row r="188" spans="1:44" ht="18.95" customHeight="1" x14ac:dyDescent="0.25">
      <c r="A188" s="93" t="str">
        <f>IF(DR!$B190="","",DR!$B190)</f>
        <v/>
      </c>
      <c r="B188" s="5" t="str">
        <f>IF(COUNT($A188)=0,"",IF($A188&lt;&gt;DR!$B190,"ERR",DR!J190))</f>
        <v/>
      </c>
      <c r="C188" s="2" t="str">
        <f>IF(COUNT($A188)=0,"",IF(B188="3E","3E",IF(B188="","I",LOOKUP(B188/D$2,{0,0.4,0.45,0.5,0.55,0.6,0.65,0.7,0.75,0.8,1},{"F","D","C","C+","B-","B","B+","A-","A","A+"}))))</f>
        <v/>
      </c>
      <c r="D188" s="99" t="str">
        <f>IF(COUNT($A188)=0,"",IF(B188="","--",IF(B188="3E","3E",LOOKUP(B188/D$2,{0,0.4,0.45,0.5,0.55,0.6,0.65,0.7,0.75,0.8,1},{0,2,2.25,2.5,2.75,3,3.25,3.5,3.75,4}))))</f>
        <v/>
      </c>
      <c r="E188" s="5" t="str">
        <f>IF(COUNT($A188)=0,"",IF($A188&lt;&gt;DR!$B190,"ERR",DR!R190))</f>
        <v/>
      </c>
      <c r="F188" s="2" t="str">
        <f>IF(COUNT($A188)=0,"",IF(E188="3E","3E",IF(E188="","I",LOOKUP(E188/G$2,{0,0.4,0.45,0.5,0.55,0.6,0.65,0.7,0.75,0.8,1},{"F","D","C","C+","B-","B","B+","A-","A","A+"}))))</f>
        <v/>
      </c>
      <c r="G188" s="99" t="str">
        <f>IF(COUNT($A188)=0,"",IF(E188="","--",IF(E188="3E","3E",LOOKUP(E188/G$2,{0,0.4,0.45,0.5,0.55,0.6,0.65,0.7,0.75,0.8,1},{0,2,2.25,2.5,2.75,3,3.25,3.5,3.75,4}))))</f>
        <v/>
      </c>
      <c r="H188" s="5" t="str">
        <f>IF(COUNT($A188)=0,"",IF($A188&lt;&gt;DR!$B190,"ERR",DR!Z190))</f>
        <v/>
      </c>
      <c r="I188" s="2" t="str">
        <f>IF(COUNT($A188)=0,"",IF(H188="3E","3E",IF(H188="","I",LOOKUP(H188/J$2,{0,0.4,0.45,0.5,0.55,0.6,0.65,0.7,0.75,0.8,1},{"F","D","C","C+","B-","B","B+","A-","A","A+"}))))</f>
        <v/>
      </c>
      <c r="J188" s="99" t="str">
        <f>IF(COUNT($A188)=0,"",IF(H188="","--",IF(H188="3E","3E",LOOKUP(H188/J$2,{0,0.4,0.45,0.5,0.55,0.6,0.65,0.7,0.75,0.8,1},{0,2,2.25,2.5,2.75,3,3.25,3.5,3.75,4}))))</f>
        <v/>
      </c>
      <c r="K188" s="5" t="str">
        <f>IF(COUNT($A188)=0,"",IF($A188&lt;&gt;DR!$B190,"ERR",DR!AH190))</f>
        <v/>
      </c>
      <c r="L188" s="2" t="str">
        <f>IF(COUNT($A188)=0,"",IF(K188="3E","3E",IF(K188="","I",LOOKUP(K188/M$2,{0,0.4,0.45,0.5,0.55,0.6,0.65,0.7,0.75,0.8,1},{"F","D","C","C+","B-","B","B+","A-","A","A+"}))))</f>
        <v/>
      </c>
      <c r="M188" s="99" t="str">
        <f>IF(COUNT($A188)=0,"",IF(K188="","--",IF(K188="3E","3E",LOOKUP(K188/M$2,{0,0.4,0.45,0.5,0.55,0.6,0.65,0.7,0.75,0.8,1},{0,2,2.25,2.5,2.75,3,3.25,3.5,3.75,4}))))</f>
        <v/>
      </c>
      <c r="N188" s="5" t="str">
        <f>IF(COUNT($A188)=0,"",IF($A188&lt;&gt;DR!$B190,"ERR",DR!AP190))</f>
        <v/>
      </c>
      <c r="O188" s="2" t="str">
        <f>IF(COUNT($A188)=0,"",IF(N188="3E","3E",IF(N188="","I",LOOKUP(N188/P$2,{0,0.4,0.45,0.5,0.55,0.6,0.65,0.7,0.75,0.8,1},{"F","D","C","C+","B-","B","B+","A-","A","A+"}))))</f>
        <v/>
      </c>
      <c r="P188" s="99" t="str">
        <f>IF(COUNT($A188)=0,"",IF(N188="","--",IF(N188="3E","3E",LOOKUP(N188/P$2,{0,0.4,0.45,0.5,0.55,0.6,0.65,0.7,0.75,0.8,1},{0,2,2.25,2.5,2.75,3,3.25,3.5,3.75,4}))))</f>
        <v/>
      </c>
      <c r="Q188" s="5" t="str">
        <f>IF(COUNT($A188)=0,"",IF($A188&lt;&gt;DR!$B190,"ERR",DR!AX190))</f>
        <v/>
      </c>
      <c r="R188" s="2" t="str">
        <f>IF(COUNT($A188)=0,"",IF(Q188="3E","3E",IF(Q188="","I",LOOKUP(Q188/S$2,{0,0.4,0.45,0.5,0.55,0.6,0.65,0.7,0.75,0.8,1},{"F","D","C","C+","B-","B","B+","A-","A","A+"}))))</f>
        <v/>
      </c>
      <c r="S188" s="99" t="str">
        <f>IF(COUNT($A188)=0,"",IF(Q188="","--",IF(Q188="3E","3E",LOOKUP(Q188/S$2,{0,0.4,0.45,0.5,0.55,0.6,0.65,0.7,0.75,0.8,1},{0,2,2.25,2.5,2.75,3,3.25,3.5,3.75,4}))))</f>
        <v/>
      </c>
      <c r="T188" s="5" t="str">
        <f>IF(OR(COUNT($A188)=0,DR!BZ190=""),"",IF($A188&lt;&gt;DR!$B190,"ERR",DR!BZ190))</f>
        <v/>
      </c>
      <c r="U188" s="2" t="str">
        <f>IF(COUNT($A188)=0,"",IF(T188="3E","3E",IF(T188="","I",LOOKUP(T188/V$2,{0,0.4,0.45,0.5,0.55,0.6,0.65,0.7,0.75,0.8,1},{"F","D","C","C+","B-","B","B+","A-","A","A+"}))))</f>
        <v/>
      </c>
      <c r="V188" s="99" t="str">
        <f>IF(COUNT($A188)=0,"",IF(T188="","--",IF(T188="3E","3E",LOOKUP(T188/V$2,{0,0.4,0.45,0.5,0.55,0.6,0.65,0.7,0.75,0.8,1},{0,2,2.25,2.5,2.75,3,3.25,3.5,3.75,4}))))</f>
        <v/>
      </c>
      <c r="W188" s="5" t="str">
        <f>IF(COUNT($A188)=0,"",IF($A188&lt;&gt;DR!$B190,"ERR",IF(DR!$A190="IM",DR!CL190,DR!CK190)))</f>
        <v/>
      </c>
      <c r="X188" s="2" t="str">
        <f>IF(COUNT($A188)=0,"",IF(W188="3E","3E",IF(W188="","I",LOOKUP(W188/Y$2,{0,0.4,0.45,0.5,0.55,0.6,0.65,0.7,0.75,0.8,1},{"F","D","C","C+","B-","B","B+","A-","A","A+"}))))</f>
        <v/>
      </c>
      <c r="Y188" s="99" t="str">
        <f>IF(COUNT($A188)=0,"",IF(W188="","--",IF(W188="3E","3E",LOOKUP(W188/Y$2,{0,0.4,0.45,0.5,0.55,0.6,0.65,0.7,0.75,0.8,1},{0,2,2.25,2.5,2.75,3,3.25,3.5,3.75,4}))))</f>
        <v/>
      </c>
      <c r="Z188" s="5" t="str">
        <f>IF(COUNT($A188)=0,"",IF($A188&lt;&gt;DR!$B190,"ERR",DR!BF190))</f>
        <v/>
      </c>
      <c r="AA188" s="2" t="str">
        <f>IF(COUNT($A188)=0,"",IF(Z188="3E","3E",IF(Z188="","I",LOOKUP(Z188/AB$2,{0,0.4,0.45,0.5,0.55,0.6,0.65,0.7,0.75,0.8,1},{"F","D","C","C+","B-","B","B+","A-","A","A+"}))))</f>
        <v/>
      </c>
      <c r="AB188" s="99" t="str">
        <f>IF(COUNT($A188)=0,"",IF(Z188="","--",IF(Z188="3E","3E",LOOKUP(Z188/AB$2,{0,0.4,0.45,0.5,0.55,0.6,0.65,0.7,0.75,0.8,1},{0,2,2.25,2.5,2.75,3,3.25,3.5,3.75,4}))))</f>
        <v/>
      </c>
      <c r="AC188" s="5" t="str">
        <f>IF(COUNT($A188)=0,"",IF($A188&lt;&gt;DR!$B190,"ERR",DR!BG190))</f>
        <v/>
      </c>
      <c r="AD188" s="2" t="str">
        <f>IF(COUNT($A188)=0,"",IF(AC188="3E","3E",IF(AC188="","I",LOOKUP(AC188/AE$2,{0,0.4,0.45,0.5,0.55,0.6,0.65,0.7,0.75,0.8,1},{"F","D","C","C+","B-","B","B+","A-","A","A+"}))))</f>
        <v/>
      </c>
      <c r="AE188" s="99" t="str">
        <f>IF(COUNT($A188)=0,"",IF(AC188="","--",IF(AC188="3E","3E",LOOKUP(AC188/AE$2,{0,0.4,0.45,0.5,0.55,0.6,0.65,0.7,0.75,0.8,1},{0,2,2.25,2.5,2.75,3,3.25,3.5,3.75,4}))))</f>
        <v/>
      </c>
      <c r="AF188" s="5" t="str">
        <f>IF(COUNT($A188)=0,"",IF($A188&lt;&gt;DR!$B190,"ERR",DR!BQ190))</f>
        <v/>
      </c>
      <c r="AG188" s="2" t="str">
        <f>IF(COUNT($A188)=0,"",IF(AF188="3E","3E",IF(AF188="","I",LOOKUP(AF188/AH$2,{0,0.4,0.45,0.5,0.55,0.6,0.65,0.7,0.75,0.8,1},{"F","D","C","C+","B-","B","B+","A-","A","A+"}))))</f>
        <v/>
      </c>
      <c r="AH188" s="99" t="str">
        <f>IF(COUNT($A188)=0,"",IF(AF188="","--",IF(AF188="3E","3E",LOOKUP(AF188/AH$2,{0,0.4,0.45,0.5,0.55,0.6,0.65,0.7,0.75,0.8,1},{0,2,2.25,2.5,2.75,3,3.25,3.5,3.75,4}))))</f>
        <v/>
      </c>
      <c r="AI188" s="5" t="str">
        <f>IF(COUNT($A188)=0,"",IF($A188&lt;&gt;DR!$B190,"ERR",DR!BY190))</f>
        <v/>
      </c>
      <c r="AJ188" s="2" t="str">
        <f>IF(COUNT($A188)=0,"",IF(AI188="3E","3E",IF(AI188="","I",LOOKUP(AI188/AK$2,{0,0.4,0.45,0.5,0.55,0.6,0.65,0.7,0.75,0.8,1},{"F","D","C","C+","B-","B","B+","A-","A","A+"}))))</f>
        <v/>
      </c>
      <c r="AK188" s="103" t="str">
        <f>IF(COUNT($A188)=0,"",IF(AI188="","--",IF(AI188="3E","3E",LOOKUP(AI188/AK$2,{0,0.4,0.45,0.5,0.55,0.6,0.65,0.7,0.75,0.8,1},{0,2,2.25,2.5,2.75,3,3.25,3.5,3.75,4}))))</f>
        <v/>
      </c>
      <c r="AL188" s="94" t="str">
        <f>IFERROR(IF(COUNT($A188)=0,"",IF(COUNT(W188)=0,"--",IF(COUNTIF(B188:AK188,"3E")&gt;0,"3E",SUM(IF(D188&gt;=2,D188*$D$3),IF(G188&gt;=2,G188*$G$3),IF(J188&gt;=2,J188*$J$3),IF(M188&gt;=2,M188*$M$3),IF(P188&gt;=2,P188*$P$3),IF(S188&gt;=2,S188*$S$3),IF(V188&gt;=2,V188*$V$3),IF(Y188&gt;=2,Y188*$Y$3),IF(AB188&gt;=2,AB188*$AB$3),IF(AE188&gt;=2,AE188*$AE$3),IF(AH188&gt;=2,AH188*$AH$3),IF(AK188&gt;=2,AK188*$AK$3))))),"")</f>
        <v/>
      </c>
      <c r="AM188" s="4" t="str">
        <f>IF(COUNT($A188)=0,"",IF(COUNT(W188)=0,"--",IF(COUNTIF(B188:Y188,"3E")&gt;0,"3E",TRUNC(SUM(IF(N(D188)&gt;=2,D$3*D188,0),IF(N(G188)&gt;=2,G$3*G188,0),IF(N(J188)&gt;=2,J$3*J188,0),IF(N(M188)&gt;=2,M$3*M188,0),IF(N(P188)&gt;=2,P$3*P188,0),IF(N(S188)&gt;=2,S$3*S188,0),IF(N(AB188)&gt;=2,AB$3*AB188,0),IF(N(AE188)&gt;=2,AE$3*AE188,0),IF(N(AH188)&gt;=2,AH$3*AH188,0),IF(N(V188)&gt;=2,V$3*V188,0),IF(N(Y188)&gt;=2,Y$3*Y188,0))/TCP,3))))</f>
        <v/>
      </c>
      <c r="AN188" s="2" t="str">
        <f>IFERROR(IF(COUNT($A188)=0,"",IF(COUNT(W188)=0,"--",IF(COUNTIF(B188:AK188,"3E")&gt;0,"3E",SUM(IF(D188&gt;=2,$D$3),IF(G188&gt;=2,$G$3),IF(J188&gt;=2,$J$3),IF(M188&gt;=2,$M$3),IF(P188&gt;=2,$P$3),IF(S188&gt;=2,$S$3),IF(V188&gt;=2,$V$3),IF(Y188&gt;=2,$Y$3),IF(AB188&gt;=2,$AB$3),IF(AE188&gt;=2,$AE$3),IF(AH188&gt;=2,$AH$3),IF(AK188&gt;=2,$AK$3))))),"")</f>
        <v/>
      </c>
      <c r="AO188" s="2" t="str">
        <f>IF(AM188="3E","3E",IF(COUNT($A188)=0,"",IF(COUNT(AK188)=0,"I",LOOKUP(AM188,{0,2,2.25,2.5,2.75,3,3.25,3.5,3.75,4},{"F","D","C","C+","B-","B","B+","A-","A","A+"}))))</f>
        <v/>
      </c>
      <c r="AP188" s="2" t="str">
        <f>IF(AM188="3E","3E",IF(OR(COUNT($A188)=0,COUNT(W188)=0),"",IF(AND(Y188&gt;=2,AM188&gt;=2,AN188&gt;=28),"PASS","FAIL")))</f>
        <v/>
      </c>
      <c r="AQ188" s="2" t="str">
        <f>IF(COUNT($A188)=0,"",IF(AP188="3E","3E",IF(AP188="PASS",CONCATENATE(IF(N(D188)&lt;2,"411F,",""),IF(N(G188)&lt;2,"412F,",""),IF(N(J188)&lt;2,"413F,",""),IF(N(M188)&lt;2,"421F,",""),IF(N(P188)&lt;2,"422F,",""),IF(N(S188)&lt;2,"423F,",""),IF(N(AB188)&lt;2,"431F,",""),IF(N(AE188)&lt;2,"432F,",""),IF(N(AH188)&lt;2,"433F,","")),"")))</f>
        <v/>
      </c>
      <c r="AR188" s="6" t="str">
        <f t="shared" si="3"/>
        <v/>
      </c>
    </row>
    <row r="189" spans="1:44" ht="18.95" customHeight="1" x14ac:dyDescent="0.25">
      <c r="A189" s="93" t="str">
        <f>IF(DR!$B191="","",DR!$B191)</f>
        <v/>
      </c>
      <c r="B189" s="5" t="str">
        <f>IF(COUNT($A189)=0,"",IF($A189&lt;&gt;DR!$B191,"ERR",DR!J191))</f>
        <v/>
      </c>
      <c r="C189" s="2" t="str">
        <f>IF(COUNT($A189)=0,"",IF(B189="3E","3E",IF(B189="","I",LOOKUP(B189/D$2,{0,0.4,0.45,0.5,0.55,0.6,0.65,0.7,0.75,0.8,1},{"F","D","C","C+","B-","B","B+","A-","A","A+"}))))</f>
        <v/>
      </c>
      <c r="D189" s="99" t="str">
        <f>IF(COUNT($A189)=0,"",IF(B189="","--",IF(B189="3E","3E",LOOKUP(B189/D$2,{0,0.4,0.45,0.5,0.55,0.6,0.65,0.7,0.75,0.8,1},{0,2,2.25,2.5,2.75,3,3.25,3.5,3.75,4}))))</f>
        <v/>
      </c>
      <c r="E189" s="5" t="str">
        <f>IF(COUNT($A189)=0,"",IF($A189&lt;&gt;DR!$B191,"ERR",DR!R191))</f>
        <v/>
      </c>
      <c r="F189" s="2" t="str">
        <f>IF(COUNT($A189)=0,"",IF(E189="3E","3E",IF(E189="","I",LOOKUP(E189/G$2,{0,0.4,0.45,0.5,0.55,0.6,0.65,0.7,0.75,0.8,1},{"F","D","C","C+","B-","B","B+","A-","A","A+"}))))</f>
        <v/>
      </c>
      <c r="G189" s="99" t="str">
        <f>IF(COUNT($A189)=0,"",IF(E189="","--",IF(E189="3E","3E",LOOKUP(E189/G$2,{0,0.4,0.45,0.5,0.55,0.6,0.65,0.7,0.75,0.8,1},{0,2,2.25,2.5,2.75,3,3.25,3.5,3.75,4}))))</f>
        <v/>
      </c>
      <c r="H189" s="5" t="str">
        <f>IF(COUNT($A189)=0,"",IF($A189&lt;&gt;DR!$B191,"ERR",DR!Z191))</f>
        <v/>
      </c>
      <c r="I189" s="2" t="str">
        <f>IF(COUNT($A189)=0,"",IF(H189="3E","3E",IF(H189="","I",LOOKUP(H189/J$2,{0,0.4,0.45,0.5,0.55,0.6,0.65,0.7,0.75,0.8,1},{"F","D","C","C+","B-","B","B+","A-","A","A+"}))))</f>
        <v/>
      </c>
      <c r="J189" s="99" t="str">
        <f>IF(COUNT($A189)=0,"",IF(H189="","--",IF(H189="3E","3E",LOOKUP(H189/J$2,{0,0.4,0.45,0.5,0.55,0.6,0.65,0.7,0.75,0.8,1},{0,2,2.25,2.5,2.75,3,3.25,3.5,3.75,4}))))</f>
        <v/>
      </c>
      <c r="K189" s="5" t="str">
        <f>IF(COUNT($A189)=0,"",IF($A189&lt;&gt;DR!$B191,"ERR",DR!AH191))</f>
        <v/>
      </c>
      <c r="L189" s="2" t="str">
        <f>IF(COUNT($A189)=0,"",IF(K189="3E","3E",IF(K189="","I",LOOKUP(K189/M$2,{0,0.4,0.45,0.5,0.55,0.6,0.65,0.7,0.75,0.8,1},{"F","D","C","C+","B-","B","B+","A-","A","A+"}))))</f>
        <v/>
      </c>
      <c r="M189" s="99" t="str">
        <f>IF(COUNT($A189)=0,"",IF(K189="","--",IF(K189="3E","3E",LOOKUP(K189/M$2,{0,0.4,0.45,0.5,0.55,0.6,0.65,0.7,0.75,0.8,1},{0,2,2.25,2.5,2.75,3,3.25,3.5,3.75,4}))))</f>
        <v/>
      </c>
      <c r="N189" s="5" t="str">
        <f>IF(COUNT($A189)=0,"",IF($A189&lt;&gt;DR!$B191,"ERR",DR!AP191))</f>
        <v/>
      </c>
      <c r="O189" s="2" t="str">
        <f>IF(COUNT($A189)=0,"",IF(N189="3E","3E",IF(N189="","I",LOOKUP(N189/P$2,{0,0.4,0.45,0.5,0.55,0.6,0.65,0.7,0.75,0.8,1},{"F","D","C","C+","B-","B","B+","A-","A","A+"}))))</f>
        <v/>
      </c>
      <c r="P189" s="99" t="str">
        <f>IF(COUNT($A189)=0,"",IF(N189="","--",IF(N189="3E","3E",LOOKUP(N189/P$2,{0,0.4,0.45,0.5,0.55,0.6,0.65,0.7,0.75,0.8,1},{0,2,2.25,2.5,2.75,3,3.25,3.5,3.75,4}))))</f>
        <v/>
      </c>
      <c r="Q189" s="5" t="str">
        <f>IF(COUNT($A189)=0,"",IF($A189&lt;&gt;DR!$B191,"ERR",DR!AX191))</f>
        <v/>
      </c>
      <c r="R189" s="2" t="str">
        <f>IF(COUNT($A189)=0,"",IF(Q189="3E","3E",IF(Q189="","I",LOOKUP(Q189/S$2,{0,0.4,0.45,0.5,0.55,0.6,0.65,0.7,0.75,0.8,1},{"F","D","C","C+","B-","B","B+","A-","A","A+"}))))</f>
        <v/>
      </c>
      <c r="S189" s="99" t="str">
        <f>IF(COUNT($A189)=0,"",IF(Q189="","--",IF(Q189="3E","3E",LOOKUP(Q189/S$2,{0,0.4,0.45,0.5,0.55,0.6,0.65,0.7,0.75,0.8,1},{0,2,2.25,2.5,2.75,3,3.25,3.5,3.75,4}))))</f>
        <v/>
      </c>
      <c r="T189" s="5" t="str">
        <f>IF(OR(COUNT($A189)=0,DR!BZ191=""),"",IF($A189&lt;&gt;DR!$B191,"ERR",DR!BZ191))</f>
        <v/>
      </c>
      <c r="U189" s="2" t="str">
        <f>IF(COUNT($A189)=0,"",IF(T189="3E","3E",IF(T189="","I",LOOKUP(T189/V$2,{0,0.4,0.45,0.5,0.55,0.6,0.65,0.7,0.75,0.8,1},{"F","D","C","C+","B-","B","B+","A-","A","A+"}))))</f>
        <v/>
      </c>
      <c r="V189" s="99" t="str">
        <f>IF(COUNT($A189)=0,"",IF(T189="","--",IF(T189="3E","3E",LOOKUP(T189/V$2,{0,0.4,0.45,0.5,0.55,0.6,0.65,0.7,0.75,0.8,1},{0,2,2.25,2.5,2.75,3,3.25,3.5,3.75,4}))))</f>
        <v/>
      </c>
      <c r="W189" s="5" t="str">
        <f>IF(COUNT($A189)=0,"",IF($A189&lt;&gt;DR!$B191,"ERR",IF(DR!$A191="IM",DR!CL191,DR!CK191)))</f>
        <v/>
      </c>
      <c r="X189" s="2" t="str">
        <f>IF(COUNT($A189)=0,"",IF(W189="3E","3E",IF(W189="","I",LOOKUP(W189/Y$2,{0,0.4,0.45,0.5,0.55,0.6,0.65,0.7,0.75,0.8,1},{"F","D","C","C+","B-","B","B+","A-","A","A+"}))))</f>
        <v/>
      </c>
      <c r="Y189" s="99" t="str">
        <f>IF(COUNT($A189)=0,"",IF(W189="","--",IF(W189="3E","3E",LOOKUP(W189/Y$2,{0,0.4,0.45,0.5,0.55,0.6,0.65,0.7,0.75,0.8,1},{0,2,2.25,2.5,2.75,3,3.25,3.5,3.75,4}))))</f>
        <v/>
      </c>
      <c r="Z189" s="5" t="str">
        <f>IF(COUNT($A189)=0,"",IF($A189&lt;&gt;DR!$B191,"ERR",DR!BF191))</f>
        <v/>
      </c>
      <c r="AA189" s="2" t="str">
        <f>IF(COUNT($A189)=0,"",IF(Z189="3E","3E",IF(Z189="","I",LOOKUP(Z189/AB$2,{0,0.4,0.45,0.5,0.55,0.6,0.65,0.7,0.75,0.8,1},{"F","D","C","C+","B-","B","B+","A-","A","A+"}))))</f>
        <v/>
      </c>
      <c r="AB189" s="99" t="str">
        <f>IF(COUNT($A189)=0,"",IF(Z189="","--",IF(Z189="3E","3E",LOOKUP(Z189/AB$2,{0,0.4,0.45,0.5,0.55,0.6,0.65,0.7,0.75,0.8,1},{0,2,2.25,2.5,2.75,3,3.25,3.5,3.75,4}))))</f>
        <v/>
      </c>
      <c r="AC189" s="5" t="str">
        <f>IF(COUNT($A189)=0,"",IF($A189&lt;&gt;DR!$B191,"ERR",DR!BG191))</f>
        <v/>
      </c>
      <c r="AD189" s="2" t="str">
        <f>IF(COUNT($A189)=0,"",IF(AC189="3E","3E",IF(AC189="","I",LOOKUP(AC189/AE$2,{0,0.4,0.45,0.5,0.55,0.6,0.65,0.7,0.75,0.8,1},{"F","D","C","C+","B-","B","B+","A-","A","A+"}))))</f>
        <v/>
      </c>
      <c r="AE189" s="99" t="str">
        <f>IF(COUNT($A189)=0,"",IF(AC189="","--",IF(AC189="3E","3E",LOOKUP(AC189/AE$2,{0,0.4,0.45,0.5,0.55,0.6,0.65,0.7,0.75,0.8,1},{0,2,2.25,2.5,2.75,3,3.25,3.5,3.75,4}))))</f>
        <v/>
      </c>
      <c r="AF189" s="5" t="str">
        <f>IF(COUNT($A189)=0,"",IF($A189&lt;&gt;DR!$B191,"ERR",DR!BQ191))</f>
        <v/>
      </c>
      <c r="AG189" s="2" t="str">
        <f>IF(COUNT($A189)=0,"",IF(AF189="3E","3E",IF(AF189="","I",LOOKUP(AF189/AH$2,{0,0.4,0.45,0.5,0.55,0.6,0.65,0.7,0.75,0.8,1},{"F","D","C","C+","B-","B","B+","A-","A","A+"}))))</f>
        <v/>
      </c>
      <c r="AH189" s="99" t="str">
        <f>IF(COUNT($A189)=0,"",IF(AF189="","--",IF(AF189="3E","3E",LOOKUP(AF189/AH$2,{0,0.4,0.45,0.5,0.55,0.6,0.65,0.7,0.75,0.8,1},{0,2,2.25,2.5,2.75,3,3.25,3.5,3.75,4}))))</f>
        <v/>
      </c>
      <c r="AI189" s="5" t="str">
        <f>IF(COUNT($A189)=0,"",IF($A189&lt;&gt;DR!$B191,"ERR",DR!BY191))</f>
        <v/>
      </c>
      <c r="AJ189" s="2" t="str">
        <f>IF(COUNT($A189)=0,"",IF(AI189="3E","3E",IF(AI189="","I",LOOKUP(AI189/AK$2,{0,0.4,0.45,0.5,0.55,0.6,0.65,0.7,0.75,0.8,1},{"F","D","C","C+","B-","B","B+","A-","A","A+"}))))</f>
        <v/>
      </c>
      <c r="AK189" s="103" t="str">
        <f>IF(COUNT($A189)=0,"",IF(AI189="","--",IF(AI189="3E","3E",LOOKUP(AI189/AK$2,{0,0.4,0.45,0.5,0.55,0.6,0.65,0.7,0.75,0.8,1},{0,2,2.25,2.5,2.75,3,3.25,3.5,3.75,4}))))</f>
        <v/>
      </c>
      <c r="AL189" s="94" t="str">
        <f>IFERROR(IF(COUNT($A189)=0,"",IF(COUNT(W189)=0,"--",IF(COUNTIF(B189:AK189,"3E")&gt;0,"3E",SUM(IF(D189&gt;=2,D189*$D$3),IF(G189&gt;=2,G189*$G$3),IF(J189&gt;=2,J189*$J$3),IF(M189&gt;=2,M189*$M$3),IF(P189&gt;=2,P189*$P$3),IF(S189&gt;=2,S189*$S$3),IF(V189&gt;=2,V189*$V$3),IF(Y189&gt;=2,Y189*$Y$3),IF(AB189&gt;=2,AB189*$AB$3),IF(AE189&gt;=2,AE189*$AE$3),IF(AH189&gt;=2,AH189*$AH$3),IF(AK189&gt;=2,AK189*$AK$3))))),"")</f>
        <v/>
      </c>
      <c r="AM189" s="4" t="str">
        <f>IF(COUNT($A189)=0,"",IF(COUNT(W189)=0,"--",IF(COUNTIF(B189:Y189,"3E")&gt;0,"3E",TRUNC(SUM(IF(N(D189)&gt;=2,D$3*D189,0),IF(N(G189)&gt;=2,G$3*G189,0),IF(N(J189)&gt;=2,J$3*J189,0),IF(N(M189)&gt;=2,M$3*M189,0),IF(N(P189)&gt;=2,P$3*P189,0),IF(N(S189)&gt;=2,S$3*S189,0),IF(N(AB189)&gt;=2,AB$3*AB189,0),IF(N(AE189)&gt;=2,AE$3*AE189,0),IF(N(AH189)&gt;=2,AH$3*AH189,0),IF(N(V189)&gt;=2,V$3*V189,0),IF(N(Y189)&gt;=2,Y$3*Y189,0))/TCP,3))))</f>
        <v/>
      </c>
      <c r="AN189" s="2" t="str">
        <f>IFERROR(IF(COUNT($A189)=0,"",IF(COUNT(W189)=0,"--",IF(COUNTIF(B189:AK189,"3E")&gt;0,"3E",SUM(IF(D189&gt;=2,$D$3),IF(G189&gt;=2,$G$3),IF(J189&gt;=2,$J$3),IF(M189&gt;=2,$M$3),IF(P189&gt;=2,$P$3),IF(S189&gt;=2,$S$3),IF(V189&gt;=2,$V$3),IF(Y189&gt;=2,$Y$3),IF(AB189&gt;=2,$AB$3),IF(AE189&gt;=2,$AE$3),IF(AH189&gt;=2,$AH$3),IF(AK189&gt;=2,$AK$3))))),"")</f>
        <v/>
      </c>
      <c r="AO189" s="2" t="str">
        <f>IF(AM189="3E","3E",IF(COUNT($A189)=0,"",IF(COUNT(AK189)=0,"I",LOOKUP(AM189,{0,2,2.25,2.5,2.75,3,3.25,3.5,3.75,4},{"F","D","C","C+","B-","B","B+","A-","A","A+"}))))</f>
        <v/>
      </c>
      <c r="AP189" s="2" t="str">
        <f>IF(AM189="3E","3E",IF(OR(COUNT($A189)=0,COUNT(W189)=0),"",IF(AND(Y189&gt;=2,AM189&gt;=2,AN189&gt;=28),"PASS","FAIL")))</f>
        <v/>
      </c>
      <c r="AQ189" s="2" t="str">
        <f>IF(COUNT($A189)=0,"",IF(AP189="3E","3E",IF(AP189="PASS",CONCATENATE(IF(N(D189)&lt;2,"411F,",""),IF(N(G189)&lt;2,"412F,",""),IF(N(J189)&lt;2,"413F,",""),IF(N(M189)&lt;2,"421F,",""),IF(N(P189)&lt;2,"422F,",""),IF(N(S189)&lt;2,"423F,",""),IF(N(AB189)&lt;2,"431F,",""),IF(N(AE189)&lt;2,"432F,",""),IF(N(AH189)&lt;2,"433F,","")),"")))</f>
        <v/>
      </c>
      <c r="AR189" s="6" t="str">
        <f t="shared" si="3"/>
        <v/>
      </c>
    </row>
    <row r="190" spans="1:44" ht="18.95" customHeight="1" x14ac:dyDescent="0.25">
      <c r="A190" s="93" t="str">
        <f>IF(DR!$B192="","",DR!$B192)</f>
        <v/>
      </c>
      <c r="B190" s="5" t="str">
        <f>IF(COUNT($A190)=0,"",IF($A190&lt;&gt;DR!$B192,"ERR",DR!J192))</f>
        <v/>
      </c>
      <c r="C190" s="2" t="str">
        <f>IF(COUNT($A190)=0,"",IF(B190="3E","3E",IF(B190="","I",LOOKUP(B190/D$2,{0,0.4,0.45,0.5,0.55,0.6,0.65,0.7,0.75,0.8,1},{"F","D","C","C+","B-","B","B+","A-","A","A+"}))))</f>
        <v/>
      </c>
      <c r="D190" s="99" t="str">
        <f>IF(COUNT($A190)=0,"",IF(B190="","--",IF(B190="3E","3E",LOOKUP(B190/D$2,{0,0.4,0.45,0.5,0.55,0.6,0.65,0.7,0.75,0.8,1},{0,2,2.25,2.5,2.75,3,3.25,3.5,3.75,4}))))</f>
        <v/>
      </c>
      <c r="E190" s="5" t="str">
        <f>IF(COUNT($A190)=0,"",IF($A190&lt;&gt;DR!$B192,"ERR",DR!R192))</f>
        <v/>
      </c>
      <c r="F190" s="2" t="str">
        <f>IF(COUNT($A190)=0,"",IF(E190="3E","3E",IF(E190="","I",LOOKUP(E190/G$2,{0,0.4,0.45,0.5,0.55,0.6,0.65,0.7,0.75,0.8,1},{"F","D","C","C+","B-","B","B+","A-","A","A+"}))))</f>
        <v/>
      </c>
      <c r="G190" s="99" t="str">
        <f>IF(COUNT($A190)=0,"",IF(E190="","--",IF(E190="3E","3E",LOOKUP(E190/G$2,{0,0.4,0.45,0.5,0.55,0.6,0.65,0.7,0.75,0.8,1},{0,2,2.25,2.5,2.75,3,3.25,3.5,3.75,4}))))</f>
        <v/>
      </c>
      <c r="H190" s="5" t="str">
        <f>IF(COUNT($A190)=0,"",IF($A190&lt;&gt;DR!$B192,"ERR",DR!Z192))</f>
        <v/>
      </c>
      <c r="I190" s="2" t="str">
        <f>IF(COUNT($A190)=0,"",IF(H190="3E","3E",IF(H190="","I",LOOKUP(H190/J$2,{0,0.4,0.45,0.5,0.55,0.6,0.65,0.7,0.75,0.8,1},{"F","D","C","C+","B-","B","B+","A-","A","A+"}))))</f>
        <v/>
      </c>
      <c r="J190" s="99" t="str">
        <f>IF(COUNT($A190)=0,"",IF(H190="","--",IF(H190="3E","3E",LOOKUP(H190/J$2,{0,0.4,0.45,0.5,0.55,0.6,0.65,0.7,0.75,0.8,1},{0,2,2.25,2.5,2.75,3,3.25,3.5,3.75,4}))))</f>
        <v/>
      </c>
      <c r="K190" s="5" t="str">
        <f>IF(COUNT($A190)=0,"",IF($A190&lt;&gt;DR!$B192,"ERR",DR!AH192))</f>
        <v/>
      </c>
      <c r="L190" s="2" t="str">
        <f>IF(COUNT($A190)=0,"",IF(K190="3E","3E",IF(K190="","I",LOOKUP(K190/M$2,{0,0.4,0.45,0.5,0.55,0.6,0.65,0.7,0.75,0.8,1},{"F","D","C","C+","B-","B","B+","A-","A","A+"}))))</f>
        <v/>
      </c>
      <c r="M190" s="99" t="str">
        <f>IF(COUNT($A190)=0,"",IF(K190="","--",IF(K190="3E","3E",LOOKUP(K190/M$2,{0,0.4,0.45,0.5,0.55,0.6,0.65,0.7,0.75,0.8,1},{0,2,2.25,2.5,2.75,3,3.25,3.5,3.75,4}))))</f>
        <v/>
      </c>
      <c r="N190" s="5" t="str">
        <f>IF(COUNT($A190)=0,"",IF($A190&lt;&gt;DR!$B192,"ERR",DR!AP192))</f>
        <v/>
      </c>
      <c r="O190" s="2" t="str">
        <f>IF(COUNT($A190)=0,"",IF(N190="3E","3E",IF(N190="","I",LOOKUP(N190/P$2,{0,0.4,0.45,0.5,0.55,0.6,0.65,0.7,0.75,0.8,1},{"F","D","C","C+","B-","B","B+","A-","A","A+"}))))</f>
        <v/>
      </c>
      <c r="P190" s="99" t="str">
        <f>IF(COUNT($A190)=0,"",IF(N190="","--",IF(N190="3E","3E",LOOKUP(N190/P$2,{0,0.4,0.45,0.5,0.55,0.6,0.65,0.7,0.75,0.8,1},{0,2,2.25,2.5,2.75,3,3.25,3.5,3.75,4}))))</f>
        <v/>
      </c>
      <c r="Q190" s="5" t="str">
        <f>IF(COUNT($A190)=0,"",IF($A190&lt;&gt;DR!$B192,"ERR",DR!AX192))</f>
        <v/>
      </c>
      <c r="R190" s="2" t="str">
        <f>IF(COUNT($A190)=0,"",IF(Q190="3E","3E",IF(Q190="","I",LOOKUP(Q190/S$2,{0,0.4,0.45,0.5,0.55,0.6,0.65,0.7,0.75,0.8,1},{"F","D","C","C+","B-","B","B+","A-","A","A+"}))))</f>
        <v/>
      </c>
      <c r="S190" s="99" t="str">
        <f>IF(COUNT($A190)=0,"",IF(Q190="","--",IF(Q190="3E","3E",LOOKUP(Q190/S$2,{0,0.4,0.45,0.5,0.55,0.6,0.65,0.7,0.75,0.8,1},{0,2,2.25,2.5,2.75,3,3.25,3.5,3.75,4}))))</f>
        <v/>
      </c>
      <c r="T190" s="5" t="str">
        <f>IF(OR(COUNT($A190)=0,DR!BZ192=""),"",IF($A190&lt;&gt;DR!$B192,"ERR",DR!BZ192))</f>
        <v/>
      </c>
      <c r="U190" s="2" t="str">
        <f>IF(COUNT($A190)=0,"",IF(T190="3E","3E",IF(T190="","I",LOOKUP(T190/V$2,{0,0.4,0.45,0.5,0.55,0.6,0.65,0.7,0.75,0.8,1},{"F","D","C","C+","B-","B","B+","A-","A","A+"}))))</f>
        <v/>
      </c>
      <c r="V190" s="99" t="str">
        <f>IF(COUNT($A190)=0,"",IF(T190="","--",IF(T190="3E","3E",LOOKUP(T190/V$2,{0,0.4,0.45,0.5,0.55,0.6,0.65,0.7,0.75,0.8,1},{0,2,2.25,2.5,2.75,3,3.25,3.5,3.75,4}))))</f>
        <v/>
      </c>
      <c r="W190" s="5" t="str">
        <f>IF(COUNT($A190)=0,"",IF($A190&lt;&gt;DR!$B192,"ERR",IF(DR!$A192="IM",DR!CL192,DR!CK192)))</f>
        <v/>
      </c>
      <c r="X190" s="2" t="str">
        <f>IF(COUNT($A190)=0,"",IF(W190="3E","3E",IF(W190="","I",LOOKUP(W190/Y$2,{0,0.4,0.45,0.5,0.55,0.6,0.65,0.7,0.75,0.8,1},{"F","D","C","C+","B-","B","B+","A-","A","A+"}))))</f>
        <v/>
      </c>
      <c r="Y190" s="99" t="str">
        <f>IF(COUNT($A190)=0,"",IF(W190="","--",IF(W190="3E","3E",LOOKUP(W190/Y$2,{0,0.4,0.45,0.5,0.55,0.6,0.65,0.7,0.75,0.8,1},{0,2,2.25,2.5,2.75,3,3.25,3.5,3.75,4}))))</f>
        <v/>
      </c>
      <c r="Z190" s="5" t="str">
        <f>IF(COUNT($A190)=0,"",IF($A190&lt;&gt;DR!$B192,"ERR",DR!BF192))</f>
        <v/>
      </c>
      <c r="AA190" s="2" t="str">
        <f>IF(COUNT($A190)=0,"",IF(Z190="3E","3E",IF(Z190="","I",LOOKUP(Z190/AB$2,{0,0.4,0.45,0.5,0.55,0.6,0.65,0.7,0.75,0.8,1},{"F","D","C","C+","B-","B","B+","A-","A","A+"}))))</f>
        <v/>
      </c>
      <c r="AB190" s="99" t="str">
        <f>IF(COUNT($A190)=0,"",IF(Z190="","--",IF(Z190="3E","3E",LOOKUP(Z190/AB$2,{0,0.4,0.45,0.5,0.55,0.6,0.65,0.7,0.75,0.8,1},{0,2,2.25,2.5,2.75,3,3.25,3.5,3.75,4}))))</f>
        <v/>
      </c>
      <c r="AC190" s="5" t="str">
        <f>IF(COUNT($A190)=0,"",IF($A190&lt;&gt;DR!$B192,"ERR",DR!BG192))</f>
        <v/>
      </c>
      <c r="AD190" s="2" t="str">
        <f>IF(COUNT($A190)=0,"",IF(AC190="3E","3E",IF(AC190="","I",LOOKUP(AC190/AE$2,{0,0.4,0.45,0.5,0.55,0.6,0.65,0.7,0.75,0.8,1},{"F","D","C","C+","B-","B","B+","A-","A","A+"}))))</f>
        <v/>
      </c>
      <c r="AE190" s="99" t="str">
        <f>IF(COUNT($A190)=0,"",IF(AC190="","--",IF(AC190="3E","3E",LOOKUP(AC190/AE$2,{0,0.4,0.45,0.5,0.55,0.6,0.65,0.7,0.75,0.8,1},{0,2,2.25,2.5,2.75,3,3.25,3.5,3.75,4}))))</f>
        <v/>
      </c>
      <c r="AF190" s="5" t="str">
        <f>IF(COUNT($A190)=0,"",IF($A190&lt;&gt;DR!$B192,"ERR",DR!BQ192))</f>
        <v/>
      </c>
      <c r="AG190" s="2" t="str">
        <f>IF(COUNT($A190)=0,"",IF(AF190="3E","3E",IF(AF190="","I",LOOKUP(AF190/AH$2,{0,0.4,0.45,0.5,0.55,0.6,0.65,0.7,0.75,0.8,1},{"F","D","C","C+","B-","B","B+","A-","A","A+"}))))</f>
        <v/>
      </c>
      <c r="AH190" s="99" t="str">
        <f>IF(COUNT($A190)=0,"",IF(AF190="","--",IF(AF190="3E","3E",LOOKUP(AF190/AH$2,{0,0.4,0.45,0.5,0.55,0.6,0.65,0.7,0.75,0.8,1},{0,2,2.25,2.5,2.75,3,3.25,3.5,3.75,4}))))</f>
        <v/>
      </c>
      <c r="AI190" s="5" t="str">
        <f>IF(COUNT($A190)=0,"",IF($A190&lt;&gt;DR!$B192,"ERR",DR!BY192))</f>
        <v/>
      </c>
      <c r="AJ190" s="2" t="str">
        <f>IF(COUNT($A190)=0,"",IF(AI190="3E","3E",IF(AI190="","I",LOOKUP(AI190/AK$2,{0,0.4,0.45,0.5,0.55,0.6,0.65,0.7,0.75,0.8,1},{"F","D","C","C+","B-","B","B+","A-","A","A+"}))))</f>
        <v/>
      </c>
      <c r="AK190" s="103" t="str">
        <f>IF(COUNT($A190)=0,"",IF(AI190="","--",IF(AI190="3E","3E",LOOKUP(AI190/AK$2,{0,0.4,0.45,0.5,0.55,0.6,0.65,0.7,0.75,0.8,1},{0,2,2.25,2.5,2.75,3,3.25,3.5,3.75,4}))))</f>
        <v/>
      </c>
      <c r="AL190" s="94" t="str">
        <f>IFERROR(IF(COUNT($A190)=0,"",IF(COUNT(W190)=0,"--",IF(COUNTIF(B190:AK190,"3E")&gt;0,"3E",SUM(IF(D190&gt;=2,D190*$D$3),IF(G190&gt;=2,G190*$G$3),IF(J190&gt;=2,J190*$J$3),IF(M190&gt;=2,M190*$M$3),IF(P190&gt;=2,P190*$P$3),IF(S190&gt;=2,S190*$S$3),IF(V190&gt;=2,V190*$V$3),IF(Y190&gt;=2,Y190*$Y$3),IF(AB190&gt;=2,AB190*$AB$3),IF(AE190&gt;=2,AE190*$AE$3),IF(AH190&gt;=2,AH190*$AH$3),IF(AK190&gt;=2,AK190*$AK$3))))),"")</f>
        <v/>
      </c>
      <c r="AM190" s="4" t="str">
        <f>IF(COUNT($A190)=0,"",IF(COUNT(W190)=0,"--",IF(COUNTIF(B190:Y190,"3E")&gt;0,"3E",TRUNC(SUM(IF(N(D190)&gt;=2,D$3*D190,0),IF(N(G190)&gt;=2,G$3*G190,0),IF(N(J190)&gt;=2,J$3*J190,0),IF(N(M190)&gt;=2,M$3*M190,0),IF(N(P190)&gt;=2,P$3*P190,0),IF(N(S190)&gt;=2,S$3*S190,0),IF(N(AB190)&gt;=2,AB$3*AB190,0),IF(N(AE190)&gt;=2,AE$3*AE190,0),IF(N(AH190)&gt;=2,AH$3*AH190,0),IF(N(V190)&gt;=2,V$3*V190,0),IF(N(Y190)&gt;=2,Y$3*Y190,0))/TCP,3))))</f>
        <v/>
      </c>
      <c r="AN190" s="2" t="str">
        <f>IFERROR(IF(COUNT($A190)=0,"",IF(COUNT(W190)=0,"--",IF(COUNTIF(B190:AK190,"3E")&gt;0,"3E",SUM(IF(D190&gt;=2,$D$3),IF(G190&gt;=2,$G$3),IF(J190&gt;=2,$J$3),IF(M190&gt;=2,$M$3),IF(P190&gt;=2,$P$3),IF(S190&gt;=2,$S$3),IF(V190&gt;=2,$V$3),IF(Y190&gt;=2,$Y$3),IF(AB190&gt;=2,$AB$3),IF(AE190&gt;=2,$AE$3),IF(AH190&gt;=2,$AH$3),IF(AK190&gt;=2,$AK$3))))),"")</f>
        <v/>
      </c>
      <c r="AO190" s="2" t="str">
        <f>IF(AM190="3E","3E",IF(COUNT($A190)=0,"",IF(COUNT(AK190)=0,"I",LOOKUP(AM190,{0,2,2.25,2.5,2.75,3,3.25,3.5,3.75,4},{"F","D","C","C+","B-","B","B+","A-","A","A+"}))))</f>
        <v/>
      </c>
      <c r="AP190" s="2" t="str">
        <f>IF(AM190="3E","3E",IF(OR(COUNT($A190)=0,COUNT(W190)=0),"",IF(AND(Y190&gt;=2,AM190&gt;=2,AN190&gt;=28),"PASS","FAIL")))</f>
        <v/>
      </c>
      <c r="AQ190" s="2" t="str">
        <f>IF(COUNT($A190)=0,"",IF(AP190="3E","3E",IF(AP190="PASS",CONCATENATE(IF(N(D190)&lt;2,"411F,",""),IF(N(G190)&lt;2,"412F,",""),IF(N(J190)&lt;2,"413F,",""),IF(N(M190)&lt;2,"421F,",""),IF(N(P190)&lt;2,"422F,",""),IF(N(S190)&lt;2,"423F,",""),IF(N(AB190)&lt;2,"431F,",""),IF(N(AE190)&lt;2,"432F,",""),IF(N(AH190)&lt;2,"433F,","")),"")))</f>
        <v/>
      </c>
      <c r="AR190" s="6" t="str">
        <f t="shared" si="3"/>
        <v/>
      </c>
    </row>
    <row r="191" spans="1:44" ht="18.95" customHeight="1" x14ac:dyDescent="0.25">
      <c r="A191" s="93" t="str">
        <f>IF(DR!$B193="","",DR!$B193)</f>
        <v/>
      </c>
      <c r="B191" s="5" t="str">
        <f>IF(COUNT($A191)=0,"",IF($A191&lt;&gt;DR!$B193,"ERR",DR!J193))</f>
        <v/>
      </c>
      <c r="C191" s="2" t="str">
        <f>IF(COUNT($A191)=0,"",IF(B191="3E","3E",IF(B191="","I",LOOKUP(B191/D$2,{0,0.4,0.45,0.5,0.55,0.6,0.65,0.7,0.75,0.8,1},{"F","D","C","C+","B-","B","B+","A-","A","A+"}))))</f>
        <v/>
      </c>
      <c r="D191" s="99" t="str">
        <f>IF(COUNT($A191)=0,"",IF(B191="","--",IF(B191="3E","3E",LOOKUP(B191/D$2,{0,0.4,0.45,0.5,0.55,0.6,0.65,0.7,0.75,0.8,1},{0,2,2.25,2.5,2.75,3,3.25,3.5,3.75,4}))))</f>
        <v/>
      </c>
      <c r="E191" s="5" t="str">
        <f>IF(COUNT($A191)=0,"",IF($A191&lt;&gt;DR!$B193,"ERR",DR!R193))</f>
        <v/>
      </c>
      <c r="F191" s="2" t="str">
        <f>IF(COUNT($A191)=0,"",IF(E191="3E","3E",IF(E191="","I",LOOKUP(E191/G$2,{0,0.4,0.45,0.5,0.55,0.6,0.65,0.7,0.75,0.8,1},{"F","D","C","C+","B-","B","B+","A-","A","A+"}))))</f>
        <v/>
      </c>
      <c r="G191" s="99" t="str">
        <f>IF(COUNT($A191)=0,"",IF(E191="","--",IF(E191="3E","3E",LOOKUP(E191/G$2,{0,0.4,0.45,0.5,0.55,0.6,0.65,0.7,0.75,0.8,1},{0,2,2.25,2.5,2.75,3,3.25,3.5,3.75,4}))))</f>
        <v/>
      </c>
      <c r="H191" s="5" t="str">
        <f>IF(COUNT($A191)=0,"",IF($A191&lt;&gt;DR!$B193,"ERR",DR!Z193))</f>
        <v/>
      </c>
      <c r="I191" s="2" t="str">
        <f>IF(COUNT($A191)=0,"",IF(H191="3E","3E",IF(H191="","I",LOOKUP(H191/J$2,{0,0.4,0.45,0.5,0.55,0.6,0.65,0.7,0.75,0.8,1},{"F","D","C","C+","B-","B","B+","A-","A","A+"}))))</f>
        <v/>
      </c>
      <c r="J191" s="99" t="str">
        <f>IF(COUNT($A191)=0,"",IF(H191="","--",IF(H191="3E","3E",LOOKUP(H191/J$2,{0,0.4,0.45,0.5,0.55,0.6,0.65,0.7,0.75,0.8,1},{0,2,2.25,2.5,2.75,3,3.25,3.5,3.75,4}))))</f>
        <v/>
      </c>
      <c r="K191" s="5" t="str">
        <f>IF(COUNT($A191)=0,"",IF($A191&lt;&gt;DR!$B193,"ERR",DR!AH193))</f>
        <v/>
      </c>
      <c r="L191" s="2" t="str">
        <f>IF(COUNT($A191)=0,"",IF(K191="3E","3E",IF(K191="","I",LOOKUP(K191/M$2,{0,0.4,0.45,0.5,0.55,0.6,0.65,0.7,0.75,0.8,1},{"F","D","C","C+","B-","B","B+","A-","A","A+"}))))</f>
        <v/>
      </c>
      <c r="M191" s="99" t="str">
        <f>IF(COUNT($A191)=0,"",IF(K191="","--",IF(K191="3E","3E",LOOKUP(K191/M$2,{0,0.4,0.45,0.5,0.55,0.6,0.65,0.7,0.75,0.8,1},{0,2,2.25,2.5,2.75,3,3.25,3.5,3.75,4}))))</f>
        <v/>
      </c>
      <c r="N191" s="5" t="str">
        <f>IF(COUNT($A191)=0,"",IF($A191&lt;&gt;DR!$B193,"ERR",DR!AP193))</f>
        <v/>
      </c>
      <c r="O191" s="2" t="str">
        <f>IF(COUNT($A191)=0,"",IF(N191="3E","3E",IF(N191="","I",LOOKUP(N191/P$2,{0,0.4,0.45,0.5,0.55,0.6,0.65,0.7,0.75,0.8,1},{"F","D","C","C+","B-","B","B+","A-","A","A+"}))))</f>
        <v/>
      </c>
      <c r="P191" s="99" t="str">
        <f>IF(COUNT($A191)=0,"",IF(N191="","--",IF(N191="3E","3E",LOOKUP(N191/P$2,{0,0.4,0.45,0.5,0.55,0.6,0.65,0.7,0.75,0.8,1},{0,2,2.25,2.5,2.75,3,3.25,3.5,3.75,4}))))</f>
        <v/>
      </c>
      <c r="Q191" s="5" t="str">
        <f>IF(COUNT($A191)=0,"",IF($A191&lt;&gt;DR!$B193,"ERR",DR!AX193))</f>
        <v/>
      </c>
      <c r="R191" s="2" t="str">
        <f>IF(COUNT($A191)=0,"",IF(Q191="3E","3E",IF(Q191="","I",LOOKUP(Q191/S$2,{0,0.4,0.45,0.5,0.55,0.6,0.65,0.7,0.75,0.8,1},{"F","D","C","C+","B-","B","B+","A-","A","A+"}))))</f>
        <v/>
      </c>
      <c r="S191" s="99" t="str">
        <f>IF(COUNT($A191)=0,"",IF(Q191="","--",IF(Q191="3E","3E",LOOKUP(Q191/S$2,{0,0.4,0.45,0.5,0.55,0.6,0.65,0.7,0.75,0.8,1},{0,2,2.25,2.5,2.75,3,3.25,3.5,3.75,4}))))</f>
        <v/>
      </c>
      <c r="T191" s="5" t="str">
        <f>IF(OR(COUNT($A191)=0,DR!BZ193=""),"",IF($A191&lt;&gt;DR!$B193,"ERR",DR!BZ193))</f>
        <v/>
      </c>
      <c r="U191" s="2" t="str">
        <f>IF(COUNT($A191)=0,"",IF(T191="3E","3E",IF(T191="","I",LOOKUP(T191/V$2,{0,0.4,0.45,0.5,0.55,0.6,0.65,0.7,0.75,0.8,1},{"F","D","C","C+","B-","B","B+","A-","A","A+"}))))</f>
        <v/>
      </c>
      <c r="V191" s="99" t="str">
        <f>IF(COUNT($A191)=0,"",IF(T191="","--",IF(T191="3E","3E",LOOKUP(T191/V$2,{0,0.4,0.45,0.5,0.55,0.6,0.65,0.7,0.75,0.8,1},{0,2,2.25,2.5,2.75,3,3.25,3.5,3.75,4}))))</f>
        <v/>
      </c>
      <c r="W191" s="5" t="str">
        <f>IF(COUNT($A191)=0,"",IF($A191&lt;&gt;DR!$B193,"ERR",IF(DR!$A193="IM",DR!CL193,DR!CK193)))</f>
        <v/>
      </c>
      <c r="X191" s="2" t="str">
        <f>IF(COUNT($A191)=0,"",IF(W191="3E","3E",IF(W191="","I",LOOKUP(W191/Y$2,{0,0.4,0.45,0.5,0.55,0.6,0.65,0.7,0.75,0.8,1},{"F","D","C","C+","B-","B","B+","A-","A","A+"}))))</f>
        <v/>
      </c>
      <c r="Y191" s="99" t="str">
        <f>IF(COUNT($A191)=0,"",IF(W191="","--",IF(W191="3E","3E",LOOKUP(W191/Y$2,{0,0.4,0.45,0.5,0.55,0.6,0.65,0.7,0.75,0.8,1},{0,2,2.25,2.5,2.75,3,3.25,3.5,3.75,4}))))</f>
        <v/>
      </c>
      <c r="Z191" s="5" t="str">
        <f>IF(COUNT($A191)=0,"",IF($A191&lt;&gt;DR!$B193,"ERR",DR!BF193))</f>
        <v/>
      </c>
      <c r="AA191" s="2" t="str">
        <f>IF(COUNT($A191)=0,"",IF(Z191="3E","3E",IF(Z191="","I",LOOKUP(Z191/AB$2,{0,0.4,0.45,0.5,0.55,0.6,0.65,0.7,0.75,0.8,1},{"F","D","C","C+","B-","B","B+","A-","A","A+"}))))</f>
        <v/>
      </c>
      <c r="AB191" s="99" t="str">
        <f>IF(COUNT($A191)=0,"",IF(Z191="","--",IF(Z191="3E","3E",LOOKUP(Z191/AB$2,{0,0.4,0.45,0.5,0.55,0.6,0.65,0.7,0.75,0.8,1},{0,2,2.25,2.5,2.75,3,3.25,3.5,3.75,4}))))</f>
        <v/>
      </c>
      <c r="AC191" s="5" t="str">
        <f>IF(COUNT($A191)=0,"",IF($A191&lt;&gt;DR!$B193,"ERR",DR!BG193))</f>
        <v/>
      </c>
      <c r="AD191" s="2" t="str">
        <f>IF(COUNT($A191)=0,"",IF(AC191="3E","3E",IF(AC191="","I",LOOKUP(AC191/AE$2,{0,0.4,0.45,0.5,0.55,0.6,0.65,0.7,0.75,0.8,1},{"F","D","C","C+","B-","B","B+","A-","A","A+"}))))</f>
        <v/>
      </c>
      <c r="AE191" s="99" t="str">
        <f>IF(COUNT($A191)=0,"",IF(AC191="","--",IF(AC191="3E","3E",LOOKUP(AC191/AE$2,{0,0.4,0.45,0.5,0.55,0.6,0.65,0.7,0.75,0.8,1},{0,2,2.25,2.5,2.75,3,3.25,3.5,3.75,4}))))</f>
        <v/>
      </c>
      <c r="AF191" s="5" t="str">
        <f>IF(COUNT($A191)=0,"",IF($A191&lt;&gt;DR!$B193,"ERR",DR!BQ193))</f>
        <v/>
      </c>
      <c r="AG191" s="2" t="str">
        <f>IF(COUNT($A191)=0,"",IF(AF191="3E","3E",IF(AF191="","I",LOOKUP(AF191/AH$2,{0,0.4,0.45,0.5,0.55,0.6,0.65,0.7,0.75,0.8,1},{"F","D","C","C+","B-","B","B+","A-","A","A+"}))))</f>
        <v/>
      </c>
      <c r="AH191" s="99" t="str">
        <f>IF(COUNT($A191)=0,"",IF(AF191="","--",IF(AF191="3E","3E",LOOKUP(AF191/AH$2,{0,0.4,0.45,0.5,0.55,0.6,0.65,0.7,0.75,0.8,1},{0,2,2.25,2.5,2.75,3,3.25,3.5,3.75,4}))))</f>
        <v/>
      </c>
      <c r="AI191" s="5" t="str">
        <f>IF(COUNT($A191)=0,"",IF($A191&lt;&gt;DR!$B193,"ERR",DR!BY193))</f>
        <v/>
      </c>
      <c r="AJ191" s="2" t="str">
        <f>IF(COUNT($A191)=0,"",IF(AI191="3E","3E",IF(AI191="","I",LOOKUP(AI191/AK$2,{0,0.4,0.45,0.5,0.55,0.6,0.65,0.7,0.75,0.8,1},{"F","D","C","C+","B-","B","B+","A-","A","A+"}))))</f>
        <v/>
      </c>
      <c r="AK191" s="103" t="str">
        <f>IF(COUNT($A191)=0,"",IF(AI191="","--",IF(AI191="3E","3E",LOOKUP(AI191/AK$2,{0,0.4,0.45,0.5,0.55,0.6,0.65,0.7,0.75,0.8,1},{0,2,2.25,2.5,2.75,3,3.25,3.5,3.75,4}))))</f>
        <v/>
      </c>
      <c r="AL191" s="94" t="str">
        <f>IFERROR(IF(COUNT($A191)=0,"",IF(COUNT(W191)=0,"--",IF(COUNTIF(B191:AK191,"3E")&gt;0,"3E",SUM(IF(D191&gt;=2,D191*$D$3),IF(G191&gt;=2,G191*$G$3),IF(J191&gt;=2,J191*$J$3),IF(M191&gt;=2,M191*$M$3),IF(P191&gt;=2,P191*$P$3),IF(S191&gt;=2,S191*$S$3),IF(V191&gt;=2,V191*$V$3),IF(Y191&gt;=2,Y191*$Y$3),IF(AB191&gt;=2,AB191*$AB$3),IF(AE191&gt;=2,AE191*$AE$3),IF(AH191&gt;=2,AH191*$AH$3),IF(AK191&gt;=2,AK191*$AK$3))))),"")</f>
        <v/>
      </c>
      <c r="AM191" s="4" t="str">
        <f>IF(COUNT($A191)=0,"",IF(COUNT(W191)=0,"--",IF(COUNTIF(B191:Y191,"3E")&gt;0,"3E",TRUNC(SUM(IF(N(D191)&gt;=2,D$3*D191,0),IF(N(G191)&gt;=2,G$3*G191,0),IF(N(J191)&gt;=2,J$3*J191,0),IF(N(M191)&gt;=2,M$3*M191,0),IF(N(P191)&gt;=2,P$3*P191,0),IF(N(S191)&gt;=2,S$3*S191,0),IF(N(AB191)&gt;=2,AB$3*AB191,0),IF(N(AE191)&gt;=2,AE$3*AE191,0),IF(N(AH191)&gt;=2,AH$3*AH191,0),IF(N(V191)&gt;=2,V$3*V191,0),IF(N(Y191)&gt;=2,Y$3*Y191,0))/TCP,3))))</f>
        <v/>
      </c>
      <c r="AN191" s="2" t="str">
        <f>IFERROR(IF(COUNT($A191)=0,"",IF(COUNT(W191)=0,"--",IF(COUNTIF(B191:AK191,"3E")&gt;0,"3E",SUM(IF(D191&gt;=2,$D$3),IF(G191&gt;=2,$G$3),IF(J191&gt;=2,$J$3),IF(M191&gt;=2,$M$3),IF(P191&gt;=2,$P$3),IF(S191&gt;=2,$S$3),IF(V191&gt;=2,$V$3),IF(Y191&gt;=2,$Y$3),IF(AB191&gt;=2,$AB$3),IF(AE191&gt;=2,$AE$3),IF(AH191&gt;=2,$AH$3),IF(AK191&gt;=2,$AK$3))))),"")</f>
        <v/>
      </c>
      <c r="AO191" s="2" t="str">
        <f>IF(AM191="3E","3E",IF(COUNT($A191)=0,"",IF(COUNT(AK191)=0,"I",LOOKUP(AM191,{0,2,2.25,2.5,2.75,3,3.25,3.5,3.75,4},{"F","D","C","C+","B-","B","B+","A-","A","A+"}))))</f>
        <v/>
      </c>
      <c r="AP191" s="2" t="str">
        <f>IF(AM191="3E","3E",IF(OR(COUNT($A191)=0,COUNT(W191)=0),"",IF(AND(Y191&gt;=2,AM191&gt;=2,AN191&gt;=28),"PASS","FAIL")))</f>
        <v/>
      </c>
      <c r="AQ191" s="2" t="str">
        <f>IF(COUNT($A191)=0,"",IF(AP191="3E","3E",IF(AP191="PASS",CONCATENATE(IF(N(D191)&lt;2,"411F,",""),IF(N(G191)&lt;2,"412F,",""),IF(N(J191)&lt;2,"413F,",""),IF(N(M191)&lt;2,"421F,",""),IF(N(P191)&lt;2,"422F,",""),IF(N(S191)&lt;2,"423F,",""),IF(N(AB191)&lt;2,"431F,",""),IF(N(AE191)&lt;2,"432F,",""),IF(N(AH191)&lt;2,"433F,","")),"")))</f>
        <v/>
      </c>
      <c r="AR191" s="6" t="str">
        <f t="shared" si="3"/>
        <v/>
      </c>
    </row>
    <row r="192" spans="1:44" ht="18.95" customHeight="1" x14ac:dyDescent="0.25">
      <c r="A192" s="93" t="str">
        <f>IF(DR!$B194="","",DR!$B194)</f>
        <v/>
      </c>
      <c r="B192" s="5" t="str">
        <f>IF(COUNT($A192)=0,"",IF($A192&lt;&gt;DR!$B194,"ERR",DR!J194))</f>
        <v/>
      </c>
      <c r="C192" s="2" t="str">
        <f>IF(COUNT($A192)=0,"",IF(B192="3E","3E",IF(B192="","I",LOOKUP(B192/D$2,{0,0.4,0.45,0.5,0.55,0.6,0.65,0.7,0.75,0.8,1},{"F","D","C","C+","B-","B","B+","A-","A","A+"}))))</f>
        <v/>
      </c>
      <c r="D192" s="99" t="str">
        <f>IF(COUNT($A192)=0,"",IF(B192="","--",IF(B192="3E","3E",LOOKUP(B192/D$2,{0,0.4,0.45,0.5,0.55,0.6,0.65,0.7,0.75,0.8,1},{0,2,2.25,2.5,2.75,3,3.25,3.5,3.75,4}))))</f>
        <v/>
      </c>
      <c r="E192" s="5" t="str">
        <f>IF(COUNT($A192)=0,"",IF($A192&lt;&gt;DR!$B194,"ERR",DR!R194))</f>
        <v/>
      </c>
      <c r="F192" s="2" t="str">
        <f>IF(COUNT($A192)=0,"",IF(E192="3E","3E",IF(E192="","I",LOOKUP(E192/G$2,{0,0.4,0.45,0.5,0.55,0.6,0.65,0.7,0.75,0.8,1},{"F","D","C","C+","B-","B","B+","A-","A","A+"}))))</f>
        <v/>
      </c>
      <c r="G192" s="99" t="str">
        <f>IF(COUNT($A192)=0,"",IF(E192="","--",IF(E192="3E","3E",LOOKUP(E192/G$2,{0,0.4,0.45,0.5,0.55,0.6,0.65,0.7,0.75,0.8,1},{0,2,2.25,2.5,2.75,3,3.25,3.5,3.75,4}))))</f>
        <v/>
      </c>
      <c r="H192" s="5" t="str">
        <f>IF(COUNT($A192)=0,"",IF($A192&lt;&gt;DR!$B194,"ERR",DR!Z194))</f>
        <v/>
      </c>
      <c r="I192" s="2" t="str">
        <f>IF(COUNT($A192)=0,"",IF(H192="3E","3E",IF(H192="","I",LOOKUP(H192/J$2,{0,0.4,0.45,0.5,0.55,0.6,0.65,0.7,0.75,0.8,1},{"F","D","C","C+","B-","B","B+","A-","A","A+"}))))</f>
        <v/>
      </c>
      <c r="J192" s="99" t="str">
        <f>IF(COUNT($A192)=0,"",IF(H192="","--",IF(H192="3E","3E",LOOKUP(H192/J$2,{0,0.4,0.45,0.5,0.55,0.6,0.65,0.7,0.75,0.8,1},{0,2,2.25,2.5,2.75,3,3.25,3.5,3.75,4}))))</f>
        <v/>
      </c>
      <c r="K192" s="5" t="str">
        <f>IF(COUNT($A192)=0,"",IF($A192&lt;&gt;DR!$B194,"ERR",DR!AH194))</f>
        <v/>
      </c>
      <c r="L192" s="2" t="str">
        <f>IF(COUNT($A192)=0,"",IF(K192="3E","3E",IF(K192="","I",LOOKUP(K192/M$2,{0,0.4,0.45,0.5,0.55,0.6,0.65,0.7,0.75,0.8,1},{"F","D","C","C+","B-","B","B+","A-","A","A+"}))))</f>
        <v/>
      </c>
      <c r="M192" s="99" t="str">
        <f>IF(COUNT($A192)=0,"",IF(K192="","--",IF(K192="3E","3E",LOOKUP(K192/M$2,{0,0.4,0.45,0.5,0.55,0.6,0.65,0.7,0.75,0.8,1},{0,2,2.25,2.5,2.75,3,3.25,3.5,3.75,4}))))</f>
        <v/>
      </c>
      <c r="N192" s="5" t="str">
        <f>IF(COUNT($A192)=0,"",IF($A192&lt;&gt;DR!$B194,"ERR",DR!AP194))</f>
        <v/>
      </c>
      <c r="O192" s="2" t="str">
        <f>IF(COUNT($A192)=0,"",IF(N192="3E","3E",IF(N192="","I",LOOKUP(N192/P$2,{0,0.4,0.45,0.5,0.55,0.6,0.65,0.7,0.75,0.8,1},{"F","D","C","C+","B-","B","B+","A-","A","A+"}))))</f>
        <v/>
      </c>
      <c r="P192" s="99" t="str">
        <f>IF(COUNT($A192)=0,"",IF(N192="","--",IF(N192="3E","3E",LOOKUP(N192/P$2,{0,0.4,0.45,0.5,0.55,0.6,0.65,0.7,0.75,0.8,1},{0,2,2.25,2.5,2.75,3,3.25,3.5,3.75,4}))))</f>
        <v/>
      </c>
      <c r="Q192" s="5" t="str">
        <f>IF(COUNT($A192)=0,"",IF($A192&lt;&gt;DR!$B194,"ERR",DR!AX194))</f>
        <v/>
      </c>
      <c r="R192" s="2" t="str">
        <f>IF(COUNT($A192)=0,"",IF(Q192="3E","3E",IF(Q192="","I",LOOKUP(Q192/S$2,{0,0.4,0.45,0.5,0.55,0.6,0.65,0.7,0.75,0.8,1},{"F","D","C","C+","B-","B","B+","A-","A","A+"}))))</f>
        <v/>
      </c>
      <c r="S192" s="99" t="str">
        <f>IF(COUNT($A192)=0,"",IF(Q192="","--",IF(Q192="3E","3E",LOOKUP(Q192/S$2,{0,0.4,0.45,0.5,0.55,0.6,0.65,0.7,0.75,0.8,1},{0,2,2.25,2.5,2.75,3,3.25,3.5,3.75,4}))))</f>
        <v/>
      </c>
      <c r="T192" s="5" t="str">
        <f>IF(OR(COUNT($A192)=0,DR!BZ194=""),"",IF($A192&lt;&gt;DR!$B194,"ERR",DR!BZ194))</f>
        <v/>
      </c>
      <c r="U192" s="2" t="str">
        <f>IF(COUNT($A192)=0,"",IF(T192="3E","3E",IF(T192="","I",LOOKUP(T192/V$2,{0,0.4,0.45,0.5,0.55,0.6,0.65,0.7,0.75,0.8,1},{"F","D","C","C+","B-","B","B+","A-","A","A+"}))))</f>
        <v/>
      </c>
      <c r="V192" s="99" t="str">
        <f>IF(COUNT($A192)=0,"",IF(T192="","--",IF(T192="3E","3E",LOOKUP(T192/V$2,{0,0.4,0.45,0.5,0.55,0.6,0.65,0.7,0.75,0.8,1},{0,2,2.25,2.5,2.75,3,3.25,3.5,3.75,4}))))</f>
        <v/>
      </c>
      <c r="W192" s="5" t="str">
        <f>IF(COUNT($A192)=0,"",IF($A192&lt;&gt;DR!$B194,"ERR",IF(DR!$A194="IM",DR!CL194,DR!CK194)))</f>
        <v/>
      </c>
      <c r="X192" s="2" t="str">
        <f>IF(COUNT($A192)=0,"",IF(W192="3E","3E",IF(W192="","I",LOOKUP(W192/Y$2,{0,0.4,0.45,0.5,0.55,0.6,0.65,0.7,0.75,0.8,1},{"F","D","C","C+","B-","B","B+","A-","A","A+"}))))</f>
        <v/>
      </c>
      <c r="Y192" s="99" t="str">
        <f>IF(COUNT($A192)=0,"",IF(W192="","--",IF(W192="3E","3E",LOOKUP(W192/Y$2,{0,0.4,0.45,0.5,0.55,0.6,0.65,0.7,0.75,0.8,1},{0,2,2.25,2.5,2.75,3,3.25,3.5,3.75,4}))))</f>
        <v/>
      </c>
      <c r="Z192" s="5" t="str">
        <f>IF(COUNT($A192)=0,"",IF($A192&lt;&gt;DR!$B194,"ERR",DR!BF194))</f>
        <v/>
      </c>
      <c r="AA192" s="2" t="str">
        <f>IF(COUNT($A192)=0,"",IF(Z192="3E","3E",IF(Z192="","I",LOOKUP(Z192/AB$2,{0,0.4,0.45,0.5,0.55,0.6,0.65,0.7,0.75,0.8,1},{"F","D","C","C+","B-","B","B+","A-","A","A+"}))))</f>
        <v/>
      </c>
      <c r="AB192" s="99" t="str">
        <f>IF(COUNT($A192)=0,"",IF(Z192="","--",IF(Z192="3E","3E",LOOKUP(Z192/AB$2,{0,0.4,0.45,0.5,0.55,0.6,0.65,0.7,0.75,0.8,1},{0,2,2.25,2.5,2.75,3,3.25,3.5,3.75,4}))))</f>
        <v/>
      </c>
      <c r="AC192" s="5" t="str">
        <f>IF(COUNT($A192)=0,"",IF($A192&lt;&gt;DR!$B194,"ERR",DR!BG194))</f>
        <v/>
      </c>
      <c r="AD192" s="2" t="str">
        <f>IF(COUNT($A192)=0,"",IF(AC192="3E","3E",IF(AC192="","I",LOOKUP(AC192/AE$2,{0,0.4,0.45,0.5,0.55,0.6,0.65,0.7,0.75,0.8,1},{"F","D","C","C+","B-","B","B+","A-","A","A+"}))))</f>
        <v/>
      </c>
      <c r="AE192" s="99" t="str">
        <f>IF(COUNT($A192)=0,"",IF(AC192="","--",IF(AC192="3E","3E",LOOKUP(AC192/AE$2,{0,0.4,0.45,0.5,0.55,0.6,0.65,0.7,0.75,0.8,1},{0,2,2.25,2.5,2.75,3,3.25,3.5,3.75,4}))))</f>
        <v/>
      </c>
      <c r="AF192" s="5" t="str">
        <f>IF(COUNT($A192)=0,"",IF($A192&lt;&gt;DR!$B194,"ERR",DR!BQ194))</f>
        <v/>
      </c>
      <c r="AG192" s="2" t="str">
        <f>IF(COUNT($A192)=0,"",IF(AF192="3E","3E",IF(AF192="","I",LOOKUP(AF192/AH$2,{0,0.4,0.45,0.5,0.55,0.6,0.65,0.7,0.75,0.8,1},{"F","D","C","C+","B-","B","B+","A-","A","A+"}))))</f>
        <v/>
      </c>
      <c r="AH192" s="99" t="str">
        <f>IF(COUNT($A192)=0,"",IF(AF192="","--",IF(AF192="3E","3E",LOOKUP(AF192/AH$2,{0,0.4,0.45,0.5,0.55,0.6,0.65,0.7,0.75,0.8,1},{0,2,2.25,2.5,2.75,3,3.25,3.5,3.75,4}))))</f>
        <v/>
      </c>
      <c r="AI192" s="5" t="str">
        <f>IF(COUNT($A192)=0,"",IF($A192&lt;&gt;DR!$B194,"ERR",DR!BY194))</f>
        <v/>
      </c>
      <c r="AJ192" s="2" t="str">
        <f>IF(COUNT($A192)=0,"",IF(AI192="3E","3E",IF(AI192="","I",LOOKUP(AI192/AK$2,{0,0.4,0.45,0.5,0.55,0.6,0.65,0.7,0.75,0.8,1},{"F","D","C","C+","B-","B","B+","A-","A","A+"}))))</f>
        <v/>
      </c>
      <c r="AK192" s="103" t="str">
        <f>IF(COUNT($A192)=0,"",IF(AI192="","--",IF(AI192="3E","3E",LOOKUP(AI192/AK$2,{0,0.4,0.45,0.5,0.55,0.6,0.65,0.7,0.75,0.8,1},{0,2,2.25,2.5,2.75,3,3.25,3.5,3.75,4}))))</f>
        <v/>
      </c>
      <c r="AL192" s="94" t="str">
        <f>IFERROR(IF(COUNT($A192)=0,"",IF(COUNT(W192)=0,"--",IF(COUNTIF(B192:AK192,"3E")&gt;0,"3E",SUM(IF(D192&gt;=2,D192*$D$3),IF(G192&gt;=2,G192*$G$3),IF(J192&gt;=2,J192*$J$3),IF(M192&gt;=2,M192*$M$3),IF(P192&gt;=2,P192*$P$3),IF(S192&gt;=2,S192*$S$3),IF(V192&gt;=2,V192*$V$3),IF(Y192&gt;=2,Y192*$Y$3),IF(AB192&gt;=2,AB192*$AB$3),IF(AE192&gt;=2,AE192*$AE$3),IF(AH192&gt;=2,AH192*$AH$3),IF(AK192&gt;=2,AK192*$AK$3))))),"")</f>
        <v/>
      </c>
      <c r="AM192" s="4" t="str">
        <f>IF(COUNT($A192)=0,"",IF(COUNT(W192)=0,"--",IF(COUNTIF(B192:Y192,"3E")&gt;0,"3E",TRUNC(SUM(IF(N(D192)&gt;=2,D$3*D192,0),IF(N(G192)&gt;=2,G$3*G192,0),IF(N(J192)&gt;=2,J$3*J192,0),IF(N(M192)&gt;=2,M$3*M192,0),IF(N(P192)&gt;=2,P$3*P192,0),IF(N(S192)&gt;=2,S$3*S192,0),IF(N(AB192)&gt;=2,AB$3*AB192,0),IF(N(AE192)&gt;=2,AE$3*AE192,0),IF(N(AH192)&gt;=2,AH$3*AH192,0),IF(N(V192)&gt;=2,V$3*V192,0),IF(N(Y192)&gt;=2,Y$3*Y192,0))/TCP,3))))</f>
        <v/>
      </c>
      <c r="AN192" s="2" t="str">
        <f>IFERROR(IF(COUNT($A192)=0,"",IF(COUNT(W192)=0,"--",IF(COUNTIF(B192:AK192,"3E")&gt;0,"3E",SUM(IF(D192&gt;=2,$D$3),IF(G192&gt;=2,$G$3),IF(J192&gt;=2,$J$3),IF(M192&gt;=2,$M$3),IF(P192&gt;=2,$P$3),IF(S192&gt;=2,$S$3),IF(V192&gt;=2,$V$3),IF(Y192&gt;=2,$Y$3),IF(AB192&gt;=2,$AB$3),IF(AE192&gt;=2,$AE$3),IF(AH192&gt;=2,$AH$3),IF(AK192&gt;=2,$AK$3))))),"")</f>
        <v/>
      </c>
      <c r="AO192" s="2" t="str">
        <f>IF(AM192="3E","3E",IF(COUNT($A192)=0,"",IF(COUNT(AK192)=0,"I",LOOKUP(AM192,{0,2,2.25,2.5,2.75,3,3.25,3.5,3.75,4},{"F","D","C","C+","B-","B","B+","A-","A","A+"}))))</f>
        <v/>
      </c>
      <c r="AP192" s="2" t="str">
        <f>IF(AM192="3E","3E",IF(OR(COUNT($A192)=0,COUNT(W192)=0),"",IF(AND(Y192&gt;=2,AM192&gt;=2,AN192&gt;=28),"PASS","FAIL")))</f>
        <v/>
      </c>
      <c r="AQ192" s="2" t="str">
        <f>IF(COUNT($A192)=0,"",IF(AP192="3E","3E",IF(AP192="PASS",CONCATENATE(IF(N(D192)&lt;2,"411F,",""),IF(N(G192)&lt;2,"412F,",""),IF(N(J192)&lt;2,"413F,",""),IF(N(M192)&lt;2,"421F,",""),IF(N(P192)&lt;2,"422F,",""),IF(N(S192)&lt;2,"423F,",""),IF(N(AB192)&lt;2,"431F,",""),IF(N(AE192)&lt;2,"432F,",""),IF(N(AH192)&lt;2,"433F,","")),"")))</f>
        <v/>
      </c>
      <c r="AR192" s="6" t="str">
        <f t="shared" si="3"/>
        <v/>
      </c>
    </row>
    <row r="193" spans="1:44" ht="18.95" customHeight="1" x14ac:dyDescent="0.25">
      <c r="A193" s="93" t="str">
        <f>IF(DR!$B195="","",DR!$B195)</f>
        <v/>
      </c>
      <c r="B193" s="5" t="str">
        <f>IF(COUNT($A193)=0,"",IF($A193&lt;&gt;DR!$B195,"ERR",DR!J195))</f>
        <v/>
      </c>
      <c r="C193" s="2" t="str">
        <f>IF(COUNT($A193)=0,"",IF(B193="3E","3E",IF(B193="","I",LOOKUP(B193/D$2,{0,0.4,0.45,0.5,0.55,0.6,0.65,0.7,0.75,0.8,1},{"F","D","C","C+","B-","B","B+","A-","A","A+"}))))</f>
        <v/>
      </c>
      <c r="D193" s="99" t="str">
        <f>IF(COUNT($A193)=0,"",IF(B193="","--",IF(B193="3E","3E",LOOKUP(B193/D$2,{0,0.4,0.45,0.5,0.55,0.6,0.65,0.7,0.75,0.8,1},{0,2,2.25,2.5,2.75,3,3.25,3.5,3.75,4}))))</f>
        <v/>
      </c>
      <c r="E193" s="5" t="str">
        <f>IF(COUNT($A193)=0,"",IF($A193&lt;&gt;DR!$B195,"ERR",DR!R195))</f>
        <v/>
      </c>
      <c r="F193" s="2" t="str">
        <f>IF(COUNT($A193)=0,"",IF(E193="3E","3E",IF(E193="","I",LOOKUP(E193/G$2,{0,0.4,0.45,0.5,0.55,0.6,0.65,0.7,0.75,0.8,1},{"F","D","C","C+","B-","B","B+","A-","A","A+"}))))</f>
        <v/>
      </c>
      <c r="G193" s="99" t="str">
        <f>IF(COUNT($A193)=0,"",IF(E193="","--",IF(E193="3E","3E",LOOKUP(E193/G$2,{0,0.4,0.45,0.5,0.55,0.6,0.65,0.7,0.75,0.8,1},{0,2,2.25,2.5,2.75,3,3.25,3.5,3.75,4}))))</f>
        <v/>
      </c>
      <c r="H193" s="5" t="str">
        <f>IF(COUNT($A193)=0,"",IF($A193&lt;&gt;DR!$B195,"ERR",DR!Z195))</f>
        <v/>
      </c>
      <c r="I193" s="2" t="str">
        <f>IF(COUNT($A193)=0,"",IF(H193="3E","3E",IF(H193="","I",LOOKUP(H193/J$2,{0,0.4,0.45,0.5,0.55,0.6,0.65,0.7,0.75,0.8,1},{"F","D","C","C+","B-","B","B+","A-","A","A+"}))))</f>
        <v/>
      </c>
      <c r="J193" s="99" t="str">
        <f>IF(COUNT($A193)=0,"",IF(H193="","--",IF(H193="3E","3E",LOOKUP(H193/J$2,{0,0.4,0.45,0.5,0.55,0.6,0.65,0.7,0.75,0.8,1},{0,2,2.25,2.5,2.75,3,3.25,3.5,3.75,4}))))</f>
        <v/>
      </c>
      <c r="K193" s="5" t="str">
        <f>IF(COUNT($A193)=0,"",IF($A193&lt;&gt;DR!$B195,"ERR",DR!AH195))</f>
        <v/>
      </c>
      <c r="L193" s="2" t="str">
        <f>IF(COUNT($A193)=0,"",IF(K193="3E","3E",IF(K193="","I",LOOKUP(K193/M$2,{0,0.4,0.45,0.5,0.55,0.6,0.65,0.7,0.75,0.8,1},{"F","D","C","C+","B-","B","B+","A-","A","A+"}))))</f>
        <v/>
      </c>
      <c r="M193" s="99" t="str">
        <f>IF(COUNT($A193)=0,"",IF(K193="","--",IF(K193="3E","3E",LOOKUP(K193/M$2,{0,0.4,0.45,0.5,0.55,0.6,0.65,0.7,0.75,0.8,1},{0,2,2.25,2.5,2.75,3,3.25,3.5,3.75,4}))))</f>
        <v/>
      </c>
      <c r="N193" s="5" t="str">
        <f>IF(COUNT($A193)=0,"",IF($A193&lt;&gt;DR!$B195,"ERR",DR!AP195))</f>
        <v/>
      </c>
      <c r="O193" s="2" t="str">
        <f>IF(COUNT($A193)=0,"",IF(N193="3E","3E",IF(N193="","I",LOOKUP(N193/P$2,{0,0.4,0.45,0.5,0.55,0.6,0.65,0.7,0.75,0.8,1},{"F","D","C","C+","B-","B","B+","A-","A","A+"}))))</f>
        <v/>
      </c>
      <c r="P193" s="99" t="str">
        <f>IF(COUNT($A193)=0,"",IF(N193="","--",IF(N193="3E","3E",LOOKUP(N193/P$2,{0,0.4,0.45,0.5,0.55,0.6,0.65,0.7,0.75,0.8,1},{0,2,2.25,2.5,2.75,3,3.25,3.5,3.75,4}))))</f>
        <v/>
      </c>
      <c r="Q193" s="5" t="str">
        <f>IF(COUNT($A193)=0,"",IF($A193&lt;&gt;DR!$B195,"ERR",DR!AX195))</f>
        <v/>
      </c>
      <c r="R193" s="2" t="str">
        <f>IF(COUNT($A193)=0,"",IF(Q193="3E","3E",IF(Q193="","I",LOOKUP(Q193/S$2,{0,0.4,0.45,0.5,0.55,0.6,0.65,0.7,0.75,0.8,1},{"F","D","C","C+","B-","B","B+","A-","A","A+"}))))</f>
        <v/>
      </c>
      <c r="S193" s="99" t="str">
        <f>IF(COUNT($A193)=0,"",IF(Q193="","--",IF(Q193="3E","3E",LOOKUP(Q193/S$2,{0,0.4,0.45,0.5,0.55,0.6,0.65,0.7,0.75,0.8,1},{0,2,2.25,2.5,2.75,3,3.25,3.5,3.75,4}))))</f>
        <v/>
      </c>
      <c r="T193" s="5" t="str">
        <f>IF(OR(COUNT($A193)=0,DR!BZ195=""),"",IF($A193&lt;&gt;DR!$B195,"ERR",DR!BZ195))</f>
        <v/>
      </c>
      <c r="U193" s="2" t="str">
        <f>IF(COUNT($A193)=0,"",IF(T193="3E","3E",IF(T193="","I",LOOKUP(T193/V$2,{0,0.4,0.45,0.5,0.55,0.6,0.65,0.7,0.75,0.8,1},{"F","D","C","C+","B-","B","B+","A-","A","A+"}))))</f>
        <v/>
      </c>
      <c r="V193" s="99" t="str">
        <f>IF(COUNT($A193)=0,"",IF(T193="","--",IF(T193="3E","3E",LOOKUP(T193/V$2,{0,0.4,0.45,0.5,0.55,0.6,0.65,0.7,0.75,0.8,1},{0,2,2.25,2.5,2.75,3,3.25,3.5,3.75,4}))))</f>
        <v/>
      </c>
      <c r="W193" s="5" t="str">
        <f>IF(COUNT($A193)=0,"",IF($A193&lt;&gt;DR!$B195,"ERR",IF(DR!$A195="IM",DR!CL195,DR!CK195)))</f>
        <v/>
      </c>
      <c r="X193" s="2" t="str">
        <f>IF(COUNT($A193)=0,"",IF(W193="3E","3E",IF(W193="","I",LOOKUP(W193/Y$2,{0,0.4,0.45,0.5,0.55,0.6,0.65,0.7,0.75,0.8,1},{"F","D","C","C+","B-","B","B+","A-","A","A+"}))))</f>
        <v/>
      </c>
      <c r="Y193" s="99" t="str">
        <f>IF(COUNT($A193)=0,"",IF(W193="","--",IF(W193="3E","3E",LOOKUP(W193/Y$2,{0,0.4,0.45,0.5,0.55,0.6,0.65,0.7,0.75,0.8,1},{0,2,2.25,2.5,2.75,3,3.25,3.5,3.75,4}))))</f>
        <v/>
      </c>
      <c r="Z193" s="5" t="str">
        <f>IF(COUNT($A193)=0,"",IF($A193&lt;&gt;DR!$B195,"ERR",DR!BF195))</f>
        <v/>
      </c>
      <c r="AA193" s="2" t="str">
        <f>IF(COUNT($A193)=0,"",IF(Z193="3E","3E",IF(Z193="","I",LOOKUP(Z193/AB$2,{0,0.4,0.45,0.5,0.55,0.6,0.65,0.7,0.75,0.8,1},{"F","D","C","C+","B-","B","B+","A-","A","A+"}))))</f>
        <v/>
      </c>
      <c r="AB193" s="99" t="str">
        <f>IF(COUNT($A193)=0,"",IF(Z193="","--",IF(Z193="3E","3E",LOOKUP(Z193/AB$2,{0,0.4,0.45,0.5,0.55,0.6,0.65,0.7,0.75,0.8,1},{0,2,2.25,2.5,2.75,3,3.25,3.5,3.75,4}))))</f>
        <v/>
      </c>
      <c r="AC193" s="5" t="str">
        <f>IF(COUNT($A193)=0,"",IF($A193&lt;&gt;DR!$B195,"ERR",DR!BG195))</f>
        <v/>
      </c>
      <c r="AD193" s="2" t="str">
        <f>IF(COUNT($A193)=0,"",IF(AC193="3E","3E",IF(AC193="","I",LOOKUP(AC193/AE$2,{0,0.4,0.45,0.5,0.55,0.6,0.65,0.7,0.75,0.8,1},{"F","D","C","C+","B-","B","B+","A-","A","A+"}))))</f>
        <v/>
      </c>
      <c r="AE193" s="99" t="str">
        <f>IF(COUNT($A193)=0,"",IF(AC193="","--",IF(AC193="3E","3E",LOOKUP(AC193/AE$2,{0,0.4,0.45,0.5,0.55,0.6,0.65,0.7,0.75,0.8,1},{0,2,2.25,2.5,2.75,3,3.25,3.5,3.75,4}))))</f>
        <v/>
      </c>
      <c r="AF193" s="5" t="str">
        <f>IF(COUNT($A193)=0,"",IF($A193&lt;&gt;DR!$B195,"ERR",DR!BQ195))</f>
        <v/>
      </c>
      <c r="AG193" s="2" t="str">
        <f>IF(COUNT($A193)=0,"",IF(AF193="3E","3E",IF(AF193="","I",LOOKUP(AF193/AH$2,{0,0.4,0.45,0.5,0.55,0.6,0.65,0.7,0.75,0.8,1},{"F","D","C","C+","B-","B","B+","A-","A","A+"}))))</f>
        <v/>
      </c>
      <c r="AH193" s="99" t="str">
        <f>IF(COUNT($A193)=0,"",IF(AF193="","--",IF(AF193="3E","3E",LOOKUP(AF193/AH$2,{0,0.4,0.45,0.5,0.55,0.6,0.65,0.7,0.75,0.8,1},{0,2,2.25,2.5,2.75,3,3.25,3.5,3.75,4}))))</f>
        <v/>
      </c>
      <c r="AI193" s="5" t="str">
        <f>IF(COUNT($A193)=0,"",IF($A193&lt;&gt;DR!$B195,"ERR",DR!BY195))</f>
        <v/>
      </c>
      <c r="AJ193" s="2" t="str">
        <f>IF(COUNT($A193)=0,"",IF(AI193="3E","3E",IF(AI193="","I",LOOKUP(AI193/AK$2,{0,0.4,0.45,0.5,0.55,0.6,0.65,0.7,0.75,0.8,1},{"F","D","C","C+","B-","B","B+","A-","A","A+"}))))</f>
        <v/>
      </c>
      <c r="AK193" s="103" t="str">
        <f>IF(COUNT($A193)=0,"",IF(AI193="","--",IF(AI193="3E","3E",LOOKUP(AI193/AK$2,{0,0.4,0.45,0.5,0.55,0.6,0.65,0.7,0.75,0.8,1},{0,2,2.25,2.5,2.75,3,3.25,3.5,3.75,4}))))</f>
        <v/>
      </c>
      <c r="AL193" s="94" t="str">
        <f>IFERROR(IF(COUNT($A193)=0,"",IF(COUNT(W193)=0,"--",IF(COUNTIF(B193:AK193,"3E")&gt;0,"3E",SUM(IF(D193&gt;=2,D193*$D$3),IF(G193&gt;=2,G193*$G$3),IF(J193&gt;=2,J193*$J$3),IF(M193&gt;=2,M193*$M$3),IF(P193&gt;=2,P193*$P$3),IF(S193&gt;=2,S193*$S$3),IF(V193&gt;=2,V193*$V$3),IF(Y193&gt;=2,Y193*$Y$3),IF(AB193&gt;=2,AB193*$AB$3),IF(AE193&gt;=2,AE193*$AE$3),IF(AH193&gt;=2,AH193*$AH$3),IF(AK193&gt;=2,AK193*$AK$3))))),"")</f>
        <v/>
      </c>
      <c r="AM193" s="4" t="str">
        <f>IF(COUNT($A193)=0,"",IF(COUNT(W193)=0,"--",IF(COUNTIF(B193:Y193,"3E")&gt;0,"3E",TRUNC(SUM(IF(N(D193)&gt;=2,D$3*D193,0),IF(N(G193)&gt;=2,G$3*G193,0),IF(N(J193)&gt;=2,J$3*J193,0),IF(N(M193)&gt;=2,M$3*M193,0),IF(N(P193)&gt;=2,P$3*P193,0),IF(N(S193)&gt;=2,S$3*S193,0),IF(N(AB193)&gt;=2,AB$3*AB193,0),IF(N(AE193)&gt;=2,AE$3*AE193,0),IF(N(AH193)&gt;=2,AH$3*AH193,0),IF(N(V193)&gt;=2,V$3*V193,0),IF(N(Y193)&gt;=2,Y$3*Y193,0))/TCP,3))))</f>
        <v/>
      </c>
      <c r="AN193" s="2" t="str">
        <f>IFERROR(IF(COUNT($A193)=0,"",IF(COUNT(W193)=0,"--",IF(COUNTIF(B193:AK193,"3E")&gt;0,"3E",SUM(IF(D193&gt;=2,$D$3),IF(G193&gt;=2,$G$3),IF(J193&gt;=2,$J$3),IF(M193&gt;=2,$M$3),IF(P193&gt;=2,$P$3),IF(S193&gt;=2,$S$3),IF(V193&gt;=2,$V$3),IF(Y193&gt;=2,$Y$3),IF(AB193&gt;=2,$AB$3),IF(AE193&gt;=2,$AE$3),IF(AH193&gt;=2,$AH$3),IF(AK193&gt;=2,$AK$3))))),"")</f>
        <v/>
      </c>
      <c r="AO193" s="2" t="str">
        <f>IF(AM193="3E","3E",IF(COUNT($A193)=0,"",IF(COUNT(AK193)=0,"I",LOOKUP(AM193,{0,2,2.25,2.5,2.75,3,3.25,3.5,3.75,4},{"F","D","C","C+","B-","B","B+","A-","A","A+"}))))</f>
        <v/>
      </c>
      <c r="AP193" s="2" t="str">
        <f>IF(AM193="3E","3E",IF(OR(COUNT($A193)=0,COUNT(W193)=0),"",IF(AND(Y193&gt;=2,AM193&gt;=2,AN193&gt;=28),"PASS","FAIL")))</f>
        <v/>
      </c>
      <c r="AQ193" s="2" t="str">
        <f>IF(COUNT($A193)=0,"",IF(AP193="3E","3E",IF(AP193="PASS",CONCATENATE(IF(N(D193)&lt;2,"411F,",""),IF(N(G193)&lt;2,"412F,",""),IF(N(J193)&lt;2,"413F,",""),IF(N(M193)&lt;2,"421F,",""),IF(N(P193)&lt;2,"422F,",""),IF(N(S193)&lt;2,"423F,",""),IF(N(AB193)&lt;2,"431F,",""),IF(N(AE193)&lt;2,"432F,",""),IF(N(AH193)&lt;2,"433F,","")),"")))</f>
        <v/>
      </c>
      <c r="AR193" s="6" t="str">
        <f t="shared" si="3"/>
        <v/>
      </c>
    </row>
    <row r="194" spans="1:44" ht="18.95" customHeight="1" x14ac:dyDescent="0.25">
      <c r="A194" s="93" t="str">
        <f>IF(DR!$B196="","",DR!$B196)</f>
        <v/>
      </c>
      <c r="B194" s="5" t="str">
        <f>IF(COUNT($A194)=0,"",IF($A194&lt;&gt;DR!$B196,"ERR",DR!J196))</f>
        <v/>
      </c>
      <c r="C194" s="2" t="str">
        <f>IF(COUNT($A194)=0,"",IF(B194="3E","3E",IF(B194="","I",LOOKUP(B194/D$2,{0,0.4,0.45,0.5,0.55,0.6,0.65,0.7,0.75,0.8,1},{"F","D","C","C+","B-","B","B+","A-","A","A+"}))))</f>
        <v/>
      </c>
      <c r="D194" s="99" t="str">
        <f>IF(COUNT($A194)=0,"",IF(B194="","--",IF(B194="3E","3E",LOOKUP(B194/D$2,{0,0.4,0.45,0.5,0.55,0.6,0.65,0.7,0.75,0.8,1},{0,2,2.25,2.5,2.75,3,3.25,3.5,3.75,4}))))</f>
        <v/>
      </c>
      <c r="E194" s="5" t="str">
        <f>IF(COUNT($A194)=0,"",IF($A194&lt;&gt;DR!$B196,"ERR",DR!R196))</f>
        <v/>
      </c>
      <c r="F194" s="2" t="str">
        <f>IF(COUNT($A194)=0,"",IF(E194="3E","3E",IF(E194="","I",LOOKUP(E194/G$2,{0,0.4,0.45,0.5,0.55,0.6,0.65,0.7,0.75,0.8,1},{"F","D","C","C+","B-","B","B+","A-","A","A+"}))))</f>
        <v/>
      </c>
      <c r="G194" s="99" t="str">
        <f>IF(COUNT($A194)=0,"",IF(E194="","--",IF(E194="3E","3E",LOOKUP(E194/G$2,{0,0.4,0.45,0.5,0.55,0.6,0.65,0.7,0.75,0.8,1},{0,2,2.25,2.5,2.75,3,3.25,3.5,3.75,4}))))</f>
        <v/>
      </c>
      <c r="H194" s="5" t="str">
        <f>IF(COUNT($A194)=0,"",IF($A194&lt;&gt;DR!$B196,"ERR",DR!Z196))</f>
        <v/>
      </c>
      <c r="I194" s="2" t="str">
        <f>IF(COUNT($A194)=0,"",IF(H194="3E","3E",IF(H194="","I",LOOKUP(H194/J$2,{0,0.4,0.45,0.5,0.55,0.6,0.65,0.7,0.75,0.8,1},{"F","D","C","C+","B-","B","B+","A-","A","A+"}))))</f>
        <v/>
      </c>
      <c r="J194" s="99" t="str">
        <f>IF(COUNT($A194)=0,"",IF(H194="","--",IF(H194="3E","3E",LOOKUP(H194/J$2,{0,0.4,0.45,0.5,0.55,0.6,0.65,0.7,0.75,0.8,1},{0,2,2.25,2.5,2.75,3,3.25,3.5,3.75,4}))))</f>
        <v/>
      </c>
      <c r="K194" s="5" t="str">
        <f>IF(COUNT($A194)=0,"",IF($A194&lt;&gt;DR!$B196,"ERR",DR!AH196))</f>
        <v/>
      </c>
      <c r="L194" s="2" t="str">
        <f>IF(COUNT($A194)=0,"",IF(K194="3E","3E",IF(K194="","I",LOOKUP(K194/M$2,{0,0.4,0.45,0.5,0.55,0.6,0.65,0.7,0.75,0.8,1},{"F","D","C","C+","B-","B","B+","A-","A","A+"}))))</f>
        <v/>
      </c>
      <c r="M194" s="99" t="str">
        <f>IF(COUNT($A194)=0,"",IF(K194="","--",IF(K194="3E","3E",LOOKUP(K194/M$2,{0,0.4,0.45,0.5,0.55,0.6,0.65,0.7,0.75,0.8,1},{0,2,2.25,2.5,2.75,3,3.25,3.5,3.75,4}))))</f>
        <v/>
      </c>
      <c r="N194" s="5" t="str">
        <f>IF(COUNT($A194)=0,"",IF($A194&lt;&gt;DR!$B196,"ERR",DR!AP196))</f>
        <v/>
      </c>
      <c r="O194" s="2" t="str">
        <f>IF(COUNT($A194)=0,"",IF(N194="3E","3E",IF(N194="","I",LOOKUP(N194/P$2,{0,0.4,0.45,0.5,0.55,0.6,0.65,0.7,0.75,0.8,1},{"F","D","C","C+","B-","B","B+","A-","A","A+"}))))</f>
        <v/>
      </c>
      <c r="P194" s="99" t="str">
        <f>IF(COUNT($A194)=0,"",IF(N194="","--",IF(N194="3E","3E",LOOKUP(N194/P$2,{0,0.4,0.45,0.5,0.55,0.6,0.65,0.7,0.75,0.8,1},{0,2,2.25,2.5,2.75,3,3.25,3.5,3.75,4}))))</f>
        <v/>
      </c>
      <c r="Q194" s="5" t="str">
        <f>IF(COUNT($A194)=0,"",IF($A194&lt;&gt;DR!$B196,"ERR",DR!AX196))</f>
        <v/>
      </c>
      <c r="R194" s="2" t="str">
        <f>IF(COUNT($A194)=0,"",IF(Q194="3E","3E",IF(Q194="","I",LOOKUP(Q194/S$2,{0,0.4,0.45,0.5,0.55,0.6,0.65,0.7,0.75,0.8,1},{"F","D","C","C+","B-","B","B+","A-","A","A+"}))))</f>
        <v/>
      </c>
      <c r="S194" s="99" t="str">
        <f>IF(COUNT($A194)=0,"",IF(Q194="","--",IF(Q194="3E","3E",LOOKUP(Q194/S$2,{0,0.4,0.45,0.5,0.55,0.6,0.65,0.7,0.75,0.8,1},{0,2,2.25,2.5,2.75,3,3.25,3.5,3.75,4}))))</f>
        <v/>
      </c>
      <c r="T194" s="5" t="str">
        <f>IF(OR(COUNT($A194)=0,DR!BZ196=""),"",IF($A194&lt;&gt;DR!$B196,"ERR",DR!BZ196))</f>
        <v/>
      </c>
      <c r="U194" s="2" t="str">
        <f>IF(COUNT($A194)=0,"",IF(T194="3E","3E",IF(T194="","I",LOOKUP(T194/V$2,{0,0.4,0.45,0.5,0.55,0.6,0.65,0.7,0.75,0.8,1},{"F","D","C","C+","B-","B","B+","A-","A","A+"}))))</f>
        <v/>
      </c>
      <c r="V194" s="99" t="str">
        <f>IF(COUNT($A194)=0,"",IF(T194="","--",IF(T194="3E","3E",LOOKUP(T194/V$2,{0,0.4,0.45,0.5,0.55,0.6,0.65,0.7,0.75,0.8,1},{0,2,2.25,2.5,2.75,3,3.25,3.5,3.75,4}))))</f>
        <v/>
      </c>
      <c r="W194" s="5" t="str">
        <f>IF(COUNT($A194)=0,"",IF($A194&lt;&gt;DR!$B196,"ERR",IF(DR!$A196="IM",DR!CL196,DR!CK196)))</f>
        <v/>
      </c>
      <c r="X194" s="2" t="str">
        <f>IF(COUNT($A194)=0,"",IF(W194="3E","3E",IF(W194="","I",LOOKUP(W194/Y$2,{0,0.4,0.45,0.5,0.55,0.6,0.65,0.7,0.75,0.8,1},{"F","D","C","C+","B-","B","B+","A-","A","A+"}))))</f>
        <v/>
      </c>
      <c r="Y194" s="99" t="str">
        <f>IF(COUNT($A194)=0,"",IF(W194="","--",IF(W194="3E","3E",LOOKUP(W194/Y$2,{0,0.4,0.45,0.5,0.55,0.6,0.65,0.7,0.75,0.8,1},{0,2,2.25,2.5,2.75,3,3.25,3.5,3.75,4}))))</f>
        <v/>
      </c>
      <c r="Z194" s="5" t="str">
        <f>IF(COUNT($A194)=0,"",IF($A194&lt;&gt;DR!$B196,"ERR",DR!BF196))</f>
        <v/>
      </c>
      <c r="AA194" s="2" t="str">
        <f>IF(COUNT($A194)=0,"",IF(Z194="3E","3E",IF(Z194="","I",LOOKUP(Z194/AB$2,{0,0.4,0.45,0.5,0.55,0.6,0.65,0.7,0.75,0.8,1},{"F","D","C","C+","B-","B","B+","A-","A","A+"}))))</f>
        <v/>
      </c>
      <c r="AB194" s="99" t="str">
        <f>IF(COUNT($A194)=0,"",IF(Z194="","--",IF(Z194="3E","3E",LOOKUP(Z194/AB$2,{0,0.4,0.45,0.5,0.55,0.6,0.65,0.7,0.75,0.8,1},{0,2,2.25,2.5,2.75,3,3.25,3.5,3.75,4}))))</f>
        <v/>
      </c>
      <c r="AC194" s="5" t="str">
        <f>IF(COUNT($A194)=0,"",IF($A194&lt;&gt;DR!$B196,"ERR",DR!BG196))</f>
        <v/>
      </c>
      <c r="AD194" s="2" t="str">
        <f>IF(COUNT($A194)=0,"",IF(AC194="3E","3E",IF(AC194="","I",LOOKUP(AC194/AE$2,{0,0.4,0.45,0.5,0.55,0.6,0.65,0.7,0.75,0.8,1},{"F","D","C","C+","B-","B","B+","A-","A","A+"}))))</f>
        <v/>
      </c>
      <c r="AE194" s="99" t="str">
        <f>IF(COUNT($A194)=0,"",IF(AC194="","--",IF(AC194="3E","3E",LOOKUP(AC194/AE$2,{0,0.4,0.45,0.5,0.55,0.6,0.65,0.7,0.75,0.8,1},{0,2,2.25,2.5,2.75,3,3.25,3.5,3.75,4}))))</f>
        <v/>
      </c>
      <c r="AF194" s="5" t="str">
        <f>IF(COUNT($A194)=0,"",IF($A194&lt;&gt;DR!$B196,"ERR",DR!BQ196))</f>
        <v/>
      </c>
      <c r="AG194" s="2" t="str">
        <f>IF(COUNT($A194)=0,"",IF(AF194="3E","3E",IF(AF194="","I",LOOKUP(AF194/AH$2,{0,0.4,0.45,0.5,0.55,0.6,0.65,0.7,0.75,0.8,1},{"F","D","C","C+","B-","B","B+","A-","A","A+"}))))</f>
        <v/>
      </c>
      <c r="AH194" s="99" t="str">
        <f>IF(COUNT($A194)=0,"",IF(AF194="","--",IF(AF194="3E","3E",LOOKUP(AF194/AH$2,{0,0.4,0.45,0.5,0.55,0.6,0.65,0.7,0.75,0.8,1},{0,2,2.25,2.5,2.75,3,3.25,3.5,3.75,4}))))</f>
        <v/>
      </c>
      <c r="AI194" s="5" t="str">
        <f>IF(COUNT($A194)=0,"",IF($A194&lt;&gt;DR!$B196,"ERR",DR!BY196))</f>
        <v/>
      </c>
      <c r="AJ194" s="2" t="str">
        <f>IF(COUNT($A194)=0,"",IF(AI194="3E","3E",IF(AI194="","I",LOOKUP(AI194/AK$2,{0,0.4,0.45,0.5,0.55,0.6,0.65,0.7,0.75,0.8,1},{"F","D","C","C+","B-","B","B+","A-","A","A+"}))))</f>
        <v/>
      </c>
      <c r="AK194" s="103" t="str">
        <f>IF(COUNT($A194)=0,"",IF(AI194="","--",IF(AI194="3E","3E",LOOKUP(AI194/AK$2,{0,0.4,0.45,0.5,0.55,0.6,0.65,0.7,0.75,0.8,1},{0,2,2.25,2.5,2.75,3,3.25,3.5,3.75,4}))))</f>
        <v/>
      </c>
      <c r="AL194" s="94" t="str">
        <f>IFERROR(IF(COUNT($A194)=0,"",IF(COUNT(W194)=0,"--",IF(COUNTIF(B194:AK194,"3E")&gt;0,"3E",SUM(IF(D194&gt;=2,D194*$D$3),IF(G194&gt;=2,G194*$G$3),IF(J194&gt;=2,J194*$J$3),IF(M194&gt;=2,M194*$M$3),IF(P194&gt;=2,P194*$P$3),IF(S194&gt;=2,S194*$S$3),IF(V194&gt;=2,V194*$V$3),IF(Y194&gt;=2,Y194*$Y$3),IF(AB194&gt;=2,AB194*$AB$3),IF(AE194&gt;=2,AE194*$AE$3),IF(AH194&gt;=2,AH194*$AH$3),IF(AK194&gt;=2,AK194*$AK$3))))),"")</f>
        <v/>
      </c>
      <c r="AM194" s="4" t="str">
        <f>IF(COUNT($A194)=0,"",IF(COUNT(W194)=0,"--",IF(COUNTIF(B194:Y194,"3E")&gt;0,"3E",TRUNC(SUM(IF(N(D194)&gt;=2,D$3*D194,0),IF(N(G194)&gt;=2,G$3*G194,0),IF(N(J194)&gt;=2,J$3*J194,0),IF(N(M194)&gt;=2,M$3*M194,0),IF(N(P194)&gt;=2,P$3*P194,0),IF(N(S194)&gt;=2,S$3*S194,0),IF(N(AB194)&gt;=2,AB$3*AB194,0),IF(N(AE194)&gt;=2,AE$3*AE194,0),IF(N(AH194)&gt;=2,AH$3*AH194,0),IF(N(V194)&gt;=2,V$3*V194,0),IF(N(Y194)&gt;=2,Y$3*Y194,0))/TCP,3))))</f>
        <v/>
      </c>
      <c r="AN194" s="2" t="str">
        <f>IFERROR(IF(COUNT($A194)=0,"",IF(COUNT(W194)=0,"--",IF(COUNTIF(B194:AK194,"3E")&gt;0,"3E",SUM(IF(D194&gt;=2,$D$3),IF(G194&gt;=2,$G$3),IF(J194&gt;=2,$J$3),IF(M194&gt;=2,$M$3),IF(P194&gt;=2,$P$3),IF(S194&gt;=2,$S$3),IF(V194&gt;=2,$V$3),IF(Y194&gt;=2,$Y$3),IF(AB194&gt;=2,$AB$3),IF(AE194&gt;=2,$AE$3),IF(AH194&gt;=2,$AH$3),IF(AK194&gt;=2,$AK$3))))),"")</f>
        <v/>
      </c>
      <c r="AO194" s="2" t="str">
        <f>IF(AM194="3E","3E",IF(COUNT($A194)=0,"",IF(COUNT(AK194)=0,"I",LOOKUP(AM194,{0,2,2.25,2.5,2.75,3,3.25,3.5,3.75,4},{"F","D","C","C+","B-","B","B+","A-","A","A+"}))))</f>
        <v/>
      </c>
      <c r="AP194" s="2" t="str">
        <f>IF(AM194="3E","3E",IF(OR(COUNT($A194)=0,COUNT(W194)=0),"",IF(AND(Y194&gt;=2,AM194&gt;=2,AN194&gt;=28),"PASS","FAIL")))</f>
        <v/>
      </c>
      <c r="AQ194" s="2" t="str">
        <f>IF(COUNT($A194)=0,"",IF(AP194="3E","3E",IF(AP194="PASS",CONCATENATE(IF(N(D194)&lt;2,"411F,",""),IF(N(G194)&lt;2,"412F,",""),IF(N(J194)&lt;2,"413F,",""),IF(N(M194)&lt;2,"421F,",""),IF(N(P194)&lt;2,"422F,",""),IF(N(S194)&lt;2,"423F,",""),IF(N(AB194)&lt;2,"431F,",""),IF(N(AE194)&lt;2,"432F,",""),IF(N(AH194)&lt;2,"433F,","")),"")))</f>
        <v/>
      </c>
      <c r="AR194" s="6" t="str">
        <f t="shared" si="3"/>
        <v/>
      </c>
    </row>
    <row r="195" spans="1:44" ht="18.95" customHeight="1" x14ac:dyDescent="0.25">
      <c r="A195" s="93" t="str">
        <f>IF(DR!$B197="","",DR!$B197)</f>
        <v/>
      </c>
      <c r="B195" s="5" t="str">
        <f>IF(COUNT($A195)=0,"",IF($A195&lt;&gt;DR!$B197,"ERR",DR!J197))</f>
        <v/>
      </c>
      <c r="C195" s="2" t="str">
        <f>IF(COUNT($A195)=0,"",IF(B195="3E","3E",IF(B195="","I",LOOKUP(B195/D$2,{0,0.4,0.45,0.5,0.55,0.6,0.65,0.7,0.75,0.8,1},{"F","D","C","C+","B-","B","B+","A-","A","A+"}))))</f>
        <v/>
      </c>
      <c r="D195" s="99" t="str">
        <f>IF(COUNT($A195)=0,"",IF(B195="","--",IF(B195="3E","3E",LOOKUP(B195/D$2,{0,0.4,0.45,0.5,0.55,0.6,0.65,0.7,0.75,0.8,1},{0,2,2.25,2.5,2.75,3,3.25,3.5,3.75,4}))))</f>
        <v/>
      </c>
      <c r="E195" s="5" t="str">
        <f>IF(COUNT($A195)=0,"",IF($A195&lt;&gt;DR!$B197,"ERR",DR!R197))</f>
        <v/>
      </c>
      <c r="F195" s="2" t="str">
        <f>IF(COUNT($A195)=0,"",IF(E195="3E","3E",IF(E195="","I",LOOKUP(E195/G$2,{0,0.4,0.45,0.5,0.55,0.6,0.65,0.7,0.75,0.8,1},{"F","D","C","C+","B-","B","B+","A-","A","A+"}))))</f>
        <v/>
      </c>
      <c r="G195" s="99" t="str">
        <f>IF(COUNT($A195)=0,"",IF(E195="","--",IF(E195="3E","3E",LOOKUP(E195/G$2,{0,0.4,0.45,0.5,0.55,0.6,0.65,0.7,0.75,0.8,1},{0,2,2.25,2.5,2.75,3,3.25,3.5,3.75,4}))))</f>
        <v/>
      </c>
      <c r="H195" s="5" t="str">
        <f>IF(COUNT($A195)=0,"",IF($A195&lt;&gt;DR!$B197,"ERR",DR!Z197))</f>
        <v/>
      </c>
      <c r="I195" s="2" t="str">
        <f>IF(COUNT($A195)=0,"",IF(H195="3E","3E",IF(H195="","I",LOOKUP(H195/J$2,{0,0.4,0.45,0.5,0.55,0.6,0.65,0.7,0.75,0.8,1},{"F","D","C","C+","B-","B","B+","A-","A","A+"}))))</f>
        <v/>
      </c>
      <c r="J195" s="99" t="str">
        <f>IF(COUNT($A195)=0,"",IF(H195="","--",IF(H195="3E","3E",LOOKUP(H195/J$2,{0,0.4,0.45,0.5,0.55,0.6,0.65,0.7,0.75,0.8,1},{0,2,2.25,2.5,2.75,3,3.25,3.5,3.75,4}))))</f>
        <v/>
      </c>
      <c r="K195" s="5" t="str">
        <f>IF(COUNT($A195)=0,"",IF($A195&lt;&gt;DR!$B197,"ERR",DR!AH197))</f>
        <v/>
      </c>
      <c r="L195" s="2" t="str">
        <f>IF(COUNT($A195)=0,"",IF(K195="3E","3E",IF(K195="","I",LOOKUP(K195/M$2,{0,0.4,0.45,0.5,0.55,0.6,0.65,0.7,0.75,0.8,1},{"F","D","C","C+","B-","B","B+","A-","A","A+"}))))</f>
        <v/>
      </c>
      <c r="M195" s="99" t="str">
        <f>IF(COUNT($A195)=0,"",IF(K195="","--",IF(K195="3E","3E",LOOKUP(K195/M$2,{0,0.4,0.45,0.5,0.55,0.6,0.65,0.7,0.75,0.8,1},{0,2,2.25,2.5,2.75,3,3.25,3.5,3.75,4}))))</f>
        <v/>
      </c>
      <c r="N195" s="5" t="str">
        <f>IF(COUNT($A195)=0,"",IF($A195&lt;&gt;DR!$B197,"ERR",DR!AP197))</f>
        <v/>
      </c>
      <c r="O195" s="2" t="str">
        <f>IF(COUNT($A195)=0,"",IF(N195="3E","3E",IF(N195="","I",LOOKUP(N195/P$2,{0,0.4,0.45,0.5,0.55,0.6,0.65,0.7,0.75,0.8,1},{"F","D","C","C+","B-","B","B+","A-","A","A+"}))))</f>
        <v/>
      </c>
      <c r="P195" s="99" t="str">
        <f>IF(COUNT($A195)=0,"",IF(N195="","--",IF(N195="3E","3E",LOOKUP(N195/P$2,{0,0.4,0.45,0.5,0.55,0.6,0.65,0.7,0.75,0.8,1},{0,2,2.25,2.5,2.75,3,3.25,3.5,3.75,4}))))</f>
        <v/>
      </c>
      <c r="Q195" s="5" t="str">
        <f>IF(COUNT($A195)=0,"",IF($A195&lt;&gt;DR!$B197,"ERR",DR!AX197))</f>
        <v/>
      </c>
      <c r="R195" s="2" t="str">
        <f>IF(COUNT($A195)=0,"",IF(Q195="3E","3E",IF(Q195="","I",LOOKUP(Q195/S$2,{0,0.4,0.45,0.5,0.55,0.6,0.65,0.7,0.75,0.8,1},{"F","D","C","C+","B-","B","B+","A-","A","A+"}))))</f>
        <v/>
      </c>
      <c r="S195" s="99" t="str">
        <f>IF(COUNT($A195)=0,"",IF(Q195="","--",IF(Q195="3E","3E",LOOKUP(Q195/S$2,{0,0.4,0.45,0.5,0.55,0.6,0.65,0.7,0.75,0.8,1},{0,2,2.25,2.5,2.75,3,3.25,3.5,3.75,4}))))</f>
        <v/>
      </c>
      <c r="T195" s="5" t="str">
        <f>IF(OR(COUNT($A195)=0,DR!BZ197=""),"",IF($A195&lt;&gt;DR!$B197,"ERR",DR!BZ197))</f>
        <v/>
      </c>
      <c r="U195" s="2" t="str">
        <f>IF(COUNT($A195)=0,"",IF(T195="3E","3E",IF(T195="","I",LOOKUP(T195/V$2,{0,0.4,0.45,0.5,0.55,0.6,0.65,0.7,0.75,0.8,1},{"F","D","C","C+","B-","B","B+","A-","A","A+"}))))</f>
        <v/>
      </c>
      <c r="V195" s="99" t="str">
        <f>IF(COUNT($A195)=0,"",IF(T195="","--",IF(T195="3E","3E",LOOKUP(T195/V$2,{0,0.4,0.45,0.5,0.55,0.6,0.65,0.7,0.75,0.8,1},{0,2,2.25,2.5,2.75,3,3.25,3.5,3.75,4}))))</f>
        <v/>
      </c>
      <c r="W195" s="5" t="str">
        <f>IF(COUNT($A195)=0,"",IF($A195&lt;&gt;DR!$B197,"ERR",IF(DR!$A197="IM",DR!CL197,DR!CK197)))</f>
        <v/>
      </c>
      <c r="X195" s="2" t="str">
        <f>IF(COUNT($A195)=0,"",IF(W195="3E","3E",IF(W195="","I",LOOKUP(W195/Y$2,{0,0.4,0.45,0.5,0.55,0.6,0.65,0.7,0.75,0.8,1},{"F","D","C","C+","B-","B","B+","A-","A","A+"}))))</f>
        <v/>
      </c>
      <c r="Y195" s="99" t="str">
        <f>IF(COUNT($A195)=0,"",IF(W195="","--",IF(W195="3E","3E",LOOKUP(W195/Y$2,{0,0.4,0.45,0.5,0.55,0.6,0.65,0.7,0.75,0.8,1},{0,2,2.25,2.5,2.75,3,3.25,3.5,3.75,4}))))</f>
        <v/>
      </c>
      <c r="Z195" s="5" t="str">
        <f>IF(COUNT($A195)=0,"",IF($A195&lt;&gt;DR!$B197,"ERR",DR!BF197))</f>
        <v/>
      </c>
      <c r="AA195" s="2" t="str">
        <f>IF(COUNT($A195)=0,"",IF(Z195="3E","3E",IF(Z195="","I",LOOKUP(Z195/AB$2,{0,0.4,0.45,0.5,0.55,0.6,0.65,0.7,0.75,0.8,1},{"F","D","C","C+","B-","B","B+","A-","A","A+"}))))</f>
        <v/>
      </c>
      <c r="AB195" s="99" t="str">
        <f>IF(COUNT($A195)=0,"",IF(Z195="","--",IF(Z195="3E","3E",LOOKUP(Z195/AB$2,{0,0.4,0.45,0.5,0.55,0.6,0.65,0.7,0.75,0.8,1},{0,2,2.25,2.5,2.75,3,3.25,3.5,3.75,4}))))</f>
        <v/>
      </c>
      <c r="AC195" s="5" t="str">
        <f>IF(COUNT($A195)=0,"",IF($A195&lt;&gt;DR!$B197,"ERR",DR!BG197))</f>
        <v/>
      </c>
      <c r="AD195" s="2" t="str">
        <f>IF(COUNT($A195)=0,"",IF(AC195="3E","3E",IF(AC195="","I",LOOKUP(AC195/AE$2,{0,0.4,0.45,0.5,0.55,0.6,0.65,0.7,0.75,0.8,1},{"F","D","C","C+","B-","B","B+","A-","A","A+"}))))</f>
        <v/>
      </c>
      <c r="AE195" s="99" t="str">
        <f>IF(COUNT($A195)=0,"",IF(AC195="","--",IF(AC195="3E","3E",LOOKUP(AC195/AE$2,{0,0.4,0.45,0.5,0.55,0.6,0.65,0.7,0.75,0.8,1},{0,2,2.25,2.5,2.75,3,3.25,3.5,3.75,4}))))</f>
        <v/>
      </c>
      <c r="AF195" s="5" t="str">
        <f>IF(COUNT($A195)=0,"",IF($A195&lt;&gt;DR!$B197,"ERR",DR!BQ197))</f>
        <v/>
      </c>
      <c r="AG195" s="2" t="str">
        <f>IF(COUNT($A195)=0,"",IF(AF195="3E","3E",IF(AF195="","I",LOOKUP(AF195/AH$2,{0,0.4,0.45,0.5,0.55,0.6,0.65,0.7,0.75,0.8,1},{"F","D","C","C+","B-","B","B+","A-","A","A+"}))))</f>
        <v/>
      </c>
      <c r="AH195" s="99" t="str">
        <f>IF(COUNT($A195)=0,"",IF(AF195="","--",IF(AF195="3E","3E",LOOKUP(AF195/AH$2,{0,0.4,0.45,0.5,0.55,0.6,0.65,0.7,0.75,0.8,1},{0,2,2.25,2.5,2.75,3,3.25,3.5,3.75,4}))))</f>
        <v/>
      </c>
      <c r="AI195" s="5" t="str">
        <f>IF(COUNT($A195)=0,"",IF($A195&lt;&gt;DR!$B197,"ERR",DR!BY197))</f>
        <v/>
      </c>
      <c r="AJ195" s="2" t="str">
        <f>IF(COUNT($A195)=0,"",IF(AI195="3E","3E",IF(AI195="","I",LOOKUP(AI195/AK$2,{0,0.4,0.45,0.5,0.55,0.6,0.65,0.7,0.75,0.8,1},{"F","D","C","C+","B-","B","B+","A-","A","A+"}))))</f>
        <v/>
      </c>
      <c r="AK195" s="103" t="str">
        <f>IF(COUNT($A195)=0,"",IF(AI195="","--",IF(AI195="3E","3E",LOOKUP(AI195/AK$2,{0,0.4,0.45,0.5,0.55,0.6,0.65,0.7,0.75,0.8,1},{0,2,2.25,2.5,2.75,3,3.25,3.5,3.75,4}))))</f>
        <v/>
      </c>
      <c r="AL195" s="94" t="str">
        <f>IFERROR(IF(COUNT($A195)=0,"",IF(COUNT(W195)=0,"--",IF(COUNTIF(B195:AK195,"3E")&gt;0,"3E",SUM(IF(D195&gt;=2,D195*$D$3),IF(G195&gt;=2,G195*$G$3),IF(J195&gt;=2,J195*$J$3),IF(M195&gt;=2,M195*$M$3),IF(P195&gt;=2,P195*$P$3),IF(S195&gt;=2,S195*$S$3),IF(V195&gt;=2,V195*$V$3),IF(Y195&gt;=2,Y195*$Y$3),IF(AB195&gt;=2,AB195*$AB$3),IF(AE195&gt;=2,AE195*$AE$3),IF(AH195&gt;=2,AH195*$AH$3),IF(AK195&gt;=2,AK195*$AK$3))))),"")</f>
        <v/>
      </c>
      <c r="AM195" s="4" t="str">
        <f>IF(COUNT($A195)=0,"",IF(COUNT(W195)=0,"--",IF(COUNTIF(B195:Y195,"3E")&gt;0,"3E",TRUNC(SUM(IF(N(D195)&gt;=2,D$3*D195,0),IF(N(G195)&gt;=2,G$3*G195,0),IF(N(J195)&gt;=2,J$3*J195,0),IF(N(M195)&gt;=2,M$3*M195,0),IF(N(P195)&gt;=2,P$3*P195,0),IF(N(S195)&gt;=2,S$3*S195,0),IF(N(AB195)&gt;=2,AB$3*AB195,0),IF(N(AE195)&gt;=2,AE$3*AE195,0),IF(N(AH195)&gt;=2,AH$3*AH195,0),IF(N(V195)&gt;=2,V$3*V195,0),IF(N(Y195)&gt;=2,Y$3*Y195,0))/TCP,3))))</f>
        <v/>
      </c>
      <c r="AN195" s="2" t="str">
        <f>IFERROR(IF(COUNT($A195)=0,"",IF(COUNT(W195)=0,"--",IF(COUNTIF(B195:AK195,"3E")&gt;0,"3E",SUM(IF(D195&gt;=2,$D$3),IF(G195&gt;=2,$G$3),IF(J195&gt;=2,$J$3),IF(M195&gt;=2,$M$3),IF(P195&gt;=2,$P$3),IF(S195&gt;=2,$S$3),IF(V195&gt;=2,$V$3),IF(Y195&gt;=2,$Y$3),IF(AB195&gt;=2,$AB$3),IF(AE195&gt;=2,$AE$3),IF(AH195&gt;=2,$AH$3),IF(AK195&gt;=2,$AK$3))))),"")</f>
        <v/>
      </c>
      <c r="AO195" s="2" t="str">
        <f>IF(AM195="3E","3E",IF(COUNT($A195)=0,"",IF(COUNT(AK195)=0,"I",LOOKUP(AM195,{0,2,2.25,2.5,2.75,3,3.25,3.5,3.75,4},{"F","D","C","C+","B-","B","B+","A-","A","A+"}))))</f>
        <v/>
      </c>
      <c r="AP195" s="2" t="str">
        <f>IF(AM195="3E","3E",IF(OR(COUNT($A195)=0,COUNT(W195)=0),"",IF(AND(Y195&gt;=2,AM195&gt;=2,AN195&gt;=28),"PASS","FAIL")))</f>
        <v/>
      </c>
      <c r="AQ195" s="2" t="str">
        <f>IF(COUNT($A195)=0,"",IF(AP195="3E","3E",IF(AP195="PASS",CONCATENATE(IF(N(D195)&lt;2,"411F,",""),IF(N(G195)&lt;2,"412F,",""),IF(N(J195)&lt;2,"413F,",""),IF(N(M195)&lt;2,"421F,",""),IF(N(P195)&lt;2,"422F,",""),IF(N(S195)&lt;2,"423F,",""),IF(N(AB195)&lt;2,"431F,",""),IF(N(AE195)&lt;2,"432F,",""),IF(N(AH195)&lt;2,"433F,","")),"")))</f>
        <v/>
      </c>
      <c r="AR195" s="6" t="str">
        <f t="shared" si="3"/>
        <v/>
      </c>
    </row>
    <row r="196" spans="1:44" ht="18.95" customHeight="1" x14ac:dyDescent="0.25">
      <c r="A196" s="93" t="str">
        <f>IF(DR!$B198="","",DR!$B198)</f>
        <v/>
      </c>
      <c r="B196" s="5" t="str">
        <f>IF(COUNT($A196)=0,"",IF($A196&lt;&gt;DR!$B198,"ERR",DR!J198))</f>
        <v/>
      </c>
      <c r="C196" s="2" t="str">
        <f>IF(COUNT($A196)=0,"",IF(B196="3E","3E",IF(B196="","I",LOOKUP(B196/D$2,{0,0.4,0.45,0.5,0.55,0.6,0.65,0.7,0.75,0.8,1},{"F","D","C","C+","B-","B","B+","A-","A","A+"}))))</f>
        <v/>
      </c>
      <c r="D196" s="99" t="str">
        <f>IF(COUNT($A196)=0,"",IF(B196="","--",IF(B196="3E","3E",LOOKUP(B196/D$2,{0,0.4,0.45,0.5,0.55,0.6,0.65,0.7,0.75,0.8,1},{0,2,2.25,2.5,2.75,3,3.25,3.5,3.75,4}))))</f>
        <v/>
      </c>
      <c r="E196" s="5" t="str">
        <f>IF(COUNT($A196)=0,"",IF($A196&lt;&gt;DR!$B198,"ERR",DR!R198))</f>
        <v/>
      </c>
      <c r="F196" s="2" t="str">
        <f>IF(COUNT($A196)=0,"",IF(E196="3E","3E",IF(E196="","I",LOOKUP(E196/G$2,{0,0.4,0.45,0.5,0.55,0.6,0.65,0.7,0.75,0.8,1},{"F","D","C","C+","B-","B","B+","A-","A","A+"}))))</f>
        <v/>
      </c>
      <c r="G196" s="99" t="str">
        <f>IF(COUNT($A196)=0,"",IF(E196="","--",IF(E196="3E","3E",LOOKUP(E196/G$2,{0,0.4,0.45,0.5,0.55,0.6,0.65,0.7,0.75,0.8,1},{0,2,2.25,2.5,2.75,3,3.25,3.5,3.75,4}))))</f>
        <v/>
      </c>
      <c r="H196" s="5" t="str">
        <f>IF(COUNT($A196)=0,"",IF($A196&lt;&gt;DR!$B198,"ERR",DR!Z198))</f>
        <v/>
      </c>
      <c r="I196" s="2" t="str">
        <f>IF(COUNT($A196)=0,"",IF(H196="3E","3E",IF(H196="","I",LOOKUP(H196/J$2,{0,0.4,0.45,0.5,0.55,0.6,0.65,0.7,0.75,0.8,1},{"F","D","C","C+","B-","B","B+","A-","A","A+"}))))</f>
        <v/>
      </c>
      <c r="J196" s="99" t="str">
        <f>IF(COUNT($A196)=0,"",IF(H196="","--",IF(H196="3E","3E",LOOKUP(H196/J$2,{0,0.4,0.45,0.5,0.55,0.6,0.65,0.7,0.75,0.8,1},{0,2,2.25,2.5,2.75,3,3.25,3.5,3.75,4}))))</f>
        <v/>
      </c>
      <c r="K196" s="5" t="str">
        <f>IF(COUNT($A196)=0,"",IF($A196&lt;&gt;DR!$B198,"ERR",DR!AH198))</f>
        <v/>
      </c>
      <c r="L196" s="2" t="str">
        <f>IF(COUNT($A196)=0,"",IF(K196="3E","3E",IF(K196="","I",LOOKUP(K196/M$2,{0,0.4,0.45,0.5,0.55,0.6,0.65,0.7,0.75,0.8,1},{"F","D","C","C+","B-","B","B+","A-","A","A+"}))))</f>
        <v/>
      </c>
      <c r="M196" s="99" t="str">
        <f>IF(COUNT($A196)=0,"",IF(K196="","--",IF(K196="3E","3E",LOOKUP(K196/M$2,{0,0.4,0.45,0.5,0.55,0.6,0.65,0.7,0.75,0.8,1},{0,2,2.25,2.5,2.75,3,3.25,3.5,3.75,4}))))</f>
        <v/>
      </c>
      <c r="N196" s="5" t="str">
        <f>IF(COUNT($A196)=0,"",IF($A196&lt;&gt;DR!$B198,"ERR",DR!AP198))</f>
        <v/>
      </c>
      <c r="O196" s="2" t="str">
        <f>IF(COUNT($A196)=0,"",IF(N196="3E","3E",IF(N196="","I",LOOKUP(N196/P$2,{0,0.4,0.45,0.5,0.55,0.6,0.65,0.7,0.75,0.8,1},{"F","D","C","C+","B-","B","B+","A-","A","A+"}))))</f>
        <v/>
      </c>
      <c r="P196" s="99" t="str">
        <f>IF(COUNT($A196)=0,"",IF(N196="","--",IF(N196="3E","3E",LOOKUP(N196/P$2,{0,0.4,0.45,0.5,0.55,0.6,0.65,0.7,0.75,0.8,1},{0,2,2.25,2.5,2.75,3,3.25,3.5,3.75,4}))))</f>
        <v/>
      </c>
      <c r="Q196" s="5" t="str">
        <f>IF(COUNT($A196)=0,"",IF($A196&lt;&gt;DR!$B198,"ERR",DR!AX198))</f>
        <v/>
      </c>
      <c r="R196" s="2" t="str">
        <f>IF(COUNT($A196)=0,"",IF(Q196="3E","3E",IF(Q196="","I",LOOKUP(Q196/S$2,{0,0.4,0.45,0.5,0.55,0.6,0.65,0.7,0.75,0.8,1},{"F","D","C","C+","B-","B","B+","A-","A","A+"}))))</f>
        <v/>
      </c>
      <c r="S196" s="99" t="str">
        <f>IF(COUNT($A196)=0,"",IF(Q196="","--",IF(Q196="3E","3E",LOOKUP(Q196/S$2,{0,0.4,0.45,0.5,0.55,0.6,0.65,0.7,0.75,0.8,1},{0,2,2.25,2.5,2.75,3,3.25,3.5,3.75,4}))))</f>
        <v/>
      </c>
      <c r="T196" s="5" t="str">
        <f>IF(OR(COUNT($A196)=0,DR!BZ198=""),"",IF($A196&lt;&gt;DR!$B198,"ERR",DR!BZ198))</f>
        <v/>
      </c>
      <c r="U196" s="2" t="str">
        <f>IF(COUNT($A196)=0,"",IF(T196="3E","3E",IF(T196="","I",LOOKUP(T196/V$2,{0,0.4,0.45,0.5,0.55,0.6,0.65,0.7,0.75,0.8,1},{"F","D","C","C+","B-","B","B+","A-","A","A+"}))))</f>
        <v/>
      </c>
      <c r="V196" s="99" t="str">
        <f>IF(COUNT($A196)=0,"",IF(T196="","--",IF(T196="3E","3E",LOOKUP(T196/V$2,{0,0.4,0.45,0.5,0.55,0.6,0.65,0.7,0.75,0.8,1},{0,2,2.25,2.5,2.75,3,3.25,3.5,3.75,4}))))</f>
        <v/>
      </c>
      <c r="W196" s="5" t="str">
        <f>IF(COUNT($A196)=0,"",IF($A196&lt;&gt;DR!$B198,"ERR",IF(DR!$A198="IM",DR!CL198,DR!CK198)))</f>
        <v/>
      </c>
      <c r="X196" s="2" t="str">
        <f>IF(COUNT($A196)=0,"",IF(W196="3E","3E",IF(W196="","I",LOOKUP(W196/Y$2,{0,0.4,0.45,0.5,0.55,0.6,0.65,0.7,0.75,0.8,1},{"F","D","C","C+","B-","B","B+","A-","A","A+"}))))</f>
        <v/>
      </c>
      <c r="Y196" s="99" t="str">
        <f>IF(COUNT($A196)=0,"",IF(W196="","--",IF(W196="3E","3E",LOOKUP(W196/Y$2,{0,0.4,0.45,0.5,0.55,0.6,0.65,0.7,0.75,0.8,1},{0,2,2.25,2.5,2.75,3,3.25,3.5,3.75,4}))))</f>
        <v/>
      </c>
      <c r="Z196" s="5" t="str">
        <f>IF(COUNT($A196)=0,"",IF($A196&lt;&gt;DR!$B198,"ERR",DR!BF198))</f>
        <v/>
      </c>
      <c r="AA196" s="2" t="str">
        <f>IF(COUNT($A196)=0,"",IF(Z196="3E","3E",IF(Z196="","I",LOOKUP(Z196/AB$2,{0,0.4,0.45,0.5,0.55,0.6,0.65,0.7,0.75,0.8,1},{"F","D","C","C+","B-","B","B+","A-","A","A+"}))))</f>
        <v/>
      </c>
      <c r="AB196" s="99" t="str">
        <f>IF(COUNT($A196)=0,"",IF(Z196="","--",IF(Z196="3E","3E",LOOKUP(Z196/AB$2,{0,0.4,0.45,0.5,0.55,0.6,0.65,0.7,0.75,0.8,1},{0,2,2.25,2.5,2.75,3,3.25,3.5,3.75,4}))))</f>
        <v/>
      </c>
      <c r="AC196" s="5" t="str">
        <f>IF(COUNT($A196)=0,"",IF($A196&lt;&gt;DR!$B198,"ERR",DR!BG198))</f>
        <v/>
      </c>
      <c r="AD196" s="2" t="str">
        <f>IF(COUNT($A196)=0,"",IF(AC196="3E","3E",IF(AC196="","I",LOOKUP(AC196/AE$2,{0,0.4,0.45,0.5,0.55,0.6,0.65,0.7,0.75,0.8,1},{"F","D","C","C+","B-","B","B+","A-","A","A+"}))))</f>
        <v/>
      </c>
      <c r="AE196" s="99" t="str">
        <f>IF(COUNT($A196)=0,"",IF(AC196="","--",IF(AC196="3E","3E",LOOKUP(AC196/AE$2,{0,0.4,0.45,0.5,0.55,0.6,0.65,0.7,0.75,0.8,1},{0,2,2.25,2.5,2.75,3,3.25,3.5,3.75,4}))))</f>
        <v/>
      </c>
      <c r="AF196" s="5" t="str">
        <f>IF(COUNT($A196)=0,"",IF($A196&lt;&gt;DR!$B198,"ERR",DR!BQ198))</f>
        <v/>
      </c>
      <c r="AG196" s="2" t="str">
        <f>IF(COUNT($A196)=0,"",IF(AF196="3E","3E",IF(AF196="","I",LOOKUP(AF196/AH$2,{0,0.4,0.45,0.5,0.55,0.6,0.65,0.7,0.75,0.8,1},{"F","D","C","C+","B-","B","B+","A-","A","A+"}))))</f>
        <v/>
      </c>
      <c r="AH196" s="99" t="str">
        <f>IF(COUNT($A196)=0,"",IF(AF196="","--",IF(AF196="3E","3E",LOOKUP(AF196/AH$2,{0,0.4,0.45,0.5,0.55,0.6,0.65,0.7,0.75,0.8,1},{0,2,2.25,2.5,2.75,3,3.25,3.5,3.75,4}))))</f>
        <v/>
      </c>
      <c r="AI196" s="5" t="str">
        <f>IF(COUNT($A196)=0,"",IF($A196&lt;&gt;DR!$B198,"ERR",DR!BY198))</f>
        <v/>
      </c>
      <c r="AJ196" s="2" t="str">
        <f>IF(COUNT($A196)=0,"",IF(AI196="3E","3E",IF(AI196="","I",LOOKUP(AI196/AK$2,{0,0.4,0.45,0.5,0.55,0.6,0.65,0.7,0.75,0.8,1},{"F","D","C","C+","B-","B","B+","A-","A","A+"}))))</f>
        <v/>
      </c>
      <c r="AK196" s="103" t="str">
        <f>IF(COUNT($A196)=0,"",IF(AI196="","--",IF(AI196="3E","3E",LOOKUP(AI196/AK$2,{0,0.4,0.45,0.5,0.55,0.6,0.65,0.7,0.75,0.8,1},{0,2,2.25,2.5,2.75,3,3.25,3.5,3.75,4}))))</f>
        <v/>
      </c>
      <c r="AL196" s="94" t="str">
        <f>IFERROR(IF(COUNT($A196)=0,"",IF(COUNT(W196)=0,"--",IF(COUNTIF(B196:AK196,"3E")&gt;0,"3E",SUM(IF(D196&gt;=2,D196*$D$3),IF(G196&gt;=2,G196*$G$3),IF(J196&gt;=2,J196*$J$3),IF(M196&gt;=2,M196*$M$3),IF(P196&gt;=2,P196*$P$3),IF(S196&gt;=2,S196*$S$3),IF(V196&gt;=2,V196*$V$3),IF(Y196&gt;=2,Y196*$Y$3),IF(AB196&gt;=2,AB196*$AB$3),IF(AE196&gt;=2,AE196*$AE$3),IF(AH196&gt;=2,AH196*$AH$3),IF(AK196&gt;=2,AK196*$AK$3))))),"")</f>
        <v/>
      </c>
      <c r="AM196" s="4" t="str">
        <f>IF(COUNT($A196)=0,"",IF(COUNT(W196)=0,"--",IF(COUNTIF(B196:Y196,"3E")&gt;0,"3E",TRUNC(SUM(IF(N(D196)&gt;=2,D$3*D196,0),IF(N(G196)&gt;=2,G$3*G196,0),IF(N(J196)&gt;=2,J$3*J196,0),IF(N(M196)&gt;=2,M$3*M196,0),IF(N(P196)&gt;=2,P$3*P196,0),IF(N(S196)&gt;=2,S$3*S196,0),IF(N(AB196)&gt;=2,AB$3*AB196,0),IF(N(AE196)&gt;=2,AE$3*AE196,0),IF(N(AH196)&gt;=2,AH$3*AH196,0),IF(N(V196)&gt;=2,V$3*V196,0),IF(N(Y196)&gt;=2,Y$3*Y196,0))/TCP,3))))</f>
        <v/>
      </c>
      <c r="AN196" s="2" t="str">
        <f>IFERROR(IF(COUNT($A196)=0,"",IF(COUNT(W196)=0,"--",IF(COUNTIF(B196:AK196,"3E")&gt;0,"3E",SUM(IF(D196&gt;=2,$D$3),IF(G196&gt;=2,$G$3),IF(J196&gt;=2,$J$3),IF(M196&gt;=2,$M$3),IF(P196&gt;=2,$P$3),IF(S196&gt;=2,$S$3),IF(V196&gt;=2,$V$3),IF(Y196&gt;=2,$Y$3),IF(AB196&gt;=2,$AB$3),IF(AE196&gt;=2,$AE$3),IF(AH196&gt;=2,$AH$3),IF(AK196&gt;=2,$AK$3))))),"")</f>
        <v/>
      </c>
      <c r="AO196" s="2" t="str">
        <f>IF(AM196="3E","3E",IF(COUNT($A196)=0,"",IF(COUNT(AK196)=0,"I",LOOKUP(AM196,{0,2,2.25,2.5,2.75,3,3.25,3.5,3.75,4},{"F","D","C","C+","B-","B","B+","A-","A","A+"}))))</f>
        <v/>
      </c>
      <c r="AP196" s="2" t="str">
        <f>IF(AM196="3E","3E",IF(OR(COUNT($A196)=0,COUNT(W196)=0),"",IF(AND(Y196&gt;=2,AM196&gt;=2,AN196&gt;=28),"PASS","FAIL")))</f>
        <v/>
      </c>
      <c r="AQ196" s="2" t="str">
        <f>IF(COUNT($A196)=0,"",IF(AP196="3E","3E",IF(AP196="PASS",CONCATENATE(IF(N(D196)&lt;2,"411F,",""),IF(N(G196)&lt;2,"412F,",""),IF(N(J196)&lt;2,"413F,",""),IF(N(M196)&lt;2,"421F,",""),IF(N(P196)&lt;2,"422F,",""),IF(N(S196)&lt;2,"423F,",""),IF(N(AB196)&lt;2,"431F,",""),IF(N(AE196)&lt;2,"432F,",""),IF(N(AH196)&lt;2,"433F,","")),"")))</f>
        <v/>
      </c>
      <c r="AR196" s="6" t="str">
        <f t="shared" si="3"/>
        <v/>
      </c>
    </row>
    <row r="197" spans="1:44" ht="18.95" customHeight="1" x14ac:dyDescent="0.25">
      <c r="A197" s="93" t="str">
        <f>IF(DR!$B199="","",DR!$B199)</f>
        <v/>
      </c>
      <c r="B197" s="5" t="str">
        <f>IF(COUNT($A197)=0,"",IF($A197&lt;&gt;DR!$B199,"ERR",DR!J199))</f>
        <v/>
      </c>
      <c r="C197" s="2" t="str">
        <f>IF(COUNT($A197)=0,"",IF(B197="3E","3E",IF(B197="","I",LOOKUP(B197/D$2,{0,0.4,0.45,0.5,0.55,0.6,0.65,0.7,0.75,0.8,1},{"F","D","C","C+","B-","B","B+","A-","A","A+"}))))</f>
        <v/>
      </c>
      <c r="D197" s="99" t="str">
        <f>IF(COUNT($A197)=0,"",IF(B197="","--",IF(B197="3E","3E",LOOKUP(B197/D$2,{0,0.4,0.45,0.5,0.55,0.6,0.65,0.7,0.75,0.8,1},{0,2,2.25,2.5,2.75,3,3.25,3.5,3.75,4}))))</f>
        <v/>
      </c>
      <c r="E197" s="5" t="str">
        <f>IF(COUNT($A197)=0,"",IF($A197&lt;&gt;DR!$B199,"ERR",DR!R199))</f>
        <v/>
      </c>
      <c r="F197" s="2" t="str">
        <f>IF(COUNT($A197)=0,"",IF(E197="3E","3E",IF(E197="","I",LOOKUP(E197/G$2,{0,0.4,0.45,0.5,0.55,0.6,0.65,0.7,0.75,0.8,1},{"F","D","C","C+","B-","B","B+","A-","A","A+"}))))</f>
        <v/>
      </c>
      <c r="G197" s="99" t="str">
        <f>IF(COUNT($A197)=0,"",IF(E197="","--",IF(E197="3E","3E",LOOKUP(E197/G$2,{0,0.4,0.45,0.5,0.55,0.6,0.65,0.7,0.75,0.8,1},{0,2,2.25,2.5,2.75,3,3.25,3.5,3.75,4}))))</f>
        <v/>
      </c>
      <c r="H197" s="5" t="str">
        <f>IF(COUNT($A197)=0,"",IF($A197&lt;&gt;DR!$B199,"ERR",DR!Z199))</f>
        <v/>
      </c>
      <c r="I197" s="2" t="str">
        <f>IF(COUNT($A197)=0,"",IF(H197="3E","3E",IF(H197="","I",LOOKUP(H197/J$2,{0,0.4,0.45,0.5,0.55,0.6,0.65,0.7,0.75,0.8,1},{"F","D","C","C+","B-","B","B+","A-","A","A+"}))))</f>
        <v/>
      </c>
      <c r="J197" s="99" t="str">
        <f>IF(COUNT($A197)=0,"",IF(H197="","--",IF(H197="3E","3E",LOOKUP(H197/J$2,{0,0.4,0.45,0.5,0.55,0.6,0.65,0.7,0.75,0.8,1},{0,2,2.25,2.5,2.75,3,3.25,3.5,3.75,4}))))</f>
        <v/>
      </c>
      <c r="K197" s="5" t="str">
        <f>IF(COUNT($A197)=0,"",IF($A197&lt;&gt;DR!$B199,"ERR",DR!AH199))</f>
        <v/>
      </c>
      <c r="L197" s="2" t="str">
        <f>IF(COUNT($A197)=0,"",IF(K197="3E","3E",IF(K197="","I",LOOKUP(K197/M$2,{0,0.4,0.45,0.5,0.55,0.6,0.65,0.7,0.75,0.8,1},{"F","D","C","C+","B-","B","B+","A-","A","A+"}))))</f>
        <v/>
      </c>
      <c r="M197" s="99" t="str">
        <f>IF(COUNT($A197)=0,"",IF(K197="","--",IF(K197="3E","3E",LOOKUP(K197/M$2,{0,0.4,0.45,0.5,0.55,0.6,0.65,0.7,0.75,0.8,1},{0,2,2.25,2.5,2.75,3,3.25,3.5,3.75,4}))))</f>
        <v/>
      </c>
      <c r="N197" s="5" t="str">
        <f>IF(COUNT($A197)=0,"",IF($A197&lt;&gt;DR!$B199,"ERR",DR!AP199))</f>
        <v/>
      </c>
      <c r="O197" s="2" t="str">
        <f>IF(COUNT($A197)=0,"",IF(N197="3E","3E",IF(N197="","I",LOOKUP(N197/P$2,{0,0.4,0.45,0.5,0.55,0.6,0.65,0.7,0.75,0.8,1},{"F","D","C","C+","B-","B","B+","A-","A","A+"}))))</f>
        <v/>
      </c>
      <c r="P197" s="99" t="str">
        <f>IF(COUNT($A197)=0,"",IF(N197="","--",IF(N197="3E","3E",LOOKUP(N197/P$2,{0,0.4,0.45,0.5,0.55,0.6,0.65,0.7,0.75,0.8,1},{0,2,2.25,2.5,2.75,3,3.25,3.5,3.75,4}))))</f>
        <v/>
      </c>
      <c r="Q197" s="5" t="str">
        <f>IF(COUNT($A197)=0,"",IF($A197&lt;&gt;DR!$B199,"ERR",DR!AX199))</f>
        <v/>
      </c>
      <c r="R197" s="2" t="str">
        <f>IF(COUNT($A197)=0,"",IF(Q197="3E","3E",IF(Q197="","I",LOOKUP(Q197/S$2,{0,0.4,0.45,0.5,0.55,0.6,0.65,0.7,0.75,0.8,1},{"F","D","C","C+","B-","B","B+","A-","A","A+"}))))</f>
        <v/>
      </c>
      <c r="S197" s="99" t="str">
        <f>IF(COUNT($A197)=0,"",IF(Q197="","--",IF(Q197="3E","3E",LOOKUP(Q197/S$2,{0,0.4,0.45,0.5,0.55,0.6,0.65,0.7,0.75,0.8,1},{0,2,2.25,2.5,2.75,3,3.25,3.5,3.75,4}))))</f>
        <v/>
      </c>
      <c r="T197" s="5" t="str">
        <f>IF(OR(COUNT($A197)=0,DR!BZ199=""),"",IF($A197&lt;&gt;DR!$B199,"ERR",DR!BZ199))</f>
        <v/>
      </c>
      <c r="U197" s="2" t="str">
        <f>IF(COUNT($A197)=0,"",IF(T197="3E","3E",IF(T197="","I",LOOKUP(T197/V$2,{0,0.4,0.45,0.5,0.55,0.6,0.65,0.7,0.75,0.8,1},{"F","D","C","C+","B-","B","B+","A-","A","A+"}))))</f>
        <v/>
      </c>
      <c r="V197" s="99" t="str">
        <f>IF(COUNT($A197)=0,"",IF(T197="","--",IF(T197="3E","3E",LOOKUP(T197/V$2,{0,0.4,0.45,0.5,0.55,0.6,0.65,0.7,0.75,0.8,1},{0,2,2.25,2.5,2.75,3,3.25,3.5,3.75,4}))))</f>
        <v/>
      </c>
      <c r="W197" s="5" t="str">
        <f>IF(COUNT($A197)=0,"",IF($A197&lt;&gt;DR!$B199,"ERR",IF(DR!$A199="IM",DR!CL199,DR!CK199)))</f>
        <v/>
      </c>
      <c r="X197" s="2" t="str">
        <f>IF(COUNT($A197)=0,"",IF(W197="3E","3E",IF(W197="","I",LOOKUP(W197/Y$2,{0,0.4,0.45,0.5,0.55,0.6,0.65,0.7,0.75,0.8,1},{"F","D","C","C+","B-","B","B+","A-","A","A+"}))))</f>
        <v/>
      </c>
      <c r="Y197" s="99" t="str">
        <f>IF(COUNT($A197)=0,"",IF(W197="","--",IF(W197="3E","3E",LOOKUP(W197/Y$2,{0,0.4,0.45,0.5,0.55,0.6,0.65,0.7,0.75,0.8,1},{0,2,2.25,2.5,2.75,3,3.25,3.5,3.75,4}))))</f>
        <v/>
      </c>
      <c r="Z197" s="5" t="str">
        <f>IF(COUNT($A197)=0,"",IF($A197&lt;&gt;DR!$B199,"ERR",DR!BF199))</f>
        <v/>
      </c>
      <c r="AA197" s="2" t="str">
        <f>IF(COUNT($A197)=0,"",IF(Z197="3E","3E",IF(Z197="","I",LOOKUP(Z197/AB$2,{0,0.4,0.45,0.5,0.55,0.6,0.65,0.7,0.75,0.8,1},{"F","D","C","C+","B-","B","B+","A-","A","A+"}))))</f>
        <v/>
      </c>
      <c r="AB197" s="99" t="str">
        <f>IF(COUNT($A197)=0,"",IF(Z197="","--",IF(Z197="3E","3E",LOOKUP(Z197/AB$2,{0,0.4,0.45,0.5,0.55,0.6,0.65,0.7,0.75,0.8,1},{0,2,2.25,2.5,2.75,3,3.25,3.5,3.75,4}))))</f>
        <v/>
      </c>
      <c r="AC197" s="5" t="str">
        <f>IF(COUNT($A197)=0,"",IF($A197&lt;&gt;DR!$B199,"ERR",DR!BG199))</f>
        <v/>
      </c>
      <c r="AD197" s="2" t="str">
        <f>IF(COUNT($A197)=0,"",IF(AC197="3E","3E",IF(AC197="","I",LOOKUP(AC197/AE$2,{0,0.4,0.45,0.5,0.55,0.6,0.65,0.7,0.75,0.8,1},{"F","D","C","C+","B-","B","B+","A-","A","A+"}))))</f>
        <v/>
      </c>
      <c r="AE197" s="99" t="str">
        <f>IF(COUNT($A197)=0,"",IF(AC197="","--",IF(AC197="3E","3E",LOOKUP(AC197/AE$2,{0,0.4,0.45,0.5,0.55,0.6,0.65,0.7,0.75,0.8,1},{0,2,2.25,2.5,2.75,3,3.25,3.5,3.75,4}))))</f>
        <v/>
      </c>
      <c r="AF197" s="5" t="str">
        <f>IF(COUNT($A197)=0,"",IF($A197&lt;&gt;DR!$B199,"ERR",DR!BQ199))</f>
        <v/>
      </c>
      <c r="AG197" s="2" t="str">
        <f>IF(COUNT($A197)=0,"",IF(AF197="3E","3E",IF(AF197="","I",LOOKUP(AF197/AH$2,{0,0.4,0.45,0.5,0.55,0.6,0.65,0.7,0.75,0.8,1},{"F","D","C","C+","B-","B","B+","A-","A","A+"}))))</f>
        <v/>
      </c>
      <c r="AH197" s="99" t="str">
        <f>IF(COUNT($A197)=0,"",IF(AF197="","--",IF(AF197="3E","3E",LOOKUP(AF197/AH$2,{0,0.4,0.45,0.5,0.55,0.6,0.65,0.7,0.75,0.8,1},{0,2,2.25,2.5,2.75,3,3.25,3.5,3.75,4}))))</f>
        <v/>
      </c>
      <c r="AI197" s="5" t="str">
        <f>IF(COUNT($A197)=0,"",IF($A197&lt;&gt;DR!$B199,"ERR",DR!BY199))</f>
        <v/>
      </c>
      <c r="AJ197" s="2" t="str">
        <f>IF(COUNT($A197)=0,"",IF(AI197="3E","3E",IF(AI197="","I",LOOKUP(AI197/AK$2,{0,0.4,0.45,0.5,0.55,0.6,0.65,0.7,0.75,0.8,1},{"F","D","C","C+","B-","B","B+","A-","A","A+"}))))</f>
        <v/>
      </c>
      <c r="AK197" s="103" t="str">
        <f>IF(COUNT($A197)=0,"",IF(AI197="","--",IF(AI197="3E","3E",LOOKUP(AI197/AK$2,{0,0.4,0.45,0.5,0.55,0.6,0.65,0.7,0.75,0.8,1},{0,2,2.25,2.5,2.75,3,3.25,3.5,3.75,4}))))</f>
        <v/>
      </c>
      <c r="AL197" s="94" t="str">
        <f>IFERROR(IF(COUNT($A197)=0,"",IF(COUNT(W197)=0,"--",IF(COUNTIF(B197:AK197,"3E")&gt;0,"3E",SUM(IF(D197&gt;=2,D197*$D$3),IF(G197&gt;=2,G197*$G$3),IF(J197&gt;=2,J197*$J$3),IF(M197&gt;=2,M197*$M$3),IF(P197&gt;=2,P197*$P$3),IF(S197&gt;=2,S197*$S$3),IF(V197&gt;=2,V197*$V$3),IF(Y197&gt;=2,Y197*$Y$3),IF(AB197&gt;=2,AB197*$AB$3),IF(AE197&gt;=2,AE197*$AE$3),IF(AH197&gt;=2,AH197*$AH$3),IF(AK197&gt;=2,AK197*$AK$3))))),"")</f>
        <v/>
      </c>
      <c r="AM197" s="4" t="str">
        <f>IF(COUNT($A197)=0,"",IF(COUNT(W197)=0,"--",IF(COUNTIF(B197:Y197,"3E")&gt;0,"3E",TRUNC(SUM(IF(N(D197)&gt;=2,D$3*D197,0),IF(N(G197)&gt;=2,G$3*G197,0),IF(N(J197)&gt;=2,J$3*J197,0),IF(N(M197)&gt;=2,M$3*M197,0),IF(N(P197)&gt;=2,P$3*P197,0),IF(N(S197)&gt;=2,S$3*S197,0),IF(N(AB197)&gt;=2,AB$3*AB197,0),IF(N(AE197)&gt;=2,AE$3*AE197,0),IF(N(AH197)&gt;=2,AH$3*AH197,0),IF(N(V197)&gt;=2,V$3*V197,0),IF(N(Y197)&gt;=2,Y$3*Y197,0))/TCP,3))))</f>
        <v/>
      </c>
      <c r="AN197" s="2" t="str">
        <f>IFERROR(IF(COUNT($A197)=0,"",IF(COUNT(W197)=0,"--",IF(COUNTIF(B197:AK197,"3E")&gt;0,"3E",SUM(IF(D197&gt;=2,$D$3),IF(G197&gt;=2,$G$3),IF(J197&gt;=2,$J$3),IF(M197&gt;=2,$M$3),IF(P197&gt;=2,$P$3),IF(S197&gt;=2,$S$3),IF(V197&gt;=2,$V$3),IF(Y197&gt;=2,$Y$3),IF(AB197&gt;=2,$AB$3),IF(AE197&gt;=2,$AE$3),IF(AH197&gt;=2,$AH$3),IF(AK197&gt;=2,$AK$3))))),"")</f>
        <v/>
      </c>
      <c r="AO197" s="2" t="str">
        <f>IF(AM197="3E","3E",IF(COUNT($A197)=0,"",IF(COUNT(AK197)=0,"I",LOOKUP(AM197,{0,2,2.25,2.5,2.75,3,3.25,3.5,3.75,4},{"F","D","C","C+","B-","B","B+","A-","A","A+"}))))</f>
        <v/>
      </c>
      <c r="AP197" s="2" t="str">
        <f>IF(AM197="3E","3E",IF(OR(COUNT($A197)=0,COUNT(W197)=0),"",IF(AND(Y197&gt;=2,AM197&gt;=2,AN197&gt;=28),"PASS","FAIL")))</f>
        <v/>
      </c>
      <c r="AQ197" s="2" t="str">
        <f>IF(COUNT($A197)=0,"",IF(AP197="3E","3E",IF(AP197="PASS",CONCATENATE(IF(N(D197)&lt;2,"411F,",""),IF(N(G197)&lt;2,"412F,",""),IF(N(J197)&lt;2,"413F,",""),IF(N(M197)&lt;2,"421F,",""),IF(N(P197)&lt;2,"422F,",""),IF(N(S197)&lt;2,"423F,",""),IF(N(AB197)&lt;2,"431F,",""),IF(N(AE197)&lt;2,"432F,",""),IF(N(AH197)&lt;2,"433F,","")),"")))</f>
        <v/>
      </c>
      <c r="AR197" s="6" t="str">
        <f t="shared" si="3"/>
        <v/>
      </c>
    </row>
    <row r="198" spans="1:44" ht="18.95" customHeight="1" x14ac:dyDescent="0.25">
      <c r="A198" s="93" t="str">
        <f>IF(DR!$B200="","",DR!$B200)</f>
        <v/>
      </c>
      <c r="B198" s="5" t="str">
        <f>IF(COUNT($A198)=0,"",IF($A198&lt;&gt;DR!$B200,"ERR",DR!J200))</f>
        <v/>
      </c>
      <c r="C198" s="2" t="str">
        <f>IF(COUNT($A198)=0,"",IF(B198="3E","3E",IF(B198="","I",LOOKUP(B198/D$2,{0,0.4,0.45,0.5,0.55,0.6,0.65,0.7,0.75,0.8,1},{"F","D","C","C+","B-","B","B+","A-","A","A+"}))))</f>
        <v/>
      </c>
      <c r="D198" s="99" t="str">
        <f>IF(COUNT($A198)=0,"",IF(B198="","--",IF(B198="3E","3E",LOOKUP(B198/D$2,{0,0.4,0.45,0.5,0.55,0.6,0.65,0.7,0.75,0.8,1},{0,2,2.25,2.5,2.75,3,3.25,3.5,3.75,4}))))</f>
        <v/>
      </c>
      <c r="E198" s="5" t="str">
        <f>IF(COUNT($A198)=0,"",IF($A198&lt;&gt;DR!$B200,"ERR",DR!R200))</f>
        <v/>
      </c>
      <c r="F198" s="2" t="str">
        <f>IF(COUNT($A198)=0,"",IF(E198="3E","3E",IF(E198="","I",LOOKUP(E198/G$2,{0,0.4,0.45,0.5,0.55,0.6,0.65,0.7,0.75,0.8,1},{"F","D","C","C+","B-","B","B+","A-","A","A+"}))))</f>
        <v/>
      </c>
      <c r="G198" s="99" t="str">
        <f>IF(COUNT($A198)=0,"",IF(E198="","--",IF(E198="3E","3E",LOOKUP(E198/G$2,{0,0.4,0.45,0.5,0.55,0.6,0.65,0.7,0.75,0.8,1},{0,2,2.25,2.5,2.75,3,3.25,3.5,3.75,4}))))</f>
        <v/>
      </c>
      <c r="H198" s="5" t="str">
        <f>IF(COUNT($A198)=0,"",IF($A198&lt;&gt;DR!$B200,"ERR",DR!Z200))</f>
        <v/>
      </c>
      <c r="I198" s="2" t="str">
        <f>IF(COUNT($A198)=0,"",IF(H198="3E","3E",IF(H198="","I",LOOKUP(H198/J$2,{0,0.4,0.45,0.5,0.55,0.6,0.65,0.7,0.75,0.8,1},{"F","D","C","C+","B-","B","B+","A-","A","A+"}))))</f>
        <v/>
      </c>
      <c r="J198" s="99" t="str">
        <f>IF(COUNT($A198)=0,"",IF(H198="","--",IF(H198="3E","3E",LOOKUP(H198/J$2,{0,0.4,0.45,0.5,0.55,0.6,0.65,0.7,0.75,0.8,1},{0,2,2.25,2.5,2.75,3,3.25,3.5,3.75,4}))))</f>
        <v/>
      </c>
      <c r="K198" s="5" t="str">
        <f>IF(COUNT($A198)=0,"",IF($A198&lt;&gt;DR!$B200,"ERR",DR!AH200))</f>
        <v/>
      </c>
      <c r="L198" s="2" t="str">
        <f>IF(COUNT($A198)=0,"",IF(K198="3E","3E",IF(K198="","I",LOOKUP(K198/M$2,{0,0.4,0.45,0.5,0.55,0.6,0.65,0.7,0.75,0.8,1},{"F","D","C","C+","B-","B","B+","A-","A","A+"}))))</f>
        <v/>
      </c>
      <c r="M198" s="99" t="str">
        <f>IF(COUNT($A198)=0,"",IF(K198="","--",IF(K198="3E","3E",LOOKUP(K198/M$2,{0,0.4,0.45,0.5,0.55,0.6,0.65,0.7,0.75,0.8,1},{0,2,2.25,2.5,2.75,3,3.25,3.5,3.75,4}))))</f>
        <v/>
      </c>
      <c r="N198" s="5" t="str">
        <f>IF(COUNT($A198)=0,"",IF($A198&lt;&gt;DR!$B200,"ERR",DR!AP200))</f>
        <v/>
      </c>
      <c r="O198" s="2" t="str">
        <f>IF(COUNT($A198)=0,"",IF(N198="3E","3E",IF(N198="","I",LOOKUP(N198/P$2,{0,0.4,0.45,0.5,0.55,0.6,0.65,0.7,0.75,0.8,1},{"F","D","C","C+","B-","B","B+","A-","A","A+"}))))</f>
        <v/>
      </c>
      <c r="P198" s="99" t="str">
        <f>IF(COUNT($A198)=0,"",IF(N198="","--",IF(N198="3E","3E",LOOKUP(N198/P$2,{0,0.4,0.45,0.5,0.55,0.6,0.65,0.7,0.75,0.8,1},{0,2,2.25,2.5,2.75,3,3.25,3.5,3.75,4}))))</f>
        <v/>
      </c>
      <c r="Q198" s="5" t="str">
        <f>IF(COUNT($A198)=0,"",IF($A198&lt;&gt;DR!$B200,"ERR",DR!AX200))</f>
        <v/>
      </c>
      <c r="R198" s="2" t="str">
        <f>IF(COUNT($A198)=0,"",IF(Q198="3E","3E",IF(Q198="","I",LOOKUP(Q198/S$2,{0,0.4,0.45,0.5,0.55,0.6,0.65,0.7,0.75,0.8,1},{"F","D","C","C+","B-","B","B+","A-","A","A+"}))))</f>
        <v/>
      </c>
      <c r="S198" s="99" t="str">
        <f>IF(COUNT($A198)=0,"",IF(Q198="","--",IF(Q198="3E","3E",LOOKUP(Q198/S$2,{0,0.4,0.45,0.5,0.55,0.6,0.65,0.7,0.75,0.8,1},{0,2,2.25,2.5,2.75,3,3.25,3.5,3.75,4}))))</f>
        <v/>
      </c>
      <c r="T198" s="5" t="str">
        <f>IF(OR(COUNT($A198)=0,DR!BZ200=""),"",IF($A198&lt;&gt;DR!$B200,"ERR",DR!BZ200))</f>
        <v/>
      </c>
      <c r="U198" s="2" t="str">
        <f>IF(COUNT($A198)=0,"",IF(T198="3E","3E",IF(T198="","I",LOOKUP(T198/V$2,{0,0.4,0.45,0.5,0.55,0.6,0.65,0.7,0.75,0.8,1},{"F","D","C","C+","B-","B","B+","A-","A","A+"}))))</f>
        <v/>
      </c>
      <c r="V198" s="99" t="str">
        <f>IF(COUNT($A198)=0,"",IF(T198="","--",IF(T198="3E","3E",LOOKUP(T198/V$2,{0,0.4,0.45,0.5,0.55,0.6,0.65,0.7,0.75,0.8,1},{0,2,2.25,2.5,2.75,3,3.25,3.5,3.75,4}))))</f>
        <v/>
      </c>
      <c r="W198" s="5" t="str">
        <f>IF(COUNT($A198)=0,"",IF($A198&lt;&gt;DR!$B200,"ERR",IF(DR!$A200="IM",DR!CL200,DR!CK200)))</f>
        <v/>
      </c>
      <c r="X198" s="2" t="str">
        <f>IF(COUNT($A198)=0,"",IF(W198="3E","3E",IF(W198="","I",LOOKUP(W198/Y$2,{0,0.4,0.45,0.5,0.55,0.6,0.65,0.7,0.75,0.8,1},{"F","D","C","C+","B-","B","B+","A-","A","A+"}))))</f>
        <v/>
      </c>
      <c r="Y198" s="99" t="str">
        <f>IF(COUNT($A198)=0,"",IF(W198="","--",IF(W198="3E","3E",LOOKUP(W198/Y$2,{0,0.4,0.45,0.5,0.55,0.6,0.65,0.7,0.75,0.8,1},{0,2,2.25,2.5,2.75,3,3.25,3.5,3.75,4}))))</f>
        <v/>
      </c>
      <c r="Z198" s="5" t="str">
        <f>IF(COUNT($A198)=0,"",IF($A198&lt;&gt;DR!$B200,"ERR",DR!BF200))</f>
        <v/>
      </c>
      <c r="AA198" s="2" t="str">
        <f>IF(COUNT($A198)=0,"",IF(Z198="3E","3E",IF(Z198="","I",LOOKUP(Z198/AB$2,{0,0.4,0.45,0.5,0.55,0.6,0.65,0.7,0.75,0.8,1},{"F","D","C","C+","B-","B","B+","A-","A","A+"}))))</f>
        <v/>
      </c>
      <c r="AB198" s="99" t="str">
        <f>IF(COUNT($A198)=0,"",IF(Z198="","--",IF(Z198="3E","3E",LOOKUP(Z198/AB$2,{0,0.4,0.45,0.5,0.55,0.6,0.65,0.7,0.75,0.8,1},{0,2,2.25,2.5,2.75,3,3.25,3.5,3.75,4}))))</f>
        <v/>
      </c>
      <c r="AC198" s="5" t="str">
        <f>IF(COUNT($A198)=0,"",IF($A198&lt;&gt;DR!$B200,"ERR",DR!BG200))</f>
        <v/>
      </c>
      <c r="AD198" s="2" t="str">
        <f>IF(COUNT($A198)=0,"",IF(AC198="3E","3E",IF(AC198="","I",LOOKUP(AC198/AE$2,{0,0.4,0.45,0.5,0.55,0.6,0.65,0.7,0.75,0.8,1},{"F","D","C","C+","B-","B","B+","A-","A","A+"}))))</f>
        <v/>
      </c>
      <c r="AE198" s="99" t="str">
        <f>IF(COUNT($A198)=0,"",IF(AC198="","--",IF(AC198="3E","3E",LOOKUP(AC198/AE$2,{0,0.4,0.45,0.5,0.55,0.6,0.65,0.7,0.75,0.8,1},{0,2,2.25,2.5,2.75,3,3.25,3.5,3.75,4}))))</f>
        <v/>
      </c>
      <c r="AF198" s="5" t="str">
        <f>IF(COUNT($A198)=0,"",IF($A198&lt;&gt;DR!$B200,"ERR",DR!BQ200))</f>
        <v/>
      </c>
      <c r="AG198" s="2" t="str">
        <f>IF(COUNT($A198)=0,"",IF(AF198="3E","3E",IF(AF198="","I",LOOKUP(AF198/AH$2,{0,0.4,0.45,0.5,0.55,0.6,0.65,0.7,0.75,0.8,1},{"F","D","C","C+","B-","B","B+","A-","A","A+"}))))</f>
        <v/>
      </c>
      <c r="AH198" s="99" t="str">
        <f>IF(COUNT($A198)=0,"",IF(AF198="","--",IF(AF198="3E","3E",LOOKUP(AF198/AH$2,{0,0.4,0.45,0.5,0.55,0.6,0.65,0.7,0.75,0.8,1},{0,2,2.25,2.5,2.75,3,3.25,3.5,3.75,4}))))</f>
        <v/>
      </c>
      <c r="AI198" s="5" t="str">
        <f>IF(COUNT($A198)=0,"",IF($A198&lt;&gt;DR!$B200,"ERR",DR!BY200))</f>
        <v/>
      </c>
      <c r="AJ198" s="2" t="str">
        <f>IF(COUNT($A198)=0,"",IF(AI198="3E","3E",IF(AI198="","I",LOOKUP(AI198/AK$2,{0,0.4,0.45,0.5,0.55,0.6,0.65,0.7,0.75,0.8,1},{"F","D","C","C+","B-","B","B+","A-","A","A+"}))))</f>
        <v/>
      </c>
      <c r="AK198" s="103" t="str">
        <f>IF(COUNT($A198)=0,"",IF(AI198="","--",IF(AI198="3E","3E",LOOKUP(AI198/AK$2,{0,0.4,0.45,0.5,0.55,0.6,0.65,0.7,0.75,0.8,1},{0,2,2.25,2.5,2.75,3,3.25,3.5,3.75,4}))))</f>
        <v/>
      </c>
      <c r="AL198" s="94" t="str">
        <f>IFERROR(IF(COUNT($A198)=0,"",IF(COUNT(W198)=0,"--",IF(COUNTIF(B198:AK198,"3E")&gt;0,"3E",SUM(IF(D198&gt;=2,D198*$D$3),IF(G198&gt;=2,G198*$G$3),IF(J198&gt;=2,J198*$J$3),IF(M198&gt;=2,M198*$M$3),IF(P198&gt;=2,P198*$P$3),IF(S198&gt;=2,S198*$S$3),IF(V198&gt;=2,V198*$V$3),IF(Y198&gt;=2,Y198*$Y$3),IF(AB198&gt;=2,AB198*$AB$3),IF(AE198&gt;=2,AE198*$AE$3),IF(AH198&gt;=2,AH198*$AH$3),IF(AK198&gt;=2,AK198*$AK$3))))),"")</f>
        <v/>
      </c>
      <c r="AM198" s="4" t="str">
        <f>IF(COUNT($A198)=0,"",IF(COUNT(W198)=0,"--",IF(COUNTIF(B198:Y198,"3E")&gt;0,"3E",TRUNC(SUM(IF(N(D198)&gt;=2,D$3*D198,0),IF(N(G198)&gt;=2,G$3*G198,0),IF(N(J198)&gt;=2,J$3*J198,0),IF(N(M198)&gt;=2,M$3*M198,0),IF(N(P198)&gt;=2,P$3*P198,0),IF(N(S198)&gt;=2,S$3*S198,0),IF(N(AB198)&gt;=2,AB$3*AB198,0),IF(N(AE198)&gt;=2,AE$3*AE198,0),IF(N(AH198)&gt;=2,AH$3*AH198,0),IF(N(V198)&gt;=2,V$3*V198,0),IF(N(Y198)&gt;=2,Y$3*Y198,0))/TCP,3))))</f>
        <v/>
      </c>
      <c r="AN198" s="2" t="str">
        <f>IFERROR(IF(COUNT($A198)=0,"",IF(COUNT(W198)=0,"--",IF(COUNTIF(B198:AK198,"3E")&gt;0,"3E",SUM(IF(D198&gt;=2,$D$3),IF(G198&gt;=2,$G$3),IF(J198&gt;=2,$J$3),IF(M198&gt;=2,$M$3),IF(P198&gt;=2,$P$3),IF(S198&gt;=2,$S$3),IF(V198&gt;=2,$V$3),IF(Y198&gt;=2,$Y$3),IF(AB198&gt;=2,$AB$3),IF(AE198&gt;=2,$AE$3),IF(AH198&gt;=2,$AH$3),IF(AK198&gt;=2,$AK$3))))),"")</f>
        <v/>
      </c>
      <c r="AO198" s="2" t="str">
        <f>IF(AM198="3E","3E",IF(COUNT($A198)=0,"",IF(COUNT(AK198)=0,"I",LOOKUP(AM198,{0,2,2.25,2.5,2.75,3,3.25,3.5,3.75,4},{"F","D","C","C+","B-","B","B+","A-","A","A+"}))))</f>
        <v/>
      </c>
      <c r="AP198" s="2" t="str">
        <f>IF(AM198="3E","3E",IF(OR(COUNT($A198)=0,COUNT(W198)=0),"",IF(AND(Y198&gt;=2,AM198&gt;=2,AN198&gt;=28),"PASS","FAIL")))</f>
        <v/>
      </c>
      <c r="AQ198" s="2" t="str">
        <f>IF(COUNT($A198)=0,"",IF(AP198="3E","3E",IF(AP198="PASS",CONCATENATE(IF(N(D198)&lt;2,"411F,",""),IF(N(G198)&lt;2,"412F,",""),IF(N(J198)&lt;2,"413F,",""),IF(N(M198)&lt;2,"421F,",""),IF(N(P198)&lt;2,"422F,",""),IF(N(S198)&lt;2,"423F,",""),IF(N(AB198)&lt;2,"431F,",""),IF(N(AE198)&lt;2,"432F,",""),IF(N(AH198)&lt;2,"433F,","")),"")))</f>
        <v/>
      </c>
      <c r="AR198" s="6" t="str">
        <f t="shared" ref="AR198:AR261" si="4">IF($AM198="3E","3E",IF(AM198=0,"",IF(OR(COUNT($A198)=0,COUNT(W198)=0),"",RANK(AM198,$AM$5:$AM$500,0))))</f>
        <v/>
      </c>
    </row>
    <row r="199" spans="1:44" ht="18.95" customHeight="1" x14ac:dyDescent="0.25">
      <c r="A199" s="93" t="str">
        <f>IF(DR!$B201="","",DR!$B201)</f>
        <v/>
      </c>
      <c r="B199" s="5" t="str">
        <f>IF(COUNT($A199)=0,"",IF($A199&lt;&gt;DR!$B201,"ERR",DR!J201))</f>
        <v/>
      </c>
      <c r="C199" s="2" t="str">
        <f>IF(COUNT($A199)=0,"",IF(B199="3E","3E",IF(B199="","I",LOOKUP(B199/D$2,{0,0.4,0.45,0.5,0.55,0.6,0.65,0.7,0.75,0.8,1},{"F","D","C","C+","B-","B","B+","A-","A","A+"}))))</f>
        <v/>
      </c>
      <c r="D199" s="99" t="str">
        <f>IF(COUNT($A199)=0,"",IF(B199="","--",IF(B199="3E","3E",LOOKUP(B199/D$2,{0,0.4,0.45,0.5,0.55,0.6,0.65,0.7,0.75,0.8,1},{0,2,2.25,2.5,2.75,3,3.25,3.5,3.75,4}))))</f>
        <v/>
      </c>
      <c r="E199" s="5" t="str">
        <f>IF(COUNT($A199)=0,"",IF($A199&lt;&gt;DR!$B201,"ERR",DR!R201))</f>
        <v/>
      </c>
      <c r="F199" s="2" t="str">
        <f>IF(COUNT($A199)=0,"",IF(E199="3E","3E",IF(E199="","I",LOOKUP(E199/G$2,{0,0.4,0.45,0.5,0.55,0.6,0.65,0.7,0.75,0.8,1},{"F","D","C","C+","B-","B","B+","A-","A","A+"}))))</f>
        <v/>
      </c>
      <c r="G199" s="99" t="str">
        <f>IF(COUNT($A199)=0,"",IF(E199="","--",IF(E199="3E","3E",LOOKUP(E199/G$2,{0,0.4,0.45,0.5,0.55,0.6,0.65,0.7,0.75,0.8,1},{0,2,2.25,2.5,2.75,3,3.25,3.5,3.75,4}))))</f>
        <v/>
      </c>
      <c r="H199" s="5" t="str">
        <f>IF(COUNT($A199)=0,"",IF($A199&lt;&gt;DR!$B201,"ERR",DR!Z201))</f>
        <v/>
      </c>
      <c r="I199" s="2" t="str">
        <f>IF(COUNT($A199)=0,"",IF(H199="3E","3E",IF(H199="","I",LOOKUP(H199/J$2,{0,0.4,0.45,0.5,0.55,0.6,0.65,0.7,0.75,0.8,1},{"F","D","C","C+","B-","B","B+","A-","A","A+"}))))</f>
        <v/>
      </c>
      <c r="J199" s="99" t="str">
        <f>IF(COUNT($A199)=0,"",IF(H199="","--",IF(H199="3E","3E",LOOKUP(H199/J$2,{0,0.4,0.45,0.5,0.55,0.6,0.65,0.7,0.75,0.8,1},{0,2,2.25,2.5,2.75,3,3.25,3.5,3.75,4}))))</f>
        <v/>
      </c>
      <c r="K199" s="5" t="str">
        <f>IF(COUNT($A199)=0,"",IF($A199&lt;&gt;DR!$B201,"ERR",DR!AH201))</f>
        <v/>
      </c>
      <c r="L199" s="2" t="str">
        <f>IF(COUNT($A199)=0,"",IF(K199="3E","3E",IF(K199="","I",LOOKUP(K199/M$2,{0,0.4,0.45,0.5,0.55,0.6,0.65,0.7,0.75,0.8,1},{"F","D","C","C+","B-","B","B+","A-","A","A+"}))))</f>
        <v/>
      </c>
      <c r="M199" s="99" t="str">
        <f>IF(COUNT($A199)=0,"",IF(K199="","--",IF(K199="3E","3E",LOOKUP(K199/M$2,{0,0.4,0.45,0.5,0.55,0.6,0.65,0.7,0.75,0.8,1},{0,2,2.25,2.5,2.75,3,3.25,3.5,3.75,4}))))</f>
        <v/>
      </c>
      <c r="N199" s="5" t="str">
        <f>IF(COUNT($A199)=0,"",IF($A199&lt;&gt;DR!$B201,"ERR",DR!AP201))</f>
        <v/>
      </c>
      <c r="O199" s="2" t="str">
        <f>IF(COUNT($A199)=0,"",IF(N199="3E","3E",IF(N199="","I",LOOKUP(N199/P$2,{0,0.4,0.45,0.5,0.55,0.6,0.65,0.7,0.75,0.8,1},{"F","D","C","C+","B-","B","B+","A-","A","A+"}))))</f>
        <v/>
      </c>
      <c r="P199" s="99" t="str">
        <f>IF(COUNT($A199)=0,"",IF(N199="","--",IF(N199="3E","3E",LOOKUP(N199/P$2,{0,0.4,0.45,0.5,0.55,0.6,0.65,0.7,0.75,0.8,1},{0,2,2.25,2.5,2.75,3,3.25,3.5,3.75,4}))))</f>
        <v/>
      </c>
      <c r="Q199" s="5" t="str">
        <f>IF(COUNT($A199)=0,"",IF($A199&lt;&gt;DR!$B201,"ERR",DR!AX201))</f>
        <v/>
      </c>
      <c r="R199" s="2" t="str">
        <f>IF(COUNT($A199)=0,"",IF(Q199="3E","3E",IF(Q199="","I",LOOKUP(Q199/S$2,{0,0.4,0.45,0.5,0.55,0.6,0.65,0.7,0.75,0.8,1},{"F","D","C","C+","B-","B","B+","A-","A","A+"}))))</f>
        <v/>
      </c>
      <c r="S199" s="99" t="str">
        <f>IF(COUNT($A199)=0,"",IF(Q199="","--",IF(Q199="3E","3E",LOOKUP(Q199/S$2,{0,0.4,0.45,0.5,0.55,0.6,0.65,0.7,0.75,0.8,1},{0,2,2.25,2.5,2.75,3,3.25,3.5,3.75,4}))))</f>
        <v/>
      </c>
      <c r="T199" s="5" t="str">
        <f>IF(OR(COUNT($A199)=0,DR!BZ201=""),"",IF($A199&lt;&gt;DR!$B201,"ERR",DR!BZ201))</f>
        <v/>
      </c>
      <c r="U199" s="2" t="str">
        <f>IF(COUNT($A199)=0,"",IF(T199="3E","3E",IF(T199="","I",LOOKUP(T199/V$2,{0,0.4,0.45,0.5,0.55,0.6,0.65,0.7,0.75,0.8,1},{"F","D","C","C+","B-","B","B+","A-","A","A+"}))))</f>
        <v/>
      </c>
      <c r="V199" s="99" t="str">
        <f>IF(COUNT($A199)=0,"",IF(T199="","--",IF(T199="3E","3E",LOOKUP(T199/V$2,{0,0.4,0.45,0.5,0.55,0.6,0.65,0.7,0.75,0.8,1},{0,2,2.25,2.5,2.75,3,3.25,3.5,3.75,4}))))</f>
        <v/>
      </c>
      <c r="W199" s="5" t="str">
        <f>IF(COUNT($A199)=0,"",IF($A199&lt;&gt;DR!$B201,"ERR",IF(DR!$A201="IM",DR!CL201,DR!CK201)))</f>
        <v/>
      </c>
      <c r="X199" s="2" t="str">
        <f>IF(COUNT($A199)=0,"",IF(W199="3E","3E",IF(W199="","I",LOOKUP(W199/Y$2,{0,0.4,0.45,0.5,0.55,0.6,0.65,0.7,0.75,0.8,1},{"F","D","C","C+","B-","B","B+","A-","A","A+"}))))</f>
        <v/>
      </c>
      <c r="Y199" s="99" t="str">
        <f>IF(COUNT($A199)=0,"",IF(W199="","--",IF(W199="3E","3E",LOOKUP(W199/Y$2,{0,0.4,0.45,0.5,0.55,0.6,0.65,0.7,0.75,0.8,1},{0,2,2.25,2.5,2.75,3,3.25,3.5,3.75,4}))))</f>
        <v/>
      </c>
      <c r="Z199" s="5" t="str">
        <f>IF(COUNT($A199)=0,"",IF($A199&lt;&gt;DR!$B201,"ERR",DR!BF201))</f>
        <v/>
      </c>
      <c r="AA199" s="2" t="str">
        <f>IF(COUNT($A199)=0,"",IF(Z199="3E","3E",IF(Z199="","I",LOOKUP(Z199/AB$2,{0,0.4,0.45,0.5,0.55,0.6,0.65,0.7,0.75,0.8,1},{"F","D","C","C+","B-","B","B+","A-","A","A+"}))))</f>
        <v/>
      </c>
      <c r="AB199" s="99" t="str">
        <f>IF(COUNT($A199)=0,"",IF(Z199="","--",IF(Z199="3E","3E",LOOKUP(Z199/AB$2,{0,0.4,0.45,0.5,0.55,0.6,0.65,0.7,0.75,0.8,1},{0,2,2.25,2.5,2.75,3,3.25,3.5,3.75,4}))))</f>
        <v/>
      </c>
      <c r="AC199" s="5" t="str">
        <f>IF(COUNT($A199)=0,"",IF($A199&lt;&gt;DR!$B201,"ERR",DR!BG201))</f>
        <v/>
      </c>
      <c r="AD199" s="2" t="str">
        <f>IF(COUNT($A199)=0,"",IF(AC199="3E","3E",IF(AC199="","I",LOOKUP(AC199/AE$2,{0,0.4,0.45,0.5,0.55,0.6,0.65,0.7,0.75,0.8,1},{"F","D","C","C+","B-","B","B+","A-","A","A+"}))))</f>
        <v/>
      </c>
      <c r="AE199" s="99" t="str">
        <f>IF(COUNT($A199)=0,"",IF(AC199="","--",IF(AC199="3E","3E",LOOKUP(AC199/AE$2,{0,0.4,0.45,0.5,0.55,0.6,0.65,0.7,0.75,0.8,1},{0,2,2.25,2.5,2.75,3,3.25,3.5,3.75,4}))))</f>
        <v/>
      </c>
      <c r="AF199" s="5" t="str">
        <f>IF(COUNT($A199)=0,"",IF($A199&lt;&gt;DR!$B201,"ERR",DR!BQ201))</f>
        <v/>
      </c>
      <c r="AG199" s="2" t="str">
        <f>IF(COUNT($A199)=0,"",IF(AF199="3E","3E",IF(AF199="","I",LOOKUP(AF199/AH$2,{0,0.4,0.45,0.5,0.55,0.6,0.65,0.7,0.75,0.8,1},{"F","D","C","C+","B-","B","B+","A-","A","A+"}))))</f>
        <v/>
      </c>
      <c r="AH199" s="99" t="str">
        <f>IF(COUNT($A199)=0,"",IF(AF199="","--",IF(AF199="3E","3E",LOOKUP(AF199/AH$2,{0,0.4,0.45,0.5,0.55,0.6,0.65,0.7,0.75,0.8,1},{0,2,2.25,2.5,2.75,3,3.25,3.5,3.75,4}))))</f>
        <v/>
      </c>
      <c r="AI199" s="5" t="str">
        <f>IF(COUNT($A199)=0,"",IF($A199&lt;&gt;DR!$B201,"ERR",DR!BY201))</f>
        <v/>
      </c>
      <c r="AJ199" s="2" t="str">
        <f>IF(COUNT($A199)=0,"",IF(AI199="3E","3E",IF(AI199="","I",LOOKUP(AI199/AK$2,{0,0.4,0.45,0.5,0.55,0.6,0.65,0.7,0.75,0.8,1},{"F","D","C","C+","B-","B","B+","A-","A","A+"}))))</f>
        <v/>
      </c>
      <c r="AK199" s="103" t="str">
        <f>IF(COUNT($A199)=0,"",IF(AI199="","--",IF(AI199="3E","3E",LOOKUP(AI199/AK$2,{0,0.4,0.45,0.5,0.55,0.6,0.65,0.7,0.75,0.8,1},{0,2,2.25,2.5,2.75,3,3.25,3.5,3.75,4}))))</f>
        <v/>
      </c>
      <c r="AL199" s="94" t="str">
        <f>IFERROR(IF(COUNT($A199)=0,"",IF(COUNT(W199)=0,"--",IF(COUNTIF(B199:AK199,"3E")&gt;0,"3E",SUM(IF(D199&gt;=2,D199*$D$3),IF(G199&gt;=2,G199*$G$3),IF(J199&gt;=2,J199*$J$3),IF(M199&gt;=2,M199*$M$3),IF(P199&gt;=2,P199*$P$3),IF(S199&gt;=2,S199*$S$3),IF(V199&gt;=2,V199*$V$3),IF(Y199&gt;=2,Y199*$Y$3),IF(AB199&gt;=2,AB199*$AB$3),IF(AE199&gt;=2,AE199*$AE$3),IF(AH199&gt;=2,AH199*$AH$3),IF(AK199&gt;=2,AK199*$AK$3))))),"")</f>
        <v/>
      </c>
      <c r="AM199" s="4" t="str">
        <f>IF(COUNT($A199)=0,"",IF(COUNT(W199)=0,"--",IF(COUNTIF(B199:Y199,"3E")&gt;0,"3E",TRUNC(SUM(IF(N(D199)&gt;=2,D$3*D199,0),IF(N(G199)&gt;=2,G$3*G199,0),IF(N(J199)&gt;=2,J$3*J199,0),IF(N(M199)&gt;=2,M$3*M199,0),IF(N(P199)&gt;=2,P$3*P199,0),IF(N(S199)&gt;=2,S$3*S199,0),IF(N(AB199)&gt;=2,AB$3*AB199,0),IF(N(AE199)&gt;=2,AE$3*AE199,0),IF(N(AH199)&gt;=2,AH$3*AH199,0),IF(N(V199)&gt;=2,V$3*V199,0),IF(N(Y199)&gt;=2,Y$3*Y199,0))/TCP,3))))</f>
        <v/>
      </c>
      <c r="AN199" s="2" t="str">
        <f>IFERROR(IF(COUNT($A199)=0,"",IF(COUNT(W199)=0,"--",IF(COUNTIF(B199:AK199,"3E")&gt;0,"3E",SUM(IF(D199&gt;=2,$D$3),IF(G199&gt;=2,$G$3),IF(J199&gt;=2,$J$3),IF(M199&gt;=2,$M$3),IF(P199&gt;=2,$P$3),IF(S199&gt;=2,$S$3),IF(V199&gt;=2,$V$3),IF(Y199&gt;=2,$Y$3),IF(AB199&gt;=2,$AB$3),IF(AE199&gt;=2,$AE$3),IF(AH199&gt;=2,$AH$3),IF(AK199&gt;=2,$AK$3))))),"")</f>
        <v/>
      </c>
      <c r="AO199" s="2" t="str">
        <f>IF(AM199="3E","3E",IF(COUNT($A199)=0,"",IF(COUNT(AK199)=0,"I",LOOKUP(AM199,{0,2,2.25,2.5,2.75,3,3.25,3.5,3.75,4},{"F","D","C","C+","B-","B","B+","A-","A","A+"}))))</f>
        <v/>
      </c>
      <c r="AP199" s="2" t="str">
        <f>IF(AM199="3E","3E",IF(OR(COUNT($A199)=0,COUNT(W199)=0),"",IF(AND(Y199&gt;=2,AM199&gt;=2,AN199&gt;=28),"PASS","FAIL")))</f>
        <v/>
      </c>
      <c r="AQ199" s="2" t="str">
        <f>IF(COUNT($A199)=0,"",IF(AP199="3E","3E",IF(AP199="PASS",CONCATENATE(IF(N(D199)&lt;2,"411F,",""),IF(N(G199)&lt;2,"412F,",""),IF(N(J199)&lt;2,"413F,",""),IF(N(M199)&lt;2,"421F,",""),IF(N(P199)&lt;2,"422F,",""),IF(N(S199)&lt;2,"423F,",""),IF(N(AB199)&lt;2,"431F,",""),IF(N(AE199)&lt;2,"432F,",""),IF(N(AH199)&lt;2,"433F,","")),"")))</f>
        <v/>
      </c>
      <c r="AR199" s="6" t="str">
        <f t="shared" si="4"/>
        <v/>
      </c>
    </row>
    <row r="200" spans="1:44" ht="18.95" customHeight="1" x14ac:dyDescent="0.25">
      <c r="A200" s="93" t="str">
        <f>IF(DR!$B202="","",DR!$B202)</f>
        <v/>
      </c>
      <c r="B200" s="5" t="str">
        <f>IF(COUNT($A200)=0,"",IF($A200&lt;&gt;DR!$B202,"ERR",DR!J202))</f>
        <v/>
      </c>
      <c r="C200" s="2" t="str">
        <f>IF(COUNT($A200)=0,"",IF(B200="3E","3E",IF(B200="","I",LOOKUP(B200/D$2,{0,0.4,0.45,0.5,0.55,0.6,0.65,0.7,0.75,0.8,1},{"F","D","C","C+","B-","B","B+","A-","A","A+"}))))</f>
        <v/>
      </c>
      <c r="D200" s="99" t="str">
        <f>IF(COUNT($A200)=0,"",IF(B200="","--",IF(B200="3E","3E",LOOKUP(B200/D$2,{0,0.4,0.45,0.5,0.55,0.6,0.65,0.7,0.75,0.8,1},{0,2,2.25,2.5,2.75,3,3.25,3.5,3.75,4}))))</f>
        <v/>
      </c>
      <c r="E200" s="5" t="str">
        <f>IF(COUNT($A200)=0,"",IF($A200&lt;&gt;DR!$B202,"ERR",DR!R202))</f>
        <v/>
      </c>
      <c r="F200" s="2" t="str">
        <f>IF(COUNT($A200)=0,"",IF(E200="3E","3E",IF(E200="","I",LOOKUP(E200/G$2,{0,0.4,0.45,0.5,0.55,0.6,0.65,0.7,0.75,0.8,1},{"F","D","C","C+","B-","B","B+","A-","A","A+"}))))</f>
        <v/>
      </c>
      <c r="G200" s="99" t="str">
        <f>IF(COUNT($A200)=0,"",IF(E200="","--",IF(E200="3E","3E",LOOKUP(E200/G$2,{0,0.4,0.45,0.5,0.55,0.6,0.65,0.7,0.75,0.8,1},{0,2,2.25,2.5,2.75,3,3.25,3.5,3.75,4}))))</f>
        <v/>
      </c>
      <c r="H200" s="5" t="str">
        <f>IF(COUNT($A200)=0,"",IF($A200&lt;&gt;DR!$B202,"ERR",DR!Z202))</f>
        <v/>
      </c>
      <c r="I200" s="2" t="str">
        <f>IF(COUNT($A200)=0,"",IF(H200="3E","3E",IF(H200="","I",LOOKUP(H200/J$2,{0,0.4,0.45,0.5,0.55,0.6,0.65,0.7,0.75,0.8,1},{"F","D","C","C+","B-","B","B+","A-","A","A+"}))))</f>
        <v/>
      </c>
      <c r="J200" s="99" t="str">
        <f>IF(COUNT($A200)=0,"",IF(H200="","--",IF(H200="3E","3E",LOOKUP(H200/J$2,{0,0.4,0.45,0.5,0.55,0.6,0.65,0.7,0.75,0.8,1},{0,2,2.25,2.5,2.75,3,3.25,3.5,3.75,4}))))</f>
        <v/>
      </c>
      <c r="K200" s="5" t="str">
        <f>IF(COUNT($A200)=0,"",IF($A200&lt;&gt;DR!$B202,"ERR",DR!AH202))</f>
        <v/>
      </c>
      <c r="L200" s="2" t="str">
        <f>IF(COUNT($A200)=0,"",IF(K200="3E","3E",IF(K200="","I",LOOKUP(K200/M$2,{0,0.4,0.45,0.5,0.55,0.6,0.65,0.7,0.75,0.8,1},{"F","D","C","C+","B-","B","B+","A-","A","A+"}))))</f>
        <v/>
      </c>
      <c r="M200" s="99" t="str">
        <f>IF(COUNT($A200)=0,"",IF(K200="","--",IF(K200="3E","3E",LOOKUP(K200/M$2,{0,0.4,0.45,0.5,0.55,0.6,0.65,0.7,0.75,0.8,1},{0,2,2.25,2.5,2.75,3,3.25,3.5,3.75,4}))))</f>
        <v/>
      </c>
      <c r="N200" s="5" t="str">
        <f>IF(COUNT($A200)=0,"",IF($A200&lt;&gt;DR!$B202,"ERR",DR!AP202))</f>
        <v/>
      </c>
      <c r="O200" s="2" t="str">
        <f>IF(COUNT($A200)=0,"",IF(N200="3E","3E",IF(N200="","I",LOOKUP(N200/P$2,{0,0.4,0.45,0.5,0.55,0.6,0.65,0.7,0.75,0.8,1},{"F","D","C","C+","B-","B","B+","A-","A","A+"}))))</f>
        <v/>
      </c>
      <c r="P200" s="99" t="str">
        <f>IF(COUNT($A200)=0,"",IF(N200="","--",IF(N200="3E","3E",LOOKUP(N200/P$2,{0,0.4,0.45,0.5,0.55,0.6,0.65,0.7,0.75,0.8,1},{0,2,2.25,2.5,2.75,3,3.25,3.5,3.75,4}))))</f>
        <v/>
      </c>
      <c r="Q200" s="5" t="str">
        <f>IF(COUNT($A200)=0,"",IF($A200&lt;&gt;DR!$B202,"ERR",DR!AX202))</f>
        <v/>
      </c>
      <c r="R200" s="2" t="str">
        <f>IF(COUNT($A200)=0,"",IF(Q200="3E","3E",IF(Q200="","I",LOOKUP(Q200/S$2,{0,0.4,0.45,0.5,0.55,0.6,0.65,0.7,0.75,0.8,1},{"F","D","C","C+","B-","B","B+","A-","A","A+"}))))</f>
        <v/>
      </c>
      <c r="S200" s="99" t="str">
        <f>IF(COUNT($A200)=0,"",IF(Q200="","--",IF(Q200="3E","3E",LOOKUP(Q200/S$2,{0,0.4,0.45,0.5,0.55,0.6,0.65,0.7,0.75,0.8,1},{0,2,2.25,2.5,2.75,3,3.25,3.5,3.75,4}))))</f>
        <v/>
      </c>
      <c r="T200" s="5" t="str">
        <f>IF(OR(COUNT($A200)=0,DR!BZ202=""),"",IF($A200&lt;&gt;DR!$B202,"ERR",DR!BZ202))</f>
        <v/>
      </c>
      <c r="U200" s="2" t="str">
        <f>IF(COUNT($A200)=0,"",IF(T200="3E","3E",IF(T200="","I",LOOKUP(T200/V$2,{0,0.4,0.45,0.5,0.55,0.6,0.65,0.7,0.75,0.8,1},{"F","D","C","C+","B-","B","B+","A-","A","A+"}))))</f>
        <v/>
      </c>
      <c r="V200" s="99" t="str">
        <f>IF(COUNT($A200)=0,"",IF(T200="","--",IF(T200="3E","3E",LOOKUP(T200/V$2,{0,0.4,0.45,0.5,0.55,0.6,0.65,0.7,0.75,0.8,1},{0,2,2.25,2.5,2.75,3,3.25,3.5,3.75,4}))))</f>
        <v/>
      </c>
      <c r="W200" s="5" t="str">
        <f>IF(COUNT($A200)=0,"",IF($A200&lt;&gt;DR!$B202,"ERR",IF(DR!$A202="IM",DR!CL202,DR!CK202)))</f>
        <v/>
      </c>
      <c r="X200" s="2" t="str">
        <f>IF(COUNT($A200)=0,"",IF(W200="3E","3E",IF(W200="","I",LOOKUP(W200/Y$2,{0,0.4,0.45,0.5,0.55,0.6,0.65,0.7,0.75,0.8,1},{"F","D","C","C+","B-","B","B+","A-","A","A+"}))))</f>
        <v/>
      </c>
      <c r="Y200" s="99" t="str">
        <f>IF(COUNT($A200)=0,"",IF(W200="","--",IF(W200="3E","3E",LOOKUP(W200/Y$2,{0,0.4,0.45,0.5,0.55,0.6,0.65,0.7,0.75,0.8,1},{0,2,2.25,2.5,2.75,3,3.25,3.5,3.75,4}))))</f>
        <v/>
      </c>
      <c r="Z200" s="5" t="str">
        <f>IF(COUNT($A200)=0,"",IF($A200&lt;&gt;DR!$B202,"ERR",DR!BF202))</f>
        <v/>
      </c>
      <c r="AA200" s="2" t="str">
        <f>IF(COUNT($A200)=0,"",IF(Z200="3E","3E",IF(Z200="","I",LOOKUP(Z200/AB$2,{0,0.4,0.45,0.5,0.55,0.6,0.65,0.7,0.75,0.8,1},{"F","D","C","C+","B-","B","B+","A-","A","A+"}))))</f>
        <v/>
      </c>
      <c r="AB200" s="99" t="str">
        <f>IF(COUNT($A200)=0,"",IF(Z200="","--",IF(Z200="3E","3E",LOOKUP(Z200/AB$2,{0,0.4,0.45,0.5,0.55,0.6,0.65,0.7,0.75,0.8,1},{0,2,2.25,2.5,2.75,3,3.25,3.5,3.75,4}))))</f>
        <v/>
      </c>
      <c r="AC200" s="5" t="str">
        <f>IF(COUNT($A200)=0,"",IF($A200&lt;&gt;DR!$B202,"ERR",DR!BG202))</f>
        <v/>
      </c>
      <c r="AD200" s="2" t="str">
        <f>IF(COUNT($A200)=0,"",IF(AC200="3E","3E",IF(AC200="","I",LOOKUP(AC200/AE$2,{0,0.4,0.45,0.5,0.55,0.6,0.65,0.7,0.75,0.8,1},{"F","D","C","C+","B-","B","B+","A-","A","A+"}))))</f>
        <v/>
      </c>
      <c r="AE200" s="99" t="str">
        <f>IF(COUNT($A200)=0,"",IF(AC200="","--",IF(AC200="3E","3E",LOOKUP(AC200/AE$2,{0,0.4,0.45,0.5,0.55,0.6,0.65,0.7,0.75,0.8,1},{0,2,2.25,2.5,2.75,3,3.25,3.5,3.75,4}))))</f>
        <v/>
      </c>
      <c r="AF200" s="5" t="str">
        <f>IF(COUNT($A200)=0,"",IF($A200&lt;&gt;DR!$B202,"ERR",DR!BQ202))</f>
        <v/>
      </c>
      <c r="AG200" s="2" t="str">
        <f>IF(COUNT($A200)=0,"",IF(AF200="3E","3E",IF(AF200="","I",LOOKUP(AF200/AH$2,{0,0.4,0.45,0.5,0.55,0.6,0.65,0.7,0.75,0.8,1},{"F","D","C","C+","B-","B","B+","A-","A","A+"}))))</f>
        <v/>
      </c>
      <c r="AH200" s="99" t="str">
        <f>IF(COUNT($A200)=0,"",IF(AF200="","--",IF(AF200="3E","3E",LOOKUP(AF200/AH$2,{0,0.4,0.45,0.5,0.55,0.6,0.65,0.7,0.75,0.8,1},{0,2,2.25,2.5,2.75,3,3.25,3.5,3.75,4}))))</f>
        <v/>
      </c>
      <c r="AI200" s="5" t="str">
        <f>IF(COUNT($A200)=0,"",IF($A200&lt;&gt;DR!$B202,"ERR",DR!BY202))</f>
        <v/>
      </c>
      <c r="AJ200" s="2" t="str">
        <f>IF(COUNT($A200)=0,"",IF(AI200="3E","3E",IF(AI200="","I",LOOKUP(AI200/AK$2,{0,0.4,0.45,0.5,0.55,0.6,0.65,0.7,0.75,0.8,1},{"F","D","C","C+","B-","B","B+","A-","A","A+"}))))</f>
        <v/>
      </c>
      <c r="AK200" s="103" t="str">
        <f>IF(COUNT($A200)=0,"",IF(AI200="","--",IF(AI200="3E","3E",LOOKUP(AI200/AK$2,{0,0.4,0.45,0.5,0.55,0.6,0.65,0.7,0.75,0.8,1},{0,2,2.25,2.5,2.75,3,3.25,3.5,3.75,4}))))</f>
        <v/>
      </c>
      <c r="AL200" s="94" t="str">
        <f>IFERROR(IF(COUNT($A200)=0,"",IF(COUNT(W200)=0,"--",IF(COUNTIF(B200:AK200,"3E")&gt;0,"3E",SUM(IF(D200&gt;=2,D200*$D$3),IF(G200&gt;=2,G200*$G$3),IF(J200&gt;=2,J200*$J$3),IF(M200&gt;=2,M200*$M$3),IF(P200&gt;=2,P200*$P$3),IF(S200&gt;=2,S200*$S$3),IF(V200&gt;=2,V200*$V$3),IF(Y200&gt;=2,Y200*$Y$3),IF(AB200&gt;=2,AB200*$AB$3),IF(AE200&gt;=2,AE200*$AE$3),IF(AH200&gt;=2,AH200*$AH$3),IF(AK200&gt;=2,AK200*$AK$3))))),"")</f>
        <v/>
      </c>
      <c r="AM200" s="4" t="str">
        <f>IF(COUNT($A200)=0,"",IF(COUNT(W200)=0,"--",IF(COUNTIF(B200:Y200,"3E")&gt;0,"3E",TRUNC(SUM(IF(N(D200)&gt;=2,D$3*D200,0),IF(N(G200)&gt;=2,G$3*G200,0),IF(N(J200)&gt;=2,J$3*J200,0),IF(N(M200)&gt;=2,M$3*M200,0),IF(N(P200)&gt;=2,P$3*P200,0),IF(N(S200)&gt;=2,S$3*S200,0),IF(N(AB200)&gt;=2,AB$3*AB200,0),IF(N(AE200)&gt;=2,AE$3*AE200,0),IF(N(AH200)&gt;=2,AH$3*AH200,0),IF(N(V200)&gt;=2,V$3*V200,0),IF(N(Y200)&gt;=2,Y$3*Y200,0))/TCP,3))))</f>
        <v/>
      </c>
      <c r="AN200" s="2" t="str">
        <f>IFERROR(IF(COUNT($A200)=0,"",IF(COUNT(W200)=0,"--",IF(COUNTIF(B200:AK200,"3E")&gt;0,"3E",SUM(IF(D200&gt;=2,$D$3),IF(G200&gt;=2,$G$3),IF(J200&gt;=2,$J$3),IF(M200&gt;=2,$M$3),IF(P200&gt;=2,$P$3),IF(S200&gt;=2,$S$3),IF(V200&gt;=2,$V$3),IF(Y200&gt;=2,$Y$3),IF(AB200&gt;=2,$AB$3),IF(AE200&gt;=2,$AE$3),IF(AH200&gt;=2,$AH$3),IF(AK200&gt;=2,$AK$3))))),"")</f>
        <v/>
      </c>
      <c r="AO200" s="2" t="str">
        <f>IF(AM200="3E","3E",IF(COUNT($A200)=0,"",IF(COUNT(AK200)=0,"I",LOOKUP(AM200,{0,2,2.25,2.5,2.75,3,3.25,3.5,3.75,4},{"F","D","C","C+","B-","B","B+","A-","A","A+"}))))</f>
        <v/>
      </c>
      <c r="AP200" s="2" t="str">
        <f>IF(AM200="3E","3E",IF(OR(COUNT($A200)=0,COUNT(W200)=0),"",IF(AND(Y200&gt;=2,AM200&gt;=2,AN200&gt;=28),"PASS","FAIL")))</f>
        <v/>
      </c>
      <c r="AQ200" s="2" t="str">
        <f>IF(COUNT($A200)=0,"",IF(AP200="3E","3E",IF(AP200="PASS",CONCATENATE(IF(N(D200)&lt;2,"411F,",""),IF(N(G200)&lt;2,"412F,",""),IF(N(J200)&lt;2,"413F,",""),IF(N(M200)&lt;2,"421F,",""),IF(N(P200)&lt;2,"422F,",""),IF(N(S200)&lt;2,"423F,",""),IF(N(AB200)&lt;2,"431F,",""),IF(N(AE200)&lt;2,"432F,",""),IF(N(AH200)&lt;2,"433F,","")),"")))</f>
        <v/>
      </c>
      <c r="AR200" s="6" t="str">
        <f t="shared" si="4"/>
        <v/>
      </c>
    </row>
    <row r="201" spans="1:44" ht="18.95" customHeight="1" x14ac:dyDescent="0.25">
      <c r="A201" s="93" t="str">
        <f>IF(DR!$B203="","",DR!$B203)</f>
        <v/>
      </c>
      <c r="B201" s="5" t="str">
        <f>IF(COUNT($A201)=0,"",IF($A201&lt;&gt;DR!$B203,"ERR",DR!J203))</f>
        <v/>
      </c>
      <c r="C201" s="2" t="str">
        <f>IF(COUNT($A201)=0,"",IF(B201="3E","3E",IF(B201="","I",LOOKUP(B201/D$2,{0,0.4,0.45,0.5,0.55,0.6,0.65,0.7,0.75,0.8,1},{"F","D","C","C+","B-","B","B+","A-","A","A+"}))))</f>
        <v/>
      </c>
      <c r="D201" s="99" t="str">
        <f>IF(COUNT($A201)=0,"",IF(B201="","--",IF(B201="3E","3E",LOOKUP(B201/D$2,{0,0.4,0.45,0.5,0.55,0.6,0.65,0.7,0.75,0.8,1},{0,2,2.25,2.5,2.75,3,3.25,3.5,3.75,4}))))</f>
        <v/>
      </c>
      <c r="E201" s="5" t="str">
        <f>IF(COUNT($A201)=0,"",IF($A201&lt;&gt;DR!$B203,"ERR",DR!R203))</f>
        <v/>
      </c>
      <c r="F201" s="2" t="str">
        <f>IF(COUNT($A201)=0,"",IF(E201="3E","3E",IF(E201="","I",LOOKUP(E201/G$2,{0,0.4,0.45,0.5,0.55,0.6,0.65,0.7,0.75,0.8,1},{"F","D","C","C+","B-","B","B+","A-","A","A+"}))))</f>
        <v/>
      </c>
      <c r="G201" s="99" t="str">
        <f>IF(COUNT($A201)=0,"",IF(E201="","--",IF(E201="3E","3E",LOOKUP(E201/G$2,{0,0.4,0.45,0.5,0.55,0.6,0.65,0.7,0.75,0.8,1},{0,2,2.25,2.5,2.75,3,3.25,3.5,3.75,4}))))</f>
        <v/>
      </c>
      <c r="H201" s="5" t="str">
        <f>IF(COUNT($A201)=0,"",IF($A201&lt;&gt;DR!$B203,"ERR",DR!Z203))</f>
        <v/>
      </c>
      <c r="I201" s="2" t="str">
        <f>IF(COUNT($A201)=0,"",IF(H201="3E","3E",IF(H201="","I",LOOKUP(H201/J$2,{0,0.4,0.45,0.5,0.55,0.6,0.65,0.7,0.75,0.8,1},{"F","D","C","C+","B-","B","B+","A-","A","A+"}))))</f>
        <v/>
      </c>
      <c r="J201" s="99" t="str">
        <f>IF(COUNT($A201)=0,"",IF(H201="","--",IF(H201="3E","3E",LOOKUP(H201/J$2,{0,0.4,0.45,0.5,0.55,0.6,0.65,0.7,0.75,0.8,1},{0,2,2.25,2.5,2.75,3,3.25,3.5,3.75,4}))))</f>
        <v/>
      </c>
      <c r="K201" s="5" t="str">
        <f>IF(COUNT($A201)=0,"",IF($A201&lt;&gt;DR!$B203,"ERR",DR!AH203))</f>
        <v/>
      </c>
      <c r="L201" s="2" t="str">
        <f>IF(COUNT($A201)=0,"",IF(K201="3E","3E",IF(K201="","I",LOOKUP(K201/M$2,{0,0.4,0.45,0.5,0.55,0.6,0.65,0.7,0.75,0.8,1},{"F","D","C","C+","B-","B","B+","A-","A","A+"}))))</f>
        <v/>
      </c>
      <c r="M201" s="99" t="str">
        <f>IF(COUNT($A201)=0,"",IF(K201="","--",IF(K201="3E","3E",LOOKUP(K201/M$2,{0,0.4,0.45,0.5,0.55,0.6,0.65,0.7,0.75,0.8,1},{0,2,2.25,2.5,2.75,3,3.25,3.5,3.75,4}))))</f>
        <v/>
      </c>
      <c r="N201" s="5" t="str">
        <f>IF(COUNT($A201)=0,"",IF($A201&lt;&gt;DR!$B203,"ERR",DR!AP203))</f>
        <v/>
      </c>
      <c r="O201" s="2" t="str">
        <f>IF(COUNT($A201)=0,"",IF(N201="3E","3E",IF(N201="","I",LOOKUP(N201/P$2,{0,0.4,0.45,0.5,0.55,0.6,0.65,0.7,0.75,0.8,1},{"F","D","C","C+","B-","B","B+","A-","A","A+"}))))</f>
        <v/>
      </c>
      <c r="P201" s="99" t="str">
        <f>IF(COUNT($A201)=0,"",IF(N201="","--",IF(N201="3E","3E",LOOKUP(N201/P$2,{0,0.4,0.45,0.5,0.55,0.6,0.65,0.7,0.75,0.8,1},{0,2,2.25,2.5,2.75,3,3.25,3.5,3.75,4}))))</f>
        <v/>
      </c>
      <c r="Q201" s="5" t="str">
        <f>IF(COUNT($A201)=0,"",IF($A201&lt;&gt;DR!$B203,"ERR",DR!AX203))</f>
        <v/>
      </c>
      <c r="R201" s="2" t="str">
        <f>IF(COUNT($A201)=0,"",IF(Q201="3E","3E",IF(Q201="","I",LOOKUP(Q201/S$2,{0,0.4,0.45,0.5,0.55,0.6,0.65,0.7,0.75,0.8,1},{"F","D","C","C+","B-","B","B+","A-","A","A+"}))))</f>
        <v/>
      </c>
      <c r="S201" s="99" t="str">
        <f>IF(COUNT($A201)=0,"",IF(Q201="","--",IF(Q201="3E","3E",LOOKUP(Q201/S$2,{0,0.4,0.45,0.5,0.55,0.6,0.65,0.7,0.75,0.8,1},{0,2,2.25,2.5,2.75,3,3.25,3.5,3.75,4}))))</f>
        <v/>
      </c>
      <c r="T201" s="5" t="str">
        <f>IF(OR(COUNT($A201)=0,DR!BZ203=""),"",IF($A201&lt;&gt;DR!$B203,"ERR",DR!BZ203))</f>
        <v/>
      </c>
      <c r="U201" s="2" t="str">
        <f>IF(COUNT($A201)=0,"",IF(T201="3E","3E",IF(T201="","I",LOOKUP(T201/V$2,{0,0.4,0.45,0.5,0.55,0.6,0.65,0.7,0.75,0.8,1},{"F","D","C","C+","B-","B","B+","A-","A","A+"}))))</f>
        <v/>
      </c>
      <c r="V201" s="99" t="str">
        <f>IF(COUNT($A201)=0,"",IF(T201="","--",IF(T201="3E","3E",LOOKUP(T201/V$2,{0,0.4,0.45,0.5,0.55,0.6,0.65,0.7,0.75,0.8,1},{0,2,2.25,2.5,2.75,3,3.25,3.5,3.75,4}))))</f>
        <v/>
      </c>
      <c r="W201" s="5" t="str">
        <f>IF(COUNT($A201)=0,"",IF($A201&lt;&gt;DR!$B203,"ERR",IF(DR!$A203="IM",DR!CL203,DR!CK203)))</f>
        <v/>
      </c>
      <c r="X201" s="2" t="str">
        <f>IF(COUNT($A201)=0,"",IF(W201="3E","3E",IF(W201="","I",LOOKUP(W201/Y$2,{0,0.4,0.45,0.5,0.55,0.6,0.65,0.7,0.75,0.8,1},{"F","D","C","C+","B-","B","B+","A-","A","A+"}))))</f>
        <v/>
      </c>
      <c r="Y201" s="99" t="str">
        <f>IF(COUNT($A201)=0,"",IF(W201="","--",IF(W201="3E","3E",LOOKUP(W201/Y$2,{0,0.4,0.45,0.5,0.55,0.6,0.65,0.7,0.75,0.8,1},{0,2,2.25,2.5,2.75,3,3.25,3.5,3.75,4}))))</f>
        <v/>
      </c>
      <c r="Z201" s="5" t="str">
        <f>IF(COUNT($A201)=0,"",IF($A201&lt;&gt;DR!$B203,"ERR",DR!BF203))</f>
        <v/>
      </c>
      <c r="AA201" s="2" t="str">
        <f>IF(COUNT($A201)=0,"",IF(Z201="3E","3E",IF(Z201="","I",LOOKUP(Z201/AB$2,{0,0.4,0.45,0.5,0.55,0.6,0.65,0.7,0.75,0.8,1},{"F","D","C","C+","B-","B","B+","A-","A","A+"}))))</f>
        <v/>
      </c>
      <c r="AB201" s="99" t="str">
        <f>IF(COUNT($A201)=0,"",IF(Z201="","--",IF(Z201="3E","3E",LOOKUP(Z201/AB$2,{0,0.4,0.45,0.5,0.55,0.6,0.65,0.7,0.75,0.8,1},{0,2,2.25,2.5,2.75,3,3.25,3.5,3.75,4}))))</f>
        <v/>
      </c>
      <c r="AC201" s="5" t="str">
        <f>IF(COUNT($A201)=0,"",IF($A201&lt;&gt;DR!$B203,"ERR",DR!BG203))</f>
        <v/>
      </c>
      <c r="AD201" s="2" t="str">
        <f>IF(COUNT($A201)=0,"",IF(AC201="3E","3E",IF(AC201="","I",LOOKUP(AC201/AE$2,{0,0.4,0.45,0.5,0.55,0.6,0.65,0.7,0.75,0.8,1},{"F","D","C","C+","B-","B","B+","A-","A","A+"}))))</f>
        <v/>
      </c>
      <c r="AE201" s="99" t="str">
        <f>IF(COUNT($A201)=0,"",IF(AC201="","--",IF(AC201="3E","3E",LOOKUP(AC201/AE$2,{0,0.4,0.45,0.5,0.55,0.6,0.65,0.7,0.75,0.8,1},{0,2,2.25,2.5,2.75,3,3.25,3.5,3.75,4}))))</f>
        <v/>
      </c>
      <c r="AF201" s="5" t="str">
        <f>IF(COUNT($A201)=0,"",IF($A201&lt;&gt;DR!$B203,"ERR",DR!BQ203))</f>
        <v/>
      </c>
      <c r="AG201" s="2" t="str">
        <f>IF(COUNT($A201)=0,"",IF(AF201="3E","3E",IF(AF201="","I",LOOKUP(AF201/AH$2,{0,0.4,0.45,0.5,0.55,0.6,0.65,0.7,0.75,0.8,1},{"F","D","C","C+","B-","B","B+","A-","A","A+"}))))</f>
        <v/>
      </c>
      <c r="AH201" s="99" t="str">
        <f>IF(COUNT($A201)=0,"",IF(AF201="","--",IF(AF201="3E","3E",LOOKUP(AF201/AH$2,{0,0.4,0.45,0.5,0.55,0.6,0.65,0.7,0.75,0.8,1},{0,2,2.25,2.5,2.75,3,3.25,3.5,3.75,4}))))</f>
        <v/>
      </c>
      <c r="AI201" s="5" t="str">
        <f>IF(COUNT($A201)=0,"",IF($A201&lt;&gt;DR!$B203,"ERR",DR!BY203))</f>
        <v/>
      </c>
      <c r="AJ201" s="2" t="str">
        <f>IF(COUNT($A201)=0,"",IF(AI201="3E","3E",IF(AI201="","I",LOOKUP(AI201/AK$2,{0,0.4,0.45,0.5,0.55,0.6,0.65,0.7,0.75,0.8,1},{"F","D","C","C+","B-","B","B+","A-","A","A+"}))))</f>
        <v/>
      </c>
      <c r="AK201" s="103" t="str">
        <f>IF(COUNT($A201)=0,"",IF(AI201="","--",IF(AI201="3E","3E",LOOKUP(AI201/AK$2,{0,0.4,0.45,0.5,0.55,0.6,0.65,0.7,0.75,0.8,1},{0,2,2.25,2.5,2.75,3,3.25,3.5,3.75,4}))))</f>
        <v/>
      </c>
      <c r="AL201" s="94" t="str">
        <f>IFERROR(IF(COUNT($A201)=0,"",IF(COUNT(W201)=0,"--",IF(COUNTIF(B201:AK201,"3E")&gt;0,"3E",SUM(IF(D201&gt;=2,D201*$D$3),IF(G201&gt;=2,G201*$G$3),IF(J201&gt;=2,J201*$J$3),IF(M201&gt;=2,M201*$M$3),IF(P201&gt;=2,P201*$P$3),IF(S201&gt;=2,S201*$S$3),IF(V201&gt;=2,V201*$V$3),IF(Y201&gt;=2,Y201*$Y$3),IF(AB201&gt;=2,AB201*$AB$3),IF(AE201&gt;=2,AE201*$AE$3),IF(AH201&gt;=2,AH201*$AH$3),IF(AK201&gt;=2,AK201*$AK$3))))),"")</f>
        <v/>
      </c>
      <c r="AM201" s="4" t="str">
        <f>IF(COUNT($A201)=0,"",IF(COUNT(W201)=0,"--",IF(COUNTIF(B201:Y201,"3E")&gt;0,"3E",TRUNC(SUM(IF(N(D201)&gt;=2,D$3*D201,0),IF(N(G201)&gt;=2,G$3*G201,0),IF(N(J201)&gt;=2,J$3*J201,0),IF(N(M201)&gt;=2,M$3*M201,0),IF(N(P201)&gt;=2,P$3*P201,0),IF(N(S201)&gt;=2,S$3*S201,0),IF(N(AB201)&gt;=2,AB$3*AB201,0),IF(N(AE201)&gt;=2,AE$3*AE201,0),IF(N(AH201)&gt;=2,AH$3*AH201,0),IF(N(V201)&gt;=2,V$3*V201,0),IF(N(Y201)&gt;=2,Y$3*Y201,0))/TCP,3))))</f>
        <v/>
      </c>
      <c r="AN201" s="2" t="str">
        <f>IFERROR(IF(COUNT($A201)=0,"",IF(COUNT(W201)=0,"--",IF(COUNTIF(B201:AK201,"3E")&gt;0,"3E",SUM(IF(D201&gt;=2,$D$3),IF(G201&gt;=2,$G$3),IF(J201&gt;=2,$J$3),IF(M201&gt;=2,$M$3),IF(P201&gt;=2,$P$3),IF(S201&gt;=2,$S$3),IF(V201&gt;=2,$V$3),IF(Y201&gt;=2,$Y$3),IF(AB201&gt;=2,$AB$3),IF(AE201&gt;=2,$AE$3),IF(AH201&gt;=2,$AH$3),IF(AK201&gt;=2,$AK$3))))),"")</f>
        <v/>
      </c>
      <c r="AO201" s="2" t="str">
        <f>IF(AM201="3E","3E",IF(COUNT($A201)=0,"",IF(COUNT(AK201)=0,"I",LOOKUP(AM201,{0,2,2.25,2.5,2.75,3,3.25,3.5,3.75,4},{"F","D","C","C+","B-","B","B+","A-","A","A+"}))))</f>
        <v/>
      </c>
      <c r="AP201" s="2" t="str">
        <f>IF(AM201="3E","3E",IF(OR(COUNT($A201)=0,COUNT(W201)=0),"",IF(AND(Y201&gt;=2,AM201&gt;=2,AN201&gt;=28),"PASS","FAIL")))</f>
        <v/>
      </c>
      <c r="AQ201" s="2" t="str">
        <f>IF(COUNT($A201)=0,"",IF(AP201="3E","3E",IF(AP201="PASS",CONCATENATE(IF(N(D201)&lt;2,"411F,",""),IF(N(G201)&lt;2,"412F,",""),IF(N(J201)&lt;2,"413F,",""),IF(N(M201)&lt;2,"421F,",""),IF(N(P201)&lt;2,"422F,",""),IF(N(S201)&lt;2,"423F,",""),IF(N(AB201)&lt;2,"431F,",""),IF(N(AE201)&lt;2,"432F,",""),IF(N(AH201)&lt;2,"433F,","")),"")))</f>
        <v/>
      </c>
      <c r="AR201" s="6" t="str">
        <f t="shared" si="4"/>
        <v/>
      </c>
    </row>
    <row r="202" spans="1:44" ht="18.95" customHeight="1" x14ac:dyDescent="0.25">
      <c r="A202" s="93" t="str">
        <f>IF(DR!$B204="","",DR!$B204)</f>
        <v/>
      </c>
      <c r="B202" s="5" t="str">
        <f>IF(COUNT($A202)=0,"",IF($A202&lt;&gt;DR!$B204,"ERR",DR!J204))</f>
        <v/>
      </c>
      <c r="C202" s="2" t="str">
        <f>IF(COUNT($A202)=0,"",IF(B202="3E","3E",IF(B202="","I",LOOKUP(B202/D$2,{0,0.4,0.45,0.5,0.55,0.6,0.65,0.7,0.75,0.8,1},{"F","D","C","C+","B-","B","B+","A-","A","A+"}))))</f>
        <v/>
      </c>
      <c r="D202" s="99" t="str">
        <f>IF(COUNT($A202)=0,"",IF(B202="","--",IF(B202="3E","3E",LOOKUP(B202/D$2,{0,0.4,0.45,0.5,0.55,0.6,0.65,0.7,0.75,0.8,1},{0,2,2.25,2.5,2.75,3,3.25,3.5,3.75,4}))))</f>
        <v/>
      </c>
      <c r="E202" s="5" t="str">
        <f>IF(COUNT($A202)=0,"",IF($A202&lt;&gt;DR!$B204,"ERR",DR!R204))</f>
        <v/>
      </c>
      <c r="F202" s="2" t="str">
        <f>IF(COUNT($A202)=0,"",IF(E202="3E","3E",IF(E202="","I",LOOKUP(E202/G$2,{0,0.4,0.45,0.5,0.55,0.6,0.65,0.7,0.75,0.8,1},{"F","D","C","C+","B-","B","B+","A-","A","A+"}))))</f>
        <v/>
      </c>
      <c r="G202" s="99" t="str">
        <f>IF(COUNT($A202)=0,"",IF(E202="","--",IF(E202="3E","3E",LOOKUP(E202/G$2,{0,0.4,0.45,0.5,0.55,0.6,0.65,0.7,0.75,0.8,1},{0,2,2.25,2.5,2.75,3,3.25,3.5,3.75,4}))))</f>
        <v/>
      </c>
      <c r="H202" s="5" t="str">
        <f>IF(COUNT($A202)=0,"",IF($A202&lt;&gt;DR!$B204,"ERR",DR!Z204))</f>
        <v/>
      </c>
      <c r="I202" s="2" t="str">
        <f>IF(COUNT($A202)=0,"",IF(H202="3E","3E",IF(H202="","I",LOOKUP(H202/J$2,{0,0.4,0.45,0.5,0.55,0.6,0.65,0.7,0.75,0.8,1},{"F","D","C","C+","B-","B","B+","A-","A","A+"}))))</f>
        <v/>
      </c>
      <c r="J202" s="99" t="str">
        <f>IF(COUNT($A202)=0,"",IF(H202="","--",IF(H202="3E","3E",LOOKUP(H202/J$2,{0,0.4,0.45,0.5,0.55,0.6,0.65,0.7,0.75,0.8,1},{0,2,2.25,2.5,2.75,3,3.25,3.5,3.75,4}))))</f>
        <v/>
      </c>
      <c r="K202" s="5" t="str">
        <f>IF(COUNT($A202)=0,"",IF($A202&lt;&gt;DR!$B204,"ERR",DR!AH204))</f>
        <v/>
      </c>
      <c r="L202" s="2" t="str">
        <f>IF(COUNT($A202)=0,"",IF(K202="3E","3E",IF(K202="","I",LOOKUP(K202/M$2,{0,0.4,0.45,0.5,0.55,0.6,0.65,0.7,0.75,0.8,1},{"F","D","C","C+","B-","B","B+","A-","A","A+"}))))</f>
        <v/>
      </c>
      <c r="M202" s="99" t="str">
        <f>IF(COUNT($A202)=0,"",IF(K202="","--",IF(K202="3E","3E",LOOKUP(K202/M$2,{0,0.4,0.45,0.5,0.55,0.6,0.65,0.7,0.75,0.8,1},{0,2,2.25,2.5,2.75,3,3.25,3.5,3.75,4}))))</f>
        <v/>
      </c>
      <c r="N202" s="5" t="str">
        <f>IF(COUNT($A202)=0,"",IF($A202&lt;&gt;DR!$B204,"ERR",DR!AP204))</f>
        <v/>
      </c>
      <c r="O202" s="2" t="str">
        <f>IF(COUNT($A202)=0,"",IF(N202="3E","3E",IF(N202="","I",LOOKUP(N202/P$2,{0,0.4,0.45,0.5,0.55,0.6,0.65,0.7,0.75,0.8,1},{"F","D","C","C+","B-","B","B+","A-","A","A+"}))))</f>
        <v/>
      </c>
      <c r="P202" s="99" t="str">
        <f>IF(COUNT($A202)=0,"",IF(N202="","--",IF(N202="3E","3E",LOOKUP(N202/P$2,{0,0.4,0.45,0.5,0.55,0.6,0.65,0.7,0.75,0.8,1},{0,2,2.25,2.5,2.75,3,3.25,3.5,3.75,4}))))</f>
        <v/>
      </c>
      <c r="Q202" s="5" t="str">
        <f>IF(COUNT($A202)=0,"",IF($A202&lt;&gt;DR!$B204,"ERR",DR!AX204))</f>
        <v/>
      </c>
      <c r="R202" s="2" t="str">
        <f>IF(COUNT($A202)=0,"",IF(Q202="3E","3E",IF(Q202="","I",LOOKUP(Q202/S$2,{0,0.4,0.45,0.5,0.55,0.6,0.65,0.7,0.75,0.8,1},{"F","D","C","C+","B-","B","B+","A-","A","A+"}))))</f>
        <v/>
      </c>
      <c r="S202" s="99" t="str">
        <f>IF(COUNT($A202)=0,"",IF(Q202="","--",IF(Q202="3E","3E",LOOKUP(Q202/S$2,{0,0.4,0.45,0.5,0.55,0.6,0.65,0.7,0.75,0.8,1},{0,2,2.25,2.5,2.75,3,3.25,3.5,3.75,4}))))</f>
        <v/>
      </c>
      <c r="T202" s="5" t="str">
        <f>IF(OR(COUNT($A202)=0,DR!BZ204=""),"",IF($A202&lt;&gt;DR!$B204,"ERR",DR!BZ204))</f>
        <v/>
      </c>
      <c r="U202" s="2" t="str">
        <f>IF(COUNT($A202)=0,"",IF(T202="3E","3E",IF(T202="","I",LOOKUP(T202/V$2,{0,0.4,0.45,0.5,0.55,0.6,0.65,0.7,0.75,0.8,1},{"F","D","C","C+","B-","B","B+","A-","A","A+"}))))</f>
        <v/>
      </c>
      <c r="V202" s="99" t="str">
        <f>IF(COUNT($A202)=0,"",IF(T202="","--",IF(T202="3E","3E",LOOKUP(T202/V$2,{0,0.4,0.45,0.5,0.55,0.6,0.65,0.7,0.75,0.8,1},{0,2,2.25,2.5,2.75,3,3.25,3.5,3.75,4}))))</f>
        <v/>
      </c>
      <c r="W202" s="5" t="str">
        <f>IF(COUNT($A202)=0,"",IF($A202&lt;&gt;DR!$B204,"ERR",IF(DR!$A204="IM",DR!CL204,DR!CK204)))</f>
        <v/>
      </c>
      <c r="X202" s="2" t="str">
        <f>IF(COUNT($A202)=0,"",IF(W202="3E","3E",IF(W202="","I",LOOKUP(W202/Y$2,{0,0.4,0.45,0.5,0.55,0.6,0.65,0.7,0.75,0.8,1},{"F","D","C","C+","B-","B","B+","A-","A","A+"}))))</f>
        <v/>
      </c>
      <c r="Y202" s="99" t="str">
        <f>IF(COUNT($A202)=0,"",IF(W202="","--",IF(W202="3E","3E",LOOKUP(W202/Y$2,{0,0.4,0.45,0.5,0.55,0.6,0.65,0.7,0.75,0.8,1},{0,2,2.25,2.5,2.75,3,3.25,3.5,3.75,4}))))</f>
        <v/>
      </c>
      <c r="Z202" s="5" t="str">
        <f>IF(COUNT($A202)=0,"",IF($A202&lt;&gt;DR!$B204,"ERR",DR!BF204))</f>
        <v/>
      </c>
      <c r="AA202" s="2" t="str">
        <f>IF(COUNT($A202)=0,"",IF(Z202="3E","3E",IF(Z202="","I",LOOKUP(Z202/AB$2,{0,0.4,0.45,0.5,0.55,0.6,0.65,0.7,0.75,0.8,1},{"F","D","C","C+","B-","B","B+","A-","A","A+"}))))</f>
        <v/>
      </c>
      <c r="AB202" s="99" t="str">
        <f>IF(COUNT($A202)=0,"",IF(Z202="","--",IF(Z202="3E","3E",LOOKUP(Z202/AB$2,{0,0.4,0.45,0.5,0.55,0.6,0.65,0.7,0.75,0.8,1},{0,2,2.25,2.5,2.75,3,3.25,3.5,3.75,4}))))</f>
        <v/>
      </c>
      <c r="AC202" s="5" t="str">
        <f>IF(COUNT($A202)=0,"",IF($A202&lt;&gt;DR!$B204,"ERR",DR!BG204))</f>
        <v/>
      </c>
      <c r="AD202" s="2" t="str">
        <f>IF(COUNT($A202)=0,"",IF(AC202="3E","3E",IF(AC202="","I",LOOKUP(AC202/AE$2,{0,0.4,0.45,0.5,0.55,0.6,0.65,0.7,0.75,0.8,1},{"F","D","C","C+","B-","B","B+","A-","A","A+"}))))</f>
        <v/>
      </c>
      <c r="AE202" s="99" t="str">
        <f>IF(COUNT($A202)=0,"",IF(AC202="","--",IF(AC202="3E","3E",LOOKUP(AC202/AE$2,{0,0.4,0.45,0.5,0.55,0.6,0.65,0.7,0.75,0.8,1},{0,2,2.25,2.5,2.75,3,3.25,3.5,3.75,4}))))</f>
        <v/>
      </c>
      <c r="AF202" s="5" t="str">
        <f>IF(COUNT($A202)=0,"",IF($A202&lt;&gt;DR!$B204,"ERR",DR!BQ204))</f>
        <v/>
      </c>
      <c r="AG202" s="2" t="str">
        <f>IF(COUNT($A202)=0,"",IF(AF202="3E","3E",IF(AF202="","I",LOOKUP(AF202/AH$2,{0,0.4,0.45,0.5,0.55,0.6,0.65,0.7,0.75,0.8,1},{"F","D","C","C+","B-","B","B+","A-","A","A+"}))))</f>
        <v/>
      </c>
      <c r="AH202" s="99" t="str">
        <f>IF(COUNT($A202)=0,"",IF(AF202="","--",IF(AF202="3E","3E",LOOKUP(AF202/AH$2,{0,0.4,0.45,0.5,0.55,0.6,0.65,0.7,0.75,0.8,1},{0,2,2.25,2.5,2.75,3,3.25,3.5,3.75,4}))))</f>
        <v/>
      </c>
      <c r="AI202" s="5" t="str">
        <f>IF(COUNT($A202)=0,"",IF($A202&lt;&gt;DR!$B204,"ERR",DR!BY204))</f>
        <v/>
      </c>
      <c r="AJ202" s="2" t="str">
        <f>IF(COUNT($A202)=0,"",IF(AI202="3E","3E",IF(AI202="","I",LOOKUP(AI202/AK$2,{0,0.4,0.45,0.5,0.55,0.6,0.65,0.7,0.75,0.8,1},{"F","D","C","C+","B-","B","B+","A-","A","A+"}))))</f>
        <v/>
      </c>
      <c r="AK202" s="103" t="str">
        <f>IF(COUNT($A202)=0,"",IF(AI202="","--",IF(AI202="3E","3E",LOOKUP(AI202/AK$2,{0,0.4,0.45,0.5,0.55,0.6,0.65,0.7,0.75,0.8,1},{0,2,2.25,2.5,2.75,3,3.25,3.5,3.75,4}))))</f>
        <v/>
      </c>
      <c r="AL202" s="94" t="str">
        <f>IFERROR(IF(COUNT($A202)=0,"",IF(COUNT(W202)=0,"--",IF(COUNTIF(B202:AK202,"3E")&gt;0,"3E",SUM(IF(D202&gt;=2,D202*$D$3),IF(G202&gt;=2,G202*$G$3),IF(J202&gt;=2,J202*$J$3),IF(M202&gt;=2,M202*$M$3),IF(P202&gt;=2,P202*$P$3),IF(S202&gt;=2,S202*$S$3),IF(V202&gt;=2,V202*$V$3),IF(Y202&gt;=2,Y202*$Y$3),IF(AB202&gt;=2,AB202*$AB$3),IF(AE202&gt;=2,AE202*$AE$3),IF(AH202&gt;=2,AH202*$AH$3),IF(AK202&gt;=2,AK202*$AK$3))))),"")</f>
        <v/>
      </c>
      <c r="AM202" s="4" t="str">
        <f>IF(COUNT($A202)=0,"",IF(COUNT(W202)=0,"--",IF(COUNTIF(B202:Y202,"3E")&gt;0,"3E",TRUNC(SUM(IF(N(D202)&gt;=2,D$3*D202,0),IF(N(G202)&gt;=2,G$3*G202,0),IF(N(J202)&gt;=2,J$3*J202,0),IF(N(M202)&gt;=2,M$3*M202,0),IF(N(P202)&gt;=2,P$3*P202,0),IF(N(S202)&gt;=2,S$3*S202,0),IF(N(AB202)&gt;=2,AB$3*AB202,0),IF(N(AE202)&gt;=2,AE$3*AE202,0),IF(N(AH202)&gt;=2,AH$3*AH202,0),IF(N(V202)&gt;=2,V$3*V202,0),IF(N(Y202)&gt;=2,Y$3*Y202,0))/TCP,3))))</f>
        <v/>
      </c>
      <c r="AN202" s="2" t="str">
        <f>IFERROR(IF(COUNT($A202)=0,"",IF(COUNT(W202)=0,"--",IF(COUNTIF(B202:AK202,"3E")&gt;0,"3E",SUM(IF(D202&gt;=2,$D$3),IF(G202&gt;=2,$G$3),IF(J202&gt;=2,$J$3),IF(M202&gt;=2,$M$3),IF(P202&gt;=2,$P$3),IF(S202&gt;=2,$S$3),IF(V202&gt;=2,$V$3),IF(Y202&gt;=2,$Y$3),IF(AB202&gt;=2,$AB$3),IF(AE202&gt;=2,$AE$3),IF(AH202&gt;=2,$AH$3),IF(AK202&gt;=2,$AK$3))))),"")</f>
        <v/>
      </c>
      <c r="AO202" s="2" t="str">
        <f>IF(AM202="3E","3E",IF(COUNT($A202)=0,"",IF(COUNT(AK202)=0,"I",LOOKUP(AM202,{0,2,2.25,2.5,2.75,3,3.25,3.5,3.75,4},{"F","D","C","C+","B-","B","B+","A-","A","A+"}))))</f>
        <v/>
      </c>
      <c r="AP202" s="2" t="str">
        <f>IF(AM202="3E","3E",IF(OR(COUNT($A202)=0,COUNT(W202)=0),"",IF(AND(Y202&gt;=2,AM202&gt;=2,AN202&gt;=28),"PASS","FAIL")))</f>
        <v/>
      </c>
      <c r="AQ202" s="2" t="str">
        <f>IF(COUNT($A202)=0,"",IF(AP202="3E","3E",IF(AP202="PASS",CONCATENATE(IF(N(D202)&lt;2,"411F,",""),IF(N(G202)&lt;2,"412F,",""),IF(N(J202)&lt;2,"413F,",""),IF(N(M202)&lt;2,"421F,",""),IF(N(P202)&lt;2,"422F,",""),IF(N(S202)&lt;2,"423F,",""),IF(N(AB202)&lt;2,"431F,",""),IF(N(AE202)&lt;2,"432F,",""),IF(N(AH202)&lt;2,"433F,","")),"")))</f>
        <v/>
      </c>
      <c r="AR202" s="6" t="str">
        <f t="shared" si="4"/>
        <v/>
      </c>
    </row>
    <row r="203" spans="1:44" ht="18.95" customHeight="1" x14ac:dyDescent="0.25">
      <c r="A203" s="93" t="str">
        <f>IF(DR!$B205="","",DR!$B205)</f>
        <v/>
      </c>
      <c r="B203" s="5" t="str">
        <f>IF(COUNT($A203)=0,"",IF($A203&lt;&gt;DR!$B205,"ERR",DR!J205))</f>
        <v/>
      </c>
      <c r="C203" s="2" t="str">
        <f>IF(COUNT($A203)=0,"",IF(B203="3E","3E",IF(B203="","I",LOOKUP(B203/D$2,{0,0.4,0.45,0.5,0.55,0.6,0.65,0.7,0.75,0.8,1},{"F","D","C","C+","B-","B","B+","A-","A","A+"}))))</f>
        <v/>
      </c>
      <c r="D203" s="99" t="str">
        <f>IF(COUNT($A203)=0,"",IF(B203="","--",IF(B203="3E","3E",LOOKUP(B203/D$2,{0,0.4,0.45,0.5,0.55,0.6,0.65,0.7,0.75,0.8,1},{0,2,2.25,2.5,2.75,3,3.25,3.5,3.75,4}))))</f>
        <v/>
      </c>
      <c r="E203" s="5" t="str">
        <f>IF(COUNT($A203)=0,"",IF($A203&lt;&gt;DR!$B205,"ERR",DR!R205))</f>
        <v/>
      </c>
      <c r="F203" s="2" t="str">
        <f>IF(COUNT($A203)=0,"",IF(E203="3E","3E",IF(E203="","I",LOOKUP(E203/G$2,{0,0.4,0.45,0.5,0.55,0.6,0.65,0.7,0.75,0.8,1},{"F","D","C","C+","B-","B","B+","A-","A","A+"}))))</f>
        <v/>
      </c>
      <c r="G203" s="99" t="str">
        <f>IF(COUNT($A203)=0,"",IF(E203="","--",IF(E203="3E","3E",LOOKUP(E203/G$2,{0,0.4,0.45,0.5,0.55,0.6,0.65,0.7,0.75,0.8,1},{0,2,2.25,2.5,2.75,3,3.25,3.5,3.75,4}))))</f>
        <v/>
      </c>
      <c r="H203" s="5" t="str">
        <f>IF(COUNT($A203)=0,"",IF($A203&lt;&gt;DR!$B205,"ERR",DR!Z205))</f>
        <v/>
      </c>
      <c r="I203" s="2" t="str">
        <f>IF(COUNT($A203)=0,"",IF(H203="3E","3E",IF(H203="","I",LOOKUP(H203/J$2,{0,0.4,0.45,0.5,0.55,0.6,0.65,0.7,0.75,0.8,1},{"F","D","C","C+","B-","B","B+","A-","A","A+"}))))</f>
        <v/>
      </c>
      <c r="J203" s="99" t="str">
        <f>IF(COUNT($A203)=0,"",IF(H203="","--",IF(H203="3E","3E",LOOKUP(H203/J$2,{0,0.4,0.45,0.5,0.55,0.6,0.65,0.7,0.75,0.8,1},{0,2,2.25,2.5,2.75,3,3.25,3.5,3.75,4}))))</f>
        <v/>
      </c>
      <c r="K203" s="5" t="str">
        <f>IF(COUNT($A203)=0,"",IF($A203&lt;&gt;DR!$B205,"ERR",DR!AH205))</f>
        <v/>
      </c>
      <c r="L203" s="2" t="str">
        <f>IF(COUNT($A203)=0,"",IF(K203="3E","3E",IF(K203="","I",LOOKUP(K203/M$2,{0,0.4,0.45,0.5,0.55,0.6,0.65,0.7,0.75,0.8,1},{"F","D","C","C+","B-","B","B+","A-","A","A+"}))))</f>
        <v/>
      </c>
      <c r="M203" s="99" t="str">
        <f>IF(COUNT($A203)=0,"",IF(K203="","--",IF(K203="3E","3E",LOOKUP(K203/M$2,{0,0.4,0.45,0.5,0.55,0.6,0.65,0.7,0.75,0.8,1},{0,2,2.25,2.5,2.75,3,3.25,3.5,3.75,4}))))</f>
        <v/>
      </c>
      <c r="N203" s="5" t="str">
        <f>IF(COUNT($A203)=0,"",IF($A203&lt;&gt;DR!$B205,"ERR",DR!AP205))</f>
        <v/>
      </c>
      <c r="O203" s="2" t="str">
        <f>IF(COUNT($A203)=0,"",IF(N203="3E","3E",IF(N203="","I",LOOKUP(N203/P$2,{0,0.4,0.45,0.5,0.55,0.6,0.65,0.7,0.75,0.8,1},{"F","D","C","C+","B-","B","B+","A-","A","A+"}))))</f>
        <v/>
      </c>
      <c r="P203" s="99" t="str">
        <f>IF(COUNT($A203)=0,"",IF(N203="","--",IF(N203="3E","3E",LOOKUP(N203/P$2,{0,0.4,0.45,0.5,0.55,0.6,0.65,0.7,0.75,0.8,1},{0,2,2.25,2.5,2.75,3,3.25,3.5,3.75,4}))))</f>
        <v/>
      </c>
      <c r="Q203" s="5" t="str">
        <f>IF(COUNT($A203)=0,"",IF($A203&lt;&gt;DR!$B205,"ERR",DR!AX205))</f>
        <v/>
      </c>
      <c r="R203" s="2" t="str">
        <f>IF(COUNT($A203)=0,"",IF(Q203="3E","3E",IF(Q203="","I",LOOKUP(Q203/S$2,{0,0.4,0.45,0.5,0.55,0.6,0.65,0.7,0.75,0.8,1},{"F","D","C","C+","B-","B","B+","A-","A","A+"}))))</f>
        <v/>
      </c>
      <c r="S203" s="99" t="str">
        <f>IF(COUNT($A203)=0,"",IF(Q203="","--",IF(Q203="3E","3E",LOOKUP(Q203/S$2,{0,0.4,0.45,0.5,0.55,0.6,0.65,0.7,0.75,0.8,1},{0,2,2.25,2.5,2.75,3,3.25,3.5,3.75,4}))))</f>
        <v/>
      </c>
      <c r="T203" s="5" t="str">
        <f>IF(OR(COUNT($A203)=0,DR!BZ205=""),"",IF($A203&lt;&gt;DR!$B205,"ERR",DR!BZ205))</f>
        <v/>
      </c>
      <c r="U203" s="2" t="str">
        <f>IF(COUNT($A203)=0,"",IF(T203="3E","3E",IF(T203="","I",LOOKUP(T203/V$2,{0,0.4,0.45,0.5,0.55,0.6,0.65,0.7,0.75,0.8,1},{"F","D","C","C+","B-","B","B+","A-","A","A+"}))))</f>
        <v/>
      </c>
      <c r="V203" s="99" t="str">
        <f>IF(COUNT($A203)=0,"",IF(T203="","--",IF(T203="3E","3E",LOOKUP(T203/V$2,{0,0.4,0.45,0.5,0.55,0.6,0.65,0.7,0.75,0.8,1},{0,2,2.25,2.5,2.75,3,3.25,3.5,3.75,4}))))</f>
        <v/>
      </c>
      <c r="W203" s="5" t="str">
        <f>IF(COUNT($A203)=0,"",IF($A203&lt;&gt;DR!$B205,"ERR",IF(DR!$A205="IM",DR!CL205,DR!CK205)))</f>
        <v/>
      </c>
      <c r="X203" s="2" t="str">
        <f>IF(COUNT($A203)=0,"",IF(W203="3E","3E",IF(W203="","I",LOOKUP(W203/Y$2,{0,0.4,0.45,0.5,0.55,0.6,0.65,0.7,0.75,0.8,1},{"F","D","C","C+","B-","B","B+","A-","A","A+"}))))</f>
        <v/>
      </c>
      <c r="Y203" s="99" t="str">
        <f>IF(COUNT($A203)=0,"",IF(W203="","--",IF(W203="3E","3E",LOOKUP(W203/Y$2,{0,0.4,0.45,0.5,0.55,0.6,0.65,0.7,0.75,0.8,1},{0,2,2.25,2.5,2.75,3,3.25,3.5,3.75,4}))))</f>
        <v/>
      </c>
      <c r="Z203" s="5" t="str">
        <f>IF(COUNT($A203)=0,"",IF($A203&lt;&gt;DR!$B205,"ERR",DR!BF205))</f>
        <v/>
      </c>
      <c r="AA203" s="2" t="str">
        <f>IF(COUNT($A203)=0,"",IF(Z203="3E","3E",IF(Z203="","I",LOOKUP(Z203/AB$2,{0,0.4,0.45,0.5,0.55,0.6,0.65,0.7,0.75,0.8,1},{"F","D","C","C+","B-","B","B+","A-","A","A+"}))))</f>
        <v/>
      </c>
      <c r="AB203" s="99" t="str">
        <f>IF(COUNT($A203)=0,"",IF(Z203="","--",IF(Z203="3E","3E",LOOKUP(Z203/AB$2,{0,0.4,0.45,0.5,0.55,0.6,0.65,0.7,0.75,0.8,1},{0,2,2.25,2.5,2.75,3,3.25,3.5,3.75,4}))))</f>
        <v/>
      </c>
      <c r="AC203" s="5" t="str">
        <f>IF(COUNT($A203)=0,"",IF($A203&lt;&gt;DR!$B205,"ERR",DR!BG205))</f>
        <v/>
      </c>
      <c r="AD203" s="2" t="str">
        <f>IF(COUNT($A203)=0,"",IF(AC203="3E","3E",IF(AC203="","I",LOOKUP(AC203/AE$2,{0,0.4,0.45,0.5,0.55,0.6,0.65,0.7,0.75,0.8,1},{"F","D","C","C+","B-","B","B+","A-","A","A+"}))))</f>
        <v/>
      </c>
      <c r="AE203" s="99" t="str">
        <f>IF(COUNT($A203)=0,"",IF(AC203="","--",IF(AC203="3E","3E",LOOKUP(AC203/AE$2,{0,0.4,0.45,0.5,0.55,0.6,0.65,0.7,0.75,0.8,1},{0,2,2.25,2.5,2.75,3,3.25,3.5,3.75,4}))))</f>
        <v/>
      </c>
      <c r="AF203" s="5" t="str">
        <f>IF(COUNT($A203)=0,"",IF($A203&lt;&gt;DR!$B205,"ERR",DR!BQ205))</f>
        <v/>
      </c>
      <c r="AG203" s="2" t="str">
        <f>IF(COUNT($A203)=0,"",IF(AF203="3E","3E",IF(AF203="","I",LOOKUP(AF203/AH$2,{0,0.4,0.45,0.5,0.55,0.6,0.65,0.7,0.75,0.8,1},{"F","D","C","C+","B-","B","B+","A-","A","A+"}))))</f>
        <v/>
      </c>
      <c r="AH203" s="99" t="str">
        <f>IF(COUNT($A203)=0,"",IF(AF203="","--",IF(AF203="3E","3E",LOOKUP(AF203/AH$2,{0,0.4,0.45,0.5,0.55,0.6,0.65,0.7,0.75,0.8,1},{0,2,2.25,2.5,2.75,3,3.25,3.5,3.75,4}))))</f>
        <v/>
      </c>
      <c r="AI203" s="5" t="str">
        <f>IF(COUNT($A203)=0,"",IF($A203&lt;&gt;DR!$B205,"ERR",DR!BY205))</f>
        <v/>
      </c>
      <c r="AJ203" s="2" t="str">
        <f>IF(COUNT($A203)=0,"",IF(AI203="3E","3E",IF(AI203="","I",LOOKUP(AI203/AK$2,{0,0.4,0.45,0.5,0.55,0.6,0.65,0.7,0.75,0.8,1},{"F","D","C","C+","B-","B","B+","A-","A","A+"}))))</f>
        <v/>
      </c>
      <c r="AK203" s="103" t="str">
        <f>IF(COUNT($A203)=0,"",IF(AI203="","--",IF(AI203="3E","3E",LOOKUP(AI203/AK$2,{0,0.4,0.45,0.5,0.55,0.6,0.65,0.7,0.75,0.8,1},{0,2,2.25,2.5,2.75,3,3.25,3.5,3.75,4}))))</f>
        <v/>
      </c>
      <c r="AL203" s="94" t="str">
        <f>IFERROR(IF(COUNT($A203)=0,"",IF(COUNT(W203)=0,"--",IF(COUNTIF(B203:AK203,"3E")&gt;0,"3E",SUM(IF(D203&gt;=2,D203*$D$3),IF(G203&gt;=2,G203*$G$3),IF(J203&gt;=2,J203*$J$3),IF(M203&gt;=2,M203*$M$3),IF(P203&gt;=2,P203*$P$3),IF(S203&gt;=2,S203*$S$3),IF(V203&gt;=2,V203*$V$3),IF(Y203&gt;=2,Y203*$Y$3),IF(AB203&gt;=2,AB203*$AB$3),IF(AE203&gt;=2,AE203*$AE$3),IF(AH203&gt;=2,AH203*$AH$3),IF(AK203&gt;=2,AK203*$AK$3))))),"")</f>
        <v/>
      </c>
      <c r="AM203" s="4" t="str">
        <f>IF(COUNT($A203)=0,"",IF(COUNT(W203)=0,"--",IF(COUNTIF(B203:Y203,"3E")&gt;0,"3E",TRUNC(SUM(IF(N(D203)&gt;=2,D$3*D203,0),IF(N(G203)&gt;=2,G$3*G203,0),IF(N(J203)&gt;=2,J$3*J203,0),IF(N(M203)&gt;=2,M$3*M203,0),IF(N(P203)&gt;=2,P$3*P203,0),IF(N(S203)&gt;=2,S$3*S203,0),IF(N(AB203)&gt;=2,AB$3*AB203,0),IF(N(AE203)&gt;=2,AE$3*AE203,0),IF(N(AH203)&gt;=2,AH$3*AH203,0),IF(N(V203)&gt;=2,V$3*V203,0),IF(N(Y203)&gt;=2,Y$3*Y203,0))/TCP,3))))</f>
        <v/>
      </c>
      <c r="AN203" s="2" t="str">
        <f>IFERROR(IF(COUNT($A203)=0,"",IF(COUNT(W203)=0,"--",IF(COUNTIF(B203:AK203,"3E")&gt;0,"3E",SUM(IF(D203&gt;=2,$D$3),IF(G203&gt;=2,$G$3),IF(J203&gt;=2,$J$3),IF(M203&gt;=2,$M$3),IF(P203&gt;=2,$P$3),IF(S203&gt;=2,$S$3),IF(V203&gt;=2,$V$3),IF(Y203&gt;=2,$Y$3),IF(AB203&gt;=2,$AB$3),IF(AE203&gt;=2,$AE$3),IF(AH203&gt;=2,$AH$3),IF(AK203&gt;=2,$AK$3))))),"")</f>
        <v/>
      </c>
      <c r="AO203" s="2" t="str">
        <f>IF(AM203="3E","3E",IF(COUNT($A203)=0,"",IF(COUNT(AK203)=0,"I",LOOKUP(AM203,{0,2,2.25,2.5,2.75,3,3.25,3.5,3.75,4},{"F","D","C","C+","B-","B","B+","A-","A","A+"}))))</f>
        <v/>
      </c>
      <c r="AP203" s="2" t="str">
        <f>IF(AM203="3E","3E",IF(OR(COUNT($A203)=0,COUNT(W203)=0),"",IF(AND(Y203&gt;=2,AM203&gt;=2,AN203&gt;=28),"PASS","FAIL")))</f>
        <v/>
      </c>
      <c r="AQ203" s="2" t="str">
        <f>IF(COUNT($A203)=0,"",IF(AP203="3E","3E",IF(AP203="PASS",CONCATENATE(IF(N(D203)&lt;2,"411F,",""),IF(N(G203)&lt;2,"412F,",""),IF(N(J203)&lt;2,"413F,",""),IF(N(M203)&lt;2,"421F,",""),IF(N(P203)&lt;2,"422F,",""),IF(N(S203)&lt;2,"423F,",""),IF(N(AB203)&lt;2,"431F,",""),IF(N(AE203)&lt;2,"432F,",""),IF(N(AH203)&lt;2,"433F,","")),"")))</f>
        <v/>
      </c>
      <c r="AR203" s="6" t="str">
        <f t="shared" si="4"/>
        <v/>
      </c>
    </row>
    <row r="204" spans="1:44" ht="18.95" customHeight="1" x14ac:dyDescent="0.25">
      <c r="A204" s="93" t="str">
        <f>IF(DR!$B206="","",DR!$B206)</f>
        <v/>
      </c>
      <c r="B204" s="5" t="str">
        <f>IF(COUNT($A204)=0,"",IF($A204&lt;&gt;DR!$B206,"ERR",DR!J206))</f>
        <v/>
      </c>
      <c r="C204" s="2" t="str">
        <f>IF(COUNT($A204)=0,"",IF(B204="3E","3E",IF(B204="","I",LOOKUP(B204/D$2,{0,0.4,0.45,0.5,0.55,0.6,0.65,0.7,0.75,0.8,1},{"F","D","C","C+","B-","B","B+","A-","A","A+"}))))</f>
        <v/>
      </c>
      <c r="D204" s="99" t="str">
        <f>IF(COUNT($A204)=0,"",IF(B204="","--",IF(B204="3E","3E",LOOKUP(B204/D$2,{0,0.4,0.45,0.5,0.55,0.6,0.65,0.7,0.75,0.8,1},{0,2,2.25,2.5,2.75,3,3.25,3.5,3.75,4}))))</f>
        <v/>
      </c>
      <c r="E204" s="5" t="str">
        <f>IF(COUNT($A204)=0,"",IF($A204&lt;&gt;DR!$B206,"ERR",DR!R206))</f>
        <v/>
      </c>
      <c r="F204" s="2" t="str">
        <f>IF(COUNT($A204)=0,"",IF(E204="3E","3E",IF(E204="","I",LOOKUP(E204/G$2,{0,0.4,0.45,0.5,0.55,0.6,0.65,0.7,0.75,0.8,1},{"F","D","C","C+","B-","B","B+","A-","A","A+"}))))</f>
        <v/>
      </c>
      <c r="G204" s="99" t="str">
        <f>IF(COUNT($A204)=0,"",IF(E204="","--",IF(E204="3E","3E",LOOKUP(E204/G$2,{0,0.4,0.45,0.5,0.55,0.6,0.65,0.7,0.75,0.8,1},{0,2,2.25,2.5,2.75,3,3.25,3.5,3.75,4}))))</f>
        <v/>
      </c>
      <c r="H204" s="5" t="str">
        <f>IF(COUNT($A204)=0,"",IF($A204&lt;&gt;DR!$B206,"ERR",DR!Z206))</f>
        <v/>
      </c>
      <c r="I204" s="2" t="str">
        <f>IF(COUNT($A204)=0,"",IF(H204="3E","3E",IF(H204="","I",LOOKUP(H204/J$2,{0,0.4,0.45,0.5,0.55,0.6,0.65,0.7,0.75,0.8,1},{"F","D","C","C+","B-","B","B+","A-","A","A+"}))))</f>
        <v/>
      </c>
      <c r="J204" s="99" t="str">
        <f>IF(COUNT($A204)=0,"",IF(H204="","--",IF(H204="3E","3E",LOOKUP(H204/J$2,{0,0.4,0.45,0.5,0.55,0.6,0.65,0.7,0.75,0.8,1},{0,2,2.25,2.5,2.75,3,3.25,3.5,3.75,4}))))</f>
        <v/>
      </c>
      <c r="K204" s="5" t="str">
        <f>IF(COUNT($A204)=0,"",IF($A204&lt;&gt;DR!$B206,"ERR",DR!AH206))</f>
        <v/>
      </c>
      <c r="L204" s="2" t="str">
        <f>IF(COUNT($A204)=0,"",IF(K204="3E","3E",IF(K204="","I",LOOKUP(K204/M$2,{0,0.4,0.45,0.5,0.55,0.6,0.65,0.7,0.75,0.8,1},{"F","D","C","C+","B-","B","B+","A-","A","A+"}))))</f>
        <v/>
      </c>
      <c r="M204" s="99" t="str">
        <f>IF(COUNT($A204)=0,"",IF(K204="","--",IF(K204="3E","3E",LOOKUP(K204/M$2,{0,0.4,0.45,0.5,0.55,0.6,0.65,0.7,0.75,0.8,1},{0,2,2.25,2.5,2.75,3,3.25,3.5,3.75,4}))))</f>
        <v/>
      </c>
      <c r="N204" s="5" t="str">
        <f>IF(COUNT($A204)=0,"",IF($A204&lt;&gt;DR!$B206,"ERR",DR!AP206))</f>
        <v/>
      </c>
      <c r="O204" s="2" t="str">
        <f>IF(COUNT($A204)=0,"",IF(N204="3E","3E",IF(N204="","I",LOOKUP(N204/P$2,{0,0.4,0.45,0.5,0.55,0.6,0.65,0.7,0.75,0.8,1},{"F","D","C","C+","B-","B","B+","A-","A","A+"}))))</f>
        <v/>
      </c>
      <c r="P204" s="99" t="str">
        <f>IF(COUNT($A204)=0,"",IF(N204="","--",IF(N204="3E","3E",LOOKUP(N204/P$2,{0,0.4,0.45,0.5,0.55,0.6,0.65,0.7,0.75,0.8,1},{0,2,2.25,2.5,2.75,3,3.25,3.5,3.75,4}))))</f>
        <v/>
      </c>
      <c r="Q204" s="5" t="str">
        <f>IF(COUNT($A204)=0,"",IF($A204&lt;&gt;DR!$B206,"ERR",DR!AX206))</f>
        <v/>
      </c>
      <c r="R204" s="2" t="str">
        <f>IF(COUNT($A204)=0,"",IF(Q204="3E","3E",IF(Q204="","I",LOOKUP(Q204/S$2,{0,0.4,0.45,0.5,0.55,0.6,0.65,0.7,0.75,0.8,1},{"F","D","C","C+","B-","B","B+","A-","A","A+"}))))</f>
        <v/>
      </c>
      <c r="S204" s="99" t="str">
        <f>IF(COUNT($A204)=0,"",IF(Q204="","--",IF(Q204="3E","3E",LOOKUP(Q204/S$2,{0,0.4,0.45,0.5,0.55,0.6,0.65,0.7,0.75,0.8,1},{0,2,2.25,2.5,2.75,3,3.25,3.5,3.75,4}))))</f>
        <v/>
      </c>
      <c r="T204" s="5" t="str">
        <f>IF(OR(COUNT($A204)=0,DR!BZ206=""),"",IF($A204&lt;&gt;DR!$B206,"ERR",DR!BZ206))</f>
        <v/>
      </c>
      <c r="U204" s="2" t="str">
        <f>IF(COUNT($A204)=0,"",IF(T204="3E","3E",IF(T204="","I",LOOKUP(T204/V$2,{0,0.4,0.45,0.5,0.55,0.6,0.65,0.7,0.75,0.8,1},{"F","D","C","C+","B-","B","B+","A-","A","A+"}))))</f>
        <v/>
      </c>
      <c r="V204" s="99" t="str">
        <f>IF(COUNT($A204)=0,"",IF(T204="","--",IF(T204="3E","3E",LOOKUP(T204/V$2,{0,0.4,0.45,0.5,0.55,0.6,0.65,0.7,0.75,0.8,1},{0,2,2.25,2.5,2.75,3,3.25,3.5,3.75,4}))))</f>
        <v/>
      </c>
      <c r="W204" s="5" t="str">
        <f>IF(COUNT($A204)=0,"",IF($A204&lt;&gt;DR!$B206,"ERR",IF(DR!$A206="IM",DR!CL206,DR!CK206)))</f>
        <v/>
      </c>
      <c r="X204" s="2" t="str">
        <f>IF(COUNT($A204)=0,"",IF(W204="3E","3E",IF(W204="","I",LOOKUP(W204/Y$2,{0,0.4,0.45,0.5,0.55,0.6,0.65,0.7,0.75,0.8,1},{"F","D","C","C+","B-","B","B+","A-","A","A+"}))))</f>
        <v/>
      </c>
      <c r="Y204" s="99" t="str">
        <f>IF(COUNT($A204)=0,"",IF(W204="","--",IF(W204="3E","3E",LOOKUP(W204/Y$2,{0,0.4,0.45,0.5,0.55,0.6,0.65,0.7,0.75,0.8,1},{0,2,2.25,2.5,2.75,3,3.25,3.5,3.75,4}))))</f>
        <v/>
      </c>
      <c r="Z204" s="5" t="str">
        <f>IF(COUNT($A204)=0,"",IF($A204&lt;&gt;DR!$B206,"ERR",DR!BF206))</f>
        <v/>
      </c>
      <c r="AA204" s="2" t="str">
        <f>IF(COUNT($A204)=0,"",IF(Z204="3E","3E",IF(Z204="","I",LOOKUP(Z204/AB$2,{0,0.4,0.45,0.5,0.55,0.6,0.65,0.7,0.75,0.8,1},{"F","D","C","C+","B-","B","B+","A-","A","A+"}))))</f>
        <v/>
      </c>
      <c r="AB204" s="99" t="str">
        <f>IF(COUNT($A204)=0,"",IF(Z204="","--",IF(Z204="3E","3E",LOOKUP(Z204/AB$2,{0,0.4,0.45,0.5,0.55,0.6,0.65,0.7,0.75,0.8,1},{0,2,2.25,2.5,2.75,3,3.25,3.5,3.75,4}))))</f>
        <v/>
      </c>
      <c r="AC204" s="5" t="str">
        <f>IF(COUNT($A204)=0,"",IF($A204&lt;&gt;DR!$B206,"ERR",DR!BG206))</f>
        <v/>
      </c>
      <c r="AD204" s="2" t="str">
        <f>IF(COUNT($A204)=0,"",IF(AC204="3E","3E",IF(AC204="","I",LOOKUP(AC204/AE$2,{0,0.4,0.45,0.5,0.55,0.6,0.65,0.7,0.75,0.8,1},{"F","D","C","C+","B-","B","B+","A-","A","A+"}))))</f>
        <v/>
      </c>
      <c r="AE204" s="99" t="str">
        <f>IF(COUNT($A204)=0,"",IF(AC204="","--",IF(AC204="3E","3E",LOOKUP(AC204/AE$2,{0,0.4,0.45,0.5,0.55,0.6,0.65,0.7,0.75,0.8,1},{0,2,2.25,2.5,2.75,3,3.25,3.5,3.75,4}))))</f>
        <v/>
      </c>
      <c r="AF204" s="5" t="str">
        <f>IF(COUNT($A204)=0,"",IF($A204&lt;&gt;DR!$B206,"ERR",DR!BQ206))</f>
        <v/>
      </c>
      <c r="AG204" s="2" t="str">
        <f>IF(COUNT($A204)=0,"",IF(AF204="3E","3E",IF(AF204="","I",LOOKUP(AF204/AH$2,{0,0.4,0.45,0.5,0.55,0.6,0.65,0.7,0.75,0.8,1},{"F","D","C","C+","B-","B","B+","A-","A","A+"}))))</f>
        <v/>
      </c>
      <c r="AH204" s="99" t="str">
        <f>IF(COUNT($A204)=0,"",IF(AF204="","--",IF(AF204="3E","3E",LOOKUP(AF204/AH$2,{0,0.4,0.45,0.5,0.55,0.6,0.65,0.7,0.75,0.8,1},{0,2,2.25,2.5,2.75,3,3.25,3.5,3.75,4}))))</f>
        <v/>
      </c>
      <c r="AI204" s="5" t="str">
        <f>IF(COUNT($A204)=0,"",IF($A204&lt;&gt;DR!$B206,"ERR",DR!BY206))</f>
        <v/>
      </c>
      <c r="AJ204" s="2" t="str">
        <f>IF(COUNT($A204)=0,"",IF(AI204="3E","3E",IF(AI204="","I",LOOKUP(AI204/AK$2,{0,0.4,0.45,0.5,0.55,0.6,0.65,0.7,0.75,0.8,1},{"F","D","C","C+","B-","B","B+","A-","A","A+"}))))</f>
        <v/>
      </c>
      <c r="AK204" s="103" t="str">
        <f>IF(COUNT($A204)=0,"",IF(AI204="","--",IF(AI204="3E","3E",LOOKUP(AI204/AK$2,{0,0.4,0.45,0.5,0.55,0.6,0.65,0.7,0.75,0.8,1},{0,2,2.25,2.5,2.75,3,3.25,3.5,3.75,4}))))</f>
        <v/>
      </c>
      <c r="AL204" s="94" t="str">
        <f>IFERROR(IF(COUNT($A204)=0,"",IF(COUNT(W204)=0,"--",IF(COUNTIF(B204:AK204,"3E")&gt;0,"3E",SUM(IF(D204&gt;=2,D204*$D$3),IF(G204&gt;=2,G204*$G$3),IF(J204&gt;=2,J204*$J$3),IF(M204&gt;=2,M204*$M$3),IF(P204&gt;=2,P204*$P$3),IF(S204&gt;=2,S204*$S$3),IF(V204&gt;=2,V204*$V$3),IF(Y204&gt;=2,Y204*$Y$3),IF(AB204&gt;=2,AB204*$AB$3),IF(AE204&gt;=2,AE204*$AE$3),IF(AH204&gt;=2,AH204*$AH$3),IF(AK204&gt;=2,AK204*$AK$3))))),"")</f>
        <v/>
      </c>
      <c r="AM204" s="4" t="str">
        <f>IF(COUNT($A204)=0,"",IF(COUNT(W204)=0,"--",IF(COUNTIF(B204:Y204,"3E")&gt;0,"3E",TRUNC(SUM(IF(N(D204)&gt;=2,D$3*D204,0),IF(N(G204)&gt;=2,G$3*G204,0),IF(N(J204)&gt;=2,J$3*J204,0),IF(N(M204)&gt;=2,M$3*M204,0),IF(N(P204)&gt;=2,P$3*P204,0),IF(N(S204)&gt;=2,S$3*S204,0),IF(N(AB204)&gt;=2,AB$3*AB204,0),IF(N(AE204)&gt;=2,AE$3*AE204,0),IF(N(AH204)&gt;=2,AH$3*AH204,0),IF(N(V204)&gt;=2,V$3*V204,0),IF(N(Y204)&gt;=2,Y$3*Y204,0))/TCP,3))))</f>
        <v/>
      </c>
      <c r="AN204" s="2" t="str">
        <f>IFERROR(IF(COUNT($A204)=0,"",IF(COUNT(W204)=0,"--",IF(COUNTIF(B204:AK204,"3E")&gt;0,"3E",SUM(IF(D204&gt;=2,$D$3),IF(G204&gt;=2,$G$3),IF(J204&gt;=2,$J$3),IF(M204&gt;=2,$M$3),IF(P204&gt;=2,$P$3),IF(S204&gt;=2,$S$3),IF(V204&gt;=2,$V$3),IF(Y204&gt;=2,$Y$3),IF(AB204&gt;=2,$AB$3),IF(AE204&gt;=2,$AE$3),IF(AH204&gt;=2,$AH$3),IF(AK204&gt;=2,$AK$3))))),"")</f>
        <v/>
      </c>
      <c r="AO204" s="2" t="str">
        <f>IF(AM204="3E","3E",IF(COUNT($A204)=0,"",IF(COUNT(AK204)=0,"I",LOOKUP(AM204,{0,2,2.25,2.5,2.75,3,3.25,3.5,3.75,4},{"F","D","C","C+","B-","B","B+","A-","A","A+"}))))</f>
        <v/>
      </c>
      <c r="AP204" s="2" t="str">
        <f>IF(AM204="3E","3E",IF(OR(COUNT($A204)=0,COUNT(W204)=0),"",IF(AND(Y204&gt;=2,AM204&gt;=2,AN204&gt;=28),"PASS","FAIL")))</f>
        <v/>
      </c>
      <c r="AQ204" s="2" t="str">
        <f>IF(COUNT($A204)=0,"",IF(AP204="3E","3E",IF(AP204="PASS",CONCATENATE(IF(N(D204)&lt;2,"411F,",""),IF(N(G204)&lt;2,"412F,",""),IF(N(J204)&lt;2,"413F,",""),IF(N(M204)&lt;2,"421F,",""),IF(N(P204)&lt;2,"422F,",""),IF(N(S204)&lt;2,"423F,",""),IF(N(AB204)&lt;2,"431F,",""),IF(N(AE204)&lt;2,"432F,",""),IF(N(AH204)&lt;2,"433F,","")),"")))</f>
        <v/>
      </c>
      <c r="AR204" s="6" t="str">
        <f t="shared" si="4"/>
        <v/>
      </c>
    </row>
    <row r="205" spans="1:44" ht="18.95" customHeight="1" x14ac:dyDescent="0.25">
      <c r="A205" s="93" t="str">
        <f>IF(DR!$B207="","",DR!$B207)</f>
        <v/>
      </c>
      <c r="B205" s="5" t="str">
        <f>IF(COUNT($A205)=0,"",IF($A205&lt;&gt;DR!$B207,"ERR",DR!J207))</f>
        <v/>
      </c>
      <c r="C205" s="2" t="str">
        <f>IF(COUNT($A205)=0,"",IF(B205="3E","3E",IF(B205="","I",LOOKUP(B205/D$2,{0,0.4,0.45,0.5,0.55,0.6,0.65,0.7,0.75,0.8,1},{"F","D","C","C+","B-","B","B+","A-","A","A+"}))))</f>
        <v/>
      </c>
      <c r="D205" s="99" t="str">
        <f>IF(COUNT($A205)=0,"",IF(B205="","--",IF(B205="3E","3E",LOOKUP(B205/D$2,{0,0.4,0.45,0.5,0.55,0.6,0.65,0.7,0.75,0.8,1},{0,2,2.25,2.5,2.75,3,3.25,3.5,3.75,4}))))</f>
        <v/>
      </c>
      <c r="E205" s="5" t="str">
        <f>IF(COUNT($A205)=0,"",IF($A205&lt;&gt;DR!$B207,"ERR",DR!R207))</f>
        <v/>
      </c>
      <c r="F205" s="2" t="str">
        <f>IF(COUNT($A205)=0,"",IF(E205="3E","3E",IF(E205="","I",LOOKUP(E205/G$2,{0,0.4,0.45,0.5,0.55,0.6,0.65,0.7,0.75,0.8,1},{"F","D","C","C+","B-","B","B+","A-","A","A+"}))))</f>
        <v/>
      </c>
      <c r="G205" s="99" t="str">
        <f>IF(COUNT($A205)=0,"",IF(E205="","--",IF(E205="3E","3E",LOOKUP(E205/G$2,{0,0.4,0.45,0.5,0.55,0.6,0.65,0.7,0.75,0.8,1},{0,2,2.25,2.5,2.75,3,3.25,3.5,3.75,4}))))</f>
        <v/>
      </c>
      <c r="H205" s="5" t="str">
        <f>IF(COUNT($A205)=0,"",IF($A205&lt;&gt;DR!$B207,"ERR",DR!Z207))</f>
        <v/>
      </c>
      <c r="I205" s="2" t="str">
        <f>IF(COUNT($A205)=0,"",IF(H205="3E","3E",IF(H205="","I",LOOKUP(H205/J$2,{0,0.4,0.45,0.5,0.55,0.6,0.65,0.7,0.75,0.8,1},{"F","D","C","C+","B-","B","B+","A-","A","A+"}))))</f>
        <v/>
      </c>
      <c r="J205" s="99" t="str">
        <f>IF(COUNT($A205)=0,"",IF(H205="","--",IF(H205="3E","3E",LOOKUP(H205/J$2,{0,0.4,0.45,0.5,0.55,0.6,0.65,0.7,0.75,0.8,1},{0,2,2.25,2.5,2.75,3,3.25,3.5,3.75,4}))))</f>
        <v/>
      </c>
      <c r="K205" s="5" t="str">
        <f>IF(COUNT($A205)=0,"",IF($A205&lt;&gt;DR!$B207,"ERR",DR!AH207))</f>
        <v/>
      </c>
      <c r="L205" s="2" t="str">
        <f>IF(COUNT($A205)=0,"",IF(K205="3E","3E",IF(K205="","I",LOOKUP(K205/M$2,{0,0.4,0.45,0.5,0.55,0.6,0.65,0.7,0.75,0.8,1},{"F","D","C","C+","B-","B","B+","A-","A","A+"}))))</f>
        <v/>
      </c>
      <c r="M205" s="99" t="str">
        <f>IF(COUNT($A205)=0,"",IF(K205="","--",IF(K205="3E","3E",LOOKUP(K205/M$2,{0,0.4,0.45,0.5,0.55,0.6,0.65,0.7,0.75,0.8,1},{0,2,2.25,2.5,2.75,3,3.25,3.5,3.75,4}))))</f>
        <v/>
      </c>
      <c r="N205" s="5" t="str">
        <f>IF(COUNT($A205)=0,"",IF($A205&lt;&gt;DR!$B207,"ERR",DR!AP207))</f>
        <v/>
      </c>
      <c r="O205" s="2" t="str">
        <f>IF(COUNT($A205)=0,"",IF(N205="3E","3E",IF(N205="","I",LOOKUP(N205/P$2,{0,0.4,0.45,0.5,0.55,0.6,0.65,0.7,0.75,0.8,1},{"F","D","C","C+","B-","B","B+","A-","A","A+"}))))</f>
        <v/>
      </c>
      <c r="P205" s="99" t="str">
        <f>IF(COUNT($A205)=0,"",IF(N205="","--",IF(N205="3E","3E",LOOKUP(N205/P$2,{0,0.4,0.45,0.5,0.55,0.6,0.65,0.7,0.75,0.8,1},{0,2,2.25,2.5,2.75,3,3.25,3.5,3.75,4}))))</f>
        <v/>
      </c>
      <c r="Q205" s="5" t="str">
        <f>IF(COUNT($A205)=0,"",IF($A205&lt;&gt;DR!$B207,"ERR",DR!AX207))</f>
        <v/>
      </c>
      <c r="R205" s="2" t="str">
        <f>IF(COUNT($A205)=0,"",IF(Q205="3E","3E",IF(Q205="","I",LOOKUP(Q205/S$2,{0,0.4,0.45,0.5,0.55,0.6,0.65,0.7,0.75,0.8,1},{"F","D","C","C+","B-","B","B+","A-","A","A+"}))))</f>
        <v/>
      </c>
      <c r="S205" s="99" t="str">
        <f>IF(COUNT($A205)=0,"",IF(Q205="","--",IF(Q205="3E","3E",LOOKUP(Q205/S$2,{0,0.4,0.45,0.5,0.55,0.6,0.65,0.7,0.75,0.8,1},{0,2,2.25,2.5,2.75,3,3.25,3.5,3.75,4}))))</f>
        <v/>
      </c>
      <c r="T205" s="5" t="str">
        <f>IF(OR(COUNT($A205)=0,DR!BZ207=""),"",IF($A205&lt;&gt;DR!$B207,"ERR",DR!BZ207))</f>
        <v/>
      </c>
      <c r="U205" s="2" t="str">
        <f>IF(COUNT($A205)=0,"",IF(T205="3E","3E",IF(T205="","I",LOOKUP(T205/V$2,{0,0.4,0.45,0.5,0.55,0.6,0.65,0.7,0.75,0.8,1},{"F","D","C","C+","B-","B","B+","A-","A","A+"}))))</f>
        <v/>
      </c>
      <c r="V205" s="99" t="str">
        <f>IF(COUNT($A205)=0,"",IF(T205="","--",IF(T205="3E","3E",LOOKUP(T205/V$2,{0,0.4,0.45,0.5,0.55,0.6,0.65,0.7,0.75,0.8,1},{0,2,2.25,2.5,2.75,3,3.25,3.5,3.75,4}))))</f>
        <v/>
      </c>
      <c r="W205" s="5" t="str">
        <f>IF(COUNT($A205)=0,"",IF($A205&lt;&gt;DR!$B207,"ERR",IF(DR!$A207="IM",DR!CL207,DR!CK207)))</f>
        <v/>
      </c>
      <c r="X205" s="2" t="str">
        <f>IF(COUNT($A205)=0,"",IF(W205="3E","3E",IF(W205="","I",LOOKUP(W205/Y$2,{0,0.4,0.45,0.5,0.55,0.6,0.65,0.7,0.75,0.8,1},{"F","D","C","C+","B-","B","B+","A-","A","A+"}))))</f>
        <v/>
      </c>
      <c r="Y205" s="99" t="str">
        <f>IF(COUNT($A205)=0,"",IF(W205="","--",IF(W205="3E","3E",LOOKUP(W205/Y$2,{0,0.4,0.45,0.5,0.55,0.6,0.65,0.7,0.75,0.8,1},{0,2,2.25,2.5,2.75,3,3.25,3.5,3.75,4}))))</f>
        <v/>
      </c>
      <c r="Z205" s="5" t="str">
        <f>IF(COUNT($A205)=0,"",IF($A205&lt;&gt;DR!$B207,"ERR",DR!BF207))</f>
        <v/>
      </c>
      <c r="AA205" s="2" t="str">
        <f>IF(COUNT($A205)=0,"",IF(Z205="3E","3E",IF(Z205="","I",LOOKUP(Z205/AB$2,{0,0.4,0.45,0.5,0.55,0.6,0.65,0.7,0.75,0.8,1},{"F","D","C","C+","B-","B","B+","A-","A","A+"}))))</f>
        <v/>
      </c>
      <c r="AB205" s="99" t="str">
        <f>IF(COUNT($A205)=0,"",IF(Z205="","--",IF(Z205="3E","3E",LOOKUP(Z205/AB$2,{0,0.4,0.45,0.5,0.55,0.6,0.65,0.7,0.75,0.8,1},{0,2,2.25,2.5,2.75,3,3.25,3.5,3.75,4}))))</f>
        <v/>
      </c>
      <c r="AC205" s="5" t="str">
        <f>IF(COUNT($A205)=0,"",IF($A205&lt;&gt;DR!$B207,"ERR",DR!BG207))</f>
        <v/>
      </c>
      <c r="AD205" s="2" t="str">
        <f>IF(COUNT($A205)=0,"",IF(AC205="3E","3E",IF(AC205="","I",LOOKUP(AC205/AE$2,{0,0.4,0.45,0.5,0.55,0.6,0.65,0.7,0.75,0.8,1},{"F","D","C","C+","B-","B","B+","A-","A","A+"}))))</f>
        <v/>
      </c>
      <c r="AE205" s="99" t="str">
        <f>IF(COUNT($A205)=0,"",IF(AC205="","--",IF(AC205="3E","3E",LOOKUP(AC205/AE$2,{0,0.4,0.45,0.5,0.55,0.6,0.65,0.7,0.75,0.8,1},{0,2,2.25,2.5,2.75,3,3.25,3.5,3.75,4}))))</f>
        <v/>
      </c>
      <c r="AF205" s="5" t="str">
        <f>IF(COUNT($A205)=0,"",IF($A205&lt;&gt;DR!$B207,"ERR",DR!BQ207))</f>
        <v/>
      </c>
      <c r="AG205" s="2" t="str">
        <f>IF(COUNT($A205)=0,"",IF(AF205="3E","3E",IF(AF205="","I",LOOKUP(AF205/AH$2,{0,0.4,0.45,0.5,0.55,0.6,0.65,0.7,0.75,0.8,1},{"F","D","C","C+","B-","B","B+","A-","A","A+"}))))</f>
        <v/>
      </c>
      <c r="AH205" s="99" t="str">
        <f>IF(COUNT($A205)=0,"",IF(AF205="","--",IF(AF205="3E","3E",LOOKUP(AF205/AH$2,{0,0.4,0.45,0.5,0.55,0.6,0.65,0.7,0.75,0.8,1},{0,2,2.25,2.5,2.75,3,3.25,3.5,3.75,4}))))</f>
        <v/>
      </c>
      <c r="AI205" s="5" t="str">
        <f>IF(COUNT($A205)=0,"",IF($A205&lt;&gt;DR!$B207,"ERR",DR!BY207))</f>
        <v/>
      </c>
      <c r="AJ205" s="2" t="str">
        <f>IF(COUNT($A205)=0,"",IF(AI205="3E","3E",IF(AI205="","I",LOOKUP(AI205/AK$2,{0,0.4,0.45,0.5,0.55,0.6,0.65,0.7,0.75,0.8,1},{"F","D","C","C+","B-","B","B+","A-","A","A+"}))))</f>
        <v/>
      </c>
      <c r="AK205" s="103" t="str">
        <f>IF(COUNT($A205)=0,"",IF(AI205="","--",IF(AI205="3E","3E",LOOKUP(AI205/AK$2,{0,0.4,0.45,0.5,0.55,0.6,0.65,0.7,0.75,0.8,1},{0,2,2.25,2.5,2.75,3,3.25,3.5,3.75,4}))))</f>
        <v/>
      </c>
      <c r="AL205" s="94" t="str">
        <f>IFERROR(IF(COUNT($A205)=0,"",IF(COUNT(W205)=0,"--",IF(COUNTIF(B205:AK205,"3E")&gt;0,"3E",SUM(IF(D205&gt;=2,D205*$D$3),IF(G205&gt;=2,G205*$G$3),IF(J205&gt;=2,J205*$J$3),IF(M205&gt;=2,M205*$M$3),IF(P205&gt;=2,P205*$P$3),IF(S205&gt;=2,S205*$S$3),IF(V205&gt;=2,V205*$V$3),IF(Y205&gt;=2,Y205*$Y$3),IF(AB205&gt;=2,AB205*$AB$3),IF(AE205&gt;=2,AE205*$AE$3),IF(AH205&gt;=2,AH205*$AH$3),IF(AK205&gt;=2,AK205*$AK$3))))),"")</f>
        <v/>
      </c>
      <c r="AM205" s="4" t="str">
        <f>IF(COUNT($A205)=0,"",IF(COUNT(W205)=0,"--",IF(COUNTIF(B205:Y205,"3E")&gt;0,"3E",TRUNC(SUM(IF(N(D205)&gt;=2,D$3*D205,0),IF(N(G205)&gt;=2,G$3*G205,0),IF(N(J205)&gt;=2,J$3*J205,0),IF(N(M205)&gt;=2,M$3*M205,0),IF(N(P205)&gt;=2,P$3*P205,0),IF(N(S205)&gt;=2,S$3*S205,0),IF(N(AB205)&gt;=2,AB$3*AB205,0),IF(N(AE205)&gt;=2,AE$3*AE205,0),IF(N(AH205)&gt;=2,AH$3*AH205,0),IF(N(V205)&gt;=2,V$3*V205,0),IF(N(Y205)&gt;=2,Y$3*Y205,0))/TCP,3))))</f>
        <v/>
      </c>
      <c r="AN205" s="2" t="str">
        <f>IFERROR(IF(COUNT($A205)=0,"",IF(COUNT(W205)=0,"--",IF(COUNTIF(B205:AK205,"3E")&gt;0,"3E",SUM(IF(D205&gt;=2,$D$3),IF(G205&gt;=2,$G$3),IF(J205&gt;=2,$J$3),IF(M205&gt;=2,$M$3),IF(P205&gt;=2,$P$3),IF(S205&gt;=2,$S$3),IF(V205&gt;=2,$V$3),IF(Y205&gt;=2,$Y$3),IF(AB205&gt;=2,$AB$3),IF(AE205&gt;=2,$AE$3),IF(AH205&gt;=2,$AH$3),IF(AK205&gt;=2,$AK$3))))),"")</f>
        <v/>
      </c>
      <c r="AO205" s="2" t="str">
        <f>IF(AM205="3E","3E",IF(COUNT($A205)=0,"",IF(COUNT(AK205)=0,"I",LOOKUP(AM205,{0,2,2.25,2.5,2.75,3,3.25,3.5,3.75,4},{"F","D","C","C+","B-","B","B+","A-","A","A+"}))))</f>
        <v/>
      </c>
      <c r="AP205" s="2" t="str">
        <f>IF(AM205="3E","3E",IF(OR(COUNT($A205)=0,COUNT(W205)=0),"",IF(AND(Y205&gt;=2,AM205&gt;=2,AN205&gt;=28),"PASS","FAIL")))</f>
        <v/>
      </c>
      <c r="AQ205" s="2" t="str">
        <f>IF(COUNT($A205)=0,"",IF(AP205="3E","3E",IF(AP205="PASS",CONCATENATE(IF(N(D205)&lt;2,"411F,",""),IF(N(G205)&lt;2,"412F,",""),IF(N(J205)&lt;2,"413F,",""),IF(N(M205)&lt;2,"421F,",""),IF(N(P205)&lt;2,"422F,",""),IF(N(S205)&lt;2,"423F,",""),IF(N(AB205)&lt;2,"431F,",""),IF(N(AE205)&lt;2,"432F,",""),IF(N(AH205)&lt;2,"433F,","")),"")))</f>
        <v/>
      </c>
      <c r="AR205" s="6" t="str">
        <f t="shared" si="4"/>
        <v/>
      </c>
    </row>
    <row r="206" spans="1:44" ht="18.95" customHeight="1" x14ac:dyDescent="0.25">
      <c r="A206" s="93" t="str">
        <f>IF(DR!$B208="","",DR!$B208)</f>
        <v/>
      </c>
      <c r="B206" s="5" t="str">
        <f>IF(COUNT($A206)=0,"",IF($A206&lt;&gt;DR!$B208,"ERR",DR!J208))</f>
        <v/>
      </c>
      <c r="C206" s="2" t="str">
        <f>IF(COUNT($A206)=0,"",IF(B206="3E","3E",IF(B206="","I",LOOKUP(B206/D$2,{0,0.4,0.45,0.5,0.55,0.6,0.65,0.7,0.75,0.8,1},{"F","D","C","C+","B-","B","B+","A-","A","A+"}))))</f>
        <v/>
      </c>
      <c r="D206" s="99" t="str">
        <f>IF(COUNT($A206)=0,"",IF(B206="","--",IF(B206="3E","3E",LOOKUP(B206/D$2,{0,0.4,0.45,0.5,0.55,0.6,0.65,0.7,0.75,0.8,1},{0,2,2.25,2.5,2.75,3,3.25,3.5,3.75,4}))))</f>
        <v/>
      </c>
      <c r="E206" s="5" t="str">
        <f>IF(COUNT($A206)=0,"",IF($A206&lt;&gt;DR!$B208,"ERR",DR!R208))</f>
        <v/>
      </c>
      <c r="F206" s="2" t="str">
        <f>IF(COUNT($A206)=0,"",IF(E206="3E","3E",IF(E206="","I",LOOKUP(E206/G$2,{0,0.4,0.45,0.5,0.55,0.6,0.65,0.7,0.75,0.8,1},{"F","D","C","C+","B-","B","B+","A-","A","A+"}))))</f>
        <v/>
      </c>
      <c r="G206" s="99" t="str">
        <f>IF(COUNT($A206)=0,"",IF(E206="","--",IF(E206="3E","3E",LOOKUP(E206/G$2,{0,0.4,0.45,0.5,0.55,0.6,0.65,0.7,0.75,0.8,1},{0,2,2.25,2.5,2.75,3,3.25,3.5,3.75,4}))))</f>
        <v/>
      </c>
      <c r="H206" s="5" t="str">
        <f>IF(COUNT($A206)=0,"",IF($A206&lt;&gt;DR!$B208,"ERR",DR!Z208))</f>
        <v/>
      </c>
      <c r="I206" s="2" t="str">
        <f>IF(COUNT($A206)=0,"",IF(H206="3E","3E",IF(H206="","I",LOOKUP(H206/J$2,{0,0.4,0.45,0.5,0.55,0.6,0.65,0.7,0.75,0.8,1},{"F","D","C","C+","B-","B","B+","A-","A","A+"}))))</f>
        <v/>
      </c>
      <c r="J206" s="99" t="str">
        <f>IF(COUNT($A206)=0,"",IF(H206="","--",IF(H206="3E","3E",LOOKUP(H206/J$2,{0,0.4,0.45,0.5,0.55,0.6,0.65,0.7,0.75,0.8,1},{0,2,2.25,2.5,2.75,3,3.25,3.5,3.75,4}))))</f>
        <v/>
      </c>
      <c r="K206" s="5" t="str">
        <f>IF(COUNT($A206)=0,"",IF($A206&lt;&gt;DR!$B208,"ERR",DR!AH208))</f>
        <v/>
      </c>
      <c r="L206" s="2" t="str">
        <f>IF(COUNT($A206)=0,"",IF(K206="3E","3E",IF(K206="","I",LOOKUP(K206/M$2,{0,0.4,0.45,0.5,0.55,0.6,0.65,0.7,0.75,0.8,1},{"F","D","C","C+","B-","B","B+","A-","A","A+"}))))</f>
        <v/>
      </c>
      <c r="M206" s="99" t="str">
        <f>IF(COUNT($A206)=0,"",IF(K206="","--",IF(K206="3E","3E",LOOKUP(K206/M$2,{0,0.4,0.45,0.5,0.55,0.6,0.65,0.7,0.75,0.8,1},{0,2,2.25,2.5,2.75,3,3.25,3.5,3.75,4}))))</f>
        <v/>
      </c>
      <c r="N206" s="5" t="str">
        <f>IF(COUNT($A206)=0,"",IF($A206&lt;&gt;DR!$B208,"ERR",DR!AP208))</f>
        <v/>
      </c>
      <c r="O206" s="2" t="str">
        <f>IF(COUNT($A206)=0,"",IF(N206="3E","3E",IF(N206="","I",LOOKUP(N206/P$2,{0,0.4,0.45,0.5,0.55,0.6,0.65,0.7,0.75,0.8,1},{"F","D","C","C+","B-","B","B+","A-","A","A+"}))))</f>
        <v/>
      </c>
      <c r="P206" s="99" t="str">
        <f>IF(COUNT($A206)=0,"",IF(N206="","--",IF(N206="3E","3E",LOOKUP(N206/P$2,{0,0.4,0.45,0.5,0.55,0.6,0.65,0.7,0.75,0.8,1},{0,2,2.25,2.5,2.75,3,3.25,3.5,3.75,4}))))</f>
        <v/>
      </c>
      <c r="Q206" s="5" t="str">
        <f>IF(COUNT($A206)=0,"",IF($A206&lt;&gt;DR!$B208,"ERR",DR!AX208))</f>
        <v/>
      </c>
      <c r="R206" s="2" t="str">
        <f>IF(COUNT($A206)=0,"",IF(Q206="3E","3E",IF(Q206="","I",LOOKUP(Q206/S$2,{0,0.4,0.45,0.5,0.55,0.6,0.65,0.7,0.75,0.8,1},{"F","D","C","C+","B-","B","B+","A-","A","A+"}))))</f>
        <v/>
      </c>
      <c r="S206" s="99" t="str">
        <f>IF(COUNT($A206)=0,"",IF(Q206="","--",IF(Q206="3E","3E",LOOKUP(Q206/S$2,{0,0.4,0.45,0.5,0.55,0.6,0.65,0.7,0.75,0.8,1},{0,2,2.25,2.5,2.75,3,3.25,3.5,3.75,4}))))</f>
        <v/>
      </c>
      <c r="T206" s="5" t="str">
        <f>IF(OR(COUNT($A206)=0,DR!BZ208=""),"",IF($A206&lt;&gt;DR!$B208,"ERR",DR!BZ208))</f>
        <v/>
      </c>
      <c r="U206" s="2" t="str">
        <f>IF(COUNT($A206)=0,"",IF(T206="3E","3E",IF(T206="","I",LOOKUP(T206/V$2,{0,0.4,0.45,0.5,0.55,0.6,0.65,0.7,0.75,0.8,1},{"F","D","C","C+","B-","B","B+","A-","A","A+"}))))</f>
        <v/>
      </c>
      <c r="V206" s="99" t="str">
        <f>IF(COUNT($A206)=0,"",IF(T206="","--",IF(T206="3E","3E",LOOKUP(T206/V$2,{0,0.4,0.45,0.5,0.55,0.6,0.65,0.7,0.75,0.8,1},{0,2,2.25,2.5,2.75,3,3.25,3.5,3.75,4}))))</f>
        <v/>
      </c>
      <c r="W206" s="5" t="str">
        <f>IF(COUNT($A206)=0,"",IF($A206&lt;&gt;DR!$B208,"ERR",IF(DR!$A208="IM",DR!CL208,DR!CK208)))</f>
        <v/>
      </c>
      <c r="X206" s="2" t="str">
        <f>IF(COUNT($A206)=0,"",IF(W206="3E","3E",IF(W206="","I",LOOKUP(W206/Y$2,{0,0.4,0.45,0.5,0.55,0.6,0.65,0.7,0.75,0.8,1},{"F","D","C","C+","B-","B","B+","A-","A","A+"}))))</f>
        <v/>
      </c>
      <c r="Y206" s="99" t="str">
        <f>IF(COUNT($A206)=0,"",IF(W206="","--",IF(W206="3E","3E",LOOKUP(W206/Y$2,{0,0.4,0.45,0.5,0.55,0.6,0.65,0.7,0.75,0.8,1},{0,2,2.25,2.5,2.75,3,3.25,3.5,3.75,4}))))</f>
        <v/>
      </c>
      <c r="Z206" s="5" t="str">
        <f>IF(COUNT($A206)=0,"",IF($A206&lt;&gt;DR!$B208,"ERR",DR!BF208))</f>
        <v/>
      </c>
      <c r="AA206" s="2" t="str">
        <f>IF(COUNT($A206)=0,"",IF(Z206="3E","3E",IF(Z206="","I",LOOKUP(Z206/AB$2,{0,0.4,0.45,0.5,0.55,0.6,0.65,0.7,0.75,0.8,1},{"F","D","C","C+","B-","B","B+","A-","A","A+"}))))</f>
        <v/>
      </c>
      <c r="AB206" s="99" t="str">
        <f>IF(COUNT($A206)=0,"",IF(Z206="","--",IF(Z206="3E","3E",LOOKUP(Z206/AB$2,{0,0.4,0.45,0.5,0.55,0.6,0.65,0.7,0.75,0.8,1},{0,2,2.25,2.5,2.75,3,3.25,3.5,3.75,4}))))</f>
        <v/>
      </c>
      <c r="AC206" s="5" t="str">
        <f>IF(COUNT($A206)=0,"",IF($A206&lt;&gt;DR!$B208,"ERR",DR!BG208))</f>
        <v/>
      </c>
      <c r="AD206" s="2" t="str">
        <f>IF(COUNT($A206)=0,"",IF(AC206="3E","3E",IF(AC206="","I",LOOKUP(AC206/AE$2,{0,0.4,0.45,0.5,0.55,0.6,0.65,0.7,0.75,0.8,1},{"F","D","C","C+","B-","B","B+","A-","A","A+"}))))</f>
        <v/>
      </c>
      <c r="AE206" s="99" t="str">
        <f>IF(COUNT($A206)=0,"",IF(AC206="","--",IF(AC206="3E","3E",LOOKUP(AC206/AE$2,{0,0.4,0.45,0.5,0.55,0.6,0.65,0.7,0.75,0.8,1},{0,2,2.25,2.5,2.75,3,3.25,3.5,3.75,4}))))</f>
        <v/>
      </c>
      <c r="AF206" s="5" t="str">
        <f>IF(COUNT($A206)=0,"",IF($A206&lt;&gt;DR!$B208,"ERR",DR!BQ208))</f>
        <v/>
      </c>
      <c r="AG206" s="2" t="str">
        <f>IF(COUNT($A206)=0,"",IF(AF206="3E","3E",IF(AF206="","I",LOOKUP(AF206/AH$2,{0,0.4,0.45,0.5,0.55,0.6,0.65,0.7,0.75,0.8,1},{"F","D","C","C+","B-","B","B+","A-","A","A+"}))))</f>
        <v/>
      </c>
      <c r="AH206" s="99" t="str">
        <f>IF(COUNT($A206)=0,"",IF(AF206="","--",IF(AF206="3E","3E",LOOKUP(AF206/AH$2,{0,0.4,0.45,0.5,0.55,0.6,0.65,0.7,0.75,0.8,1},{0,2,2.25,2.5,2.75,3,3.25,3.5,3.75,4}))))</f>
        <v/>
      </c>
      <c r="AI206" s="5" t="str">
        <f>IF(COUNT($A206)=0,"",IF($A206&lt;&gt;DR!$B208,"ERR",DR!BY208))</f>
        <v/>
      </c>
      <c r="AJ206" s="2" t="str">
        <f>IF(COUNT($A206)=0,"",IF(AI206="3E","3E",IF(AI206="","I",LOOKUP(AI206/AK$2,{0,0.4,0.45,0.5,0.55,0.6,0.65,0.7,0.75,0.8,1},{"F","D","C","C+","B-","B","B+","A-","A","A+"}))))</f>
        <v/>
      </c>
      <c r="AK206" s="103" t="str">
        <f>IF(COUNT($A206)=0,"",IF(AI206="","--",IF(AI206="3E","3E",LOOKUP(AI206/AK$2,{0,0.4,0.45,0.5,0.55,0.6,0.65,0.7,0.75,0.8,1},{0,2,2.25,2.5,2.75,3,3.25,3.5,3.75,4}))))</f>
        <v/>
      </c>
      <c r="AL206" s="94" t="str">
        <f>IFERROR(IF(COUNT($A206)=0,"",IF(COUNT(W206)=0,"--",IF(COUNTIF(B206:AK206,"3E")&gt;0,"3E",SUM(IF(D206&gt;=2,D206*$D$3),IF(G206&gt;=2,G206*$G$3),IF(J206&gt;=2,J206*$J$3),IF(M206&gt;=2,M206*$M$3),IF(P206&gt;=2,P206*$P$3),IF(S206&gt;=2,S206*$S$3),IF(V206&gt;=2,V206*$V$3),IF(Y206&gt;=2,Y206*$Y$3),IF(AB206&gt;=2,AB206*$AB$3),IF(AE206&gt;=2,AE206*$AE$3),IF(AH206&gt;=2,AH206*$AH$3),IF(AK206&gt;=2,AK206*$AK$3))))),"")</f>
        <v/>
      </c>
      <c r="AM206" s="4" t="str">
        <f>IF(COUNT($A206)=0,"",IF(COUNT(W206)=0,"--",IF(COUNTIF(B206:Y206,"3E")&gt;0,"3E",TRUNC(SUM(IF(N(D206)&gt;=2,D$3*D206,0),IF(N(G206)&gt;=2,G$3*G206,0),IF(N(J206)&gt;=2,J$3*J206,0),IF(N(M206)&gt;=2,M$3*M206,0),IF(N(P206)&gt;=2,P$3*P206,0),IF(N(S206)&gt;=2,S$3*S206,0),IF(N(AB206)&gt;=2,AB$3*AB206,0),IF(N(AE206)&gt;=2,AE$3*AE206,0),IF(N(AH206)&gt;=2,AH$3*AH206,0),IF(N(V206)&gt;=2,V$3*V206,0),IF(N(Y206)&gt;=2,Y$3*Y206,0))/TCP,3))))</f>
        <v/>
      </c>
      <c r="AN206" s="2" t="str">
        <f>IFERROR(IF(COUNT($A206)=0,"",IF(COUNT(W206)=0,"--",IF(COUNTIF(B206:AK206,"3E")&gt;0,"3E",SUM(IF(D206&gt;=2,$D$3),IF(G206&gt;=2,$G$3),IF(J206&gt;=2,$J$3),IF(M206&gt;=2,$M$3),IF(P206&gt;=2,$P$3),IF(S206&gt;=2,$S$3),IF(V206&gt;=2,$V$3),IF(Y206&gt;=2,$Y$3),IF(AB206&gt;=2,$AB$3),IF(AE206&gt;=2,$AE$3),IF(AH206&gt;=2,$AH$3),IF(AK206&gt;=2,$AK$3))))),"")</f>
        <v/>
      </c>
      <c r="AO206" s="2" t="str">
        <f>IF(AM206="3E","3E",IF(COUNT($A206)=0,"",IF(COUNT(AK206)=0,"I",LOOKUP(AM206,{0,2,2.25,2.5,2.75,3,3.25,3.5,3.75,4},{"F","D","C","C+","B-","B","B+","A-","A","A+"}))))</f>
        <v/>
      </c>
      <c r="AP206" s="2" t="str">
        <f>IF(AM206="3E","3E",IF(OR(COUNT($A206)=0,COUNT(W206)=0),"",IF(AND(Y206&gt;=2,AM206&gt;=2,AN206&gt;=28),"PASS","FAIL")))</f>
        <v/>
      </c>
      <c r="AQ206" s="2" t="str">
        <f>IF(COUNT($A206)=0,"",IF(AP206="3E","3E",IF(AP206="PASS",CONCATENATE(IF(N(D206)&lt;2,"411F,",""),IF(N(G206)&lt;2,"412F,",""),IF(N(J206)&lt;2,"413F,",""),IF(N(M206)&lt;2,"421F,",""),IF(N(P206)&lt;2,"422F,",""),IF(N(S206)&lt;2,"423F,",""),IF(N(AB206)&lt;2,"431F,",""),IF(N(AE206)&lt;2,"432F,",""),IF(N(AH206)&lt;2,"433F,","")),"")))</f>
        <v/>
      </c>
      <c r="AR206" s="6" t="str">
        <f t="shared" si="4"/>
        <v/>
      </c>
    </row>
    <row r="207" spans="1:44" ht="18.95" customHeight="1" x14ac:dyDescent="0.25">
      <c r="A207" s="93" t="str">
        <f>IF(DR!$B209="","",DR!$B209)</f>
        <v/>
      </c>
      <c r="B207" s="5" t="str">
        <f>IF(COUNT($A207)=0,"",IF($A207&lt;&gt;DR!$B209,"ERR",DR!J209))</f>
        <v/>
      </c>
      <c r="C207" s="2" t="str">
        <f>IF(COUNT($A207)=0,"",IF(B207="3E","3E",IF(B207="","I",LOOKUP(B207/D$2,{0,0.4,0.45,0.5,0.55,0.6,0.65,0.7,0.75,0.8,1},{"F","D","C","C+","B-","B","B+","A-","A","A+"}))))</f>
        <v/>
      </c>
      <c r="D207" s="99" t="str">
        <f>IF(COUNT($A207)=0,"",IF(B207="","--",IF(B207="3E","3E",LOOKUP(B207/D$2,{0,0.4,0.45,0.5,0.55,0.6,0.65,0.7,0.75,0.8,1},{0,2,2.25,2.5,2.75,3,3.25,3.5,3.75,4}))))</f>
        <v/>
      </c>
      <c r="E207" s="5" t="str">
        <f>IF(COUNT($A207)=0,"",IF($A207&lt;&gt;DR!$B209,"ERR",DR!R209))</f>
        <v/>
      </c>
      <c r="F207" s="2" t="str">
        <f>IF(COUNT($A207)=0,"",IF(E207="3E","3E",IF(E207="","I",LOOKUP(E207/G$2,{0,0.4,0.45,0.5,0.55,0.6,0.65,0.7,0.75,0.8,1},{"F","D","C","C+","B-","B","B+","A-","A","A+"}))))</f>
        <v/>
      </c>
      <c r="G207" s="99" t="str">
        <f>IF(COUNT($A207)=0,"",IF(E207="","--",IF(E207="3E","3E",LOOKUP(E207/G$2,{0,0.4,0.45,0.5,0.55,0.6,0.65,0.7,0.75,0.8,1},{0,2,2.25,2.5,2.75,3,3.25,3.5,3.75,4}))))</f>
        <v/>
      </c>
      <c r="H207" s="5" t="str">
        <f>IF(COUNT($A207)=0,"",IF($A207&lt;&gt;DR!$B209,"ERR",DR!Z209))</f>
        <v/>
      </c>
      <c r="I207" s="2" t="str">
        <f>IF(COUNT($A207)=0,"",IF(H207="3E","3E",IF(H207="","I",LOOKUP(H207/J$2,{0,0.4,0.45,0.5,0.55,0.6,0.65,0.7,0.75,0.8,1},{"F","D","C","C+","B-","B","B+","A-","A","A+"}))))</f>
        <v/>
      </c>
      <c r="J207" s="99" t="str">
        <f>IF(COUNT($A207)=0,"",IF(H207="","--",IF(H207="3E","3E",LOOKUP(H207/J$2,{0,0.4,0.45,0.5,0.55,0.6,0.65,0.7,0.75,0.8,1},{0,2,2.25,2.5,2.75,3,3.25,3.5,3.75,4}))))</f>
        <v/>
      </c>
      <c r="K207" s="5" t="str">
        <f>IF(COUNT($A207)=0,"",IF($A207&lt;&gt;DR!$B209,"ERR",DR!AH209))</f>
        <v/>
      </c>
      <c r="L207" s="2" t="str">
        <f>IF(COUNT($A207)=0,"",IF(K207="3E","3E",IF(K207="","I",LOOKUP(K207/M$2,{0,0.4,0.45,0.5,0.55,0.6,0.65,0.7,0.75,0.8,1},{"F","D","C","C+","B-","B","B+","A-","A","A+"}))))</f>
        <v/>
      </c>
      <c r="M207" s="99" t="str">
        <f>IF(COUNT($A207)=0,"",IF(K207="","--",IF(K207="3E","3E",LOOKUP(K207/M$2,{0,0.4,0.45,0.5,0.55,0.6,0.65,0.7,0.75,0.8,1},{0,2,2.25,2.5,2.75,3,3.25,3.5,3.75,4}))))</f>
        <v/>
      </c>
      <c r="N207" s="5" t="str">
        <f>IF(COUNT($A207)=0,"",IF($A207&lt;&gt;DR!$B209,"ERR",DR!AP209))</f>
        <v/>
      </c>
      <c r="O207" s="2" t="str">
        <f>IF(COUNT($A207)=0,"",IF(N207="3E","3E",IF(N207="","I",LOOKUP(N207/P$2,{0,0.4,0.45,0.5,0.55,0.6,0.65,0.7,0.75,0.8,1},{"F","D","C","C+","B-","B","B+","A-","A","A+"}))))</f>
        <v/>
      </c>
      <c r="P207" s="99" t="str">
        <f>IF(COUNT($A207)=0,"",IF(N207="","--",IF(N207="3E","3E",LOOKUP(N207/P$2,{0,0.4,0.45,0.5,0.55,0.6,0.65,0.7,0.75,0.8,1},{0,2,2.25,2.5,2.75,3,3.25,3.5,3.75,4}))))</f>
        <v/>
      </c>
      <c r="Q207" s="5" t="str">
        <f>IF(COUNT($A207)=0,"",IF($A207&lt;&gt;DR!$B209,"ERR",DR!AX209))</f>
        <v/>
      </c>
      <c r="R207" s="2" t="str">
        <f>IF(COUNT($A207)=0,"",IF(Q207="3E","3E",IF(Q207="","I",LOOKUP(Q207/S$2,{0,0.4,0.45,0.5,0.55,0.6,0.65,0.7,0.75,0.8,1},{"F","D","C","C+","B-","B","B+","A-","A","A+"}))))</f>
        <v/>
      </c>
      <c r="S207" s="99" t="str">
        <f>IF(COUNT($A207)=0,"",IF(Q207="","--",IF(Q207="3E","3E",LOOKUP(Q207/S$2,{0,0.4,0.45,0.5,0.55,0.6,0.65,0.7,0.75,0.8,1},{0,2,2.25,2.5,2.75,3,3.25,3.5,3.75,4}))))</f>
        <v/>
      </c>
      <c r="T207" s="5" t="str">
        <f>IF(OR(COUNT($A207)=0,DR!BZ209=""),"",IF($A207&lt;&gt;DR!$B209,"ERR",DR!BZ209))</f>
        <v/>
      </c>
      <c r="U207" s="2" t="str">
        <f>IF(COUNT($A207)=0,"",IF(T207="3E","3E",IF(T207="","I",LOOKUP(T207/V$2,{0,0.4,0.45,0.5,0.55,0.6,0.65,0.7,0.75,0.8,1},{"F","D","C","C+","B-","B","B+","A-","A","A+"}))))</f>
        <v/>
      </c>
      <c r="V207" s="99" t="str">
        <f>IF(COUNT($A207)=0,"",IF(T207="","--",IF(T207="3E","3E",LOOKUP(T207/V$2,{0,0.4,0.45,0.5,0.55,0.6,0.65,0.7,0.75,0.8,1},{0,2,2.25,2.5,2.75,3,3.25,3.5,3.75,4}))))</f>
        <v/>
      </c>
      <c r="W207" s="5" t="str">
        <f>IF(COUNT($A207)=0,"",IF($A207&lt;&gt;DR!$B209,"ERR",IF(DR!$A209="IM",DR!CL209,DR!CK209)))</f>
        <v/>
      </c>
      <c r="X207" s="2" t="str">
        <f>IF(COUNT($A207)=0,"",IF(W207="3E","3E",IF(W207="","I",LOOKUP(W207/Y$2,{0,0.4,0.45,0.5,0.55,0.6,0.65,0.7,0.75,0.8,1},{"F","D","C","C+","B-","B","B+","A-","A","A+"}))))</f>
        <v/>
      </c>
      <c r="Y207" s="99" t="str">
        <f>IF(COUNT($A207)=0,"",IF(W207="","--",IF(W207="3E","3E",LOOKUP(W207/Y$2,{0,0.4,0.45,0.5,0.55,0.6,0.65,0.7,0.75,0.8,1},{0,2,2.25,2.5,2.75,3,3.25,3.5,3.75,4}))))</f>
        <v/>
      </c>
      <c r="Z207" s="5" t="str">
        <f>IF(COUNT($A207)=0,"",IF($A207&lt;&gt;DR!$B209,"ERR",DR!BF209))</f>
        <v/>
      </c>
      <c r="AA207" s="2" t="str">
        <f>IF(COUNT($A207)=0,"",IF(Z207="3E","3E",IF(Z207="","I",LOOKUP(Z207/AB$2,{0,0.4,0.45,0.5,0.55,0.6,0.65,0.7,0.75,0.8,1},{"F","D","C","C+","B-","B","B+","A-","A","A+"}))))</f>
        <v/>
      </c>
      <c r="AB207" s="99" t="str">
        <f>IF(COUNT($A207)=0,"",IF(Z207="","--",IF(Z207="3E","3E",LOOKUP(Z207/AB$2,{0,0.4,0.45,0.5,0.55,0.6,0.65,0.7,0.75,0.8,1},{0,2,2.25,2.5,2.75,3,3.25,3.5,3.75,4}))))</f>
        <v/>
      </c>
      <c r="AC207" s="5" t="str">
        <f>IF(COUNT($A207)=0,"",IF($A207&lt;&gt;DR!$B209,"ERR",DR!BG209))</f>
        <v/>
      </c>
      <c r="AD207" s="2" t="str">
        <f>IF(COUNT($A207)=0,"",IF(AC207="3E","3E",IF(AC207="","I",LOOKUP(AC207/AE$2,{0,0.4,0.45,0.5,0.55,0.6,0.65,0.7,0.75,0.8,1},{"F","D","C","C+","B-","B","B+","A-","A","A+"}))))</f>
        <v/>
      </c>
      <c r="AE207" s="99" t="str">
        <f>IF(COUNT($A207)=0,"",IF(AC207="","--",IF(AC207="3E","3E",LOOKUP(AC207/AE$2,{0,0.4,0.45,0.5,0.55,0.6,0.65,0.7,0.75,0.8,1},{0,2,2.25,2.5,2.75,3,3.25,3.5,3.75,4}))))</f>
        <v/>
      </c>
      <c r="AF207" s="5" t="str">
        <f>IF(COUNT($A207)=0,"",IF($A207&lt;&gt;DR!$B209,"ERR",DR!BQ209))</f>
        <v/>
      </c>
      <c r="AG207" s="2" t="str">
        <f>IF(COUNT($A207)=0,"",IF(AF207="3E","3E",IF(AF207="","I",LOOKUP(AF207/AH$2,{0,0.4,0.45,0.5,0.55,0.6,0.65,0.7,0.75,0.8,1},{"F","D","C","C+","B-","B","B+","A-","A","A+"}))))</f>
        <v/>
      </c>
      <c r="AH207" s="99" t="str">
        <f>IF(COUNT($A207)=0,"",IF(AF207="","--",IF(AF207="3E","3E",LOOKUP(AF207/AH$2,{0,0.4,0.45,0.5,0.55,0.6,0.65,0.7,0.75,0.8,1},{0,2,2.25,2.5,2.75,3,3.25,3.5,3.75,4}))))</f>
        <v/>
      </c>
      <c r="AI207" s="5" t="str">
        <f>IF(COUNT($A207)=0,"",IF($A207&lt;&gt;DR!$B209,"ERR",DR!BY209))</f>
        <v/>
      </c>
      <c r="AJ207" s="2" t="str">
        <f>IF(COUNT($A207)=0,"",IF(AI207="3E","3E",IF(AI207="","I",LOOKUP(AI207/AK$2,{0,0.4,0.45,0.5,0.55,0.6,0.65,0.7,0.75,0.8,1},{"F","D","C","C+","B-","B","B+","A-","A","A+"}))))</f>
        <v/>
      </c>
      <c r="AK207" s="103" t="str">
        <f>IF(COUNT($A207)=0,"",IF(AI207="","--",IF(AI207="3E","3E",LOOKUP(AI207/AK$2,{0,0.4,0.45,0.5,0.55,0.6,0.65,0.7,0.75,0.8,1},{0,2,2.25,2.5,2.75,3,3.25,3.5,3.75,4}))))</f>
        <v/>
      </c>
      <c r="AL207" s="94" t="str">
        <f>IFERROR(IF(COUNT($A207)=0,"",IF(COUNT(W207)=0,"--",IF(COUNTIF(B207:AK207,"3E")&gt;0,"3E",SUM(IF(D207&gt;=2,D207*$D$3),IF(G207&gt;=2,G207*$G$3),IF(J207&gt;=2,J207*$J$3),IF(M207&gt;=2,M207*$M$3),IF(P207&gt;=2,P207*$P$3),IF(S207&gt;=2,S207*$S$3),IF(V207&gt;=2,V207*$V$3),IF(Y207&gt;=2,Y207*$Y$3),IF(AB207&gt;=2,AB207*$AB$3),IF(AE207&gt;=2,AE207*$AE$3),IF(AH207&gt;=2,AH207*$AH$3),IF(AK207&gt;=2,AK207*$AK$3))))),"")</f>
        <v/>
      </c>
      <c r="AM207" s="4" t="str">
        <f>IF(COUNT($A207)=0,"",IF(COUNT(W207)=0,"--",IF(COUNTIF(B207:Y207,"3E")&gt;0,"3E",TRUNC(SUM(IF(N(D207)&gt;=2,D$3*D207,0),IF(N(G207)&gt;=2,G$3*G207,0),IF(N(J207)&gt;=2,J$3*J207,0),IF(N(M207)&gt;=2,M$3*M207,0),IF(N(P207)&gt;=2,P$3*P207,0),IF(N(S207)&gt;=2,S$3*S207,0),IF(N(AB207)&gt;=2,AB$3*AB207,0),IF(N(AE207)&gt;=2,AE$3*AE207,0),IF(N(AH207)&gt;=2,AH$3*AH207,0),IF(N(V207)&gt;=2,V$3*V207,0),IF(N(Y207)&gt;=2,Y$3*Y207,0))/TCP,3))))</f>
        <v/>
      </c>
      <c r="AN207" s="2" t="str">
        <f>IFERROR(IF(COUNT($A207)=0,"",IF(COUNT(W207)=0,"--",IF(COUNTIF(B207:AK207,"3E")&gt;0,"3E",SUM(IF(D207&gt;=2,$D$3),IF(G207&gt;=2,$G$3),IF(J207&gt;=2,$J$3),IF(M207&gt;=2,$M$3),IF(P207&gt;=2,$P$3),IF(S207&gt;=2,$S$3),IF(V207&gt;=2,$V$3),IF(Y207&gt;=2,$Y$3),IF(AB207&gt;=2,$AB$3),IF(AE207&gt;=2,$AE$3),IF(AH207&gt;=2,$AH$3),IF(AK207&gt;=2,$AK$3))))),"")</f>
        <v/>
      </c>
      <c r="AO207" s="2" t="str">
        <f>IF(AM207="3E","3E",IF(COUNT($A207)=0,"",IF(COUNT(AK207)=0,"I",LOOKUP(AM207,{0,2,2.25,2.5,2.75,3,3.25,3.5,3.75,4},{"F","D","C","C+","B-","B","B+","A-","A","A+"}))))</f>
        <v/>
      </c>
      <c r="AP207" s="2" t="str">
        <f>IF(AM207="3E","3E",IF(OR(COUNT($A207)=0,COUNT(W207)=0),"",IF(AND(Y207&gt;=2,AM207&gt;=2,AN207&gt;=28),"PASS","FAIL")))</f>
        <v/>
      </c>
      <c r="AQ207" s="2" t="str">
        <f>IF(COUNT($A207)=0,"",IF(AP207="3E","3E",IF(AP207="PASS",CONCATENATE(IF(N(D207)&lt;2,"411F,",""),IF(N(G207)&lt;2,"412F,",""),IF(N(J207)&lt;2,"413F,",""),IF(N(M207)&lt;2,"421F,",""),IF(N(P207)&lt;2,"422F,",""),IF(N(S207)&lt;2,"423F,",""),IF(N(AB207)&lt;2,"431F,",""),IF(N(AE207)&lt;2,"432F,",""),IF(N(AH207)&lt;2,"433F,","")),"")))</f>
        <v/>
      </c>
      <c r="AR207" s="6" t="str">
        <f t="shared" si="4"/>
        <v/>
      </c>
    </row>
    <row r="208" spans="1:44" ht="18.95" customHeight="1" x14ac:dyDescent="0.25">
      <c r="A208" s="93" t="str">
        <f>IF(DR!$B210="","",DR!$B210)</f>
        <v/>
      </c>
      <c r="B208" s="5" t="str">
        <f>IF(COUNT($A208)=0,"",IF($A208&lt;&gt;DR!$B210,"ERR",DR!J210))</f>
        <v/>
      </c>
      <c r="C208" s="2" t="str">
        <f>IF(COUNT($A208)=0,"",IF(B208="3E","3E",IF(B208="","I",LOOKUP(B208/D$2,{0,0.4,0.45,0.5,0.55,0.6,0.65,0.7,0.75,0.8,1},{"F","D","C","C+","B-","B","B+","A-","A","A+"}))))</f>
        <v/>
      </c>
      <c r="D208" s="99" t="str">
        <f>IF(COUNT($A208)=0,"",IF(B208="","--",IF(B208="3E","3E",LOOKUP(B208/D$2,{0,0.4,0.45,0.5,0.55,0.6,0.65,0.7,0.75,0.8,1},{0,2,2.25,2.5,2.75,3,3.25,3.5,3.75,4}))))</f>
        <v/>
      </c>
      <c r="E208" s="5" t="str">
        <f>IF(COUNT($A208)=0,"",IF($A208&lt;&gt;DR!$B210,"ERR",DR!R210))</f>
        <v/>
      </c>
      <c r="F208" s="2" t="str">
        <f>IF(COUNT($A208)=0,"",IF(E208="3E","3E",IF(E208="","I",LOOKUP(E208/G$2,{0,0.4,0.45,0.5,0.55,0.6,0.65,0.7,0.75,0.8,1},{"F","D","C","C+","B-","B","B+","A-","A","A+"}))))</f>
        <v/>
      </c>
      <c r="G208" s="99" t="str">
        <f>IF(COUNT($A208)=0,"",IF(E208="","--",IF(E208="3E","3E",LOOKUP(E208/G$2,{0,0.4,0.45,0.5,0.55,0.6,0.65,0.7,0.75,0.8,1},{0,2,2.25,2.5,2.75,3,3.25,3.5,3.75,4}))))</f>
        <v/>
      </c>
      <c r="H208" s="5" t="str">
        <f>IF(COUNT($A208)=0,"",IF($A208&lt;&gt;DR!$B210,"ERR",DR!Z210))</f>
        <v/>
      </c>
      <c r="I208" s="2" t="str">
        <f>IF(COUNT($A208)=0,"",IF(H208="3E","3E",IF(H208="","I",LOOKUP(H208/J$2,{0,0.4,0.45,0.5,0.55,0.6,0.65,0.7,0.75,0.8,1},{"F","D","C","C+","B-","B","B+","A-","A","A+"}))))</f>
        <v/>
      </c>
      <c r="J208" s="99" t="str">
        <f>IF(COUNT($A208)=0,"",IF(H208="","--",IF(H208="3E","3E",LOOKUP(H208/J$2,{0,0.4,0.45,0.5,0.55,0.6,0.65,0.7,0.75,0.8,1},{0,2,2.25,2.5,2.75,3,3.25,3.5,3.75,4}))))</f>
        <v/>
      </c>
      <c r="K208" s="5" t="str">
        <f>IF(COUNT($A208)=0,"",IF($A208&lt;&gt;DR!$B210,"ERR",DR!AH210))</f>
        <v/>
      </c>
      <c r="L208" s="2" t="str">
        <f>IF(COUNT($A208)=0,"",IF(K208="3E","3E",IF(K208="","I",LOOKUP(K208/M$2,{0,0.4,0.45,0.5,0.55,0.6,0.65,0.7,0.75,0.8,1},{"F","D","C","C+","B-","B","B+","A-","A","A+"}))))</f>
        <v/>
      </c>
      <c r="M208" s="99" t="str">
        <f>IF(COUNT($A208)=0,"",IF(K208="","--",IF(K208="3E","3E",LOOKUP(K208/M$2,{0,0.4,0.45,0.5,0.55,0.6,0.65,0.7,0.75,0.8,1},{0,2,2.25,2.5,2.75,3,3.25,3.5,3.75,4}))))</f>
        <v/>
      </c>
      <c r="N208" s="5" t="str">
        <f>IF(COUNT($A208)=0,"",IF($A208&lt;&gt;DR!$B210,"ERR",DR!AP210))</f>
        <v/>
      </c>
      <c r="O208" s="2" t="str">
        <f>IF(COUNT($A208)=0,"",IF(N208="3E","3E",IF(N208="","I",LOOKUP(N208/P$2,{0,0.4,0.45,0.5,0.55,0.6,0.65,0.7,0.75,0.8,1},{"F","D","C","C+","B-","B","B+","A-","A","A+"}))))</f>
        <v/>
      </c>
      <c r="P208" s="99" t="str">
        <f>IF(COUNT($A208)=0,"",IF(N208="","--",IF(N208="3E","3E",LOOKUP(N208/P$2,{0,0.4,0.45,0.5,0.55,0.6,0.65,0.7,0.75,0.8,1},{0,2,2.25,2.5,2.75,3,3.25,3.5,3.75,4}))))</f>
        <v/>
      </c>
      <c r="Q208" s="5" t="str">
        <f>IF(COUNT($A208)=0,"",IF($A208&lt;&gt;DR!$B210,"ERR",DR!AX210))</f>
        <v/>
      </c>
      <c r="R208" s="2" t="str">
        <f>IF(COUNT($A208)=0,"",IF(Q208="3E","3E",IF(Q208="","I",LOOKUP(Q208/S$2,{0,0.4,0.45,0.5,0.55,0.6,0.65,0.7,0.75,0.8,1},{"F","D","C","C+","B-","B","B+","A-","A","A+"}))))</f>
        <v/>
      </c>
      <c r="S208" s="99" t="str">
        <f>IF(COUNT($A208)=0,"",IF(Q208="","--",IF(Q208="3E","3E",LOOKUP(Q208/S$2,{0,0.4,0.45,0.5,0.55,0.6,0.65,0.7,0.75,0.8,1},{0,2,2.25,2.5,2.75,3,3.25,3.5,3.75,4}))))</f>
        <v/>
      </c>
      <c r="T208" s="5" t="str">
        <f>IF(OR(COUNT($A208)=0,DR!BZ210=""),"",IF($A208&lt;&gt;DR!$B210,"ERR",DR!BZ210))</f>
        <v/>
      </c>
      <c r="U208" s="2" t="str">
        <f>IF(COUNT($A208)=0,"",IF(T208="3E","3E",IF(T208="","I",LOOKUP(T208/V$2,{0,0.4,0.45,0.5,0.55,0.6,0.65,0.7,0.75,0.8,1},{"F","D","C","C+","B-","B","B+","A-","A","A+"}))))</f>
        <v/>
      </c>
      <c r="V208" s="99" t="str">
        <f>IF(COUNT($A208)=0,"",IF(T208="","--",IF(T208="3E","3E",LOOKUP(T208/V$2,{0,0.4,0.45,0.5,0.55,0.6,0.65,0.7,0.75,0.8,1},{0,2,2.25,2.5,2.75,3,3.25,3.5,3.75,4}))))</f>
        <v/>
      </c>
      <c r="W208" s="5" t="str">
        <f>IF(COUNT($A208)=0,"",IF($A208&lt;&gt;DR!$B210,"ERR",IF(DR!$A210="IM",DR!CL210,DR!CK210)))</f>
        <v/>
      </c>
      <c r="X208" s="2" t="str">
        <f>IF(COUNT($A208)=0,"",IF(W208="3E","3E",IF(W208="","I",LOOKUP(W208/Y$2,{0,0.4,0.45,0.5,0.55,0.6,0.65,0.7,0.75,0.8,1},{"F","D","C","C+","B-","B","B+","A-","A","A+"}))))</f>
        <v/>
      </c>
      <c r="Y208" s="99" t="str">
        <f>IF(COUNT($A208)=0,"",IF(W208="","--",IF(W208="3E","3E",LOOKUP(W208/Y$2,{0,0.4,0.45,0.5,0.55,0.6,0.65,0.7,0.75,0.8,1},{0,2,2.25,2.5,2.75,3,3.25,3.5,3.75,4}))))</f>
        <v/>
      </c>
      <c r="Z208" s="5" t="str">
        <f>IF(COUNT($A208)=0,"",IF($A208&lt;&gt;DR!$B210,"ERR",DR!BF210))</f>
        <v/>
      </c>
      <c r="AA208" s="2" t="str">
        <f>IF(COUNT($A208)=0,"",IF(Z208="3E","3E",IF(Z208="","I",LOOKUP(Z208/AB$2,{0,0.4,0.45,0.5,0.55,0.6,0.65,0.7,0.75,0.8,1},{"F","D","C","C+","B-","B","B+","A-","A","A+"}))))</f>
        <v/>
      </c>
      <c r="AB208" s="99" t="str">
        <f>IF(COUNT($A208)=0,"",IF(Z208="","--",IF(Z208="3E","3E",LOOKUP(Z208/AB$2,{0,0.4,0.45,0.5,0.55,0.6,0.65,0.7,0.75,0.8,1},{0,2,2.25,2.5,2.75,3,3.25,3.5,3.75,4}))))</f>
        <v/>
      </c>
      <c r="AC208" s="5" t="str">
        <f>IF(COUNT($A208)=0,"",IF($A208&lt;&gt;DR!$B210,"ERR",DR!BG210))</f>
        <v/>
      </c>
      <c r="AD208" s="2" t="str">
        <f>IF(COUNT($A208)=0,"",IF(AC208="3E","3E",IF(AC208="","I",LOOKUP(AC208/AE$2,{0,0.4,0.45,0.5,0.55,0.6,0.65,0.7,0.75,0.8,1},{"F","D","C","C+","B-","B","B+","A-","A","A+"}))))</f>
        <v/>
      </c>
      <c r="AE208" s="99" t="str">
        <f>IF(COUNT($A208)=0,"",IF(AC208="","--",IF(AC208="3E","3E",LOOKUP(AC208/AE$2,{0,0.4,0.45,0.5,0.55,0.6,0.65,0.7,0.75,0.8,1},{0,2,2.25,2.5,2.75,3,3.25,3.5,3.75,4}))))</f>
        <v/>
      </c>
      <c r="AF208" s="5" t="str">
        <f>IF(COUNT($A208)=0,"",IF($A208&lt;&gt;DR!$B210,"ERR",DR!BQ210))</f>
        <v/>
      </c>
      <c r="AG208" s="2" t="str">
        <f>IF(COUNT($A208)=0,"",IF(AF208="3E","3E",IF(AF208="","I",LOOKUP(AF208/AH$2,{0,0.4,0.45,0.5,0.55,0.6,0.65,0.7,0.75,0.8,1},{"F","D","C","C+","B-","B","B+","A-","A","A+"}))))</f>
        <v/>
      </c>
      <c r="AH208" s="99" t="str">
        <f>IF(COUNT($A208)=0,"",IF(AF208="","--",IF(AF208="3E","3E",LOOKUP(AF208/AH$2,{0,0.4,0.45,0.5,0.55,0.6,0.65,0.7,0.75,0.8,1},{0,2,2.25,2.5,2.75,3,3.25,3.5,3.75,4}))))</f>
        <v/>
      </c>
      <c r="AI208" s="5" t="str">
        <f>IF(COUNT($A208)=0,"",IF($A208&lt;&gt;DR!$B210,"ERR",DR!BY210))</f>
        <v/>
      </c>
      <c r="AJ208" s="2" t="str">
        <f>IF(COUNT($A208)=0,"",IF(AI208="3E","3E",IF(AI208="","I",LOOKUP(AI208/AK$2,{0,0.4,0.45,0.5,0.55,0.6,0.65,0.7,0.75,0.8,1},{"F","D","C","C+","B-","B","B+","A-","A","A+"}))))</f>
        <v/>
      </c>
      <c r="AK208" s="103" t="str">
        <f>IF(COUNT($A208)=0,"",IF(AI208="","--",IF(AI208="3E","3E",LOOKUP(AI208/AK$2,{0,0.4,0.45,0.5,0.55,0.6,0.65,0.7,0.75,0.8,1},{0,2,2.25,2.5,2.75,3,3.25,3.5,3.75,4}))))</f>
        <v/>
      </c>
      <c r="AL208" s="94" t="str">
        <f>IFERROR(IF(COUNT($A208)=0,"",IF(COUNT(W208)=0,"--",IF(COUNTIF(B208:AK208,"3E")&gt;0,"3E",SUM(IF(D208&gt;=2,D208*$D$3),IF(G208&gt;=2,G208*$G$3),IF(J208&gt;=2,J208*$J$3),IF(M208&gt;=2,M208*$M$3),IF(P208&gt;=2,P208*$P$3),IF(S208&gt;=2,S208*$S$3),IF(V208&gt;=2,V208*$V$3),IF(Y208&gt;=2,Y208*$Y$3),IF(AB208&gt;=2,AB208*$AB$3),IF(AE208&gt;=2,AE208*$AE$3),IF(AH208&gt;=2,AH208*$AH$3),IF(AK208&gt;=2,AK208*$AK$3))))),"")</f>
        <v/>
      </c>
      <c r="AM208" s="4" t="str">
        <f>IF(COUNT($A208)=0,"",IF(COUNT(W208)=0,"--",IF(COUNTIF(B208:Y208,"3E")&gt;0,"3E",TRUNC(SUM(IF(N(D208)&gt;=2,D$3*D208,0),IF(N(G208)&gt;=2,G$3*G208,0),IF(N(J208)&gt;=2,J$3*J208,0),IF(N(M208)&gt;=2,M$3*M208,0),IF(N(P208)&gt;=2,P$3*P208,0),IF(N(S208)&gt;=2,S$3*S208,0),IF(N(AB208)&gt;=2,AB$3*AB208,0),IF(N(AE208)&gt;=2,AE$3*AE208,0),IF(N(AH208)&gt;=2,AH$3*AH208,0),IF(N(V208)&gt;=2,V$3*V208,0),IF(N(Y208)&gt;=2,Y$3*Y208,0))/TCP,3))))</f>
        <v/>
      </c>
      <c r="AN208" s="2" t="str">
        <f>IFERROR(IF(COUNT($A208)=0,"",IF(COUNT(W208)=0,"--",IF(COUNTIF(B208:AK208,"3E")&gt;0,"3E",SUM(IF(D208&gt;=2,$D$3),IF(G208&gt;=2,$G$3),IF(J208&gt;=2,$J$3),IF(M208&gt;=2,$M$3),IF(P208&gt;=2,$P$3),IF(S208&gt;=2,$S$3),IF(V208&gt;=2,$V$3),IF(Y208&gt;=2,$Y$3),IF(AB208&gt;=2,$AB$3),IF(AE208&gt;=2,$AE$3),IF(AH208&gt;=2,$AH$3),IF(AK208&gt;=2,$AK$3))))),"")</f>
        <v/>
      </c>
      <c r="AO208" s="2" t="str">
        <f>IF(AM208="3E","3E",IF(COUNT($A208)=0,"",IF(COUNT(AK208)=0,"I",LOOKUP(AM208,{0,2,2.25,2.5,2.75,3,3.25,3.5,3.75,4},{"F","D","C","C+","B-","B","B+","A-","A","A+"}))))</f>
        <v/>
      </c>
      <c r="AP208" s="2" t="str">
        <f>IF(AM208="3E","3E",IF(OR(COUNT($A208)=0,COUNT(W208)=0),"",IF(AND(Y208&gt;=2,AM208&gt;=2,AN208&gt;=28),"PASS","FAIL")))</f>
        <v/>
      </c>
      <c r="AQ208" s="2" t="str">
        <f>IF(COUNT($A208)=0,"",IF(AP208="3E","3E",IF(AP208="PASS",CONCATENATE(IF(N(D208)&lt;2,"411F,",""),IF(N(G208)&lt;2,"412F,",""),IF(N(J208)&lt;2,"413F,",""),IF(N(M208)&lt;2,"421F,",""),IF(N(P208)&lt;2,"422F,",""),IF(N(S208)&lt;2,"423F,",""),IF(N(AB208)&lt;2,"431F,",""),IF(N(AE208)&lt;2,"432F,",""),IF(N(AH208)&lt;2,"433F,","")),"")))</f>
        <v/>
      </c>
      <c r="AR208" s="6" t="str">
        <f t="shared" si="4"/>
        <v/>
      </c>
    </row>
    <row r="209" spans="1:44" ht="18.95" customHeight="1" x14ac:dyDescent="0.25">
      <c r="A209" s="93" t="str">
        <f>IF(DR!$B211="","",DR!$B211)</f>
        <v/>
      </c>
      <c r="B209" s="5" t="str">
        <f>IF(COUNT($A209)=0,"",IF($A209&lt;&gt;DR!$B211,"ERR",DR!J211))</f>
        <v/>
      </c>
      <c r="C209" s="2" t="str">
        <f>IF(COUNT($A209)=0,"",IF(B209="3E","3E",IF(B209="","I",LOOKUP(B209/D$2,{0,0.4,0.45,0.5,0.55,0.6,0.65,0.7,0.75,0.8,1},{"F","D","C","C+","B-","B","B+","A-","A","A+"}))))</f>
        <v/>
      </c>
      <c r="D209" s="99" t="str">
        <f>IF(COUNT($A209)=0,"",IF(B209="","--",IF(B209="3E","3E",LOOKUP(B209/D$2,{0,0.4,0.45,0.5,0.55,0.6,0.65,0.7,0.75,0.8,1},{0,2,2.25,2.5,2.75,3,3.25,3.5,3.75,4}))))</f>
        <v/>
      </c>
      <c r="E209" s="5" t="str">
        <f>IF(COUNT($A209)=0,"",IF($A209&lt;&gt;DR!$B211,"ERR",DR!R211))</f>
        <v/>
      </c>
      <c r="F209" s="2" t="str">
        <f>IF(COUNT($A209)=0,"",IF(E209="3E","3E",IF(E209="","I",LOOKUP(E209/G$2,{0,0.4,0.45,0.5,0.55,0.6,0.65,0.7,0.75,0.8,1},{"F","D","C","C+","B-","B","B+","A-","A","A+"}))))</f>
        <v/>
      </c>
      <c r="G209" s="99" t="str">
        <f>IF(COUNT($A209)=0,"",IF(E209="","--",IF(E209="3E","3E",LOOKUP(E209/G$2,{0,0.4,0.45,0.5,0.55,0.6,0.65,0.7,0.75,0.8,1},{0,2,2.25,2.5,2.75,3,3.25,3.5,3.75,4}))))</f>
        <v/>
      </c>
      <c r="H209" s="5" t="str">
        <f>IF(COUNT($A209)=0,"",IF($A209&lt;&gt;DR!$B211,"ERR",DR!Z211))</f>
        <v/>
      </c>
      <c r="I209" s="2" t="str">
        <f>IF(COUNT($A209)=0,"",IF(H209="3E","3E",IF(H209="","I",LOOKUP(H209/J$2,{0,0.4,0.45,0.5,0.55,0.6,0.65,0.7,0.75,0.8,1},{"F","D","C","C+","B-","B","B+","A-","A","A+"}))))</f>
        <v/>
      </c>
      <c r="J209" s="99" t="str">
        <f>IF(COUNT($A209)=0,"",IF(H209="","--",IF(H209="3E","3E",LOOKUP(H209/J$2,{0,0.4,0.45,0.5,0.55,0.6,0.65,0.7,0.75,0.8,1},{0,2,2.25,2.5,2.75,3,3.25,3.5,3.75,4}))))</f>
        <v/>
      </c>
      <c r="K209" s="5" t="str">
        <f>IF(COUNT($A209)=0,"",IF($A209&lt;&gt;DR!$B211,"ERR",DR!AH211))</f>
        <v/>
      </c>
      <c r="L209" s="2" t="str">
        <f>IF(COUNT($A209)=0,"",IF(K209="3E","3E",IF(K209="","I",LOOKUP(K209/M$2,{0,0.4,0.45,0.5,0.55,0.6,0.65,0.7,0.75,0.8,1},{"F","D","C","C+","B-","B","B+","A-","A","A+"}))))</f>
        <v/>
      </c>
      <c r="M209" s="99" t="str">
        <f>IF(COUNT($A209)=0,"",IF(K209="","--",IF(K209="3E","3E",LOOKUP(K209/M$2,{0,0.4,0.45,0.5,0.55,0.6,0.65,0.7,0.75,0.8,1},{0,2,2.25,2.5,2.75,3,3.25,3.5,3.75,4}))))</f>
        <v/>
      </c>
      <c r="N209" s="5" t="str">
        <f>IF(COUNT($A209)=0,"",IF($A209&lt;&gt;DR!$B211,"ERR",DR!AP211))</f>
        <v/>
      </c>
      <c r="O209" s="2" t="str">
        <f>IF(COUNT($A209)=0,"",IF(N209="3E","3E",IF(N209="","I",LOOKUP(N209/P$2,{0,0.4,0.45,0.5,0.55,0.6,0.65,0.7,0.75,0.8,1},{"F","D","C","C+","B-","B","B+","A-","A","A+"}))))</f>
        <v/>
      </c>
      <c r="P209" s="99" t="str">
        <f>IF(COUNT($A209)=0,"",IF(N209="","--",IF(N209="3E","3E",LOOKUP(N209/P$2,{0,0.4,0.45,0.5,0.55,0.6,0.65,0.7,0.75,0.8,1},{0,2,2.25,2.5,2.75,3,3.25,3.5,3.75,4}))))</f>
        <v/>
      </c>
      <c r="Q209" s="5" t="str">
        <f>IF(COUNT($A209)=0,"",IF($A209&lt;&gt;DR!$B211,"ERR",DR!AX211))</f>
        <v/>
      </c>
      <c r="R209" s="2" t="str">
        <f>IF(COUNT($A209)=0,"",IF(Q209="3E","3E",IF(Q209="","I",LOOKUP(Q209/S$2,{0,0.4,0.45,0.5,0.55,0.6,0.65,0.7,0.75,0.8,1},{"F","D","C","C+","B-","B","B+","A-","A","A+"}))))</f>
        <v/>
      </c>
      <c r="S209" s="99" t="str">
        <f>IF(COUNT($A209)=0,"",IF(Q209="","--",IF(Q209="3E","3E",LOOKUP(Q209/S$2,{0,0.4,0.45,0.5,0.55,0.6,0.65,0.7,0.75,0.8,1},{0,2,2.25,2.5,2.75,3,3.25,3.5,3.75,4}))))</f>
        <v/>
      </c>
      <c r="T209" s="5" t="str">
        <f>IF(OR(COUNT($A209)=0,DR!BZ211=""),"",IF($A209&lt;&gt;DR!$B211,"ERR",DR!BZ211))</f>
        <v/>
      </c>
      <c r="U209" s="2" t="str">
        <f>IF(COUNT($A209)=0,"",IF(T209="3E","3E",IF(T209="","I",LOOKUP(T209/V$2,{0,0.4,0.45,0.5,0.55,0.6,0.65,0.7,0.75,0.8,1},{"F","D","C","C+","B-","B","B+","A-","A","A+"}))))</f>
        <v/>
      </c>
      <c r="V209" s="99" t="str">
        <f>IF(COUNT($A209)=0,"",IF(T209="","--",IF(T209="3E","3E",LOOKUP(T209/V$2,{0,0.4,0.45,0.5,0.55,0.6,0.65,0.7,0.75,0.8,1},{0,2,2.25,2.5,2.75,3,3.25,3.5,3.75,4}))))</f>
        <v/>
      </c>
      <c r="W209" s="5" t="str">
        <f>IF(COUNT($A209)=0,"",IF($A209&lt;&gt;DR!$B211,"ERR",IF(DR!$A211="IM",DR!CL211,DR!CK211)))</f>
        <v/>
      </c>
      <c r="X209" s="2" t="str">
        <f>IF(COUNT($A209)=0,"",IF(W209="3E","3E",IF(W209="","I",LOOKUP(W209/Y$2,{0,0.4,0.45,0.5,0.55,0.6,0.65,0.7,0.75,0.8,1},{"F","D","C","C+","B-","B","B+","A-","A","A+"}))))</f>
        <v/>
      </c>
      <c r="Y209" s="99" t="str">
        <f>IF(COUNT($A209)=0,"",IF(W209="","--",IF(W209="3E","3E",LOOKUP(W209/Y$2,{0,0.4,0.45,0.5,0.55,0.6,0.65,0.7,0.75,0.8,1},{0,2,2.25,2.5,2.75,3,3.25,3.5,3.75,4}))))</f>
        <v/>
      </c>
      <c r="Z209" s="5" t="str">
        <f>IF(COUNT($A209)=0,"",IF($A209&lt;&gt;DR!$B211,"ERR",DR!BF211))</f>
        <v/>
      </c>
      <c r="AA209" s="2" t="str">
        <f>IF(COUNT($A209)=0,"",IF(Z209="3E","3E",IF(Z209="","I",LOOKUP(Z209/AB$2,{0,0.4,0.45,0.5,0.55,0.6,0.65,0.7,0.75,0.8,1},{"F","D","C","C+","B-","B","B+","A-","A","A+"}))))</f>
        <v/>
      </c>
      <c r="AB209" s="99" t="str">
        <f>IF(COUNT($A209)=0,"",IF(Z209="","--",IF(Z209="3E","3E",LOOKUP(Z209/AB$2,{0,0.4,0.45,0.5,0.55,0.6,0.65,0.7,0.75,0.8,1},{0,2,2.25,2.5,2.75,3,3.25,3.5,3.75,4}))))</f>
        <v/>
      </c>
      <c r="AC209" s="5" t="str">
        <f>IF(COUNT($A209)=0,"",IF($A209&lt;&gt;DR!$B211,"ERR",DR!BG211))</f>
        <v/>
      </c>
      <c r="AD209" s="2" t="str">
        <f>IF(COUNT($A209)=0,"",IF(AC209="3E","3E",IF(AC209="","I",LOOKUP(AC209/AE$2,{0,0.4,0.45,0.5,0.55,0.6,0.65,0.7,0.75,0.8,1},{"F","D","C","C+","B-","B","B+","A-","A","A+"}))))</f>
        <v/>
      </c>
      <c r="AE209" s="99" t="str">
        <f>IF(COUNT($A209)=0,"",IF(AC209="","--",IF(AC209="3E","3E",LOOKUP(AC209/AE$2,{0,0.4,0.45,0.5,0.55,0.6,0.65,0.7,0.75,0.8,1},{0,2,2.25,2.5,2.75,3,3.25,3.5,3.75,4}))))</f>
        <v/>
      </c>
      <c r="AF209" s="5" t="str">
        <f>IF(COUNT($A209)=0,"",IF($A209&lt;&gt;DR!$B211,"ERR",DR!BQ211))</f>
        <v/>
      </c>
      <c r="AG209" s="2" t="str">
        <f>IF(COUNT($A209)=0,"",IF(AF209="3E","3E",IF(AF209="","I",LOOKUP(AF209/AH$2,{0,0.4,0.45,0.5,0.55,0.6,0.65,0.7,0.75,0.8,1},{"F","D","C","C+","B-","B","B+","A-","A","A+"}))))</f>
        <v/>
      </c>
      <c r="AH209" s="99" t="str">
        <f>IF(COUNT($A209)=0,"",IF(AF209="","--",IF(AF209="3E","3E",LOOKUP(AF209/AH$2,{0,0.4,0.45,0.5,0.55,0.6,0.65,0.7,0.75,0.8,1},{0,2,2.25,2.5,2.75,3,3.25,3.5,3.75,4}))))</f>
        <v/>
      </c>
      <c r="AI209" s="5" t="str">
        <f>IF(COUNT($A209)=0,"",IF($A209&lt;&gt;DR!$B211,"ERR",DR!BY211))</f>
        <v/>
      </c>
      <c r="AJ209" s="2" t="str">
        <f>IF(COUNT($A209)=0,"",IF(AI209="3E","3E",IF(AI209="","I",LOOKUP(AI209/AK$2,{0,0.4,0.45,0.5,0.55,0.6,0.65,0.7,0.75,0.8,1},{"F","D","C","C+","B-","B","B+","A-","A","A+"}))))</f>
        <v/>
      </c>
      <c r="AK209" s="103" t="str">
        <f>IF(COUNT($A209)=0,"",IF(AI209="","--",IF(AI209="3E","3E",LOOKUP(AI209/AK$2,{0,0.4,0.45,0.5,0.55,0.6,0.65,0.7,0.75,0.8,1},{0,2,2.25,2.5,2.75,3,3.25,3.5,3.75,4}))))</f>
        <v/>
      </c>
      <c r="AL209" s="94" t="str">
        <f>IFERROR(IF(COUNT($A209)=0,"",IF(COUNT(W209)=0,"--",IF(COUNTIF(B209:AK209,"3E")&gt;0,"3E",SUM(IF(D209&gt;=2,D209*$D$3),IF(G209&gt;=2,G209*$G$3),IF(J209&gt;=2,J209*$J$3),IF(M209&gt;=2,M209*$M$3),IF(P209&gt;=2,P209*$P$3),IF(S209&gt;=2,S209*$S$3),IF(V209&gt;=2,V209*$V$3),IF(Y209&gt;=2,Y209*$Y$3),IF(AB209&gt;=2,AB209*$AB$3),IF(AE209&gt;=2,AE209*$AE$3),IF(AH209&gt;=2,AH209*$AH$3),IF(AK209&gt;=2,AK209*$AK$3))))),"")</f>
        <v/>
      </c>
      <c r="AM209" s="4" t="str">
        <f>IF(COUNT($A209)=0,"",IF(COUNT(W209)=0,"--",IF(COUNTIF(B209:Y209,"3E")&gt;0,"3E",TRUNC(SUM(IF(N(D209)&gt;=2,D$3*D209,0),IF(N(G209)&gt;=2,G$3*G209,0),IF(N(J209)&gt;=2,J$3*J209,0),IF(N(M209)&gt;=2,M$3*M209,0),IF(N(P209)&gt;=2,P$3*P209,0),IF(N(S209)&gt;=2,S$3*S209,0),IF(N(AB209)&gt;=2,AB$3*AB209,0),IF(N(AE209)&gt;=2,AE$3*AE209,0),IF(N(AH209)&gt;=2,AH$3*AH209,0),IF(N(V209)&gt;=2,V$3*V209,0),IF(N(Y209)&gt;=2,Y$3*Y209,0))/TCP,3))))</f>
        <v/>
      </c>
      <c r="AN209" s="2" t="str">
        <f>IFERROR(IF(COUNT($A209)=0,"",IF(COUNT(W209)=0,"--",IF(COUNTIF(B209:AK209,"3E")&gt;0,"3E",SUM(IF(D209&gt;=2,$D$3),IF(G209&gt;=2,$G$3),IF(J209&gt;=2,$J$3),IF(M209&gt;=2,$M$3),IF(P209&gt;=2,$P$3),IF(S209&gt;=2,$S$3),IF(V209&gt;=2,$V$3),IF(Y209&gt;=2,$Y$3),IF(AB209&gt;=2,$AB$3),IF(AE209&gt;=2,$AE$3),IF(AH209&gt;=2,$AH$3),IF(AK209&gt;=2,$AK$3))))),"")</f>
        <v/>
      </c>
      <c r="AO209" s="2" t="str">
        <f>IF(AM209="3E","3E",IF(COUNT($A209)=0,"",IF(COUNT(AK209)=0,"I",LOOKUP(AM209,{0,2,2.25,2.5,2.75,3,3.25,3.5,3.75,4},{"F","D","C","C+","B-","B","B+","A-","A","A+"}))))</f>
        <v/>
      </c>
      <c r="AP209" s="2" t="str">
        <f>IF(AM209="3E","3E",IF(OR(COUNT($A209)=0,COUNT(W209)=0),"",IF(AND(Y209&gt;=2,AM209&gt;=2,AN209&gt;=28),"PASS","FAIL")))</f>
        <v/>
      </c>
      <c r="AQ209" s="2" t="str">
        <f>IF(COUNT($A209)=0,"",IF(AP209="3E","3E",IF(AP209="PASS",CONCATENATE(IF(N(D209)&lt;2,"411F,",""),IF(N(G209)&lt;2,"412F,",""),IF(N(J209)&lt;2,"413F,",""),IF(N(M209)&lt;2,"421F,",""),IF(N(P209)&lt;2,"422F,",""),IF(N(S209)&lt;2,"423F,",""),IF(N(AB209)&lt;2,"431F,",""),IF(N(AE209)&lt;2,"432F,",""),IF(N(AH209)&lt;2,"433F,","")),"")))</f>
        <v/>
      </c>
      <c r="AR209" s="6" t="str">
        <f t="shared" si="4"/>
        <v/>
      </c>
    </row>
    <row r="210" spans="1:44" ht="18.95" customHeight="1" x14ac:dyDescent="0.25">
      <c r="A210" s="93" t="str">
        <f>IF(DR!$B212="","",DR!$B212)</f>
        <v/>
      </c>
      <c r="B210" s="5" t="str">
        <f>IF(COUNT($A210)=0,"",IF($A210&lt;&gt;DR!$B212,"ERR",DR!J212))</f>
        <v/>
      </c>
      <c r="C210" s="2" t="str">
        <f>IF(COUNT($A210)=0,"",IF(B210="3E","3E",IF(B210="","I",LOOKUP(B210/D$2,{0,0.4,0.45,0.5,0.55,0.6,0.65,0.7,0.75,0.8,1},{"F","D","C","C+","B-","B","B+","A-","A","A+"}))))</f>
        <v/>
      </c>
      <c r="D210" s="99" t="str">
        <f>IF(COUNT($A210)=0,"",IF(B210="","--",IF(B210="3E","3E",LOOKUP(B210/D$2,{0,0.4,0.45,0.5,0.55,0.6,0.65,0.7,0.75,0.8,1},{0,2,2.25,2.5,2.75,3,3.25,3.5,3.75,4}))))</f>
        <v/>
      </c>
      <c r="E210" s="5" t="str">
        <f>IF(COUNT($A210)=0,"",IF($A210&lt;&gt;DR!$B212,"ERR",DR!R212))</f>
        <v/>
      </c>
      <c r="F210" s="2" t="str">
        <f>IF(COUNT($A210)=0,"",IF(E210="3E","3E",IF(E210="","I",LOOKUP(E210/G$2,{0,0.4,0.45,0.5,0.55,0.6,0.65,0.7,0.75,0.8,1},{"F","D","C","C+","B-","B","B+","A-","A","A+"}))))</f>
        <v/>
      </c>
      <c r="G210" s="99" t="str">
        <f>IF(COUNT($A210)=0,"",IF(E210="","--",IF(E210="3E","3E",LOOKUP(E210/G$2,{0,0.4,0.45,0.5,0.55,0.6,0.65,0.7,0.75,0.8,1},{0,2,2.25,2.5,2.75,3,3.25,3.5,3.75,4}))))</f>
        <v/>
      </c>
      <c r="H210" s="5" t="str">
        <f>IF(COUNT($A210)=0,"",IF($A210&lt;&gt;DR!$B212,"ERR",DR!Z212))</f>
        <v/>
      </c>
      <c r="I210" s="2" t="str">
        <f>IF(COUNT($A210)=0,"",IF(H210="3E","3E",IF(H210="","I",LOOKUP(H210/J$2,{0,0.4,0.45,0.5,0.55,0.6,0.65,0.7,0.75,0.8,1},{"F","D","C","C+","B-","B","B+","A-","A","A+"}))))</f>
        <v/>
      </c>
      <c r="J210" s="99" t="str">
        <f>IF(COUNT($A210)=0,"",IF(H210="","--",IF(H210="3E","3E",LOOKUP(H210/J$2,{0,0.4,0.45,0.5,0.55,0.6,0.65,0.7,0.75,0.8,1},{0,2,2.25,2.5,2.75,3,3.25,3.5,3.75,4}))))</f>
        <v/>
      </c>
      <c r="K210" s="5" t="str">
        <f>IF(COUNT($A210)=0,"",IF($A210&lt;&gt;DR!$B212,"ERR",DR!AH212))</f>
        <v/>
      </c>
      <c r="L210" s="2" t="str">
        <f>IF(COUNT($A210)=0,"",IF(K210="3E","3E",IF(K210="","I",LOOKUP(K210/M$2,{0,0.4,0.45,0.5,0.55,0.6,0.65,0.7,0.75,0.8,1},{"F","D","C","C+","B-","B","B+","A-","A","A+"}))))</f>
        <v/>
      </c>
      <c r="M210" s="99" t="str">
        <f>IF(COUNT($A210)=0,"",IF(K210="","--",IF(K210="3E","3E",LOOKUP(K210/M$2,{0,0.4,0.45,0.5,0.55,0.6,0.65,0.7,0.75,0.8,1},{0,2,2.25,2.5,2.75,3,3.25,3.5,3.75,4}))))</f>
        <v/>
      </c>
      <c r="N210" s="5" t="str">
        <f>IF(COUNT($A210)=0,"",IF($A210&lt;&gt;DR!$B212,"ERR",DR!AP212))</f>
        <v/>
      </c>
      <c r="O210" s="2" t="str">
        <f>IF(COUNT($A210)=0,"",IF(N210="3E","3E",IF(N210="","I",LOOKUP(N210/P$2,{0,0.4,0.45,0.5,0.55,0.6,0.65,0.7,0.75,0.8,1},{"F","D","C","C+","B-","B","B+","A-","A","A+"}))))</f>
        <v/>
      </c>
      <c r="P210" s="99" t="str">
        <f>IF(COUNT($A210)=0,"",IF(N210="","--",IF(N210="3E","3E",LOOKUP(N210/P$2,{0,0.4,0.45,0.5,0.55,0.6,0.65,0.7,0.75,0.8,1},{0,2,2.25,2.5,2.75,3,3.25,3.5,3.75,4}))))</f>
        <v/>
      </c>
      <c r="Q210" s="5" t="str">
        <f>IF(COUNT($A210)=0,"",IF($A210&lt;&gt;DR!$B212,"ERR",DR!AX212))</f>
        <v/>
      </c>
      <c r="R210" s="2" t="str">
        <f>IF(COUNT($A210)=0,"",IF(Q210="3E","3E",IF(Q210="","I",LOOKUP(Q210/S$2,{0,0.4,0.45,0.5,0.55,0.6,0.65,0.7,0.75,0.8,1},{"F","D","C","C+","B-","B","B+","A-","A","A+"}))))</f>
        <v/>
      </c>
      <c r="S210" s="99" t="str">
        <f>IF(COUNT($A210)=0,"",IF(Q210="","--",IF(Q210="3E","3E",LOOKUP(Q210/S$2,{0,0.4,0.45,0.5,0.55,0.6,0.65,0.7,0.75,0.8,1},{0,2,2.25,2.5,2.75,3,3.25,3.5,3.75,4}))))</f>
        <v/>
      </c>
      <c r="T210" s="5" t="str">
        <f>IF(OR(COUNT($A210)=0,DR!BZ212=""),"",IF($A210&lt;&gt;DR!$B212,"ERR",DR!BZ212))</f>
        <v/>
      </c>
      <c r="U210" s="2" t="str">
        <f>IF(COUNT($A210)=0,"",IF(T210="3E","3E",IF(T210="","I",LOOKUP(T210/V$2,{0,0.4,0.45,0.5,0.55,0.6,0.65,0.7,0.75,0.8,1},{"F","D","C","C+","B-","B","B+","A-","A","A+"}))))</f>
        <v/>
      </c>
      <c r="V210" s="99" t="str">
        <f>IF(COUNT($A210)=0,"",IF(T210="","--",IF(T210="3E","3E",LOOKUP(T210/V$2,{0,0.4,0.45,0.5,0.55,0.6,0.65,0.7,0.75,0.8,1},{0,2,2.25,2.5,2.75,3,3.25,3.5,3.75,4}))))</f>
        <v/>
      </c>
      <c r="W210" s="5" t="str">
        <f>IF(COUNT($A210)=0,"",IF($A210&lt;&gt;DR!$B212,"ERR",IF(DR!$A212="IM",DR!CL212,DR!CK212)))</f>
        <v/>
      </c>
      <c r="X210" s="2" t="str">
        <f>IF(COUNT($A210)=0,"",IF(W210="3E","3E",IF(W210="","I",LOOKUP(W210/Y$2,{0,0.4,0.45,0.5,0.55,0.6,0.65,0.7,0.75,0.8,1},{"F","D","C","C+","B-","B","B+","A-","A","A+"}))))</f>
        <v/>
      </c>
      <c r="Y210" s="99" t="str">
        <f>IF(COUNT($A210)=0,"",IF(W210="","--",IF(W210="3E","3E",LOOKUP(W210/Y$2,{0,0.4,0.45,0.5,0.55,0.6,0.65,0.7,0.75,0.8,1},{0,2,2.25,2.5,2.75,3,3.25,3.5,3.75,4}))))</f>
        <v/>
      </c>
      <c r="Z210" s="5" t="str">
        <f>IF(COUNT($A210)=0,"",IF($A210&lt;&gt;DR!$B212,"ERR",DR!BF212))</f>
        <v/>
      </c>
      <c r="AA210" s="2" t="str">
        <f>IF(COUNT($A210)=0,"",IF(Z210="3E","3E",IF(Z210="","I",LOOKUP(Z210/AB$2,{0,0.4,0.45,0.5,0.55,0.6,0.65,0.7,0.75,0.8,1},{"F","D","C","C+","B-","B","B+","A-","A","A+"}))))</f>
        <v/>
      </c>
      <c r="AB210" s="99" t="str">
        <f>IF(COUNT($A210)=0,"",IF(Z210="","--",IF(Z210="3E","3E",LOOKUP(Z210/AB$2,{0,0.4,0.45,0.5,0.55,0.6,0.65,0.7,0.75,0.8,1},{0,2,2.25,2.5,2.75,3,3.25,3.5,3.75,4}))))</f>
        <v/>
      </c>
      <c r="AC210" s="5" t="str">
        <f>IF(COUNT($A210)=0,"",IF($A210&lt;&gt;DR!$B212,"ERR",DR!BG212))</f>
        <v/>
      </c>
      <c r="AD210" s="2" t="str">
        <f>IF(COUNT($A210)=0,"",IF(AC210="3E","3E",IF(AC210="","I",LOOKUP(AC210/AE$2,{0,0.4,0.45,0.5,0.55,0.6,0.65,0.7,0.75,0.8,1},{"F","D","C","C+","B-","B","B+","A-","A","A+"}))))</f>
        <v/>
      </c>
      <c r="AE210" s="99" t="str">
        <f>IF(COUNT($A210)=0,"",IF(AC210="","--",IF(AC210="3E","3E",LOOKUP(AC210/AE$2,{0,0.4,0.45,0.5,0.55,0.6,0.65,0.7,0.75,0.8,1},{0,2,2.25,2.5,2.75,3,3.25,3.5,3.75,4}))))</f>
        <v/>
      </c>
      <c r="AF210" s="5" t="str">
        <f>IF(COUNT($A210)=0,"",IF($A210&lt;&gt;DR!$B212,"ERR",DR!BQ212))</f>
        <v/>
      </c>
      <c r="AG210" s="2" t="str">
        <f>IF(COUNT($A210)=0,"",IF(AF210="3E","3E",IF(AF210="","I",LOOKUP(AF210/AH$2,{0,0.4,0.45,0.5,0.55,0.6,0.65,0.7,0.75,0.8,1},{"F","D","C","C+","B-","B","B+","A-","A","A+"}))))</f>
        <v/>
      </c>
      <c r="AH210" s="99" t="str">
        <f>IF(COUNT($A210)=0,"",IF(AF210="","--",IF(AF210="3E","3E",LOOKUP(AF210/AH$2,{0,0.4,0.45,0.5,0.55,0.6,0.65,0.7,0.75,0.8,1},{0,2,2.25,2.5,2.75,3,3.25,3.5,3.75,4}))))</f>
        <v/>
      </c>
      <c r="AI210" s="5" t="str">
        <f>IF(COUNT($A210)=0,"",IF($A210&lt;&gt;DR!$B212,"ERR",DR!BY212))</f>
        <v/>
      </c>
      <c r="AJ210" s="2" t="str">
        <f>IF(COUNT($A210)=0,"",IF(AI210="3E","3E",IF(AI210="","I",LOOKUP(AI210/AK$2,{0,0.4,0.45,0.5,0.55,0.6,0.65,0.7,0.75,0.8,1},{"F","D","C","C+","B-","B","B+","A-","A","A+"}))))</f>
        <v/>
      </c>
      <c r="AK210" s="103" t="str">
        <f>IF(COUNT($A210)=0,"",IF(AI210="","--",IF(AI210="3E","3E",LOOKUP(AI210/AK$2,{0,0.4,0.45,0.5,0.55,0.6,0.65,0.7,0.75,0.8,1},{0,2,2.25,2.5,2.75,3,3.25,3.5,3.75,4}))))</f>
        <v/>
      </c>
      <c r="AL210" s="94" t="str">
        <f>IFERROR(IF(COUNT($A210)=0,"",IF(COUNT(W210)=0,"--",IF(COUNTIF(B210:AK210,"3E")&gt;0,"3E",SUM(IF(D210&gt;=2,D210*$D$3),IF(G210&gt;=2,G210*$G$3),IF(J210&gt;=2,J210*$J$3),IF(M210&gt;=2,M210*$M$3),IF(P210&gt;=2,P210*$P$3),IF(S210&gt;=2,S210*$S$3),IF(V210&gt;=2,V210*$V$3),IF(Y210&gt;=2,Y210*$Y$3),IF(AB210&gt;=2,AB210*$AB$3),IF(AE210&gt;=2,AE210*$AE$3),IF(AH210&gt;=2,AH210*$AH$3),IF(AK210&gt;=2,AK210*$AK$3))))),"")</f>
        <v/>
      </c>
      <c r="AM210" s="4" t="str">
        <f>IF(COUNT($A210)=0,"",IF(COUNT(W210)=0,"--",IF(COUNTIF(B210:Y210,"3E")&gt;0,"3E",TRUNC(SUM(IF(N(D210)&gt;=2,D$3*D210,0),IF(N(G210)&gt;=2,G$3*G210,0),IF(N(J210)&gt;=2,J$3*J210,0),IF(N(M210)&gt;=2,M$3*M210,0),IF(N(P210)&gt;=2,P$3*P210,0),IF(N(S210)&gt;=2,S$3*S210,0),IF(N(AB210)&gt;=2,AB$3*AB210,0),IF(N(AE210)&gt;=2,AE$3*AE210,0),IF(N(AH210)&gt;=2,AH$3*AH210,0),IF(N(V210)&gt;=2,V$3*V210,0),IF(N(Y210)&gt;=2,Y$3*Y210,0))/TCP,3))))</f>
        <v/>
      </c>
      <c r="AN210" s="2" t="str">
        <f>IFERROR(IF(COUNT($A210)=0,"",IF(COUNT(W210)=0,"--",IF(COUNTIF(B210:AK210,"3E")&gt;0,"3E",SUM(IF(D210&gt;=2,$D$3),IF(G210&gt;=2,$G$3),IF(J210&gt;=2,$J$3),IF(M210&gt;=2,$M$3),IF(P210&gt;=2,$P$3),IF(S210&gt;=2,$S$3),IF(V210&gt;=2,$V$3),IF(Y210&gt;=2,$Y$3),IF(AB210&gt;=2,$AB$3),IF(AE210&gt;=2,$AE$3),IF(AH210&gt;=2,$AH$3),IF(AK210&gt;=2,$AK$3))))),"")</f>
        <v/>
      </c>
      <c r="AO210" s="2" t="str">
        <f>IF(AM210="3E","3E",IF(COUNT($A210)=0,"",IF(COUNT(AK210)=0,"I",LOOKUP(AM210,{0,2,2.25,2.5,2.75,3,3.25,3.5,3.75,4},{"F","D","C","C+","B-","B","B+","A-","A","A+"}))))</f>
        <v/>
      </c>
      <c r="AP210" s="2" t="str">
        <f>IF(AM210="3E","3E",IF(OR(COUNT($A210)=0,COUNT(W210)=0),"",IF(AND(Y210&gt;=2,AM210&gt;=2,AN210&gt;=28),"PASS","FAIL")))</f>
        <v/>
      </c>
      <c r="AQ210" s="2" t="str">
        <f>IF(COUNT($A210)=0,"",IF(AP210="3E","3E",IF(AP210="PASS",CONCATENATE(IF(N(D210)&lt;2,"411F,",""),IF(N(G210)&lt;2,"412F,",""),IF(N(J210)&lt;2,"413F,",""),IF(N(M210)&lt;2,"421F,",""),IF(N(P210)&lt;2,"422F,",""),IF(N(S210)&lt;2,"423F,",""),IF(N(AB210)&lt;2,"431F,",""),IF(N(AE210)&lt;2,"432F,",""),IF(N(AH210)&lt;2,"433F,","")),"")))</f>
        <v/>
      </c>
      <c r="AR210" s="6" t="str">
        <f t="shared" si="4"/>
        <v/>
      </c>
    </row>
    <row r="211" spans="1:44" ht="18.95" customHeight="1" x14ac:dyDescent="0.25">
      <c r="A211" s="93" t="str">
        <f>IF(DR!$B213="","",DR!$B213)</f>
        <v/>
      </c>
      <c r="B211" s="5" t="str">
        <f>IF(COUNT($A211)=0,"",IF($A211&lt;&gt;DR!$B213,"ERR",DR!J213))</f>
        <v/>
      </c>
      <c r="C211" s="2" t="str">
        <f>IF(COUNT($A211)=0,"",IF(B211="3E","3E",IF(B211="","I",LOOKUP(B211/D$2,{0,0.4,0.45,0.5,0.55,0.6,0.65,0.7,0.75,0.8,1},{"F","D","C","C+","B-","B","B+","A-","A","A+"}))))</f>
        <v/>
      </c>
      <c r="D211" s="99" t="str">
        <f>IF(COUNT($A211)=0,"",IF(B211="","--",IF(B211="3E","3E",LOOKUP(B211/D$2,{0,0.4,0.45,0.5,0.55,0.6,0.65,0.7,0.75,0.8,1},{0,2,2.25,2.5,2.75,3,3.25,3.5,3.75,4}))))</f>
        <v/>
      </c>
      <c r="E211" s="5" t="str">
        <f>IF(COUNT($A211)=0,"",IF($A211&lt;&gt;DR!$B213,"ERR",DR!R213))</f>
        <v/>
      </c>
      <c r="F211" s="2" t="str">
        <f>IF(COUNT($A211)=0,"",IF(E211="3E","3E",IF(E211="","I",LOOKUP(E211/G$2,{0,0.4,0.45,0.5,0.55,0.6,0.65,0.7,0.75,0.8,1},{"F","D","C","C+","B-","B","B+","A-","A","A+"}))))</f>
        <v/>
      </c>
      <c r="G211" s="99" t="str">
        <f>IF(COUNT($A211)=0,"",IF(E211="","--",IF(E211="3E","3E",LOOKUP(E211/G$2,{0,0.4,0.45,0.5,0.55,0.6,0.65,0.7,0.75,0.8,1},{0,2,2.25,2.5,2.75,3,3.25,3.5,3.75,4}))))</f>
        <v/>
      </c>
      <c r="H211" s="5" t="str">
        <f>IF(COUNT($A211)=0,"",IF($A211&lt;&gt;DR!$B213,"ERR",DR!Z213))</f>
        <v/>
      </c>
      <c r="I211" s="2" t="str">
        <f>IF(COUNT($A211)=0,"",IF(H211="3E","3E",IF(H211="","I",LOOKUP(H211/J$2,{0,0.4,0.45,0.5,0.55,0.6,0.65,0.7,0.75,0.8,1},{"F","D","C","C+","B-","B","B+","A-","A","A+"}))))</f>
        <v/>
      </c>
      <c r="J211" s="99" t="str">
        <f>IF(COUNT($A211)=0,"",IF(H211="","--",IF(H211="3E","3E",LOOKUP(H211/J$2,{0,0.4,0.45,0.5,0.55,0.6,0.65,0.7,0.75,0.8,1},{0,2,2.25,2.5,2.75,3,3.25,3.5,3.75,4}))))</f>
        <v/>
      </c>
      <c r="K211" s="5" t="str">
        <f>IF(COUNT($A211)=0,"",IF($A211&lt;&gt;DR!$B213,"ERR",DR!AH213))</f>
        <v/>
      </c>
      <c r="L211" s="2" t="str">
        <f>IF(COUNT($A211)=0,"",IF(K211="3E","3E",IF(K211="","I",LOOKUP(K211/M$2,{0,0.4,0.45,0.5,0.55,0.6,0.65,0.7,0.75,0.8,1},{"F","D","C","C+","B-","B","B+","A-","A","A+"}))))</f>
        <v/>
      </c>
      <c r="M211" s="99" t="str">
        <f>IF(COUNT($A211)=0,"",IF(K211="","--",IF(K211="3E","3E",LOOKUP(K211/M$2,{0,0.4,0.45,0.5,0.55,0.6,0.65,0.7,0.75,0.8,1},{0,2,2.25,2.5,2.75,3,3.25,3.5,3.75,4}))))</f>
        <v/>
      </c>
      <c r="N211" s="5" t="str">
        <f>IF(COUNT($A211)=0,"",IF($A211&lt;&gt;DR!$B213,"ERR",DR!AP213))</f>
        <v/>
      </c>
      <c r="O211" s="2" t="str">
        <f>IF(COUNT($A211)=0,"",IF(N211="3E","3E",IF(N211="","I",LOOKUP(N211/P$2,{0,0.4,0.45,0.5,0.55,0.6,0.65,0.7,0.75,0.8,1},{"F","D","C","C+","B-","B","B+","A-","A","A+"}))))</f>
        <v/>
      </c>
      <c r="P211" s="99" t="str">
        <f>IF(COUNT($A211)=0,"",IF(N211="","--",IF(N211="3E","3E",LOOKUP(N211/P$2,{0,0.4,0.45,0.5,0.55,0.6,0.65,0.7,0.75,0.8,1},{0,2,2.25,2.5,2.75,3,3.25,3.5,3.75,4}))))</f>
        <v/>
      </c>
      <c r="Q211" s="5" t="str">
        <f>IF(COUNT($A211)=0,"",IF($A211&lt;&gt;DR!$B213,"ERR",DR!AX213))</f>
        <v/>
      </c>
      <c r="R211" s="2" t="str">
        <f>IF(COUNT($A211)=0,"",IF(Q211="3E","3E",IF(Q211="","I",LOOKUP(Q211/S$2,{0,0.4,0.45,0.5,0.55,0.6,0.65,0.7,0.75,0.8,1},{"F","D","C","C+","B-","B","B+","A-","A","A+"}))))</f>
        <v/>
      </c>
      <c r="S211" s="99" t="str">
        <f>IF(COUNT($A211)=0,"",IF(Q211="","--",IF(Q211="3E","3E",LOOKUP(Q211/S$2,{0,0.4,0.45,0.5,0.55,0.6,0.65,0.7,0.75,0.8,1},{0,2,2.25,2.5,2.75,3,3.25,3.5,3.75,4}))))</f>
        <v/>
      </c>
      <c r="T211" s="5" t="str">
        <f>IF(OR(COUNT($A211)=0,DR!BZ213=""),"",IF($A211&lt;&gt;DR!$B213,"ERR",DR!BZ213))</f>
        <v/>
      </c>
      <c r="U211" s="2" t="str">
        <f>IF(COUNT($A211)=0,"",IF(T211="3E","3E",IF(T211="","I",LOOKUP(T211/V$2,{0,0.4,0.45,0.5,0.55,0.6,0.65,0.7,0.75,0.8,1},{"F","D","C","C+","B-","B","B+","A-","A","A+"}))))</f>
        <v/>
      </c>
      <c r="V211" s="99" t="str">
        <f>IF(COUNT($A211)=0,"",IF(T211="","--",IF(T211="3E","3E",LOOKUP(T211/V$2,{0,0.4,0.45,0.5,0.55,0.6,0.65,0.7,0.75,0.8,1},{0,2,2.25,2.5,2.75,3,3.25,3.5,3.75,4}))))</f>
        <v/>
      </c>
      <c r="W211" s="5" t="str">
        <f>IF(COUNT($A211)=0,"",IF($A211&lt;&gt;DR!$B213,"ERR",IF(DR!$A213="IM",DR!CL213,DR!CK213)))</f>
        <v/>
      </c>
      <c r="X211" s="2" t="str">
        <f>IF(COUNT($A211)=0,"",IF(W211="3E","3E",IF(W211="","I",LOOKUP(W211/Y$2,{0,0.4,0.45,0.5,0.55,0.6,0.65,0.7,0.75,0.8,1},{"F","D","C","C+","B-","B","B+","A-","A","A+"}))))</f>
        <v/>
      </c>
      <c r="Y211" s="99" t="str">
        <f>IF(COUNT($A211)=0,"",IF(W211="","--",IF(W211="3E","3E",LOOKUP(W211/Y$2,{0,0.4,0.45,0.5,0.55,0.6,0.65,0.7,0.75,0.8,1},{0,2,2.25,2.5,2.75,3,3.25,3.5,3.75,4}))))</f>
        <v/>
      </c>
      <c r="Z211" s="5" t="str">
        <f>IF(COUNT($A211)=0,"",IF($A211&lt;&gt;DR!$B213,"ERR",DR!BF213))</f>
        <v/>
      </c>
      <c r="AA211" s="2" t="str">
        <f>IF(COUNT($A211)=0,"",IF(Z211="3E","3E",IF(Z211="","I",LOOKUP(Z211/AB$2,{0,0.4,0.45,0.5,0.55,0.6,0.65,0.7,0.75,0.8,1},{"F","D","C","C+","B-","B","B+","A-","A","A+"}))))</f>
        <v/>
      </c>
      <c r="AB211" s="99" t="str">
        <f>IF(COUNT($A211)=0,"",IF(Z211="","--",IF(Z211="3E","3E",LOOKUP(Z211/AB$2,{0,0.4,0.45,0.5,0.55,0.6,0.65,0.7,0.75,0.8,1},{0,2,2.25,2.5,2.75,3,3.25,3.5,3.75,4}))))</f>
        <v/>
      </c>
      <c r="AC211" s="5" t="str">
        <f>IF(COUNT($A211)=0,"",IF($A211&lt;&gt;DR!$B213,"ERR",DR!BG213))</f>
        <v/>
      </c>
      <c r="AD211" s="2" t="str">
        <f>IF(COUNT($A211)=0,"",IF(AC211="3E","3E",IF(AC211="","I",LOOKUP(AC211/AE$2,{0,0.4,0.45,0.5,0.55,0.6,0.65,0.7,0.75,0.8,1},{"F","D","C","C+","B-","B","B+","A-","A","A+"}))))</f>
        <v/>
      </c>
      <c r="AE211" s="99" t="str">
        <f>IF(COUNT($A211)=0,"",IF(AC211="","--",IF(AC211="3E","3E",LOOKUP(AC211/AE$2,{0,0.4,0.45,0.5,0.55,0.6,0.65,0.7,0.75,0.8,1},{0,2,2.25,2.5,2.75,3,3.25,3.5,3.75,4}))))</f>
        <v/>
      </c>
      <c r="AF211" s="5" t="str">
        <f>IF(COUNT($A211)=0,"",IF($A211&lt;&gt;DR!$B213,"ERR",DR!BQ213))</f>
        <v/>
      </c>
      <c r="AG211" s="2" t="str">
        <f>IF(COUNT($A211)=0,"",IF(AF211="3E","3E",IF(AF211="","I",LOOKUP(AF211/AH$2,{0,0.4,0.45,0.5,0.55,0.6,0.65,0.7,0.75,0.8,1},{"F","D","C","C+","B-","B","B+","A-","A","A+"}))))</f>
        <v/>
      </c>
      <c r="AH211" s="99" t="str">
        <f>IF(COUNT($A211)=0,"",IF(AF211="","--",IF(AF211="3E","3E",LOOKUP(AF211/AH$2,{0,0.4,0.45,0.5,0.55,0.6,0.65,0.7,0.75,0.8,1},{0,2,2.25,2.5,2.75,3,3.25,3.5,3.75,4}))))</f>
        <v/>
      </c>
      <c r="AI211" s="5" t="str">
        <f>IF(COUNT($A211)=0,"",IF($A211&lt;&gt;DR!$B213,"ERR",DR!BY213))</f>
        <v/>
      </c>
      <c r="AJ211" s="2" t="str">
        <f>IF(COUNT($A211)=0,"",IF(AI211="3E","3E",IF(AI211="","I",LOOKUP(AI211/AK$2,{0,0.4,0.45,0.5,0.55,0.6,0.65,0.7,0.75,0.8,1},{"F","D","C","C+","B-","B","B+","A-","A","A+"}))))</f>
        <v/>
      </c>
      <c r="AK211" s="103" t="str">
        <f>IF(COUNT($A211)=0,"",IF(AI211="","--",IF(AI211="3E","3E",LOOKUP(AI211/AK$2,{0,0.4,0.45,0.5,0.55,0.6,0.65,0.7,0.75,0.8,1},{0,2,2.25,2.5,2.75,3,3.25,3.5,3.75,4}))))</f>
        <v/>
      </c>
      <c r="AL211" s="94" t="str">
        <f>IFERROR(IF(COUNT($A211)=0,"",IF(COUNT(W211)=0,"--",IF(COUNTIF(B211:AK211,"3E")&gt;0,"3E",SUM(IF(D211&gt;=2,D211*$D$3),IF(G211&gt;=2,G211*$G$3),IF(J211&gt;=2,J211*$J$3),IF(M211&gt;=2,M211*$M$3),IF(P211&gt;=2,P211*$P$3),IF(S211&gt;=2,S211*$S$3),IF(V211&gt;=2,V211*$V$3),IF(Y211&gt;=2,Y211*$Y$3),IF(AB211&gt;=2,AB211*$AB$3),IF(AE211&gt;=2,AE211*$AE$3),IF(AH211&gt;=2,AH211*$AH$3),IF(AK211&gt;=2,AK211*$AK$3))))),"")</f>
        <v/>
      </c>
      <c r="AM211" s="4" t="str">
        <f>IF(COUNT($A211)=0,"",IF(COUNT(W211)=0,"--",IF(COUNTIF(B211:Y211,"3E")&gt;0,"3E",TRUNC(SUM(IF(N(D211)&gt;=2,D$3*D211,0),IF(N(G211)&gt;=2,G$3*G211,0),IF(N(J211)&gt;=2,J$3*J211,0),IF(N(M211)&gt;=2,M$3*M211,0),IF(N(P211)&gt;=2,P$3*P211,0),IF(N(S211)&gt;=2,S$3*S211,0),IF(N(AB211)&gt;=2,AB$3*AB211,0),IF(N(AE211)&gt;=2,AE$3*AE211,0),IF(N(AH211)&gt;=2,AH$3*AH211,0),IF(N(V211)&gt;=2,V$3*V211,0),IF(N(Y211)&gt;=2,Y$3*Y211,0))/TCP,3))))</f>
        <v/>
      </c>
      <c r="AN211" s="2" t="str">
        <f>IFERROR(IF(COUNT($A211)=0,"",IF(COUNT(W211)=0,"--",IF(COUNTIF(B211:AK211,"3E")&gt;0,"3E",SUM(IF(D211&gt;=2,$D$3),IF(G211&gt;=2,$G$3),IF(J211&gt;=2,$J$3),IF(M211&gt;=2,$M$3),IF(P211&gt;=2,$P$3),IF(S211&gt;=2,$S$3),IF(V211&gt;=2,$V$3),IF(Y211&gt;=2,$Y$3),IF(AB211&gt;=2,$AB$3),IF(AE211&gt;=2,$AE$3),IF(AH211&gt;=2,$AH$3),IF(AK211&gt;=2,$AK$3))))),"")</f>
        <v/>
      </c>
      <c r="AO211" s="2" t="str">
        <f>IF(AM211="3E","3E",IF(COUNT($A211)=0,"",IF(COUNT(AK211)=0,"I",LOOKUP(AM211,{0,2,2.25,2.5,2.75,3,3.25,3.5,3.75,4},{"F","D","C","C+","B-","B","B+","A-","A","A+"}))))</f>
        <v/>
      </c>
      <c r="AP211" s="2" t="str">
        <f>IF(AM211="3E","3E",IF(OR(COUNT($A211)=0,COUNT(W211)=0),"",IF(AND(Y211&gt;=2,AM211&gt;=2,AN211&gt;=28),"PASS","FAIL")))</f>
        <v/>
      </c>
      <c r="AQ211" s="2" t="str">
        <f>IF(COUNT($A211)=0,"",IF(AP211="3E","3E",IF(AP211="PASS",CONCATENATE(IF(N(D211)&lt;2,"411F,",""),IF(N(G211)&lt;2,"412F,",""),IF(N(J211)&lt;2,"413F,",""),IF(N(M211)&lt;2,"421F,",""),IF(N(P211)&lt;2,"422F,",""),IF(N(S211)&lt;2,"423F,",""),IF(N(AB211)&lt;2,"431F,",""),IF(N(AE211)&lt;2,"432F,",""),IF(N(AH211)&lt;2,"433F,","")),"")))</f>
        <v/>
      </c>
      <c r="AR211" s="6" t="str">
        <f t="shared" si="4"/>
        <v/>
      </c>
    </row>
    <row r="212" spans="1:44" ht="18.95" customHeight="1" x14ac:dyDescent="0.25">
      <c r="A212" s="93" t="str">
        <f>IF(DR!$B214="","",DR!$B214)</f>
        <v/>
      </c>
      <c r="B212" s="5" t="str">
        <f>IF(COUNT($A212)=0,"",IF($A212&lt;&gt;DR!$B214,"ERR",DR!J214))</f>
        <v/>
      </c>
      <c r="C212" s="2" t="str">
        <f>IF(COUNT($A212)=0,"",IF(B212="3E","3E",IF(B212="","I",LOOKUP(B212/D$2,{0,0.4,0.45,0.5,0.55,0.6,0.65,0.7,0.75,0.8,1},{"F","D","C","C+","B-","B","B+","A-","A","A+"}))))</f>
        <v/>
      </c>
      <c r="D212" s="99" t="str">
        <f>IF(COUNT($A212)=0,"",IF(B212="","--",IF(B212="3E","3E",LOOKUP(B212/D$2,{0,0.4,0.45,0.5,0.55,0.6,0.65,0.7,0.75,0.8,1},{0,2,2.25,2.5,2.75,3,3.25,3.5,3.75,4}))))</f>
        <v/>
      </c>
      <c r="E212" s="5" t="str">
        <f>IF(COUNT($A212)=0,"",IF($A212&lt;&gt;DR!$B214,"ERR",DR!R214))</f>
        <v/>
      </c>
      <c r="F212" s="2" t="str">
        <f>IF(COUNT($A212)=0,"",IF(E212="3E","3E",IF(E212="","I",LOOKUP(E212/G$2,{0,0.4,0.45,0.5,0.55,0.6,0.65,0.7,0.75,0.8,1},{"F","D","C","C+","B-","B","B+","A-","A","A+"}))))</f>
        <v/>
      </c>
      <c r="G212" s="99" t="str">
        <f>IF(COUNT($A212)=0,"",IF(E212="","--",IF(E212="3E","3E",LOOKUP(E212/G$2,{0,0.4,0.45,0.5,0.55,0.6,0.65,0.7,0.75,0.8,1},{0,2,2.25,2.5,2.75,3,3.25,3.5,3.75,4}))))</f>
        <v/>
      </c>
      <c r="H212" s="5" t="str">
        <f>IF(COUNT($A212)=0,"",IF($A212&lt;&gt;DR!$B214,"ERR",DR!Z214))</f>
        <v/>
      </c>
      <c r="I212" s="2" t="str">
        <f>IF(COUNT($A212)=0,"",IF(H212="3E","3E",IF(H212="","I",LOOKUP(H212/J$2,{0,0.4,0.45,0.5,0.55,0.6,0.65,0.7,0.75,0.8,1},{"F","D","C","C+","B-","B","B+","A-","A","A+"}))))</f>
        <v/>
      </c>
      <c r="J212" s="99" t="str">
        <f>IF(COUNT($A212)=0,"",IF(H212="","--",IF(H212="3E","3E",LOOKUP(H212/J$2,{0,0.4,0.45,0.5,0.55,0.6,0.65,0.7,0.75,0.8,1},{0,2,2.25,2.5,2.75,3,3.25,3.5,3.75,4}))))</f>
        <v/>
      </c>
      <c r="K212" s="5" t="str">
        <f>IF(COUNT($A212)=0,"",IF($A212&lt;&gt;DR!$B214,"ERR",DR!AH214))</f>
        <v/>
      </c>
      <c r="L212" s="2" t="str">
        <f>IF(COUNT($A212)=0,"",IF(K212="3E","3E",IF(K212="","I",LOOKUP(K212/M$2,{0,0.4,0.45,0.5,0.55,0.6,0.65,0.7,0.75,0.8,1},{"F","D","C","C+","B-","B","B+","A-","A","A+"}))))</f>
        <v/>
      </c>
      <c r="M212" s="99" t="str">
        <f>IF(COUNT($A212)=0,"",IF(K212="","--",IF(K212="3E","3E",LOOKUP(K212/M$2,{0,0.4,0.45,0.5,0.55,0.6,0.65,0.7,0.75,0.8,1},{0,2,2.25,2.5,2.75,3,3.25,3.5,3.75,4}))))</f>
        <v/>
      </c>
      <c r="N212" s="5" t="str">
        <f>IF(COUNT($A212)=0,"",IF($A212&lt;&gt;DR!$B214,"ERR",DR!AP214))</f>
        <v/>
      </c>
      <c r="O212" s="2" t="str">
        <f>IF(COUNT($A212)=0,"",IF(N212="3E","3E",IF(N212="","I",LOOKUP(N212/P$2,{0,0.4,0.45,0.5,0.55,0.6,0.65,0.7,0.75,0.8,1},{"F","D","C","C+","B-","B","B+","A-","A","A+"}))))</f>
        <v/>
      </c>
      <c r="P212" s="99" t="str">
        <f>IF(COUNT($A212)=0,"",IF(N212="","--",IF(N212="3E","3E",LOOKUP(N212/P$2,{0,0.4,0.45,0.5,0.55,0.6,0.65,0.7,0.75,0.8,1},{0,2,2.25,2.5,2.75,3,3.25,3.5,3.75,4}))))</f>
        <v/>
      </c>
      <c r="Q212" s="5" t="str">
        <f>IF(COUNT($A212)=0,"",IF($A212&lt;&gt;DR!$B214,"ERR",DR!AX214))</f>
        <v/>
      </c>
      <c r="R212" s="2" t="str">
        <f>IF(COUNT($A212)=0,"",IF(Q212="3E","3E",IF(Q212="","I",LOOKUP(Q212/S$2,{0,0.4,0.45,0.5,0.55,0.6,0.65,0.7,0.75,0.8,1},{"F","D","C","C+","B-","B","B+","A-","A","A+"}))))</f>
        <v/>
      </c>
      <c r="S212" s="99" t="str">
        <f>IF(COUNT($A212)=0,"",IF(Q212="","--",IF(Q212="3E","3E",LOOKUP(Q212/S$2,{0,0.4,0.45,0.5,0.55,0.6,0.65,0.7,0.75,0.8,1},{0,2,2.25,2.5,2.75,3,3.25,3.5,3.75,4}))))</f>
        <v/>
      </c>
      <c r="T212" s="5" t="str">
        <f>IF(OR(COUNT($A212)=0,DR!BZ214=""),"",IF($A212&lt;&gt;DR!$B214,"ERR",DR!BZ214))</f>
        <v/>
      </c>
      <c r="U212" s="2" t="str">
        <f>IF(COUNT($A212)=0,"",IF(T212="3E","3E",IF(T212="","I",LOOKUP(T212/V$2,{0,0.4,0.45,0.5,0.55,0.6,0.65,0.7,0.75,0.8,1},{"F","D","C","C+","B-","B","B+","A-","A","A+"}))))</f>
        <v/>
      </c>
      <c r="V212" s="99" t="str">
        <f>IF(COUNT($A212)=0,"",IF(T212="","--",IF(T212="3E","3E",LOOKUP(T212/V$2,{0,0.4,0.45,0.5,0.55,0.6,0.65,0.7,0.75,0.8,1},{0,2,2.25,2.5,2.75,3,3.25,3.5,3.75,4}))))</f>
        <v/>
      </c>
      <c r="W212" s="5" t="str">
        <f>IF(COUNT($A212)=0,"",IF($A212&lt;&gt;DR!$B214,"ERR",IF(DR!$A214="IM",DR!CL214,DR!CK214)))</f>
        <v/>
      </c>
      <c r="X212" s="2" t="str">
        <f>IF(COUNT($A212)=0,"",IF(W212="3E","3E",IF(W212="","I",LOOKUP(W212/Y$2,{0,0.4,0.45,0.5,0.55,0.6,0.65,0.7,0.75,0.8,1},{"F","D","C","C+","B-","B","B+","A-","A","A+"}))))</f>
        <v/>
      </c>
      <c r="Y212" s="99" t="str">
        <f>IF(COUNT($A212)=0,"",IF(W212="","--",IF(W212="3E","3E",LOOKUP(W212/Y$2,{0,0.4,0.45,0.5,0.55,0.6,0.65,0.7,0.75,0.8,1},{0,2,2.25,2.5,2.75,3,3.25,3.5,3.75,4}))))</f>
        <v/>
      </c>
      <c r="Z212" s="5" t="str">
        <f>IF(COUNT($A212)=0,"",IF($A212&lt;&gt;DR!$B214,"ERR",DR!BF214))</f>
        <v/>
      </c>
      <c r="AA212" s="2" t="str">
        <f>IF(COUNT($A212)=0,"",IF(Z212="3E","3E",IF(Z212="","I",LOOKUP(Z212/AB$2,{0,0.4,0.45,0.5,0.55,0.6,0.65,0.7,0.75,0.8,1},{"F","D","C","C+","B-","B","B+","A-","A","A+"}))))</f>
        <v/>
      </c>
      <c r="AB212" s="99" t="str">
        <f>IF(COUNT($A212)=0,"",IF(Z212="","--",IF(Z212="3E","3E",LOOKUP(Z212/AB$2,{0,0.4,0.45,0.5,0.55,0.6,0.65,0.7,0.75,0.8,1},{0,2,2.25,2.5,2.75,3,3.25,3.5,3.75,4}))))</f>
        <v/>
      </c>
      <c r="AC212" s="5" t="str">
        <f>IF(COUNT($A212)=0,"",IF($A212&lt;&gt;DR!$B214,"ERR",DR!BG214))</f>
        <v/>
      </c>
      <c r="AD212" s="2" t="str">
        <f>IF(COUNT($A212)=0,"",IF(AC212="3E","3E",IF(AC212="","I",LOOKUP(AC212/AE$2,{0,0.4,0.45,0.5,0.55,0.6,0.65,0.7,0.75,0.8,1},{"F","D","C","C+","B-","B","B+","A-","A","A+"}))))</f>
        <v/>
      </c>
      <c r="AE212" s="99" t="str">
        <f>IF(COUNT($A212)=0,"",IF(AC212="","--",IF(AC212="3E","3E",LOOKUP(AC212/AE$2,{0,0.4,0.45,0.5,0.55,0.6,0.65,0.7,0.75,0.8,1},{0,2,2.25,2.5,2.75,3,3.25,3.5,3.75,4}))))</f>
        <v/>
      </c>
      <c r="AF212" s="5" t="str">
        <f>IF(COUNT($A212)=0,"",IF($A212&lt;&gt;DR!$B214,"ERR",DR!BQ214))</f>
        <v/>
      </c>
      <c r="AG212" s="2" t="str">
        <f>IF(COUNT($A212)=0,"",IF(AF212="3E","3E",IF(AF212="","I",LOOKUP(AF212/AH$2,{0,0.4,0.45,0.5,0.55,0.6,0.65,0.7,0.75,0.8,1},{"F","D","C","C+","B-","B","B+","A-","A","A+"}))))</f>
        <v/>
      </c>
      <c r="AH212" s="99" t="str">
        <f>IF(COUNT($A212)=0,"",IF(AF212="","--",IF(AF212="3E","3E",LOOKUP(AF212/AH$2,{0,0.4,0.45,0.5,0.55,0.6,0.65,0.7,0.75,0.8,1},{0,2,2.25,2.5,2.75,3,3.25,3.5,3.75,4}))))</f>
        <v/>
      </c>
      <c r="AI212" s="5" t="str">
        <f>IF(COUNT($A212)=0,"",IF($A212&lt;&gt;DR!$B214,"ERR",DR!BY214))</f>
        <v/>
      </c>
      <c r="AJ212" s="2" t="str">
        <f>IF(COUNT($A212)=0,"",IF(AI212="3E","3E",IF(AI212="","I",LOOKUP(AI212/AK$2,{0,0.4,0.45,0.5,0.55,0.6,0.65,0.7,0.75,0.8,1},{"F","D","C","C+","B-","B","B+","A-","A","A+"}))))</f>
        <v/>
      </c>
      <c r="AK212" s="103" t="str">
        <f>IF(COUNT($A212)=0,"",IF(AI212="","--",IF(AI212="3E","3E",LOOKUP(AI212/AK$2,{0,0.4,0.45,0.5,0.55,0.6,0.65,0.7,0.75,0.8,1},{0,2,2.25,2.5,2.75,3,3.25,3.5,3.75,4}))))</f>
        <v/>
      </c>
      <c r="AL212" s="94" t="str">
        <f>IFERROR(IF(COUNT($A212)=0,"",IF(COUNT(W212)=0,"--",IF(COUNTIF(B212:AK212,"3E")&gt;0,"3E",SUM(IF(D212&gt;=2,D212*$D$3),IF(G212&gt;=2,G212*$G$3),IF(J212&gt;=2,J212*$J$3),IF(M212&gt;=2,M212*$M$3),IF(P212&gt;=2,P212*$P$3),IF(S212&gt;=2,S212*$S$3),IF(V212&gt;=2,V212*$V$3),IF(Y212&gt;=2,Y212*$Y$3),IF(AB212&gt;=2,AB212*$AB$3),IF(AE212&gt;=2,AE212*$AE$3),IF(AH212&gt;=2,AH212*$AH$3),IF(AK212&gt;=2,AK212*$AK$3))))),"")</f>
        <v/>
      </c>
      <c r="AM212" s="4" t="str">
        <f>IF(COUNT($A212)=0,"",IF(COUNT(W212)=0,"--",IF(COUNTIF(B212:Y212,"3E")&gt;0,"3E",TRUNC(SUM(IF(N(D212)&gt;=2,D$3*D212,0),IF(N(G212)&gt;=2,G$3*G212,0),IF(N(J212)&gt;=2,J$3*J212,0),IF(N(M212)&gt;=2,M$3*M212,0),IF(N(P212)&gt;=2,P$3*P212,0),IF(N(S212)&gt;=2,S$3*S212,0),IF(N(AB212)&gt;=2,AB$3*AB212,0),IF(N(AE212)&gt;=2,AE$3*AE212,0),IF(N(AH212)&gt;=2,AH$3*AH212,0),IF(N(V212)&gt;=2,V$3*V212,0),IF(N(Y212)&gt;=2,Y$3*Y212,0))/TCP,3))))</f>
        <v/>
      </c>
      <c r="AN212" s="2" t="str">
        <f>IFERROR(IF(COUNT($A212)=0,"",IF(COUNT(W212)=0,"--",IF(COUNTIF(B212:AK212,"3E")&gt;0,"3E",SUM(IF(D212&gt;=2,$D$3),IF(G212&gt;=2,$G$3),IF(J212&gt;=2,$J$3),IF(M212&gt;=2,$M$3),IF(P212&gt;=2,$P$3),IF(S212&gt;=2,$S$3),IF(V212&gt;=2,$V$3),IF(Y212&gt;=2,$Y$3),IF(AB212&gt;=2,$AB$3),IF(AE212&gt;=2,$AE$3),IF(AH212&gt;=2,$AH$3),IF(AK212&gt;=2,$AK$3))))),"")</f>
        <v/>
      </c>
      <c r="AO212" s="2" t="str">
        <f>IF(AM212="3E","3E",IF(COUNT($A212)=0,"",IF(COUNT(AK212)=0,"I",LOOKUP(AM212,{0,2,2.25,2.5,2.75,3,3.25,3.5,3.75,4},{"F","D","C","C+","B-","B","B+","A-","A","A+"}))))</f>
        <v/>
      </c>
      <c r="AP212" s="2" t="str">
        <f>IF(AM212="3E","3E",IF(OR(COUNT($A212)=0,COUNT(W212)=0),"",IF(AND(Y212&gt;=2,AM212&gt;=2,AN212&gt;=28),"PASS","FAIL")))</f>
        <v/>
      </c>
      <c r="AQ212" s="2" t="str">
        <f>IF(COUNT($A212)=0,"",IF(AP212="3E","3E",IF(AP212="PASS",CONCATENATE(IF(N(D212)&lt;2,"411F,",""),IF(N(G212)&lt;2,"412F,",""),IF(N(J212)&lt;2,"413F,",""),IF(N(M212)&lt;2,"421F,",""),IF(N(P212)&lt;2,"422F,",""),IF(N(S212)&lt;2,"423F,",""),IF(N(AB212)&lt;2,"431F,",""),IF(N(AE212)&lt;2,"432F,",""),IF(N(AH212)&lt;2,"433F,","")),"")))</f>
        <v/>
      </c>
      <c r="AR212" s="6" t="str">
        <f t="shared" si="4"/>
        <v/>
      </c>
    </row>
    <row r="213" spans="1:44" ht="18.95" customHeight="1" x14ac:dyDescent="0.25">
      <c r="A213" s="93" t="str">
        <f>IF(DR!$B215="","",DR!$B215)</f>
        <v/>
      </c>
      <c r="B213" s="5" t="str">
        <f>IF(COUNT($A213)=0,"",IF($A213&lt;&gt;DR!$B215,"ERR",DR!J215))</f>
        <v/>
      </c>
      <c r="C213" s="2" t="str">
        <f>IF(COUNT($A213)=0,"",IF(B213="3E","3E",IF(B213="","I",LOOKUP(B213/D$2,{0,0.4,0.45,0.5,0.55,0.6,0.65,0.7,0.75,0.8,1},{"F","D","C","C+","B-","B","B+","A-","A","A+"}))))</f>
        <v/>
      </c>
      <c r="D213" s="99" t="str">
        <f>IF(COUNT($A213)=0,"",IF(B213="","--",IF(B213="3E","3E",LOOKUP(B213/D$2,{0,0.4,0.45,0.5,0.55,0.6,0.65,0.7,0.75,0.8,1},{0,2,2.25,2.5,2.75,3,3.25,3.5,3.75,4}))))</f>
        <v/>
      </c>
      <c r="E213" s="5" t="str">
        <f>IF(COUNT($A213)=0,"",IF($A213&lt;&gt;DR!$B215,"ERR",DR!R215))</f>
        <v/>
      </c>
      <c r="F213" s="2" t="str">
        <f>IF(COUNT($A213)=0,"",IF(E213="3E","3E",IF(E213="","I",LOOKUP(E213/G$2,{0,0.4,0.45,0.5,0.55,0.6,0.65,0.7,0.75,0.8,1},{"F","D","C","C+","B-","B","B+","A-","A","A+"}))))</f>
        <v/>
      </c>
      <c r="G213" s="99" t="str">
        <f>IF(COUNT($A213)=0,"",IF(E213="","--",IF(E213="3E","3E",LOOKUP(E213/G$2,{0,0.4,0.45,0.5,0.55,0.6,0.65,0.7,0.75,0.8,1},{0,2,2.25,2.5,2.75,3,3.25,3.5,3.75,4}))))</f>
        <v/>
      </c>
      <c r="H213" s="5" t="str">
        <f>IF(COUNT($A213)=0,"",IF($A213&lt;&gt;DR!$B215,"ERR",DR!Z215))</f>
        <v/>
      </c>
      <c r="I213" s="2" t="str">
        <f>IF(COUNT($A213)=0,"",IF(H213="3E","3E",IF(H213="","I",LOOKUP(H213/J$2,{0,0.4,0.45,0.5,0.55,0.6,0.65,0.7,0.75,0.8,1},{"F","D","C","C+","B-","B","B+","A-","A","A+"}))))</f>
        <v/>
      </c>
      <c r="J213" s="99" t="str">
        <f>IF(COUNT($A213)=0,"",IF(H213="","--",IF(H213="3E","3E",LOOKUP(H213/J$2,{0,0.4,0.45,0.5,0.55,0.6,0.65,0.7,0.75,0.8,1},{0,2,2.25,2.5,2.75,3,3.25,3.5,3.75,4}))))</f>
        <v/>
      </c>
      <c r="K213" s="5" t="str">
        <f>IF(COUNT($A213)=0,"",IF($A213&lt;&gt;DR!$B215,"ERR",DR!AH215))</f>
        <v/>
      </c>
      <c r="L213" s="2" t="str">
        <f>IF(COUNT($A213)=0,"",IF(K213="3E","3E",IF(K213="","I",LOOKUP(K213/M$2,{0,0.4,0.45,0.5,0.55,0.6,0.65,0.7,0.75,0.8,1},{"F","D","C","C+","B-","B","B+","A-","A","A+"}))))</f>
        <v/>
      </c>
      <c r="M213" s="99" t="str">
        <f>IF(COUNT($A213)=0,"",IF(K213="","--",IF(K213="3E","3E",LOOKUP(K213/M$2,{0,0.4,0.45,0.5,0.55,0.6,0.65,0.7,0.75,0.8,1},{0,2,2.25,2.5,2.75,3,3.25,3.5,3.75,4}))))</f>
        <v/>
      </c>
      <c r="N213" s="5" t="str">
        <f>IF(COUNT($A213)=0,"",IF($A213&lt;&gt;DR!$B215,"ERR",DR!AP215))</f>
        <v/>
      </c>
      <c r="O213" s="2" t="str">
        <f>IF(COUNT($A213)=0,"",IF(N213="3E","3E",IF(N213="","I",LOOKUP(N213/P$2,{0,0.4,0.45,0.5,0.55,0.6,0.65,0.7,0.75,0.8,1},{"F","D","C","C+","B-","B","B+","A-","A","A+"}))))</f>
        <v/>
      </c>
      <c r="P213" s="99" t="str">
        <f>IF(COUNT($A213)=0,"",IF(N213="","--",IF(N213="3E","3E",LOOKUP(N213/P$2,{0,0.4,0.45,0.5,0.55,0.6,0.65,0.7,0.75,0.8,1},{0,2,2.25,2.5,2.75,3,3.25,3.5,3.75,4}))))</f>
        <v/>
      </c>
      <c r="Q213" s="5" t="str">
        <f>IF(COUNT($A213)=0,"",IF($A213&lt;&gt;DR!$B215,"ERR",DR!AX215))</f>
        <v/>
      </c>
      <c r="R213" s="2" t="str">
        <f>IF(COUNT($A213)=0,"",IF(Q213="3E","3E",IF(Q213="","I",LOOKUP(Q213/S$2,{0,0.4,0.45,0.5,0.55,0.6,0.65,0.7,0.75,0.8,1},{"F","D","C","C+","B-","B","B+","A-","A","A+"}))))</f>
        <v/>
      </c>
      <c r="S213" s="99" t="str">
        <f>IF(COUNT($A213)=0,"",IF(Q213="","--",IF(Q213="3E","3E",LOOKUP(Q213/S$2,{0,0.4,0.45,0.5,0.55,0.6,0.65,0.7,0.75,0.8,1},{0,2,2.25,2.5,2.75,3,3.25,3.5,3.75,4}))))</f>
        <v/>
      </c>
      <c r="T213" s="5" t="str">
        <f>IF(OR(COUNT($A213)=0,DR!BZ215=""),"",IF($A213&lt;&gt;DR!$B215,"ERR",DR!BZ215))</f>
        <v/>
      </c>
      <c r="U213" s="2" t="str">
        <f>IF(COUNT($A213)=0,"",IF(T213="3E","3E",IF(T213="","I",LOOKUP(T213/V$2,{0,0.4,0.45,0.5,0.55,0.6,0.65,0.7,0.75,0.8,1},{"F","D","C","C+","B-","B","B+","A-","A","A+"}))))</f>
        <v/>
      </c>
      <c r="V213" s="99" t="str">
        <f>IF(COUNT($A213)=0,"",IF(T213="","--",IF(T213="3E","3E",LOOKUP(T213/V$2,{0,0.4,0.45,0.5,0.55,0.6,0.65,0.7,0.75,0.8,1},{0,2,2.25,2.5,2.75,3,3.25,3.5,3.75,4}))))</f>
        <v/>
      </c>
      <c r="W213" s="5" t="str">
        <f>IF(COUNT($A213)=0,"",IF($A213&lt;&gt;DR!$B215,"ERR",IF(DR!$A215="IM",DR!CL215,DR!CK215)))</f>
        <v/>
      </c>
      <c r="X213" s="2" t="str">
        <f>IF(COUNT($A213)=0,"",IF(W213="3E","3E",IF(W213="","I",LOOKUP(W213/Y$2,{0,0.4,0.45,0.5,0.55,0.6,0.65,0.7,0.75,0.8,1},{"F","D","C","C+","B-","B","B+","A-","A","A+"}))))</f>
        <v/>
      </c>
      <c r="Y213" s="99" t="str">
        <f>IF(COUNT($A213)=0,"",IF(W213="","--",IF(W213="3E","3E",LOOKUP(W213/Y$2,{0,0.4,0.45,0.5,0.55,0.6,0.65,0.7,0.75,0.8,1},{0,2,2.25,2.5,2.75,3,3.25,3.5,3.75,4}))))</f>
        <v/>
      </c>
      <c r="Z213" s="5" t="str">
        <f>IF(COUNT($A213)=0,"",IF($A213&lt;&gt;DR!$B215,"ERR",DR!BF215))</f>
        <v/>
      </c>
      <c r="AA213" s="2" t="str">
        <f>IF(COUNT($A213)=0,"",IF(Z213="3E","3E",IF(Z213="","I",LOOKUP(Z213/AB$2,{0,0.4,0.45,0.5,0.55,0.6,0.65,0.7,0.75,0.8,1},{"F","D","C","C+","B-","B","B+","A-","A","A+"}))))</f>
        <v/>
      </c>
      <c r="AB213" s="99" t="str">
        <f>IF(COUNT($A213)=0,"",IF(Z213="","--",IF(Z213="3E","3E",LOOKUP(Z213/AB$2,{0,0.4,0.45,0.5,0.55,0.6,0.65,0.7,0.75,0.8,1},{0,2,2.25,2.5,2.75,3,3.25,3.5,3.75,4}))))</f>
        <v/>
      </c>
      <c r="AC213" s="5" t="str">
        <f>IF(COUNT($A213)=0,"",IF($A213&lt;&gt;DR!$B215,"ERR",DR!BG215))</f>
        <v/>
      </c>
      <c r="AD213" s="2" t="str">
        <f>IF(COUNT($A213)=0,"",IF(AC213="3E","3E",IF(AC213="","I",LOOKUP(AC213/AE$2,{0,0.4,0.45,0.5,0.55,0.6,0.65,0.7,0.75,0.8,1},{"F","D","C","C+","B-","B","B+","A-","A","A+"}))))</f>
        <v/>
      </c>
      <c r="AE213" s="99" t="str">
        <f>IF(COUNT($A213)=0,"",IF(AC213="","--",IF(AC213="3E","3E",LOOKUP(AC213/AE$2,{0,0.4,0.45,0.5,0.55,0.6,0.65,0.7,0.75,0.8,1},{0,2,2.25,2.5,2.75,3,3.25,3.5,3.75,4}))))</f>
        <v/>
      </c>
      <c r="AF213" s="5" t="str">
        <f>IF(COUNT($A213)=0,"",IF($A213&lt;&gt;DR!$B215,"ERR",DR!BQ215))</f>
        <v/>
      </c>
      <c r="AG213" s="2" t="str">
        <f>IF(COUNT($A213)=0,"",IF(AF213="3E","3E",IF(AF213="","I",LOOKUP(AF213/AH$2,{0,0.4,0.45,0.5,0.55,0.6,0.65,0.7,0.75,0.8,1},{"F","D","C","C+","B-","B","B+","A-","A","A+"}))))</f>
        <v/>
      </c>
      <c r="AH213" s="99" t="str">
        <f>IF(COUNT($A213)=0,"",IF(AF213="","--",IF(AF213="3E","3E",LOOKUP(AF213/AH$2,{0,0.4,0.45,0.5,0.55,0.6,0.65,0.7,0.75,0.8,1},{0,2,2.25,2.5,2.75,3,3.25,3.5,3.75,4}))))</f>
        <v/>
      </c>
      <c r="AI213" s="5" t="str">
        <f>IF(COUNT($A213)=0,"",IF($A213&lt;&gt;DR!$B215,"ERR",DR!BY215))</f>
        <v/>
      </c>
      <c r="AJ213" s="2" t="str">
        <f>IF(COUNT($A213)=0,"",IF(AI213="3E","3E",IF(AI213="","I",LOOKUP(AI213/AK$2,{0,0.4,0.45,0.5,0.55,0.6,0.65,0.7,0.75,0.8,1},{"F","D","C","C+","B-","B","B+","A-","A","A+"}))))</f>
        <v/>
      </c>
      <c r="AK213" s="103" t="str">
        <f>IF(COUNT($A213)=0,"",IF(AI213="","--",IF(AI213="3E","3E",LOOKUP(AI213/AK$2,{0,0.4,0.45,0.5,0.55,0.6,0.65,0.7,0.75,0.8,1},{0,2,2.25,2.5,2.75,3,3.25,3.5,3.75,4}))))</f>
        <v/>
      </c>
      <c r="AL213" s="94" t="str">
        <f>IFERROR(IF(COUNT($A213)=0,"",IF(COUNT(W213)=0,"--",IF(COUNTIF(B213:AK213,"3E")&gt;0,"3E",SUM(IF(D213&gt;=2,D213*$D$3),IF(G213&gt;=2,G213*$G$3),IF(J213&gt;=2,J213*$J$3),IF(M213&gt;=2,M213*$M$3),IF(P213&gt;=2,P213*$P$3),IF(S213&gt;=2,S213*$S$3),IF(V213&gt;=2,V213*$V$3),IF(Y213&gt;=2,Y213*$Y$3),IF(AB213&gt;=2,AB213*$AB$3),IF(AE213&gt;=2,AE213*$AE$3),IF(AH213&gt;=2,AH213*$AH$3),IF(AK213&gt;=2,AK213*$AK$3))))),"")</f>
        <v/>
      </c>
      <c r="AM213" s="4" t="str">
        <f>IF(COUNT($A213)=0,"",IF(COUNT(W213)=0,"--",IF(COUNTIF(B213:Y213,"3E")&gt;0,"3E",TRUNC(SUM(IF(N(D213)&gt;=2,D$3*D213,0),IF(N(G213)&gt;=2,G$3*G213,0),IF(N(J213)&gt;=2,J$3*J213,0),IF(N(M213)&gt;=2,M$3*M213,0),IF(N(P213)&gt;=2,P$3*P213,0),IF(N(S213)&gt;=2,S$3*S213,0),IF(N(AB213)&gt;=2,AB$3*AB213,0),IF(N(AE213)&gt;=2,AE$3*AE213,0),IF(N(AH213)&gt;=2,AH$3*AH213,0),IF(N(V213)&gt;=2,V$3*V213,0),IF(N(Y213)&gt;=2,Y$3*Y213,0))/TCP,3))))</f>
        <v/>
      </c>
      <c r="AN213" s="2" t="str">
        <f>IFERROR(IF(COUNT($A213)=0,"",IF(COUNT(W213)=0,"--",IF(COUNTIF(B213:AK213,"3E")&gt;0,"3E",SUM(IF(D213&gt;=2,$D$3),IF(G213&gt;=2,$G$3),IF(J213&gt;=2,$J$3),IF(M213&gt;=2,$M$3),IF(P213&gt;=2,$P$3),IF(S213&gt;=2,$S$3),IF(V213&gt;=2,$V$3),IF(Y213&gt;=2,$Y$3),IF(AB213&gt;=2,$AB$3),IF(AE213&gt;=2,$AE$3),IF(AH213&gt;=2,$AH$3),IF(AK213&gt;=2,$AK$3))))),"")</f>
        <v/>
      </c>
      <c r="AO213" s="2" t="str">
        <f>IF(AM213="3E","3E",IF(COUNT($A213)=0,"",IF(COUNT(AK213)=0,"I",LOOKUP(AM213,{0,2,2.25,2.5,2.75,3,3.25,3.5,3.75,4},{"F","D","C","C+","B-","B","B+","A-","A","A+"}))))</f>
        <v/>
      </c>
      <c r="AP213" s="2" t="str">
        <f>IF(AM213="3E","3E",IF(OR(COUNT($A213)=0,COUNT(W213)=0),"",IF(AND(Y213&gt;=2,AM213&gt;=2,AN213&gt;=28),"PASS","FAIL")))</f>
        <v/>
      </c>
      <c r="AQ213" s="2" t="str">
        <f>IF(COUNT($A213)=0,"",IF(AP213="3E","3E",IF(AP213="PASS",CONCATENATE(IF(N(D213)&lt;2,"411F,",""),IF(N(G213)&lt;2,"412F,",""),IF(N(J213)&lt;2,"413F,",""),IF(N(M213)&lt;2,"421F,",""),IF(N(P213)&lt;2,"422F,",""),IF(N(S213)&lt;2,"423F,",""),IF(N(AB213)&lt;2,"431F,",""),IF(N(AE213)&lt;2,"432F,",""),IF(N(AH213)&lt;2,"433F,","")),"")))</f>
        <v/>
      </c>
      <c r="AR213" s="6" t="str">
        <f t="shared" si="4"/>
        <v/>
      </c>
    </row>
    <row r="214" spans="1:44" ht="18.95" customHeight="1" x14ac:dyDescent="0.25">
      <c r="A214" s="93" t="str">
        <f>IF(DR!$B216="","",DR!$B216)</f>
        <v/>
      </c>
      <c r="B214" s="5" t="str">
        <f>IF(COUNT($A214)=0,"",IF($A214&lt;&gt;DR!$B216,"ERR",DR!J216))</f>
        <v/>
      </c>
      <c r="C214" s="2" t="str">
        <f>IF(COUNT($A214)=0,"",IF(B214="3E","3E",IF(B214="","I",LOOKUP(B214/D$2,{0,0.4,0.45,0.5,0.55,0.6,0.65,0.7,0.75,0.8,1},{"F","D","C","C+","B-","B","B+","A-","A","A+"}))))</f>
        <v/>
      </c>
      <c r="D214" s="99" t="str">
        <f>IF(COUNT($A214)=0,"",IF(B214="","--",IF(B214="3E","3E",LOOKUP(B214/D$2,{0,0.4,0.45,0.5,0.55,0.6,0.65,0.7,0.75,0.8,1},{0,2,2.25,2.5,2.75,3,3.25,3.5,3.75,4}))))</f>
        <v/>
      </c>
      <c r="E214" s="5" t="str">
        <f>IF(COUNT($A214)=0,"",IF($A214&lt;&gt;DR!$B216,"ERR",DR!R216))</f>
        <v/>
      </c>
      <c r="F214" s="2" t="str">
        <f>IF(COUNT($A214)=0,"",IF(E214="3E","3E",IF(E214="","I",LOOKUP(E214/G$2,{0,0.4,0.45,0.5,0.55,0.6,0.65,0.7,0.75,0.8,1},{"F","D","C","C+","B-","B","B+","A-","A","A+"}))))</f>
        <v/>
      </c>
      <c r="G214" s="99" t="str">
        <f>IF(COUNT($A214)=0,"",IF(E214="","--",IF(E214="3E","3E",LOOKUP(E214/G$2,{0,0.4,0.45,0.5,0.55,0.6,0.65,0.7,0.75,0.8,1},{0,2,2.25,2.5,2.75,3,3.25,3.5,3.75,4}))))</f>
        <v/>
      </c>
      <c r="H214" s="5" t="str">
        <f>IF(COUNT($A214)=0,"",IF($A214&lt;&gt;DR!$B216,"ERR",DR!Z216))</f>
        <v/>
      </c>
      <c r="I214" s="2" t="str">
        <f>IF(COUNT($A214)=0,"",IF(H214="3E","3E",IF(H214="","I",LOOKUP(H214/J$2,{0,0.4,0.45,0.5,0.55,0.6,0.65,0.7,0.75,0.8,1},{"F","D","C","C+","B-","B","B+","A-","A","A+"}))))</f>
        <v/>
      </c>
      <c r="J214" s="99" t="str">
        <f>IF(COUNT($A214)=0,"",IF(H214="","--",IF(H214="3E","3E",LOOKUP(H214/J$2,{0,0.4,0.45,0.5,0.55,0.6,0.65,0.7,0.75,0.8,1},{0,2,2.25,2.5,2.75,3,3.25,3.5,3.75,4}))))</f>
        <v/>
      </c>
      <c r="K214" s="5" t="str">
        <f>IF(COUNT($A214)=0,"",IF($A214&lt;&gt;DR!$B216,"ERR",DR!AH216))</f>
        <v/>
      </c>
      <c r="L214" s="2" t="str">
        <f>IF(COUNT($A214)=0,"",IF(K214="3E","3E",IF(K214="","I",LOOKUP(K214/M$2,{0,0.4,0.45,0.5,0.55,0.6,0.65,0.7,0.75,0.8,1},{"F","D","C","C+","B-","B","B+","A-","A","A+"}))))</f>
        <v/>
      </c>
      <c r="M214" s="99" t="str">
        <f>IF(COUNT($A214)=0,"",IF(K214="","--",IF(K214="3E","3E",LOOKUP(K214/M$2,{0,0.4,0.45,0.5,0.55,0.6,0.65,0.7,0.75,0.8,1},{0,2,2.25,2.5,2.75,3,3.25,3.5,3.75,4}))))</f>
        <v/>
      </c>
      <c r="N214" s="5" t="str">
        <f>IF(COUNT($A214)=0,"",IF($A214&lt;&gt;DR!$B216,"ERR",DR!AP216))</f>
        <v/>
      </c>
      <c r="O214" s="2" t="str">
        <f>IF(COUNT($A214)=0,"",IF(N214="3E","3E",IF(N214="","I",LOOKUP(N214/P$2,{0,0.4,0.45,0.5,0.55,0.6,0.65,0.7,0.75,0.8,1},{"F","D","C","C+","B-","B","B+","A-","A","A+"}))))</f>
        <v/>
      </c>
      <c r="P214" s="99" t="str">
        <f>IF(COUNT($A214)=0,"",IF(N214="","--",IF(N214="3E","3E",LOOKUP(N214/P$2,{0,0.4,0.45,0.5,0.55,0.6,0.65,0.7,0.75,0.8,1},{0,2,2.25,2.5,2.75,3,3.25,3.5,3.75,4}))))</f>
        <v/>
      </c>
      <c r="Q214" s="5" t="str">
        <f>IF(COUNT($A214)=0,"",IF($A214&lt;&gt;DR!$B216,"ERR",DR!AX216))</f>
        <v/>
      </c>
      <c r="R214" s="2" t="str">
        <f>IF(COUNT($A214)=0,"",IF(Q214="3E","3E",IF(Q214="","I",LOOKUP(Q214/S$2,{0,0.4,0.45,0.5,0.55,0.6,0.65,0.7,0.75,0.8,1},{"F","D","C","C+","B-","B","B+","A-","A","A+"}))))</f>
        <v/>
      </c>
      <c r="S214" s="99" t="str">
        <f>IF(COUNT($A214)=0,"",IF(Q214="","--",IF(Q214="3E","3E",LOOKUP(Q214/S$2,{0,0.4,0.45,0.5,0.55,0.6,0.65,0.7,0.75,0.8,1},{0,2,2.25,2.5,2.75,3,3.25,3.5,3.75,4}))))</f>
        <v/>
      </c>
      <c r="T214" s="5" t="str">
        <f>IF(OR(COUNT($A214)=0,DR!BZ216=""),"",IF($A214&lt;&gt;DR!$B216,"ERR",DR!BZ216))</f>
        <v/>
      </c>
      <c r="U214" s="2" t="str">
        <f>IF(COUNT($A214)=0,"",IF(T214="3E","3E",IF(T214="","I",LOOKUP(T214/V$2,{0,0.4,0.45,0.5,0.55,0.6,0.65,0.7,0.75,0.8,1},{"F","D","C","C+","B-","B","B+","A-","A","A+"}))))</f>
        <v/>
      </c>
      <c r="V214" s="99" t="str">
        <f>IF(COUNT($A214)=0,"",IF(T214="","--",IF(T214="3E","3E",LOOKUP(T214/V$2,{0,0.4,0.45,0.5,0.55,0.6,0.65,0.7,0.75,0.8,1},{0,2,2.25,2.5,2.75,3,3.25,3.5,3.75,4}))))</f>
        <v/>
      </c>
      <c r="W214" s="5" t="str">
        <f>IF(COUNT($A214)=0,"",IF($A214&lt;&gt;DR!$B216,"ERR",IF(DR!$A216="IM",DR!CL216,DR!CK216)))</f>
        <v/>
      </c>
      <c r="X214" s="2" t="str">
        <f>IF(COUNT($A214)=0,"",IF(W214="3E","3E",IF(W214="","I",LOOKUP(W214/Y$2,{0,0.4,0.45,0.5,0.55,0.6,0.65,0.7,0.75,0.8,1},{"F","D","C","C+","B-","B","B+","A-","A","A+"}))))</f>
        <v/>
      </c>
      <c r="Y214" s="99" t="str">
        <f>IF(COUNT($A214)=0,"",IF(W214="","--",IF(W214="3E","3E",LOOKUP(W214/Y$2,{0,0.4,0.45,0.5,0.55,0.6,0.65,0.7,0.75,0.8,1},{0,2,2.25,2.5,2.75,3,3.25,3.5,3.75,4}))))</f>
        <v/>
      </c>
      <c r="Z214" s="5" t="str">
        <f>IF(COUNT($A214)=0,"",IF($A214&lt;&gt;DR!$B216,"ERR",DR!BF216))</f>
        <v/>
      </c>
      <c r="AA214" s="2" t="str">
        <f>IF(COUNT($A214)=0,"",IF(Z214="3E","3E",IF(Z214="","I",LOOKUP(Z214/AB$2,{0,0.4,0.45,0.5,0.55,0.6,0.65,0.7,0.75,0.8,1},{"F","D","C","C+","B-","B","B+","A-","A","A+"}))))</f>
        <v/>
      </c>
      <c r="AB214" s="99" t="str">
        <f>IF(COUNT($A214)=0,"",IF(Z214="","--",IF(Z214="3E","3E",LOOKUP(Z214/AB$2,{0,0.4,0.45,0.5,0.55,0.6,0.65,0.7,0.75,0.8,1},{0,2,2.25,2.5,2.75,3,3.25,3.5,3.75,4}))))</f>
        <v/>
      </c>
      <c r="AC214" s="5" t="str">
        <f>IF(COUNT($A214)=0,"",IF($A214&lt;&gt;DR!$B216,"ERR",DR!BG216))</f>
        <v/>
      </c>
      <c r="AD214" s="2" t="str">
        <f>IF(COUNT($A214)=0,"",IF(AC214="3E","3E",IF(AC214="","I",LOOKUP(AC214/AE$2,{0,0.4,0.45,0.5,0.55,0.6,0.65,0.7,0.75,0.8,1},{"F","D","C","C+","B-","B","B+","A-","A","A+"}))))</f>
        <v/>
      </c>
      <c r="AE214" s="99" t="str">
        <f>IF(COUNT($A214)=0,"",IF(AC214="","--",IF(AC214="3E","3E",LOOKUP(AC214/AE$2,{0,0.4,0.45,0.5,0.55,0.6,0.65,0.7,0.75,0.8,1},{0,2,2.25,2.5,2.75,3,3.25,3.5,3.75,4}))))</f>
        <v/>
      </c>
      <c r="AF214" s="5" t="str">
        <f>IF(COUNT($A214)=0,"",IF($A214&lt;&gt;DR!$B216,"ERR",DR!BQ216))</f>
        <v/>
      </c>
      <c r="AG214" s="2" t="str">
        <f>IF(COUNT($A214)=0,"",IF(AF214="3E","3E",IF(AF214="","I",LOOKUP(AF214/AH$2,{0,0.4,0.45,0.5,0.55,0.6,0.65,0.7,0.75,0.8,1},{"F","D","C","C+","B-","B","B+","A-","A","A+"}))))</f>
        <v/>
      </c>
      <c r="AH214" s="99" t="str">
        <f>IF(COUNT($A214)=0,"",IF(AF214="","--",IF(AF214="3E","3E",LOOKUP(AF214/AH$2,{0,0.4,0.45,0.5,0.55,0.6,0.65,0.7,0.75,0.8,1},{0,2,2.25,2.5,2.75,3,3.25,3.5,3.75,4}))))</f>
        <v/>
      </c>
      <c r="AI214" s="5" t="str">
        <f>IF(COUNT($A214)=0,"",IF($A214&lt;&gt;DR!$B216,"ERR",DR!BY216))</f>
        <v/>
      </c>
      <c r="AJ214" s="2" t="str">
        <f>IF(COUNT($A214)=0,"",IF(AI214="3E","3E",IF(AI214="","I",LOOKUP(AI214/AK$2,{0,0.4,0.45,0.5,0.55,0.6,0.65,0.7,0.75,0.8,1},{"F","D","C","C+","B-","B","B+","A-","A","A+"}))))</f>
        <v/>
      </c>
      <c r="AK214" s="103" t="str">
        <f>IF(COUNT($A214)=0,"",IF(AI214="","--",IF(AI214="3E","3E",LOOKUP(AI214/AK$2,{0,0.4,0.45,0.5,0.55,0.6,0.65,0.7,0.75,0.8,1},{0,2,2.25,2.5,2.75,3,3.25,3.5,3.75,4}))))</f>
        <v/>
      </c>
      <c r="AL214" s="94" t="str">
        <f>IFERROR(IF(COUNT($A214)=0,"",IF(COUNT(W214)=0,"--",IF(COUNTIF(B214:AK214,"3E")&gt;0,"3E",SUM(IF(D214&gt;=2,D214*$D$3),IF(G214&gt;=2,G214*$G$3),IF(J214&gt;=2,J214*$J$3),IF(M214&gt;=2,M214*$M$3),IF(P214&gt;=2,P214*$P$3),IF(S214&gt;=2,S214*$S$3),IF(V214&gt;=2,V214*$V$3),IF(Y214&gt;=2,Y214*$Y$3),IF(AB214&gt;=2,AB214*$AB$3),IF(AE214&gt;=2,AE214*$AE$3),IF(AH214&gt;=2,AH214*$AH$3),IF(AK214&gt;=2,AK214*$AK$3))))),"")</f>
        <v/>
      </c>
      <c r="AM214" s="4" t="str">
        <f>IF(COUNT($A214)=0,"",IF(COUNT(W214)=0,"--",IF(COUNTIF(B214:Y214,"3E")&gt;0,"3E",TRUNC(SUM(IF(N(D214)&gt;=2,D$3*D214,0),IF(N(G214)&gt;=2,G$3*G214,0),IF(N(J214)&gt;=2,J$3*J214,0),IF(N(M214)&gt;=2,M$3*M214,0),IF(N(P214)&gt;=2,P$3*P214,0),IF(N(S214)&gt;=2,S$3*S214,0),IF(N(AB214)&gt;=2,AB$3*AB214,0),IF(N(AE214)&gt;=2,AE$3*AE214,0),IF(N(AH214)&gt;=2,AH$3*AH214,0),IF(N(V214)&gt;=2,V$3*V214,0),IF(N(Y214)&gt;=2,Y$3*Y214,0))/TCP,3))))</f>
        <v/>
      </c>
      <c r="AN214" s="2" t="str">
        <f>IFERROR(IF(COUNT($A214)=0,"",IF(COUNT(W214)=0,"--",IF(COUNTIF(B214:AK214,"3E")&gt;0,"3E",SUM(IF(D214&gt;=2,$D$3),IF(G214&gt;=2,$G$3),IF(J214&gt;=2,$J$3),IF(M214&gt;=2,$M$3),IF(P214&gt;=2,$P$3),IF(S214&gt;=2,$S$3),IF(V214&gt;=2,$V$3),IF(Y214&gt;=2,$Y$3),IF(AB214&gt;=2,$AB$3),IF(AE214&gt;=2,$AE$3),IF(AH214&gt;=2,$AH$3),IF(AK214&gt;=2,$AK$3))))),"")</f>
        <v/>
      </c>
      <c r="AO214" s="2" t="str">
        <f>IF(AM214="3E","3E",IF(COUNT($A214)=0,"",IF(COUNT(AK214)=0,"I",LOOKUP(AM214,{0,2,2.25,2.5,2.75,3,3.25,3.5,3.75,4},{"F","D","C","C+","B-","B","B+","A-","A","A+"}))))</f>
        <v/>
      </c>
      <c r="AP214" s="2" t="str">
        <f>IF(AM214="3E","3E",IF(OR(COUNT($A214)=0,COUNT(W214)=0),"",IF(AND(Y214&gt;=2,AM214&gt;=2,AN214&gt;=28),"PASS","FAIL")))</f>
        <v/>
      </c>
      <c r="AQ214" s="2" t="str">
        <f>IF(COUNT($A214)=0,"",IF(AP214="3E","3E",IF(AP214="PASS",CONCATENATE(IF(N(D214)&lt;2,"411F,",""),IF(N(G214)&lt;2,"412F,",""),IF(N(J214)&lt;2,"413F,",""),IF(N(M214)&lt;2,"421F,",""),IF(N(P214)&lt;2,"422F,",""),IF(N(S214)&lt;2,"423F,",""),IF(N(AB214)&lt;2,"431F,",""),IF(N(AE214)&lt;2,"432F,",""),IF(N(AH214)&lt;2,"433F,","")),"")))</f>
        <v/>
      </c>
      <c r="AR214" s="6" t="str">
        <f t="shared" si="4"/>
        <v/>
      </c>
    </row>
    <row r="215" spans="1:44" ht="18.95" customHeight="1" x14ac:dyDescent="0.25">
      <c r="A215" s="93" t="str">
        <f>IF(DR!$B217="","",DR!$B217)</f>
        <v/>
      </c>
      <c r="B215" s="5" t="str">
        <f>IF(COUNT($A215)=0,"",IF($A215&lt;&gt;DR!$B217,"ERR",DR!J217))</f>
        <v/>
      </c>
      <c r="C215" s="2" t="str">
        <f>IF(COUNT($A215)=0,"",IF(B215="3E","3E",IF(B215="","I",LOOKUP(B215/D$2,{0,0.4,0.45,0.5,0.55,0.6,0.65,0.7,0.75,0.8,1},{"F","D","C","C+","B-","B","B+","A-","A","A+"}))))</f>
        <v/>
      </c>
      <c r="D215" s="99" t="str">
        <f>IF(COUNT($A215)=0,"",IF(B215="","--",IF(B215="3E","3E",LOOKUP(B215/D$2,{0,0.4,0.45,0.5,0.55,0.6,0.65,0.7,0.75,0.8,1},{0,2,2.25,2.5,2.75,3,3.25,3.5,3.75,4}))))</f>
        <v/>
      </c>
      <c r="E215" s="5" t="str">
        <f>IF(COUNT($A215)=0,"",IF($A215&lt;&gt;DR!$B217,"ERR",DR!R217))</f>
        <v/>
      </c>
      <c r="F215" s="2" t="str">
        <f>IF(COUNT($A215)=0,"",IF(E215="3E","3E",IF(E215="","I",LOOKUP(E215/G$2,{0,0.4,0.45,0.5,0.55,0.6,0.65,0.7,0.75,0.8,1},{"F","D","C","C+","B-","B","B+","A-","A","A+"}))))</f>
        <v/>
      </c>
      <c r="G215" s="99" t="str">
        <f>IF(COUNT($A215)=0,"",IF(E215="","--",IF(E215="3E","3E",LOOKUP(E215/G$2,{0,0.4,0.45,0.5,0.55,0.6,0.65,0.7,0.75,0.8,1},{0,2,2.25,2.5,2.75,3,3.25,3.5,3.75,4}))))</f>
        <v/>
      </c>
      <c r="H215" s="5" t="str">
        <f>IF(COUNT($A215)=0,"",IF($A215&lt;&gt;DR!$B217,"ERR",DR!Z217))</f>
        <v/>
      </c>
      <c r="I215" s="2" t="str">
        <f>IF(COUNT($A215)=0,"",IF(H215="3E","3E",IF(H215="","I",LOOKUP(H215/J$2,{0,0.4,0.45,0.5,0.55,0.6,0.65,0.7,0.75,0.8,1},{"F","D","C","C+","B-","B","B+","A-","A","A+"}))))</f>
        <v/>
      </c>
      <c r="J215" s="99" t="str">
        <f>IF(COUNT($A215)=0,"",IF(H215="","--",IF(H215="3E","3E",LOOKUP(H215/J$2,{0,0.4,0.45,0.5,0.55,0.6,0.65,0.7,0.75,0.8,1},{0,2,2.25,2.5,2.75,3,3.25,3.5,3.75,4}))))</f>
        <v/>
      </c>
      <c r="K215" s="5" t="str">
        <f>IF(COUNT($A215)=0,"",IF($A215&lt;&gt;DR!$B217,"ERR",DR!AH217))</f>
        <v/>
      </c>
      <c r="L215" s="2" t="str">
        <f>IF(COUNT($A215)=0,"",IF(K215="3E","3E",IF(K215="","I",LOOKUP(K215/M$2,{0,0.4,0.45,0.5,0.55,0.6,0.65,0.7,0.75,0.8,1},{"F","D","C","C+","B-","B","B+","A-","A","A+"}))))</f>
        <v/>
      </c>
      <c r="M215" s="99" t="str">
        <f>IF(COUNT($A215)=0,"",IF(K215="","--",IF(K215="3E","3E",LOOKUP(K215/M$2,{0,0.4,0.45,0.5,0.55,0.6,0.65,0.7,0.75,0.8,1},{0,2,2.25,2.5,2.75,3,3.25,3.5,3.75,4}))))</f>
        <v/>
      </c>
      <c r="N215" s="5" t="str">
        <f>IF(COUNT($A215)=0,"",IF($A215&lt;&gt;DR!$B217,"ERR",DR!AP217))</f>
        <v/>
      </c>
      <c r="O215" s="2" t="str">
        <f>IF(COUNT($A215)=0,"",IF(N215="3E","3E",IF(N215="","I",LOOKUP(N215/P$2,{0,0.4,0.45,0.5,0.55,0.6,0.65,0.7,0.75,0.8,1},{"F","D","C","C+","B-","B","B+","A-","A","A+"}))))</f>
        <v/>
      </c>
      <c r="P215" s="99" t="str">
        <f>IF(COUNT($A215)=0,"",IF(N215="","--",IF(N215="3E","3E",LOOKUP(N215/P$2,{0,0.4,0.45,0.5,0.55,0.6,0.65,0.7,0.75,0.8,1},{0,2,2.25,2.5,2.75,3,3.25,3.5,3.75,4}))))</f>
        <v/>
      </c>
      <c r="Q215" s="5" t="str">
        <f>IF(COUNT($A215)=0,"",IF($A215&lt;&gt;DR!$B217,"ERR",DR!AX217))</f>
        <v/>
      </c>
      <c r="R215" s="2" t="str">
        <f>IF(COUNT($A215)=0,"",IF(Q215="3E","3E",IF(Q215="","I",LOOKUP(Q215/S$2,{0,0.4,0.45,0.5,0.55,0.6,0.65,0.7,0.75,0.8,1},{"F","D","C","C+","B-","B","B+","A-","A","A+"}))))</f>
        <v/>
      </c>
      <c r="S215" s="99" t="str">
        <f>IF(COUNT($A215)=0,"",IF(Q215="","--",IF(Q215="3E","3E",LOOKUP(Q215/S$2,{0,0.4,0.45,0.5,0.55,0.6,0.65,0.7,0.75,0.8,1},{0,2,2.25,2.5,2.75,3,3.25,3.5,3.75,4}))))</f>
        <v/>
      </c>
      <c r="T215" s="5" t="str">
        <f>IF(OR(COUNT($A215)=0,DR!BZ217=""),"",IF($A215&lt;&gt;DR!$B217,"ERR",DR!BZ217))</f>
        <v/>
      </c>
      <c r="U215" s="2" t="str">
        <f>IF(COUNT($A215)=0,"",IF(T215="3E","3E",IF(T215="","I",LOOKUP(T215/V$2,{0,0.4,0.45,0.5,0.55,0.6,0.65,0.7,0.75,0.8,1},{"F","D","C","C+","B-","B","B+","A-","A","A+"}))))</f>
        <v/>
      </c>
      <c r="V215" s="99" t="str">
        <f>IF(COUNT($A215)=0,"",IF(T215="","--",IF(T215="3E","3E",LOOKUP(T215/V$2,{0,0.4,0.45,0.5,0.55,0.6,0.65,0.7,0.75,0.8,1},{0,2,2.25,2.5,2.75,3,3.25,3.5,3.75,4}))))</f>
        <v/>
      </c>
      <c r="W215" s="5" t="str">
        <f>IF(COUNT($A215)=0,"",IF($A215&lt;&gt;DR!$B217,"ERR",IF(DR!$A217="IM",DR!CL217,DR!CK217)))</f>
        <v/>
      </c>
      <c r="X215" s="2" t="str">
        <f>IF(COUNT($A215)=0,"",IF(W215="3E","3E",IF(W215="","I",LOOKUP(W215/Y$2,{0,0.4,0.45,0.5,0.55,0.6,0.65,0.7,0.75,0.8,1},{"F","D","C","C+","B-","B","B+","A-","A","A+"}))))</f>
        <v/>
      </c>
      <c r="Y215" s="99" t="str">
        <f>IF(COUNT($A215)=0,"",IF(W215="","--",IF(W215="3E","3E",LOOKUP(W215/Y$2,{0,0.4,0.45,0.5,0.55,0.6,0.65,0.7,0.75,0.8,1},{0,2,2.25,2.5,2.75,3,3.25,3.5,3.75,4}))))</f>
        <v/>
      </c>
      <c r="Z215" s="5" t="str">
        <f>IF(COUNT($A215)=0,"",IF($A215&lt;&gt;DR!$B217,"ERR",DR!BF217))</f>
        <v/>
      </c>
      <c r="AA215" s="2" t="str">
        <f>IF(COUNT($A215)=0,"",IF(Z215="3E","3E",IF(Z215="","I",LOOKUP(Z215/AB$2,{0,0.4,0.45,0.5,0.55,0.6,0.65,0.7,0.75,0.8,1},{"F","D","C","C+","B-","B","B+","A-","A","A+"}))))</f>
        <v/>
      </c>
      <c r="AB215" s="99" t="str">
        <f>IF(COUNT($A215)=0,"",IF(Z215="","--",IF(Z215="3E","3E",LOOKUP(Z215/AB$2,{0,0.4,0.45,0.5,0.55,0.6,0.65,0.7,0.75,0.8,1},{0,2,2.25,2.5,2.75,3,3.25,3.5,3.75,4}))))</f>
        <v/>
      </c>
      <c r="AC215" s="5" t="str">
        <f>IF(COUNT($A215)=0,"",IF($A215&lt;&gt;DR!$B217,"ERR",DR!BG217))</f>
        <v/>
      </c>
      <c r="AD215" s="2" t="str">
        <f>IF(COUNT($A215)=0,"",IF(AC215="3E","3E",IF(AC215="","I",LOOKUP(AC215/AE$2,{0,0.4,0.45,0.5,0.55,0.6,0.65,0.7,0.75,0.8,1},{"F","D","C","C+","B-","B","B+","A-","A","A+"}))))</f>
        <v/>
      </c>
      <c r="AE215" s="99" t="str">
        <f>IF(COUNT($A215)=0,"",IF(AC215="","--",IF(AC215="3E","3E",LOOKUP(AC215/AE$2,{0,0.4,0.45,0.5,0.55,0.6,0.65,0.7,0.75,0.8,1},{0,2,2.25,2.5,2.75,3,3.25,3.5,3.75,4}))))</f>
        <v/>
      </c>
      <c r="AF215" s="5" t="str">
        <f>IF(COUNT($A215)=0,"",IF($A215&lt;&gt;DR!$B217,"ERR",DR!BQ217))</f>
        <v/>
      </c>
      <c r="AG215" s="2" t="str">
        <f>IF(COUNT($A215)=0,"",IF(AF215="3E","3E",IF(AF215="","I",LOOKUP(AF215/AH$2,{0,0.4,0.45,0.5,0.55,0.6,0.65,0.7,0.75,0.8,1},{"F","D","C","C+","B-","B","B+","A-","A","A+"}))))</f>
        <v/>
      </c>
      <c r="AH215" s="99" t="str">
        <f>IF(COUNT($A215)=0,"",IF(AF215="","--",IF(AF215="3E","3E",LOOKUP(AF215/AH$2,{0,0.4,0.45,0.5,0.55,0.6,0.65,0.7,0.75,0.8,1},{0,2,2.25,2.5,2.75,3,3.25,3.5,3.75,4}))))</f>
        <v/>
      </c>
      <c r="AI215" s="5" t="str">
        <f>IF(COUNT($A215)=0,"",IF($A215&lt;&gt;DR!$B217,"ERR",DR!BY217))</f>
        <v/>
      </c>
      <c r="AJ215" s="2" t="str">
        <f>IF(COUNT($A215)=0,"",IF(AI215="3E","3E",IF(AI215="","I",LOOKUP(AI215/AK$2,{0,0.4,0.45,0.5,0.55,0.6,0.65,0.7,0.75,0.8,1},{"F","D","C","C+","B-","B","B+","A-","A","A+"}))))</f>
        <v/>
      </c>
      <c r="AK215" s="103" t="str">
        <f>IF(COUNT($A215)=0,"",IF(AI215="","--",IF(AI215="3E","3E",LOOKUP(AI215/AK$2,{0,0.4,0.45,0.5,0.55,0.6,0.65,0.7,0.75,0.8,1},{0,2,2.25,2.5,2.75,3,3.25,3.5,3.75,4}))))</f>
        <v/>
      </c>
      <c r="AL215" s="94" t="str">
        <f>IFERROR(IF(COUNT($A215)=0,"",IF(COUNT(W215)=0,"--",IF(COUNTIF(B215:AK215,"3E")&gt;0,"3E",SUM(IF(D215&gt;=2,D215*$D$3),IF(G215&gt;=2,G215*$G$3),IF(J215&gt;=2,J215*$J$3),IF(M215&gt;=2,M215*$M$3),IF(P215&gt;=2,P215*$P$3),IF(S215&gt;=2,S215*$S$3),IF(V215&gt;=2,V215*$V$3),IF(Y215&gt;=2,Y215*$Y$3),IF(AB215&gt;=2,AB215*$AB$3),IF(AE215&gt;=2,AE215*$AE$3),IF(AH215&gt;=2,AH215*$AH$3),IF(AK215&gt;=2,AK215*$AK$3))))),"")</f>
        <v/>
      </c>
      <c r="AM215" s="4" t="str">
        <f>IF(COUNT($A215)=0,"",IF(COUNT(W215)=0,"--",IF(COUNTIF(B215:Y215,"3E")&gt;0,"3E",TRUNC(SUM(IF(N(D215)&gt;=2,D$3*D215,0),IF(N(G215)&gt;=2,G$3*G215,0),IF(N(J215)&gt;=2,J$3*J215,0),IF(N(M215)&gt;=2,M$3*M215,0),IF(N(P215)&gt;=2,P$3*P215,0),IF(N(S215)&gt;=2,S$3*S215,0),IF(N(AB215)&gt;=2,AB$3*AB215,0),IF(N(AE215)&gt;=2,AE$3*AE215,0),IF(N(AH215)&gt;=2,AH$3*AH215,0),IF(N(V215)&gt;=2,V$3*V215,0),IF(N(Y215)&gt;=2,Y$3*Y215,0))/TCP,3))))</f>
        <v/>
      </c>
      <c r="AN215" s="2" t="str">
        <f>IFERROR(IF(COUNT($A215)=0,"",IF(COUNT(W215)=0,"--",IF(COUNTIF(B215:AK215,"3E")&gt;0,"3E",SUM(IF(D215&gt;=2,$D$3),IF(G215&gt;=2,$G$3),IF(J215&gt;=2,$J$3),IF(M215&gt;=2,$M$3),IF(P215&gt;=2,$P$3),IF(S215&gt;=2,$S$3),IF(V215&gt;=2,$V$3),IF(Y215&gt;=2,$Y$3),IF(AB215&gt;=2,$AB$3),IF(AE215&gt;=2,$AE$3),IF(AH215&gt;=2,$AH$3),IF(AK215&gt;=2,$AK$3))))),"")</f>
        <v/>
      </c>
      <c r="AO215" s="2" t="str">
        <f>IF(AM215="3E","3E",IF(COUNT($A215)=0,"",IF(COUNT(AK215)=0,"I",LOOKUP(AM215,{0,2,2.25,2.5,2.75,3,3.25,3.5,3.75,4},{"F","D","C","C+","B-","B","B+","A-","A","A+"}))))</f>
        <v/>
      </c>
      <c r="AP215" s="2" t="str">
        <f>IF(AM215="3E","3E",IF(OR(COUNT($A215)=0,COUNT(W215)=0),"",IF(AND(Y215&gt;=2,AM215&gt;=2,AN215&gt;=28),"PASS","FAIL")))</f>
        <v/>
      </c>
      <c r="AQ215" s="2" t="str">
        <f>IF(COUNT($A215)=0,"",IF(AP215="3E","3E",IF(AP215="PASS",CONCATENATE(IF(N(D215)&lt;2,"411F,",""),IF(N(G215)&lt;2,"412F,",""),IF(N(J215)&lt;2,"413F,",""),IF(N(M215)&lt;2,"421F,",""),IF(N(P215)&lt;2,"422F,",""),IF(N(S215)&lt;2,"423F,",""),IF(N(AB215)&lt;2,"431F,",""),IF(N(AE215)&lt;2,"432F,",""),IF(N(AH215)&lt;2,"433F,","")),"")))</f>
        <v/>
      </c>
      <c r="AR215" s="6" t="str">
        <f t="shared" si="4"/>
        <v/>
      </c>
    </row>
    <row r="216" spans="1:44" ht="18.95" customHeight="1" x14ac:dyDescent="0.25">
      <c r="A216" s="93" t="str">
        <f>IF(DR!$B218="","",DR!$B218)</f>
        <v/>
      </c>
      <c r="B216" s="5" t="str">
        <f>IF(COUNT($A216)=0,"",IF($A216&lt;&gt;DR!$B218,"ERR",DR!J218))</f>
        <v/>
      </c>
      <c r="C216" s="2" t="str">
        <f>IF(COUNT($A216)=0,"",IF(B216="3E","3E",IF(B216="","I",LOOKUP(B216/D$2,{0,0.4,0.45,0.5,0.55,0.6,0.65,0.7,0.75,0.8,1},{"F","D","C","C+","B-","B","B+","A-","A","A+"}))))</f>
        <v/>
      </c>
      <c r="D216" s="99" t="str">
        <f>IF(COUNT($A216)=0,"",IF(B216="","--",IF(B216="3E","3E",LOOKUP(B216/D$2,{0,0.4,0.45,0.5,0.55,0.6,0.65,0.7,0.75,0.8,1},{0,2,2.25,2.5,2.75,3,3.25,3.5,3.75,4}))))</f>
        <v/>
      </c>
      <c r="E216" s="5" t="str">
        <f>IF(COUNT($A216)=0,"",IF($A216&lt;&gt;DR!$B218,"ERR",DR!R218))</f>
        <v/>
      </c>
      <c r="F216" s="2" t="str">
        <f>IF(COUNT($A216)=0,"",IF(E216="3E","3E",IF(E216="","I",LOOKUP(E216/G$2,{0,0.4,0.45,0.5,0.55,0.6,0.65,0.7,0.75,0.8,1},{"F","D","C","C+","B-","B","B+","A-","A","A+"}))))</f>
        <v/>
      </c>
      <c r="G216" s="99" t="str">
        <f>IF(COUNT($A216)=0,"",IF(E216="","--",IF(E216="3E","3E",LOOKUP(E216/G$2,{0,0.4,0.45,0.5,0.55,0.6,0.65,0.7,0.75,0.8,1},{0,2,2.25,2.5,2.75,3,3.25,3.5,3.75,4}))))</f>
        <v/>
      </c>
      <c r="H216" s="5" t="str">
        <f>IF(COUNT($A216)=0,"",IF($A216&lt;&gt;DR!$B218,"ERR",DR!Z218))</f>
        <v/>
      </c>
      <c r="I216" s="2" t="str">
        <f>IF(COUNT($A216)=0,"",IF(H216="3E","3E",IF(H216="","I",LOOKUP(H216/J$2,{0,0.4,0.45,0.5,0.55,0.6,0.65,0.7,0.75,0.8,1},{"F","D","C","C+","B-","B","B+","A-","A","A+"}))))</f>
        <v/>
      </c>
      <c r="J216" s="99" t="str">
        <f>IF(COUNT($A216)=0,"",IF(H216="","--",IF(H216="3E","3E",LOOKUP(H216/J$2,{0,0.4,0.45,0.5,0.55,0.6,0.65,0.7,0.75,0.8,1},{0,2,2.25,2.5,2.75,3,3.25,3.5,3.75,4}))))</f>
        <v/>
      </c>
      <c r="K216" s="5" t="str">
        <f>IF(COUNT($A216)=0,"",IF($A216&lt;&gt;DR!$B218,"ERR",DR!AH218))</f>
        <v/>
      </c>
      <c r="L216" s="2" t="str">
        <f>IF(COUNT($A216)=0,"",IF(K216="3E","3E",IF(K216="","I",LOOKUP(K216/M$2,{0,0.4,0.45,0.5,0.55,0.6,0.65,0.7,0.75,0.8,1},{"F","D","C","C+","B-","B","B+","A-","A","A+"}))))</f>
        <v/>
      </c>
      <c r="M216" s="99" t="str">
        <f>IF(COUNT($A216)=0,"",IF(K216="","--",IF(K216="3E","3E",LOOKUP(K216/M$2,{0,0.4,0.45,0.5,0.55,0.6,0.65,0.7,0.75,0.8,1},{0,2,2.25,2.5,2.75,3,3.25,3.5,3.75,4}))))</f>
        <v/>
      </c>
      <c r="N216" s="5" t="str">
        <f>IF(COUNT($A216)=0,"",IF($A216&lt;&gt;DR!$B218,"ERR",DR!AP218))</f>
        <v/>
      </c>
      <c r="O216" s="2" t="str">
        <f>IF(COUNT($A216)=0,"",IF(N216="3E","3E",IF(N216="","I",LOOKUP(N216/P$2,{0,0.4,0.45,0.5,0.55,0.6,0.65,0.7,0.75,0.8,1},{"F","D","C","C+","B-","B","B+","A-","A","A+"}))))</f>
        <v/>
      </c>
      <c r="P216" s="99" t="str">
        <f>IF(COUNT($A216)=0,"",IF(N216="","--",IF(N216="3E","3E",LOOKUP(N216/P$2,{0,0.4,0.45,0.5,0.55,0.6,0.65,0.7,0.75,0.8,1},{0,2,2.25,2.5,2.75,3,3.25,3.5,3.75,4}))))</f>
        <v/>
      </c>
      <c r="Q216" s="5" t="str">
        <f>IF(COUNT($A216)=0,"",IF($A216&lt;&gt;DR!$B218,"ERR",DR!AX218))</f>
        <v/>
      </c>
      <c r="R216" s="2" t="str">
        <f>IF(COUNT($A216)=0,"",IF(Q216="3E","3E",IF(Q216="","I",LOOKUP(Q216/S$2,{0,0.4,0.45,0.5,0.55,0.6,0.65,0.7,0.75,0.8,1},{"F","D","C","C+","B-","B","B+","A-","A","A+"}))))</f>
        <v/>
      </c>
      <c r="S216" s="99" t="str">
        <f>IF(COUNT($A216)=0,"",IF(Q216="","--",IF(Q216="3E","3E",LOOKUP(Q216/S$2,{0,0.4,0.45,0.5,0.55,0.6,0.65,0.7,0.75,0.8,1},{0,2,2.25,2.5,2.75,3,3.25,3.5,3.75,4}))))</f>
        <v/>
      </c>
      <c r="T216" s="5" t="str">
        <f>IF(OR(COUNT($A216)=0,DR!BZ218=""),"",IF($A216&lt;&gt;DR!$B218,"ERR",DR!BZ218))</f>
        <v/>
      </c>
      <c r="U216" s="2" t="str">
        <f>IF(COUNT($A216)=0,"",IF(T216="3E","3E",IF(T216="","I",LOOKUP(T216/V$2,{0,0.4,0.45,0.5,0.55,0.6,0.65,0.7,0.75,0.8,1},{"F","D","C","C+","B-","B","B+","A-","A","A+"}))))</f>
        <v/>
      </c>
      <c r="V216" s="99" t="str">
        <f>IF(COUNT($A216)=0,"",IF(T216="","--",IF(T216="3E","3E",LOOKUP(T216/V$2,{0,0.4,0.45,0.5,0.55,0.6,0.65,0.7,0.75,0.8,1},{0,2,2.25,2.5,2.75,3,3.25,3.5,3.75,4}))))</f>
        <v/>
      </c>
      <c r="W216" s="5" t="str">
        <f>IF(COUNT($A216)=0,"",IF($A216&lt;&gt;DR!$B218,"ERR",IF(DR!$A218="IM",DR!CL218,DR!CK218)))</f>
        <v/>
      </c>
      <c r="X216" s="2" t="str">
        <f>IF(COUNT($A216)=0,"",IF(W216="3E","3E",IF(W216="","I",LOOKUP(W216/Y$2,{0,0.4,0.45,0.5,0.55,0.6,0.65,0.7,0.75,0.8,1},{"F","D","C","C+","B-","B","B+","A-","A","A+"}))))</f>
        <v/>
      </c>
      <c r="Y216" s="99" t="str">
        <f>IF(COUNT($A216)=0,"",IF(W216="","--",IF(W216="3E","3E",LOOKUP(W216/Y$2,{0,0.4,0.45,0.5,0.55,0.6,0.65,0.7,0.75,0.8,1},{0,2,2.25,2.5,2.75,3,3.25,3.5,3.75,4}))))</f>
        <v/>
      </c>
      <c r="Z216" s="5" t="str">
        <f>IF(COUNT($A216)=0,"",IF($A216&lt;&gt;DR!$B218,"ERR",DR!BF218))</f>
        <v/>
      </c>
      <c r="AA216" s="2" t="str">
        <f>IF(COUNT($A216)=0,"",IF(Z216="3E","3E",IF(Z216="","I",LOOKUP(Z216/AB$2,{0,0.4,0.45,0.5,0.55,0.6,0.65,0.7,0.75,0.8,1},{"F","D","C","C+","B-","B","B+","A-","A","A+"}))))</f>
        <v/>
      </c>
      <c r="AB216" s="99" t="str">
        <f>IF(COUNT($A216)=0,"",IF(Z216="","--",IF(Z216="3E","3E",LOOKUP(Z216/AB$2,{0,0.4,0.45,0.5,0.55,0.6,0.65,0.7,0.75,0.8,1},{0,2,2.25,2.5,2.75,3,3.25,3.5,3.75,4}))))</f>
        <v/>
      </c>
      <c r="AC216" s="5" t="str">
        <f>IF(COUNT($A216)=0,"",IF($A216&lt;&gt;DR!$B218,"ERR",DR!BG218))</f>
        <v/>
      </c>
      <c r="AD216" s="2" t="str">
        <f>IF(COUNT($A216)=0,"",IF(AC216="3E","3E",IF(AC216="","I",LOOKUP(AC216/AE$2,{0,0.4,0.45,0.5,0.55,0.6,0.65,0.7,0.75,0.8,1},{"F","D","C","C+","B-","B","B+","A-","A","A+"}))))</f>
        <v/>
      </c>
      <c r="AE216" s="99" t="str">
        <f>IF(COUNT($A216)=0,"",IF(AC216="","--",IF(AC216="3E","3E",LOOKUP(AC216/AE$2,{0,0.4,0.45,0.5,0.55,0.6,0.65,0.7,0.75,0.8,1},{0,2,2.25,2.5,2.75,3,3.25,3.5,3.75,4}))))</f>
        <v/>
      </c>
      <c r="AF216" s="5" t="str">
        <f>IF(COUNT($A216)=0,"",IF($A216&lt;&gt;DR!$B218,"ERR",DR!BQ218))</f>
        <v/>
      </c>
      <c r="AG216" s="2" t="str">
        <f>IF(COUNT($A216)=0,"",IF(AF216="3E","3E",IF(AF216="","I",LOOKUP(AF216/AH$2,{0,0.4,0.45,0.5,0.55,0.6,0.65,0.7,0.75,0.8,1},{"F","D","C","C+","B-","B","B+","A-","A","A+"}))))</f>
        <v/>
      </c>
      <c r="AH216" s="99" t="str">
        <f>IF(COUNT($A216)=0,"",IF(AF216="","--",IF(AF216="3E","3E",LOOKUP(AF216/AH$2,{0,0.4,0.45,0.5,0.55,0.6,0.65,0.7,0.75,0.8,1},{0,2,2.25,2.5,2.75,3,3.25,3.5,3.75,4}))))</f>
        <v/>
      </c>
      <c r="AI216" s="5" t="str">
        <f>IF(COUNT($A216)=0,"",IF($A216&lt;&gt;DR!$B218,"ERR",DR!BY218))</f>
        <v/>
      </c>
      <c r="AJ216" s="2" t="str">
        <f>IF(COUNT($A216)=0,"",IF(AI216="3E","3E",IF(AI216="","I",LOOKUP(AI216/AK$2,{0,0.4,0.45,0.5,0.55,0.6,0.65,0.7,0.75,0.8,1},{"F","D","C","C+","B-","B","B+","A-","A","A+"}))))</f>
        <v/>
      </c>
      <c r="AK216" s="103" t="str">
        <f>IF(COUNT($A216)=0,"",IF(AI216="","--",IF(AI216="3E","3E",LOOKUP(AI216/AK$2,{0,0.4,0.45,0.5,0.55,0.6,0.65,0.7,0.75,0.8,1},{0,2,2.25,2.5,2.75,3,3.25,3.5,3.75,4}))))</f>
        <v/>
      </c>
      <c r="AL216" s="94" t="str">
        <f>IFERROR(IF(COUNT($A216)=0,"",IF(COUNT(W216)=0,"--",IF(COUNTIF(B216:AK216,"3E")&gt;0,"3E",SUM(IF(D216&gt;=2,D216*$D$3),IF(G216&gt;=2,G216*$G$3),IF(J216&gt;=2,J216*$J$3),IF(M216&gt;=2,M216*$M$3),IF(P216&gt;=2,P216*$P$3),IF(S216&gt;=2,S216*$S$3),IF(V216&gt;=2,V216*$V$3),IF(Y216&gt;=2,Y216*$Y$3),IF(AB216&gt;=2,AB216*$AB$3),IF(AE216&gt;=2,AE216*$AE$3),IF(AH216&gt;=2,AH216*$AH$3),IF(AK216&gt;=2,AK216*$AK$3))))),"")</f>
        <v/>
      </c>
      <c r="AM216" s="4" t="str">
        <f>IF(COUNT($A216)=0,"",IF(COUNT(W216)=0,"--",IF(COUNTIF(B216:Y216,"3E")&gt;0,"3E",TRUNC(SUM(IF(N(D216)&gt;=2,D$3*D216,0),IF(N(G216)&gt;=2,G$3*G216,0),IF(N(J216)&gt;=2,J$3*J216,0),IF(N(M216)&gt;=2,M$3*M216,0),IF(N(P216)&gt;=2,P$3*P216,0),IF(N(S216)&gt;=2,S$3*S216,0),IF(N(AB216)&gt;=2,AB$3*AB216,0),IF(N(AE216)&gt;=2,AE$3*AE216,0),IF(N(AH216)&gt;=2,AH$3*AH216,0),IF(N(V216)&gt;=2,V$3*V216,0),IF(N(Y216)&gt;=2,Y$3*Y216,0))/TCP,3))))</f>
        <v/>
      </c>
      <c r="AN216" s="2" t="str">
        <f>IFERROR(IF(COUNT($A216)=0,"",IF(COUNT(W216)=0,"--",IF(COUNTIF(B216:AK216,"3E")&gt;0,"3E",SUM(IF(D216&gt;=2,$D$3),IF(G216&gt;=2,$G$3),IF(J216&gt;=2,$J$3),IF(M216&gt;=2,$M$3),IF(P216&gt;=2,$P$3),IF(S216&gt;=2,$S$3),IF(V216&gt;=2,$V$3),IF(Y216&gt;=2,$Y$3),IF(AB216&gt;=2,$AB$3),IF(AE216&gt;=2,$AE$3),IF(AH216&gt;=2,$AH$3),IF(AK216&gt;=2,$AK$3))))),"")</f>
        <v/>
      </c>
      <c r="AO216" s="2" t="str">
        <f>IF(AM216="3E","3E",IF(COUNT($A216)=0,"",IF(COUNT(AK216)=0,"I",LOOKUP(AM216,{0,2,2.25,2.5,2.75,3,3.25,3.5,3.75,4},{"F","D","C","C+","B-","B","B+","A-","A","A+"}))))</f>
        <v/>
      </c>
      <c r="AP216" s="2" t="str">
        <f>IF(AM216="3E","3E",IF(OR(COUNT($A216)=0,COUNT(W216)=0),"",IF(AND(Y216&gt;=2,AM216&gt;=2,AN216&gt;=28),"PASS","FAIL")))</f>
        <v/>
      </c>
      <c r="AQ216" s="2" t="str">
        <f>IF(COUNT($A216)=0,"",IF(AP216="3E","3E",IF(AP216="PASS",CONCATENATE(IF(N(D216)&lt;2,"411F,",""),IF(N(G216)&lt;2,"412F,",""),IF(N(J216)&lt;2,"413F,",""),IF(N(M216)&lt;2,"421F,",""),IF(N(P216)&lt;2,"422F,",""),IF(N(S216)&lt;2,"423F,",""),IF(N(AB216)&lt;2,"431F,",""),IF(N(AE216)&lt;2,"432F,",""),IF(N(AH216)&lt;2,"433F,","")),"")))</f>
        <v/>
      </c>
      <c r="AR216" s="6" t="str">
        <f t="shared" si="4"/>
        <v/>
      </c>
    </row>
    <row r="217" spans="1:44" ht="18.95" customHeight="1" x14ac:dyDescent="0.25">
      <c r="A217" s="93" t="str">
        <f>IF(DR!$B219="","",DR!$B219)</f>
        <v/>
      </c>
      <c r="B217" s="5" t="str">
        <f>IF(COUNT($A217)=0,"",IF($A217&lt;&gt;DR!$B219,"ERR",DR!J219))</f>
        <v/>
      </c>
      <c r="C217" s="2" t="str">
        <f>IF(COUNT($A217)=0,"",IF(B217="3E","3E",IF(B217="","I",LOOKUP(B217/D$2,{0,0.4,0.45,0.5,0.55,0.6,0.65,0.7,0.75,0.8,1},{"F","D","C","C+","B-","B","B+","A-","A","A+"}))))</f>
        <v/>
      </c>
      <c r="D217" s="99" t="str">
        <f>IF(COUNT($A217)=0,"",IF(B217="","--",IF(B217="3E","3E",LOOKUP(B217/D$2,{0,0.4,0.45,0.5,0.55,0.6,0.65,0.7,0.75,0.8,1},{0,2,2.25,2.5,2.75,3,3.25,3.5,3.75,4}))))</f>
        <v/>
      </c>
      <c r="E217" s="5" t="str">
        <f>IF(COUNT($A217)=0,"",IF($A217&lt;&gt;DR!$B219,"ERR",DR!R219))</f>
        <v/>
      </c>
      <c r="F217" s="2" t="str">
        <f>IF(COUNT($A217)=0,"",IF(E217="3E","3E",IF(E217="","I",LOOKUP(E217/G$2,{0,0.4,0.45,0.5,0.55,0.6,0.65,0.7,0.75,0.8,1},{"F","D","C","C+","B-","B","B+","A-","A","A+"}))))</f>
        <v/>
      </c>
      <c r="G217" s="99" t="str">
        <f>IF(COUNT($A217)=0,"",IF(E217="","--",IF(E217="3E","3E",LOOKUP(E217/G$2,{0,0.4,0.45,0.5,0.55,0.6,0.65,0.7,0.75,0.8,1},{0,2,2.25,2.5,2.75,3,3.25,3.5,3.75,4}))))</f>
        <v/>
      </c>
      <c r="H217" s="5" t="str">
        <f>IF(COUNT($A217)=0,"",IF($A217&lt;&gt;DR!$B219,"ERR",DR!Z219))</f>
        <v/>
      </c>
      <c r="I217" s="2" t="str">
        <f>IF(COUNT($A217)=0,"",IF(H217="3E","3E",IF(H217="","I",LOOKUP(H217/J$2,{0,0.4,0.45,0.5,0.55,0.6,0.65,0.7,0.75,0.8,1},{"F","D","C","C+","B-","B","B+","A-","A","A+"}))))</f>
        <v/>
      </c>
      <c r="J217" s="99" t="str">
        <f>IF(COUNT($A217)=0,"",IF(H217="","--",IF(H217="3E","3E",LOOKUP(H217/J$2,{0,0.4,0.45,0.5,0.55,0.6,0.65,0.7,0.75,0.8,1},{0,2,2.25,2.5,2.75,3,3.25,3.5,3.75,4}))))</f>
        <v/>
      </c>
      <c r="K217" s="5" t="str">
        <f>IF(COUNT($A217)=0,"",IF($A217&lt;&gt;DR!$B219,"ERR",DR!AH219))</f>
        <v/>
      </c>
      <c r="L217" s="2" t="str">
        <f>IF(COUNT($A217)=0,"",IF(K217="3E","3E",IF(K217="","I",LOOKUP(K217/M$2,{0,0.4,0.45,0.5,0.55,0.6,0.65,0.7,0.75,0.8,1},{"F","D","C","C+","B-","B","B+","A-","A","A+"}))))</f>
        <v/>
      </c>
      <c r="M217" s="99" t="str">
        <f>IF(COUNT($A217)=0,"",IF(K217="","--",IF(K217="3E","3E",LOOKUP(K217/M$2,{0,0.4,0.45,0.5,0.55,0.6,0.65,0.7,0.75,0.8,1},{0,2,2.25,2.5,2.75,3,3.25,3.5,3.75,4}))))</f>
        <v/>
      </c>
      <c r="N217" s="5" t="str">
        <f>IF(COUNT($A217)=0,"",IF($A217&lt;&gt;DR!$B219,"ERR",DR!AP219))</f>
        <v/>
      </c>
      <c r="O217" s="2" t="str">
        <f>IF(COUNT($A217)=0,"",IF(N217="3E","3E",IF(N217="","I",LOOKUP(N217/P$2,{0,0.4,0.45,0.5,0.55,0.6,0.65,0.7,0.75,0.8,1},{"F","D","C","C+","B-","B","B+","A-","A","A+"}))))</f>
        <v/>
      </c>
      <c r="P217" s="99" t="str">
        <f>IF(COUNT($A217)=0,"",IF(N217="","--",IF(N217="3E","3E",LOOKUP(N217/P$2,{0,0.4,0.45,0.5,0.55,0.6,0.65,0.7,0.75,0.8,1},{0,2,2.25,2.5,2.75,3,3.25,3.5,3.75,4}))))</f>
        <v/>
      </c>
      <c r="Q217" s="5" t="str">
        <f>IF(COUNT($A217)=0,"",IF($A217&lt;&gt;DR!$B219,"ERR",DR!AX219))</f>
        <v/>
      </c>
      <c r="R217" s="2" t="str">
        <f>IF(COUNT($A217)=0,"",IF(Q217="3E","3E",IF(Q217="","I",LOOKUP(Q217/S$2,{0,0.4,0.45,0.5,0.55,0.6,0.65,0.7,0.75,0.8,1},{"F","D","C","C+","B-","B","B+","A-","A","A+"}))))</f>
        <v/>
      </c>
      <c r="S217" s="99" t="str">
        <f>IF(COUNT($A217)=0,"",IF(Q217="","--",IF(Q217="3E","3E",LOOKUP(Q217/S$2,{0,0.4,0.45,0.5,0.55,0.6,0.65,0.7,0.75,0.8,1},{0,2,2.25,2.5,2.75,3,3.25,3.5,3.75,4}))))</f>
        <v/>
      </c>
      <c r="T217" s="5" t="str">
        <f>IF(OR(COUNT($A217)=0,DR!BZ219=""),"",IF($A217&lt;&gt;DR!$B219,"ERR",DR!BZ219))</f>
        <v/>
      </c>
      <c r="U217" s="2" t="str">
        <f>IF(COUNT($A217)=0,"",IF(T217="3E","3E",IF(T217="","I",LOOKUP(T217/V$2,{0,0.4,0.45,0.5,0.55,0.6,0.65,0.7,0.75,0.8,1},{"F","D","C","C+","B-","B","B+","A-","A","A+"}))))</f>
        <v/>
      </c>
      <c r="V217" s="99" t="str">
        <f>IF(COUNT($A217)=0,"",IF(T217="","--",IF(T217="3E","3E",LOOKUP(T217/V$2,{0,0.4,0.45,0.5,0.55,0.6,0.65,0.7,0.75,0.8,1},{0,2,2.25,2.5,2.75,3,3.25,3.5,3.75,4}))))</f>
        <v/>
      </c>
      <c r="W217" s="5" t="str">
        <f>IF(COUNT($A217)=0,"",IF($A217&lt;&gt;DR!$B219,"ERR",IF(DR!$A219="IM",DR!CL219,DR!CK219)))</f>
        <v/>
      </c>
      <c r="X217" s="2" t="str">
        <f>IF(COUNT($A217)=0,"",IF(W217="3E","3E",IF(W217="","I",LOOKUP(W217/Y$2,{0,0.4,0.45,0.5,0.55,0.6,0.65,0.7,0.75,0.8,1},{"F","D","C","C+","B-","B","B+","A-","A","A+"}))))</f>
        <v/>
      </c>
      <c r="Y217" s="99" t="str">
        <f>IF(COUNT($A217)=0,"",IF(W217="","--",IF(W217="3E","3E",LOOKUP(W217/Y$2,{0,0.4,0.45,0.5,0.55,0.6,0.65,0.7,0.75,0.8,1},{0,2,2.25,2.5,2.75,3,3.25,3.5,3.75,4}))))</f>
        <v/>
      </c>
      <c r="Z217" s="5" t="str">
        <f>IF(COUNT($A217)=0,"",IF($A217&lt;&gt;DR!$B219,"ERR",DR!BF219))</f>
        <v/>
      </c>
      <c r="AA217" s="2" t="str">
        <f>IF(COUNT($A217)=0,"",IF(Z217="3E","3E",IF(Z217="","I",LOOKUP(Z217/AB$2,{0,0.4,0.45,0.5,0.55,0.6,0.65,0.7,0.75,0.8,1},{"F","D","C","C+","B-","B","B+","A-","A","A+"}))))</f>
        <v/>
      </c>
      <c r="AB217" s="99" t="str">
        <f>IF(COUNT($A217)=0,"",IF(Z217="","--",IF(Z217="3E","3E",LOOKUP(Z217/AB$2,{0,0.4,0.45,0.5,0.55,0.6,0.65,0.7,0.75,0.8,1},{0,2,2.25,2.5,2.75,3,3.25,3.5,3.75,4}))))</f>
        <v/>
      </c>
      <c r="AC217" s="5" t="str">
        <f>IF(COUNT($A217)=0,"",IF($A217&lt;&gt;DR!$B219,"ERR",DR!BG219))</f>
        <v/>
      </c>
      <c r="AD217" s="2" t="str">
        <f>IF(COUNT($A217)=0,"",IF(AC217="3E","3E",IF(AC217="","I",LOOKUP(AC217/AE$2,{0,0.4,0.45,0.5,0.55,0.6,0.65,0.7,0.75,0.8,1},{"F","D","C","C+","B-","B","B+","A-","A","A+"}))))</f>
        <v/>
      </c>
      <c r="AE217" s="99" t="str">
        <f>IF(COUNT($A217)=0,"",IF(AC217="","--",IF(AC217="3E","3E",LOOKUP(AC217/AE$2,{0,0.4,0.45,0.5,0.55,0.6,0.65,0.7,0.75,0.8,1},{0,2,2.25,2.5,2.75,3,3.25,3.5,3.75,4}))))</f>
        <v/>
      </c>
      <c r="AF217" s="5" t="str">
        <f>IF(COUNT($A217)=0,"",IF($A217&lt;&gt;DR!$B219,"ERR",DR!BQ219))</f>
        <v/>
      </c>
      <c r="AG217" s="2" t="str">
        <f>IF(COUNT($A217)=0,"",IF(AF217="3E","3E",IF(AF217="","I",LOOKUP(AF217/AH$2,{0,0.4,0.45,0.5,0.55,0.6,0.65,0.7,0.75,0.8,1},{"F","D","C","C+","B-","B","B+","A-","A","A+"}))))</f>
        <v/>
      </c>
      <c r="AH217" s="99" t="str">
        <f>IF(COUNT($A217)=0,"",IF(AF217="","--",IF(AF217="3E","3E",LOOKUP(AF217/AH$2,{0,0.4,0.45,0.5,0.55,0.6,0.65,0.7,0.75,0.8,1},{0,2,2.25,2.5,2.75,3,3.25,3.5,3.75,4}))))</f>
        <v/>
      </c>
      <c r="AI217" s="5" t="str">
        <f>IF(COUNT($A217)=0,"",IF($A217&lt;&gt;DR!$B219,"ERR",DR!BY219))</f>
        <v/>
      </c>
      <c r="AJ217" s="2" t="str">
        <f>IF(COUNT($A217)=0,"",IF(AI217="3E","3E",IF(AI217="","I",LOOKUP(AI217/AK$2,{0,0.4,0.45,0.5,0.55,0.6,0.65,0.7,0.75,0.8,1},{"F","D","C","C+","B-","B","B+","A-","A","A+"}))))</f>
        <v/>
      </c>
      <c r="AK217" s="103" t="str">
        <f>IF(COUNT($A217)=0,"",IF(AI217="","--",IF(AI217="3E","3E",LOOKUP(AI217/AK$2,{0,0.4,0.45,0.5,0.55,0.6,0.65,0.7,0.75,0.8,1},{0,2,2.25,2.5,2.75,3,3.25,3.5,3.75,4}))))</f>
        <v/>
      </c>
      <c r="AL217" s="94" t="str">
        <f>IFERROR(IF(COUNT($A217)=0,"",IF(COUNT(W217)=0,"--",IF(COUNTIF(B217:AK217,"3E")&gt;0,"3E",SUM(IF(D217&gt;=2,D217*$D$3),IF(G217&gt;=2,G217*$G$3),IF(J217&gt;=2,J217*$J$3),IF(M217&gt;=2,M217*$M$3),IF(P217&gt;=2,P217*$P$3),IF(S217&gt;=2,S217*$S$3),IF(V217&gt;=2,V217*$V$3),IF(Y217&gt;=2,Y217*$Y$3),IF(AB217&gt;=2,AB217*$AB$3),IF(AE217&gt;=2,AE217*$AE$3),IF(AH217&gt;=2,AH217*$AH$3),IF(AK217&gt;=2,AK217*$AK$3))))),"")</f>
        <v/>
      </c>
      <c r="AM217" s="4" t="str">
        <f>IF(COUNT($A217)=0,"",IF(COUNT(W217)=0,"--",IF(COUNTIF(B217:Y217,"3E")&gt;0,"3E",TRUNC(SUM(IF(N(D217)&gt;=2,D$3*D217,0),IF(N(G217)&gt;=2,G$3*G217,0),IF(N(J217)&gt;=2,J$3*J217,0),IF(N(M217)&gt;=2,M$3*M217,0),IF(N(P217)&gt;=2,P$3*P217,0),IF(N(S217)&gt;=2,S$3*S217,0),IF(N(AB217)&gt;=2,AB$3*AB217,0),IF(N(AE217)&gt;=2,AE$3*AE217,0),IF(N(AH217)&gt;=2,AH$3*AH217,0),IF(N(V217)&gt;=2,V$3*V217,0),IF(N(Y217)&gt;=2,Y$3*Y217,0))/TCP,3))))</f>
        <v/>
      </c>
      <c r="AN217" s="2" t="str">
        <f>IFERROR(IF(COUNT($A217)=0,"",IF(COUNT(W217)=0,"--",IF(COUNTIF(B217:AK217,"3E")&gt;0,"3E",SUM(IF(D217&gt;=2,$D$3),IF(G217&gt;=2,$G$3),IF(J217&gt;=2,$J$3),IF(M217&gt;=2,$M$3),IF(P217&gt;=2,$P$3),IF(S217&gt;=2,$S$3),IF(V217&gt;=2,$V$3),IF(Y217&gt;=2,$Y$3),IF(AB217&gt;=2,$AB$3),IF(AE217&gt;=2,$AE$3),IF(AH217&gt;=2,$AH$3),IF(AK217&gt;=2,$AK$3))))),"")</f>
        <v/>
      </c>
      <c r="AO217" s="2" t="str">
        <f>IF(AM217="3E","3E",IF(COUNT($A217)=0,"",IF(COUNT(AK217)=0,"I",LOOKUP(AM217,{0,2,2.25,2.5,2.75,3,3.25,3.5,3.75,4},{"F","D","C","C+","B-","B","B+","A-","A","A+"}))))</f>
        <v/>
      </c>
      <c r="AP217" s="2" t="str">
        <f>IF(AM217="3E","3E",IF(OR(COUNT($A217)=0,COUNT(W217)=0),"",IF(AND(Y217&gt;=2,AM217&gt;=2,AN217&gt;=28),"PASS","FAIL")))</f>
        <v/>
      </c>
      <c r="AQ217" s="2" t="str">
        <f>IF(COUNT($A217)=0,"",IF(AP217="3E","3E",IF(AP217="PASS",CONCATENATE(IF(N(D217)&lt;2,"411F,",""),IF(N(G217)&lt;2,"412F,",""),IF(N(J217)&lt;2,"413F,",""),IF(N(M217)&lt;2,"421F,",""),IF(N(P217)&lt;2,"422F,",""),IF(N(S217)&lt;2,"423F,",""),IF(N(AB217)&lt;2,"431F,",""),IF(N(AE217)&lt;2,"432F,",""),IF(N(AH217)&lt;2,"433F,","")),"")))</f>
        <v/>
      </c>
      <c r="AR217" s="6" t="str">
        <f t="shared" si="4"/>
        <v/>
      </c>
    </row>
    <row r="218" spans="1:44" ht="18.95" customHeight="1" x14ac:dyDescent="0.25">
      <c r="A218" s="93" t="str">
        <f>IF(DR!$B220="","",DR!$B220)</f>
        <v/>
      </c>
      <c r="B218" s="5" t="str">
        <f>IF(COUNT($A218)=0,"",IF($A218&lt;&gt;DR!$B220,"ERR",DR!J220))</f>
        <v/>
      </c>
      <c r="C218" s="2" t="str">
        <f>IF(COUNT($A218)=0,"",IF(B218="3E","3E",IF(B218="","I",LOOKUP(B218/D$2,{0,0.4,0.45,0.5,0.55,0.6,0.65,0.7,0.75,0.8,1},{"F","D","C","C+","B-","B","B+","A-","A","A+"}))))</f>
        <v/>
      </c>
      <c r="D218" s="99" t="str">
        <f>IF(COUNT($A218)=0,"",IF(B218="","--",IF(B218="3E","3E",LOOKUP(B218/D$2,{0,0.4,0.45,0.5,0.55,0.6,0.65,0.7,0.75,0.8,1},{0,2,2.25,2.5,2.75,3,3.25,3.5,3.75,4}))))</f>
        <v/>
      </c>
      <c r="E218" s="5" t="str">
        <f>IF(COUNT($A218)=0,"",IF($A218&lt;&gt;DR!$B220,"ERR",DR!R220))</f>
        <v/>
      </c>
      <c r="F218" s="2" t="str">
        <f>IF(COUNT($A218)=0,"",IF(E218="3E","3E",IF(E218="","I",LOOKUP(E218/G$2,{0,0.4,0.45,0.5,0.55,0.6,0.65,0.7,0.75,0.8,1},{"F","D","C","C+","B-","B","B+","A-","A","A+"}))))</f>
        <v/>
      </c>
      <c r="G218" s="99" t="str">
        <f>IF(COUNT($A218)=0,"",IF(E218="","--",IF(E218="3E","3E",LOOKUP(E218/G$2,{0,0.4,0.45,0.5,0.55,0.6,0.65,0.7,0.75,0.8,1},{0,2,2.25,2.5,2.75,3,3.25,3.5,3.75,4}))))</f>
        <v/>
      </c>
      <c r="H218" s="5" t="str">
        <f>IF(COUNT($A218)=0,"",IF($A218&lt;&gt;DR!$B220,"ERR",DR!Z220))</f>
        <v/>
      </c>
      <c r="I218" s="2" t="str">
        <f>IF(COUNT($A218)=0,"",IF(H218="3E","3E",IF(H218="","I",LOOKUP(H218/J$2,{0,0.4,0.45,0.5,0.55,0.6,0.65,0.7,0.75,0.8,1},{"F","D","C","C+","B-","B","B+","A-","A","A+"}))))</f>
        <v/>
      </c>
      <c r="J218" s="99" t="str">
        <f>IF(COUNT($A218)=0,"",IF(H218="","--",IF(H218="3E","3E",LOOKUP(H218/J$2,{0,0.4,0.45,0.5,0.55,0.6,0.65,0.7,0.75,0.8,1},{0,2,2.25,2.5,2.75,3,3.25,3.5,3.75,4}))))</f>
        <v/>
      </c>
      <c r="K218" s="5" t="str">
        <f>IF(COUNT($A218)=0,"",IF($A218&lt;&gt;DR!$B220,"ERR",DR!AH220))</f>
        <v/>
      </c>
      <c r="L218" s="2" t="str">
        <f>IF(COUNT($A218)=0,"",IF(K218="3E","3E",IF(K218="","I",LOOKUP(K218/M$2,{0,0.4,0.45,0.5,0.55,0.6,0.65,0.7,0.75,0.8,1},{"F","D","C","C+","B-","B","B+","A-","A","A+"}))))</f>
        <v/>
      </c>
      <c r="M218" s="99" t="str">
        <f>IF(COUNT($A218)=0,"",IF(K218="","--",IF(K218="3E","3E",LOOKUP(K218/M$2,{0,0.4,0.45,0.5,0.55,0.6,0.65,0.7,0.75,0.8,1},{0,2,2.25,2.5,2.75,3,3.25,3.5,3.75,4}))))</f>
        <v/>
      </c>
      <c r="N218" s="5" t="str">
        <f>IF(COUNT($A218)=0,"",IF($A218&lt;&gt;DR!$B220,"ERR",DR!AP220))</f>
        <v/>
      </c>
      <c r="O218" s="2" t="str">
        <f>IF(COUNT($A218)=0,"",IF(N218="3E","3E",IF(N218="","I",LOOKUP(N218/P$2,{0,0.4,0.45,0.5,0.55,0.6,0.65,0.7,0.75,0.8,1},{"F","D","C","C+","B-","B","B+","A-","A","A+"}))))</f>
        <v/>
      </c>
      <c r="P218" s="99" t="str">
        <f>IF(COUNT($A218)=0,"",IF(N218="","--",IF(N218="3E","3E",LOOKUP(N218/P$2,{0,0.4,0.45,0.5,0.55,0.6,0.65,0.7,0.75,0.8,1},{0,2,2.25,2.5,2.75,3,3.25,3.5,3.75,4}))))</f>
        <v/>
      </c>
      <c r="Q218" s="5" t="str">
        <f>IF(COUNT($A218)=0,"",IF($A218&lt;&gt;DR!$B220,"ERR",DR!AX220))</f>
        <v/>
      </c>
      <c r="R218" s="2" t="str">
        <f>IF(COUNT($A218)=0,"",IF(Q218="3E","3E",IF(Q218="","I",LOOKUP(Q218/S$2,{0,0.4,0.45,0.5,0.55,0.6,0.65,0.7,0.75,0.8,1},{"F","D","C","C+","B-","B","B+","A-","A","A+"}))))</f>
        <v/>
      </c>
      <c r="S218" s="99" t="str">
        <f>IF(COUNT($A218)=0,"",IF(Q218="","--",IF(Q218="3E","3E",LOOKUP(Q218/S$2,{0,0.4,0.45,0.5,0.55,0.6,0.65,0.7,0.75,0.8,1},{0,2,2.25,2.5,2.75,3,3.25,3.5,3.75,4}))))</f>
        <v/>
      </c>
      <c r="T218" s="5" t="str">
        <f>IF(OR(COUNT($A218)=0,DR!BZ220=""),"",IF($A218&lt;&gt;DR!$B220,"ERR",DR!BZ220))</f>
        <v/>
      </c>
      <c r="U218" s="2" t="str">
        <f>IF(COUNT($A218)=0,"",IF(T218="3E","3E",IF(T218="","I",LOOKUP(T218/V$2,{0,0.4,0.45,0.5,0.55,0.6,0.65,0.7,0.75,0.8,1},{"F","D","C","C+","B-","B","B+","A-","A","A+"}))))</f>
        <v/>
      </c>
      <c r="V218" s="99" t="str">
        <f>IF(COUNT($A218)=0,"",IF(T218="","--",IF(T218="3E","3E",LOOKUP(T218/V$2,{0,0.4,0.45,0.5,0.55,0.6,0.65,0.7,0.75,0.8,1},{0,2,2.25,2.5,2.75,3,3.25,3.5,3.75,4}))))</f>
        <v/>
      </c>
      <c r="W218" s="5" t="str">
        <f>IF(COUNT($A218)=0,"",IF($A218&lt;&gt;DR!$B220,"ERR",IF(DR!$A220="IM",DR!CL220,DR!CK220)))</f>
        <v/>
      </c>
      <c r="X218" s="2" t="str">
        <f>IF(COUNT($A218)=0,"",IF(W218="3E","3E",IF(W218="","I",LOOKUP(W218/Y$2,{0,0.4,0.45,0.5,0.55,0.6,0.65,0.7,0.75,0.8,1},{"F","D","C","C+","B-","B","B+","A-","A","A+"}))))</f>
        <v/>
      </c>
      <c r="Y218" s="99" t="str">
        <f>IF(COUNT($A218)=0,"",IF(W218="","--",IF(W218="3E","3E",LOOKUP(W218/Y$2,{0,0.4,0.45,0.5,0.55,0.6,0.65,0.7,0.75,0.8,1},{0,2,2.25,2.5,2.75,3,3.25,3.5,3.75,4}))))</f>
        <v/>
      </c>
      <c r="Z218" s="5" t="str">
        <f>IF(COUNT($A218)=0,"",IF($A218&lt;&gt;DR!$B220,"ERR",DR!BF220))</f>
        <v/>
      </c>
      <c r="AA218" s="2" t="str">
        <f>IF(COUNT($A218)=0,"",IF(Z218="3E","3E",IF(Z218="","I",LOOKUP(Z218/AB$2,{0,0.4,0.45,0.5,0.55,0.6,0.65,0.7,0.75,0.8,1},{"F","D","C","C+","B-","B","B+","A-","A","A+"}))))</f>
        <v/>
      </c>
      <c r="AB218" s="99" t="str">
        <f>IF(COUNT($A218)=0,"",IF(Z218="","--",IF(Z218="3E","3E",LOOKUP(Z218/AB$2,{0,0.4,0.45,0.5,0.55,0.6,0.65,0.7,0.75,0.8,1},{0,2,2.25,2.5,2.75,3,3.25,3.5,3.75,4}))))</f>
        <v/>
      </c>
      <c r="AC218" s="5" t="str">
        <f>IF(COUNT($A218)=0,"",IF($A218&lt;&gt;DR!$B220,"ERR",DR!BG220))</f>
        <v/>
      </c>
      <c r="AD218" s="2" t="str">
        <f>IF(COUNT($A218)=0,"",IF(AC218="3E","3E",IF(AC218="","I",LOOKUP(AC218/AE$2,{0,0.4,0.45,0.5,0.55,0.6,0.65,0.7,0.75,0.8,1},{"F","D","C","C+","B-","B","B+","A-","A","A+"}))))</f>
        <v/>
      </c>
      <c r="AE218" s="99" t="str">
        <f>IF(COUNT($A218)=0,"",IF(AC218="","--",IF(AC218="3E","3E",LOOKUP(AC218/AE$2,{0,0.4,0.45,0.5,0.55,0.6,0.65,0.7,0.75,0.8,1},{0,2,2.25,2.5,2.75,3,3.25,3.5,3.75,4}))))</f>
        <v/>
      </c>
      <c r="AF218" s="5" t="str">
        <f>IF(COUNT($A218)=0,"",IF($A218&lt;&gt;DR!$B220,"ERR",DR!BQ220))</f>
        <v/>
      </c>
      <c r="AG218" s="2" t="str">
        <f>IF(COUNT($A218)=0,"",IF(AF218="3E","3E",IF(AF218="","I",LOOKUP(AF218/AH$2,{0,0.4,0.45,0.5,0.55,0.6,0.65,0.7,0.75,0.8,1},{"F","D","C","C+","B-","B","B+","A-","A","A+"}))))</f>
        <v/>
      </c>
      <c r="AH218" s="99" t="str">
        <f>IF(COUNT($A218)=0,"",IF(AF218="","--",IF(AF218="3E","3E",LOOKUP(AF218/AH$2,{0,0.4,0.45,0.5,0.55,0.6,0.65,0.7,0.75,0.8,1},{0,2,2.25,2.5,2.75,3,3.25,3.5,3.75,4}))))</f>
        <v/>
      </c>
      <c r="AI218" s="5" t="str">
        <f>IF(COUNT($A218)=0,"",IF($A218&lt;&gt;DR!$B220,"ERR",DR!BY220))</f>
        <v/>
      </c>
      <c r="AJ218" s="2" t="str">
        <f>IF(COUNT($A218)=0,"",IF(AI218="3E","3E",IF(AI218="","I",LOOKUP(AI218/AK$2,{0,0.4,0.45,0.5,0.55,0.6,0.65,0.7,0.75,0.8,1},{"F","D","C","C+","B-","B","B+","A-","A","A+"}))))</f>
        <v/>
      </c>
      <c r="AK218" s="103" t="str">
        <f>IF(COUNT($A218)=0,"",IF(AI218="","--",IF(AI218="3E","3E",LOOKUP(AI218/AK$2,{0,0.4,0.45,0.5,0.55,0.6,0.65,0.7,0.75,0.8,1},{0,2,2.25,2.5,2.75,3,3.25,3.5,3.75,4}))))</f>
        <v/>
      </c>
      <c r="AL218" s="94" t="str">
        <f>IFERROR(IF(COUNT($A218)=0,"",IF(COUNT(W218)=0,"--",IF(COUNTIF(B218:AK218,"3E")&gt;0,"3E",SUM(IF(D218&gt;=2,D218*$D$3),IF(G218&gt;=2,G218*$G$3),IF(J218&gt;=2,J218*$J$3),IF(M218&gt;=2,M218*$M$3),IF(P218&gt;=2,P218*$P$3),IF(S218&gt;=2,S218*$S$3),IF(V218&gt;=2,V218*$V$3),IF(Y218&gt;=2,Y218*$Y$3),IF(AB218&gt;=2,AB218*$AB$3),IF(AE218&gt;=2,AE218*$AE$3),IF(AH218&gt;=2,AH218*$AH$3),IF(AK218&gt;=2,AK218*$AK$3))))),"")</f>
        <v/>
      </c>
      <c r="AM218" s="4" t="str">
        <f>IF(COUNT($A218)=0,"",IF(COUNT(W218)=0,"--",IF(COUNTIF(B218:Y218,"3E")&gt;0,"3E",TRUNC(SUM(IF(N(D218)&gt;=2,D$3*D218,0),IF(N(G218)&gt;=2,G$3*G218,0),IF(N(J218)&gt;=2,J$3*J218,0),IF(N(M218)&gt;=2,M$3*M218,0),IF(N(P218)&gt;=2,P$3*P218,0),IF(N(S218)&gt;=2,S$3*S218,0),IF(N(AB218)&gt;=2,AB$3*AB218,0),IF(N(AE218)&gt;=2,AE$3*AE218,0),IF(N(AH218)&gt;=2,AH$3*AH218,0),IF(N(V218)&gt;=2,V$3*V218,0),IF(N(Y218)&gt;=2,Y$3*Y218,0))/TCP,3))))</f>
        <v/>
      </c>
      <c r="AN218" s="2" t="str">
        <f>IFERROR(IF(COUNT($A218)=0,"",IF(COUNT(W218)=0,"--",IF(COUNTIF(B218:AK218,"3E")&gt;0,"3E",SUM(IF(D218&gt;=2,$D$3),IF(G218&gt;=2,$G$3),IF(J218&gt;=2,$J$3),IF(M218&gt;=2,$M$3),IF(P218&gt;=2,$P$3),IF(S218&gt;=2,$S$3),IF(V218&gt;=2,$V$3),IF(Y218&gt;=2,$Y$3),IF(AB218&gt;=2,$AB$3),IF(AE218&gt;=2,$AE$3),IF(AH218&gt;=2,$AH$3),IF(AK218&gt;=2,$AK$3))))),"")</f>
        <v/>
      </c>
      <c r="AO218" s="2" t="str">
        <f>IF(AM218="3E","3E",IF(COUNT($A218)=0,"",IF(COUNT(AK218)=0,"I",LOOKUP(AM218,{0,2,2.25,2.5,2.75,3,3.25,3.5,3.75,4},{"F","D","C","C+","B-","B","B+","A-","A","A+"}))))</f>
        <v/>
      </c>
      <c r="AP218" s="2" t="str">
        <f>IF(AM218="3E","3E",IF(OR(COUNT($A218)=0,COUNT(W218)=0),"",IF(AND(Y218&gt;=2,AM218&gt;=2,AN218&gt;=28),"PASS","FAIL")))</f>
        <v/>
      </c>
      <c r="AQ218" s="2" t="str">
        <f>IF(COUNT($A218)=0,"",IF(AP218="3E","3E",IF(AP218="PASS",CONCATENATE(IF(N(D218)&lt;2,"411F,",""),IF(N(G218)&lt;2,"412F,",""),IF(N(J218)&lt;2,"413F,",""),IF(N(M218)&lt;2,"421F,",""),IF(N(P218)&lt;2,"422F,",""),IF(N(S218)&lt;2,"423F,",""),IF(N(AB218)&lt;2,"431F,",""),IF(N(AE218)&lt;2,"432F,",""),IF(N(AH218)&lt;2,"433F,","")),"")))</f>
        <v/>
      </c>
      <c r="AR218" s="6" t="str">
        <f t="shared" si="4"/>
        <v/>
      </c>
    </row>
    <row r="219" spans="1:44" ht="18.95" customHeight="1" x14ac:dyDescent="0.25">
      <c r="A219" s="93" t="str">
        <f>IF(DR!$B221="","",DR!$B221)</f>
        <v/>
      </c>
      <c r="B219" s="5" t="str">
        <f>IF(COUNT($A219)=0,"",IF($A219&lt;&gt;DR!$B221,"ERR",DR!J221))</f>
        <v/>
      </c>
      <c r="C219" s="2" t="str">
        <f>IF(COUNT($A219)=0,"",IF(B219="3E","3E",IF(B219="","I",LOOKUP(B219/D$2,{0,0.4,0.45,0.5,0.55,0.6,0.65,0.7,0.75,0.8,1},{"F","D","C","C+","B-","B","B+","A-","A","A+"}))))</f>
        <v/>
      </c>
      <c r="D219" s="99" t="str">
        <f>IF(COUNT($A219)=0,"",IF(B219="","--",IF(B219="3E","3E",LOOKUP(B219/D$2,{0,0.4,0.45,0.5,0.55,0.6,0.65,0.7,0.75,0.8,1},{0,2,2.25,2.5,2.75,3,3.25,3.5,3.75,4}))))</f>
        <v/>
      </c>
      <c r="E219" s="5" t="str">
        <f>IF(COUNT($A219)=0,"",IF($A219&lt;&gt;DR!$B221,"ERR",DR!R221))</f>
        <v/>
      </c>
      <c r="F219" s="2" t="str">
        <f>IF(COUNT($A219)=0,"",IF(E219="3E","3E",IF(E219="","I",LOOKUP(E219/G$2,{0,0.4,0.45,0.5,0.55,0.6,0.65,0.7,0.75,0.8,1},{"F","D","C","C+","B-","B","B+","A-","A","A+"}))))</f>
        <v/>
      </c>
      <c r="G219" s="99" t="str">
        <f>IF(COUNT($A219)=0,"",IF(E219="","--",IF(E219="3E","3E",LOOKUP(E219/G$2,{0,0.4,0.45,0.5,0.55,0.6,0.65,0.7,0.75,0.8,1},{0,2,2.25,2.5,2.75,3,3.25,3.5,3.75,4}))))</f>
        <v/>
      </c>
      <c r="H219" s="5" t="str">
        <f>IF(COUNT($A219)=0,"",IF($A219&lt;&gt;DR!$B221,"ERR",DR!Z221))</f>
        <v/>
      </c>
      <c r="I219" s="2" t="str">
        <f>IF(COUNT($A219)=0,"",IF(H219="3E","3E",IF(H219="","I",LOOKUP(H219/J$2,{0,0.4,0.45,0.5,0.55,0.6,0.65,0.7,0.75,0.8,1},{"F","D","C","C+","B-","B","B+","A-","A","A+"}))))</f>
        <v/>
      </c>
      <c r="J219" s="99" t="str">
        <f>IF(COUNT($A219)=0,"",IF(H219="","--",IF(H219="3E","3E",LOOKUP(H219/J$2,{0,0.4,0.45,0.5,0.55,0.6,0.65,0.7,0.75,0.8,1},{0,2,2.25,2.5,2.75,3,3.25,3.5,3.75,4}))))</f>
        <v/>
      </c>
      <c r="K219" s="5" t="str">
        <f>IF(COUNT($A219)=0,"",IF($A219&lt;&gt;DR!$B221,"ERR",DR!AH221))</f>
        <v/>
      </c>
      <c r="L219" s="2" t="str">
        <f>IF(COUNT($A219)=0,"",IF(K219="3E","3E",IF(K219="","I",LOOKUP(K219/M$2,{0,0.4,0.45,0.5,0.55,0.6,0.65,0.7,0.75,0.8,1},{"F","D","C","C+","B-","B","B+","A-","A","A+"}))))</f>
        <v/>
      </c>
      <c r="M219" s="99" t="str">
        <f>IF(COUNT($A219)=0,"",IF(K219="","--",IF(K219="3E","3E",LOOKUP(K219/M$2,{0,0.4,0.45,0.5,0.55,0.6,0.65,0.7,0.75,0.8,1},{0,2,2.25,2.5,2.75,3,3.25,3.5,3.75,4}))))</f>
        <v/>
      </c>
      <c r="N219" s="5" t="str">
        <f>IF(COUNT($A219)=0,"",IF($A219&lt;&gt;DR!$B221,"ERR",DR!AP221))</f>
        <v/>
      </c>
      <c r="O219" s="2" t="str">
        <f>IF(COUNT($A219)=0,"",IF(N219="3E","3E",IF(N219="","I",LOOKUP(N219/P$2,{0,0.4,0.45,0.5,0.55,0.6,0.65,0.7,0.75,0.8,1},{"F","D","C","C+","B-","B","B+","A-","A","A+"}))))</f>
        <v/>
      </c>
      <c r="P219" s="99" t="str">
        <f>IF(COUNT($A219)=0,"",IF(N219="","--",IF(N219="3E","3E",LOOKUP(N219/P$2,{0,0.4,0.45,0.5,0.55,0.6,0.65,0.7,0.75,0.8,1},{0,2,2.25,2.5,2.75,3,3.25,3.5,3.75,4}))))</f>
        <v/>
      </c>
      <c r="Q219" s="5" t="str">
        <f>IF(COUNT($A219)=0,"",IF($A219&lt;&gt;DR!$B221,"ERR",DR!AX221))</f>
        <v/>
      </c>
      <c r="R219" s="2" t="str">
        <f>IF(COUNT($A219)=0,"",IF(Q219="3E","3E",IF(Q219="","I",LOOKUP(Q219/S$2,{0,0.4,0.45,0.5,0.55,0.6,0.65,0.7,0.75,0.8,1},{"F","D","C","C+","B-","B","B+","A-","A","A+"}))))</f>
        <v/>
      </c>
      <c r="S219" s="99" t="str">
        <f>IF(COUNT($A219)=0,"",IF(Q219="","--",IF(Q219="3E","3E",LOOKUP(Q219/S$2,{0,0.4,0.45,0.5,0.55,0.6,0.65,0.7,0.75,0.8,1},{0,2,2.25,2.5,2.75,3,3.25,3.5,3.75,4}))))</f>
        <v/>
      </c>
      <c r="T219" s="5" t="str">
        <f>IF(OR(COUNT($A219)=0,DR!BZ221=""),"",IF($A219&lt;&gt;DR!$B221,"ERR",DR!BZ221))</f>
        <v/>
      </c>
      <c r="U219" s="2" t="str">
        <f>IF(COUNT($A219)=0,"",IF(T219="3E","3E",IF(T219="","I",LOOKUP(T219/V$2,{0,0.4,0.45,0.5,0.55,0.6,0.65,0.7,0.75,0.8,1},{"F","D","C","C+","B-","B","B+","A-","A","A+"}))))</f>
        <v/>
      </c>
      <c r="V219" s="99" t="str">
        <f>IF(COUNT($A219)=0,"",IF(T219="","--",IF(T219="3E","3E",LOOKUP(T219/V$2,{0,0.4,0.45,0.5,0.55,0.6,0.65,0.7,0.75,0.8,1},{0,2,2.25,2.5,2.75,3,3.25,3.5,3.75,4}))))</f>
        <v/>
      </c>
      <c r="W219" s="5" t="str">
        <f>IF(COUNT($A219)=0,"",IF($A219&lt;&gt;DR!$B221,"ERR",IF(DR!$A221="IM",DR!CL221,DR!CK221)))</f>
        <v/>
      </c>
      <c r="X219" s="2" t="str">
        <f>IF(COUNT($A219)=0,"",IF(W219="3E","3E",IF(W219="","I",LOOKUP(W219/Y$2,{0,0.4,0.45,0.5,0.55,0.6,0.65,0.7,0.75,0.8,1},{"F","D","C","C+","B-","B","B+","A-","A","A+"}))))</f>
        <v/>
      </c>
      <c r="Y219" s="99" t="str">
        <f>IF(COUNT($A219)=0,"",IF(W219="","--",IF(W219="3E","3E",LOOKUP(W219/Y$2,{0,0.4,0.45,0.5,0.55,0.6,0.65,0.7,0.75,0.8,1},{0,2,2.25,2.5,2.75,3,3.25,3.5,3.75,4}))))</f>
        <v/>
      </c>
      <c r="Z219" s="5" t="str">
        <f>IF(COUNT($A219)=0,"",IF($A219&lt;&gt;DR!$B221,"ERR",DR!BF221))</f>
        <v/>
      </c>
      <c r="AA219" s="2" t="str">
        <f>IF(COUNT($A219)=0,"",IF(Z219="3E","3E",IF(Z219="","I",LOOKUP(Z219/AB$2,{0,0.4,0.45,0.5,0.55,0.6,0.65,0.7,0.75,0.8,1},{"F","D","C","C+","B-","B","B+","A-","A","A+"}))))</f>
        <v/>
      </c>
      <c r="AB219" s="99" t="str">
        <f>IF(COUNT($A219)=0,"",IF(Z219="","--",IF(Z219="3E","3E",LOOKUP(Z219/AB$2,{0,0.4,0.45,0.5,0.55,0.6,0.65,0.7,0.75,0.8,1},{0,2,2.25,2.5,2.75,3,3.25,3.5,3.75,4}))))</f>
        <v/>
      </c>
      <c r="AC219" s="5" t="str">
        <f>IF(COUNT($A219)=0,"",IF($A219&lt;&gt;DR!$B221,"ERR",DR!BG221))</f>
        <v/>
      </c>
      <c r="AD219" s="2" t="str">
        <f>IF(COUNT($A219)=0,"",IF(AC219="3E","3E",IF(AC219="","I",LOOKUP(AC219/AE$2,{0,0.4,0.45,0.5,0.55,0.6,0.65,0.7,0.75,0.8,1},{"F","D","C","C+","B-","B","B+","A-","A","A+"}))))</f>
        <v/>
      </c>
      <c r="AE219" s="99" t="str">
        <f>IF(COUNT($A219)=0,"",IF(AC219="","--",IF(AC219="3E","3E",LOOKUP(AC219/AE$2,{0,0.4,0.45,0.5,0.55,0.6,0.65,0.7,0.75,0.8,1},{0,2,2.25,2.5,2.75,3,3.25,3.5,3.75,4}))))</f>
        <v/>
      </c>
      <c r="AF219" s="5" t="str">
        <f>IF(COUNT($A219)=0,"",IF($A219&lt;&gt;DR!$B221,"ERR",DR!BQ221))</f>
        <v/>
      </c>
      <c r="AG219" s="2" t="str">
        <f>IF(COUNT($A219)=0,"",IF(AF219="3E","3E",IF(AF219="","I",LOOKUP(AF219/AH$2,{0,0.4,0.45,0.5,0.55,0.6,0.65,0.7,0.75,0.8,1},{"F","D","C","C+","B-","B","B+","A-","A","A+"}))))</f>
        <v/>
      </c>
      <c r="AH219" s="99" t="str">
        <f>IF(COUNT($A219)=0,"",IF(AF219="","--",IF(AF219="3E","3E",LOOKUP(AF219/AH$2,{0,0.4,0.45,0.5,0.55,0.6,0.65,0.7,0.75,0.8,1},{0,2,2.25,2.5,2.75,3,3.25,3.5,3.75,4}))))</f>
        <v/>
      </c>
      <c r="AI219" s="5" t="str">
        <f>IF(COUNT($A219)=0,"",IF($A219&lt;&gt;DR!$B221,"ERR",DR!BY221))</f>
        <v/>
      </c>
      <c r="AJ219" s="2" t="str">
        <f>IF(COUNT($A219)=0,"",IF(AI219="3E","3E",IF(AI219="","I",LOOKUP(AI219/AK$2,{0,0.4,0.45,0.5,0.55,0.6,0.65,0.7,0.75,0.8,1},{"F","D","C","C+","B-","B","B+","A-","A","A+"}))))</f>
        <v/>
      </c>
      <c r="AK219" s="103" t="str">
        <f>IF(COUNT($A219)=0,"",IF(AI219="","--",IF(AI219="3E","3E",LOOKUP(AI219/AK$2,{0,0.4,0.45,0.5,0.55,0.6,0.65,0.7,0.75,0.8,1},{0,2,2.25,2.5,2.75,3,3.25,3.5,3.75,4}))))</f>
        <v/>
      </c>
      <c r="AL219" s="94" t="str">
        <f>IFERROR(IF(COUNT($A219)=0,"",IF(COUNT(W219)=0,"--",IF(COUNTIF(B219:AK219,"3E")&gt;0,"3E",SUM(IF(D219&gt;=2,D219*$D$3),IF(G219&gt;=2,G219*$G$3),IF(J219&gt;=2,J219*$J$3),IF(M219&gt;=2,M219*$M$3),IF(P219&gt;=2,P219*$P$3),IF(S219&gt;=2,S219*$S$3),IF(V219&gt;=2,V219*$V$3),IF(Y219&gt;=2,Y219*$Y$3),IF(AB219&gt;=2,AB219*$AB$3),IF(AE219&gt;=2,AE219*$AE$3),IF(AH219&gt;=2,AH219*$AH$3),IF(AK219&gt;=2,AK219*$AK$3))))),"")</f>
        <v/>
      </c>
      <c r="AM219" s="4" t="str">
        <f>IF(COUNT($A219)=0,"",IF(COUNT(W219)=0,"--",IF(COUNTIF(B219:Y219,"3E")&gt;0,"3E",TRUNC(SUM(IF(N(D219)&gt;=2,D$3*D219,0),IF(N(G219)&gt;=2,G$3*G219,0),IF(N(J219)&gt;=2,J$3*J219,0),IF(N(M219)&gt;=2,M$3*M219,0),IF(N(P219)&gt;=2,P$3*P219,0),IF(N(S219)&gt;=2,S$3*S219,0),IF(N(AB219)&gt;=2,AB$3*AB219,0),IF(N(AE219)&gt;=2,AE$3*AE219,0),IF(N(AH219)&gt;=2,AH$3*AH219,0),IF(N(V219)&gt;=2,V$3*V219,0),IF(N(Y219)&gt;=2,Y$3*Y219,0))/TCP,3))))</f>
        <v/>
      </c>
      <c r="AN219" s="2" t="str">
        <f>IFERROR(IF(COUNT($A219)=0,"",IF(COUNT(W219)=0,"--",IF(COUNTIF(B219:AK219,"3E")&gt;0,"3E",SUM(IF(D219&gt;=2,$D$3),IF(G219&gt;=2,$G$3),IF(J219&gt;=2,$J$3),IF(M219&gt;=2,$M$3),IF(P219&gt;=2,$P$3),IF(S219&gt;=2,$S$3),IF(V219&gt;=2,$V$3),IF(Y219&gt;=2,$Y$3),IF(AB219&gt;=2,$AB$3),IF(AE219&gt;=2,$AE$3),IF(AH219&gt;=2,$AH$3),IF(AK219&gt;=2,$AK$3))))),"")</f>
        <v/>
      </c>
      <c r="AO219" s="2" t="str">
        <f>IF(AM219="3E","3E",IF(COUNT($A219)=0,"",IF(COUNT(AK219)=0,"I",LOOKUP(AM219,{0,2,2.25,2.5,2.75,3,3.25,3.5,3.75,4},{"F","D","C","C+","B-","B","B+","A-","A","A+"}))))</f>
        <v/>
      </c>
      <c r="AP219" s="2" t="str">
        <f>IF(AM219="3E","3E",IF(OR(COUNT($A219)=0,COUNT(W219)=0),"",IF(AND(Y219&gt;=2,AM219&gt;=2,AN219&gt;=28),"PASS","FAIL")))</f>
        <v/>
      </c>
      <c r="AQ219" s="2" t="str">
        <f>IF(COUNT($A219)=0,"",IF(AP219="3E","3E",IF(AP219="PASS",CONCATENATE(IF(N(D219)&lt;2,"411F,",""),IF(N(G219)&lt;2,"412F,",""),IF(N(J219)&lt;2,"413F,",""),IF(N(M219)&lt;2,"421F,",""),IF(N(P219)&lt;2,"422F,",""),IF(N(S219)&lt;2,"423F,",""),IF(N(AB219)&lt;2,"431F,",""),IF(N(AE219)&lt;2,"432F,",""),IF(N(AH219)&lt;2,"433F,","")),"")))</f>
        <v/>
      </c>
      <c r="AR219" s="6" t="str">
        <f t="shared" si="4"/>
        <v/>
      </c>
    </row>
    <row r="220" spans="1:44" ht="18.95" customHeight="1" x14ac:dyDescent="0.25">
      <c r="A220" s="93" t="str">
        <f>IF(DR!$B222="","",DR!$B222)</f>
        <v/>
      </c>
      <c r="B220" s="5" t="str">
        <f>IF(COUNT($A220)=0,"",IF($A220&lt;&gt;DR!$B222,"ERR",DR!J222))</f>
        <v/>
      </c>
      <c r="C220" s="2" t="str">
        <f>IF(COUNT($A220)=0,"",IF(B220="3E","3E",IF(B220="","I",LOOKUP(B220/D$2,{0,0.4,0.45,0.5,0.55,0.6,0.65,0.7,0.75,0.8,1},{"F","D","C","C+","B-","B","B+","A-","A","A+"}))))</f>
        <v/>
      </c>
      <c r="D220" s="99" t="str">
        <f>IF(COUNT($A220)=0,"",IF(B220="","--",IF(B220="3E","3E",LOOKUP(B220/D$2,{0,0.4,0.45,0.5,0.55,0.6,0.65,0.7,0.75,0.8,1},{0,2,2.25,2.5,2.75,3,3.25,3.5,3.75,4}))))</f>
        <v/>
      </c>
      <c r="E220" s="5" t="str">
        <f>IF(COUNT($A220)=0,"",IF($A220&lt;&gt;DR!$B222,"ERR",DR!R222))</f>
        <v/>
      </c>
      <c r="F220" s="2" t="str">
        <f>IF(COUNT($A220)=0,"",IF(E220="3E","3E",IF(E220="","I",LOOKUP(E220/G$2,{0,0.4,0.45,0.5,0.55,0.6,0.65,0.7,0.75,0.8,1},{"F","D","C","C+","B-","B","B+","A-","A","A+"}))))</f>
        <v/>
      </c>
      <c r="G220" s="99" t="str">
        <f>IF(COUNT($A220)=0,"",IF(E220="","--",IF(E220="3E","3E",LOOKUP(E220/G$2,{0,0.4,0.45,0.5,0.55,0.6,0.65,0.7,0.75,0.8,1},{0,2,2.25,2.5,2.75,3,3.25,3.5,3.75,4}))))</f>
        <v/>
      </c>
      <c r="H220" s="5" t="str">
        <f>IF(COUNT($A220)=0,"",IF($A220&lt;&gt;DR!$B222,"ERR",DR!Z222))</f>
        <v/>
      </c>
      <c r="I220" s="2" t="str">
        <f>IF(COUNT($A220)=0,"",IF(H220="3E","3E",IF(H220="","I",LOOKUP(H220/J$2,{0,0.4,0.45,0.5,0.55,0.6,0.65,0.7,0.75,0.8,1},{"F","D","C","C+","B-","B","B+","A-","A","A+"}))))</f>
        <v/>
      </c>
      <c r="J220" s="99" t="str">
        <f>IF(COUNT($A220)=0,"",IF(H220="","--",IF(H220="3E","3E",LOOKUP(H220/J$2,{0,0.4,0.45,0.5,0.55,0.6,0.65,0.7,0.75,0.8,1},{0,2,2.25,2.5,2.75,3,3.25,3.5,3.75,4}))))</f>
        <v/>
      </c>
      <c r="K220" s="5" t="str">
        <f>IF(COUNT($A220)=0,"",IF($A220&lt;&gt;DR!$B222,"ERR",DR!AH222))</f>
        <v/>
      </c>
      <c r="L220" s="2" t="str">
        <f>IF(COUNT($A220)=0,"",IF(K220="3E","3E",IF(K220="","I",LOOKUP(K220/M$2,{0,0.4,0.45,0.5,0.55,0.6,0.65,0.7,0.75,0.8,1},{"F","D","C","C+","B-","B","B+","A-","A","A+"}))))</f>
        <v/>
      </c>
      <c r="M220" s="99" t="str">
        <f>IF(COUNT($A220)=0,"",IF(K220="","--",IF(K220="3E","3E",LOOKUP(K220/M$2,{0,0.4,0.45,0.5,0.55,0.6,0.65,0.7,0.75,0.8,1},{0,2,2.25,2.5,2.75,3,3.25,3.5,3.75,4}))))</f>
        <v/>
      </c>
      <c r="N220" s="5" t="str">
        <f>IF(COUNT($A220)=0,"",IF($A220&lt;&gt;DR!$B222,"ERR",DR!AP222))</f>
        <v/>
      </c>
      <c r="O220" s="2" t="str">
        <f>IF(COUNT($A220)=0,"",IF(N220="3E","3E",IF(N220="","I",LOOKUP(N220/P$2,{0,0.4,0.45,0.5,0.55,0.6,0.65,0.7,0.75,0.8,1},{"F","D","C","C+","B-","B","B+","A-","A","A+"}))))</f>
        <v/>
      </c>
      <c r="P220" s="99" t="str">
        <f>IF(COUNT($A220)=0,"",IF(N220="","--",IF(N220="3E","3E",LOOKUP(N220/P$2,{0,0.4,0.45,0.5,0.55,0.6,0.65,0.7,0.75,0.8,1},{0,2,2.25,2.5,2.75,3,3.25,3.5,3.75,4}))))</f>
        <v/>
      </c>
      <c r="Q220" s="5" t="str">
        <f>IF(COUNT($A220)=0,"",IF($A220&lt;&gt;DR!$B222,"ERR",DR!AX222))</f>
        <v/>
      </c>
      <c r="R220" s="2" t="str">
        <f>IF(COUNT($A220)=0,"",IF(Q220="3E","3E",IF(Q220="","I",LOOKUP(Q220/S$2,{0,0.4,0.45,0.5,0.55,0.6,0.65,0.7,0.75,0.8,1},{"F","D","C","C+","B-","B","B+","A-","A","A+"}))))</f>
        <v/>
      </c>
      <c r="S220" s="99" t="str">
        <f>IF(COUNT($A220)=0,"",IF(Q220="","--",IF(Q220="3E","3E",LOOKUP(Q220/S$2,{0,0.4,0.45,0.5,0.55,0.6,0.65,0.7,0.75,0.8,1},{0,2,2.25,2.5,2.75,3,3.25,3.5,3.75,4}))))</f>
        <v/>
      </c>
      <c r="T220" s="5" t="str">
        <f>IF(OR(COUNT($A220)=0,DR!BZ222=""),"",IF($A220&lt;&gt;DR!$B222,"ERR",DR!BZ222))</f>
        <v/>
      </c>
      <c r="U220" s="2" t="str">
        <f>IF(COUNT($A220)=0,"",IF(T220="3E","3E",IF(T220="","I",LOOKUP(T220/V$2,{0,0.4,0.45,0.5,0.55,0.6,0.65,0.7,0.75,0.8,1},{"F","D","C","C+","B-","B","B+","A-","A","A+"}))))</f>
        <v/>
      </c>
      <c r="V220" s="99" t="str">
        <f>IF(COUNT($A220)=0,"",IF(T220="","--",IF(T220="3E","3E",LOOKUP(T220/V$2,{0,0.4,0.45,0.5,0.55,0.6,0.65,0.7,0.75,0.8,1},{0,2,2.25,2.5,2.75,3,3.25,3.5,3.75,4}))))</f>
        <v/>
      </c>
      <c r="W220" s="5" t="str">
        <f>IF(COUNT($A220)=0,"",IF($A220&lt;&gt;DR!$B222,"ERR",IF(DR!$A222="IM",DR!CL222,DR!CK222)))</f>
        <v/>
      </c>
      <c r="X220" s="2" t="str">
        <f>IF(COUNT($A220)=0,"",IF(W220="3E","3E",IF(W220="","I",LOOKUP(W220/Y$2,{0,0.4,0.45,0.5,0.55,0.6,0.65,0.7,0.75,0.8,1},{"F","D","C","C+","B-","B","B+","A-","A","A+"}))))</f>
        <v/>
      </c>
      <c r="Y220" s="99" t="str">
        <f>IF(COUNT($A220)=0,"",IF(W220="","--",IF(W220="3E","3E",LOOKUP(W220/Y$2,{0,0.4,0.45,0.5,0.55,0.6,0.65,0.7,0.75,0.8,1},{0,2,2.25,2.5,2.75,3,3.25,3.5,3.75,4}))))</f>
        <v/>
      </c>
      <c r="Z220" s="5" t="str">
        <f>IF(COUNT($A220)=0,"",IF($A220&lt;&gt;DR!$B222,"ERR",DR!BF222))</f>
        <v/>
      </c>
      <c r="AA220" s="2" t="str">
        <f>IF(COUNT($A220)=0,"",IF(Z220="3E","3E",IF(Z220="","I",LOOKUP(Z220/AB$2,{0,0.4,0.45,0.5,0.55,0.6,0.65,0.7,0.75,0.8,1},{"F","D","C","C+","B-","B","B+","A-","A","A+"}))))</f>
        <v/>
      </c>
      <c r="AB220" s="99" t="str">
        <f>IF(COUNT($A220)=0,"",IF(Z220="","--",IF(Z220="3E","3E",LOOKUP(Z220/AB$2,{0,0.4,0.45,0.5,0.55,0.6,0.65,0.7,0.75,0.8,1},{0,2,2.25,2.5,2.75,3,3.25,3.5,3.75,4}))))</f>
        <v/>
      </c>
      <c r="AC220" s="5" t="str">
        <f>IF(COUNT($A220)=0,"",IF($A220&lt;&gt;DR!$B222,"ERR",DR!BG222))</f>
        <v/>
      </c>
      <c r="AD220" s="2" t="str">
        <f>IF(COUNT($A220)=0,"",IF(AC220="3E","3E",IF(AC220="","I",LOOKUP(AC220/AE$2,{0,0.4,0.45,0.5,0.55,0.6,0.65,0.7,0.75,0.8,1},{"F","D","C","C+","B-","B","B+","A-","A","A+"}))))</f>
        <v/>
      </c>
      <c r="AE220" s="99" t="str">
        <f>IF(COUNT($A220)=0,"",IF(AC220="","--",IF(AC220="3E","3E",LOOKUP(AC220/AE$2,{0,0.4,0.45,0.5,0.55,0.6,0.65,0.7,0.75,0.8,1},{0,2,2.25,2.5,2.75,3,3.25,3.5,3.75,4}))))</f>
        <v/>
      </c>
      <c r="AF220" s="5" t="str">
        <f>IF(COUNT($A220)=0,"",IF($A220&lt;&gt;DR!$B222,"ERR",DR!BQ222))</f>
        <v/>
      </c>
      <c r="AG220" s="2" t="str">
        <f>IF(COUNT($A220)=0,"",IF(AF220="3E","3E",IF(AF220="","I",LOOKUP(AF220/AH$2,{0,0.4,0.45,0.5,0.55,0.6,0.65,0.7,0.75,0.8,1},{"F","D","C","C+","B-","B","B+","A-","A","A+"}))))</f>
        <v/>
      </c>
      <c r="AH220" s="99" t="str">
        <f>IF(COUNT($A220)=0,"",IF(AF220="","--",IF(AF220="3E","3E",LOOKUP(AF220/AH$2,{0,0.4,0.45,0.5,0.55,0.6,0.65,0.7,0.75,0.8,1},{0,2,2.25,2.5,2.75,3,3.25,3.5,3.75,4}))))</f>
        <v/>
      </c>
      <c r="AI220" s="5" t="str">
        <f>IF(COUNT($A220)=0,"",IF($A220&lt;&gt;DR!$B222,"ERR",DR!BY222))</f>
        <v/>
      </c>
      <c r="AJ220" s="2" t="str">
        <f>IF(COUNT($A220)=0,"",IF(AI220="3E","3E",IF(AI220="","I",LOOKUP(AI220/AK$2,{0,0.4,0.45,0.5,0.55,0.6,0.65,0.7,0.75,0.8,1},{"F","D","C","C+","B-","B","B+","A-","A","A+"}))))</f>
        <v/>
      </c>
      <c r="AK220" s="103" t="str">
        <f>IF(COUNT($A220)=0,"",IF(AI220="","--",IF(AI220="3E","3E",LOOKUP(AI220/AK$2,{0,0.4,0.45,0.5,0.55,0.6,0.65,0.7,0.75,0.8,1},{0,2,2.25,2.5,2.75,3,3.25,3.5,3.75,4}))))</f>
        <v/>
      </c>
      <c r="AL220" s="94" t="str">
        <f>IFERROR(IF(COUNT($A220)=0,"",IF(COUNT(W220)=0,"--",IF(COUNTIF(B220:AK220,"3E")&gt;0,"3E",SUM(IF(D220&gt;=2,D220*$D$3),IF(G220&gt;=2,G220*$G$3),IF(J220&gt;=2,J220*$J$3),IF(M220&gt;=2,M220*$M$3),IF(P220&gt;=2,P220*$P$3),IF(S220&gt;=2,S220*$S$3),IF(V220&gt;=2,V220*$V$3),IF(Y220&gt;=2,Y220*$Y$3),IF(AB220&gt;=2,AB220*$AB$3),IF(AE220&gt;=2,AE220*$AE$3),IF(AH220&gt;=2,AH220*$AH$3),IF(AK220&gt;=2,AK220*$AK$3))))),"")</f>
        <v/>
      </c>
      <c r="AM220" s="4" t="str">
        <f>IF(COUNT($A220)=0,"",IF(COUNT(W220)=0,"--",IF(COUNTIF(B220:Y220,"3E")&gt;0,"3E",TRUNC(SUM(IF(N(D220)&gt;=2,D$3*D220,0),IF(N(G220)&gt;=2,G$3*G220,0),IF(N(J220)&gt;=2,J$3*J220,0),IF(N(M220)&gt;=2,M$3*M220,0),IF(N(P220)&gt;=2,P$3*P220,0),IF(N(S220)&gt;=2,S$3*S220,0),IF(N(AB220)&gt;=2,AB$3*AB220,0),IF(N(AE220)&gt;=2,AE$3*AE220,0),IF(N(AH220)&gt;=2,AH$3*AH220,0),IF(N(V220)&gt;=2,V$3*V220,0),IF(N(Y220)&gt;=2,Y$3*Y220,0))/TCP,3))))</f>
        <v/>
      </c>
      <c r="AN220" s="2" t="str">
        <f>IFERROR(IF(COUNT($A220)=0,"",IF(COUNT(W220)=0,"--",IF(COUNTIF(B220:AK220,"3E")&gt;0,"3E",SUM(IF(D220&gt;=2,$D$3),IF(G220&gt;=2,$G$3),IF(J220&gt;=2,$J$3),IF(M220&gt;=2,$M$3),IF(P220&gt;=2,$P$3),IF(S220&gt;=2,$S$3),IF(V220&gt;=2,$V$3),IF(Y220&gt;=2,$Y$3),IF(AB220&gt;=2,$AB$3),IF(AE220&gt;=2,$AE$3),IF(AH220&gt;=2,$AH$3),IF(AK220&gt;=2,$AK$3))))),"")</f>
        <v/>
      </c>
      <c r="AO220" s="2" t="str">
        <f>IF(AM220="3E","3E",IF(COUNT($A220)=0,"",IF(COUNT(AK220)=0,"I",LOOKUP(AM220,{0,2,2.25,2.5,2.75,3,3.25,3.5,3.75,4},{"F","D","C","C+","B-","B","B+","A-","A","A+"}))))</f>
        <v/>
      </c>
      <c r="AP220" s="2" t="str">
        <f>IF(AM220="3E","3E",IF(OR(COUNT($A220)=0,COUNT(W220)=0),"",IF(AND(Y220&gt;=2,AM220&gt;=2,AN220&gt;=28),"PASS","FAIL")))</f>
        <v/>
      </c>
      <c r="AQ220" s="2" t="str">
        <f>IF(COUNT($A220)=0,"",IF(AP220="3E","3E",IF(AP220="PASS",CONCATENATE(IF(N(D220)&lt;2,"411F,",""),IF(N(G220)&lt;2,"412F,",""),IF(N(J220)&lt;2,"413F,",""),IF(N(M220)&lt;2,"421F,",""),IF(N(P220)&lt;2,"422F,",""),IF(N(S220)&lt;2,"423F,",""),IF(N(AB220)&lt;2,"431F,",""),IF(N(AE220)&lt;2,"432F,",""),IF(N(AH220)&lt;2,"433F,","")),"")))</f>
        <v/>
      </c>
      <c r="AR220" s="6" t="str">
        <f t="shared" si="4"/>
        <v/>
      </c>
    </row>
    <row r="221" spans="1:44" ht="18.95" customHeight="1" x14ac:dyDescent="0.25">
      <c r="A221" s="93" t="str">
        <f>IF(DR!$B223="","",DR!$B223)</f>
        <v/>
      </c>
      <c r="B221" s="5" t="str">
        <f>IF(COUNT($A221)=0,"",IF($A221&lt;&gt;DR!$B223,"ERR",DR!J223))</f>
        <v/>
      </c>
      <c r="C221" s="2" t="str">
        <f>IF(COUNT($A221)=0,"",IF(B221="3E","3E",IF(B221="","I",LOOKUP(B221/D$2,{0,0.4,0.45,0.5,0.55,0.6,0.65,0.7,0.75,0.8,1},{"F","D","C","C+","B-","B","B+","A-","A","A+"}))))</f>
        <v/>
      </c>
      <c r="D221" s="99" t="str">
        <f>IF(COUNT($A221)=0,"",IF(B221="","--",IF(B221="3E","3E",LOOKUP(B221/D$2,{0,0.4,0.45,0.5,0.55,0.6,0.65,0.7,0.75,0.8,1},{0,2,2.25,2.5,2.75,3,3.25,3.5,3.75,4}))))</f>
        <v/>
      </c>
      <c r="E221" s="5" t="str">
        <f>IF(COUNT($A221)=0,"",IF($A221&lt;&gt;DR!$B223,"ERR",DR!R223))</f>
        <v/>
      </c>
      <c r="F221" s="2" t="str">
        <f>IF(COUNT($A221)=0,"",IF(E221="3E","3E",IF(E221="","I",LOOKUP(E221/G$2,{0,0.4,0.45,0.5,0.55,0.6,0.65,0.7,0.75,0.8,1},{"F","D","C","C+","B-","B","B+","A-","A","A+"}))))</f>
        <v/>
      </c>
      <c r="G221" s="99" t="str">
        <f>IF(COUNT($A221)=0,"",IF(E221="","--",IF(E221="3E","3E",LOOKUP(E221/G$2,{0,0.4,0.45,0.5,0.55,0.6,0.65,0.7,0.75,0.8,1},{0,2,2.25,2.5,2.75,3,3.25,3.5,3.75,4}))))</f>
        <v/>
      </c>
      <c r="H221" s="5" t="str">
        <f>IF(COUNT($A221)=0,"",IF($A221&lt;&gt;DR!$B223,"ERR",DR!Z223))</f>
        <v/>
      </c>
      <c r="I221" s="2" t="str">
        <f>IF(COUNT($A221)=0,"",IF(H221="3E","3E",IF(H221="","I",LOOKUP(H221/J$2,{0,0.4,0.45,0.5,0.55,0.6,0.65,0.7,0.75,0.8,1},{"F","D","C","C+","B-","B","B+","A-","A","A+"}))))</f>
        <v/>
      </c>
      <c r="J221" s="99" t="str">
        <f>IF(COUNT($A221)=0,"",IF(H221="","--",IF(H221="3E","3E",LOOKUP(H221/J$2,{0,0.4,0.45,0.5,0.55,0.6,0.65,0.7,0.75,0.8,1},{0,2,2.25,2.5,2.75,3,3.25,3.5,3.75,4}))))</f>
        <v/>
      </c>
      <c r="K221" s="5" t="str">
        <f>IF(COUNT($A221)=0,"",IF($A221&lt;&gt;DR!$B223,"ERR",DR!AH223))</f>
        <v/>
      </c>
      <c r="L221" s="2" t="str">
        <f>IF(COUNT($A221)=0,"",IF(K221="3E","3E",IF(K221="","I",LOOKUP(K221/M$2,{0,0.4,0.45,0.5,0.55,0.6,0.65,0.7,0.75,0.8,1},{"F","D","C","C+","B-","B","B+","A-","A","A+"}))))</f>
        <v/>
      </c>
      <c r="M221" s="99" t="str">
        <f>IF(COUNT($A221)=0,"",IF(K221="","--",IF(K221="3E","3E",LOOKUP(K221/M$2,{0,0.4,0.45,0.5,0.55,0.6,0.65,0.7,0.75,0.8,1},{0,2,2.25,2.5,2.75,3,3.25,3.5,3.75,4}))))</f>
        <v/>
      </c>
      <c r="N221" s="5" t="str">
        <f>IF(COUNT($A221)=0,"",IF($A221&lt;&gt;DR!$B223,"ERR",DR!AP223))</f>
        <v/>
      </c>
      <c r="O221" s="2" t="str">
        <f>IF(COUNT($A221)=0,"",IF(N221="3E","3E",IF(N221="","I",LOOKUP(N221/P$2,{0,0.4,0.45,0.5,0.55,0.6,0.65,0.7,0.75,0.8,1},{"F","D","C","C+","B-","B","B+","A-","A","A+"}))))</f>
        <v/>
      </c>
      <c r="P221" s="99" t="str">
        <f>IF(COUNT($A221)=0,"",IF(N221="","--",IF(N221="3E","3E",LOOKUP(N221/P$2,{0,0.4,0.45,0.5,0.55,0.6,0.65,0.7,0.75,0.8,1},{0,2,2.25,2.5,2.75,3,3.25,3.5,3.75,4}))))</f>
        <v/>
      </c>
      <c r="Q221" s="5" t="str">
        <f>IF(COUNT($A221)=0,"",IF($A221&lt;&gt;DR!$B223,"ERR",DR!AX223))</f>
        <v/>
      </c>
      <c r="R221" s="2" t="str">
        <f>IF(COUNT($A221)=0,"",IF(Q221="3E","3E",IF(Q221="","I",LOOKUP(Q221/S$2,{0,0.4,0.45,0.5,0.55,0.6,0.65,0.7,0.75,0.8,1},{"F","D","C","C+","B-","B","B+","A-","A","A+"}))))</f>
        <v/>
      </c>
      <c r="S221" s="99" t="str">
        <f>IF(COUNT($A221)=0,"",IF(Q221="","--",IF(Q221="3E","3E",LOOKUP(Q221/S$2,{0,0.4,0.45,0.5,0.55,0.6,0.65,0.7,0.75,0.8,1},{0,2,2.25,2.5,2.75,3,3.25,3.5,3.75,4}))))</f>
        <v/>
      </c>
      <c r="T221" s="5" t="str">
        <f>IF(OR(COUNT($A221)=0,DR!BZ223=""),"",IF($A221&lt;&gt;DR!$B223,"ERR",DR!BZ223))</f>
        <v/>
      </c>
      <c r="U221" s="2" t="str">
        <f>IF(COUNT($A221)=0,"",IF(T221="3E","3E",IF(T221="","I",LOOKUP(T221/V$2,{0,0.4,0.45,0.5,0.55,0.6,0.65,0.7,0.75,0.8,1},{"F","D","C","C+","B-","B","B+","A-","A","A+"}))))</f>
        <v/>
      </c>
      <c r="V221" s="99" t="str">
        <f>IF(COUNT($A221)=0,"",IF(T221="","--",IF(T221="3E","3E",LOOKUP(T221/V$2,{0,0.4,0.45,0.5,0.55,0.6,0.65,0.7,0.75,0.8,1},{0,2,2.25,2.5,2.75,3,3.25,3.5,3.75,4}))))</f>
        <v/>
      </c>
      <c r="W221" s="5" t="str">
        <f>IF(COUNT($A221)=0,"",IF($A221&lt;&gt;DR!$B223,"ERR",IF(DR!$A223="IM",DR!CL223,DR!CK223)))</f>
        <v/>
      </c>
      <c r="X221" s="2" t="str">
        <f>IF(COUNT($A221)=0,"",IF(W221="3E","3E",IF(W221="","I",LOOKUP(W221/Y$2,{0,0.4,0.45,0.5,0.55,0.6,0.65,0.7,0.75,0.8,1},{"F","D","C","C+","B-","B","B+","A-","A","A+"}))))</f>
        <v/>
      </c>
      <c r="Y221" s="99" t="str">
        <f>IF(COUNT($A221)=0,"",IF(W221="","--",IF(W221="3E","3E",LOOKUP(W221/Y$2,{0,0.4,0.45,0.5,0.55,0.6,0.65,0.7,0.75,0.8,1},{0,2,2.25,2.5,2.75,3,3.25,3.5,3.75,4}))))</f>
        <v/>
      </c>
      <c r="Z221" s="5" t="str">
        <f>IF(COUNT($A221)=0,"",IF($A221&lt;&gt;DR!$B223,"ERR",DR!BF223))</f>
        <v/>
      </c>
      <c r="AA221" s="2" t="str">
        <f>IF(COUNT($A221)=0,"",IF(Z221="3E","3E",IF(Z221="","I",LOOKUP(Z221/AB$2,{0,0.4,0.45,0.5,0.55,0.6,0.65,0.7,0.75,0.8,1},{"F","D","C","C+","B-","B","B+","A-","A","A+"}))))</f>
        <v/>
      </c>
      <c r="AB221" s="99" t="str">
        <f>IF(COUNT($A221)=0,"",IF(Z221="","--",IF(Z221="3E","3E",LOOKUP(Z221/AB$2,{0,0.4,0.45,0.5,0.55,0.6,0.65,0.7,0.75,0.8,1},{0,2,2.25,2.5,2.75,3,3.25,3.5,3.75,4}))))</f>
        <v/>
      </c>
      <c r="AC221" s="5" t="str">
        <f>IF(COUNT($A221)=0,"",IF($A221&lt;&gt;DR!$B223,"ERR",DR!BG223))</f>
        <v/>
      </c>
      <c r="AD221" s="2" t="str">
        <f>IF(COUNT($A221)=0,"",IF(AC221="3E","3E",IF(AC221="","I",LOOKUP(AC221/AE$2,{0,0.4,0.45,0.5,0.55,0.6,0.65,0.7,0.75,0.8,1},{"F","D","C","C+","B-","B","B+","A-","A","A+"}))))</f>
        <v/>
      </c>
      <c r="AE221" s="99" t="str">
        <f>IF(COUNT($A221)=0,"",IF(AC221="","--",IF(AC221="3E","3E",LOOKUP(AC221/AE$2,{0,0.4,0.45,0.5,0.55,0.6,0.65,0.7,0.75,0.8,1},{0,2,2.25,2.5,2.75,3,3.25,3.5,3.75,4}))))</f>
        <v/>
      </c>
      <c r="AF221" s="5" t="str">
        <f>IF(COUNT($A221)=0,"",IF($A221&lt;&gt;DR!$B223,"ERR",DR!BQ223))</f>
        <v/>
      </c>
      <c r="AG221" s="2" t="str">
        <f>IF(COUNT($A221)=0,"",IF(AF221="3E","3E",IF(AF221="","I",LOOKUP(AF221/AH$2,{0,0.4,0.45,0.5,0.55,0.6,0.65,0.7,0.75,0.8,1},{"F","D","C","C+","B-","B","B+","A-","A","A+"}))))</f>
        <v/>
      </c>
      <c r="AH221" s="99" t="str">
        <f>IF(COUNT($A221)=0,"",IF(AF221="","--",IF(AF221="3E","3E",LOOKUP(AF221/AH$2,{0,0.4,0.45,0.5,0.55,0.6,0.65,0.7,0.75,0.8,1},{0,2,2.25,2.5,2.75,3,3.25,3.5,3.75,4}))))</f>
        <v/>
      </c>
      <c r="AI221" s="5" t="str">
        <f>IF(COUNT($A221)=0,"",IF($A221&lt;&gt;DR!$B223,"ERR",DR!BY223))</f>
        <v/>
      </c>
      <c r="AJ221" s="2" t="str">
        <f>IF(COUNT($A221)=0,"",IF(AI221="3E","3E",IF(AI221="","I",LOOKUP(AI221/AK$2,{0,0.4,0.45,0.5,0.55,0.6,0.65,0.7,0.75,0.8,1},{"F","D","C","C+","B-","B","B+","A-","A","A+"}))))</f>
        <v/>
      </c>
      <c r="AK221" s="103" t="str">
        <f>IF(COUNT($A221)=0,"",IF(AI221="","--",IF(AI221="3E","3E",LOOKUP(AI221/AK$2,{0,0.4,0.45,0.5,0.55,0.6,0.65,0.7,0.75,0.8,1},{0,2,2.25,2.5,2.75,3,3.25,3.5,3.75,4}))))</f>
        <v/>
      </c>
      <c r="AL221" s="94" t="str">
        <f>IFERROR(IF(COUNT($A221)=0,"",IF(COUNT(W221)=0,"--",IF(COUNTIF(B221:AK221,"3E")&gt;0,"3E",SUM(IF(D221&gt;=2,D221*$D$3),IF(G221&gt;=2,G221*$G$3),IF(J221&gt;=2,J221*$J$3),IF(M221&gt;=2,M221*$M$3),IF(P221&gt;=2,P221*$P$3),IF(S221&gt;=2,S221*$S$3),IF(V221&gt;=2,V221*$V$3),IF(Y221&gt;=2,Y221*$Y$3),IF(AB221&gt;=2,AB221*$AB$3),IF(AE221&gt;=2,AE221*$AE$3),IF(AH221&gt;=2,AH221*$AH$3),IF(AK221&gt;=2,AK221*$AK$3))))),"")</f>
        <v/>
      </c>
      <c r="AM221" s="4" t="str">
        <f>IF(COUNT($A221)=0,"",IF(COUNT(W221)=0,"--",IF(COUNTIF(B221:Y221,"3E")&gt;0,"3E",TRUNC(SUM(IF(N(D221)&gt;=2,D$3*D221,0),IF(N(G221)&gt;=2,G$3*G221,0),IF(N(J221)&gt;=2,J$3*J221,0),IF(N(M221)&gt;=2,M$3*M221,0),IF(N(P221)&gt;=2,P$3*P221,0),IF(N(S221)&gt;=2,S$3*S221,0),IF(N(AB221)&gt;=2,AB$3*AB221,0),IF(N(AE221)&gt;=2,AE$3*AE221,0),IF(N(AH221)&gt;=2,AH$3*AH221,0),IF(N(V221)&gt;=2,V$3*V221,0),IF(N(Y221)&gt;=2,Y$3*Y221,0))/TCP,3))))</f>
        <v/>
      </c>
      <c r="AN221" s="2" t="str">
        <f>IFERROR(IF(COUNT($A221)=0,"",IF(COUNT(W221)=0,"--",IF(COUNTIF(B221:AK221,"3E")&gt;0,"3E",SUM(IF(D221&gt;=2,$D$3),IF(G221&gt;=2,$G$3),IF(J221&gt;=2,$J$3),IF(M221&gt;=2,$M$3),IF(P221&gt;=2,$P$3),IF(S221&gt;=2,$S$3),IF(V221&gt;=2,$V$3),IF(Y221&gt;=2,$Y$3),IF(AB221&gt;=2,$AB$3),IF(AE221&gt;=2,$AE$3),IF(AH221&gt;=2,$AH$3),IF(AK221&gt;=2,$AK$3))))),"")</f>
        <v/>
      </c>
      <c r="AO221" s="2" t="str">
        <f>IF(AM221="3E","3E",IF(COUNT($A221)=0,"",IF(COUNT(AK221)=0,"I",LOOKUP(AM221,{0,2,2.25,2.5,2.75,3,3.25,3.5,3.75,4},{"F","D","C","C+","B-","B","B+","A-","A","A+"}))))</f>
        <v/>
      </c>
      <c r="AP221" s="2" t="str">
        <f>IF(AM221="3E","3E",IF(OR(COUNT($A221)=0,COUNT(W221)=0),"",IF(AND(Y221&gt;=2,AM221&gt;=2,AN221&gt;=28),"PASS","FAIL")))</f>
        <v/>
      </c>
      <c r="AQ221" s="2" t="str">
        <f>IF(COUNT($A221)=0,"",IF(AP221="3E","3E",IF(AP221="PASS",CONCATENATE(IF(N(D221)&lt;2,"411F,",""),IF(N(G221)&lt;2,"412F,",""),IF(N(J221)&lt;2,"413F,",""),IF(N(M221)&lt;2,"421F,",""),IF(N(P221)&lt;2,"422F,",""),IF(N(S221)&lt;2,"423F,",""),IF(N(AB221)&lt;2,"431F,",""),IF(N(AE221)&lt;2,"432F,",""),IF(N(AH221)&lt;2,"433F,","")),"")))</f>
        <v/>
      </c>
      <c r="AR221" s="6" t="str">
        <f t="shared" si="4"/>
        <v/>
      </c>
    </row>
    <row r="222" spans="1:44" ht="18.95" customHeight="1" x14ac:dyDescent="0.25">
      <c r="A222" s="93" t="str">
        <f>IF(DR!$B224="","",DR!$B224)</f>
        <v/>
      </c>
      <c r="B222" s="5" t="str">
        <f>IF(COUNT($A222)=0,"",IF($A222&lt;&gt;DR!$B224,"ERR",DR!J224))</f>
        <v/>
      </c>
      <c r="C222" s="2" t="str">
        <f>IF(COUNT($A222)=0,"",IF(B222="3E","3E",IF(B222="","I",LOOKUP(B222/D$2,{0,0.4,0.45,0.5,0.55,0.6,0.65,0.7,0.75,0.8,1},{"F","D","C","C+","B-","B","B+","A-","A","A+"}))))</f>
        <v/>
      </c>
      <c r="D222" s="99" t="str">
        <f>IF(COUNT($A222)=0,"",IF(B222="","--",IF(B222="3E","3E",LOOKUP(B222/D$2,{0,0.4,0.45,0.5,0.55,0.6,0.65,0.7,0.75,0.8,1},{0,2,2.25,2.5,2.75,3,3.25,3.5,3.75,4}))))</f>
        <v/>
      </c>
      <c r="E222" s="5" t="str">
        <f>IF(COUNT($A222)=0,"",IF($A222&lt;&gt;DR!$B224,"ERR",DR!R224))</f>
        <v/>
      </c>
      <c r="F222" s="2" t="str">
        <f>IF(COUNT($A222)=0,"",IF(E222="3E","3E",IF(E222="","I",LOOKUP(E222/G$2,{0,0.4,0.45,0.5,0.55,0.6,0.65,0.7,0.75,0.8,1},{"F","D","C","C+","B-","B","B+","A-","A","A+"}))))</f>
        <v/>
      </c>
      <c r="G222" s="99" t="str">
        <f>IF(COUNT($A222)=0,"",IF(E222="","--",IF(E222="3E","3E",LOOKUP(E222/G$2,{0,0.4,0.45,0.5,0.55,0.6,0.65,0.7,0.75,0.8,1},{0,2,2.25,2.5,2.75,3,3.25,3.5,3.75,4}))))</f>
        <v/>
      </c>
      <c r="H222" s="5" t="str">
        <f>IF(COUNT($A222)=0,"",IF($A222&lt;&gt;DR!$B224,"ERR",DR!Z224))</f>
        <v/>
      </c>
      <c r="I222" s="2" t="str">
        <f>IF(COUNT($A222)=0,"",IF(H222="3E","3E",IF(H222="","I",LOOKUP(H222/J$2,{0,0.4,0.45,0.5,0.55,0.6,0.65,0.7,0.75,0.8,1},{"F","D","C","C+","B-","B","B+","A-","A","A+"}))))</f>
        <v/>
      </c>
      <c r="J222" s="99" t="str">
        <f>IF(COUNT($A222)=0,"",IF(H222="","--",IF(H222="3E","3E",LOOKUP(H222/J$2,{0,0.4,0.45,0.5,0.55,0.6,0.65,0.7,0.75,0.8,1},{0,2,2.25,2.5,2.75,3,3.25,3.5,3.75,4}))))</f>
        <v/>
      </c>
      <c r="K222" s="5" t="str">
        <f>IF(COUNT($A222)=0,"",IF($A222&lt;&gt;DR!$B224,"ERR",DR!AH224))</f>
        <v/>
      </c>
      <c r="L222" s="2" t="str">
        <f>IF(COUNT($A222)=0,"",IF(K222="3E","3E",IF(K222="","I",LOOKUP(K222/M$2,{0,0.4,0.45,0.5,0.55,0.6,0.65,0.7,0.75,0.8,1},{"F","D","C","C+","B-","B","B+","A-","A","A+"}))))</f>
        <v/>
      </c>
      <c r="M222" s="99" t="str">
        <f>IF(COUNT($A222)=0,"",IF(K222="","--",IF(K222="3E","3E",LOOKUP(K222/M$2,{0,0.4,0.45,0.5,0.55,0.6,0.65,0.7,0.75,0.8,1},{0,2,2.25,2.5,2.75,3,3.25,3.5,3.75,4}))))</f>
        <v/>
      </c>
      <c r="N222" s="5" t="str">
        <f>IF(COUNT($A222)=0,"",IF($A222&lt;&gt;DR!$B224,"ERR",DR!AP224))</f>
        <v/>
      </c>
      <c r="O222" s="2" t="str">
        <f>IF(COUNT($A222)=0,"",IF(N222="3E","3E",IF(N222="","I",LOOKUP(N222/P$2,{0,0.4,0.45,0.5,0.55,0.6,0.65,0.7,0.75,0.8,1},{"F","D","C","C+","B-","B","B+","A-","A","A+"}))))</f>
        <v/>
      </c>
      <c r="P222" s="99" t="str">
        <f>IF(COUNT($A222)=0,"",IF(N222="","--",IF(N222="3E","3E",LOOKUP(N222/P$2,{0,0.4,0.45,0.5,0.55,0.6,0.65,0.7,0.75,0.8,1},{0,2,2.25,2.5,2.75,3,3.25,3.5,3.75,4}))))</f>
        <v/>
      </c>
      <c r="Q222" s="5" t="str">
        <f>IF(COUNT($A222)=0,"",IF($A222&lt;&gt;DR!$B224,"ERR",DR!AX224))</f>
        <v/>
      </c>
      <c r="R222" s="2" t="str">
        <f>IF(COUNT($A222)=0,"",IF(Q222="3E","3E",IF(Q222="","I",LOOKUP(Q222/S$2,{0,0.4,0.45,0.5,0.55,0.6,0.65,0.7,0.75,0.8,1},{"F","D","C","C+","B-","B","B+","A-","A","A+"}))))</f>
        <v/>
      </c>
      <c r="S222" s="99" t="str">
        <f>IF(COUNT($A222)=0,"",IF(Q222="","--",IF(Q222="3E","3E",LOOKUP(Q222/S$2,{0,0.4,0.45,0.5,0.55,0.6,0.65,0.7,0.75,0.8,1},{0,2,2.25,2.5,2.75,3,3.25,3.5,3.75,4}))))</f>
        <v/>
      </c>
      <c r="T222" s="5" t="str">
        <f>IF(OR(COUNT($A222)=0,DR!BZ224=""),"",IF($A222&lt;&gt;DR!$B224,"ERR",DR!BZ224))</f>
        <v/>
      </c>
      <c r="U222" s="2" t="str">
        <f>IF(COUNT($A222)=0,"",IF(T222="3E","3E",IF(T222="","I",LOOKUP(T222/V$2,{0,0.4,0.45,0.5,0.55,0.6,0.65,0.7,0.75,0.8,1},{"F","D","C","C+","B-","B","B+","A-","A","A+"}))))</f>
        <v/>
      </c>
      <c r="V222" s="99" t="str">
        <f>IF(COUNT($A222)=0,"",IF(T222="","--",IF(T222="3E","3E",LOOKUP(T222/V$2,{0,0.4,0.45,0.5,0.55,0.6,0.65,0.7,0.75,0.8,1},{0,2,2.25,2.5,2.75,3,3.25,3.5,3.75,4}))))</f>
        <v/>
      </c>
      <c r="W222" s="5" t="str">
        <f>IF(COUNT($A222)=0,"",IF($A222&lt;&gt;DR!$B224,"ERR",IF(DR!$A224="IM",DR!CL224,DR!CK224)))</f>
        <v/>
      </c>
      <c r="X222" s="2" t="str">
        <f>IF(COUNT($A222)=0,"",IF(W222="3E","3E",IF(W222="","I",LOOKUP(W222/Y$2,{0,0.4,0.45,0.5,0.55,0.6,0.65,0.7,0.75,0.8,1},{"F","D","C","C+","B-","B","B+","A-","A","A+"}))))</f>
        <v/>
      </c>
      <c r="Y222" s="99" t="str">
        <f>IF(COUNT($A222)=0,"",IF(W222="","--",IF(W222="3E","3E",LOOKUP(W222/Y$2,{0,0.4,0.45,0.5,0.55,0.6,0.65,0.7,0.75,0.8,1},{0,2,2.25,2.5,2.75,3,3.25,3.5,3.75,4}))))</f>
        <v/>
      </c>
      <c r="Z222" s="5" t="str">
        <f>IF(COUNT($A222)=0,"",IF($A222&lt;&gt;DR!$B224,"ERR",DR!BF224))</f>
        <v/>
      </c>
      <c r="AA222" s="2" t="str">
        <f>IF(COUNT($A222)=0,"",IF(Z222="3E","3E",IF(Z222="","I",LOOKUP(Z222/AB$2,{0,0.4,0.45,0.5,0.55,0.6,0.65,0.7,0.75,0.8,1},{"F","D","C","C+","B-","B","B+","A-","A","A+"}))))</f>
        <v/>
      </c>
      <c r="AB222" s="99" t="str">
        <f>IF(COUNT($A222)=0,"",IF(Z222="","--",IF(Z222="3E","3E",LOOKUP(Z222/AB$2,{0,0.4,0.45,0.5,0.55,0.6,0.65,0.7,0.75,0.8,1},{0,2,2.25,2.5,2.75,3,3.25,3.5,3.75,4}))))</f>
        <v/>
      </c>
      <c r="AC222" s="5" t="str">
        <f>IF(COUNT($A222)=0,"",IF($A222&lt;&gt;DR!$B224,"ERR",DR!BG224))</f>
        <v/>
      </c>
      <c r="AD222" s="2" t="str">
        <f>IF(COUNT($A222)=0,"",IF(AC222="3E","3E",IF(AC222="","I",LOOKUP(AC222/AE$2,{0,0.4,0.45,0.5,0.55,0.6,0.65,0.7,0.75,0.8,1},{"F","D","C","C+","B-","B","B+","A-","A","A+"}))))</f>
        <v/>
      </c>
      <c r="AE222" s="99" t="str">
        <f>IF(COUNT($A222)=0,"",IF(AC222="","--",IF(AC222="3E","3E",LOOKUP(AC222/AE$2,{0,0.4,0.45,0.5,0.55,0.6,0.65,0.7,0.75,0.8,1},{0,2,2.25,2.5,2.75,3,3.25,3.5,3.75,4}))))</f>
        <v/>
      </c>
      <c r="AF222" s="5" t="str">
        <f>IF(COUNT($A222)=0,"",IF($A222&lt;&gt;DR!$B224,"ERR",DR!BQ224))</f>
        <v/>
      </c>
      <c r="AG222" s="2" t="str">
        <f>IF(COUNT($A222)=0,"",IF(AF222="3E","3E",IF(AF222="","I",LOOKUP(AF222/AH$2,{0,0.4,0.45,0.5,0.55,0.6,0.65,0.7,0.75,0.8,1},{"F","D","C","C+","B-","B","B+","A-","A","A+"}))))</f>
        <v/>
      </c>
      <c r="AH222" s="99" t="str">
        <f>IF(COUNT($A222)=0,"",IF(AF222="","--",IF(AF222="3E","3E",LOOKUP(AF222/AH$2,{0,0.4,0.45,0.5,0.55,0.6,0.65,0.7,0.75,0.8,1},{0,2,2.25,2.5,2.75,3,3.25,3.5,3.75,4}))))</f>
        <v/>
      </c>
      <c r="AI222" s="5" t="str">
        <f>IF(COUNT($A222)=0,"",IF($A222&lt;&gt;DR!$B224,"ERR",DR!BY224))</f>
        <v/>
      </c>
      <c r="AJ222" s="2" t="str">
        <f>IF(COUNT($A222)=0,"",IF(AI222="3E","3E",IF(AI222="","I",LOOKUP(AI222/AK$2,{0,0.4,0.45,0.5,0.55,0.6,0.65,0.7,0.75,0.8,1},{"F","D","C","C+","B-","B","B+","A-","A","A+"}))))</f>
        <v/>
      </c>
      <c r="AK222" s="103" t="str">
        <f>IF(COUNT($A222)=0,"",IF(AI222="","--",IF(AI222="3E","3E",LOOKUP(AI222/AK$2,{0,0.4,0.45,0.5,0.55,0.6,0.65,0.7,0.75,0.8,1},{0,2,2.25,2.5,2.75,3,3.25,3.5,3.75,4}))))</f>
        <v/>
      </c>
      <c r="AL222" s="94" t="str">
        <f>IFERROR(IF(COUNT($A222)=0,"",IF(COUNT(W222)=0,"--",IF(COUNTIF(B222:AK222,"3E")&gt;0,"3E",SUM(IF(D222&gt;=2,D222*$D$3),IF(G222&gt;=2,G222*$G$3),IF(J222&gt;=2,J222*$J$3),IF(M222&gt;=2,M222*$M$3),IF(P222&gt;=2,P222*$P$3),IF(S222&gt;=2,S222*$S$3),IF(V222&gt;=2,V222*$V$3),IF(Y222&gt;=2,Y222*$Y$3),IF(AB222&gt;=2,AB222*$AB$3),IF(AE222&gt;=2,AE222*$AE$3),IF(AH222&gt;=2,AH222*$AH$3),IF(AK222&gt;=2,AK222*$AK$3))))),"")</f>
        <v/>
      </c>
      <c r="AM222" s="4" t="str">
        <f>IF(COUNT($A222)=0,"",IF(COUNT(W222)=0,"--",IF(COUNTIF(B222:Y222,"3E")&gt;0,"3E",TRUNC(SUM(IF(N(D222)&gt;=2,D$3*D222,0),IF(N(G222)&gt;=2,G$3*G222,0),IF(N(J222)&gt;=2,J$3*J222,0),IF(N(M222)&gt;=2,M$3*M222,0),IF(N(P222)&gt;=2,P$3*P222,0),IF(N(S222)&gt;=2,S$3*S222,0),IF(N(AB222)&gt;=2,AB$3*AB222,0),IF(N(AE222)&gt;=2,AE$3*AE222,0),IF(N(AH222)&gt;=2,AH$3*AH222,0),IF(N(V222)&gt;=2,V$3*V222,0),IF(N(Y222)&gt;=2,Y$3*Y222,0))/TCP,3))))</f>
        <v/>
      </c>
      <c r="AN222" s="2" t="str">
        <f>IFERROR(IF(COUNT($A222)=0,"",IF(COUNT(W222)=0,"--",IF(COUNTIF(B222:AK222,"3E")&gt;0,"3E",SUM(IF(D222&gt;=2,$D$3),IF(G222&gt;=2,$G$3),IF(J222&gt;=2,$J$3),IF(M222&gt;=2,$M$3),IF(P222&gt;=2,$P$3),IF(S222&gt;=2,$S$3),IF(V222&gt;=2,$V$3),IF(Y222&gt;=2,$Y$3),IF(AB222&gt;=2,$AB$3),IF(AE222&gt;=2,$AE$3),IF(AH222&gt;=2,$AH$3),IF(AK222&gt;=2,$AK$3))))),"")</f>
        <v/>
      </c>
      <c r="AO222" s="2" t="str">
        <f>IF(AM222="3E","3E",IF(COUNT($A222)=0,"",IF(COUNT(AK222)=0,"I",LOOKUP(AM222,{0,2,2.25,2.5,2.75,3,3.25,3.5,3.75,4},{"F","D","C","C+","B-","B","B+","A-","A","A+"}))))</f>
        <v/>
      </c>
      <c r="AP222" s="2" t="str">
        <f>IF(AM222="3E","3E",IF(OR(COUNT($A222)=0,COUNT(W222)=0),"",IF(AND(Y222&gt;=2,AM222&gt;=2,AN222&gt;=28),"PASS","FAIL")))</f>
        <v/>
      </c>
      <c r="AQ222" s="2" t="str">
        <f>IF(COUNT($A222)=0,"",IF(AP222="3E","3E",IF(AP222="PASS",CONCATENATE(IF(N(D222)&lt;2,"411F,",""),IF(N(G222)&lt;2,"412F,",""),IF(N(J222)&lt;2,"413F,",""),IF(N(M222)&lt;2,"421F,",""),IF(N(P222)&lt;2,"422F,",""),IF(N(S222)&lt;2,"423F,",""),IF(N(AB222)&lt;2,"431F,",""),IF(N(AE222)&lt;2,"432F,",""),IF(N(AH222)&lt;2,"433F,","")),"")))</f>
        <v/>
      </c>
      <c r="AR222" s="6" t="str">
        <f t="shared" si="4"/>
        <v/>
      </c>
    </row>
    <row r="223" spans="1:44" ht="18.95" customHeight="1" x14ac:dyDescent="0.25">
      <c r="A223" s="93" t="str">
        <f>IF(DR!$B225="","",DR!$B225)</f>
        <v/>
      </c>
      <c r="B223" s="5" t="str">
        <f>IF(COUNT($A223)=0,"",IF($A223&lt;&gt;DR!$B225,"ERR",DR!J225))</f>
        <v/>
      </c>
      <c r="C223" s="2" t="str">
        <f>IF(COUNT($A223)=0,"",IF(B223="3E","3E",IF(B223="","I",LOOKUP(B223/D$2,{0,0.4,0.45,0.5,0.55,0.6,0.65,0.7,0.75,0.8,1},{"F","D","C","C+","B-","B","B+","A-","A","A+"}))))</f>
        <v/>
      </c>
      <c r="D223" s="99" t="str">
        <f>IF(COUNT($A223)=0,"",IF(B223="","--",IF(B223="3E","3E",LOOKUP(B223/D$2,{0,0.4,0.45,0.5,0.55,0.6,0.65,0.7,0.75,0.8,1},{0,2,2.25,2.5,2.75,3,3.25,3.5,3.75,4}))))</f>
        <v/>
      </c>
      <c r="E223" s="5" t="str">
        <f>IF(COUNT($A223)=0,"",IF($A223&lt;&gt;DR!$B225,"ERR",DR!R225))</f>
        <v/>
      </c>
      <c r="F223" s="2" t="str">
        <f>IF(COUNT($A223)=0,"",IF(E223="3E","3E",IF(E223="","I",LOOKUP(E223/G$2,{0,0.4,0.45,0.5,0.55,0.6,0.65,0.7,0.75,0.8,1},{"F","D","C","C+","B-","B","B+","A-","A","A+"}))))</f>
        <v/>
      </c>
      <c r="G223" s="99" t="str">
        <f>IF(COUNT($A223)=0,"",IF(E223="","--",IF(E223="3E","3E",LOOKUP(E223/G$2,{0,0.4,0.45,0.5,0.55,0.6,0.65,0.7,0.75,0.8,1},{0,2,2.25,2.5,2.75,3,3.25,3.5,3.75,4}))))</f>
        <v/>
      </c>
      <c r="H223" s="5" t="str">
        <f>IF(COUNT($A223)=0,"",IF($A223&lt;&gt;DR!$B225,"ERR",DR!Z225))</f>
        <v/>
      </c>
      <c r="I223" s="2" t="str">
        <f>IF(COUNT($A223)=0,"",IF(H223="3E","3E",IF(H223="","I",LOOKUP(H223/J$2,{0,0.4,0.45,0.5,0.55,0.6,0.65,0.7,0.75,0.8,1},{"F","D","C","C+","B-","B","B+","A-","A","A+"}))))</f>
        <v/>
      </c>
      <c r="J223" s="99" t="str">
        <f>IF(COUNT($A223)=0,"",IF(H223="","--",IF(H223="3E","3E",LOOKUP(H223/J$2,{0,0.4,0.45,0.5,0.55,0.6,0.65,0.7,0.75,0.8,1},{0,2,2.25,2.5,2.75,3,3.25,3.5,3.75,4}))))</f>
        <v/>
      </c>
      <c r="K223" s="5" t="str">
        <f>IF(COUNT($A223)=0,"",IF($A223&lt;&gt;DR!$B225,"ERR",DR!AH225))</f>
        <v/>
      </c>
      <c r="L223" s="2" t="str">
        <f>IF(COUNT($A223)=0,"",IF(K223="3E","3E",IF(K223="","I",LOOKUP(K223/M$2,{0,0.4,0.45,0.5,0.55,0.6,0.65,0.7,0.75,0.8,1},{"F","D","C","C+","B-","B","B+","A-","A","A+"}))))</f>
        <v/>
      </c>
      <c r="M223" s="99" t="str">
        <f>IF(COUNT($A223)=0,"",IF(K223="","--",IF(K223="3E","3E",LOOKUP(K223/M$2,{0,0.4,0.45,0.5,0.55,0.6,0.65,0.7,0.75,0.8,1},{0,2,2.25,2.5,2.75,3,3.25,3.5,3.75,4}))))</f>
        <v/>
      </c>
      <c r="N223" s="5" t="str">
        <f>IF(COUNT($A223)=0,"",IF($A223&lt;&gt;DR!$B225,"ERR",DR!AP225))</f>
        <v/>
      </c>
      <c r="O223" s="2" t="str">
        <f>IF(COUNT($A223)=0,"",IF(N223="3E","3E",IF(N223="","I",LOOKUP(N223/P$2,{0,0.4,0.45,0.5,0.55,0.6,0.65,0.7,0.75,0.8,1},{"F","D","C","C+","B-","B","B+","A-","A","A+"}))))</f>
        <v/>
      </c>
      <c r="P223" s="99" t="str">
        <f>IF(COUNT($A223)=0,"",IF(N223="","--",IF(N223="3E","3E",LOOKUP(N223/P$2,{0,0.4,0.45,0.5,0.55,0.6,0.65,0.7,0.75,0.8,1},{0,2,2.25,2.5,2.75,3,3.25,3.5,3.75,4}))))</f>
        <v/>
      </c>
      <c r="Q223" s="5" t="str">
        <f>IF(COUNT($A223)=0,"",IF($A223&lt;&gt;DR!$B225,"ERR",DR!AX225))</f>
        <v/>
      </c>
      <c r="R223" s="2" t="str">
        <f>IF(COUNT($A223)=0,"",IF(Q223="3E","3E",IF(Q223="","I",LOOKUP(Q223/S$2,{0,0.4,0.45,0.5,0.55,0.6,0.65,0.7,0.75,0.8,1},{"F","D","C","C+","B-","B","B+","A-","A","A+"}))))</f>
        <v/>
      </c>
      <c r="S223" s="99" t="str">
        <f>IF(COUNT($A223)=0,"",IF(Q223="","--",IF(Q223="3E","3E",LOOKUP(Q223/S$2,{0,0.4,0.45,0.5,0.55,0.6,0.65,0.7,0.75,0.8,1},{0,2,2.25,2.5,2.75,3,3.25,3.5,3.75,4}))))</f>
        <v/>
      </c>
      <c r="T223" s="5" t="str">
        <f>IF(OR(COUNT($A223)=0,DR!BZ225=""),"",IF($A223&lt;&gt;DR!$B225,"ERR",DR!BZ225))</f>
        <v/>
      </c>
      <c r="U223" s="2" t="str">
        <f>IF(COUNT($A223)=0,"",IF(T223="3E","3E",IF(T223="","I",LOOKUP(T223/V$2,{0,0.4,0.45,0.5,0.55,0.6,0.65,0.7,0.75,0.8,1},{"F","D","C","C+","B-","B","B+","A-","A","A+"}))))</f>
        <v/>
      </c>
      <c r="V223" s="99" t="str">
        <f>IF(COUNT($A223)=0,"",IF(T223="","--",IF(T223="3E","3E",LOOKUP(T223/V$2,{0,0.4,0.45,0.5,0.55,0.6,0.65,0.7,0.75,0.8,1},{0,2,2.25,2.5,2.75,3,3.25,3.5,3.75,4}))))</f>
        <v/>
      </c>
      <c r="W223" s="5" t="str">
        <f>IF(COUNT($A223)=0,"",IF($A223&lt;&gt;DR!$B225,"ERR",IF(DR!$A225="IM",DR!CL225,DR!CK225)))</f>
        <v/>
      </c>
      <c r="X223" s="2" t="str">
        <f>IF(COUNT($A223)=0,"",IF(W223="3E","3E",IF(W223="","I",LOOKUP(W223/Y$2,{0,0.4,0.45,0.5,0.55,0.6,0.65,0.7,0.75,0.8,1},{"F","D","C","C+","B-","B","B+","A-","A","A+"}))))</f>
        <v/>
      </c>
      <c r="Y223" s="99" t="str">
        <f>IF(COUNT($A223)=0,"",IF(W223="","--",IF(W223="3E","3E",LOOKUP(W223/Y$2,{0,0.4,0.45,0.5,0.55,0.6,0.65,0.7,0.75,0.8,1},{0,2,2.25,2.5,2.75,3,3.25,3.5,3.75,4}))))</f>
        <v/>
      </c>
      <c r="Z223" s="5" t="str">
        <f>IF(COUNT($A223)=0,"",IF($A223&lt;&gt;DR!$B225,"ERR",DR!BF225))</f>
        <v/>
      </c>
      <c r="AA223" s="2" t="str">
        <f>IF(COUNT($A223)=0,"",IF(Z223="3E","3E",IF(Z223="","I",LOOKUP(Z223/AB$2,{0,0.4,0.45,0.5,0.55,0.6,0.65,0.7,0.75,0.8,1},{"F","D","C","C+","B-","B","B+","A-","A","A+"}))))</f>
        <v/>
      </c>
      <c r="AB223" s="99" t="str">
        <f>IF(COUNT($A223)=0,"",IF(Z223="","--",IF(Z223="3E","3E",LOOKUP(Z223/AB$2,{0,0.4,0.45,0.5,0.55,0.6,0.65,0.7,0.75,0.8,1},{0,2,2.25,2.5,2.75,3,3.25,3.5,3.75,4}))))</f>
        <v/>
      </c>
      <c r="AC223" s="5" t="str">
        <f>IF(COUNT($A223)=0,"",IF($A223&lt;&gt;DR!$B225,"ERR",DR!BG225))</f>
        <v/>
      </c>
      <c r="AD223" s="2" t="str">
        <f>IF(COUNT($A223)=0,"",IF(AC223="3E","3E",IF(AC223="","I",LOOKUP(AC223/AE$2,{0,0.4,0.45,0.5,0.55,0.6,0.65,0.7,0.75,0.8,1},{"F","D","C","C+","B-","B","B+","A-","A","A+"}))))</f>
        <v/>
      </c>
      <c r="AE223" s="99" t="str">
        <f>IF(COUNT($A223)=0,"",IF(AC223="","--",IF(AC223="3E","3E",LOOKUP(AC223/AE$2,{0,0.4,0.45,0.5,0.55,0.6,0.65,0.7,0.75,0.8,1},{0,2,2.25,2.5,2.75,3,3.25,3.5,3.75,4}))))</f>
        <v/>
      </c>
      <c r="AF223" s="5" t="str">
        <f>IF(COUNT($A223)=0,"",IF($A223&lt;&gt;DR!$B225,"ERR",DR!BQ225))</f>
        <v/>
      </c>
      <c r="AG223" s="2" t="str">
        <f>IF(COUNT($A223)=0,"",IF(AF223="3E","3E",IF(AF223="","I",LOOKUP(AF223/AH$2,{0,0.4,0.45,0.5,0.55,0.6,0.65,0.7,0.75,0.8,1},{"F","D","C","C+","B-","B","B+","A-","A","A+"}))))</f>
        <v/>
      </c>
      <c r="AH223" s="99" t="str">
        <f>IF(COUNT($A223)=0,"",IF(AF223="","--",IF(AF223="3E","3E",LOOKUP(AF223/AH$2,{0,0.4,0.45,0.5,0.55,0.6,0.65,0.7,0.75,0.8,1},{0,2,2.25,2.5,2.75,3,3.25,3.5,3.75,4}))))</f>
        <v/>
      </c>
      <c r="AI223" s="5" t="str">
        <f>IF(COUNT($A223)=0,"",IF($A223&lt;&gt;DR!$B225,"ERR",DR!BY225))</f>
        <v/>
      </c>
      <c r="AJ223" s="2" t="str">
        <f>IF(COUNT($A223)=0,"",IF(AI223="3E","3E",IF(AI223="","I",LOOKUP(AI223/AK$2,{0,0.4,0.45,0.5,0.55,0.6,0.65,0.7,0.75,0.8,1},{"F","D","C","C+","B-","B","B+","A-","A","A+"}))))</f>
        <v/>
      </c>
      <c r="AK223" s="103" t="str">
        <f>IF(COUNT($A223)=0,"",IF(AI223="","--",IF(AI223="3E","3E",LOOKUP(AI223/AK$2,{0,0.4,0.45,0.5,0.55,0.6,0.65,0.7,0.75,0.8,1},{0,2,2.25,2.5,2.75,3,3.25,3.5,3.75,4}))))</f>
        <v/>
      </c>
      <c r="AL223" s="94" t="str">
        <f>IFERROR(IF(COUNT($A223)=0,"",IF(COUNT(W223)=0,"--",IF(COUNTIF(B223:AK223,"3E")&gt;0,"3E",SUM(IF(D223&gt;=2,D223*$D$3),IF(G223&gt;=2,G223*$G$3),IF(J223&gt;=2,J223*$J$3),IF(M223&gt;=2,M223*$M$3),IF(P223&gt;=2,P223*$P$3),IF(S223&gt;=2,S223*$S$3),IF(V223&gt;=2,V223*$V$3),IF(Y223&gt;=2,Y223*$Y$3),IF(AB223&gt;=2,AB223*$AB$3),IF(AE223&gt;=2,AE223*$AE$3),IF(AH223&gt;=2,AH223*$AH$3),IF(AK223&gt;=2,AK223*$AK$3))))),"")</f>
        <v/>
      </c>
      <c r="AM223" s="4" t="str">
        <f>IF(COUNT($A223)=0,"",IF(COUNT(W223)=0,"--",IF(COUNTIF(B223:Y223,"3E")&gt;0,"3E",TRUNC(SUM(IF(N(D223)&gt;=2,D$3*D223,0),IF(N(G223)&gt;=2,G$3*G223,0),IF(N(J223)&gt;=2,J$3*J223,0),IF(N(M223)&gt;=2,M$3*M223,0),IF(N(P223)&gt;=2,P$3*P223,0),IF(N(S223)&gt;=2,S$3*S223,0),IF(N(AB223)&gt;=2,AB$3*AB223,0),IF(N(AE223)&gt;=2,AE$3*AE223,0),IF(N(AH223)&gt;=2,AH$3*AH223,0),IF(N(V223)&gt;=2,V$3*V223,0),IF(N(Y223)&gt;=2,Y$3*Y223,0))/TCP,3))))</f>
        <v/>
      </c>
      <c r="AN223" s="2" t="str">
        <f>IFERROR(IF(COUNT($A223)=0,"",IF(COUNT(W223)=0,"--",IF(COUNTIF(B223:AK223,"3E")&gt;0,"3E",SUM(IF(D223&gt;=2,$D$3),IF(G223&gt;=2,$G$3),IF(J223&gt;=2,$J$3),IF(M223&gt;=2,$M$3),IF(P223&gt;=2,$P$3),IF(S223&gt;=2,$S$3),IF(V223&gt;=2,$V$3),IF(Y223&gt;=2,$Y$3),IF(AB223&gt;=2,$AB$3),IF(AE223&gt;=2,$AE$3),IF(AH223&gt;=2,$AH$3),IF(AK223&gt;=2,$AK$3))))),"")</f>
        <v/>
      </c>
      <c r="AO223" s="2" t="str">
        <f>IF(AM223="3E","3E",IF(COUNT($A223)=0,"",IF(COUNT(AK223)=0,"I",LOOKUP(AM223,{0,2,2.25,2.5,2.75,3,3.25,3.5,3.75,4},{"F","D","C","C+","B-","B","B+","A-","A","A+"}))))</f>
        <v/>
      </c>
      <c r="AP223" s="2" t="str">
        <f>IF(AM223="3E","3E",IF(OR(COUNT($A223)=0,COUNT(W223)=0),"",IF(AND(Y223&gt;=2,AM223&gt;=2,AN223&gt;=28),"PASS","FAIL")))</f>
        <v/>
      </c>
      <c r="AQ223" s="2" t="str">
        <f>IF(COUNT($A223)=0,"",IF(AP223="3E","3E",IF(AP223="PASS",CONCATENATE(IF(N(D223)&lt;2,"411F,",""),IF(N(G223)&lt;2,"412F,",""),IF(N(J223)&lt;2,"413F,",""),IF(N(M223)&lt;2,"421F,",""),IF(N(P223)&lt;2,"422F,",""),IF(N(S223)&lt;2,"423F,",""),IF(N(AB223)&lt;2,"431F,",""),IF(N(AE223)&lt;2,"432F,",""),IF(N(AH223)&lt;2,"433F,","")),"")))</f>
        <v/>
      </c>
      <c r="AR223" s="6" t="str">
        <f t="shared" si="4"/>
        <v/>
      </c>
    </row>
    <row r="224" spans="1:44" ht="18.95" customHeight="1" x14ac:dyDescent="0.25">
      <c r="A224" s="93" t="str">
        <f>IF(DR!$B226="","",DR!$B226)</f>
        <v/>
      </c>
      <c r="B224" s="5" t="str">
        <f>IF(COUNT($A224)=0,"",IF($A224&lt;&gt;DR!$B226,"ERR",DR!J226))</f>
        <v/>
      </c>
      <c r="C224" s="2" t="str">
        <f>IF(COUNT($A224)=0,"",IF(B224="3E","3E",IF(B224="","I",LOOKUP(B224/D$2,{0,0.4,0.45,0.5,0.55,0.6,0.65,0.7,0.75,0.8,1},{"F","D","C","C+","B-","B","B+","A-","A","A+"}))))</f>
        <v/>
      </c>
      <c r="D224" s="99" t="str">
        <f>IF(COUNT($A224)=0,"",IF(B224="","--",IF(B224="3E","3E",LOOKUP(B224/D$2,{0,0.4,0.45,0.5,0.55,0.6,0.65,0.7,0.75,0.8,1},{0,2,2.25,2.5,2.75,3,3.25,3.5,3.75,4}))))</f>
        <v/>
      </c>
      <c r="E224" s="5" t="str">
        <f>IF(COUNT($A224)=0,"",IF($A224&lt;&gt;DR!$B226,"ERR",DR!R226))</f>
        <v/>
      </c>
      <c r="F224" s="2" t="str">
        <f>IF(COUNT($A224)=0,"",IF(E224="3E","3E",IF(E224="","I",LOOKUP(E224/G$2,{0,0.4,0.45,0.5,0.55,0.6,0.65,0.7,0.75,0.8,1},{"F","D","C","C+","B-","B","B+","A-","A","A+"}))))</f>
        <v/>
      </c>
      <c r="G224" s="99" t="str">
        <f>IF(COUNT($A224)=0,"",IF(E224="","--",IF(E224="3E","3E",LOOKUP(E224/G$2,{0,0.4,0.45,0.5,0.55,0.6,0.65,0.7,0.75,0.8,1},{0,2,2.25,2.5,2.75,3,3.25,3.5,3.75,4}))))</f>
        <v/>
      </c>
      <c r="H224" s="5" t="str">
        <f>IF(COUNT($A224)=0,"",IF($A224&lt;&gt;DR!$B226,"ERR",DR!Z226))</f>
        <v/>
      </c>
      <c r="I224" s="2" t="str">
        <f>IF(COUNT($A224)=0,"",IF(H224="3E","3E",IF(H224="","I",LOOKUP(H224/J$2,{0,0.4,0.45,0.5,0.55,0.6,0.65,0.7,0.75,0.8,1},{"F","D","C","C+","B-","B","B+","A-","A","A+"}))))</f>
        <v/>
      </c>
      <c r="J224" s="99" t="str">
        <f>IF(COUNT($A224)=0,"",IF(H224="","--",IF(H224="3E","3E",LOOKUP(H224/J$2,{0,0.4,0.45,0.5,0.55,0.6,0.65,0.7,0.75,0.8,1},{0,2,2.25,2.5,2.75,3,3.25,3.5,3.75,4}))))</f>
        <v/>
      </c>
      <c r="K224" s="5" t="str">
        <f>IF(COUNT($A224)=0,"",IF($A224&lt;&gt;DR!$B226,"ERR",DR!AH226))</f>
        <v/>
      </c>
      <c r="L224" s="2" t="str">
        <f>IF(COUNT($A224)=0,"",IF(K224="3E","3E",IF(K224="","I",LOOKUP(K224/M$2,{0,0.4,0.45,0.5,0.55,0.6,0.65,0.7,0.75,0.8,1},{"F","D","C","C+","B-","B","B+","A-","A","A+"}))))</f>
        <v/>
      </c>
      <c r="M224" s="99" t="str">
        <f>IF(COUNT($A224)=0,"",IF(K224="","--",IF(K224="3E","3E",LOOKUP(K224/M$2,{0,0.4,0.45,0.5,0.55,0.6,0.65,0.7,0.75,0.8,1},{0,2,2.25,2.5,2.75,3,3.25,3.5,3.75,4}))))</f>
        <v/>
      </c>
      <c r="N224" s="5" t="str">
        <f>IF(COUNT($A224)=0,"",IF($A224&lt;&gt;DR!$B226,"ERR",DR!AP226))</f>
        <v/>
      </c>
      <c r="O224" s="2" t="str">
        <f>IF(COUNT($A224)=0,"",IF(N224="3E","3E",IF(N224="","I",LOOKUP(N224/P$2,{0,0.4,0.45,0.5,0.55,0.6,0.65,0.7,0.75,0.8,1},{"F","D","C","C+","B-","B","B+","A-","A","A+"}))))</f>
        <v/>
      </c>
      <c r="P224" s="99" t="str">
        <f>IF(COUNT($A224)=0,"",IF(N224="","--",IF(N224="3E","3E",LOOKUP(N224/P$2,{0,0.4,0.45,0.5,0.55,0.6,0.65,0.7,0.75,0.8,1},{0,2,2.25,2.5,2.75,3,3.25,3.5,3.75,4}))))</f>
        <v/>
      </c>
      <c r="Q224" s="5" t="str">
        <f>IF(COUNT($A224)=0,"",IF($A224&lt;&gt;DR!$B226,"ERR",DR!AX226))</f>
        <v/>
      </c>
      <c r="R224" s="2" t="str">
        <f>IF(COUNT($A224)=0,"",IF(Q224="3E","3E",IF(Q224="","I",LOOKUP(Q224/S$2,{0,0.4,0.45,0.5,0.55,0.6,0.65,0.7,0.75,0.8,1},{"F","D","C","C+","B-","B","B+","A-","A","A+"}))))</f>
        <v/>
      </c>
      <c r="S224" s="99" t="str">
        <f>IF(COUNT($A224)=0,"",IF(Q224="","--",IF(Q224="3E","3E",LOOKUP(Q224/S$2,{0,0.4,0.45,0.5,0.55,0.6,0.65,0.7,0.75,0.8,1},{0,2,2.25,2.5,2.75,3,3.25,3.5,3.75,4}))))</f>
        <v/>
      </c>
      <c r="T224" s="5" t="str">
        <f>IF(OR(COUNT($A224)=0,DR!BZ226=""),"",IF($A224&lt;&gt;DR!$B226,"ERR",DR!BZ226))</f>
        <v/>
      </c>
      <c r="U224" s="2" t="str">
        <f>IF(COUNT($A224)=0,"",IF(T224="3E","3E",IF(T224="","I",LOOKUP(T224/V$2,{0,0.4,0.45,0.5,0.55,0.6,0.65,0.7,0.75,0.8,1},{"F","D","C","C+","B-","B","B+","A-","A","A+"}))))</f>
        <v/>
      </c>
      <c r="V224" s="99" t="str">
        <f>IF(COUNT($A224)=0,"",IF(T224="","--",IF(T224="3E","3E",LOOKUP(T224/V$2,{0,0.4,0.45,0.5,0.55,0.6,0.65,0.7,0.75,0.8,1},{0,2,2.25,2.5,2.75,3,3.25,3.5,3.75,4}))))</f>
        <v/>
      </c>
      <c r="W224" s="5" t="str">
        <f>IF(COUNT($A224)=0,"",IF($A224&lt;&gt;DR!$B226,"ERR",IF(DR!$A226="IM",DR!CL226,DR!CK226)))</f>
        <v/>
      </c>
      <c r="X224" s="2" t="str">
        <f>IF(COUNT($A224)=0,"",IF(W224="3E","3E",IF(W224="","I",LOOKUP(W224/Y$2,{0,0.4,0.45,0.5,0.55,0.6,0.65,0.7,0.75,0.8,1},{"F","D","C","C+","B-","B","B+","A-","A","A+"}))))</f>
        <v/>
      </c>
      <c r="Y224" s="99" t="str">
        <f>IF(COUNT($A224)=0,"",IF(W224="","--",IF(W224="3E","3E",LOOKUP(W224/Y$2,{0,0.4,0.45,0.5,0.55,0.6,0.65,0.7,0.75,0.8,1},{0,2,2.25,2.5,2.75,3,3.25,3.5,3.75,4}))))</f>
        <v/>
      </c>
      <c r="Z224" s="5" t="str">
        <f>IF(COUNT($A224)=0,"",IF($A224&lt;&gt;DR!$B226,"ERR",DR!BF226))</f>
        <v/>
      </c>
      <c r="AA224" s="2" t="str">
        <f>IF(COUNT($A224)=0,"",IF(Z224="3E","3E",IF(Z224="","I",LOOKUP(Z224/AB$2,{0,0.4,0.45,0.5,0.55,0.6,0.65,0.7,0.75,0.8,1},{"F","D","C","C+","B-","B","B+","A-","A","A+"}))))</f>
        <v/>
      </c>
      <c r="AB224" s="99" t="str">
        <f>IF(COUNT($A224)=0,"",IF(Z224="","--",IF(Z224="3E","3E",LOOKUP(Z224/AB$2,{0,0.4,0.45,0.5,0.55,0.6,0.65,0.7,0.75,0.8,1},{0,2,2.25,2.5,2.75,3,3.25,3.5,3.75,4}))))</f>
        <v/>
      </c>
      <c r="AC224" s="5" t="str">
        <f>IF(COUNT($A224)=0,"",IF($A224&lt;&gt;DR!$B226,"ERR",DR!BG226))</f>
        <v/>
      </c>
      <c r="AD224" s="2" t="str">
        <f>IF(COUNT($A224)=0,"",IF(AC224="3E","3E",IF(AC224="","I",LOOKUP(AC224/AE$2,{0,0.4,0.45,0.5,0.55,0.6,0.65,0.7,0.75,0.8,1},{"F","D","C","C+","B-","B","B+","A-","A","A+"}))))</f>
        <v/>
      </c>
      <c r="AE224" s="99" t="str">
        <f>IF(COUNT($A224)=0,"",IF(AC224="","--",IF(AC224="3E","3E",LOOKUP(AC224/AE$2,{0,0.4,0.45,0.5,0.55,0.6,0.65,0.7,0.75,0.8,1},{0,2,2.25,2.5,2.75,3,3.25,3.5,3.75,4}))))</f>
        <v/>
      </c>
      <c r="AF224" s="5" t="str">
        <f>IF(COUNT($A224)=0,"",IF($A224&lt;&gt;DR!$B226,"ERR",DR!BQ226))</f>
        <v/>
      </c>
      <c r="AG224" s="2" t="str">
        <f>IF(COUNT($A224)=0,"",IF(AF224="3E","3E",IF(AF224="","I",LOOKUP(AF224/AH$2,{0,0.4,0.45,0.5,0.55,0.6,0.65,0.7,0.75,0.8,1},{"F","D","C","C+","B-","B","B+","A-","A","A+"}))))</f>
        <v/>
      </c>
      <c r="AH224" s="99" t="str">
        <f>IF(COUNT($A224)=0,"",IF(AF224="","--",IF(AF224="3E","3E",LOOKUP(AF224/AH$2,{0,0.4,0.45,0.5,0.55,0.6,0.65,0.7,0.75,0.8,1},{0,2,2.25,2.5,2.75,3,3.25,3.5,3.75,4}))))</f>
        <v/>
      </c>
      <c r="AI224" s="5" t="str">
        <f>IF(COUNT($A224)=0,"",IF($A224&lt;&gt;DR!$B226,"ERR",DR!BY226))</f>
        <v/>
      </c>
      <c r="AJ224" s="2" t="str">
        <f>IF(COUNT($A224)=0,"",IF(AI224="3E","3E",IF(AI224="","I",LOOKUP(AI224/AK$2,{0,0.4,0.45,0.5,0.55,0.6,0.65,0.7,0.75,0.8,1},{"F","D","C","C+","B-","B","B+","A-","A","A+"}))))</f>
        <v/>
      </c>
      <c r="AK224" s="103" t="str">
        <f>IF(COUNT($A224)=0,"",IF(AI224="","--",IF(AI224="3E","3E",LOOKUP(AI224/AK$2,{0,0.4,0.45,0.5,0.55,0.6,0.65,0.7,0.75,0.8,1},{0,2,2.25,2.5,2.75,3,3.25,3.5,3.75,4}))))</f>
        <v/>
      </c>
      <c r="AL224" s="94" t="str">
        <f>IFERROR(IF(COUNT($A224)=0,"",IF(COUNT(W224)=0,"--",IF(COUNTIF(B224:AK224,"3E")&gt;0,"3E",SUM(IF(D224&gt;=2,D224*$D$3),IF(G224&gt;=2,G224*$G$3),IF(J224&gt;=2,J224*$J$3),IF(M224&gt;=2,M224*$M$3),IF(P224&gt;=2,P224*$P$3),IF(S224&gt;=2,S224*$S$3),IF(V224&gt;=2,V224*$V$3),IF(Y224&gt;=2,Y224*$Y$3),IF(AB224&gt;=2,AB224*$AB$3),IF(AE224&gt;=2,AE224*$AE$3),IF(AH224&gt;=2,AH224*$AH$3),IF(AK224&gt;=2,AK224*$AK$3))))),"")</f>
        <v/>
      </c>
      <c r="AM224" s="4" t="str">
        <f>IF(COUNT($A224)=0,"",IF(COUNT(W224)=0,"--",IF(COUNTIF(B224:Y224,"3E")&gt;0,"3E",TRUNC(SUM(IF(N(D224)&gt;=2,D$3*D224,0),IF(N(G224)&gt;=2,G$3*G224,0),IF(N(J224)&gt;=2,J$3*J224,0),IF(N(M224)&gt;=2,M$3*M224,0),IF(N(P224)&gt;=2,P$3*P224,0),IF(N(S224)&gt;=2,S$3*S224,0),IF(N(AB224)&gt;=2,AB$3*AB224,0),IF(N(AE224)&gt;=2,AE$3*AE224,0),IF(N(AH224)&gt;=2,AH$3*AH224,0),IF(N(V224)&gt;=2,V$3*V224,0),IF(N(Y224)&gt;=2,Y$3*Y224,0))/TCP,3))))</f>
        <v/>
      </c>
      <c r="AN224" s="2" t="str">
        <f>IFERROR(IF(COUNT($A224)=0,"",IF(COUNT(W224)=0,"--",IF(COUNTIF(B224:AK224,"3E")&gt;0,"3E",SUM(IF(D224&gt;=2,$D$3),IF(G224&gt;=2,$G$3),IF(J224&gt;=2,$J$3),IF(M224&gt;=2,$M$3),IF(P224&gt;=2,$P$3),IF(S224&gt;=2,$S$3),IF(V224&gt;=2,$V$3),IF(Y224&gt;=2,$Y$3),IF(AB224&gt;=2,$AB$3),IF(AE224&gt;=2,$AE$3),IF(AH224&gt;=2,$AH$3),IF(AK224&gt;=2,$AK$3))))),"")</f>
        <v/>
      </c>
      <c r="AO224" s="2" t="str">
        <f>IF(AM224="3E","3E",IF(COUNT($A224)=0,"",IF(COUNT(AK224)=0,"I",LOOKUP(AM224,{0,2,2.25,2.5,2.75,3,3.25,3.5,3.75,4},{"F","D","C","C+","B-","B","B+","A-","A","A+"}))))</f>
        <v/>
      </c>
      <c r="AP224" s="2" t="str">
        <f>IF(AM224="3E","3E",IF(OR(COUNT($A224)=0,COUNT(W224)=0),"",IF(AND(Y224&gt;=2,AM224&gt;=2,AN224&gt;=28),"PASS","FAIL")))</f>
        <v/>
      </c>
      <c r="AQ224" s="2" t="str">
        <f>IF(COUNT($A224)=0,"",IF(AP224="3E","3E",IF(AP224="PASS",CONCATENATE(IF(N(D224)&lt;2,"411F,",""),IF(N(G224)&lt;2,"412F,",""),IF(N(J224)&lt;2,"413F,",""),IF(N(M224)&lt;2,"421F,",""),IF(N(P224)&lt;2,"422F,",""),IF(N(S224)&lt;2,"423F,",""),IF(N(AB224)&lt;2,"431F,",""),IF(N(AE224)&lt;2,"432F,",""),IF(N(AH224)&lt;2,"433F,","")),"")))</f>
        <v/>
      </c>
      <c r="AR224" s="6" t="str">
        <f t="shared" si="4"/>
        <v/>
      </c>
    </row>
    <row r="225" spans="1:44" ht="18.95" customHeight="1" x14ac:dyDescent="0.25">
      <c r="A225" s="93" t="str">
        <f>IF(DR!$B227="","",DR!$B227)</f>
        <v/>
      </c>
      <c r="B225" s="5" t="str">
        <f>IF(COUNT($A225)=0,"",IF($A225&lt;&gt;DR!$B227,"ERR",DR!J227))</f>
        <v/>
      </c>
      <c r="C225" s="2" t="str">
        <f>IF(COUNT($A225)=0,"",IF(B225="3E","3E",IF(B225="","I",LOOKUP(B225/D$2,{0,0.4,0.45,0.5,0.55,0.6,0.65,0.7,0.75,0.8,1},{"F","D","C","C+","B-","B","B+","A-","A","A+"}))))</f>
        <v/>
      </c>
      <c r="D225" s="99" t="str">
        <f>IF(COUNT($A225)=0,"",IF(B225="","--",IF(B225="3E","3E",LOOKUP(B225/D$2,{0,0.4,0.45,0.5,0.55,0.6,0.65,0.7,0.75,0.8,1},{0,2,2.25,2.5,2.75,3,3.25,3.5,3.75,4}))))</f>
        <v/>
      </c>
      <c r="E225" s="5" t="str">
        <f>IF(COUNT($A225)=0,"",IF($A225&lt;&gt;DR!$B227,"ERR",DR!R227))</f>
        <v/>
      </c>
      <c r="F225" s="2" t="str">
        <f>IF(COUNT($A225)=0,"",IF(E225="3E","3E",IF(E225="","I",LOOKUP(E225/G$2,{0,0.4,0.45,0.5,0.55,0.6,0.65,0.7,0.75,0.8,1},{"F","D","C","C+","B-","B","B+","A-","A","A+"}))))</f>
        <v/>
      </c>
      <c r="G225" s="99" t="str">
        <f>IF(COUNT($A225)=0,"",IF(E225="","--",IF(E225="3E","3E",LOOKUP(E225/G$2,{0,0.4,0.45,0.5,0.55,0.6,0.65,0.7,0.75,0.8,1},{0,2,2.25,2.5,2.75,3,3.25,3.5,3.75,4}))))</f>
        <v/>
      </c>
      <c r="H225" s="5" t="str">
        <f>IF(COUNT($A225)=0,"",IF($A225&lt;&gt;DR!$B227,"ERR",DR!Z227))</f>
        <v/>
      </c>
      <c r="I225" s="2" t="str">
        <f>IF(COUNT($A225)=0,"",IF(H225="3E","3E",IF(H225="","I",LOOKUP(H225/J$2,{0,0.4,0.45,0.5,0.55,0.6,0.65,0.7,0.75,0.8,1},{"F","D","C","C+","B-","B","B+","A-","A","A+"}))))</f>
        <v/>
      </c>
      <c r="J225" s="99" t="str">
        <f>IF(COUNT($A225)=0,"",IF(H225="","--",IF(H225="3E","3E",LOOKUP(H225/J$2,{0,0.4,0.45,0.5,0.55,0.6,0.65,0.7,0.75,0.8,1},{0,2,2.25,2.5,2.75,3,3.25,3.5,3.75,4}))))</f>
        <v/>
      </c>
      <c r="K225" s="5" t="str">
        <f>IF(COUNT($A225)=0,"",IF($A225&lt;&gt;DR!$B227,"ERR",DR!AH227))</f>
        <v/>
      </c>
      <c r="L225" s="2" t="str">
        <f>IF(COUNT($A225)=0,"",IF(K225="3E","3E",IF(K225="","I",LOOKUP(K225/M$2,{0,0.4,0.45,0.5,0.55,0.6,0.65,0.7,0.75,0.8,1},{"F","D","C","C+","B-","B","B+","A-","A","A+"}))))</f>
        <v/>
      </c>
      <c r="M225" s="99" t="str">
        <f>IF(COUNT($A225)=0,"",IF(K225="","--",IF(K225="3E","3E",LOOKUP(K225/M$2,{0,0.4,0.45,0.5,0.55,0.6,0.65,0.7,0.75,0.8,1},{0,2,2.25,2.5,2.75,3,3.25,3.5,3.75,4}))))</f>
        <v/>
      </c>
      <c r="N225" s="5" t="str">
        <f>IF(COUNT($A225)=0,"",IF($A225&lt;&gt;DR!$B227,"ERR",DR!AP227))</f>
        <v/>
      </c>
      <c r="O225" s="2" t="str">
        <f>IF(COUNT($A225)=0,"",IF(N225="3E","3E",IF(N225="","I",LOOKUP(N225/P$2,{0,0.4,0.45,0.5,0.55,0.6,0.65,0.7,0.75,0.8,1},{"F","D","C","C+","B-","B","B+","A-","A","A+"}))))</f>
        <v/>
      </c>
      <c r="P225" s="99" t="str">
        <f>IF(COUNT($A225)=0,"",IF(N225="","--",IF(N225="3E","3E",LOOKUP(N225/P$2,{0,0.4,0.45,0.5,0.55,0.6,0.65,0.7,0.75,0.8,1},{0,2,2.25,2.5,2.75,3,3.25,3.5,3.75,4}))))</f>
        <v/>
      </c>
      <c r="Q225" s="5" t="str">
        <f>IF(COUNT($A225)=0,"",IF($A225&lt;&gt;DR!$B227,"ERR",DR!AX227))</f>
        <v/>
      </c>
      <c r="R225" s="2" t="str">
        <f>IF(COUNT($A225)=0,"",IF(Q225="3E","3E",IF(Q225="","I",LOOKUP(Q225/S$2,{0,0.4,0.45,0.5,0.55,0.6,0.65,0.7,0.75,0.8,1},{"F","D","C","C+","B-","B","B+","A-","A","A+"}))))</f>
        <v/>
      </c>
      <c r="S225" s="99" t="str">
        <f>IF(COUNT($A225)=0,"",IF(Q225="","--",IF(Q225="3E","3E",LOOKUP(Q225/S$2,{0,0.4,0.45,0.5,0.55,0.6,0.65,0.7,0.75,0.8,1},{0,2,2.25,2.5,2.75,3,3.25,3.5,3.75,4}))))</f>
        <v/>
      </c>
      <c r="T225" s="5" t="str">
        <f>IF(OR(COUNT($A225)=0,DR!BZ227=""),"",IF($A225&lt;&gt;DR!$B227,"ERR",DR!BZ227))</f>
        <v/>
      </c>
      <c r="U225" s="2" t="str">
        <f>IF(COUNT($A225)=0,"",IF(T225="3E","3E",IF(T225="","I",LOOKUP(T225/V$2,{0,0.4,0.45,0.5,0.55,0.6,0.65,0.7,0.75,0.8,1},{"F","D","C","C+","B-","B","B+","A-","A","A+"}))))</f>
        <v/>
      </c>
      <c r="V225" s="99" t="str">
        <f>IF(COUNT($A225)=0,"",IF(T225="","--",IF(T225="3E","3E",LOOKUP(T225/V$2,{0,0.4,0.45,0.5,0.55,0.6,0.65,0.7,0.75,0.8,1},{0,2,2.25,2.5,2.75,3,3.25,3.5,3.75,4}))))</f>
        <v/>
      </c>
      <c r="W225" s="5" t="str">
        <f>IF(COUNT($A225)=0,"",IF($A225&lt;&gt;DR!$B227,"ERR",IF(DR!$A227="IM",DR!CL227,DR!CK227)))</f>
        <v/>
      </c>
      <c r="X225" s="2" t="str">
        <f>IF(COUNT($A225)=0,"",IF(W225="3E","3E",IF(W225="","I",LOOKUP(W225/Y$2,{0,0.4,0.45,0.5,0.55,0.6,0.65,0.7,0.75,0.8,1},{"F","D","C","C+","B-","B","B+","A-","A","A+"}))))</f>
        <v/>
      </c>
      <c r="Y225" s="99" t="str">
        <f>IF(COUNT($A225)=0,"",IF(W225="","--",IF(W225="3E","3E",LOOKUP(W225/Y$2,{0,0.4,0.45,0.5,0.55,0.6,0.65,0.7,0.75,0.8,1},{0,2,2.25,2.5,2.75,3,3.25,3.5,3.75,4}))))</f>
        <v/>
      </c>
      <c r="Z225" s="5" t="str">
        <f>IF(COUNT($A225)=0,"",IF($A225&lt;&gt;DR!$B227,"ERR",DR!BF227))</f>
        <v/>
      </c>
      <c r="AA225" s="2" t="str">
        <f>IF(COUNT($A225)=0,"",IF(Z225="3E","3E",IF(Z225="","I",LOOKUP(Z225/AB$2,{0,0.4,0.45,0.5,0.55,0.6,0.65,0.7,0.75,0.8,1},{"F","D","C","C+","B-","B","B+","A-","A","A+"}))))</f>
        <v/>
      </c>
      <c r="AB225" s="99" t="str">
        <f>IF(COUNT($A225)=0,"",IF(Z225="","--",IF(Z225="3E","3E",LOOKUP(Z225/AB$2,{0,0.4,0.45,0.5,0.55,0.6,0.65,0.7,0.75,0.8,1},{0,2,2.25,2.5,2.75,3,3.25,3.5,3.75,4}))))</f>
        <v/>
      </c>
      <c r="AC225" s="5" t="str">
        <f>IF(COUNT($A225)=0,"",IF($A225&lt;&gt;DR!$B227,"ERR",DR!BG227))</f>
        <v/>
      </c>
      <c r="AD225" s="2" t="str">
        <f>IF(COUNT($A225)=0,"",IF(AC225="3E","3E",IF(AC225="","I",LOOKUP(AC225/AE$2,{0,0.4,0.45,0.5,0.55,0.6,0.65,0.7,0.75,0.8,1},{"F","D","C","C+","B-","B","B+","A-","A","A+"}))))</f>
        <v/>
      </c>
      <c r="AE225" s="99" t="str">
        <f>IF(COUNT($A225)=0,"",IF(AC225="","--",IF(AC225="3E","3E",LOOKUP(AC225/AE$2,{0,0.4,0.45,0.5,0.55,0.6,0.65,0.7,0.75,0.8,1},{0,2,2.25,2.5,2.75,3,3.25,3.5,3.75,4}))))</f>
        <v/>
      </c>
      <c r="AF225" s="5" t="str">
        <f>IF(COUNT($A225)=0,"",IF($A225&lt;&gt;DR!$B227,"ERR",DR!BQ227))</f>
        <v/>
      </c>
      <c r="AG225" s="2" t="str">
        <f>IF(COUNT($A225)=0,"",IF(AF225="3E","3E",IF(AF225="","I",LOOKUP(AF225/AH$2,{0,0.4,0.45,0.5,0.55,0.6,0.65,0.7,0.75,0.8,1},{"F","D","C","C+","B-","B","B+","A-","A","A+"}))))</f>
        <v/>
      </c>
      <c r="AH225" s="99" t="str">
        <f>IF(COUNT($A225)=0,"",IF(AF225="","--",IF(AF225="3E","3E",LOOKUP(AF225/AH$2,{0,0.4,0.45,0.5,0.55,0.6,0.65,0.7,0.75,0.8,1},{0,2,2.25,2.5,2.75,3,3.25,3.5,3.75,4}))))</f>
        <v/>
      </c>
      <c r="AI225" s="5" t="str">
        <f>IF(COUNT($A225)=0,"",IF($A225&lt;&gt;DR!$B227,"ERR",DR!BY227))</f>
        <v/>
      </c>
      <c r="AJ225" s="2" t="str">
        <f>IF(COUNT($A225)=0,"",IF(AI225="3E","3E",IF(AI225="","I",LOOKUP(AI225/AK$2,{0,0.4,0.45,0.5,0.55,0.6,0.65,0.7,0.75,0.8,1},{"F","D","C","C+","B-","B","B+","A-","A","A+"}))))</f>
        <v/>
      </c>
      <c r="AK225" s="103" t="str">
        <f>IF(COUNT($A225)=0,"",IF(AI225="","--",IF(AI225="3E","3E",LOOKUP(AI225/AK$2,{0,0.4,0.45,0.5,0.55,0.6,0.65,0.7,0.75,0.8,1},{0,2,2.25,2.5,2.75,3,3.25,3.5,3.75,4}))))</f>
        <v/>
      </c>
      <c r="AL225" s="94" t="str">
        <f>IFERROR(IF(COUNT($A225)=0,"",IF(COUNT(W225)=0,"--",IF(COUNTIF(B225:AK225,"3E")&gt;0,"3E",SUM(IF(D225&gt;=2,D225*$D$3),IF(G225&gt;=2,G225*$G$3),IF(J225&gt;=2,J225*$J$3),IF(M225&gt;=2,M225*$M$3),IF(P225&gt;=2,P225*$P$3),IF(S225&gt;=2,S225*$S$3),IF(V225&gt;=2,V225*$V$3),IF(Y225&gt;=2,Y225*$Y$3),IF(AB225&gt;=2,AB225*$AB$3),IF(AE225&gt;=2,AE225*$AE$3),IF(AH225&gt;=2,AH225*$AH$3),IF(AK225&gt;=2,AK225*$AK$3))))),"")</f>
        <v/>
      </c>
      <c r="AM225" s="4" t="str">
        <f>IF(COUNT($A225)=0,"",IF(COUNT(W225)=0,"--",IF(COUNTIF(B225:Y225,"3E")&gt;0,"3E",TRUNC(SUM(IF(N(D225)&gt;=2,D$3*D225,0),IF(N(G225)&gt;=2,G$3*G225,0),IF(N(J225)&gt;=2,J$3*J225,0),IF(N(M225)&gt;=2,M$3*M225,0),IF(N(P225)&gt;=2,P$3*P225,0),IF(N(S225)&gt;=2,S$3*S225,0),IF(N(AB225)&gt;=2,AB$3*AB225,0),IF(N(AE225)&gt;=2,AE$3*AE225,0),IF(N(AH225)&gt;=2,AH$3*AH225,0),IF(N(V225)&gt;=2,V$3*V225,0),IF(N(Y225)&gt;=2,Y$3*Y225,0))/TCP,3))))</f>
        <v/>
      </c>
      <c r="AN225" s="2" t="str">
        <f>IFERROR(IF(COUNT($A225)=0,"",IF(COUNT(W225)=0,"--",IF(COUNTIF(B225:AK225,"3E")&gt;0,"3E",SUM(IF(D225&gt;=2,$D$3),IF(G225&gt;=2,$G$3),IF(J225&gt;=2,$J$3),IF(M225&gt;=2,$M$3),IF(P225&gt;=2,$P$3),IF(S225&gt;=2,$S$3),IF(V225&gt;=2,$V$3),IF(Y225&gt;=2,$Y$3),IF(AB225&gt;=2,$AB$3),IF(AE225&gt;=2,$AE$3),IF(AH225&gt;=2,$AH$3),IF(AK225&gt;=2,$AK$3))))),"")</f>
        <v/>
      </c>
      <c r="AO225" s="2" t="str">
        <f>IF(AM225="3E","3E",IF(COUNT($A225)=0,"",IF(COUNT(AK225)=0,"I",LOOKUP(AM225,{0,2,2.25,2.5,2.75,3,3.25,3.5,3.75,4},{"F","D","C","C+","B-","B","B+","A-","A","A+"}))))</f>
        <v/>
      </c>
      <c r="AP225" s="2" t="str">
        <f>IF(AM225="3E","3E",IF(OR(COUNT($A225)=0,COUNT(W225)=0),"",IF(AND(Y225&gt;=2,AM225&gt;=2,AN225&gt;=28),"PASS","FAIL")))</f>
        <v/>
      </c>
      <c r="AQ225" s="2" t="str">
        <f>IF(COUNT($A225)=0,"",IF(AP225="3E","3E",IF(AP225="PASS",CONCATENATE(IF(N(D225)&lt;2,"411F,",""),IF(N(G225)&lt;2,"412F,",""),IF(N(J225)&lt;2,"413F,",""),IF(N(M225)&lt;2,"421F,",""),IF(N(P225)&lt;2,"422F,",""),IF(N(S225)&lt;2,"423F,",""),IF(N(AB225)&lt;2,"431F,",""),IF(N(AE225)&lt;2,"432F,",""),IF(N(AH225)&lt;2,"433F,","")),"")))</f>
        <v/>
      </c>
      <c r="AR225" s="6" t="str">
        <f t="shared" si="4"/>
        <v/>
      </c>
    </row>
    <row r="226" spans="1:44" ht="18.95" customHeight="1" x14ac:dyDescent="0.25">
      <c r="A226" s="93" t="str">
        <f>IF(DR!$B228="","",DR!$B228)</f>
        <v/>
      </c>
      <c r="B226" s="5" t="str">
        <f>IF(COUNT($A226)=0,"",IF($A226&lt;&gt;DR!$B228,"ERR",DR!J228))</f>
        <v/>
      </c>
      <c r="C226" s="2" t="str">
        <f>IF(COUNT($A226)=0,"",IF(B226="3E","3E",IF(B226="","I",LOOKUP(B226/D$2,{0,0.4,0.45,0.5,0.55,0.6,0.65,0.7,0.75,0.8,1},{"F","D","C","C+","B-","B","B+","A-","A","A+"}))))</f>
        <v/>
      </c>
      <c r="D226" s="99" t="str">
        <f>IF(COUNT($A226)=0,"",IF(B226="","--",IF(B226="3E","3E",LOOKUP(B226/D$2,{0,0.4,0.45,0.5,0.55,0.6,0.65,0.7,0.75,0.8,1},{0,2,2.25,2.5,2.75,3,3.25,3.5,3.75,4}))))</f>
        <v/>
      </c>
      <c r="E226" s="5" t="str">
        <f>IF(COUNT($A226)=0,"",IF($A226&lt;&gt;DR!$B228,"ERR",DR!R228))</f>
        <v/>
      </c>
      <c r="F226" s="2" t="str">
        <f>IF(COUNT($A226)=0,"",IF(E226="3E","3E",IF(E226="","I",LOOKUP(E226/G$2,{0,0.4,0.45,0.5,0.55,0.6,0.65,0.7,0.75,0.8,1},{"F","D","C","C+","B-","B","B+","A-","A","A+"}))))</f>
        <v/>
      </c>
      <c r="G226" s="99" t="str">
        <f>IF(COUNT($A226)=0,"",IF(E226="","--",IF(E226="3E","3E",LOOKUP(E226/G$2,{0,0.4,0.45,0.5,0.55,0.6,0.65,0.7,0.75,0.8,1},{0,2,2.25,2.5,2.75,3,3.25,3.5,3.75,4}))))</f>
        <v/>
      </c>
      <c r="H226" s="5" t="str">
        <f>IF(COUNT($A226)=0,"",IF($A226&lt;&gt;DR!$B228,"ERR",DR!Z228))</f>
        <v/>
      </c>
      <c r="I226" s="2" t="str">
        <f>IF(COUNT($A226)=0,"",IF(H226="3E","3E",IF(H226="","I",LOOKUP(H226/J$2,{0,0.4,0.45,0.5,0.55,0.6,0.65,0.7,0.75,0.8,1},{"F","D","C","C+","B-","B","B+","A-","A","A+"}))))</f>
        <v/>
      </c>
      <c r="J226" s="99" t="str">
        <f>IF(COUNT($A226)=0,"",IF(H226="","--",IF(H226="3E","3E",LOOKUP(H226/J$2,{0,0.4,0.45,0.5,0.55,0.6,0.65,0.7,0.75,0.8,1},{0,2,2.25,2.5,2.75,3,3.25,3.5,3.75,4}))))</f>
        <v/>
      </c>
      <c r="K226" s="5" t="str">
        <f>IF(COUNT($A226)=0,"",IF($A226&lt;&gt;DR!$B228,"ERR",DR!AH228))</f>
        <v/>
      </c>
      <c r="L226" s="2" t="str">
        <f>IF(COUNT($A226)=0,"",IF(K226="3E","3E",IF(K226="","I",LOOKUP(K226/M$2,{0,0.4,0.45,0.5,0.55,0.6,0.65,0.7,0.75,0.8,1},{"F","D","C","C+","B-","B","B+","A-","A","A+"}))))</f>
        <v/>
      </c>
      <c r="M226" s="99" t="str">
        <f>IF(COUNT($A226)=0,"",IF(K226="","--",IF(K226="3E","3E",LOOKUP(K226/M$2,{0,0.4,0.45,0.5,0.55,0.6,0.65,0.7,0.75,0.8,1},{0,2,2.25,2.5,2.75,3,3.25,3.5,3.75,4}))))</f>
        <v/>
      </c>
      <c r="N226" s="5" t="str">
        <f>IF(COUNT($A226)=0,"",IF($A226&lt;&gt;DR!$B228,"ERR",DR!AP228))</f>
        <v/>
      </c>
      <c r="O226" s="2" t="str">
        <f>IF(COUNT($A226)=0,"",IF(N226="3E","3E",IF(N226="","I",LOOKUP(N226/P$2,{0,0.4,0.45,0.5,0.55,0.6,0.65,0.7,0.75,0.8,1},{"F","D","C","C+","B-","B","B+","A-","A","A+"}))))</f>
        <v/>
      </c>
      <c r="P226" s="99" t="str">
        <f>IF(COUNT($A226)=0,"",IF(N226="","--",IF(N226="3E","3E",LOOKUP(N226/P$2,{0,0.4,0.45,0.5,0.55,0.6,0.65,0.7,0.75,0.8,1},{0,2,2.25,2.5,2.75,3,3.25,3.5,3.75,4}))))</f>
        <v/>
      </c>
      <c r="Q226" s="5" t="str">
        <f>IF(COUNT($A226)=0,"",IF($A226&lt;&gt;DR!$B228,"ERR",DR!AX228))</f>
        <v/>
      </c>
      <c r="R226" s="2" t="str">
        <f>IF(COUNT($A226)=0,"",IF(Q226="3E","3E",IF(Q226="","I",LOOKUP(Q226/S$2,{0,0.4,0.45,0.5,0.55,0.6,0.65,0.7,0.75,0.8,1},{"F","D","C","C+","B-","B","B+","A-","A","A+"}))))</f>
        <v/>
      </c>
      <c r="S226" s="99" t="str">
        <f>IF(COUNT($A226)=0,"",IF(Q226="","--",IF(Q226="3E","3E",LOOKUP(Q226/S$2,{0,0.4,0.45,0.5,0.55,0.6,0.65,0.7,0.75,0.8,1},{0,2,2.25,2.5,2.75,3,3.25,3.5,3.75,4}))))</f>
        <v/>
      </c>
      <c r="T226" s="5" t="str">
        <f>IF(OR(COUNT($A226)=0,DR!BZ228=""),"",IF($A226&lt;&gt;DR!$B228,"ERR",DR!BZ228))</f>
        <v/>
      </c>
      <c r="U226" s="2" t="str">
        <f>IF(COUNT($A226)=0,"",IF(T226="3E","3E",IF(T226="","I",LOOKUP(T226/V$2,{0,0.4,0.45,0.5,0.55,0.6,0.65,0.7,0.75,0.8,1},{"F","D","C","C+","B-","B","B+","A-","A","A+"}))))</f>
        <v/>
      </c>
      <c r="V226" s="99" t="str">
        <f>IF(COUNT($A226)=0,"",IF(T226="","--",IF(T226="3E","3E",LOOKUP(T226/V$2,{0,0.4,0.45,0.5,0.55,0.6,0.65,0.7,0.75,0.8,1},{0,2,2.25,2.5,2.75,3,3.25,3.5,3.75,4}))))</f>
        <v/>
      </c>
      <c r="W226" s="5" t="str">
        <f>IF(COUNT($A226)=0,"",IF($A226&lt;&gt;DR!$B228,"ERR",IF(DR!$A228="IM",DR!CL228,DR!CK228)))</f>
        <v/>
      </c>
      <c r="X226" s="2" t="str">
        <f>IF(COUNT($A226)=0,"",IF(W226="3E","3E",IF(W226="","I",LOOKUP(W226/Y$2,{0,0.4,0.45,0.5,0.55,0.6,0.65,0.7,0.75,0.8,1},{"F","D","C","C+","B-","B","B+","A-","A","A+"}))))</f>
        <v/>
      </c>
      <c r="Y226" s="99" t="str">
        <f>IF(COUNT($A226)=0,"",IF(W226="","--",IF(W226="3E","3E",LOOKUP(W226/Y$2,{0,0.4,0.45,0.5,0.55,0.6,0.65,0.7,0.75,0.8,1},{0,2,2.25,2.5,2.75,3,3.25,3.5,3.75,4}))))</f>
        <v/>
      </c>
      <c r="Z226" s="5" t="str">
        <f>IF(COUNT($A226)=0,"",IF($A226&lt;&gt;DR!$B228,"ERR",DR!BF228))</f>
        <v/>
      </c>
      <c r="AA226" s="2" t="str">
        <f>IF(COUNT($A226)=0,"",IF(Z226="3E","3E",IF(Z226="","I",LOOKUP(Z226/AB$2,{0,0.4,0.45,0.5,0.55,0.6,0.65,0.7,0.75,0.8,1},{"F","D","C","C+","B-","B","B+","A-","A","A+"}))))</f>
        <v/>
      </c>
      <c r="AB226" s="99" t="str">
        <f>IF(COUNT($A226)=0,"",IF(Z226="","--",IF(Z226="3E","3E",LOOKUP(Z226/AB$2,{0,0.4,0.45,0.5,0.55,0.6,0.65,0.7,0.75,0.8,1},{0,2,2.25,2.5,2.75,3,3.25,3.5,3.75,4}))))</f>
        <v/>
      </c>
      <c r="AC226" s="5" t="str">
        <f>IF(COUNT($A226)=0,"",IF($A226&lt;&gt;DR!$B228,"ERR",DR!BG228))</f>
        <v/>
      </c>
      <c r="AD226" s="2" t="str">
        <f>IF(COUNT($A226)=0,"",IF(AC226="3E","3E",IF(AC226="","I",LOOKUP(AC226/AE$2,{0,0.4,0.45,0.5,0.55,0.6,0.65,0.7,0.75,0.8,1},{"F","D","C","C+","B-","B","B+","A-","A","A+"}))))</f>
        <v/>
      </c>
      <c r="AE226" s="99" t="str">
        <f>IF(COUNT($A226)=0,"",IF(AC226="","--",IF(AC226="3E","3E",LOOKUP(AC226/AE$2,{0,0.4,0.45,0.5,0.55,0.6,0.65,0.7,0.75,0.8,1},{0,2,2.25,2.5,2.75,3,3.25,3.5,3.75,4}))))</f>
        <v/>
      </c>
      <c r="AF226" s="5" t="str">
        <f>IF(COUNT($A226)=0,"",IF($A226&lt;&gt;DR!$B228,"ERR",DR!BQ228))</f>
        <v/>
      </c>
      <c r="AG226" s="2" t="str">
        <f>IF(COUNT($A226)=0,"",IF(AF226="3E","3E",IF(AF226="","I",LOOKUP(AF226/AH$2,{0,0.4,0.45,0.5,0.55,0.6,0.65,0.7,0.75,0.8,1},{"F","D","C","C+","B-","B","B+","A-","A","A+"}))))</f>
        <v/>
      </c>
      <c r="AH226" s="99" t="str">
        <f>IF(COUNT($A226)=0,"",IF(AF226="","--",IF(AF226="3E","3E",LOOKUP(AF226/AH$2,{0,0.4,0.45,0.5,0.55,0.6,0.65,0.7,0.75,0.8,1},{0,2,2.25,2.5,2.75,3,3.25,3.5,3.75,4}))))</f>
        <v/>
      </c>
      <c r="AI226" s="5" t="str">
        <f>IF(COUNT($A226)=0,"",IF($A226&lt;&gt;DR!$B228,"ERR",DR!BY228))</f>
        <v/>
      </c>
      <c r="AJ226" s="2" t="str">
        <f>IF(COUNT($A226)=0,"",IF(AI226="3E","3E",IF(AI226="","I",LOOKUP(AI226/AK$2,{0,0.4,0.45,0.5,0.55,0.6,0.65,0.7,0.75,0.8,1},{"F","D","C","C+","B-","B","B+","A-","A","A+"}))))</f>
        <v/>
      </c>
      <c r="AK226" s="103" t="str">
        <f>IF(COUNT($A226)=0,"",IF(AI226="","--",IF(AI226="3E","3E",LOOKUP(AI226/AK$2,{0,0.4,0.45,0.5,0.55,0.6,0.65,0.7,0.75,0.8,1},{0,2,2.25,2.5,2.75,3,3.25,3.5,3.75,4}))))</f>
        <v/>
      </c>
      <c r="AL226" s="94" t="str">
        <f>IFERROR(IF(COUNT($A226)=0,"",IF(COUNT(W226)=0,"--",IF(COUNTIF(B226:AK226,"3E")&gt;0,"3E",SUM(IF(D226&gt;=2,D226*$D$3),IF(G226&gt;=2,G226*$G$3),IF(J226&gt;=2,J226*$J$3),IF(M226&gt;=2,M226*$M$3),IF(P226&gt;=2,P226*$P$3),IF(S226&gt;=2,S226*$S$3),IF(V226&gt;=2,V226*$V$3),IF(Y226&gt;=2,Y226*$Y$3),IF(AB226&gt;=2,AB226*$AB$3),IF(AE226&gt;=2,AE226*$AE$3),IF(AH226&gt;=2,AH226*$AH$3),IF(AK226&gt;=2,AK226*$AK$3))))),"")</f>
        <v/>
      </c>
      <c r="AM226" s="4" t="str">
        <f>IF(COUNT($A226)=0,"",IF(COUNT(W226)=0,"--",IF(COUNTIF(B226:Y226,"3E")&gt;0,"3E",TRUNC(SUM(IF(N(D226)&gt;=2,D$3*D226,0),IF(N(G226)&gt;=2,G$3*G226,0),IF(N(J226)&gt;=2,J$3*J226,0),IF(N(M226)&gt;=2,M$3*M226,0),IF(N(P226)&gt;=2,P$3*P226,0),IF(N(S226)&gt;=2,S$3*S226,0),IF(N(AB226)&gt;=2,AB$3*AB226,0),IF(N(AE226)&gt;=2,AE$3*AE226,0),IF(N(AH226)&gt;=2,AH$3*AH226,0),IF(N(V226)&gt;=2,V$3*V226,0),IF(N(Y226)&gt;=2,Y$3*Y226,0))/TCP,3))))</f>
        <v/>
      </c>
      <c r="AN226" s="2" t="str">
        <f>IFERROR(IF(COUNT($A226)=0,"",IF(COUNT(W226)=0,"--",IF(COUNTIF(B226:AK226,"3E")&gt;0,"3E",SUM(IF(D226&gt;=2,$D$3),IF(G226&gt;=2,$G$3),IF(J226&gt;=2,$J$3),IF(M226&gt;=2,$M$3),IF(P226&gt;=2,$P$3),IF(S226&gt;=2,$S$3),IF(V226&gt;=2,$V$3),IF(Y226&gt;=2,$Y$3),IF(AB226&gt;=2,$AB$3),IF(AE226&gt;=2,$AE$3),IF(AH226&gt;=2,$AH$3),IF(AK226&gt;=2,$AK$3))))),"")</f>
        <v/>
      </c>
      <c r="AO226" s="2" t="str">
        <f>IF(AM226="3E","3E",IF(COUNT($A226)=0,"",IF(COUNT(AK226)=0,"I",LOOKUP(AM226,{0,2,2.25,2.5,2.75,3,3.25,3.5,3.75,4},{"F","D","C","C+","B-","B","B+","A-","A","A+"}))))</f>
        <v/>
      </c>
      <c r="AP226" s="2" t="str">
        <f>IF(AM226="3E","3E",IF(OR(COUNT($A226)=0,COUNT(W226)=0),"",IF(AND(Y226&gt;=2,AM226&gt;=2,AN226&gt;=28),"PASS","FAIL")))</f>
        <v/>
      </c>
      <c r="AQ226" s="2" t="str">
        <f>IF(COUNT($A226)=0,"",IF(AP226="3E","3E",IF(AP226="PASS",CONCATENATE(IF(N(D226)&lt;2,"411F,",""),IF(N(G226)&lt;2,"412F,",""),IF(N(J226)&lt;2,"413F,",""),IF(N(M226)&lt;2,"421F,",""),IF(N(P226)&lt;2,"422F,",""),IF(N(S226)&lt;2,"423F,",""),IF(N(AB226)&lt;2,"431F,",""),IF(N(AE226)&lt;2,"432F,",""),IF(N(AH226)&lt;2,"433F,","")),"")))</f>
        <v/>
      </c>
      <c r="AR226" s="6" t="str">
        <f t="shared" si="4"/>
        <v/>
      </c>
    </row>
    <row r="227" spans="1:44" ht="18.95" customHeight="1" x14ac:dyDescent="0.25">
      <c r="A227" s="93" t="str">
        <f>IF(DR!$B229="","",DR!$B229)</f>
        <v/>
      </c>
      <c r="B227" s="5" t="str">
        <f>IF(COUNT($A227)=0,"",IF($A227&lt;&gt;DR!$B229,"ERR",DR!J229))</f>
        <v/>
      </c>
      <c r="C227" s="2" t="str">
        <f>IF(COUNT($A227)=0,"",IF(B227="3E","3E",IF(B227="","I",LOOKUP(B227/D$2,{0,0.4,0.45,0.5,0.55,0.6,0.65,0.7,0.75,0.8,1},{"F","D","C","C+","B-","B","B+","A-","A","A+"}))))</f>
        <v/>
      </c>
      <c r="D227" s="99" t="str">
        <f>IF(COUNT($A227)=0,"",IF(B227="","--",IF(B227="3E","3E",LOOKUP(B227/D$2,{0,0.4,0.45,0.5,0.55,0.6,0.65,0.7,0.75,0.8,1},{0,2,2.25,2.5,2.75,3,3.25,3.5,3.75,4}))))</f>
        <v/>
      </c>
      <c r="E227" s="5" t="str">
        <f>IF(COUNT($A227)=0,"",IF($A227&lt;&gt;DR!$B229,"ERR",DR!R229))</f>
        <v/>
      </c>
      <c r="F227" s="2" t="str">
        <f>IF(COUNT($A227)=0,"",IF(E227="3E","3E",IF(E227="","I",LOOKUP(E227/G$2,{0,0.4,0.45,0.5,0.55,0.6,0.65,0.7,0.75,0.8,1},{"F","D","C","C+","B-","B","B+","A-","A","A+"}))))</f>
        <v/>
      </c>
      <c r="G227" s="99" t="str">
        <f>IF(COUNT($A227)=0,"",IF(E227="","--",IF(E227="3E","3E",LOOKUP(E227/G$2,{0,0.4,0.45,0.5,0.55,0.6,0.65,0.7,0.75,0.8,1},{0,2,2.25,2.5,2.75,3,3.25,3.5,3.75,4}))))</f>
        <v/>
      </c>
      <c r="H227" s="5" t="str">
        <f>IF(COUNT($A227)=0,"",IF($A227&lt;&gt;DR!$B229,"ERR",DR!Z229))</f>
        <v/>
      </c>
      <c r="I227" s="2" t="str">
        <f>IF(COUNT($A227)=0,"",IF(H227="3E","3E",IF(H227="","I",LOOKUP(H227/J$2,{0,0.4,0.45,0.5,0.55,0.6,0.65,0.7,0.75,0.8,1},{"F","D","C","C+","B-","B","B+","A-","A","A+"}))))</f>
        <v/>
      </c>
      <c r="J227" s="99" t="str">
        <f>IF(COUNT($A227)=0,"",IF(H227="","--",IF(H227="3E","3E",LOOKUP(H227/J$2,{0,0.4,0.45,0.5,0.55,0.6,0.65,0.7,0.75,0.8,1},{0,2,2.25,2.5,2.75,3,3.25,3.5,3.75,4}))))</f>
        <v/>
      </c>
      <c r="K227" s="5" t="str">
        <f>IF(COUNT($A227)=0,"",IF($A227&lt;&gt;DR!$B229,"ERR",DR!AH229))</f>
        <v/>
      </c>
      <c r="L227" s="2" t="str">
        <f>IF(COUNT($A227)=0,"",IF(K227="3E","3E",IF(K227="","I",LOOKUP(K227/M$2,{0,0.4,0.45,0.5,0.55,0.6,0.65,0.7,0.75,0.8,1},{"F","D","C","C+","B-","B","B+","A-","A","A+"}))))</f>
        <v/>
      </c>
      <c r="M227" s="99" t="str">
        <f>IF(COUNT($A227)=0,"",IF(K227="","--",IF(K227="3E","3E",LOOKUP(K227/M$2,{0,0.4,0.45,0.5,0.55,0.6,0.65,0.7,0.75,0.8,1},{0,2,2.25,2.5,2.75,3,3.25,3.5,3.75,4}))))</f>
        <v/>
      </c>
      <c r="N227" s="5" t="str">
        <f>IF(COUNT($A227)=0,"",IF($A227&lt;&gt;DR!$B229,"ERR",DR!AP229))</f>
        <v/>
      </c>
      <c r="O227" s="2" t="str">
        <f>IF(COUNT($A227)=0,"",IF(N227="3E","3E",IF(N227="","I",LOOKUP(N227/P$2,{0,0.4,0.45,0.5,0.55,0.6,0.65,0.7,0.75,0.8,1},{"F","D","C","C+","B-","B","B+","A-","A","A+"}))))</f>
        <v/>
      </c>
      <c r="P227" s="99" t="str">
        <f>IF(COUNT($A227)=0,"",IF(N227="","--",IF(N227="3E","3E",LOOKUP(N227/P$2,{0,0.4,0.45,0.5,0.55,0.6,0.65,0.7,0.75,0.8,1},{0,2,2.25,2.5,2.75,3,3.25,3.5,3.75,4}))))</f>
        <v/>
      </c>
      <c r="Q227" s="5" t="str">
        <f>IF(COUNT($A227)=0,"",IF($A227&lt;&gt;DR!$B229,"ERR",DR!AX229))</f>
        <v/>
      </c>
      <c r="R227" s="2" t="str">
        <f>IF(COUNT($A227)=0,"",IF(Q227="3E","3E",IF(Q227="","I",LOOKUP(Q227/S$2,{0,0.4,0.45,0.5,0.55,0.6,0.65,0.7,0.75,0.8,1},{"F","D","C","C+","B-","B","B+","A-","A","A+"}))))</f>
        <v/>
      </c>
      <c r="S227" s="99" t="str">
        <f>IF(COUNT($A227)=0,"",IF(Q227="","--",IF(Q227="3E","3E",LOOKUP(Q227/S$2,{0,0.4,0.45,0.5,0.55,0.6,0.65,0.7,0.75,0.8,1},{0,2,2.25,2.5,2.75,3,3.25,3.5,3.75,4}))))</f>
        <v/>
      </c>
      <c r="T227" s="5" t="str">
        <f>IF(OR(COUNT($A227)=0,DR!BZ229=""),"",IF($A227&lt;&gt;DR!$B229,"ERR",DR!BZ229))</f>
        <v/>
      </c>
      <c r="U227" s="2" t="str">
        <f>IF(COUNT($A227)=0,"",IF(T227="3E","3E",IF(T227="","I",LOOKUP(T227/V$2,{0,0.4,0.45,0.5,0.55,0.6,0.65,0.7,0.75,0.8,1},{"F","D","C","C+","B-","B","B+","A-","A","A+"}))))</f>
        <v/>
      </c>
      <c r="V227" s="99" t="str">
        <f>IF(COUNT($A227)=0,"",IF(T227="","--",IF(T227="3E","3E",LOOKUP(T227/V$2,{0,0.4,0.45,0.5,0.55,0.6,0.65,0.7,0.75,0.8,1},{0,2,2.25,2.5,2.75,3,3.25,3.5,3.75,4}))))</f>
        <v/>
      </c>
      <c r="W227" s="5" t="str">
        <f>IF(COUNT($A227)=0,"",IF($A227&lt;&gt;DR!$B229,"ERR",IF(DR!$A229="IM",DR!CL229,DR!CK229)))</f>
        <v/>
      </c>
      <c r="X227" s="2" t="str">
        <f>IF(COUNT($A227)=0,"",IF(W227="3E","3E",IF(W227="","I",LOOKUP(W227/Y$2,{0,0.4,0.45,0.5,0.55,0.6,0.65,0.7,0.75,0.8,1},{"F","D","C","C+","B-","B","B+","A-","A","A+"}))))</f>
        <v/>
      </c>
      <c r="Y227" s="99" t="str">
        <f>IF(COUNT($A227)=0,"",IF(W227="","--",IF(W227="3E","3E",LOOKUP(W227/Y$2,{0,0.4,0.45,0.5,0.55,0.6,0.65,0.7,0.75,0.8,1},{0,2,2.25,2.5,2.75,3,3.25,3.5,3.75,4}))))</f>
        <v/>
      </c>
      <c r="Z227" s="5" t="str">
        <f>IF(COUNT($A227)=0,"",IF($A227&lt;&gt;DR!$B229,"ERR",DR!BF229))</f>
        <v/>
      </c>
      <c r="AA227" s="2" t="str">
        <f>IF(COUNT($A227)=0,"",IF(Z227="3E","3E",IF(Z227="","I",LOOKUP(Z227/AB$2,{0,0.4,0.45,0.5,0.55,0.6,0.65,0.7,0.75,0.8,1},{"F","D","C","C+","B-","B","B+","A-","A","A+"}))))</f>
        <v/>
      </c>
      <c r="AB227" s="99" t="str">
        <f>IF(COUNT($A227)=0,"",IF(Z227="","--",IF(Z227="3E","3E",LOOKUP(Z227/AB$2,{0,0.4,0.45,0.5,0.55,0.6,0.65,0.7,0.75,0.8,1},{0,2,2.25,2.5,2.75,3,3.25,3.5,3.75,4}))))</f>
        <v/>
      </c>
      <c r="AC227" s="5" t="str">
        <f>IF(COUNT($A227)=0,"",IF($A227&lt;&gt;DR!$B229,"ERR",DR!BG229))</f>
        <v/>
      </c>
      <c r="AD227" s="2" t="str">
        <f>IF(COUNT($A227)=0,"",IF(AC227="3E","3E",IF(AC227="","I",LOOKUP(AC227/AE$2,{0,0.4,0.45,0.5,0.55,0.6,0.65,0.7,0.75,0.8,1},{"F","D","C","C+","B-","B","B+","A-","A","A+"}))))</f>
        <v/>
      </c>
      <c r="AE227" s="99" t="str">
        <f>IF(COUNT($A227)=0,"",IF(AC227="","--",IF(AC227="3E","3E",LOOKUP(AC227/AE$2,{0,0.4,0.45,0.5,0.55,0.6,0.65,0.7,0.75,0.8,1},{0,2,2.25,2.5,2.75,3,3.25,3.5,3.75,4}))))</f>
        <v/>
      </c>
      <c r="AF227" s="5" t="str">
        <f>IF(COUNT($A227)=0,"",IF($A227&lt;&gt;DR!$B229,"ERR",DR!BQ229))</f>
        <v/>
      </c>
      <c r="AG227" s="2" t="str">
        <f>IF(COUNT($A227)=0,"",IF(AF227="3E","3E",IF(AF227="","I",LOOKUP(AF227/AH$2,{0,0.4,0.45,0.5,0.55,0.6,0.65,0.7,0.75,0.8,1},{"F","D","C","C+","B-","B","B+","A-","A","A+"}))))</f>
        <v/>
      </c>
      <c r="AH227" s="99" t="str">
        <f>IF(COUNT($A227)=0,"",IF(AF227="","--",IF(AF227="3E","3E",LOOKUP(AF227/AH$2,{0,0.4,0.45,0.5,0.55,0.6,0.65,0.7,0.75,0.8,1},{0,2,2.25,2.5,2.75,3,3.25,3.5,3.75,4}))))</f>
        <v/>
      </c>
      <c r="AI227" s="5" t="str">
        <f>IF(COUNT($A227)=0,"",IF($A227&lt;&gt;DR!$B229,"ERR",DR!BY229))</f>
        <v/>
      </c>
      <c r="AJ227" s="2" t="str">
        <f>IF(COUNT($A227)=0,"",IF(AI227="3E","3E",IF(AI227="","I",LOOKUP(AI227/AK$2,{0,0.4,0.45,0.5,0.55,0.6,0.65,0.7,0.75,0.8,1},{"F","D","C","C+","B-","B","B+","A-","A","A+"}))))</f>
        <v/>
      </c>
      <c r="AK227" s="103" t="str">
        <f>IF(COUNT($A227)=0,"",IF(AI227="","--",IF(AI227="3E","3E",LOOKUP(AI227/AK$2,{0,0.4,0.45,0.5,0.55,0.6,0.65,0.7,0.75,0.8,1},{0,2,2.25,2.5,2.75,3,3.25,3.5,3.75,4}))))</f>
        <v/>
      </c>
      <c r="AL227" s="94" t="str">
        <f>IFERROR(IF(COUNT($A227)=0,"",IF(COUNT(W227)=0,"--",IF(COUNTIF(B227:AK227,"3E")&gt;0,"3E",SUM(IF(D227&gt;=2,D227*$D$3),IF(G227&gt;=2,G227*$G$3),IF(J227&gt;=2,J227*$J$3),IF(M227&gt;=2,M227*$M$3),IF(P227&gt;=2,P227*$P$3),IF(S227&gt;=2,S227*$S$3),IF(V227&gt;=2,V227*$V$3),IF(Y227&gt;=2,Y227*$Y$3),IF(AB227&gt;=2,AB227*$AB$3),IF(AE227&gt;=2,AE227*$AE$3),IF(AH227&gt;=2,AH227*$AH$3),IF(AK227&gt;=2,AK227*$AK$3))))),"")</f>
        <v/>
      </c>
      <c r="AM227" s="4" t="str">
        <f>IF(COUNT($A227)=0,"",IF(COUNT(W227)=0,"--",IF(COUNTIF(B227:Y227,"3E")&gt;0,"3E",TRUNC(SUM(IF(N(D227)&gt;=2,D$3*D227,0),IF(N(G227)&gt;=2,G$3*G227,0),IF(N(J227)&gt;=2,J$3*J227,0),IF(N(M227)&gt;=2,M$3*M227,0),IF(N(P227)&gt;=2,P$3*P227,0),IF(N(S227)&gt;=2,S$3*S227,0),IF(N(AB227)&gt;=2,AB$3*AB227,0),IF(N(AE227)&gt;=2,AE$3*AE227,0),IF(N(AH227)&gt;=2,AH$3*AH227,0),IF(N(V227)&gt;=2,V$3*V227,0),IF(N(Y227)&gt;=2,Y$3*Y227,0))/TCP,3))))</f>
        <v/>
      </c>
      <c r="AN227" s="2" t="str">
        <f>IFERROR(IF(COUNT($A227)=0,"",IF(COUNT(W227)=0,"--",IF(COUNTIF(B227:AK227,"3E")&gt;0,"3E",SUM(IF(D227&gt;=2,$D$3),IF(G227&gt;=2,$G$3),IF(J227&gt;=2,$J$3),IF(M227&gt;=2,$M$3),IF(P227&gt;=2,$P$3),IF(S227&gt;=2,$S$3),IF(V227&gt;=2,$V$3),IF(Y227&gt;=2,$Y$3),IF(AB227&gt;=2,$AB$3),IF(AE227&gt;=2,$AE$3),IF(AH227&gt;=2,$AH$3),IF(AK227&gt;=2,$AK$3))))),"")</f>
        <v/>
      </c>
      <c r="AO227" s="2" t="str">
        <f>IF(AM227="3E","3E",IF(COUNT($A227)=0,"",IF(COUNT(AK227)=0,"I",LOOKUP(AM227,{0,2,2.25,2.5,2.75,3,3.25,3.5,3.75,4},{"F","D","C","C+","B-","B","B+","A-","A","A+"}))))</f>
        <v/>
      </c>
      <c r="AP227" s="2" t="str">
        <f>IF(AM227="3E","3E",IF(OR(COUNT($A227)=0,COUNT(W227)=0),"",IF(AND(Y227&gt;=2,AM227&gt;=2,AN227&gt;=28),"PASS","FAIL")))</f>
        <v/>
      </c>
      <c r="AQ227" s="2" t="str">
        <f>IF(COUNT($A227)=0,"",IF(AP227="3E","3E",IF(AP227="PASS",CONCATENATE(IF(N(D227)&lt;2,"411F,",""),IF(N(G227)&lt;2,"412F,",""),IF(N(J227)&lt;2,"413F,",""),IF(N(M227)&lt;2,"421F,",""),IF(N(P227)&lt;2,"422F,",""),IF(N(S227)&lt;2,"423F,",""),IF(N(AB227)&lt;2,"431F,",""),IF(N(AE227)&lt;2,"432F,",""),IF(N(AH227)&lt;2,"433F,","")),"")))</f>
        <v/>
      </c>
      <c r="AR227" s="6" t="str">
        <f t="shared" si="4"/>
        <v/>
      </c>
    </row>
    <row r="228" spans="1:44" ht="18.95" customHeight="1" x14ac:dyDescent="0.25">
      <c r="A228" s="93" t="str">
        <f>IF(DR!$B230="","",DR!$B230)</f>
        <v/>
      </c>
      <c r="B228" s="5" t="str">
        <f>IF(COUNT($A228)=0,"",IF($A228&lt;&gt;DR!$B230,"ERR",DR!J230))</f>
        <v/>
      </c>
      <c r="C228" s="2" t="str">
        <f>IF(COUNT($A228)=0,"",IF(B228="3E","3E",IF(B228="","I",LOOKUP(B228/D$2,{0,0.4,0.45,0.5,0.55,0.6,0.65,0.7,0.75,0.8,1},{"F","D","C","C+","B-","B","B+","A-","A","A+"}))))</f>
        <v/>
      </c>
      <c r="D228" s="99" t="str">
        <f>IF(COUNT($A228)=0,"",IF(B228="","--",IF(B228="3E","3E",LOOKUP(B228/D$2,{0,0.4,0.45,0.5,0.55,0.6,0.65,0.7,0.75,0.8,1},{0,2,2.25,2.5,2.75,3,3.25,3.5,3.75,4}))))</f>
        <v/>
      </c>
      <c r="E228" s="5" t="str">
        <f>IF(COUNT($A228)=0,"",IF($A228&lt;&gt;DR!$B230,"ERR",DR!R230))</f>
        <v/>
      </c>
      <c r="F228" s="2" t="str">
        <f>IF(COUNT($A228)=0,"",IF(E228="3E","3E",IF(E228="","I",LOOKUP(E228/G$2,{0,0.4,0.45,0.5,0.55,0.6,0.65,0.7,0.75,0.8,1},{"F","D","C","C+","B-","B","B+","A-","A","A+"}))))</f>
        <v/>
      </c>
      <c r="G228" s="99" t="str">
        <f>IF(COUNT($A228)=0,"",IF(E228="","--",IF(E228="3E","3E",LOOKUP(E228/G$2,{0,0.4,0.45,0.5,0.55,0.6,0.65,0.7,0.75,0.8,1},{0,2,2.25,2.5,2.75,3,3.25,3.5,3.75,4}))))</f>
        <v/>
      </c>
      <c r="H228" s="5" t="str">
        <f>IF(COUNT($A228)=0,"",IF($A228&lt;&gt;DR!$B230,"ERR",DR!Z230))</f>
        <v/>
      </c>
      <c r="I228" s="2" t="str">
        <f>IF(COUNT($A228)=0,"",IF(H228="3E","3E",IF(H228="","I",LOOKUP(H228/J$2,{0,0.4,0.45,0.5,0.55,0.6,0.65,0.7,0.75,0.8,1},{"F","D","C","C+","B-","B","B+","A-","A","A+"}))))</f>
        <v/>
      </c>
      <c r="J228" s="99" t="str">
        <f>IF(COUNT($A228)=0,"",IF(H228="","--",IF(H228="3E","3E",LOOKUP(H228/J$2,{0,0.4,0.45,0.5,0.55,0.6,0.65,0.7,0.75,0.8,1},{0,2,2.25,2.5,2.75,3,3.25,3.5,3.75,4}))))</f>
        <v/>
      </c>
      <c r="K228" s="5" t="str">
        <f>IF(COUNT($A228)=0,"",IF($A228&lt;&gt;DR!$B230,"ERR",DR!AH230))</f>
        <v/>
      </c>
      <c r="L228" s="2" t="str">
        <f>IF(COUNT($A228)=0,"",IF(K228="3E","3E",IF(K228="","I",LOOKUP(K228/M$2,{0,0.4,0.45,0.5,0.55,0.6,0.65,0.7,0.75,0.8,1},{"F","D","C","C+","B-","B","B+","A-","A","A+"}))))</f>
        <v/>
      </c>
      <c r="M228" s="99" t="str">
        <f>IF(COUNT($A228)=0,"",IF(K228="","--",IF(K228="3E","3E",LOOKUP(K228/M$2,{0,0.4,0.45,0.5,0.55,0.6,0.65,0.7,0.75,0.8,1},{0,2,2.25,2.5,2.75,3,3.25,3.5,3.75,4}))))</f>
        <v/>
      </c>
      <c r="N228" s="5" t="str">
        <f>IF(COUNT($A228)=0,"",IF($A228&lt;&gt;DR!$B230,"ERR",DR!AP230))</f>
        <v/>
      </c>
      <c r="O228" s="2" t="str">
        <f>IF(COUNT($A228)=0,"",IF(N228="3E","3E",IF(N228="","I",LOOKUP(N228/P$2,{0,0.4,0.45,0.5,0.55,0.6,0.65,0.7,0.75,0.8,1},{"F","D","C","C+","B-","B","B+","A-","A","A+"}))))</f>
        <v/>
      </c>
      <c r="P228" s="99" t="str">
        <f>IF(COUNT($A228)=0,"",IF(N228="","--",IF(N228="3E","3E",LOOKUP(N228/P$2,{0,0.4,0.45,0.5,0.55,0.6,0.65,0.7,0.75,0.8,1},{0,2,2.25,2.5,2.75,3,3.25,3.5,3.75,4}))))</f>
        <v/>
      </c>
      <c r="Q228" s="5" t="str">
        <f>IF(COUNT($A228)=0,"",IF($A228&lt;&gt;DR!$B230,"ERR",DR!AX230))</f>
        <v/>
      </c>
      <c r="R228" s="2" t="str">
        <f>IF(COUNT($A228)=0,"",IF(Q228="3E","3E",IF(Q228="","I",LOOKUP(Q228/S$2,{0,0.4,0.45,0.5,0.55,0.6,0.65,0.7,0.75,0.8,1},{"F","D","C","C+","B-","B","B+","A-","A","A+"}))))</f>
        <v/>
      </c>
      <c r="S228" s="99" t="str">
        <f>IF(COUNT($A228)=0,"",IF(Q228="","--",IF(Q228="3E","3E",LOOKUP(Q228/S$2,{0,0.4,0.45,0.5,0.55,0.6,0.65,0.7,0.75,0.8,1},{0,2,2.25,2.5,2.75,3,3.25,3.5,3.75,4}))))</f>
        <v/>
      </c>
      <c r="T228" s="5" t="str">
        <f>IF(OR(COUNT($A228)=0,DR!BZ230=""),"",IF($A228&lt;&gt;DR!$B230,"ERR",DR!BZ230))</f>
        <v/>
      </c>
      <c r="U228" s="2" t="str">
        <f>IF(COUNT($A228)=0,"",IF(T228="3E","3E",IF(T228="","I",LOOKUP(T228/V$2,{0,0.4,0.45,0.5,0.55,0.6,0.65,0.7,0.75,0.8,1},{"F","D","C","C+","B-","B","B+","A-","A","A+"}))))</f>
        <v/>
      </c>
      <c r="V228" s="99" t="str">
        <f>IF(COUNT($A228)=0,"",IF(T228="","--",IF(T228="3E","3E",LOOKUP(T228/V$2,{0,0.4,0.45,0.5,0.55,0.6,0.65,0.7,0.75,0.8,1},{0,2,2.25,2.5,2.75,3,3.25,3.5,3.75,4}))))</f>
        <v/>
      </c>
      <c r="W228" s="5" t="str">
        <f>IF(COUNT($A228)=0,"",IF($A228&lt;&gt;DR!$B230,"ERR",IF(DR!$A230="IM",DR!CL230,DR!CK230)))</f>
        <v/>
      </c>
      <c r="X228" s="2" t="str">
        <f>IF(COUNT($A228)=0,"",IF(W228="3E","3E",IF(W228="","I",LOOKUP(W228/Y$2,{0,0.4,0.45,0.5,0.55,0.6,0.65,0.7,0.75,0.8,1},{"F","D","C","C+","B-","B","B+","A-","A","A+"}))))</f>
        <v/>
      </c>
      <c r="Y228" s="99" t="str">
        <f>IF(COUNT($A228)=0,"",IF(W228="","--",IF(W228="3E","3E",LOOKUP(W228/Y$2,{0,0.4,0.45,0.5,0.55,0.6,0.65,0.7,0.75,0.8,1},{0,2,2.25,2.5,2.75,3,3.25,3.5,3.75,4}))))</f>
        <v/>
      </c>
      <c r="Z228" s="5" t="str">
        <f>IF(COUNT($A228)=0,"",IF($A228&lt;&gt;DR!$B230,"ERR",DR!BF230))</f>
        <v/>
      </c>
      <c r="AA228" s="2" t="str">
        <f>IF(COUNT($A228)=0,"",IF(Z228="3E","3E",IF(Z228="","I",LOOKUP(Z228/AB$2,{0,0.4,0.45,0.5,0.55,0.6,0.65,0.7,0.75,0.8,1},{"F","D","C","C+","B-","B","B+","A-","A","A+"}))))</f>
        <v/>
      </c>
      <c r="AB228" s="99" t="str">
        <f>IF(COUNT($A228)=0,"",IF(Z228="","--",IF(Z228="3E","3E",LOOKUP(Z228/AB$2,{0,0.4,0.45,0.5,0.55,0.6,0.65,0.7,0.75,0.8,1},{0,2,2.25,2.5,2.75,3,3.25,3.5,3.75,4}))))</f>
        <v/>
      </c>
      <c r="AC228" s="5" t="str">
        <f>IF(COUNT($A228)=0,"",IF($A228&lt;&gt;DR!$B230,"ERR",DR!BG230))</f>
        <v/>
      </c>
      <c r="AD228" s="2" t="str">
        <f>IF(COUNT($A228)=0,"",IF(AC228="3E","3E",IF(AC228="","I",LOOKUP(AC228/AE$2,{0,0.4,0.45,0.5,0.55,0.6,0.65,0.7,0.75,0.8,1},{"F","D","C","C+","B-","B","B+","A-","A","A+"}))))</f>
        <v/>
      </c>
      <c r="AE228" s="99" t="str">
        <f>IF(COUNT($A228)=0,"",IF(AC228="","--",IF(AC228="3E","3E",LOOKUP(AC228/AE$2,{0,0.4,0.45,0.5,0.55,0.6,0.65,0.7,0.75,0.8,1},{0,2,2.25,2.5,2.75,3,3.25,3.5,3.75,4}))))</f>
        <v/>
      </c>
      <c r="AF228" s="5" t="str">
        <f>IF(COUNT($A228)=0,"",IF($A228&lt;&gt;DR!$B230,"ERR",DR!BQ230))</f>
        <v/>
      </c>
      <c r="AG228" s="2" t="str">
        <f>IF(COUNT($A228)=0,"",IF(AF228="3E","3E",IF(AF228="","I",LOOKUP(AF228/AH$2,{0,0.4,0.45,0.5,0.55,0.6,0.65,0.7,0.75,0.8,1},{"F","D","C","C+","B-","B","B+","A-","A","A+"}))))</f>
        <v/>
      </c>
      <c r="AH228" s="99" t="str">
        <f>IF(COUNT($A228)=0,"",IF(AF228="","--",IF(AF228="3E","3E",LOOKUP(AF228/AH$2,{0,0.4,0.45,0.5,0.55,0.6,0.65,0.7,0.75,0.8,1},{0,2,2.25,2.5,2.75,3,3.25,3.5,3.75,4}))))</f>
        <v/>
      </c>
      <c r="AI228" s="5" t="str">
        <f>IF(COUNT($A228)=0,"",IF($A228&lt;&gt;DR!$B230,"ERR",DR!BY230))</f>
        <v/>
      </c>
      <c r="AJ228" s="2" t="str">
        <f>IF(COUNT($A228)=0,"",IF(AI228="3E","3E",IF(AI228="","I",LOOKUP(AI228/AK$2,{0,0.4,0.45,0.5,0.55,0.6,0.65,0.7,0.75,0.8,1},{"F","D","C","C+","B-","B","B+","A-","A","A+"}))))</f>
        <v/>
      </c>
      <c r="AK228" s="103" t="str">
        <f>IF(COUNT($A228)=0,"",IF(AI228="","--",IF(AI228="3E","3E",LOOKUP(AI228/AK$2,{0,0.4,0.45,0.5,0.55,0.6,0.65,0.7,0.75,0.8,1},{0,2,2.25,2.5,2.75,3,3.25,3.5,3.75,4}))))</f>
        <v/>
      </c>
      <c r="AL228" s="94" t="str">
        <f>IFERROR(IF(COUNT($A228)=0,"",IF(COUNT(W228)=0,"--",IF(COUNTIF(B228:AK228,"3E")&gt;0,"3E",SUM(IF(D228&gt;=2,D228*$D$3),IF(G228&gt;=2,G228*$G$3),IF(J228&gt;=2,J228*$J$3),IF(M228&gt;=2,M228*$M$3),IF(P228&gt;=2,P228*$P$3),IF(S228&gt;=2,S228*$S$3),IF(V228&gt;=2,V228*$V$3),IF(Y228&gt;=2,Y228*$Y$3),IF(AB228&gt;=2,AB228*$AB$3),IF(AE228&gt;=2,AE228*$AE$3),IF(AH228&gt;=2,AH228*$AH$3),IF(AK228&gt;=2,AK228*$AK$3))))),"")</f>
        <v/>
      </c>
      <c r="AM228" s="4" t="str">
        <f>IF(COUNT($A228)=0,"",IF(COUNT(W228)=0,"--",IF(COUNTIF(B228:Y228,"3E")&gt;0,"3E",TRUNC(SUM(IF(N(D228)&gt;=2,D$3*D228,0),IF(N(G228)&gt;=2,G$3*G228,0),IF(N(J228)&gt;=2,J$3*J228,0),IF(N(M228)&gt;=2,M$3*M228,0),IF(N(P228)&gt;=2,P$3*P228,0),IF(N(S228)&gt;=2,S$3*S228,0),IF(N(AB228)&gt;=2,AB$3*AB228,0),IF(N(AE228)&gt;=2,AE$3*AE228,0),IF(N(AH228)&gt;=2,AH$3*AH228,0),IF(N(V228)&gt;=2,V$3*V228,0),IF(N(Y228)&gt;=2,Y$3*Y228,0))/TCP,3))))</f>
        <v/>
      </c>
      <c r="AN228" s="2" t="str">
        <f>IFERROR(IF(COUNT($A228)=0,"",IF(COUNT(W228)=0,"--",IF(COUNTIF(B228:AK228,"3E")&gt;0,"3E",SUM(IF(D228&gt;=2,$D$3),IF(G228&gt;=2,$G$3),IF(J228&gt;=2,$J$3),IF(M228&gt;=2,$M$3),IF(P228&gt;=2,$P$3),IF(S228&gt;=2,$S$3),IF(V228&gt;=2,$V$3),IF(Y228&gt;=2,$Y$3),IF(AB228&gt;=2,$AB$3),IF(AE228&gt;=2,$AE$3),IF(AH228&gt;=2,$AH$3),IF(AK228&gt;=2,$AK$3))))),"")</f>
        <v/>
      </c>
      <c r="AO228" s="2" t="str">
        <f>IF(AM228="3E","3E",IF(COUNT($A228)=0,"",IF(COUNT(AK228)=0,"I",LOOKUP(AM228,{0,2,2.25,2.5,2.75,3,3.25,3.5,3.75,4},{"F","D","C","C+","B-","B","B+","A-","A","A+"}))))</f>
        <v/>
      </c>
      <c r="AP228" s="2" t="str">
        <f>IF(AM228="3E","3E",IF(OR(COUNT($A228)=0,COUNT(W228)=0),"",IF(AND(Y228&gt;=2,AM228&gt;=2,AN228&gt;=28),"PASS","FAIL")))</f>
        <v/>
      </c>
      <c r="AQ228" s="2" t="str">
        <f>IF(COUNT($A228)=0,"",IF(AP228="3E","3E",IF(AP228="PASS",CONCATENATE(IF(N(D228)&lt;2,"411F,",""),IF(N(G228)&lt;2,"412F,",""),IF(N(J228)&lt;2,"413F,",""),IF(N(M228)&lt;2,"421F,",""),IF(N(P228)&lt;2,"422F,",""),IF(N(S228)&lt;2,"423F,",""),IF(N(AB228)&lt;2,"431F,",""),IF(N(AE228)&lt;2,"432F,",""),IF(N(AH228)&lt;2,"433F,","")),"")))</f>
        <v/>
      </c>
      <c r="AR228" s="6" t="str">
        <f t="shared" si="4"/>
        <v/>
      </c>
    </row>
    <row r="229" spans="1:44" ht="18.95" customHeight="1" x14ac:dyDescent="0.25">
      <c r="A229" s="93" t="str">
        <f>IF(DR!$B231="","",DR!$B231)</f>
        <v/>
      </c>
      <c r="B229" s="5" t="str">
        <f>IF(COUNT($A229)=0,"",IF($A229&lt;&gt;DR!$B231,"ERR",DR!J231))</f>
        <v/>
      </c>
      <c r="C229" s="2" t="str">
        <f>IF(COUNT($A229)=0,"",IF(B229="3E","3E",IF(B229="","I",LOOKUP(B229/D$2,{0,0.4,0.45,0.5,0.55,0.6,0.65,0.7,0.75,0.8,1},{"F","D","C","C+","B-","B","B+","A-","A","A+"}))))</f>
        <v/>
      </c>
      <c r="D229" s="99" t="str">
        <f>IF(COUNT($A229)=0,"",IF(B229="","--",IF(B229="3E","3E",LOOKUP(B229/D$2,{0,0.4,0.45,0.5,0.55,0.6,0.65,0.7,0.75,0.8,1},{0,2,2.25,2.5,2.75,3,3.25,3.5,3.75,4}))))</f>
        <v/>
      </c>
      <c r="E229" s="5" t="str">
        <f>IF(COUNT($A229)=0,"",IF($A229&lt;&gt;DR!$B231,"ERR",DR!R231))</f>
        <v/>
      </c>
      <c r="F229" s="2" t="str">
        <f>IF(COUNT($A229)=0,"",IF(E229="3E","3E",IF(E229="","I",LOOKUP(E229/G$2,{0,0.4,0.45,0.5,0.55,0.6,0.65,0.7,0.75,0.8,1},{"F","D","C","C+","B-","B","B+","A-","A","A+"}))))</f>
        <v/>
      </c>
      <c r="G229" s="99" t="str">
        <f>IF(COUNT($A229)=0,"",IF(E229="","--",IF(E229="3E","3E",LOOKUP(E229/G$2,{0,0.4,0.45,0.5,0.55,0.6,0.65,0.7,0.75,0.8,1},{0,2,2.25,2.5,2.75,3,3.25,3.5,3.75,4}))))</f>
        <v/>
      </c>
      <c r="H229" s="5" t="str">
        <f>IF(COUNT($A229)=0,"",IF($A229&lt;&gt;DR!$B231,"ERR",DR!Z231))</f>
        <v/>
      </c>
      <c r="I229" s="2" t="str">
        <f>IF(COUNT($A229)=0,"",IF(H229="3E","3E",IF(H229="","I",LOOKUP(H229/J$2,{0,0.4,0.45,0.5,0.55,0.6,0.65,0.7,0.75,0.8,1},{"F","D","C","C+","B-","B","B+","A-","A","A+"}))))</f>
        <v/>
      </c>
      <c r="J229" s="99" t="str">
        <f>IF(COUNT($A229)=0,"",IF(H229="","--",IF(H229="3E","3E",LOOKUP(H229/J$2,{0,0.4,0.45,0.5,0.55,0.6,0.65,0.7,0.75,0.8,1},{0,2,2.25,2.5,2.75,3,3.25,3.5,3.75,4}))))</f>
        <v/>
      </c>
      <c r="K229" s="5" t="str">
        <f>IF(COUNT($A229)=0,"",IF($A229&lt;&gt;DR!$B231,"ERR",DR!AH231))</f>
        <v/>
      </c>
      <c r="L229" s="2" t="str">
        <f>IF(COUNT($A229)=0,"",IF(K229="3E","3E",IF(K229="","I",LOOKUP(K229/M$2,{0,0.4,0.45,0.5,0.55,0.6,0.65,0.7,0.75,0.8,1},{"F","D","C","C+","B-","B","B+","A-","A","A+"}))))</f>
        <v/>
      </c>
      <c r="M229" s="99" t="str">
        <f>IF(COUNT($A229)=0,"",IF(K229="","--",IF(K229="3E","3E",LOOKUP(K229/M$2,{0,0.4,0.45,0.5,0.55,0.6,0.65,0.7,0.75,0.8,1},{0,2,2.25,2.5,2.75,3,3.25,3.5,3.75,4}))))</f>
        <v/>
      </c>
      <c r="N229" s="5" t="str">
        <f>IF(COUNT($A229)=0,"",IF($A229&lt;&gt;DR!$B231,"ERR",DR!AP231))</f>
        <v/>
      </c>
      <c r="O229" s="2" t="str">
        <f>IF(COUNT($A229)=0,"",IF(N229="3E","3E",IF(N229="","I",LOOKUP(N229/P$2,{0,0.4,0.45,0.5,0.55,0.6,0.65,0.7,0.75,0.8,1},{"F","D","C","C+","B-","B","B+","A-","A","A+"}))))</f>
        <v/>
      </c>
      <c r="P229" s="99" t="str">
        <f>IF(COUNT($A229)=0,"",IF(N229="","--",IF(N229="3E","3E",LOOKUP(N229/P$2,{0,0.4,0.45,0.5,0.55,0.6,0.65,0.7,0.75,0.8,1},{0,2,2.25,2.5,2.75,3,3.25,3.5,3.75,4}))))</f>
        <v/>
      </c>
      <c r="Q229" s="5" t="str">
        <f>IF(COUNT($A229)=0,"",IF($A229&lt;&gt;DR!$B231,"ERR",DR!AX231))</f>
        <v/>
      </c>
      <c r="R229" s="2" t="str">
        <f>IF(COUNT($A229)=0,"",IF(Q229="3E","3E",IF(Q229="","I",LOOKUP(Q229/S$2,{0,0.4,0.45,0.5,0.55,0.6,0.65,0.7,0.75,0.8,1},{"F","D","C","C+","B-","B","B+","A-","A","A+"}))))</f>
        <v/>
      </c>
      <c r="S229" s="99" t="str">
        <f>IF(COUNT($A229)=0,"",IF(Q229="","--",IF(Q229="3E","3E",LOOKUP(Q229/S$2,{0,0.4,0.45,0.5,0.55,0.6,0.65,0.7,0.75,0.8,1},{0,2,2.25,2.5,2.75,3,3.25,3.5,3.75,4}))))</f>
        <v/>
      </c>
      <c r="T229" s="5" t="str">
        <f>IF(OR(COUNT($A229)=0,DR!BZ231=""),"",IF($A229&lt;&gt;DR!$B231,"ERR",DR!BZ231))</f>
        <v/>
      </c>
      <c r="U229" s="2" t="str">
        <f>IF(COUNT($A229)=0,"",IF(T229="3E","3E",IF(T229="","I",LOOKUP(T229/V$2,{0,0.4,0.45,0.5,0.55,0.6,0.65,0.7,0.75,0.8,1},{"F","D","C","C+","B-","B","B+","A-","A","A+"}))))</f>
        <v/>
      </c>
      <c r="V229" s="99" t="str">
        <f>IF(COUNT($A229)=0,"",IF(T229="","--",IF(T229="3E","3E",LOOKUP(T229/V$2,{0,0.4,0.45,0.5,0.55,0.6,0.65,0.7,0.75,0.8,1},{0,2,2.25,2.5,2.75,3,3.25,3.5,3.75,4}))))</f>
        <v/>
      </c>
      <c r="W229" s="5" t="str">
        <f>IF(COUNT($A229)=0,"",IF($A229&lt;&gt;DR!$B231,"ERR",IF(DR!$A231="IM",DR!CL231,DR!CK231)))</f>
        <v/>
      </c>
      <c r="X229" s="2" t="str">
        <f>IF(COUNT($A229)=0,"",IF(W229="3E","3E",IF(W229="","I",LOOKUP(W229/Y$2,{0,0.4,0.45,0.5,0.55,0.6,0.65,0.7,0.75,0.8,1},{"F","D","C","C+","B-","B","B+","A-","A","A+"}))))</f>
        <v/>
      </c>
      <c r="Y229" s="99" t="str">
        <f>IF(COUNT($A229)=0,"",IF(W229="","--",IF(W229="3E","3E",LOOKUP(W229/Y$2,{0,0.4,0.45,0.5,0.55,0.6,0.65,0.7,0.75,0.8,1},{0,2,2.25,2.5,2.75,3,3.25,3.5,3.75,4}))))</f>
        <v/>
      </c>
      <c r="Z229" s="5" t="str">
        <f>IF(COUNT($A229)=0,"",IF($A229&lt;&gt;DR!$B231,"ERR",DR!BF231))</f>
        <v/>
      </c>
      <c r="AA229" s="2" t="str">
        <f>IF(COUNT($A229)=0,"",IF(Z229="3E","3E",IF(Z229="","I",LOOKUP(Z229/AB$2,{0,0.4,0.45,0.5,0.55,0.6,0.65,0.7,0.75,0.8,1},{"F","D","C","C+","B-","B","B+","A-","A","A+"}))))</f>
        <v/>
      </c>
      <c r="AB229" s="99" t="str">
        <f>IF(COUNT($A229)=0,"",IF(Z229="","--",IF(Z229="3E","3E",LOOKUP(Z229/AB$2,{0,0.4,0.45,0.5,0.55,0.6,0.65,0.7,0.75,0.8,1},{0,2,2.25,2.5,2.75,3,3.25,3.5,3.75,4}))))</f>
        <v/>
      </c>
      <c r="AC229" s="5" t="str">
        <f>IF(COUNT($A229)=0,"",IF($A229&lt;&gt;DR!$B231,"ERR",DR!BG231))</f>
        <v/>
      </c>
      <c r="AD229" s="2" t="str">
        <f>IF(COUNT($A229)=0,"",IF(AC229="3E","3E",IF(AC229="","I",LOOKUP(AC229/AE$2,{0,0.4,0.45,0.5,0.55,0.6,0.65,0.7,0.75,0.8,1},{"F","D","C","C+","B-","B","B+","A-","A","A+"}))))</f>
        <v/>
      </c>
      <c r="AE229" s="99" t="str">
        <f>IF(COUNT($A229)=0,"",IF(AC229="","--",IF(AC229="3E","3E",LOOKUP(AC229/AE$2,{0,0.4,0.45,0.5,0.55,0.6,0.65,0.7,0.75,0.8,1},{0,2,2.25,2.5,2.75,3,3.25,3.5,3.75,4}))))</f>
        <v/>
      </c>
      <c r="AF229" s="5" t="str">
        <f>IF(COUNT($A229)=0,"",IF($A229&lt;&gt;DR!$B231,"ERR",DR!BQ231))</f>
        <v/>
      </c>
      <c r="AG229" s="2" t="str">
        <f>IF(COUNT($A229)=0,"",IF(AF229="3E","3E",IF(AF229="","I",LOOKUP(AF229/AH$2,{0,0.4,0.45,0.5,0.55,0.6,0.65,0.7,0.75,0.8,1},{"F","D","C","C+","B-","B","B+","A-","A","A+"}))))</f>
        <v/>
      </c>
      <c r="AH229" s="99" t="str">
        <f>IF(COUNT($A229)=0,"",IF(AF229="","--",IF(AF229="3E","3E",LOOKUP(AF229/AH$2,{0,0.4,0.45,0.5,0.55,0.6,0.65,0.7,0.75,0.8,1},{0,2,2.25,2.5,2.75,3,3.25,3.5,3.75,4}))))</f>
        <v/>
      </c>
      <c r="AI229" s="5" t="str">
        <f>IF(COUNT($A229)=0,"",IF($A229&lt;&gt;DR!$B231,"ERR",DR!BY231))</f>
        <v/>
      </c>
      <c r="AJ229" s="2" t="str">
        <f>IF(COUNT($A229)=0,"",IF(AI229="3E","3E",IF(AI229="","I",LOOKUP(AI229/AK$2,{0,0.4,0.45,0.5,0.55,0.6,0.65,0.7,0.75,0.8,1},{"F","D","C","C+","B-","B","B+","A-","A","A+"}))))</f>
        <v/>
      </c>
      <c r="AK229" s="103" t="str">
        <f>IF(COUNT($A229)=0,"",IF(AI229="","--",IF(AI229="3E","3E",LOOKUP(AI229/AK$2,{0,0.4,0.45,0.5,0.55,0.6,0.65,0.7,0.75,0.8,1},{0,2,2.25,2.5,2.75,3,3.25,3.5,3.75,4}))))</f>
        <v/>
      </c>
      <c r="AL229" s="94" t="str">
        <f>IFERROR(IF(COUNT($A229)=0,"",IF(COUNT(W229)=0,"--",IF(COUNTIF(B229:AK229,"3E")&gt;0,"3E",SUM(IF(D229&gt;=2,D229*$D$3),IF(G229&gt;=2,G229*$G$3),IF(J229&gt;=2,J229*$J$3),IF(M229&gt;=2,M229*$M$3),IF(P229&gt;=2,P229*$P$3),IF(S229&gt;=2,S229*$S$3),IF(V229&gt;=2,V229*$V$3),IF(Y229&gt;=2,Y229*$Y$3),IF(AB229&gt;=2,AB229*$AB$3),IF(AE229&gt;=2,AE229*$AE$3),IF(AH229&gt;=2,AH229*$AH$3),IF(AK229&gt;=2,AK229*$AK$3))))),"")</f>
        <v/>
      </c>
      <c r="AM229" s="4" t="str">
        <f>IF(COUNT($A229)=0,"",IF(COUNT(W229)=0,"--",IF(COUNTIF(B229:Y229,"3E")&gt;0,"3E",TRUNC(SUM(IF(N(D229)&gt;=2,D$3*D229,0),IF(N(G229)&gt;=2,G$3*G229,0),IF(N(J229)&gt;=2,J$3*J229,0),IF(N(M229)&gt;=2,M$3*M229,0),IF(N(P229)&gt;=2,P$3*P229,0),IF(N(S229)&gt;=2,S$3*S229,0),IF(N(AB229)&gt;=2,AB$3*AB229,0),IF(N(AE229)&gt;=2,AE$3*AE229,0),IF(N(AH229)&gt;=2,AH$3*AH229,0),IF(N(V229)&gt;=2,V$3*V229,0),IF(N(Y229)&gt;=2,Y$3*Y229,0))/TCP,3))))</f>
        <v/>
      </c>
      <c r="AN229" s="2" t="str">
        <f>IFERROR(IF(COUNT($A229)=0,"",IF(COUNT(W229)=0,"--",IF(COUNTIF(B229:AK229,"3E")&gt;0,"3E",SUM(IF(D229&gt;=2,$D$3),IF(G229&gt;=2,$G$3),IF(J229&gt;=2,$J$3),IF(M229&gt;=2,$M$3),IF(P229&gt;=2,$P$3),IF(S229&gt;=2,$S$3),IF(V229&gt;=2,$V$3),IF(Y229&gt;=2,$Y$3),IF(AB229&gt;=2,$AB$3),IF(AE229&gt;=2,$AE$3),IF(AH229&gt;=2,$AH$3),IF(AK229&gt;=2,$AK$3))))),"")</f>
        <v/>
      </c>
      <c r="AO229" s="2" t="str">
        <f>IF(AM229="3E","3E",IF(COUNT($A229)=0,"",IF(COUNT(AK229)=0,"I",LOOKUP(AM229,{0,2,2.25,2.5,2.75,3,3.25,3.5,3.75,4},{"F","D","C","C+","B-","B","B+","A-","A","A+"}))))</f>
        <v/>
      </c>
      <c r="AP229" s="2" t="str">
        <f>IF(AM229="3E","3E",IF(OR(COUNT($A229)=0,COUNT(W229)=0),"",IF(AND(Y229&gt;=2,AM229&gt;=2,AN229&gt;=28),"PASS","FAIL")))</f>
        <v/>
      </c>
      <c r="AQ229" s="2" t="str">
        <f>IF(COUNT($A229)=0,"",IF(AP229="3E","3E",IF(AP229="PASS",CONCATENATE(IF(N(D229)&lt;2,"411F,",""),IF(N(G229)&lt;2,"412F,",""),IF(N(J229)&lt;2,"413F,",""),IF(N(M229)&lt;2,"421F,",""),IF(N(P229)&lt;2,"422F,",""),IF(N(S229)&lt;2,"423F,",""),IF(N(AB229)&lt;2,"431F,",""),IF(N(AE229)&lt;2,"432F,",""),IF(N(AH229)&lt;2,"433F,","")),"")))</f>
        <v/>
      </c>
      <c r="AR229" s="6" t="str">
        <f t="shared" si="4"/>
        <v/>
      </c>
    </row>
    <row r="230" spans="1:44" ht="18.95" customHeight="1" x14ac:dyDescent="0.25">
      <c r="A230" s="93" t="str">
        <f>IF(DR!$B232="","",DR!$B232)</f>
        <v/>
      </c>
      <c r="B230" s="5" t="str">
        <f>IF(COUNT($A230)=0,"",IF($A230&lt;&gt;DR!$B232,"ERR",DR!J232))</f>
        <v/>
      </c>
      <c r="C230" s="2" t="str">
        <f>IF(COUNT($A230)=0,"",IF(B230="3E","3E",IF(B230="","I",LOOKUP(B230/D$2,{0,0.4,0.45,0.5,0.55,0.6,0.65,0.7,0.75,0.8,1},{"F","D","C","C+","B-","B","B+","A-","A","A+"}))))</f>
        <v/>
      </c>
      <c r="D230" s="99" t="str">
        <f>IF(COUNT($A230)=0,"",IF(B230="","--",IF(B230="3E","3E",LOOKUP(B230/D$2,{0,0.4,0.45,0.5,0.55,0.6,0.65,0.7,0.75,0.8,1},{0,2,2.25,2.5,2.75,3,3.25,3.5,3.75,4}))))</f>
        <v/>
      </c>
      <c r="E230" s="5" t="str">
        <f>IF(COUNT($A230)=0,"",IF($A230&lt;&gt;DR!$B232,"ERR",DR!R232))</f>
        <v/>
      </c>
      <c r="F230" s="2" t="str">
        <f>IF(COUNT($A230)=0,"",IF(E230="3E","3E",IF(E230="","I",LOOKUP(E230/G$2,{0,0.4,0.45,0.5,0.55,0.6,0.65,0.7,0.75,0.8,1},{"F","D","C","C+","B-","B","B+","A-","A","A+"}))))</f>
        <v/>
      </c>
      <c r="G230" s="99" t="str">
        <f>IF(COUNT($A230)=0,"",IF(E230="","--",IF(E230="3E","3E",LOOKUP(E230/G$2,{0,0.4,0.45,0.5,0.55,0.6,0.65,0.7,0.75,0.8,1},{0,2,2.25,2.5,2.75,3,3.25,3.5,3.75,4}))))</f>
        <v/>
      </c>
      <c r="H230" s="5" t="str">
        <f>IF(COUNT($A230)=0,"",IF($A230&lt;&gt;DR!$B232,"ERR",DR!Z232))</f>
        <v/>
      </c>
      <c r="I230" s="2" t="str">
        <f>IF(COUNT($A230)=0,"",IF(H230="3E","3E",IF(H230="","I",LOOKUP(H230/J$2,{0,0.4,0.45,0.5,0.55,0.6,0.65,0.7,0.75,0.8,1},{"F","D","C","C+","B-","B","B+","A-","A","A+"}))))</f>
        <v/>
      </c>
      <c r="J230" s="99" t="str">
        <f>IF(COUNT($A230)=0,"",IF(H230="","--",IF(H230="3E","3E",LOOKUP(H230/J$2,{0,0.4,0.45,0.5,0.55,0.6,0.65,0.7,0.75,0.8,1},{0,2,2.25,2.5,2.75,3,3.25,3.5,3.75,4}))))</f>
        <v/>
      </c>
      <c r="K230" s="5" t="str">
        <f>IF(COUNT($A230)=0,"",IF($A230&lt;&gt;DR!$B232,"ERR",DR!AH232))</f>
        <v/>
      </c>
      <c r="L230" s="2" t="str">
        <f>IF(COUNT($A230)=0,"",IF(K230="3E","3E",IF(K230="","I",LOOKUP(K230/M$2,{0,0.4,0.45,0.5,0.55,0.6,0.65,0.7,0.75,0.8,1},{"F","D","C","C+","B-","B","B+","A-","A","A+"}))))</f>
        <v/>
      </c>
      <c r="M230" s="99" t="str">
        <f>IF(COUNT($A230)=0,"",IF(K230="","--",IF(K230="3E","3E",LOOKUP(K230/M$2,{0,0.4,0.45,0.5,0.55,0.6,0.65,0.7,0.75,0.8,1},{0,2,2.25,2.5,2.75,3,3.25,3.5,3.75,4}))))</f>
        <v/>
      </c>
      <c r="N230" s="5" t="str">
        <f>IF(COUNT($A230)=0,"",IF($A230&lt;&gt;DR!$B232,"ERR",DR!AP232))</f>
        <v/>
      </c>
      <c r="O230" s="2" t="str">
        <f>IF(COUNT($A230)=0,"",IF(N230="3E","3E",IF(N230="","I",LOOKUP(N230/P$2,{0,0.4,0.45,0.5,0.55,0.6,0.65,0.7,0.75,0.8,1},{"F","D","C","C+","B-","B","B+","A-","A","A+"}))))</f>
        <v/>
      </c>
      <c r="P230" s="99" t="str">
        <f>IF(COUNT($A230)=0,"",IF(N230="","--",IF(N230="3E","3E",LOOKUP(N230/P$2,{0,0.4,0.45,0.5,0.55,0.6,0.65,0.7,0.75,0.8,1},{0,2,2.25,2.5,2.75,3,3.25,3.5,3.75,4}))))</f>
        <v/>
      </c>
      <c r="Q230" s="5" t="str">
        <f>IF(COUNT($A230)=0,"",IF($A230&lt;&gt;DR!$B232,"ERR",DR!AX232))</f>
        <v/>
      </c>
      <c r="R230" s="2" t="str">
        <f>IF(COUNT($A230)=0,"",IF(Q230="3E","3E",IF(Q230="","I",LOOKUP(Q230/S$2,{0,0.4,0.45,0.5,0.55,0.6,0.65,0.7,0.75,0.8,1},{"F","D","C","C+","B-","B","B+","A-","A","A+"}))))</f>
        <v/>
      </c>
      <c r="S230" s="99" t="str">
        <f>IF(COUNT($A230)=0,"",IF(Q230="","--",IF(Q230="3E","3E",LOOKUP(Q230/S$2,{0,0.4,0.45,0.5,0.55,0.6,0.65,0.7,0.75,0.8,1},{0,2,2.25,2.5,2.75,3,3.25,3.5,3.75,4}))))</f>
        <v/>
      </c>
      <c r="T230" s="5" t="str">
        <f>IF(OR(COUNT($A230)=0,DR!BZ232=""),"",IF($A230&lt;&gt;DR!$B232,"ERR",DR!BZ232))</f>
        <v/>
      </c>
      <c r="U230" s="2" t="str">
        <f>IF(COUNT($A230)=0,"",IF(T230="3E","3E",IF(T230="","I",LOOKUP(T230/V$2,{0,0.4,0.45,0.5,0.55,0.6,0.65,0.7,0.75,0.8,1},{"F","D","C","C+","B-","B","B+","A-","A","A+"}))))</f>
        <v/>
      </c>
      <c r="V230" s="99" t="str">
        <f>IF(COUNT($A230)=0,"",IF(T230="","--",IF(T230="3E","3E",LOOKUP(T230/V$2,{0,0.4,0.45,0.5,0.55,0.6,0.65,0.7,0.75,0.8,1},{0,2,2.25,2.5,2.75,3,3.25,3.5,3.75,4}))))</f>
        <v/>
      </c>
      <c r="W230" s="5" t="str">
        <f>IF(COUNT($A230)=0,"",IF($A230&lt;&gt;DR!$B232,"ERR",IF(DR!$A232="IM",DR!CL232,DR!CK232)))</f>
        <v/>
      </c>
      <c r="X230" s="2" t="str">
        <f>IF(COUNT($A230)=0,"",IF(W230="3E","3E",IF(W230="","I",LOOKUP(W230/Y$2,{0,0.4,0.45,0.5,0.55,0.6,0.65,0.7,0.75,0.8,1},{"F","D","C","C+","B-","B","B+","A-","A","A+"}))))</f>
        <v/>
      </c>
      <c r="Y230" s="99" t="str">
        <f>IF(COUNT($A230)=0,"",IF(W230="","--",IF(W230="3E","3E",LOOKUP(W230/Y$2,{0,0.4,0.45,0.5,0.55,0.6,0.65,0.7,0.75,0.8,1},{0,2,2.25,2.5,2.75,3,3.25,3.5,3.75,4}))))</f>
        <v/>
      </c>
      <c r="Z230" s="5" t="str">
        <f>IF(COUNT($A230)=0,"",IF($A230&lt;&gt;DR!$B232,"ERR",DR!BF232))</f>
        <v/>
      </c>
      <c r="AA230" s="2" t="str">
        <f>IF(COUNT($A230)=0,"",IF(Z230="3E","3E",IF(Z230="","I",LOOKUP(Z230/AB$2,{0,0.4,0.45,0.5,0.55,0.6,0.65,0.7,0.75,0.8,1},{"F","D","C","C+","B-","B","B+","A-","A","A+"}))))</f>
        <v/>
      </c>
      <c r="AB230" s="99" t="str">
        <f>IF(COUNT($A230)=0,"",IF(Z230="","--",IF(Z230="3E","3E",LOOKUP(Z230/AB$2,{0,0.4,0.45,0.5,0.55,0.6,0.65,0.7,0.75,0.8,1},{0,2,2.25,2.5,2.75,3,3.25,3.5,3.75,4}))))</f>
        <v/>
      </c>
      <c r="AC230" s="5" t="str">
        <f>IF(COUNT($A230)=0,"",IF($A230&lt;&gt;DR!$B232,"ERR",DR!BG232))</f>
        <v/>
      </c>
      <c r="AD230" s="2" t="str">
        <f>IF(COUNT($A230)=0,"",IF(AC230="3E","3E",IF(AC230="","I",LOOKUP(AC230/AE$2,{0,0.4,0.45,0.5,0.55,0.6,0.65,0.7,0.75,0.8,1},{"F","D","C","C+","B-","B","B+","A-","A","A+"}))))</f>
        <v/>
      </c>
      <c r="AE230" s="99" t="str">
        <f>IF(COUNT($A230)=0,"",IF(AC230="","--",IF(AC230="3E","3E",LOOKUP(AC230/AE$2,{0,0.4,0.45,0.5,0.55,0.6,0.65,0.7,0.75,0.8,1},{0,2,2.25,2.5,2.75,3,3.25,3.5,3.75,4}))))</f>
        <v/>
      </c>
      <c r="AF230" s="5" t="str">
        <f>IF(COUNT($A230)=0,"",IF($A230&lt;&gt;DR!$B232,"ERR",DR!BQ232))</f>
        <v/>
      </c>
      <c r="AG230" s="2" t="str">
        <f>IF(COUNT($A230)=0,"",IF(AF230="3E","3E",IF(AF230="","I",LOOKUP(AF230/AH$2,{0,0.4,0.45,0.5,0.55,0.6,0.65,0.7,0.75,0.8,1},{"F","D","C","C+","B-","B","B+","A-","A","A+"}))))</f>
        <v/>
      </c>
      <c r="AH230" s="99" t="str">
        <f>IF(COUNT($A230)=0,"",IF(AF230="","--",IF(AF230="3E","3E",LOOKUP(AF230/AH$2,{0,0.4,0.45,0.5,0.55,0.6,0.65,0.7,0.75,0.8,1},{0,2,2.25,2.5,2.75,3,3.25,3.5,3.75,4}))))</f>
        <v/>
      </c>
      <c r="AI230" s="5" t="str">
        <f>IF(COUNT($A230)=0,"",IF($A230&lt;&gt;DR!$B232,"ERR",DR!BY232))</f>
        <v/>
      </c>
      <c r="AJ230" s="2" t="str">
        <f>IF(COUNT($A230)=0,"",IF(AI230="3E","3E",IF(AI230="","I",LOOKUP(AI230/AK$2,{0,0.4,0.45,0.5,0.55,0.6,0.65,0.7,0.75,0.8,1},{"F","D","C","C+","B-","B","B+","A-","A","A+"}))))</f>
        <v/>
      </c>
      <c r="AK230" s="103" t="str">
        <f>IF(COUNT($A230)=0,"",IF(AI230="","--",IF(AI230="3E","3E",LOOKUP(AI230/AK$2,{0,0.4,0.45,0.5,0.55,0.6,0.65,0.7,0.75,0.8,1},{0,2,2.25,2.5,2.75,3,3.25,3.5,3.75,4}))))</f>
        <v/>
      </c>
      <c r="AL230" s="94" t="str">
        <f>IFERROR(IF(COUNT($A230)=0,"",IF(COUNT(W230)=0,"--",IF(COUNTIF(B230:AK230,"3E")&gt;0,"3E",SUM(IF(D230&gt;=2,D230*$D$3),IF(G230&gt;=2,G230*$G$3),IF(J230&gt;=2,J230*$J$3),IF(M230&gt;=2,M230*$M$3),IF(P230&gt;=2,P230*$P$3),IF(S230&gt;=2,S230*$S$3),IF(V230&gt;=2,V230*$V$3),IF(Y230&gt;=2,Y230*$Y$3),IF(AB230&gt;=2,AB230*$AB$3),IF(AE230&gt;=2,AE230*$AE$3),IF(AH230&gt;=2,AH230*$AH$3),IF(AK230&gt;=2,AK230*$AK$3))))),"")</f>
        <v/>
      </c>
      <c r="AM230" s="4" t="str">
        <f>IF(COUNT($A230)=0,"",IF(COUNT(W230)=0,"--",IF(COUNTIF(B230:Y230,"3E")&gt;0,"3E",TRUNC(SUM(IF(N(D230)&gt;=2,D$3*D230,0),IF(N(G230)&gt;=2,G$3*G230,0),IF(N(J230)&gt;=2,J$3*J230,0),IF(N(M230)&gt;=2,M$3*M230,0),IF(N(P230)&gt;=2,P$3*P230,0),IF(N(S230)&gt;=2,S$3*S230,0),IF(N(AB230)&gt;=2,AB$3*AB230,0),IF(N(AE230)&gt;=2,AE$3*AE230,0),IF(N(AH230)&gt;=2,AH$3*AH230,0),IF(N(V230)&gt;=2,V$3*V230,0),IF(N(Y230)&gt;=2,Y$3*Y230,0))/TCP,3))))</f>
        <v/>
      </c>
      <c r="AN230" s="2" t="str">
        <f>IFERROR(IF(COUNT($A230)=0,"",IF(COUNT(W230)=0,"--",IF(COUNTIF(B230:AK230,"3E")&gt;0,"3E",SUM(IF(D230&gt;=2,$D$3),IF(G230&gt;=2,$G$3),IF(J230&gt;=2,$J$3),IF(M230&gt;=2,$M$3),IF(P230&gt;=2,$P$3),IF(S230&gt;=2,$S$3),IF(V230&gt;=2,$V$3),IF(Y230&gt;=2,$Y$3),IF(AB230&gt;=2,$AB$3),IF(AE230&gt;=2,$AE$3),IF(AH230&gt;=2,$AH$3),IF(AK230&gt;=2,$AK$3))))),"")</f>
        <v/>
      </c>
      <c r="AO230" s="2" t="str">
        <f>IF(AM230="3E","3E",IF(COUNT($A230)=0,"",IF(COUNT(AK230)=0,"I",LOOKUP(AM230,{0,2,2.25,2.5,2.75,3,3.25,3.5,3.75,4},{"F","D","C","C+","B-","B","B+","A-","A","A+"}))))</f>
        <v/>
      </c>
      <c r="AP230" s="2" t="str">
        <f>IF(AM230="3E","3E",IF(OR(COUNT($A230)=0,COUNT(W230)=0),"",IF(AND(Y230&gt;=2,AM230&gt;=2,AN230&gt;=28),"PASS","FAIL")))</f>
        <v/>
      </c>
      <c r="AQ230" s="2" t="str">
        <f>IF(COUNT($A230)=0,"",IF(AP230="3E","3E",IF(AP230="PASS",CONCATENATE(IF(N(D230)&lt;2,"411F,",""),IF(N(G230)&lt;2,"412F,",""),IF(N(J230)&lt;2,"413F,",""),IF(N(M230)&lt;2,"421F,",""),IF(N(P230)&lt;2,"422F,",""),IF(N(S230)&lt;2,"423F,",""),IF(N(AB230)&lt;2,"431F,",""),IF(N(AE230)&lt;2,"432F,",""),IF(N(AH230)&lt;2,"433F,","")),"")))</f>
        <v/>
      </c>
      <c r="AR230" s="6" t="str">
        <f t="shared" si="4"/>
        <v/>
      </c>
    </row>
    <row r="231" spans="1:44" ht="18.95" customHeight="1" x14ac:dyDescent="0.25">
      <c r="A231" s="93" t="str">
        <f>IF(DR!$B233="","",DR!$B233)</f>
        <v/>
      </c>
      <c r="B231" s="5" t="str">
        <f>IF(COUNT($A231)=0,"",IF($A231&lt;&gt;DR!$B233,"ERR",DR!J233))</f>
        <v/>
      </c>
      <c r="C231" s="2" t="str">
        <f>IF(COUNT($A231)=0,"",IF(B231="3E","3E",IF(B231="","I",LOOKUP(B231/D$2,{0,0.4,0.45,0.5,0.55,0.6,0.65,0.7,0.75,0.8,1},{"F","D","C","C+","B-","B","B+","A-","A","A+"}))))</f>
        <v/>
      </c>
      <c r="D231" s="99" t="str">
        <f>IF(COUNT($A231)=0,"",IF(B231="","--",IF(B231="3E","3E",LOOKUP(B231/D$2,{0,0.4,0.45,0.5,0.55,0.6,0.65,0.7,0.75,0.8,1},{0,2,2.25,2.5,2.75,3,3.25,3.5,3.75,4}))))</f>
        <v/>
      </c>
      <c r="E231" s="5" t="str">
        <f>IF(COUNT($A231)=0,"",IF($A231&lt;&gt;DR!$B233,"ERR",DR!R233))</f>
        <v/>
      </c>
      <c r="F231" s="2" t="str">
        <f>IF(COUNT($A231)=0,"",IF(E231="3E","3E",IF(E231="","I",LOOKUP(E231/G$2,{0,0.4,0.45,0.5,0.55,0.6,0.65,0.7,0.75,0.8,1},{"F","D","C","C+","B-","B","B+","A-","A","A+"}))))</f>
        <v/>
      </c>
      <c r="G231" s="99" t="str">
        <f>IF(COUNT($A231)=0,"",IF(E231="","--",IF(E231="3E","3E",LOOKUP(E231/G$2,{0,0.4,0.45,0.5,0.55,0.6,0.65,0.7,0.75,0.8,1},{0,2,2.25,2.5,2.75,3,3.25,3.5,3.75,4}))))</f>
        <v/>
      </c>
      <c r="H231" s="5" t="str">
        <f>IF(COUNT($A231)=0,"",IF($A231&lt;&gt;DR!$B233,"ERR",DR!Z233))</f>
        <v/>
      </c>
      <c r="I231" s="2" t="str">
        <f>IF(COUNT($A231)=0,"",IF(H231="3E","3E",IF(H231="","I",LOOKUP(H231/J$2,{0,0.4,0.45,0.5,0.55,0.6,0.65,0.7,0.75,0.8,1},{"F","D","C","C+","B-","B","B+","A-","A","A+"}))))</f>
        <v/>
      </c>
      <c r="J231" s="99" t="str">
        <f>IF(COUNT($A231)=0,"",IF(H231="","--",IF(H231="3E","3E",LOOKUP(H231/J$2,{0,0.4,0.45,0.5,0.55,0.6,0.65,0.7,0.75,0.8,1},{0,2,2.25,2.5,2.75,3,3.25,3.5,3.75,4}))))</f>
        <v/>
      </c>
      <c r="K231" s="5" t="str">
        <f>IF(COUNT($A231)=0,"",IF($A231&lt;&gt;DR!$B233,"ERR",DR!AH233))</f>
        <v/>
      </c>
      <c r="L231" s="2" t="str">
        <f>IF(COUNT($A231)=0,"",IF(K231="3E","3E",IF(K231="","I",LOOKUP(K231/M$2,{0,0.4,0.45,0.5,0.55,0.6,0.65,0.7,0.75,0.8,1},{"F","D","C","C+","B-","B","B+","A-","A","A+"}))))</f>
        <v/>
      </c>
      <c r="M231" s="99" t="str">
        <f>IF(COUNT($A231)=0,"",IF(K231="","--",IF(K231="3E","3E",LOOKUP(K231/M$2,{0,0.4,0.45,0.5,0.55,0.6,0.65,0.7,0.75,0.8,1},{0,2,2.25,2.5,2.75,3,3.25,3.5,3.75,4}))))</f>
        <v/>
      </c>
      <c r="N231" s="5" t="str">
        <f>IF(COUNT($A231)=0,"",IF($A231&lt;&gt;DR!$B233,"ERR",DR!AP233))</f>
        <v/>
      </c>
      <c r="O231" s="2" t="str">
        <f>IF(COUNT($A231)=0,"",IF(N231="3E","3E",IF(N231="","I",LOOKUP(N231/P$2,{0,0.4,0.45,0.5,0.55,0.6,0.65,0.7,0.75,0.8,1},{"F","D","C","C+","B-","B","B+","A-","A","A+"}))))</f>
        <v/>
      </c>
      <c r="P231" s="99" t="str">
        <f>IF(COUNT($A231)=0,"",IF(N231="","--",IF(N231="3E","3E",LOOKUP(N231/P$2,{0,0.4,0.45,0.5,0.55,0.6,0.65,0.7,0.75,0.8,1},{0,2,2.25,2.5,2.75,3,3.25,3.5,3.75,4}))))</f>
        <v/>
      </c>
      <c r="Q231" s="5" t="str">
        <f>IF(COUNT($A231)=0,"",IF($A231&lt;&gt;DR!$B233,"ERR",DR!AX233))</f>
        <v/>
      </c>
      <c r="R231" s="2" t="str">
        <f>IF(COUNT($A231)=0,"",IF(Q231="3E","3E",IF(Q231="","I",LOOKUP(Q231/S$2,{0,0.4,0.45,0.5,0.55,0.6,0.65,0.7,0.75,0.8,1},{"F","D","C","C+","B-","B","B+","A-","A","A+"}))))</f>
        <v/>
      </c>
      <c r="S231" s="99" t="str">
        <f>IF(COUNT($A231)=0,"",IF(Q231="","--",IF(Q231="3E","3E",LOOKUP(Q231/S$2,{0,0.4,0.45,0.5,0.55,0.6,0.65,0.7,0.75,0.8,1},{0,2,2.25,2.5,2.75,3,3.25,3.5,3.75,4}))))</f>
        <v/>
      </c>
      <c r="T231" s="5" t="str">
        <f>IF(OR(COUNT($A231)=0,DR!BZ233=""),"",IF($A231&lt;&gt;DR!$B233,"ERR",DR!BZ233))</f>
        <v/>
      </c>
      <c r="U231" s="2" t="str">
        <f>IF(COUNT($A231)=0,"",IF(T231="3E","3E",IF(T231="","I",LOOKUP(T231/V$2,{0,0.4,0.45,0.5,0.55,0.6,0.65,0.7,0.75,0.8,1},{"F","D","C","C+","B-","B","B+","A-","A","A+"}))))</f>
        <v/>
      </c>
      <c r="V231" s="99" t="str">
        <f>IF(COUNT($A231)=0,"",IF(T231="","--",IF(T231="3E","3E",LOOKUP(T231/V$2,{0,0.4,0.45,0.5,0.55,0.6,0.65,0.7,0.75,0.8,1},{0,2,2.25,2.5,2.75,3,3.25,3.5,3.75,4}))))</f>
        <v/>
      </c>
      <c r="W231" s="5" t="str">
        <f>IF(COUNT($A231)=0,"",IF($A231&lt;&gt;DR!$B233,"ERR",IF(DR!$A233="IM",DR!CL233,DR!CK233)))</f>
        <v/>
      </c>
      <c r="X231" s="2" t="str">
        <f>IF(COUNT($A231)=0,"",IF(W231="3E","3E",IF(W231="","I",LOOKUP(W231/Y$2,{0,0.4,0.45,0.5,0.55,0.6,0.65,0.7,0.75,0.8,1},{"F","D","C","C+","B-","B","B+","A-","A","A+"}))))</f>
        <v/>
      </c>
      <c r="Y231" s="99" t="str">
        <f>IF(COUNT($A231)=0,"",IF(W231="","--",IF(W231="3E","3E",LOOKUP(W231/Y$2,{0,0.4,0.45,0.5,0.55,0.6,0.65,0.7,0.75,0.8,1},{0,2,2.25,2.5,2.75,3,3.25,3.5,3.75,4}))))</f>
        <v/>
      </c>
      <c r="Z231" s="5" t="str">
        <f>IF(COUNT($A231)=0,"",IF($A231&lt;&gt;DR!$B233,"ERR",DR!BF233))</f>
        <v/>
      </c>
      <c r="AA231" s="2" t="str">
        <f>IF(COUNT($A231)=0,"",IF(Z231="3E","3E",IF(Z231="","I",LOOKUP(Z231/AB$2,{0,0.4,0.45,0.5,0.55,0.6,0.65,0.7,0.75,0.8,1},{"F","D","C","C+","B-","B","B+","A-","A","A+"}))))</f>
        <v/>
      </c>
      <c r="AB231" s="99" t="str">
        <f>IF(COUNT($A231)=0,"",IF(Z231="","--",IF(Z231="3E","3E",LOOKUP(Z231/AB$2,{0,0.4,0.45,0.5,0.55,0.6,0.65,0.7,0.75,0.8,1},{0,2,2.25,2.5,2.75,3,3.25,3.5,3.75,4}))))</f>
        <v/>
      </c>
      <c r="AC231" s="5" t="str">
        <f>IF(COUNT($A231)=0,"",IF($A231&lt;&gt;DR!$B233,"ERR",DR!BG233))</f>
        <v/>
      </c>
      <c r="AD231" s="2" t="str">
        <f>IF(COUNT($A231)=0,"",IF(AC231="3E","3E",IF(AC231="","I",LOOKUP(AC231/AE$2,{0,0.4,0.45,0.5,0.55,0.6,0.65,0.7,0.75,0.8,1},{"F","D","C","C+","B-","B","B+","A-","A","A+"}))))</f>
        <v/>
      </c>
      <c r="AE231" s="99" t="str">
        <f>IF(COUNT($A231)=0,"",IF(AC231="","--",IF(AC231="3E","3E",LOOKUP(AC231/AE$2,{0,0.4,0.45,0.5,0.55,0.6,0.65,0.7,0.75,0.8,1},{0,2,2.25,2.5,2.75,3,3.25,3.5,3.75,4}))))</f>
        <v/>
      </c>
      <c r="AF231" s="5" t="str">
        <f>IF(COUNT($A231)=0,"",IF($A231&lt;&gt;DR!$B233,"ERR",DR!BQ233))</f>
        <v/>
      </c>
      <c r="AG231" s="2" t="str">
        <f>IF(COUNT($A231)=0,"",IF(AF231="3E","3E",IF(AF231="","I",LOOKUP(AF231/AH$2,{0,0.4,0.45,0.5,0.55,0.6,0.65,0.7,0.75,0.8,1},{"F","D","C","C+","B-","B","B+","A-","A","A+"}))))</f>
        <v/>
      </c>
      <c r="AH231" s="99" t="str">
        <f>IF(COUNT($A231)=0,"",IF(AF231="","--",IF(AF231="3E","3E",LOOKUP(AF231/AH$2,{0,0.4,0.45,0.5,0.55,0.6,0.65,0.7,0.75,0.8,1},{0,2,2.25,2.5,2.75,3,3.25,3.5,3.75,4}))))</f>
        <v/>
      </c>
      <c r="AI231" s="5" t="str">
        <f>IF(COUNT($A231)=0,"",IF($A231&lt;&gt;DR!$B233,"ERR",DR!BY233))</f>
        <v/>
      </c>
      <c r="AJ231" s="2" t="str">
        <f>IF(COUNT($A231)=0,"",IF(AI231="3E","3E",IF(AI231="","I",LOOKUP(AI231/AK$2,{0,0.4,0.45,0.5,0.55,0.6,0.65,0.7,0.75,0.8,1},{"F","D","C","C+","B-","B","B+","A-","A","A+"}))))</f>
        <v/>
      </c>
      <c r="AK231" s="103" t="str">
        <f>IF(COUNT($A231)=0,"",IF(AI231="","--",IF(AI231="3E","3E",LOOKUP(AI231/AK$2,{0,0.4,0.45,0.5,0.55,0.6,0.65,0.7,0.75,0.8,1},{0,2,2.25,2.5,2.75,3,3.25,3.5,3.75,4}))))</f>
        <v/>
      </c>
      <c r="AL231" s="94" t="str">
        <f>IFERROR(IF(COUNT($A231)=0,"",IF(COUNT(W231)=0,"--",IF(COUNTIF(B231:AK231,"3E")&gt;0,"3E",SUM(IF(D231&gt;=2,D231*$D$3),IF(G231&gt;=2,G231*$G$3),IF(J231&gt;=2,J231*$J$3),IF(M231&gt;=2,M231*$M$3),IF(P231&gt;=2,P231*$P$3),IF(S231&gt;=2,S231*$S$3),IF(V231&gt;=2,V231*$V$3),IF(Y231&gt;=2,Y231*$Y$3),IF(AB231&gt;=2,AB231*$AB$3),IF(AE231&gt;=2,AE231*$AE$3),IF(AH231&gt;=2,AH231*$AH$3),IF(AK231&gt;=2,AK231*$AK$3))))),"")</f>
        <v/>
      </c>
      <c r="AM231" s="4" t="str">
        <f>IF(COUNT($A231)=0,"",IF(COUNT(W231)=0,"--",IF(COUNTIF(B231:Y231,"3E")&gt;0,"3E",TRUNC(SUM(IF(N(D231)&gt;=2,D$3*D231,0),IF(N(G231)&gt;=2,G$3*G231,0),IF(N(J231)&gt;=2,J$3*J231,0),IF(N(M231)&gt;=2,M$3*M231,0),IF(N(P231)&gt;=2,P$3*P231,0),IF(N(S231)&gt;=2,S$3*S231,0),IF(N(AB231)&gt;=2,AB$3*AB231,0),IF(N(AE231)&gt;=2,AE$3*AE231,0),IF(N(AH231)&gt;=2,AH$3*AH231,0),IF(N(V231)&gt;=2,V$3*V231,0),IF(N(Y231)&gt;=2,Y$3*Y231,0))/TCP,3))))</f>
        <v/>
      </c>
      <c r="AN231" s="2" t="str">
        <f>IFERROR(IF(COUNT($A231)=0,"",IF(COUNT(W231)=0,"--",IF(COUNTIF(B231:AK231,"3E")&gt;0,"3E",SUM(IF(D231&gt;=2,$D$3),IF(G231&gt;=2,$G$3),IF(J231&gt;=2,$J$3),IF(M231&gt;=2,$M$3),IF(P231&gt;=2,$P$3),IF(S231&gt;=2,$S$3),IF(V231&gt;=2,$V$3),IF(Y231&gt;=2,$Y$3),IF(AB231&gt;=2,$AB$3),IF(AE231&gt;=2,$AE$3),IF(AH231&gt;=2,$AH$3),IF(AK231&gt;=2,$AK$3))))),"")</f>
        <v/>
      </c>
      <c r="AO231" s="2" t="str">
        <f>IF(AM231="3E","3E",IF(COUNT($A231)=0,"",IF(COUNT(AK231)=0,"I",LOOKUP(AM231,{0,2,2.25,2.5,2.75,3,3.25,3.5,3.75,4},{"F","D","C","C+","B-","B","B+","A-","A","A+"}))))</f>
        <v/>
      </c>
      <c r="AP231" s="2" t="str">
        <f>IF(AM231="3E","3E",IF(OR(COUNT($A231)=0,COUNT(W231)=0),"",IF(AND(Y231&gt;=2,AM231&gt;=2,AN231&gt;=28),"PASS","FAIL")))</f>
        <v/>
      </c>
      <c r="AQ231" s="2" t="str">
        <f>IF(COUNT($A231)=0,"",IF(AP231="3E","3E",IF(AP231="PASS",CONCATENATE(IF(N(D231)&lt;2,"411F,",""),IF(N(G231)&lt;2,"412F,",""),IF(N(J231)&lt;2,"413F,",""),IF(N(M231)&lt;2,"421F,",""),IF(N(P231)&lt;2,"422F,",""),IF(N(S231)&lt;2,"423F,",""),IF(N(AB231)&lt;2,"431F,",""),IF(N(AE231)&lt;2,"432F,",""),IF(N(AH231)&lt;2,"433F,","")),"")))</f>
        <v/>
      </c>
      <c r="AR231" s="6" t="str">
        <f t="shared" si="4"/>
        <v/>
      </c>
    </row>
    <row r="232" spans="1:44" ht="18.95" customHeight="1" x14ac:dyDescent="0.25">
      <c r="A232" s="93" t="str">
        <f>IF(DR!$B234="","",DR!$B234)</f>
        <v/>
      </c>
      <c r="B232" s="5" t="str">
        <f>IF(COUNT($A232)=0,"",IF($A232&lt;&gt;DR!$B234,"ERR",DR!J234))</f>
        <v/>
      </c>
      <c r="C232" s="2" t="str">
        <f>IF(COUNT($A232)=0,"",IF(B232="3E","3E",IF(B232="","I",LOOKUP(B232/D$2,{0,0.4,0.45,0.5,0.55,0.6,0.65,0.7,0.75,0.8,1},{"F","D","C","C+","B-","B","B+","A-","A","A+"}))))</f>
        <v/>
      </c>
      <c r="D232" s="99" t="str">
        <f>IF(COUNT($A232)=0,"",IF(B232="","--",IF(B232="3E","3E",LOOKUP(B232/D$2,{0,0.4,0.45,0.5,0.55,0.6,0.65,0.7,0.75,0.8,1},{0,2,2.25,2.5,2.75,3,3.25,3.5,3.75,4}))))</f>
        <v/>
      </c>
      <c r="E232" s="5" t="str">
        <f>IF(COUNT($A232)=0,"",IF($A232&lt;&gt;DR!$B234,"ERR",DR!R234))</f>
        <v/>
      </c>
      <c r="F232" s="2" t="str">
        <f>IF(COUNT($A232)=0,"",IF(E232="3E","3E",IF(E232="","I",LOOKUP(E232/G$2,{0,0.4,0.45,0.5,0.55,0.6,0.65,0.7,0.75,0.8,1},{"F","D","C","C+","B-","B","B+","A-","A","A+"}))))</f>
        <v/>
      </c>
      <c r="G232" s="99" t="str">
        <f>IF(COUNT($A232)=0,"",IF(E232="","--",IF(E232="3E","3E",LOOKUP(E232/G$2,{0,0.4,0.45,0.5,0.55,0.6,0.65,0.7,0.75,0.8,1},{0,2,2.25,2.5,2.75,3,3.25,3.5,3.75,4}))))</f>
        <v/>
      </c>
      <c r="H232" s="5" t="str">
        <f>IF(COUNT($A232)=0,"",IF($A232&lt;&gt;DR!$B234,"ERR",DR!Z234))</f>
        <v/>
      </c>
      <c r="I232" s="2" t="str">
        <f>IF(COUNT($A232)=0,"",IF(H232="3E","3E",IF(H232="","I",LOOKUP(H232/J$2,{0,0.4,0.45,0.5,0.55,0.6,0.65,0.7,0.75,0.8,1},{"F","D","C","C+","B-","B","B+","A-","A","A+"}))))</f>
        <v/>
      </c>
      <c r="J232" s="99" t="str">
        <f>IF(COUNT($A232)=0,"",IF(H232="","--",IF(H232="3E","3E",LOOKUP(H232/J$2,{0,0.4,0.45,0.5,0.55,0.6,0.65,0.7,0.75,0.8,1},{0,2,2.25,2.5,2.75,3,3.25,3.5,3.75,4}))))</f>
        <v/>
      </c>
      <c r="K232" s="5" t="str">
        <f>IF(COUNT($A232)=0,"",IF($A232&lt;&gt;DR!$B234,"ERR",DR!AH234))</f>
        <v/>
      </c>
      <c r="L232" s="2" t="str">
        <f>IF(COUNT($A232)=0,"",IF(K232="3E","3E",IF(K232="","I",LOOKUP(K232/M$2,{0,0.4,0.45,0.5,0.55,0.6,0.65,0.7,0.75,0.8,1},{"F","D","C","C+","B-","B","B+","A-","A","A+"}))))</f>
        <v/>
      </c>
      <c r="M232" s="99" t="str">
        <f>IF(COUNT($A232)=0,"",IF(K232="","--",IF(K232="3E","3E",LOOKUP(K232/M$2,{0,0.4,0.45,0.5,0.55,0.6,0.65,0.7,0.75,0.8,1},{0,2,2.25,2.5,2.75,3,3.25,3.5,3.75,4}))))</f>
        <v/>
      </c>
      <c r="N232" s="5" t="str">
        <f>IF(COUNT($A232)=0,"",IF($A232&lt;&gt;DR!$B234,"ERR",DR!AP234))</f>
        <v/>
      </c>
      <c r="O232" s="2" t="str">
        <f>IF(COUNT($A232)=0,"",IF(N232="3E","3E",IF(N232="","I",LOOKUP(N232/P$2,{0,0.4,0.45,0.5,0.55,0.6,0.65,0.7,0.75,0.8,1},{"F","D","C","C+","B-","B","B+","A-","A","A+"}))))</f>
        <v/>
      </c>
      <c r="P232" s="99" t="str">
        <f>IF(COUNT($A232)=0,"",IF(N232="","--",IF(N232="3E","3E",LOOKUP(N232/P$2,{0,0.4,0.45,0.5,0.55,0.6,0.65,0.7,0.75,0.8,1},{0,2,2.25,2.5,2.75,3,3.25,3.5,3.75,4}))))</f>
        <v/>
      </c>
      <c r="Q232" s="5" t="str">
        <f>IF(COUNT($A232)=0,"",IF($A232&lt;&gt;DR!$B234,"ERR",DR!AX234))</f>
        <v/>
      </c>
      <c r="R232" s="2" t="str">
        <f>IF(COUNT($A232)=0,"",IF(Q232="3E","3E",IF(Q232="","I",LOOKUP(Q232/S$2,{0,0.4,0.45,0.5,0.55,0.6,0.65,0.7,0.75,0.8,1},{"F","D","C","C+","B-","B","B+","A-","A","A+"}))))</f>
        <v/>
      </c>
      <c r="S232" s="99" t="str">
        <f>IF(COUNT($A232)=0,"",IF(Q232="","--",IF(Q232="3E","3E",LOOKUP(Q232/S$2,{0,0.4,0.45,0.5,0.55,0.6,0.65,0.7,0.75,0.8,1},{0,2,2.25,2.5,2.75,3,3.25,3.5,3.75,4}))))</f>
        <v/>
      </c>
      <c r="T232" s="5" t="str">
        <f>IF(OR(COUNT($A232)=0,DR!BZ234=""),"",IF($A232&lt;&gt;DR!$B234,"ERR",DR!BZ234))</f>
        <v/>
      </c>
      <c r="U232" s="2" t="str">
        <f>IF(COUNT($A232)=0,"",IF(T232="3E","3E",IF(T232="","I",LOOKUP(T232/V$2,{0,0.4,0.45,0.5,0.55,0.6,0.65,0.7,0.75,0.8,1},{"F","D","C","C+","B-","B","B+","A-","A","A+"}))))</f>
        <v/>
      </c>
      <c r="V232" s="99" t="str">
        <f>IF(COUNT($A232)=0,"",IF(T232="","--",IF(T232="3E","3E",LOOKUP(T232/V$2,{0,0.4,0.45,0.5,0.55,0.6,0.65,0.7,0.75,0.8,1},{0,2,2.25,2.5,2.75,3,3.25,3.5,3.75,4}))))</f>
        <v/>
      </c>
      <c r="W232" s="5" t="str">
        <f>IF(COUNT($A232)=0,"",IF($A232&lt;&gt;DR!$B234,"ERR",IF(DR!$A234="IM",DR!CL234,DR!CK234)))</f>
        <v/>
      </c>
      <c r="X232" s="2" t="str">
        <f>IF(COUNT($A232)=0,"",IF(W232="3E","3E",IF(W232="","I",LOOKUP(W232/Y$2,{0,0.4,0.45,0.5,0.55,0.6,0.65,0.7,0.75,0.8,1},{"F","D","C","C+","B-","B","B+","A-","A","A+"}))))</f>
        <v/>
      </c>
      <c r="Y232" s="99" t="str">
        <f>IF(COUNT($A232)=0,"",IF(W232="","--",IF(W232="3E","3E",LOOKUP(W232/Y$2,{0,0.4,0.45,0.5,0.55,0.6,0.65,0.7,0.75,0.8,1},{0,2,2.25,2.5,2.75,3,3.25,3.5,3.75,4}))))</f>
        <v/>
      </c>
      <c r="Z232" s="5" t="str">
        <f>IF(COUNT($A232)=0,"",IF($A232&lt;&gt;DR!$B234,"ERR",DR!BF234))</f>
        <v/>
      </c>
      <c r="AA232" s="2" t="str">
        <f>IF(COUNT($A232)=0,"",IF(Z232="3E","3E",IF(Z232="","I",LOOKUP(Z232/AB$2,{0,0.4,0.45,0.5,0.55,0.6,0.65,0.7,0.75,0.8,1},{"F","D","C","C+","B-","B","B+","A-","A","A+"}))))</f>
        <v/>
      </c>
      <c r="AB232" s="99" t="str">
        <f>IF(COUNT($A232)=0,"",IF(Z232="","--",IF(Z232="3E","3E",LOOKUP(Z232/AB$2,{0,0.4,0.45,0.5,0.55,0.6,0.65,0.7,0.75,0.8,1},{0,2,2.25,2.5,2.75,3,3.25,3.5,3.75,4}))))</f>
        <v/>
      </c>
      <c r="AC232" s="5" t="str">
        <f>IF(COUNT($A232)=0,"",IF($A232&lt;&gt;DR!$B234,"ERR",DR!BG234))</f>
        <v/>
      </c>
      <c r="AD232" s="2" t="str">
        <f>IF(COUNT($A232)=0,"",IF(AC232="3E","3E",IF(AC232="","I",LOOKUP(AC232/AE$2,{0,0.4,0.45,0.5,0.55,0.6,0.65,0.7,0.75,0.8,1},{"F","D","C","C+","B-","B","B+","A-","A","A+"}))))</f>
        <v/>
      </c>
      <c r="AE232" s="99" t="str">
        <f>IF(COUNT($A232)=0,"",IF(AC232="","--",IF(AC232="3E","3E",LOOKUP(AC232/AE$2,{0,0.4,0.45,0.5,0.55,0.6,0.65,0.7,0.75,0.8,1},{0,2,2.25,2.5,2.75,3,3.25,3.5,3.75,4}))))</f>
        <v/>
      </c>
      <c r="AF232" s="5" t="str">
        <f>IF(COUNT($A232)=0,"",IF($A232&lt;&gt;DR!$B234,"ERR",DR!BQ234))</f>
        <v/>
      </c>
      <c r="AG232" s="2" t="str">
        <f>IF(COUNT($A232)=0,"",IF(AF232="3E","3E",IF(AF232="","I",LOOKUP(AF232/AH$2,{0,0.4,0.45,0.5,0.55,0.6,0.65,0.7,0.75,0.8,1},{"F","D","C","C+","B-","B","B+","A-","A","A+"}))))</f>
        <v/>
      </c>
      <c r="AH232" s="99" t="str">
        <f>IF(COUNT($A232)=0,"",IF(AF232="","--",IF(AF232="3E","3E",LOOKUP(AF232/AH$2,{0,0.4,0.45,0.5,0.55,0.6,0.65,0.7,0.75,0.8,1},{0,2,2.25,2.5,2.75,3,3.25,3.5,3.75,4}))))</f>
        <v/>
      </c>
      <c r="AI232" s="5" t="str">
        <f>IF(COUNT($A232)=0,"",IF($A232&lt;&gt;DR!$B234,"ERR",DR!BY234))</f>
        <v/>
      </c>
      <c r="AJ232" s="2" t="str">
        <f>IF(COUNT($A232)=0,"",IF(AI232="3E","3E",IF(AI232="","I",LOOKUP(AI232/AK$2,{0,0.4,0.45,0.5,0.55,0.6,0.65,0.7,0.75,0.8,1},{"F","D","C","C+","B-","B","B+","A-","A","A+"}))))</f>
        <v/>
      </c>
      <c r="AK232" s="103" t="str">
        <f>IF(COUNT($A232)=0,"",IF(AI232="","--",IF(AI232="3E","3E",LOOKUP(AI232/AK$2,{0,0.4,0.45,0.5,0.55,0.6,0.65,0.7,0.75,0.8,1},{0,2,2.25,2.5,2.75,3,3.25,3.5,3.75,4}))))</f>
        <v/>
      </c>
      <c r="AL232" s="94" t="str">
        <f>IFERROR(IF(COUNT($A232)=0,"",IF(COUNT(W232)=0,"--",IF(COUNTIF(B232:AK232,"3E")&gt;0,"3E",SUM(IF(D232&gt;=2,D232*$D$3),IF(G232&gt;=2,G232*$G$3),IF(J232&gt;=2,J232*$J$3),IF(M232&gt;=2,M232*$M$3),IF(P232&gt;=2,P232*$P$3),IF(S232&gt;=2,S232*$S$3),IF(V232&gt;=2,V232*$V$3),IF(Y232&gt;=2,Y232*$Y$3),IF(AB232&gt;=2,AB232*$AB$3),IF(AE232&gt;=2,AE232*$AE$3),IF(AH232&gt;=2,AH232*$AH$3),IF(AK232&gt;=2,AK232*$AK$3))))),"")</f>
        <v/>
      </c>
      <c r="AM232" s="4" t="str">
        <f>IF(COUNT($A232)=0,"",IF(COUNT(W232)=0,"--",IF(COUNTIF(B232:Y232,"3E")&gt;0,"3E",TRUNC(SUM(IF(N(D232)&gt;=2,D$3*D232,0),IF(N(G232)&gt;=2,G$3*G232,0),IF(N(J232)&gt;=2,J$3*J232,0),IF(N(M232)&gt;=2,M$3*M232,0),IF(N(P232)&gt;=2,P$3*P232,0),IF(N(S232)&gt;=2,S$3*S232,0),IF(N(AB232)&gt;=2,AB$3*AB232,0),IF(N(AE232)&gt;=2,AE$3*AE232,0),IF(N(AH232)&gt;=2,AH$3*AH232,0),IF(N(V232)&gt;=2,V$3*V232,0),IF(N(Y232)&gt;=2,Y$3*Y232,0))/TCP,3))))</f>
        <v/>
      </c>
      <c r="AN232" s="2" t="str">
        <f>IFERROR(IF(COUNT($A232)=0,"",IF(COUNT(W232)=0,"--",IF(COUNTIF(B232:AK232,"3E")&gt;0,"3E",SUM(IF(D232&gt;=2,$D$3),IF(G232&gt;=2,$G$3),IF(J232&gt;=2,$J$3),IF(M232&gt;=2,$M$3),IF(P232&gt;=2,$P$3),IF(S232&gt;=2,$S$3),IF(V232&gt;=2,$V$3),IF(Y232&gt;=2,$Y$3),IF(AB232&gt;=2,$AB$3),IF(AE232&gt;=2,$AE$3),IF(AH232&gt;=2,$AH$3),IF(AK232&gt;=2,$AK$3))))),"")</f>
        <v/>
      </c>
      <c r="AO232" s="2" t="str">
        <f>IF(AM232="3E","3E",IF(COUNT($A232)=0,"",IF(COUNT(AK232)=0,"I",LOOKUP(AM232,{0,2,2.25,2.5,2.75,3,3.25,3.5,3.75,4},{"F","D","C","C+","B-","B","B+","A-","A","A+"}))))</f>
        <v/>
      </c>
      <c r="AP232" s="2" t="str">
        <f>IF(AM232="3E","3E",IF(OR(COUNT($A232)=0,COUNT(W232)=0),"",IF(AND(Y232&gt;=2,AM232&gt;=2,AN232&gt;=28),"PASS","FAIL")))</f>
        <v/>
      </c>
      <c r="AQ232" s="2" t="str">
        <f>IF(COUNT($A232)=0,"",IF(AP232="3E","3E",IF(AP232="PASS",CONCATENATE(IF(N(D232)&lt;2,"411F,",""),IF(N(G232)&lt;2,"412F,",""),IF(N(J232)&lt;2,"413F,",""),IF(N(M232)&lt;2,"421F,",""),IF(N(P232)&lt;2,"422F,",""),IF(N(S232)&lt;2,"423F,",""),IF(N(AB232)&lt;2,"431F,",""),IF(N(AE232)&lt;2,"432F,",""),IF(N(AH232)&lt;2,"433F,","")),"")))</f>
        <v/>
      </c>
      <c r="AR232" s="6" t="str">
        <f t="shared" si="4"/>
        <v/>
      </c>
    </row>
    <row r="233" spans="1:44" ht="18.95" customHeight="1" x14ac:dyDescent="0.25">
      <c r="A233" s="93" t="str">
        <f>IF(DR!$B235="","",DR!$B235)</f>
        <v/>
      </c>
      <c r="B233" s="5" t="str">
        <f>IF(COUNT($A233)=0,"",IF($A233&lt;&gt;DR!$B235,"ERR",DR!J235))</f>
        <v/>
      </c>
      <c r="C233" s="2" t="str">
        <f>IF(COUNT($A233)=0,"",IF(B233="3E","3E",IF(B233="","I",LOOKUP(B233/D$2,{0,0.4,0.45,0.5,0.55,0.6,0.65,0.7,0.75,0.8,1},{"F","D","C","C+","B-","B","B+","A-","A","A+"}))))</f>
        <v/>
      </c>
      <c r="D233" s="99" t="str">
        <f>IF(COUNT($A233)=0,"",IF(B233="","--",IF(B233="3E","3E",LOOKUP(B233/D$2,{0,0.4,0.45,0.5,0.55,0.6,0.65,0.7,0.75,0.8,1},{0,2,2.25,2.5,2.75,3,3.25,3.5,3.75,4}))))</f>
        <v/>
      </c>
      <c r="E233" s="5" t="str">
        <f>IF(COUNT($A233)=0,"",IF($A233&lt;&gt;DR!$B235,"ERR",DR!R235))</f>
        <v/>
      </c>
      <c r="F233" s="2" t="str">
        <f>IF(COUNT($A233)=0,"",IF(E233="3E","3E",IF(E233="","I",LOOKUP(E233/G$2,{0,0.4,0.45,0.5,0.55,0.6,0.65,0.7,0.75,0.8,1},{"F","D","C","C+","B-","B","B+","A-","A","A+"}))))</f>
        <v/>
      </c>
      <c r="G233" s="99" t="str">
        <f>IF(COUNT($A233)=0,"",IF(E233="","--",IF(E233="3E","3E",LOOKUP(E233/G$2,{0,0.4,0.45,0.5,0.55,0.6,0.65,0.7,0.75,0.8,1},{0,2,2.25,2.5,2.75,3,3.25,3.5,3.75,4}))))</f>
        <v/>
      </c>
      <c r="H233" s="5" t="str">
        <f>IF(COUNT($A233)=0,"",IF($A233&lt;&gt;DR!$B235,"ERR",DR!Z235))</f>
        <v/>
      </c>
      <c r="I233" s="2" t="str">
        <f>IF(COUNT($A233)=0,"",IF(H233="3E","3E",IF(H233="","I",LOOKUP(H233/J$2,{0,0.4,0.45,0.5,0.55,0.6,0.65,0.7,0.75,0.8,1},{"F","D","C","C+","B-","B","B+","A-","A","A+"}))))</f>
        <v/>
      </c>
      <c r="J233" s="99" t="str">
        <f>IF(COUNT($A233)=0,"",IF(H233="","--",IF(H233="3E","3E",LOOKUP(H233/J$2,{0,0.4,0.45,0.5,0.55,0.6,0.65,0.7,0.75,0.8,1},{0,2,2.25,2.5,2.75,3,3.25,3.5,3.75,4}))))</f>
        <v/>
      </c>
      <c r="K233" s="5" t="str">
        <f>IF(COUNT($A233)=0,"",IF($A233&lt;&gt;DR!$B235,"ERR",DR!AH235))</f>
        <v/>
      </c>
      <c r="L233" s="2" t="str">
        <f>IF(COUNT($A233)=0,"",IF(K233="3E","3E",IF(K233="","I",LOOKUP(K233/M$2,{0,0.4,0.45,0.5,0.55,0.6,0.65,0.7,0.75,0.8,1},{"F","D","C","C+","B-","B","B+","A-","A","A+"}))))</f>
        <v/>
      </c>
      <c r="M233" s="99" t="str">
        <f>IF(COUNT($A233)=0,"",IF(K233="","--",IF(K233="3E","3E",LOOKUP(K233/M$2,{0,0.4,0.45,0.5,0.55,0.6,0.65,0.7,0.75,0.8,1},{0,2,2.25,2.5,2.75,3,3.25,3.5,3.75,4}))))</f>
        <v/>
      </c>
      <c r="N233" s="5" t="str">
        <f>IF(COUNT($A233)=0,"",IF($A233&lt;&gt;DR!$B235,"ERR",DR!AP235))</f>
        <v/>
      </c>
      <c r="O233" s="2" t="str">
        <f>IF(COUNT($A233)=0,"",IF(N233="3E","3E",IF(N233="","I",LOOKUP(N233/P$2,{0,0.4,0.45,0.5,0.55,0.6,0.65,0.7,0.75,0.8,1},{"F","D","C","C+","B-","B","B+","A-","A","A+"}))))</f>
        <v/>
      </c>
      <c r="P233" s="99" t="str">
        <f>IF(COUNT($A233)=0,"",IF(N233="","--",IF(N233="3E","3E",LOOKUP(N233/P$2,{0,0.4,0.45,0.5,0.55,0.6,0.65,0.7,0.75,0.8,1},{0,2,2.25,2.5,2.75,3,3.25,3.5,3.75,4}))))</f>
        <v/>
      </c>
      <c r="Q233" s="5" t="str">
        <f>IF(COUNT($A233)=0,"",IF($A233&lt;&gt;DR!$B235,"ERR",DR!AX235))</f>
        <v/>
      </c>
      <c r="R233" s="2" t="str">
        <f>IF(COUNT($A233)=0,"",IF(Q233="3E","3E",IF(Q233="","I",LOOKUP(Q233/S$2,{0,0.4,0.45,0.5,0.55,0.6,0.65,0.7,0.75,0.8,1},{"F","D","C","C+","B-","B","B+","A-","A","A+"}))))</f>
        <v/>
      </c>
      <c r="S233" s="99" t="str">
        <f>IF(COUNT($A233)=0,"",IF(Q233="","--",IF(Q233="3E","3E",LOOKUP(Q233/S$2,{0,0.4,0.45,0.5,0.55,0.6,0.65,0.7,0.75,0.8,1},{0,2,2.25,2.5,2.75,3,3.25,3.5,3.75,4}))))</f>
        <v/>
      </c>
      <c r="T233" s="5" t="str">
        <f>IF(OR(COUNT($A233)=0,DR!BZ235=""),"",IF($A233&lt;&gt;DR!$B235,"ERR",DR!BZ235))</f>
        <v/>
      </c>
      <c r="U233" s="2" t="str">
        <f>IF(COUNT($A233)=0,"",IF(T233="3E","3E",IF(T233="","I",LOOKUP(T233/V$2,{0,0.4,0.45,0.5,0.55,0.6,0.65,0.7,0.75,0.8,1},{"F","D","C","C+","B-","B","B+","A-","A","A+"}))))</f>
        <v/>
      </c>
      <c r="V233" s="99" t="str">
        <f>IF(COUNT($A233)=0,"",IF(T233="","--",IF(T233="3E","3E",LOOKUP(T233/V$2,{0,0.4,0.45,0.5,0.55,0.6,0.65,0.7,0.75,0.8,1},{0,2,2.25,2.5,2.75,3,3.25,3.5,3.75,4}))))</f>
        <v/>
      </c>
      <c r="W233" s="5" t="str">
        <f>IF(COUNT($A233)=0,"",IF($A233&lt;&gt;DR!$B235,"ERR",IF(DR!$A235="IM",DR!CL235,DR!CK235)))</f>
        <v/>
      </c>
      <c r="X233" s="2" t="str">
        <f>IF(COUNT($A233)=0,"",IF(W233="3E","3E",IF(W233="","I",LOOKUP(W233/Y$2,{0,0.4,0.45,0.5,0.55,0.6,0.65,0.7,0.75,0.8,1},{"F","D","C","C+","B-","B","B+","A-","A","A+"}))))</f>
        <v/>
      </c>
      <c r="Y233" s="99" t="str">
        <f>IF(COUNT($A233)=0,"",IF(W233="","--",IF(W233="3E","3E",LOOKUP(W233/Y$2,{0,0.4,0.45,0.5,0.55,0.6,0.65,0.7,0.75,0.8,1},{0,2,2.25,2.5,2.75,3,3.25,3.5,3.75,4}))))</f>
        <v/>
      </c>
      <c r="Z233" s="5" t="str">
        <f>IF(COUNT($A233)=0,"",IF($A233&lt;&gt;DR!$B235,"ERR",DR!BF235))</f>
        <v/>
      </c>
      <c r="AA233" s="2" t="str">
        <f>IF(COUNT($A233)=0,"",IF(Z233="3E","3E",IF(Z233="","I",LOOKUP(Z233/AB$2,{0,0.4,0.45,0.5,0.55,0.6,0.65,0.7,0.75,0.8,1},{"F","D","C","C+","B-","B","B+","A-","A","A+"}))))</f>
        <v/>
      </c>
      <c r="AB233" s="99" t="str">
        <f>IF(COUNT($A233)=0,"",IF(Z233="","--",IF(Z233="3E","3E",LOOKUP(Z233/AB$2,{0,0.4,0.45,0.5,0.55,0.6,0.65,0.7,0.75,0.8,1},{0,2,2.25,2.5,2.75,3,3.25,3.5,3.75,4}))))</f>
        <v/>
      </c>
      <c r="AC233" s="5" t="str">
        <f>IF(COUNT($A233)=0,"",IF($A233&lt;&gt;DR!$B235,"ERR",DR!BG235))</f>
        <v/>
      </c>
      <c r="AD233" s="2" t="str">
        <f>IF(COUNT($A233)=0,"",IF(AC233="3E","3E",IF(AC233="","I",LOOKUP(AC233/AE$2,{0,0.4,0.45,0.5,0.55,0.6,0.65,0.7,0.75,0.8,1},{"F","D","C","C+","B-","B","B+","A-","A","A+"}))))</f>
        <v/>
      </c>
      <c r="AE233" s="99" t="str">
        <f>IF(COUNT($A233)=0,"",IF(AC233="","--",IF(AC233="3E","3E",LOOKUP(AC233/AE$2,{0,0.4,0.45,0.5,0.55,0.6,0.65,0.7,0.75,0.8,1},{0,2,2.25,2.5,2.75,3,3.25,3.5,3.75,4}))))</f>
        <v/>
      </c>
      <c r="AF233" s="5" t="str">
        <f>IF(COUNT($A233)=0,"",IF($A233&lt;&gt;DR!$B235,"ERR",DR!BQ235))</f>
        <v/>
      </c>
      <c r="AG233" s="2" t="str">
        <f>IF(COUNT($A233)=0,"",IF(AF233="3E","3E",IF(AF233="","I",LOOKUP(AF233/AH$2,{0,0.4,0.45,0.5,0.55,0.6,0.65,0.7,0.75,0.8,1},{"F","D","C","C+","B-","B","B+","A-","A","A+"}))))</f>
        <v/>
      </c>
      <c r="AH233" s="99" t="str">
        <f>IF(COUNT($A233)=0,"",IF(AF233="","--",IF(AF233="3E","3E",LOOKUP(AF233/AH$2,{0,0.4,0.45,0.5,0.55,0.6,0.65,0.7,0.75,0.8,1},{0,2,2.25,2.5,2.75,3,3.25,3.5,3.75,4}))))</f>
        <v/>
      </c>
      <c r="AI233" s="5" t="str">
        <f>IF(COUNT($A233)=0,"",IF($A233&lt;&gt;DR!$B235,"ERR",DR!BY235))</f>
        <v/>
      </c>
      <c r="AJ233" s="2" t="str">
        <f>IF(COUNT($A233)=0,"",IF(AI233="3E","3E",IF(AI233="","I",LOOKUP(AI233/AK$2,{0,0.4,0.45,0.5,0.55,0.6,0.65,0.7,0.75,0.8,1},{"F","D","C","C+","B-","B","B+","A-","A","A+"}))))</f>
        <v/>
      </c>
      <c r="AK233" s="103" t="str">
        <f>IF(COUNT($A233)=0,"",IF(AI233="","--",IF(AI233="3E","3E",LOOKUP(AI233/AK$2,{0,0.4,0.45,0.5,0.55,0.6,0.65,0.7,0.75,0.8,1},{0,2,2.25,2.5,2.75,3,3.25,3.5,3.75,4}))))</f>
        <v/>
      </c>
      <c r="AL233" s="94" t="str">
        <f>IFERROR(IF(COUNT($A233)=0,"",IF(COUNT(W233)=0,"--",IF(COUNTIF(B233:AK233,"3E")&gt;0,"3E",SUM(IF(D233&gt;=2,D233*$D$3),IF(G233&gt;=2,G233*$G$3),IF(J233&gt;=2,J233*$J$3),IF(M233&gt;=2,M233*$M$3),IF(P233&gt;=2,P233*$P$3),IF(S233&gt;=2,S233*$S$3),IF(V233&gt;=2,V233*$V$3),IF(Y233&gt;=2,Y233*$Y$3),IF(AB233&gt;=2,AB233*$AB$3),IF(AE233&gt;=2,AE233*$AE$3),IF(AH233&gt;=2,AH233*$AH$3),IF(AK233&gt;=2,AK233*$AK$3))))),"")</f>
        <v/>
      </c>
      <c r="AM233" s="4" t="str">
        <f>IF(COUNT($A233)=0,"",IF(COUNT(W233)=0,"--",IF(COUNTIF(B233:Y233,"3E")&gt;0,"3E",TRUNC(SUM(IF(N(D233)&gt;=2,D$3*D233,0),IF(N(G233)&gt;=2,G$3*G233,0),IF(N(J233)&gt;=2,J$3*J233,0),IF(N(M233)&gt;=2,M$3*M233,0),IF(N(P233)&gt;=2,P$3*P233,0),IF(N(S233)&gt;=2,S$3*S233,0),IF(N(AB233)&gt;=2,AB$3*AB233,0),IF(N(AE233)&gt;=2,AE$3*AE233,0),IF(N(AH233)&gt;=2,AH$3*AH233,0),IF(N(V233)&gt;=2,V$3*V233,0),IF(N(Y233)&gt;=2,Y$3*Y233,0))/TCP,3))))</f>
        <v/>
      </c>
      <c r="AN233" s="2" t="str">
        <f>IFERROR(IF(COUNT($A233)=0,"",IF(COUNT(W233)=0,"--",IF(COUNTIF(B233:AK233,"3E")&gt;0,"3E",SUM(IF(D233&gt;=2,$D$3),IF(G233&gt;=2,$G$3),IF(J233&gt;=2,$J$3),IF(M233&gt;=2,$M$3),IF(P233&gt;=2,$P$3),IF(S233&gt;=2,$S$3),IF(V233&gt;=2,$V$3),IF(Y233&gt;=2,$Y$3),IF(AB233&gt;=2,$AB$3),IF(AE233&gt;=2,$AE$3),IF(AH233&gt;=2,$AH$3),IF(AK233&gt;=2,$AK$3))))),"")</f>
        <v/>
      </c>
      <c r="AO233" s="2" t="str">
        <f>IF(AM233="3E","3E",IF(COUNT($A233)=0,"",IF(COUNT(AK233)=0,"I",LOOKUP(AM233,{0,2,2.25,2.5,2.75,3,3.25,3.5,3.75,4},{"F","D","C","C+","B-","B","B+","A-","A","A+"}))))</f>
        <v/>
      </c>
      <c r="AP233" s="2" t="str">
        <f>IF(AM233="3E","3E",IF(OR(COUNT($A233)=0,COUNT(W233)=0),"",IF(AND(Y233&gt;=2,AM233&gt;=2,AN233&gt;=28),"PASS","FAIL")))</f>
        <v/>
      </c>
      <c r="AQ233" s="2" t="str">
        <f>IF(COUNT($A233)=0,"",IF(AP233="3E","3E",IF(AP233="PASS",CONCATENATE(IF(N(D233)&lt;2,"411F,",""),IF(N(G233)&lt;2,"412F,",""),IF(N(J233)&lt;2,"413F,",""),IF(N(M233)&lt;2,"421F,",""),IF(N(P233)&lt;2,"422F,",""),IF(N(S233)&lt;2,"423F,",""),IF(N(AB233)&lt;2,"431F,",""),IF(N(AE233)&lt;2,"432F,",""),IF(N(AH233)&lt;2,"433F,","")),"")))</f>
        <v/>
      </c>
      <c r="AR233" s="6" t="str">
        <f t="shared" si="4"/>
        <v/>
      </c>
    </row>
    <row r="234" spans="1:44" ht="18.95" customHeight="1" x14ac:dyDescent="0.25">
      <c r="A234" s="93" t="str">
        <f>IF(DR!$B236="","",DR!$B236)</f>
        <v/>
      </c>
      <c r="B234" s="5" t="str">
        <f>IF(COUNT($A234)=0,"",IF($A234&lt;&gt;DR!$B236,"ERR",DR!J236))</f>
        <v/>
      </c>
      <c r="C234" s="2" t="str">
        <f>IF(COUNT($A234)=0,"",IF(B234="3E","3E",IF(B234="","I",LOOKUP(B234/D$2,{0,0.4,0.45,0.5,0.55,0.6,0.65,0.7,0.75,0.8,1},{"F","D","C","C+","B-","B","B+","A-","A","A+"}))))</f>
        <v/>
      </c>
      <c r="D234" s="99" t="str">
        <f>IF(COUNT($A234)=0,"",IF(B234="","--",IF(B234="3E","3E",LOOKUP(B234/D$2,{0,0.4,0.45,0.5,0.55,0.6,0.65,0.7,0.75,0.8,1},{0,2,2.25,2.5,2.75,3,3.25,3.5,3.75,4}))))</f>
        <v/>
      </c>
      <c r="E234" s="5" t="str">
        <f>IF(COUNT($A234)=0,"",IF($A234&lt;&gt;DR!$B236,"ERR",DR!R236))</f>
        <v/>
      </c>
      <c r="F234" s="2" t="str">
        <f>IF(COUNT($A234)=0,"",IF(E234="3E","3E",IF(E234="","I",LOOKUP(E234/G$2,{0,0.4,0.45,0.5,0.55,0.6,0.65,0.7,0.75,0.8,1},{"F","D","C","C+","B-","B","B+","A-","A","A+"}))))</f>
        <v/>
      </c>
      <c r="G234" s="99" t="str">
        <f>IF(COUNT($A234)=0,"",IF(E234="","--",IF(E234="3E","3E",LOOKUP(E234/G$2,{0,0.4,0.45,0.5,0.55,0.6,0.65,0.7,0.75,0.8,1},{0,2,2.25,2.5,2.75,3,3.25,3.5,3.75,4}))))</f>
        <v/>
      </c>
      <c r="H234" s="5" t="str">
        <f>IF(COUNT($A234)=0,"",IF($A234&lt;&gt;DR!$B236,"ERR",DR!Z236))</f>
        <v/>
      </c>
      <c r="I234" s="2" t="str">
        <f>IF(COUNT($A234)=0,"",IF(H234="3E","3E",IF(H234="","I",LOOKUP(H234/J$2,{0,0.4,0.45,0.5,0.55,0.6,0.65,0.7,0.75,0.8,1},{"F","D","C","C+","B-","B","B+","A-","A","A+"}))))</f>
        <v/>
      </c>
      <c r="J234" s="99" t="str">
        <f>IF(COUNT($A234)=0,"",IF(H234="","--",IF(H234="3E","3E",LOOKUP(H234/J$2,{0,0.4,0.45,0.5,0.55,0.6,0.65,0.7,0.75,0.8,1},{0,2,2.25,2.5,2.75,3,3.25,3.5,3.75,4}))))</f>
        <v/>
      </c>
      <c r="K234" s="5" t="str">
        <f>IF(COUNT($A234)=0,"",IF($A234&lt;&gt;DR!$B236,"ERR",DR!AH236))</f>
        <v/>
      </c>
      <c r="L234" s="2" t="str">
        <f>IF(COUNT($A234)=0,"",IF(K234="3E","3E",IF(K234="","I",LOOKUP(K234/M$2,{0,0.4,0.45,0.5,0.55,0.6,0.65,0.7,0.75,0.8,1},{"F","D","C","C+","B-","B","B+","A-","A","A+"}))))</f>
        <v/>
      </c>
      <c r="M234" s="99" t="str">
        <f>IF(COUNT($A234)=0,"",IF(K234="","--",IF(K234="3E","3E",LOOKUP(K234/M$2,{0,0.4,0.45,0.5,0.55,0.6,0.65,0.7,0.75,0.8,1},{0,2,2.25,2.5,2.75,3,3.25,3.5,3.75,4}))))</f>
        <v/>
      </c>
      <c r="N234" s="5" t="str">
        <f>IF(COUNT($A234)=0,"",IF($A234&lt;&gt;DR!$B236,"ERR",DR!AP236))</f>
        <v/>
      </c>
      <c r="O234" s="2" t="str">
        <f>IF(COUNT($A234)=0,"",IF(N234="3E","3E",IF(N234="","I",LOOKUP(N234/P$2,{0,0.4,0.45,0.5,0.55,0.6,0.65,0.7,0.75,0.8,1},{"F","D","C","C+","B-","B","B+","A-","A","A+"}))))</f>
        <v/>
      </c>
      <c r="P234" s="99" t="str">
        <f>IF(COUNT($A234)=0,"",IF(N234="","--",IF(N234="3E","3E",LOOKUP(N234/P$2,{0,0.4,0.45,0.5,0.55,0.6,0.65,0.7,0.75,0.8,1},{0,2,2.25,2.5,2.75,3,3.25,3.5,3.75,4}))))</f>
        <v/>
      </c>
      <c r="Q234" s="5" t="str">
        <f>IF(COUNT($A234)=0,"",IF($A234&lt;&gt;DR!$B236,"ERR",DR!AX236))</f>
        <v/>
      </c>
      <c r="R234" s="2" t="str">
        <f>IF(COUNT($A234)=0,"",IF(Q234="3E","3E",IF(Q234="","I",LOOKUP(Q234/S$2,{0,0.4,0.45,0.5,0.55,0.6,0.65,0.7,0.75,0.8,1},{"F","D","C","C+","B-","B","B+","A-","A","A+"}))))</f>
        <v/>
      </c>
      <c r="S234" s="99" t="str">
        <f>IF(COUNT($A234)=0,"",IF(Q234="","--",IF(Q234="3E","3E",LOOKUP(Q234/S$2,{0,0.4,0.45,0.5,0.55,0.6,0.65,0.7,0.75,0.8,1},{0,2,2.25,2.5,2.75,3,3.25,3.5,3.75,4}))))</f>
        <v/>
      </c>
      <c r="T234" s="5" t="str">
        <f>IF(OR(COUNT($A234)=0,DR!BZ236=""),"",IF($A234&lt;&gt;DR!$B236,"ERR",DR!BZ236))</f>
        <v/>
      </c>
      <c r="U234" s="2" t="str">
        <f>IF(COUNT($A234)=0,"",IF(T234="3E","3E",IF(T234="","I",LOOKUP(T234/V$2,{0,0.4,0.45,0.5,0.55,0.6,0.65,0.7,0.75,0.8,1},{"F","D","C","C+","B-","B","B+","A-","A","A+"}))))</f>
        <v/>
      </c>
      <c r="V234" s="99" t="str">
        <f>IF(COUNT($A234)=0,"",IF(T234="","--",IF(T234="3E","3E",LOOKUP(T234/V$2,{0,0.4,0.45,0.5,0.55,0.6,0.65,0.7,0.75,0.8,1},{0,2,2.25,2.5,2.75,3,3.25,3.5,3.75,4}))))</f>
        <v/>
      </c>
      <c r="W234" s="5" t="str">
        <f>IF(COUNT($A234)=0,"",IF($A234&lt;&gt;DR!$B236,"ERR",IF(DR!$A236="IM",DR!CL236,DR!CK236)))</f>
        <v/>
      </c>
      <c r="X234" s="2" t="str">
        <f>IF(COUNT($A234)=0,"",IF(W234="3E","3E",IF(W234="","I",LOOKUP(W234/Y$2,{0,0.4,0.45,0.5,0.55,0.6,0.65,0.7,0.75,0.8,1},{"F","D","C","C+","B-","B","B+","A-","A","A+"}))))</f>
        <v/>
      </c>
      <c r="Y234" s="99" t="str">
        <f>IF(COUNT($A234)=0,"",IF(W234="","--",IF(W234="3E","3E",LOOKUP(W234/Y$2,{0,0.4,0.45,0.5,0.55,0.6,0.65,0.7,0.75,0.8,1},{0,2,2.25,2.5,2.75,3,3.25,3.5,3.75,4}))))</f>
        <v/>
      </c>
      <c r="Z234" s="5" t="str">
        <f>IF(COUNT($A234)=0,"",IF($A234&lt;&gt;DR!$B236,"ERR",DR!BF236))</f>
        <v/>
      </c>
      <c r="AA234" s="2" t="str">
        <f>IF(COUNT($A234)=0,"",IF(Z234="3E","3E",IF(Z234="","I",LOOKUP(Z234/AB$2,{0,0.4,0.45,0.5,0.55,0.6,0.65,0.7,0.75,0.8,1},{"F","D","C","C+","B-","B","B+","A-","A","A+"}))))</f>
        <v/>
      </c>
      <c r="AB234" s="99" t="str">
        <f>IF(COUNT($A234)=0,"",IF(Z234="","--",IF(Z234="3E","3E",LOOKUP(Z234/AB$2,{0,0.4,0.45,0.5,0.55,0.6,0.65,0.7,0.75,0.8,1},{0,2,2.25,2.5,2.75,3,3.25,3.5,3.75,4}))))</f>
        <v/>
      </c>
      <c r="AC234" s="5" t="str">
        <f>IF(COUNT($A234)=0,"",IF($A234&lt;&gt;DR!$B236,"ERR",DR!BG236))</f>
        <v/>
      </c>
      <c r="AD234" s="2" t="str">
        <f>IF(COUNT($A234)=0,"",IF(AC234="3E","3E",IF(AC234="","I",LOOKUP(AC234/AE$2,{0,0.4,0.45,0.5,0.55,0.6,0.65,0.7,0.75,0.8,1},{"F","D","C","C+","B-","B","B+","A-","A","A+"}))))</f>
        <v/>
      </c>
      <c r="AE234" s="99" t="str">
        <f>IF(COUNT($A234)=0,"",IF(AC234="","--",IF(AC234="3E","3E",LOOKUP(AC234/AE$2,{0,0.4,0.45,0.5,0.55,0.6,0.65,0.7,0.75,0.8,1},{0,2,2.25,2.5,2.75,3,3.25,3.5,3.75,4}))))</f>
        <v/>
      </c>
      <c r="AF234" s="5" t="str">
        <f>IF(COUNT($A234)=0,"",IF($A234&lt;&gt;DR!$B236,"ERR",DR!BQ236))</f>
        <v/>
      </c>
      <c r="AG234" s="2" t="str">
        <f>IF(COUNT($A234)=0,"",IF(AF234="3E","3E",IF(AF234="","I",LOOKUP(AF234/AH$2,{0,0.4,0.45,0.5,0.55,0.6,0.65,0.7,0.75,0.8,1},{"F","D","C","C+","B-","B","B+","A-","A","A+"}))))</f>
        <v/>
      </c>
      <c r="AH234" s="99" t="str">
        <f>IF(COUNT($A234)=0,"",IF(AF234="","--",IF(AF234="3E","3E",LOOKUP(AF234/AH$2,{0,0.4,0.45,0.5,0.55,0.6,0.65,0.7,0.75,0.8,1},{0,2,2.25,2.5,2.75,3,3.25,3.5,3.75,4}))))</f>
        <v/>
      </c>
      <c r="AI234" s="5" t="str">
        <f>IF(COUNT($A234)=0,"",IF($A234&lt;&gt;DR!$B236,"ERR",DR!BY236))</f>
        <v/>
      </c>
      <c r="AJ234" s="2" t="str">
        <f>IF(COUNT($A234)=0,"",IF(AI234="3E","3E",IF(AI234="","I",LOOKUP(AI234/AK$2,{0,0.4,0.45,0.5,0.55,0.6,0.65,0.7,0.75,0.8,1},{"F","D","C","C+","B-","B","B+","A-","A","A+"}))))</f>
        <v/>
      </c>
      <c r="AK234" s="103" t="str">
        <f>IF(COUNT($A234)=0,"",IF(AI234="","--",IF(AI234="3E","3E",LOOKUP(AI234/AK$2,{0,0.4,0.45,0.5,0.55,0.6,0.65,0.7,0.75,0.8,1},{0,2,2.25,2.5,2.75,3,3.25,3.5,3.75,4}))))</f>
        <v/>
      </c>
      <c r="AL234" s="94" t="str">
        <f>IFERROR(IF(COUNT($A234)=0,"",IF(COUNT(W234)=0,"--",IF(COUNTIF(B234:AK234,"3E")&gt;0,"3E",SUM(IF(D234&gt;=2,D234*$D$3),IF(G234&gt;=2,G234*$G$3),IF(J234&gt;=2,J234*$J$3),IF(M234&gt;=2,M234*$M$3),IF(P234&gt;=2,P234*$P$3),IF(S234&gt;=2,S234*$S$3),IF(V234&gt;=2,V234*$V$3),IF(Y234&gt;=2,Y234*$Y$3),IF(AB234&gt;=2,AB234*$AB$3),IF(AE234&gt;=2,AE234*$AE$3),IF(AH234&gt;=2,AH234*$AH$3),IF(AK234&gt;=2,AK234*$AK$3))))),"")</f>
        <v/>
      </c>
      <c r="AM234" s="4" t="str">
        <f>IF(COUNT($A234)=0,"",IF(COUNT(W234)=0,"--",IF(COUNTIF(B234:Y234,"3E")&gt;0,"3E",TRUNC(SUM(IF(N(D234)&gt;=2,D$3*D234,0),IF(N(G234)&gt;=2,G$3*G234,0),IF(N(J234)&gt;=2,J$3*J234,0),IF(N(M234)&gt;=2,M$3*M234,0),IF(N(P234)&gt;=2,P$3*P234,0),IF(N(S234)&gt;=2,S$3*S234,0),IF(N(AB234)&gt;=2,AB$3*AB234,0),IF(N(AE234)&gt;=2,AE$3*AE234,0),IF(N(AH234)&gt;=2,AH$3*AH234,0),IF(N(V234)&gt;=2,V$3*V234,0),IF(N(Y234)&gt;=2,Y$3*Y234,0))/TCP,3))))</f>
        <v/>
      </c>
      <c r="AN234" s="2" t="str">
        <f>IFERROR(IF(COUNT($A234)=0,"",IF(COUNT(W234)=0,"--",IF(COUNTIF(B234:AK234,"3E")&gt;0,"3E",SUM(IF(D234&gt;=2,$D$3),IF(G234&gt;=2,$G$3),IF(J234&gt;=2,$J$3),IF(M234&gt;=2,$M$3),IF(P234&gt;=2,$P$3),IF(S234&gt;=2,$S$3),IF(V234&gt;=2,$V$3),IF(Y234&gt;=2,$Y$3),IF(AB234&gt;=2,$AB$3),IF(AE234&gt;=2,$AE$3),IF(AH234&gt;=2,$AH$3),IF(AK234&gt;=2,$AK$3))))),"")</f>
        <v/>
      </c>
      <c r="AO234" s="2" t="str">
        <f>IF(AM234="3E","3E",IF(COUNT($A234)=0,"",IF(COUNT(AK234)=0,"I",LOOKUP(AM234,{0,2,2.25,2.5,2.75,3,3.25,3.5,3.75,4},{"F","D","C","C+","B-","B","B+","A-","A","A+"}))))</f>
        <v/>
      </c>
      <c r="AP234" s="2" t="str">
        <f>IF(AM234="3E","3E",IF(OR(COUNT($A234)=0,COUNT(W234)=0),"",IF(AND(Y234&gt;=2,AM234&gt;=2,AN234&gt;=28),"PASS","FAIL")))</f>
        <v/>
      </c>
      <c r="AQ234" s="2" t="str">
        <f>IF(COUNT($A234)=0,"",IF(AP234="3E","3E",IF(AP234="PASS",CONCATENATE(IF(N(D234)&lt;2,"411F,",""),IF(N(G234)&lt;2,"412F,",""),IF(N(J234)&lt;2,"413F,",""),IF(N(M234)&lt;2,"421F,",""),IF(N(P234)&lt;2,"422F,",""),IF(N(S234)&lt;2,"423F,",""),IF(N(AB234)&lt;2,"431F,",""),IF(N(AE234)&lt;2,"432F,",""),IF(N(AH234)&lt;2,"433F,","")),"")))</f>
        <v/>
      </c>
      <c r="AR234" s="6" t="str">
        <f t="shared" si="4"/>
        <v/>
      </c>
    </row>
    <row r="235" spans="1:44" ht="18.95" customHeight="1" x14ac:dyDescent="0.25">
      <c r="A235" s="93" t="str">
        <f>IF(DR!$B237="","",DR!$B237)</f>
        <v/>
      </c>
      <c r="B235" s="5" t="str">
        <f>IF(COUNT($A235)=0,"",IF($A235&lt;&gt;DR!$B237,"ERR",DR!J237))</f>
        <v/>
      </c>
      <c r="C235" s="2" t="str">
        <f>IF(COUNT($A235)=0,"",IF(B235="3E","3E",IF(B235="","I",LOOKUP(B235/D$2,{0,0.4,0.45,0.5,0.55,0.6,0.65,0.7,0.75,0.8,1},{"F","D","C","C+","B-","B","B+","A-","A","A+"}))))</f>
        <v/>
      </c>
      <c r="D235" s="99" t="str">
        <f>IF(COUNT($A235)=0,"",IF(B235="","--",IF(B235="3E","3E",LOOKUP(B235/D$2,{0,0.4,0.45,0.5,0.55,0.6,0.65,0.7,0.75,0.8,1},{0,2,2.25,2.5,2.75,3,3.25,3.5,3.75,4}))))</f>
        <v/>
      </c>
      <c r="E235" s="5" t="str">
        <f>IF(COUNT($A235)=0,"",IF($A235&lt;&gt;DR!$B237,"ERR",DR!R237))</f>
        <v/>
      </c>
      <c r="F235" s="2" t="str">
        <f>IF(COUNT($A235)=0,"",IF(E235="3E","3E",IF(E235="","I",LOOKUP(E235/G$2,{0,0.4,0.45,0.5,0.55,0.6,0.65,0.7,0.75,0.8,1},{"F","D","C","C+","B-","B","B+","A-","A","A+"}))))</f>
        <v/>
      </c>
      <c r="G235" s="99" t="str">
        <f>IF(COUNT($A235)=0,"",IF(E235="","--",IF(E235="3E","3E",LOOKUP(E235/G$2,{0,0.4,0.45,0.5,0.55,0.6,0.65,0.7,0.75,0.8,1},{0,2,2.25,2.5,2.75,3,3.25,3.5,3.75,4}))))</f>
        <v/>
      </c>
      <c r="H235" s="5" t="str">
        <f>IF(COUNT($A235)=0,"",IF($A235&lt;&gt;DR!$B237,"ERR",DR!Z237))</f>
        <v/>
      </c>
      <c r="I235" s="2" t="str">
        <f>IF(COUNT($A235)=0,"",IF(H235="3E","3E",IF(H235="","I",LOOKUP(H235/J$2,{0,0.4,0.45,0.5,0.55,0.6,0.65,0.7,0.75,0.8,1},{"F","D","C","C+","B-","B","B+","A-","A","A+"}))))</f>
        <v/>
      </c>
      <c r="J235" s="99" t="str">
        <f>IF(COUNT($A235)=0,"",IF(H235="","--",IF(H235="3E","3E",LOOKUP(H235/J$2,{0,0.4,0.45,0.5,0.55,0.6,0.65,0.7,0.75,0.8,1},{0,2,2.25,2.5,2.75,3,3.25,3.5,3.75,4}))))</f>
        <v/>
      </c>
      <c r="K235" s="5" t="str">
        <f>IF(COUNT($A235)=0,"",IF($A235&lt;&gt;DR!$B237,"ERR",DR!AH237))</f>
        <v/>
      </c>
      <c r="L235" s="2" t="str">
        <f>IF(COUNT($A235)=0,"",IF(K235="3E","3E",IF(K235="","I",LOOKUP(K235/M$2,{0,0.4,0.45,0.5,0.55,0.6,0.65,0.7,0.75,0.8,1},{"F","D","C","C+","B-","B","B+","A-","A","A+"}))))</f>
        <v/>
      </c>
      <c r="M235" s="99" t="str">
        <f>IF(COUNT($A235)=0,"",IF(K235="","--",IF(K235="3E","3E",LOOKUP(K235/M$2,{0,0.4,0.45,0.5,0.55,0.6,0.65,0.7,0.75,0.8,1},{0,2,2.25,2.5,2.75,3,3.25,3.5,3.75,4}))))</f>
        <v/>
      </c>
      <c r="N235" s="5" t="str">
        <f>IF(COUNT($A235)=0,"",IF($A235&lt;&gt;DR!$B237,"ERR",DR!AP237))</f>
        <v/>
      </c>
      <c r="O235" s="2" t="str">
        <f>IF(COUNT($A235)=0,"",IF(N235="3E","3E",IF(N235="","I",LOOKUP(N235/P$2,{0,0.4,0.45,0.5,0.55,0.6,0.65,0.7,0.75,0.8,1},{"F","D","C","C+","B-","B","B+","A-","A","A+"}))))</f>
        <v/>
      </c>
      <c r="P235" s="99" t="str">
        <f>IF(COUNT($A235)=0,"",IF(N235="","--",IF(N235="3E","3E",LOOKUP(N235/P$2,{0,0.4,0.45,0.5,0.55,0.6,0.65,0.7,0.75,0.8,1},{0,2,2.25,2.5,2.75,3,3.25,3.5,3.75,4}))))</f>
        <v/>
      </c>
      <c r="Q235" s="5" t="str">
        <f>IF(COUNT($A235)=0,"",IF($A235&lt;&gt;DR!$B237,"ERR",DR!AX237))</f>
        <v/>
      </c>
      <c r="R235" s="2" t="str">
        <f>IF(COUNT($A235)=0,"",IF(Q235="3E","3E",IF(Q235="","I",LOOKUP(Q235/S$2,{0,0.4,0.45,0.5,0.55,0.6,0.65,0.7,0.75,0.8,1},{"F","D","C","C+","B-","B","B+","A-","A","A+"}))))</f>
        <v/>
      </c>
      <c r="S235" s="99" t="str">
        <f>IF(COUNT($A235)=0,"",IF(Q235="","--",IF(Q235="3E","3E",LOOKUP(Q235/S$2,{0,0.4,0.45,0.5,0.55,0.6,0.65,0.7,0.75,0.8,1},{0,2,2.25,2.5,2.75,3,3.25,3.5,3.75,4}))))</f>
        <v/>
      </c>
      <c r="T235" s="5" t="str">
        <f>IF(OR(COUNT($A235)=0,DR!BZ237=""),"",IF($A235&lt;&gt;DR!$B237,"ERR",DR!BZ237))</f>
        <v/>
      </c>
      <c r="U235" s="2" t="str">
        <f>IF(COUNT($A235)=0,"",IF(T235="3E","3E",IF(T235="","I",LOOKUP(T235/V$2,{0,0.4,0.45,0.5,0.55,0.6,0.65,0.7,0.75,0.8,1},{"F","D","C","C+","B-","B","B+","A-","A","A+"}))))</f>
        <v/>
      </c>
      <c r="V235" s="99" t="str">
        <f>IF(COUNT($A235)=0,"",IF(T235="","--",IF(T235="3E","3E",LOOKUP(T235/V$2,{0,0.4,0.45,0.5,0.55,0.6,0.65,0.7,0.75,0.8,1},{0,2,2.25,2.5,2.75,3,3.25,3.5,3.75,4}))))</f>
        <v/>
      </c>
      <c r="W235" s="5" t="str">
        <f>IF(COUNT($A235)=0,"",IF($A235&lt;&gt;DR!$B237,"ERR",IF(DR!$A237="IM",DR!CL237,DR!CK237)))</f>
        <v/>
      </c>
      <c r="X235" s="2" t="str">
        <f>IF(COUNT($A235)=0,"",IF(W235="3E","3E",IF(W235="","I",LOOKUP(W235/Y$2,{0,0.4,0.45,0.5,0.55,0.6,0.65,0.7,0.75,0.8,1},{"F","D","C","C+","B-","B","B+","A-","A","A+"}))))</f>
        <v/>
      </c>
      <c r="Y235" s="99" t="str">
        <f>IF(COUNT($A235)=0,"",IF(W235="","--",IF(W235="3E","3E",LOOKUP(W235/Y$2,{0,0.4,0.45,0.5,0.55,0.6,0.65,0.7,0.75,0.8,1},{0,2,2.25,2.5,2.75,3,3.25,3.5,3.75,4}))))</f>
        <v/>
      </c>
      <c r="Z235" s="5" t="str">
        <f>IF(COUNT($A235)=0,"",IF($A235&lt;&gt;DR!$B237,"ERR",DR!BF237))</f>
        <v/>
      </c>
      <c r="AA235" s="2" t="str">
        <f>IF(COUNT($A235)=0,"",IF(Z235="3E","3E",IF(Z235="","I",LOOKUP(Z235/AB$2,{0,0.4,0.45,0.5,0.55,0.6,0.65,0.7,0.75,0.8,1},{"F","D","C","C+","B-","B","B+","A-","A","A+"}))))</f>
        <v/>
      </c>
      <c r="AB235" s="99" t="str">
        <f>IF(COUNT($A235)=0,"",IF(Z235="","--",IF(Z235="3E","3E",LOOKUP(Z235/AB$2,{0,0.4,0.45,0.5,0.55,0.6,0.65,0.7,0.75,0.8,1},{0,2,2.25,2.5,2.75,3,3.25,3.5,3.75,4}))))</f>
        <v/>
      </c>
      <c r="AC235" s="5" t="str">
        <f>IF(COUNT($A235)=0,"",IF($A235&lt;&gt;DR!$B237,"ERR",DR!BG237))</f>
        <v/>
      </c>
      <c r="AD235" s="2" t="str">
        <f>IF(COUNT($A235)=0,"",IF(AC235="3E","3E",IF(AC235="","I",LOOKUP(AC235/AE$2,{0,0.4,0.45,0.5,0.55,0.6,0.65,0.7,0.75,0.8,1},{"F","D","C","C+","B-","B","B+","A-","A","A+"}))))</f>
        <v/>
      </c>
      <c r="AE235" s="99" t="str">
        <f>IF(COUNT($A235)=0,"",IF(AC235="","--",IF(AC235="3E","3E",LOOKUP(AC235/AE$2,{0,0.4,0.45,0.5,0.55,0.6,0.65,0.7,0.75,0.8,1},{0,2,2.25,2.5,2.75,3,3.25,3.5,3.75,4}))))</f>
        <v/>
      </c>
      <c r="AF235" s="5" t="str">
        <f>IF(COUNT($A235)=0,"",IF($A235&lt;&gt;DR!$B237,"ERR",DR!BQ237))</f>
        <v/>
      </c>
      <c r="AG235" s="2" t="str">
        <f>IF(COUNT($A235)=0,"",IF(AF235="3E","3E",IF(AF235="","I",LOOKUP(AF235/AH$2,{0,0.4,0.45,0.5,0.55,0.6,0.65,0.7,0.75,0.8,1},{"F","D","C","C+","B-","B","B+","A-","A","A+"}))))</f>
        <v/>
      </c>
      <c r="AH235" s="99" t="str">
        <f>IF(COUNT($A235)=0,"",IF(AF235="","--",IF(AF235="3E","3E",LOOKUP(AF235/AH$2,{0,0.4,0.45,0.5,0.55,0.6,0.65,0.7,0.75,0.8,1},{0,2,2.25,2.5,2.75,3,3.25,3.5,3.75,4}))))</f>
        <v/>
      </c>
      <c r="AI235" s="5" t="str">
        <f>IF(COUNT($A235)=0,"",IF($A235&lt;&gt;DR!$B237,"ERR",DR!BY237))</f>
        <v/>
      </c>
      <c r="AJ235" s="2" t="str">
        <f>IF(COUNT($A235)=0,"",IF(AI235="3E","3E",IF(AI235="","I",LOOKUP(AI235/AK$2,{0,0.4,0.45,0.5,0.55,0.6,0.65,0.7,0.75,0.8,1},{"F","D","C","C+","B-","B","B+","A-","A","A+"}))))</f>
        <v/>
      </c>
      <c r="AK235" s="103" t="str">
        <f>IF(COUNT($A235)=0,"",IF(AI235="","--",IF(AI235="3E","3E",LOOKUP(AI235/AK$2,{0,0.4,0.45,0.5,0.55,0.6,0.65,0.7,0.75,0.8,1},{0,2,2.25,2.5,2.75,3,3.25,3.5,3.75,4}))))</f>
        <v/>
      </c>
      <c r="AL235" s="94" t="str">
        <f>IFERROR(IF(COUNT($A235)=0,"",IF(COUNT(W235)=0,"--",IF(COUNTIF(B235:AK235,"3E")&gt;0,"3E",SUM(IF(D235&gt;=2,D235*$D$3),IF(G235&gt;=2,G235*$G$3),IF(J235&gt;=2,J235*$J$3),IF(M235&gt;=2,M235*$M$3),IF(P235&gt;=2,P235*$P$3),IF(S235&gt;=2,S235*$S$3),IF(V235&gt;=2,V235*$V$3),IF(Y235&gt;=2,Y235*$Y$3),IF(AB235&gt;=2,AB235*$AB$3),IF(AE235&gt;=2,AE235*$AE$3),IF(AH235&gt;=2,AH235*$AH$3),IF(AK235&gt;=2,AK235*$AK$3))))),"")</f>
        <v/>
      </c>
      <c r="AM235" s="4" t="str">
        <f>IF(COUNT($A235)=0,"",IF(COUNT(W235)=0,"--",IF(COUNTIF(B235:Y235,"3E")&gt;0,"3E",TRUNC(SUM(IF(N(D235)&gt;=2,D$3*D235,0),IF(N(G235)&gt;=2,G$3*G235,0),IF(N(J235)&gt;=2,J$3*J235,0),IF(N(M235)&gt;=2,M$3*M235,0),IF(N(P235)&gt;=2,P$3*P235,0),IF(N(S235)&gt;=2,S$3*S235,0),IF(N(AB235)&gt;=2,AB$3*AB235,0),IF(N(AE235)&gt;=2,AE$3*AE235,0),IF(N(AH235)&gt;=2,AH$3*AH235,0),IF(N(V235)&gt;=2,V$3*V235,0),IF(N(Y235)&gt;=2,Y$3*Y235,0))/TCP,3))))</f>
        <v/>
      </c>
      <c r="AN235" s="2" t="str">
        <f>IFERROR(IF(COUNT($A235)=0,"",IF(COUNT(W235)=0,"--",IF(COUNTIF(B235:AK235,"3E")&gt;0,"3E",SUM(IF(D235&gt;=2,$D$3),IF(G235&gt;=2,$G$3),IF(J235&gt;=2,$J$3),IF(M235&gt;=2,$M$3),IF(P235&gt;=2,$P$3),IF(S235&gt;=2,$S$3),IF(V235&gt;=2,$V$3),IF(Y235&gt;=2,$Y$3),IF(AB235&gt;=2,$AB$3),IF(AE235&gt;=2,$AE$3),IF(AH235&gt;=2,$AH$3),IF(AK235&gt;=2,$AK$3))))),"")</f>
        <v/>
      </c>
      <c r="AO235" s="2" t="str">
        <f>IF(AM235="3E","3E",IF(COUNT($A235)=0,"",IF(COUNT(AK235)=0,"I",LOOKUP(AM235,{0,2,2.25,2.5,2.75,3,3.25,3.5,3.75,4},{"F","D","C","C+","B-","B","B+","A-","A","A+"}))))</f>
        <v/>
      </c>
      <c r="AP235" s="2" t="str">
        <f>IF(AM235="3E","3E",IF(OR(COUNT($A235)=0,COUNT(W235)=0),"",IF(AND(Y235&gt;=2,AM235&gt;=2,AN235&gt;=28),"PASS","FAIL")))</f>
        <v/>
      </c>
      <c r="AQ235" s="2" t="str">
        <f>IF(COUNT($A235)=0,"",IF(AP235="3E","3E",IF(AP235="PASS",CONCATENATE(IF(N(D235)&lt;2,"411F,",""),IF(N(G235)&lt;2,"412F,",""),IF(N(J235)&lt;2,"413F,",""),IF(N(M235)&lt;2,"421F,",""),IF(N(P235)&lt;2,"422F,",""),IF(N(S235)&lt;2,"423F,",""),IF(N(AB235)&lt;2,"431F,",""),IF(N(AE235)&lt;2,"432F,",""),IF(N(AH235)&lt;2,"433F,","")),"")))</f>
        <v/>
      </c>
      <c r="AR235" s="6" t="str">
        <f t="shared" si="4"/>
        <v/>
      </c>
    </row>
    <row r="236" spans="1:44" ht="18.95" customHeight="1" x14ac:dyDescent="0.25">
      <c r="A236" s="93" t="str">
        <f>IF(DR!$B238="","",DR!$B238)</f>
        <v/>
      </c>
      <c r="B236" s="5" t="str">
        <f>IF(COUNT($A236)=0,"",IF($A236&lt;&gt;DR!$B238,"ERR",DR!J238))</f>
        <v/>
      </c>
      <c r="C236" s="2" t="str">
        <f>IF(COUNT($A236)=0,"",IF(B236="3E","3E",IF(B236="","I",LOOKUP(B236/D$2,{0,0.4,0.45,0.5,0.55,0.6,0.65,0.7,0.75,0.8,1},{"F","D","C","C+","B-","B","B+","A-","A","A+"}))))</f>
        <v/>
      </c>
      <c r="D236" s="99" t="str">
        <f>IF(COUNT($A236)=0,"",IF(B236="","--",IF(B236="3E","3E",LOOKUP(B236/D$2,{0,0.4,0.45,0.5,0.55,0.6,0.65,0.7,0.75,0.8,1},{0,2,2.25,2.5,2.75,3,3.25,3.5,3.75,4}))))</f>
        <v/>
      </c>
      <c r="E236" s="5" t="str">
        <f>IF(COUNT($A236)=0,"",IF($A236&lt;&gt;DR!$B238,"ERR",DR!R238))</f>
        <v/>
      </c>
      <c r="F236" s="2" t="str">
        <f>IF(COUNT($A236)=0,"",IF(E236="3E","3E",IF(E236="","I",LOOKUP(E236/G$2,{0,0.4,0.45,0.5,0.55,0.6,0.65,0.7,0.75,0.8,1},{"F","D","C","C+","B-","B","B+","A-","A","A+"}))))</f>
        <v/>
      </c>
      <c r="G236" s="99" t="str">
        <f>IF(COUNT($A236)=0,"",IF(E236="","--",IF(E236="3E","3E",LOOKUP(E236/G$2,{0,0.4,0.45,0.5,0.55,0.6,0.65,0.7,0.75,0.8,1},{0,2,2.25,2.5,2.75,3,3.25,3.5,3.75,4}))))</f>
        <v/>
      </c>
      <c r="H236" s="5" t="str">
        <f>IF(COUNT($A236)=0,"",IF($A236&lt;&gt;DR!$B238,"ERR",DR!Z238))</f>
        <v/>
      </c>
      <c r="I236" s="2" t="str">
        <f>IF(COUNT($A236)=0,"",IF(H236="3E","3E",IF(H236="","I",LOOKUP(H236/J$2,{0,0.4,0.45,0.5,0.55,0.6,0.65,0.7,0.75,0.8,1},{"F","D","C","C+","B-","B","B+","A-","A","A+"}))))</f>
        <v/>
      </c>
      <c r="J236" s="99" t="str">
        <f>IF(COUNT($A236)=0,"",IF(H236="","--",IF(H236="3E","3E",LOOKUP(H236/J$2,{0,0.4,0.45,0.5,0.55,0.6,0.65,0.7,0.75,0.8,1},{0,2,2.25,2.5,2.75,3,3.25,3.5,3.75,4}))))</f>
        <v/>
      </c>
      <c r="K236" s="5" t="str">
        <f>IF(COUNT($A236)=0,"",IF($A236&lt;&gt;DR!$B238,"ERR",DR!AH238))</f>
        <v/>
      </c>
      <c r="L236" s="2" t="str">
        <f>IF(COUNT($A236)=0,"",IF(K236="3E","3E",IF(K236="","I",LOOKUP(K236/M$2,{0,0.4,0.45,0.5,0.55,0.6,0.65,0.7,0.75,0.8,1},{"F","D","C","C+","B-","B","B+","A-","A","A+"}))))</f>
        <v/>
      </c>
      <c r="M236" s="99" t="str">
        <f>IF(COUNT($A236)=0,"",IF(K236="","--",IF(K236="3E","3E",LOOKUP(K236/M$2,{0,0.4,0.45,0.5,0.55,0.6,0.65,0.7,0.75,0.8,1},{0,2,2.25,2.5,2.75,3,3.25,3.5,3.75,4}))))</f>
        <v/>
      </c>
      <c r="N236" s="5" t="str">
        <f>IF(COUNT($A236)=0,"",IF($A236&lt;&gt;DR!$B238,"ERR",DR!AP238))</f>
        <v/>
      </c>
      <c r="O236" s="2" t="str">
        <f>IF(COUNT($A236)=0,"",IF(N236="3E","3E",IF(N236="","I",LOOKUP(N236/P$2,{0,0.4,0.45,0.5,0.55,0.6,0.65,0.7,0.75,0.8,1},{"F","D","C","C+","B-","B","B+","A-","A","A+"}))))</f>
        <v/>
      </c>
      <c r="P236" s="99" t="str">
        <f>IF(COUNT($A236)=0,"",IF(N236="","--",IF(N236="3E","3E",LOOKUP(N236/P$2,{0,0.4,0.45,0.5,0.55,0.6,0.65,0.7,0.75,0.8,1},{0,2,2.25,2.5,2.75,3,3.25,3.5,3.75,4}))))</f>
        <v/>
      </c>
      <c r="Q236" s="5" t="str">
        <f>IF(COUNT($A236)=0,"",IF($A236&lt;&gt;DR!$B238,"ERR",DR!AX238))</f>
        <v/>
      </c>
      <c r="R236" s="2" t="str">
        <f>IF(COUNT($A236)=0,"",IF(Q236="3E","3E",IF(Q236="","I",LOOKUP(Q236/S$2,{0,0.4,0.45,0.5,0.55,0.6,0.65,0.7,0.75,0.8,1},{"F","D","C","C+","B-","B","B+","A-","A","A+"}))))</f>
        <v/>
      </c>
      <c r="S236" s="99" t="str">
        <f>IF(COUNT($A236)=0,"",IF(Q236="","--",IF(Q236="3E","3E",LOOKUP(Q236/S$2,{0,0.4,0.45,0.5,0.55,0.6,0.65,0.7,0.75,0.8,1},{0,2,2.25,2.5,2.75,3,3.25,3.5,3.75,4}))))</f>
        <v/>
      </c>
      <c r="T236" s="5" t="str">
        <f>IF(OR(COUNT($A236)=0,DR!BZ238=""),"",IF($A236&lt;&gt;DR!$B238,"ERR",DR!BZ238))</f>
        <v/>
      </c>
      <c r="U236" s="2" t="str">
        <f>IF(COUNT($A236)=0,"",IF(T236="3E","3E",IF(T236="","I",LOOKUP(T236/V$2,{0,0.4,0.45,0.5,0.55,0.6,0.65,0.7,0.75,0.8,1},{"F","D","C","C+","B-","B","B+","A-","A","A+"}))))</f>
        <v/>
      </c>
      <c r="V236" s="99" t="str">
        <f>IF(COUNT($A236)=0,"",IF(T236="","--",IF(T236="3E","3E",LOOKUP(T236/V$2,{0,0.4,0.45,0.5,0.55,0.6,0.65,0.7,0.75,0.8,1},{0,2,2.25,2.5,2.75,3,3.25,3.5,3.75,4}))))</f>
        <v/>
      </c>
      <c r="W236" s="5" t="str">
        <f>IF(COUNT($A236)=0,"",IF($A236&lt;&gt;DR!$B238,"ERR",IF(DR!$A238="IM",DR!CL238,DR!CK238)))</f>
        <v/>
      </c>
      <c r="X236" s="2" t="str">
        <f>IF(COUNT($A236)=0,"",IF(W236="3E","3E",IF(W236="","I",LOOKUP(W236/Y$2,{0,0.4,0.45,0.5,0.55,0.6,0.65,0.7,0.75,0.8,1},{"F","D","C","C+","B-","B","B+","A-","A","A+"}))))</f>
        <v/>
      </c>
      <c r="Y236" s="99" t="str">
        <f>IF(COUNT($A236)=0,"",IF(W236="","--",IF(W236="3E","3E",LOOKUP(W236/Y$2,{0,0.4,0.45,0.5,0.55,0.6,0.65,0.7,0.75,0.8,1},{0,2,2.25,2.5,2.75,3,3.25,3.5,3.75,4}))))</f>
        <v/>
      </c>
      <c r="Z236" s="5" t="str">
        <f>IF(COUNT($A236)=0,"",IF($A236&lt;&gt;DR!$B238,"ERR",DR!BF238))</f>
        <v/>
      </c>
      <c r="AA236" s="2" t="str">
        <f>IF(COUNT($A236)=0,"",IF(Z236="3E","3E",IF(Z236="","I",LOOKUP(Z236/AB$2,{0,0.4,0.45,0.5,0.55,0.6,0.65,0.7,0.75,0.8,1},{"F","D","C","C+","B-","B","B+","A-","A","A+"}))))</f>
        <v/>
      </c>
      <c r="AB236" s="99" t="str">
        <f>IF(COUNT($A236)=0,"",IF(Z236="","--",IF(Z236="3E","3E",LOOKUP(Z236/AB$2,{0,0.4,0.45,0.5,0.55,0.6,0.65,0.7,0.75,0.8,1},{0,2,2.25,2.5,2.75,3,3.25,3.5,3.75,4}))))</f>
        <v/>
      </c>
      <c r="AC236" s="5" t="str">
        <f>IF(COUNT($A236)=0,"",IF($A236&lt;&gt;DR!$B238,"ERR",DR!BG238))</f>
        <v/>
      </c>
      <c r="AD236" s="2" t="str">
        <f>IF(COUNT($A236)=0,"",IF(AC236="3E","3E",IF(AC236="","I",LOOKUP(AC236/AE$2,{0,0.4,0.45,0.5,0.55,0.6,0.65,0.7,0.75,0.8,1},{"F","D","C","C+","B-","B","B+","A-","A","A+"}))))</f>
        <v/>
      </c>
      <c r="AE236" s="99" t="str">
        <f>IF(COUNT($A236)=0,"",IF(AC236="","--",IF(AC236="3E","3E",LOOKUP(AC236/AE$2,{0,0.4,0.45,0.5,0.55,0.6,0.65,0.7,0.75,0.8,1},{0,2,2.25,2.5,2.75,3,3.25,3.5,3.75,4}))))</f>
        <v/>
      </c>
      <c r="AF236" s="5" t="str">
        <f>IF(COUNT($A236)=0,"",IF($A236&lt;&gt;DR!$B238,"ERR",DR!BQ238))</f>
        <v/>
      </c>
      <c r="AG236" s="2" t="str">
        <f>IF(COUNT($A236)=0,"",IF(AF236="3E","3E",IF(AF236="","I",LOOKUP(AF236/AH$2,{0,0.4,0.45,0.5,0.55,0.6,0.65,0.7,0.75,0.8,1},{"F","D","C","C+","B-","B","B+","A-","A","A+"}))))</f>
        <v/>
      </c>
      <c r="AH236" s="99" t="str">
        <f>IF(COUNT($A236)=0,"",IF(AF236="","--",IF(AF236="3E","3E",LOOKUP(AF236/AH$2,{0,0.4,0.45,0.5,0.55,0.6,0.65,0.7,0.75,0.8,1},{0,2,2.25,2.5,2.75,3,3.25,3.5,3.75,4}))))</f>
        <v/>
      </c>
      <c r="AI236" s="5" t="str">
        <f>IF(COUNT($A236)=0,"",IF($A236&lt;&gt;DR!$B238,"ERR",DR!BY238))</f>
        <v/>
      </c>
      <c r="AJ236" s="2" t="str">
        <f>IF(COUNT($A236)=0,"",IF(AI236="3E","3E",IF(AI236="","I",LOOKUP(AI236/AK$2,{0,0.4,0.45,0.5,0.55,0.6,0.65,0.7,0.75,0.8,1},{"F","D","C","C+","B-","B","B+","A-","A","A+"}))))</f>
        <v/>
      </c>
      <c r="AK236" s="103" t="str">
        <f>IF(COUNT($A236)=0,"",IF(AI236="","--",IF(AI236="3E","3E",LOOKUP(AI236/AK$2,{0,0.4,0.45,0.5,0.55,0.6,0.65,0.7,0.75,0.8,1},{0,2,2.25,2.5,2.75,3,3.25,3.5,3.75,4}))))</f>
        <v/>
      </c>
      <c r="AL236" s="94" t="str">
        <f>IFERROR(IF(COUNT($A236)=0,"",IF(COUNT(W236)=0,"--",IF(COUNTIF(B236:AK236,"3E")&gt;0,"3E",SUM(IF(D236&gt;=2,D236*$D$3),IF(G236&gt;=2,G236*$G$3),IF(J236&gt;=2,J236*$J$3),IF(M236&gt;=2,M236*$M$3),IF(P236&gt;=2,P236*$P$3),IF(S236&gt;=2,S236*$S$3),IF(V236&gt;=2,V236*$V$3),IF(Y236&gt;=2,Y236*$Y$3),IF(AB236&gt;=2,AB236*$AB$3),IF(AE236&gt;=2,AE236*$AE$3),IF(AH236&gt;=2,AH236*$AH$3),IF(AK236&gt;=2,AK236*$AK$3))))),"")</f>
        <v/>
      </c>
      <c r="AM236" s="4" t="str">
        <f>IF(COUNT($A236)=0,"",IF(COUNT(W236)=0,"--",IF(COUNTIF(B236:Y236,"3E")&gt;0,"3E",TRUNC(SUM(IF(N(D236)&gt;=2,D$3*D236,0),IF(N(G236)&gt;=2,G$3*G236,0),IF(N(J236)&gt;=2,J$3*J236,0),IF(N(M236)&gt;=2,M$3*M236,0),IF(N(P236)&gt;=2,P$3*P236,0),IF(N(S236)&gt;=2,S$3*S236,0),IF(N(AB236)&gt;=2,AB$3*AB236,0),IF(N(AE236)&gt;=2,AE$3*AE236,0),IF(N(AH236)&gt;=2,AH$3*AH236,0),IF(N(V236)&gt;=2,V$3*V236,0),IF(N(Y236)&gt;=2,Y$3*Y236,0))/TCP,3))))</f>
        <v/>
      </c>
      <c r="AN236" s="2" t="str">
        <f>IFERROR(IF(COUNT($A236)=0,"",IF(COUNT(W236)=0,"--",IF(COUNTIF(B236:AK236,"3E")&gt;0,"3E",SUM(IF(D236&gt;=2,$D$3),IF(G236&gt;=2,$G$3),IF(J236&gt;=2,$J$3),IF(M236&gt;=2,$M$3),IF(P236&gt;=2,$P$3),IF(S236&gt;=2,$S$3),IF(V236&gt;=2,$V$3),IF(Y236&gt;=2,$Y$3),IF(AB236&gt;=2,$AB$3),IF(AE236&gt;=2,$AE$3),IF(AH236&gt;=2,$AH$3),IF(AK236&gt;=2,$AK$3))))),"")</f>
        <v/>
      </c>
      <c r="AO236" s="2" t="str">
        <f>IF(AM236="3E","3E",IF(COUNT($A236)=0,"",IF(COUNT(AK236)=0,"I",LOOKUP(AM236,{0,2,2.25,2.5,2.75,3,3.25,3.5,3.75,4},{"F","D","C","C+","B-","B","B+","A-","A","A+"}))))</f>
        <v/>
      </c>
      <c r="AP236" s="2" t="str">
        <f>IF(AM236="3E","3E",IF(OR(COUNT($A236)=0,COUNT(W236)=0),"",IF(AND(Y236&gt;=2,AM236&gt;=2,AN236&gt;=28),"PASS","FAIL")))</f>
        <v/>
      </c>
      <c r="AQ236" s="2" t="str">
        <f>IF(COUNT($A236)=0,"",IF(AP236="3E","3E",IF(AP236="PASS",CONCATENATE(IF(N(D236)&lt;2,"411F,",""),IF(N(G236)&lt;2,"412F,",""),IF(N(J236)&lt;2,"413F,",""),IF(N(M236)&lt;2,"421F,",""),IF(N(P236)&lt;2,"422F,",""),IF(N(S236)&lt;2,"423F,",""),IF(N(AB236)&lt;2,"431F,",""),IF(N(AE236)&lt;2,"432F,",""),IF(N(AH236)&lt;2,"433F,","")),"")))</f>
        <v/>
      </c>
      <c r="AR236" s="6" t="str">
        <f t="shared" si="4"/>
        <v/>
      </c>
    </row>
    <row r="237" spans="1:44" ht="18.95" customHeight="1" x14ac:dyDescent="0.25">
      <c r="A237" s="93" t="str">
        <f>IF(DR!$B239="","",DR!$B239)</f>
        <v/>
      </c>
      <c r="B237" s="5" t="str">
        <f>IF(COUNT($A237)=0,"",IF($A237&lt;&gt;DR!$B239,"ERR",DR!J239))</f>
        <v/>
      </c>
      <c r="C237" s="2" t="str">
        <f>IF(COUNT($A237)=0,"",IF(B237="3E","3E",IF(B237="","I",LOOKUP(B237/D$2,{0,0.4,0.45,0.5,0.55,0.6,0.65,0.7,0.75,0.8,1},{"F","D","C","C+","B-","B","B+","A-","A","A+"}))))</f>
        <v/>
      </c>
      <c r="D237" s="99" t="str">
        <f>IF(COUNT($A237)=0,"",IF(B237="","--",IF(B237="3E","3E",LOOKUP(B237/D$2,{0,0.4,0.45,0.5,0.55,0.6,0.65,0.7,0.75,0.8,1},{0,2,2.25,2.5,2.75,3,3.25,3.5,3.75,4}))))</f>
        <v/>
      </c>
      <c r="E237" s="5" t="str">
        <f>IF(COUNT($A237)=0,"",IF($A237&lt;&gt;DR!$B239,"ERR",DR!R239))</f>
        <v/>
      </c>
      <c r="F237" s="2" t="str">
        <f>IF(COUNT($A237)=0,"",IF(E237="3E","3E",IF(E237="","I",LOOKUP(E237/G$2,{0,0.4,0.45,0.5,0.55,0.6,0.65,0.7,0.75,0.8,1},{"F","D","C","C+","B-","B","B+","A-","A","A+"}))))</f>
        <v/>
      </c>
      <c r="G237" s="99" t="str">
        <f>IF(COUNT($A237)=0,"",IF(E237="","--",IF(E237="3E","3E",LOOKUP(E237/G$2,{0,0.4,0.45,0.5,0.55,0.6,0.65,0.7,0.75,0.8,1},{0,2,2.25,2.5,2.75,3,3.25,3.5,3.75,4}))))</f>
        <v/>
      </c>
      <c r="H237" s="5" t="str">
        <f>IF(COUNT($A237)=0,"",IF($A237&lt;&gt;DR!$B239,"ERR",DR!Z239))</f>
        <v/>
      </c>
      <c r="I237" s="2" t="str">
        <f>IF(COUNT($A237)=0,"",IF(H237="3E","3E",IF(H237="","I",LOOKUP(H237/J$2,{0,0.4,0.45,0.5,0.55,0.6,0.65,0.7,0.75,0.8,1},{"F","D","C","C+","B-","B","B+","A-","A","A+"}))))</f>
        <v/>
      </c>
      <c r="J237" s="99" t="str">
        <f>IF(COUNT($A237)=0,"",IF(H237="","--",IF(H237="3E","3E",LOOKUP(H237/J$2,{0,0.4,0.45,0.5,0.55,0.6,0.65,0.7,0.75,0.8,1},{0,2,2.25,2.5,2.75,3,3.25,3.5,3.75,4}))))</f>
        <v/>
      </c>
      <c r="K237" s="5" t="str">
        <f>IF(COUNT($A237)=0,"",IF($A237&lt;&gt;DR!$B239,"ERR",DR!AH239))</f>
        <v/>
      </c>
      <c r="L237" s="2" t="str">
        <f>IF(COUNT($A237)=0,"",IF(K237="3E","3E",IF(K237="","I",LOOKUP(K237/M$2,{0,0.4,0.45,0.5,0.55,0.6,0.65,0.7,0.75,0.8,1},{"F","D","C","C+","B-","B","B+","A-","A","A+"}))))</f>
        <v/>
      </c>
      <c r="M237" s="99" t="str">
        <f>IF(COUNT($A237)=0,"",IF(K237="","--",IF(K237="3E","3E",LOOKUP(K237/M$2,{0,0.4,0.45,0.5,0.55,0.6,0.65,0.7,0.75,0.8,1},{0,2,2.25,2.5,2.75,3,3.25,3.5,3.75,4}))))</f>
        <v/>
      </c>
      <c r="N237" s="5" t="str">
        <f>IF(COUNT($A237)=0,"",IF($A237&lt;&gt;DR!$B239,"ERR",DR!AP239))</f>
        <v/>
      </c>
      <c r="O237" s="2" t="str">
        <f>IF(COUNT($A237)=0,"",IF(N237="3E","3E",IF(N237="","I",LOOKUP(N237/P$2,{0,0.4,0.45,0.5,0.55,0.6,0.65,0.7,0.75,0.8,1},{"F","D","C","C+","B-","B","B+","A-","A","A+"}))))</f>
        <v/>
      </c>
      <c r="P237" s="99" t="str">
        <f>IF(COUNT($A237)=0,"",IF(N237="","--",IF(N237="3E","3E",LOOKUP(N237/P$2,{0,0.4,0.45,0.5,0.55,0.6,0.65,0.7,0.75,0.8,1},{0,2,2.25,2.5,2.75,3,3.25,3.5,3.75,4}))))</f>
        <v/>
      </c>
      <c r="Q237" s="5" t="str">
        <f>IF(COUNT($A237)=0,"",IF($A237&lt;&gt;DR!$B239,"ERR",DR!AX239))</f>
        <v/>
      </c>
      <c r="R237" s="2" t="str">
        <f>IF(COUNT($A237)=0,"",IF(Q237="3E","3E",IF(Q237="","I",LOOKUP(Q237/S$2,{0,0.4,0.45,0.5,0.55,0.6,0.65,0.7,0.75,0.8,1},{"F","D","C","C+","B-","B","B+","A-","A","A+"}))))</f>
        <v/>
      </c>
      <c r="S237" s="99" t="str">
        <f>IF(COUNT($A237)=0,"",IF(Q237="","--",IF(Q237="3E","3E",LOOKUP(Q237/S$2,{0,0.4,0.45,0.5,0.55,0.6,0.65,0.7,0.75,0.8,1},{0,2,2.25,2.5,2.75,3,3.25,3.5,3.75,4}))))</f>
        <v/>
      </c>
      <c r="T237" s="5" t="str">
        <f>IF(OR(COUNT($A237)=0,DR!BZ239=""),"",IF($A237&lt;&gt;DR!$B239,"ERR",DR!BZ239))</f>
        <v/>
      </c>
      <c r="U237" s="2" t="str">
        <f>IF(COUNT($A237)=0,"",IF(T237="3E","3E",IF(T237="","I",LOOKUP(T237/V$2,{0,0.4,0.45,0.5,0.55,0.6,0.65,0.7,0.75,0.8,1},{"F","D","C","C+","B-","B","B+","A-","A","A+"}))))</f>
        <v/>
      </c>
      <c r="V237" s="99" t="str">
        <f>IF(COUNT($A237)=0,"",IF(T237="","--",IF(T237="3E","3E",LOOKUP(T237/V$2,{0,0.4,0.45,0.5,0.55,0.6,0.65,0.7,0.75,0.8,1},{0,2,2.25,2.5,2.75,3,3.25,3.5,3.75,4}))))</f>
        <v/>
      </c>
      <c r="W237" s="5" t="str">
        <f>IF(COUNT($A237)=0,"",IF($A237&lt;&gt;DR!$B239,"ERR",IF(DR!$A239="IM",DR!CL239,DR!CK239)))</f>
        <v/>
      </c>
      <c r="X237" s="2" t="str">
        <f>IF(COUNT($A237)=0,"",IF(W237="3E","3E",IF(W237="","I",LOOKUP(W237/Y$2,{0,0.4,0.45,0.5,0.55,0.6,0.65,0.7,0.75,0.8,1},{"F","D","C","C+","B-","B","B+","A-","A","A+"}))))</f>
        <v/>
      </c>
      <c r="Y237" s="99" t="str">
        <f>IF(COUNT($A237)=0,"",IF(W237="","--",IF(W237="3E","3E",LOOKUP(W237/Y$2,{0,0.4,0.45,0.5,0.55,0.6,0.65,0.7,0.75,0.8,1},{0,2,2.25,2.5,2.75,3,3.25,3.5,3.75,4}))))</f>
        <v/>
      </c>
      <c r="Z237" s="5" t="str">
        <f>IF(COUNT($A237)=0,"",IF($A237&lt;&gt;DR!$B239,"ERR",DR!BF239))</f>
        <v/>
      </c>
      <c r="AA237" s="2" t="str">
        <f>IF(COUNT($A237)=0,"",IF(Z237="3E","3E",IF(Z237="","I",LOOKUP(Z237/AB$2,{0,0.4,0.45,0.5,0.55,0.6,0.65,0.7,0.75,0.8,1},{"F","D","C","C+","B-","B","B+","A-","A","A+"}))))</f>
        <v/>
      </c>
      <c r="AB237" s="99" t="str">
        <f>IF(COUNT($A237)=0,"",IF(Z237="","--",IF(Z237="3E","3E",LOOKUP(Z237/AB$2,{0,0.4,0.45,0.5,0.55,0.6,0.65,0.7,0.75,0.8,1},{0,2,2.25,2.5,2.75,3,3.25,3.5,3.75,4}))))</f>
        <v/>
      </c>
      <c r="AC237" s="5" t="str">
        <f>IF(COUNT($A237)=0,"",IF($A237&lt;&gt;DR!$B239,"ERR",DR!BG239))</f>
        <v/>
      </c>
      <c r="AD237" s="2" t="str">
        <f>IF(COUNT($A237)=0,"",IF(AC237="3E","3E",IF(AC237="","I",LOOKUP(AC237/AE$2,{0,0.4,0.45,0.5,0.55,0.6,0.65,0.7,0.75,0.8,1},{"F","D","C","C+","B-","B","B+","A-","A","A+"}))))</f>
        <v/>
      </c>
      <c r="AE237" s="99" t="str">
        <f>IF(COUNT($A237)=0,"",IF(AC237="","--",IF(AC237="3E","3E",LOOKUP(AC237/AE$2,{0,0.4,0.45,0.5,0.55,0.6,0.65,0.7,0.75,0.8,1},{0,2,2.25,2.5,2.75,3,3.25,3.5,3.75,4}))))</f>
        <v/>
      </c>
      <c r="AF237" s="5" t="str">
        <f>IF(COUNT($A237)=0,"",IF($A237&lt;&gt;DR!$B239,"ERR",DR!BQ239))</f>
        <v/>
      </c>
      <c r="AG237" s="2" t="str">
        <f>IF(COUNT($A237)=0,"",IF(AF237="3E","3E",IF(AF237="","I",LOOKUP(AF237/AH$2,{0,0.4,0.45,0.5,0.55,0.6,0.65,0.7,0.75,0.8,1},{"F","D","C","C+","B-","B","B+","A-","A","A+"}))))</f>
        <v/>
      </c>
      <c r="AH237" s="99" t="str">
        <f>IF(COUNT($A237)=0,"",IF(AF237="","--",IF(AF237="3E","3E",LOOKUP(AF237/AH$2,{0,0.4,0.45,0.5,0.55,0.6,0.65,0.7,0.75,0.8,1},{0,2,2.25,2.5,2.75,3,3.25,3.5,3.75,4}))))</f>
        <v/>
      </c>
      <c r="AI237" s="5" t="str">
        <f>IF(COUNT($A237)=0,"",IF($A237&lt;&gt;DR!$B239,"ERR",DR!BY239))</f>
        <v/>
      </c>
      <c r="AJ237" s="2" t="str">
        <f>IF(COUNT($A237)=0,"",IF(AI237="3E","3E",IF(AI237="","I",LOOKUP(AI237/AK$2,{0,0.4,0.45,0.5,0.55,0.6,0.65,0.7,0.75,0.8,1},{"F","D","C","C+","B-","B","B+","A-","A","A+"}))))</f>
        <v/>
      </c>
      <c r="AK237" s="103" t="str">
        <f>IF(COUNT($A237)=0,"",IF(AI237="","--",IF(AI237="3E","3E",LOOKUP(AI237/AK$2,{0,0.4,0.45,0.5,0.55,0.6,0.65,0.7,0.75,0.8,1},{0,2,2.25,2.5,2.75,3,3.25,3.5,3.75,4}))))</f>
        <v/>
      </c>
      <c r="AL237" s="94" t="str">
        <f>IFERROR(IF(COUNT($A237)=0,"",IF(COUNT(W237)=0,"--",IF(COUNTIF(B237:AK237,"3E")&gt;0,"3E",SUM(IF(D237&gt;=2,D237*$D$3),IF(G237&gt;=2,G237*$G$3),IF(J237&gt;=2,J237*$J$3),IF(M237&gt;=2,M237*$M$3),IF(P237&gt;=2,P237*$P$3),IF(S237&gt;=2,S237*$S$3),IF(V237&gt;=2,V237*$V$3),IF(Y237&gt;=2,Y237*$Y$3),IF(AB237&gt;=2,AB237*$AB$3),IF(AE237&gt;=2,AE237*$AE$3),IF(AH237&gt;=2,AH237*$AH$3),IF(AK237&gt;=2,AK237*$AK$3))))),"")</f>
        <v/>
      </c>
      <c r="AM237" s="4" t="str">
        <f>IF(COUNT($A237)=0,"",IF(COUNT(W237)=0,"--",IF(COUNTIF(B237:Y237,"3E")&gt;0,"3E",TRUNC(SUM(IF(N(D237)&gt;=2,D$3*D237,0),IF(N(G237)&gt;=2,G$3*G237,0),IF(N(J237)&gt;=2,J$3*J237,0),IF(N(M237)&gt;=2,M$3*M237,0),IF(N(P237)&gt;=2,P$3*P237,0),IF(N(S237)&gt;=2,S$3*S237,0),IF(N(AB237)&gt;=2,AB$3*AB237,0),IF(N(AE237)&gt;=2,AE$3*AE237,0),IF(N(AH237)&gt;=2,AH$3*AH237,0),IF(N(V237)&gt;=2,V$3*V237,0),IF(N(Y237)&gt;=2,Y$3*Y237,0))/TCP,3))))</f>
        <v/>
      </c>
      <c r="AN237" s="2" t="str">
        <f>IFERROR(IF(COUNT($A237)=0,"",IF(COUNT(W237)=0,"--",IF(COUNTIF(B237:AK237,"3E")&gt;0,"3E",SUM(IF(D237&gt;=2,$D$3),IF(G237&gt;=2,$G$3),IF(J237&gt;=2,$J$3),IF(M237&gt;=2,$M$3),IF(P237&gt;=2,$P$3),IF(S237&gt;=2,$S$3),IF(V237&gt;=2,$V$3),IF(Y237&gt;=2,$Y$3),IF(AB237&gt;=2,$AB$3),IF(AE237&gt;=2,$AE$3),IF(AH237&gt;=2,$AH$3),IF(AK237&gt;=2,$AK$3))))),"")</f>
        <v/>
      </c>
      <c r="AO237" s="2" t="str">
        <f>IF(AM237="3E","3E",IF(COUNT($A237)=0,"",IF(COUNT(AK237)=0,"I",LOOKUP(AM237,{0,2,2.25,2.5,2.75,3,3.25,3.5,3.75,4},{"F","D","C","C+","B-","B","B+","A-","A","A+"}))))</f>
        <v/>
      </c>
      <c r="AP237" s="2" t="str">
        <f>IF(AM237="3E","3E",IF(OR(COUNT($A237)=0,COUNT(W237)=0),"",IF(AND(Y237&gt;=2,AM237&gt;=2,AN237&gt;=28),"PASS","FAIL")))</f>
        <v/>
      </c>
      <c r="AQ237" s="2" t="str">
        <f>IF(COUNT($A237)=0,"",IF(AP237="3E","3E",IF(AP237="PASS",CONCATENATE(IF(N(D237)&lt;2,"411F,",""),IF(N(G237)&lt;2,"412F,",""),IF(N(J237)&lt;2,"413F,",""),IF(N(M237)&lt;2,"421F,",""),IF(N(P237)&lt;2,"422F,",""),IF(N(S237)&lt;2,"423F,",""),IF(N(AB237)&lt;2,"431F,",""),IF(N(AE237)&lt;2,"432F,",""),IF(N(AH237)&lt;2,"433F,","")),"")))</f>
        <v/>
      </c>
      <c r="AR237" s="6" t="str">
        <f t="shared" si="4"/>
        <v/>
      </c>
    </row>
    <row r="238" spans="1:44" ht="18.95" customHeight="1" x14ac:dyDescent="0.25">
      <c r="A238" s="93" t="str">
        <f>IF(DR!$B240="","",DR!$B240)</f>
        <v/>
      </c>
      <c r="B238" s="5" t="str">
        <f>IF(COUNT($A238)=0,"",IF($A238&lt;&gt;DR!$B240,"ERR",DR!J240))</f>
        <v/>
      </c>
      <c r="C238" s="2" t="str">
        <f>IF(COUNT($A238)=0,"",IF(B238="3E","3E",IF(B238="","I",LOOKUP(B238/D$2,{0,0.4,0.45,0.5,0.55,0.6,0.65,0.7,0.75,0.8,1},{"F","D","C","C+","B-","B","B+","A-","A","A+"}))))</f>
        <v/>
      </c>
      <c r="D238" s="99" t="str">
        <f>IF(COUNT($A238)=0,"",IF(B238="","--",IF(B238="3E","3E",LOOKUP(B238/D$2,{0,0.4,0.45,0.5,0.55,0.6,0.65,0.7,0.75,0.8,1},{0,2,2.25,2.5,2.75,3,3.25,3.5,3.75,4}))))</f>
        <v/>
      </c>
      <c r="E238" s="5" t="str">
        <f>IF(COUNT($A238)=0,"",IF($A238&lt;&gt;DR!$B240,"ERR",DR!R240))</f>
        <v/>
      </c>
      <c r="F238" s="2" t="str">
        <f>IF(COUNT($A238)=0,"",IF(E238="3E","3E",IF(E238="","I",LOOKUP(E238/G$2,{0,0.4,0.45,0.5,0.55,0.6,0.65,0.7,0.75,0.8,1},{"F","D","C","C+","B-","B","B+","A-","A","A+"}))))</f>
        <v/>
      </c>
      <c r="G238" s="99" t="str">
        <f>IF(COUNT($A238)=0,"",IF(E238="","--",IF(E238="3E","3E",LOOKUP(E238/G$2,{0,0.4,0.45,0.5,0.55,0.6,0.65,0.7,0.75,0.8,1},{0,2,2.25,2.5,2.75,3,3.25,3.5,3.75,4}))))</f>
        <v/>
      </c>
      <c r="H238" s="5" t="str">
        <f>IF(COUNT($A238)=0,"",IF($A238&lt;&gt;DR!$B240,"ERR",DR!Z240))</f>
        <v/>
      </c>
      <c r="I238" s="2" t="str">
        <f>IF(COUNT($A238)=0,"",IF(H238="3E","3E",IF(H238="","I",LOOKUP(H238/J$2,{0,0.4,0.45,0.5,0.55,0.6,0.65,0.7,0.75,0.8,1},{"F","D","C","C+","B-","B","B+","A-","A","A+"}))))</f>
        <v/>
      </c>
      <c r="J238" s="99" t="str">
        <f>IF(COUNT($A238)=0,"",IF(H238="","--",IF(H238="3E","3E",LOOKUP(H238/J$2,{0,0.4,0.45,0.5,0.55,0.6,0.65,0.7,0.75,0.8,1},{0,2,2.25,2.5,2.75,3,3.25,3.5,3.75,4}))))</f>
        <v/>
      </c>
      <c r="K238" s="5" t="str">
        <f>IF(COUNT($A238)=0,"",IF($A238&lt;&gt;DR!$B240,"ERR",DR!AH240))</f>
        <v/>
      </c>
      <c r="L238" s="2" t="str">
        <f>IF(COUNT($A238)=0,"",IF(K238="3E","3E",IF(K238="","I",LOOKUP(K238/M$2,{0,0.4,0.45,0.5,0.55,0.6,0.65,0.7,0.75,0.8,1},{"F","D","C","C+","B-","B","B+","A-","A","A+"}))))</f>
        <v/>
      </c>
      <c r="M238" s="99" t="str">
        <f>IF(COUNT($A238)=0,"",IF(K238="","--",IF(K238="3E","3E",LOOKUP(K238/M$2,{0,0.4,0.45,0.5,0.55,0.6,0.65,0.7,0.75,0.8,1},{0,2,2.25,2.5,2.75,3,3.25,3.5,3.75,4}))))</f>
        <v/>
      </c>
      <c r="N238" s="5" t="str">
        <f>IF(COUNT($A238)=0,"",IF($A238&lt;&gt;DR!$B240,"ERR",DR!AP240))</f>
        <v/>
      </c>
      <c r="O238" s="2" t="str">
        <f>IF(COUNT($A238)=0,"",IF(N238="3E","3E",IF(N238="","I",LOOKUP(N238/P$2,{0,0.4,0.45,0.5,0.55,0.6,0.65,0.7,0.75,0.8,1},{"F","D","C","C+","B-","B","B+","A-","A","A+"}))))</f>
        <v/>
      </c>
      <c r="P238" s="99" t="str">
        <f>IF(COUNT($A238)=0,"",IF(N238="","--",IF(N238="3E","3E",LOOKUP(N238/P$2,{0,0.4,0.45,0.5,0.55,0.6,0.65,0.7,0.75,0.8,1},{0,2,2.25,2.5,2.75,3,3.25,3.5,3.75,4}))))</f>
        <v/>
      </c>
      <c r="Q238" s="5" t="str">
        <f>IF(COUNT($A238)=0,"",IF($A238&lt;&gt;DR!$B240,"ERR",DR!AX240))</f>
        <v/>
      </c>
      <c r="R238" s="2" t="str">
        <f>IF(COUNT($A238)=0,"",IF(Q238="3E","3E",IF(Q238="","I",LOOKUP(Q238/S$2,{0,0.4,0.45,0.5,0.55,0.6,0.65,0.7,0.75,0.8,1},{"F","D","C","C+","B-","B","B+","A-","A","A+"}))))</f>
        <v/>
      </c>
      <c r="S238" s="99" t="str">
        <f>IF(COUNT($A238)=0,"",IF(Q238="","--",IF(Q238="3E","3E",LOOKUP(Q238/S$2,{0,0.4,0.45,0.5,0.55,0.6,0.65,0.7,0.75,0.8,1},{0,2,2.25,2.5,2.75,3,3.25,3.5,3.75,4}))))</f>
        <v/>
      </c>
      <c r="T238" s="5" t="str">
        <f>IF(OR(COUNT($A238)=0,DR!BZ240=""),"",IF($A238&lt;&gt;DR!$B240,"ERR",DR!BZ240))</f>
        <v/>
      </c>
      <c r="U238" s="2" t="str">
        <f>IF(COUNT($A238)=0,"",IF(T238="3E","3E",IF(T238="","I",LOOKUP(T238/V$2,{0,0.4,0.45,0.5,0.55,0.6,0.65,0.7,0.75,0.8,1},{"F","D","C","C+","B-","B","B+","A-","A","A+"}))))</f>
        <v/>
      </c>
      <c r="V238" s="99" t="str">
        <f>IF(COUNT($A238)=0,"",IF(T238="","--",IF(T238="3E","3E",LOOKUP(T238/V$2,{0,0.4,0.45,0.5,0.55,0.6,0.65,0.7,0.75,0.8,1},{0,2,2.25,2.5,2.75,3,3.25,3.5,3.75,4}))))</f>
        <v/>
      </c>
      <c r="W238" s="5" t="str">
        <f>IF(COUNT($A238)=0,"",IF($A238&lt;&gt;DR!$B240,"ERR",IF(DR!$A240="IM",DR!CL240,DR!CK240)))</f>
        <v/>
      </c>
      <c r="X238" s="2" t="str">
        <f>IF(COUNT($A238)=0,"",IF(W238="3E","3E",IF(W238="","I",LOOKUP(W238/Y$2,{0,0.4,0.45,0.5,0.55,0.6,0.65,0.7,0.75,0.8,1},{"F","D","C","C+","B-","B","B+","A-","A","A+"}))))</f>
        <v/>
      </c>
      <c r="Y238" s="99" t="str">
        <f>IF(COUNT($A238)=0,"",IF(W238="","--",IF(W238="3E","3E",LOOKUP(W238/Y$2,{0,0.4,0.45,0.5,0.55,0.6,0.65,0.7,0.75,0.8,1},{0,2,2.25,2.5,2.75,3,3.25,3.5,3.75,4}))))</f>
        <v/>
      </c>
      <c r="Z238" s="5" t="str">
        <f>IF(COUNT($A238)=0,"",IF($A238&lt;&gt;DR!$B240,"ERR",DR!BF240))</f>
        <v/>
      </c>
      <c r="AA238" s="2" t="str">
        <f>IF(COUNT($A238)=0,"",IF(Z238="3E","3E",IF(Z238="","I",LOOKUP(Z238/AB$2,{0,0.4,0.45,0.5,0.55,0.6,0.65,0.7,0.75,0.8,1},{"F","D","C","C+","B-","B","B+","A-","A","A+"}))))</f>
        <v/>
      </c>
      <c r="AB238" s="99" t="str">
        <f>IF(COUNT($A238)=0,"",IF(Z238="","--",IF(Z238="3E","3E",LOOKUP(Z238/AB$2,{0,0.4,0.45,0.5,0.55,0.6,0.65,0.7,0.75,0.8,1},{0,2,2.25,2.5,2.75,3,3.25,3.5,3.75,4}))))</f>
        <v/>
      </c>
      <c r="AC238" s="5" t="str">
        <f>IF(COUNT($A238)=0,"",IF($A238&lt;&gt;DR!$B240,"ERR",DR!BG240))</f>
        <v/>
      </c>
      <c r="AD238" s="2" t="str">
        <f>IF(COUNT($A238)=0,"",IF(AC238="3E","3E",IF(AC238="","I",LOOKUP(AC238/AE$2,{0,0.4,0.45,0.5,0.55,0.6,0.65,0.7,0.75,0.8,1},{"F","D","C","C+","B-","B","B+","A-","A","A+"}))))</f>
        <v/>
      </c>
      <c r="AE238" s="99" t="str">
        <f>IF(COUNT($A238)=0,"",IF(AC238="","--",IF(AC238="3E","3E",LOOKUP(AC238/AE$2,{0,0.4,0.45,0.5,0.55,0.6,0.65,0.7,0.75,0.8,1},{0,2,2.25,2.5,2.75,3,3.25,3.5,3.75,4}))))</f>
        <v/>
      </c>
      <c r="AF238" s="5" t="str">
        <f>IF(COUNT($A238)=0,"",IF($A238&lt;&gt;DR!$B240,"ERR",DR!BQ240))</f>
        <v/>
      </c>
      <c r="AG238" s="2" t="str">
        <f>IF(COUNT($A238)=0,"",IF(AF238="3E","3E",IF(AF238="","I",LOOKUP(AF238/AH$2,{0,0.4,0.45,0.5,0.55,0.6,0.65,0.7,0.75,0.8,1},{"F","D","C","C+","B-","B","B+","A-","A","A+"}))))</f>
        <v/>
      </c>
      <c r="AH238" s="99" t="str">
        <f>IF(COUNT($A238)=0,"",IF(AF238="","--",IF(AF238="3E","3E",LOOKUP(AF238/AH$2,{0,0.4,0.45,0.5,0.55,0.6,0.65,0.7,0.75,0.8,1},{0,2,2.25,2.5,2.75,3,3.25,3.5,3.75,4}))))</f>
        <v/>
      </c>
      <c r="AI238" s="5" t="str">
        <f>IF(COUNT($A238)=0,"",IF($A238&lt;&gt;DR!$B240,"ERR",DR!BY240))</f>
        <v/>
      </c>
      <c r="AJ238" s="2" t="str">
        <f>IF(COUNT($A238)=0,"",IF(AI238="3E","3E",IF(AI238="","I",LOOKUP(AI238/AK$2,{0,0.4,0.45,0.5,0.55,0.6,0.65,0.7,0.75,0.8,1},{"F","D","C","C+","B-","B","B+","A-","A","A+"}))))</f>
        <v/>
      </c>
      <c r="AK238" s="103" t="str">
        <f>IF(COUNT($A238)=0,"",IF(AI238="","--",IF(AI238="3E","3E",LOOKUP(AI238/AK$2,{0,0.4,0.45,0.5,0.55,0.6,0.65,0.7,0.75,0.8,1},{0,2,2.25,2.5,2.75,3,3.25,3.5,3.75,4}))))</f>
        <v/>
      </c>
      <c r="AL238" s="94" t="str">
        <f>IFERROR(IF(COUNT($A238)=0,"",IF(COUNT(W238)=0,"--",IF(COUNTIF(B238:AK238,"3E")&gt;0,"3E",SUM(IF(D238&gt;=2,D238*$D$3),IF(G238&gt;=2,G238*$G$3),IF(J238&gt;=2,J238*$J$3),IF(M238&gt;=2,M238*$M$3),IF(P238&gt;=2,P238*$P$3),IF(S238&gt;=2,S238*$S$3),IF(V238&gt;=2,V238*$V$3),IF(Y238&gt;=2,Y238*$Y$3),IF(AB238&gt;=2,AB238*$AB$3),IF(AE238&gt;=2,AE238*$AE$3),IF(AH238&gt;=2,AH238*$AH$3),IF(AK238&gt;=2,AK238*$AK$3))))),"")</f>
        <v/>
      </c>
      <c r="AM238" s="4" t="str">
        <f>IF(COUNT($A238)=0,"",IF(COUNT(W238)=0,"--",IF(COUNTIF(B238:Y238,"3E")&gt;0,"3E",TRUNC(SUM(IF(N(D238)&gt;=2,D$3*D238,0),IF(N(G238)&gt;=2,G$3*G238,0),IF(N(J238)&gt;=2,J$3*J238,0),IF(N(M238)&gt;=2,M$3*M238,0),IF(N(P238)&gt;=2,P$3*P238,0),IF(N(S238)&gt;=2,S$3*S238,0),IF(N(AB238)&gt;=2,AB$3*AB238,0),IF(N(AE238)&gt;=2,AE$3*AE238,0),IF(N(AH238)&gt;=2,AH$3*AH238,0),IF(N(V238)&gt;=2,V$3*V238,0),IF(N(Y238)&gt;=2,Y$3*Y238,0))/TCP,3))))</f>
        <v/>
      </c>
      <c r="AN238" s="2" t="str">
        <f>IFERROR(IF(COUNT($A238)=0,"",IF(COUNT(W238)=0,"--",IF(COUNTIF(B238:AK238,"3E")&gt;0,"3E",SUM(IF(D238&gt;=2,$D$3),IF(G238&gt;=2,$G$3),IF(J238&gt;=2,$J$3),IF(M238&gt;=2,$M$3),IF(P238&gt;=2,$P$3),IF(S238&gt;=2,$S$3),IF(V238&gt;=2,$V$3),IF(Y238&gt;=2,$Y$3),IF(AB238&gt;=2,$AB$3),IF(AE238&gt;=2,$AE$3),IF(AH238&gt;=2,$AH$3),IF(AK238&gt;=2,$AK$3))))),"")</f>
        <v/>
      </c>
      <c r="AO238" s="2" t="str">
        <f>IF(AM238="3E","3E",IF(COUNT($A238)=0,"",IF(COUNT(AK238)=0,"I",LOOKUP(AM238,{0,2,2.25,2.5,2.75,3,3.25,3.5,3.75,4},{"F","D","C","C+","B-","B","B+","A-","A","A+"}))))</f>
        <v/>
      </c>
      <c r="AP238" s="2" t="str">
        <f>IF(AM238="3E","3E",IF(OR(COUNT($A238)=0,COUNT(W238)=0),"",IF(AND(Y238&gt;=2,AM238&gt;=2,AN238&gt;=28),"PASS","FAIL")))</f>
        <v/>
      </c>
      <c r="AQ238" s="2" t="str">
        <f>IF(COUNT($A238)=0,"",IF(AP238="3E","3E",IF(AP238="PASS",CONCATENATE(IF(N(D238)&lt;2,"411F,",""),IF(N(G238)&lt;2,"412F,",""),IF(N(J238)&lt;2,"413F,",""),IF(N(M238)&lt;2,"421F,",""),IF(N(P238)&lt;2,"422F,",""),IF(N(S238)&lt;2,"423F,",""),IF(N(AB238)&lt;2,"431F,",""),IF(N(AE238)&lt;2,"432F,",""),IF(N(AH238)&lt;2,"433F,","")),"")))</f>
        <v/>
      </c>
      <c r="AR238" s="6" t="str">
        <f t="shared" si="4"/>
        <v/>
      </c>
    </row>
    <row r="239" spans="1:44" ht="18.95" customHeight="1" x14ac:dyDescent="0.25">
      <c r="A239" s="93" t="str">
        <f>IF(DR!$B241="","",DR!$B241)</f>
        <v/>
      </c>
      <c r="B239" s="5" t="str">
        <f>IF(COUNT($A239)=0,"",IF($A239&lt;&gt;DR!$B241,"ERR",DR!J241))</f>
        <v/>
      </c>
      <c r="C239" s="2" t="str">
        <f>IF(COUNT($A239)=0,"",IF(B239="3E","3E",IF(B239="","I",LOOKUP(B239/D$2,{0,0.4,0.45,0.5,0.55,0.6,0.65,0.7,0.75,0.8,1},{"F","D","C","C+","B-","B","B+","A-","A","A+"}))))</f>
        <v/>
      </c>
      <c r="D239" s="99" t="str">
        <f>IF(COUNT($A239)=0,"",IF(B239="","--",IF(B239="3E","3E",LOOKUP(B239/D$2,{0,0.4,0.45,0.5,0.55,0.6,0.65,0.7,0.75,0.8,1},{0,2,2.25,2.5,2.75,3,3.25,3.5,3.75,4}))))</f>
        <v/>
      </c>
      <c r="E239" s="5" t="str">
        <f>IF(COUNT($A239)=0,"",IF($A239&lt;&gt;DR!$B241,"ERR",DR!R241))</f>
        <v/>
      </c>
      <c r="F239" s="2" t="str">
        <f>IF(COUNT($A239)=0,"",IF(E239="3E","3E",IF(E239="","I",LOOKUP(E239/G$2,{0,0.4,0.45,0.5,0.55,0.6,0.65,0.7,0.75,0.8,1},{"F","D","C","C+","B-","B","B+","A-","A","A+"}))))</f>
        <v/>
      </c>
      <c r="G239" s="99" t="str">
        <f>IF(COUNT($A239)=0,"",IF(E239="","--",IF(E239="3E","3E",LOOKUP(E239/G$2,{0,0.4,0.45,0.5,0.55,0.6,0.65,0.7,0.75,0.8,1},{0,2,2.25,2.5,2.75,3,3.25,3.5,3.75,4}))))</f>
        <v/>
      </c>
      <c r="H239" s="5" t="str">
        <f>IF(COUNT($A239)=0,"",IF($A239&lt;&gt;DR!$B241,"ERR",DR!Z241))</f>
        <v/>
      </c>
      <c r="I239" s="2" t="str">
        <f>IF(COUNT($A239)=0,"",IF(H239="3E","3E",IF(H239="","I",LOOKUP(H239/J$2,{0,0.4,0.45,0.5,0.55,0.6,0.65,0.7,0.75,0.8,1},{"F","D","C","C+","B-","B","B+","A-","A","A+"}))))</f>
        <v/>
      </c>
      <c r="J239" s="99" t="str">
        <f>IF(COUNT($A239)=0,"",IF(H239="","--",IF(H239="3E","3E",LOOKUP(H239/J$2,{0,0.4,0.45,0.5,0.55,0.6,0.65,0.7,0.75,0.8,1},{0,2,2.25,2.5,2.75,3,3.25,3.5,3.75,4}))))</f>
        <v/>
      </c>
      <c r="K239" s="5" t="str">
        <f>IF(COUNT($A239)=0,"",IF($A239&lt;&gt;DR!$B241,"ERR",DR!AH241))</f>
        <v/>
      </c>
      <c r="L239" s="2" t="str">
        <f>IF(COUNT($A239)=0,"",IF(K239="3E","3E",IF(K239="","I",LOOKUP(K239/M$2,{0,0.4,0.45,0.5,0.55,0.6,0.65,0.7,0.75,0.8,1},{"F","D","C","C+","B-","B","B+","A-","A","A+"}))))</f>
        <v/>
      </c>
      <c r="M239" s="99" t="str">
        <f>IF(COUNT($A239)=0,"",IF(K239="","--",IF(K239="3E","3E",LOOKUP(K239/M$2,{0,0.4,0.45,0.5,0.55,0.6,0.65,0.7,0.75,0.8,1},{0,2,2.25,2.5,2.75,3,3.25,3.5,3.75,4}))))</f>
        <v/>
      </c>
      <c r="N239" s="5" t="str">
        <f>IF(COUNT($A239)=0,"",IF($A239&lt;&gt;DR!$B241,"ERR",DR!AP241))</f>
        <v/>
      </c>
      <c r="O239" s="2" t="str">
        <f>IF(COUNT($A239)=0,"",IF(N239="3E","3E",IF(N239="","I",LOOKUP(N239/P$2,{0,0.4,0.45,0.5,0.55,0.6,0.65,0.7,0.75,0.8,1},{"F","D","C","C+","B-","B","B+","A-","A","A+"}))))</f>
        <v/>
      </c>
      <c r="P239" s="99" t="str">
        <f>IF(COUNT($A239)=0,"",IF(N239="","--",IF(N239="3E","3E",LOOKUP(N239/P$2,{0,0.4,0.45,0.5,0.55,0.6,0.65,0.7,0.75,0.8,1},{0,2,2.25,2.5,2.75,3,3.25,3.5,3.75,4}))))</f>
        <v/>
      </c>
      <c r="Q239" s="5" t="str">
        <f>IF(COUNT($A239)=0,"",IF($A239&lt;&gt;DR!$B241,"ERR",DR!AX241))</f>
        <v/>
      </c>
      <c r="R239" s="2" t="str">
        <f>IF(COUNT($A239)=0,"",IF(Q239="3E","3E",IF(Q239="","I",LOOKUP(Q239/S$2,{0,0.4,0.45,0.5,0.55,0.6,0.65,0.7,0.75,0.8,1},{"F","D","C","C+","B-","B","B+","A-","A","A+"}))))</f>
        <v/>
      </c>
      <c r="S239" s="99" t="str">
        <f>IF(COUNT($A239)=0,"",IF(Q239="","--",IF(Q239="3E","3E",LOOKUP(Q239/S$2,{0,0.4,0.45,0.5,0.55,0.6,0.65,0.7,0.75,0.8,1},{0,2,2.25,2.5,2.75,3,3.25,3.5,3.75,4}))))</f>
        <v/>
      </c>
      <c r="T239" s="5" t="str">
        <f>IF(OR(COUNT($A239)=0,DR!BZ241=""),"",IF($A239&lt;&gt;DR!$B241,"ERR",DR!BZ241))</f>
        <v/>
      </c>
      <c r="U239" s="2" t="str">
        <f>IF(COUNT($A239)=0,"",IF(T239="3E","3E",IF(T239="","I",LOOKUP(T239/V$2,{0,0.4,0.45,0.5,0.55,0.6,0.65,0.7,0.75,0.8,1},{"F","D","C","C+","B-","B","B+","A-","A","A+"}))))</f>
        <v/>
      </c>
      <c r="V239" s="99" t="str">
        <f>IF(COUNT($A239)=0,"",IF(T239="","--",IF(T239="3E","3E",LOOKUP(T239/V$2,{0,0.4,0.45,0.5,0.55,0.6,0.65,0.7,0.75,0.8,1},{0,2,2.25,2.5,2.75,3,3.25,3.5,3.75,4}))))</f>
        <v/>
      </c>
      <c r="W239" s="5" t="str">
        <f>IF(COUNT($A239)=0,"",IF($A239&lt;&gt;DR!$B241,"ERR",IF(DR!$A241="IM",DR!CL241,DR!CK241)))</f>
        <v/>
      </c>
      <c r="X239" s="2" t="str">
        <f>IF(COUNT($A239)=0,"",IF(W239="3E","3E",IF(W239="","I",LOOKUP(W239/Y$2,{0,0.4,0.45,0.5,0.55,0.6,0.65,0.7,0.75,0.8,1},{"F","D","C","C+","B-","B","B+","A-","A","A+"}))))</f>
        <v/>
      </c>
      <c r="Y239" s="99" t="str">
        <f>IF(COUNT($A239)=0,"",IF(W239="","--",IF(W239="3E","3E",LOOKUP(W239/Y$2,{0,0.4,0.45,0.5,0.55,0.6,0.65,0.7,0.75,0.8,1},{0,2,2.25,2.5,2.75,3,3.25,3.5,3.75,4}))))</f>
        <v/>
      </c>
      <c r="Z239" s="5" t="str">
        <f>IF(COUNT($A239)=0,"",IF($A239&lt;&gt;DR!$B241,"ERR",DR!BF241))</f>
        <v/>
      </c>
      <c r="AA239" s="2" t="str">
        <f>IF(COUNT($A239)=0,"",IF(Z239="3E","3E",IF(Z239="","I",LOOKUP(Z239/AB$2,{0,0.4,0.45,0.5,0.55,0.6,0.65,0.7,0.75,0.8,1},{"F","D","C","C+","B-","B","B+","A-","A","A+"}))))</f>
        <v/>
      </c>
      <c r="AB239" s="99" t="str">
        <f>IF(COUNT($A239)=0,"",IF(Z239="","--",IF(Z239="3E","3E",LOOKUP(Z239/AB$2,{0,0.4,0.45,0.5,0.55,0.6,0.65,0.7,0.75,0.8,1},{0,2,2.25,2.5,2.75,3,3.25,3.5,3.75,4}))))</f>
        <v/>
      </c>
      <c r="AC239" s="5" t="str">
        <f>IF(COUNT($A239)=0,"",IF($A239&lt;&gt;DR!$B241,"ERR",DR!BG241))</f>
        <v/>
      </c>
      <c r="AD239" s="2" t="str">
        <f>IF(COUNT($A239)=0,"",IF(AC239="3E","3E",IF(AC239="","I",LOOKUP(AC239/AE$2,{0,0.4,0.45,0.5,0.55,0.6,0.65,0.7,0.75,0.8,1},{"F","D","C","C+","B-","B","B+","A-","A","A+"}))))</f>
        <v/>
      </c>
      <c r="AE239" s="99" t="str">
        <f>IF(COUNT($A239)=0,"",IF(AC239="","--",IF(AC239="3E","3E",LOOKUP(AC239/AE$2,{0,0.4,0.45,0.5,0.55,0.6,0.65,0.7,0.75,0.8,1},{0,2,2.25,2.5,2.75,3,3.25,3.5,3.75,4}))))</f>
        <v/>
      </c>
      <c r="AF239" s="5" t="str">
        <f>IF(COUNT($A239)=0,"",IF($A239&lt;&gt;DR!$B241,"ERR",DR!BQ241))</f>
        <v/>
      </c>
      <c r="AG239" s="2" t="str">
        <f>IF(COUNT($A239)=0,"",IF(AF239="3E","3E",IF(AF239="","I",LOOKUP(AF239/AH$2,{0,0.4,0.45,0.5,0.55,0.6,0.65,0.7,0.75,0.8,1},{"F","D","C","C+","B-","B","B+","A-","A","A+"}))))</f>
        <v/>
      </c>
      <c r="AH239" s="99" t="str">
        <f>IF(COUNT($A239)=0,"",IF(AF239="","--",IF(AF239="3E","3E",LOOKUP(AF239/AH$2,{0,0.4,0.45,0.5,0.55,0.6,0.65,0.7,0.75,0.8,1},{0,2,2.25,2.5,2.75,3,3.25,3.5,3.75,4}))))</f>
        <v/>
      </c>
      <c r="AI239" s="5" t="str">
        <f>IF(COUNT($A239)=0,"",IF($A239&lt;&gt;DR!$B241,"ERR",DR!BY241))</f>
        <v/>
      </c>
      <c r="AJ239" s="2" t="str">
        <f>IF(COUNT($A239)=0,"",IF(AI239="3E","3E",IF(AI239="","I",LOOKUP(AI239/AK$2,{0,0.4,0.45,0.5,0.55,0.6,0.65,0.7,0.75,0.8,1},{"F","D","C","C+","B-","B","B+","A-","A","A+"}))))</f>
        <v/>
      </c>
      <c r="AK239" s="103" t="str">
        <f>IF(COUNT($A239)=0,"",IF(AI239="","--",IF(AI239="3E","3E",LOOKUP(AI239/AK$2,{0,0.4,0.45,0.5,0.55,0.6,0.65,0.7,0.75,0.8,1},{0,2,2.25,2.5,2.75,3,3.25,3.5,3.75,4}))))</f>
        <v/>
      </c>
      <c r="AL239" s="94" t="str">
        <f>IFERROR(IF(COUNT($A239)=0,"",IF(COUNT(W239)=0,"--",IF(COUNTIF(B239:AK239,"3E")&gt;0,"3E",SUM(IF(D239&gt;=2,D239*$D$3),IF(G239&gt;=2,G239*$G$3),IF(J239&gt;=2,J239*$J$3),IF(M239&gt;=2,M239*$M$3),IF(P239&gt;=2,P239*$P$3),IF(S239&gt;=2,S239*$S$3),IF(V239&gt;=2,V239*$V$3),IF(Y239&gt;=2,Y239*$Y$3),IF(AB239&gt;=2,AB239*$AB$3),IF(AE239&gt;=2,AE239*$AE$3),IF(AH239&gt;=2,AH239*$AH$3),IF(AK239&gt;=2,AK239*$AK$3))))),"")</f>
        <v/>
      </c>
      <c r="AM239" s="4" t="str">
        <f>IF(COUNT($A239)=0,"",IF(COUNT(W239)=0,"--",IF(COUNTIF(B239:Y239,"3E")&gt;0,"3E",TRUNC(SUM(IF(N(D239)&gt;=2,D$3*D239,0),IF(N(G239)&gt;=2,G$3*G239,0),IF(N(J239)&gt;=2,J$3*J239,0),IF(N(M239)&gt;=2,M$3*M239,0),IF(N(P239)&gt;=2,P$3*P239,0),IF(N(S239)&gt;=2,S$3*S239,0),IF(N(AB239)&gt;=2,AB$3*AB239,0),IF(N(AE239)&gt;=2,AE$3*AE239,0),IF(N(AH239)&gt;=2,AH$3*AH239,0),IF(N(V239)&gt;=2,V$3*V239,0),IF(N(Y239)&gt;=2,Y$3*Y239,0))/TCP,3))))</f>
        <v/>
      </c>
      <c r="AN239" s="2" t="str">
        <f>IFERROR(IF(COUNT($A239)=0,"",IF(COUNT(W239)=0,"--",IF(COUNTIF(B239:AK239,"3E")&gt;0,"3E",SUM(IF(D239&gt;=2,$D$3),IF(G239&gt;=2,$G$3),IF(J239&gt;=2,$J$3),IF(M239&gt;=2,$M$3),IF(P239&gt;=2,$P$3),IF(S239&gt;=2,$S$3),IF(V239&gt;=2,$V$3),IF(Y239&gt;=2,$Y$3),IF(AB239&gt;=2,$AB$3),IF(AE239&gt;=2,$AE$3),IF(AH239&gt;=2,$AH$3),IF(AK239&gt;=2,$AK$3))))),"")</f>
        <v/>
      </c>
      <c r="AO239" s="2" t="str">
        <f>IF(AM239="3E","3E",IF(COUNT($A239)=0,"",IF(COUNT(AK239)=0,"I",LOOKUP(AM239,{0,2,2.25,2.5,2.75,3,3.25,3.5,3.75,4},{"F","D","C","C+","B-","B","B+","A-","A","A+"}))))</f>
        <v/>
      </c>
      <c r="AP239" s="2" t="str">
        <f>IF(AM239="3E","3E",IF(OR(COUNT($A239)=0,COUNT(W239)=0),"",IF(AND(Y239&gt;=2,AM239&gt;=2,AN239&gt;=28),"PASS","FAIL")))</f>
        <v/>
      </c>
      <c r="AQ239" s="2" t="str">
        <f>IF(COUNT($A239)=0,"",IF(AP239="3E","3E",IF(AP239="PASS",CONCATENATE(IF(N(D239)&lt;2,"411F,",""),IF(N(G239)&lt;2,"412F,",""),IF(N(J239)&lt;2,"413F,",""),IF(N(M239)&lt;2,"421F,",""),IF(N(P239)&lt;2,"422F,",""),IF(N(S239)&lt;2,"423F,",""),IF(N(AB239)&lt;2,"431F,",""),IF(N(AE239)&lt;2,"432F,",""),IF(N(AH239)&lt;2,"433F,","")),"")))</f>
        <v/>
      </c>
      <c r="AR239" s="6" t="str">
        <f t="shared" si="4"/>
        <v/>
      </c>
    </row>
    <row r="240" spans="1:44" ht="18.95" customHeight="1" x14ac:dyDescent="0.25">
      <c r="A240" s="93" t="str">
        <f>IF(DR!$B242="","",DR!$B242)</f>
        <v/>
      </c>
      <c r="B240" s="5" t="str">
        <f>IF(COUNT($A240)=0,"",IF($A240&lt;&gt;DR!$B242,"ERR",DR!J242))</f>
        <v/>
      </c>
      <c r="C240" s="2" t="str">
        <f>IF(COUNT($A240)=0,"",IF(B240="3E","3E",IF(B240="","I",LOOKUP(B240/D$2,{0,0.4,0.45,0.5,0.55,0.6,0.65,0.7,0.75,0.8,1},{"F","D","C","C+","B-","B","B+","A-","A","A+"}))))</f>
        <v/>
      </c>
      <c r="D240" s="99" t="str">
        <f>IF(COUNT($A240)=0,"",IF(B240="","--",IF(B240="3E","3E",LOOKUP(B240/D$2,{0,0.4,0.45,0.5,0.55,0.6,0.65,0.7,0.75,0.8,1},{0,2,2.25,2.5,2.75,3,3.25,3.5,3.75,4}))))</f>
        <v/>
      </c>
      <c r="E240" s="5" t="str">
        <f>IF(COUNT($A240)=0,"",IF($A240&lt;&gt;DR!$B242,"ERR",DR!R242))</f>
        <v/>
      </c>
      <c r="F240" s="2" t="str">
        <f>IF(COUNT($A240)=0,"",IF(E240="3E","3E",IF(E240="","I",LOOKUP(E240/G$2,{0,0.4,0.45,0.5,0.55,0.6,0.65,0.7,0.75,0.8,1},{"F","D","C","C+","B-","B","B+","A-","A","A+"}))))</f>
        <v/>
      </c>
      <c r="G240" s="99" t="str">
        <f>IF(COUNT($A240)=0,"",IF(E240="","--",IF(E240="3E","3E",LOOKUP(E240/G$2,{0,0.4,0.45,0.5,0.55,0.6,0.65,0.7,0.75,0.8,1},{0,2,2.25,2.5,2.75,3,3.25,3.5,3.75,4}))))</f>
        <v/>
      </c>
      <c r="H240" s="5" t="str">
        <f>IF(COUNT($A240)=0,"",IF($A240&lt;&gt;DR!$B242,"ERR",DR!Z242))</f>
        <v/>
      </c>
      <c r="I240" s="2" t="str">
        <f>IF(COUNT($A240)=0,"",IF(H240="3E","3E",IF(H240="","I",LOOKUP(H240/J$2,{0,0.4,0.45,0.5,0.55,0.6,0.65,0.7,0.75,0.8,1},{"F","D","C","C+","B-","B","B+","A-","A","A+"}))))</f>
        <v/>
      </c>
      <c r="J240" s="99" t="str">
        <f>IF(COUNT($A240)=0,"",IF(H240="","--",IF(H240="3E","3E",LOOKUP(H240/J$2,{0,0.4,0.45,0.5,0.55,0.6,0.65,0.7,0.75,0.8,1},{0,2,2.25,2.5,2.75,3,3.25,3.5,3.75,4}))))</f>
        <v/>
      </c>
      <c r="K240" s="5" t="str">
        <f>IF(COUNT($A240)=0,"",IF($A240&lt;&gt;DR!$B242,"ERR",DR!AH242))</f>
        <v/>
      </c>
      <c r="L240" s="2" t="str">
        <f>IF(COUNT($A240)=0,"",IF(K240="3E","3E",IF(K240="","I",LOOKUP(K240/M$2,{0,0.4,0.45,0.5,0.55,0.6,0.65,0.7,0.75,0.8,1},{"F","D","C","C+","B-","B","B+","A-","A","A+"}))))</f>
        <v/>
      </c>
      <c r="M240" s="99" t="str">
        <f>IF(COUNT($A240)=0,"",IF(K240="","--",IF(K240="3E","3E",LOOKUP(K240/M$2,{0,0.4,0.45,0.5,0.55,0.6,0.65,0.7,0.75,0.8,1},{0,2,2.25,2.5,2.75,3,3.25,3.5,3.75,4}))))</f>
        <v/>
      </c>
      <c r="N240" s="5" t="str">
        <f>IF(COUNT($A240)=0,"",IF($A240&lt;&gt;DR!$B242,"ERR",DR!AP242))</f>
        <v/>
      </c>
      <c r="O240" s="2" t="str">
        <f>IF(COUNT($A240)=0,"",IF(N240="3E","3E",IF(N240="","I",LOOKUP(N240/P$2,{0,0.4,0.45,0.5,0.55,0.6,0.65,0.7,0.75,0.8,1},{"F","D","C","C+","B-","B","B+","A-","A","A+"}))))</f>
        <v/>
      </c>
      <c r="P240" s="99" t="str">
        <f>IF(COUNT($A240)=0,"",IF(N240="","--",IF(N240="3E","3E",LOOKUP(N240/P$2,{0,0.4,0.45,0.5,0.55,0.6,0.65,0.7,0.75,0.8,1},{0,2,2.25,2.5,2.75,3,3.25,3.5,3.75,4}))))</f>
        <v/>
      </c>
      <c r="Q240" s="5" t="str">
        <f>IF(COUNT($A240)=0,"",IF($A240&lt;&gt;DR!$B242,"ERR",DR!AX242))</f>
        <v/>
      </c>
      <c r="R240" s="2" t="str">
        <f>IF(COUNT($A240)=0,"",IF(Q240="3E","3E",IF(Q240="","I",LOOKUP(Q240/S$2,{0,0.4,0.45,0.5,0.55,0.6,0.65,0.7,0.75,0.8,1},{"F","D","C","C+","B-","B","B+","A-","A","A+"}))))</f>
        <v/>
      </c>
      <c r="S240" s="99" t="str">
        <f>IF(COUNT($A240)=0,"",IF(Q240="","--",IF(Q240="3E","3E",LOOKUP(Q240/S$2,{0,0.4,0.45,0.5,0.55,0.6,0.65,0.7,0.75,0.8,1},{0,2,2.25,2.5,2.75,3,3.25,3.5,3.75,4}))))</f>
        <v/>
      </c>
      <c r="T240" s="5" t="str">
        <f>IF(OR(COUNT($A240)=0,DR!BZ242=""),"",IF($A240&lt;&gt;DR!$B242,"ERR",DR!BZ242))</f>
        <v/>
      </c>
      <c r="U240" s="2" t="str">
        <f>IF(COUNT($A240)=0,"",IF(T240="3E","3E",IF(T240="","I",LOOKUP(T240/V$2,{0,0.4,0.45,0.5,0.55,0.6,0.65,0.7,0.75,0.8,1},{"F","D","C","C+","B-","B","B+","A-","A","A+"}))))</f>
        <v/>
      </c>
      <c r="V240" s="99" t="str">
        <f>IF(COUNT($A240)=0,"",IF(T240="","--",IF(T240="3E","3E",LOOKUP(T240/V$2,{0,0.4,0.45,0.5,0.55,0.6,0.65,0.7,0.75,0.8,1},{0,2,2.25,2.5,2.75,3,3.25,3.5,3.75,4}))))</f>
        <v/>
      </c>
      <c r="W240" s="5" t="str">
        <f>IF(COUNT($A240)=0,"",IF($A240&lt;&gt;DR!$B242,"ERR",IF(DR!$A242="IM",DR!CL242,DR!CK242)))</f>
        <v/>
      </c>
      <c r="X240" s="2" t="str">
        <f>IF(COUNT($A240)=0,"",IF(W240="3E","3E",IF(W240="","I",LOOKUP(W240/Y$2,{0,0.4,0.45,0.5,0.55,0.6,0.65,0.7,0.75,0.8,1},{"F","D","C","C+","B-","B","B+","A-","A","A+"}))))</f>
        <v/>
      </c>
      <c r="Y240" s="99" t="str">
        <f>IF(COUNT($A240)=0,"",IF(W240="","--",IF(W240="3E","3E",LOOKUP(W240/Y$2,{0,0.4,0.45,0.5,0.55,0.6,0.65,0.7,0.75,0.8,1},{0,2,2.25,2.5,2.75,3,3.25,3.5,3.75,4}))))</f>
        <v/>
      </c>
      <c r="Z240" s="5" t="str">
        <f>IF(COUNT($A240)=0,"",IF($A240&lt;&gt;DR!$B242,"ERR",DR!BF242))</f>
        <v/>
      </c>
      <c r="AA240" s="2" t="str">
        <f>IF(COUNT($A240)=0,"",IF(Z240="3E","3E",IF(Z240="","I",LOOKUP(Z240/AB$2,{0,0.4,0.45,0.5,0.55,0.6,0.65,0.7,0.75,0.8,1},{"F","D","C","C+","B-","B","B+","A-","A","A+"}))))</f>
        <v/>
      </c>
      <c r="AB240" s="99" t="str">
        <f>IF(COUNT($A240)=0,"",IF(Z240="","--",IF(Z240="3E","3E",LOOKUP(Z240/AB$2,{0,0.4,0.45,0.5,0.55,0.6,0.65,0.7,0.75,0.8,1},{0,2,2.25,2.5,2.75,3,3.25,3.5,3.75,4}))))</f>
        <v/>
      </c>
      <c r="AC240" s="5" t="str">
        <f>IF(COUNT($A240)=0,"",IF($A240&lt;&gt;DR!$B242,"ERR",DR!BG242))</f>
        <v/>
      </c>
      <c r="AD240" s="2" t="str">
        <f>IF(COUNT($A240)=0,"",IF(AC240="3E","3E",IF(AC240="","I",LOOKUP(AC240/AE$2,{0,0.4,0.45,0.5,0.55,0.6,0.65,0.7,0.75,0.8,1},{"F","D","C","C+","B-","B","B+","A-","A","A+"}))))</f>
        <v/>
      </c>
      <c r="AE240" s="99" t="str">
        <f>IF(COUNT($A240)=0,"",IF(AC240="","--",IF(AC240="3E","3E",LOOKUP(AC240/AE$2,{0,0.4,0.45,0.5,0.55,0.6,0.65,0.7,0.75,0.8,1},{0,2,2.25,2.5,2.75,3,3.25,3.5,3.75,4}))))</f>
        <v/>
      </c>
      <c r="AF240" s="5" t="str">
        <f>IF(COUNT($A240)=0,"",IF($A240&lt;&gt;DR!$B242,"ERR",DR!BQ242))</f>
        <v/>
      </c>
      <c r="AG240" s="2" t="str">
        <f>IF(COUNT($A240)=0,"",IF(AF240="3E","3E",IF(AF240="","I",LOOKUP(AF240/AH$2,{0,0.4,0.45,0.5,0.55,0.6,0.65,0.7,0.75,0.8,1},{"F","D","C","C+","B-","B","B+","A-","A","A+"}))))</f>
        <v/>
      </c>
      <c r="AH240" s="99" t="str">
        <f>IF(COUNT($A240)=0,"",IF(AF240="","--",IF(AF240="3E","3E",LOOKUP(AF240/AH$2,{0,0.4,0.45,0.5,0.55,0.6,0.65,0.7,0.75,0.8,1},{0,2,2.25,2.5,2.75,3,3.25,3.5,3.75,4}))))</f>
        <v/>
      </c>
      <c r="AI240" s="5" t="str">
        <f>IF(COUNT($A240)=0,"",IF($A240&lt;&gt;DR!$B242,"ERR",DR!BY242))</f>
        <v/>
      </c>
      <c r="AJ240" s="2" t="str">
        <f>IF(COUNT($A240)=0,"",IF(AI240="3E","3E",IF(AI240="","I",LOOKUP(AI240/AK$2,{0,0.4,0.45,0.5,0.55,0.6,0.65,0.7,0.75,0.8,1},{"F","D","C","C+","B-","B","B+","A-","A","A+"}))))</f>
        <v/>
      </c>
      <c r="AK240" s="103" t="str">
        <f>IF(COUNT($A240)=0,"",IF(AI240="","--",IF(AI240="3E","3E",LOOKUP(AI240/AK$2,{0,0.4,0.45,0.5,0.55,0.6,0.65,0.7,0.75,0.8,1},{0,2,2.25,2.5,2.75,3,3.25,3.5,3.75,4}))))</f>
        <v/>
      </c>
      <c r="AL240" s="94" t="str">
        <f>IFERROR(IF(COUNT($A240)=0,"",IF(COUNT(W240)=0,"--",IF(COUNTIF(B240:AK240,"3E")&gt;0,"3E",SUM(IF(D240&gt;=2,D240*$D$3),IF(G240&gt;=2,G240*$G$3),IF(J240&gt;=2,J240*$J$3),IF(M240&gt;=2,M240*$M$3),IF(P240&gt;=2,P240*$P$3),IF(S240&gt;=2,S240*$S$3),IF(V240&gt;=2,V240*$V$3),IF(Y240&gt;=2,Y240*$Y$3),IF(AB240&gt;=2,AB240*$AB$3),IF(AE240&gt;=2,AE240*$AE$3),IF(AH240&gt;=2,AH240*$AH$3),IF(AK240&gt;=2,AK240*$AK$3))))),"")</f>
        <v/>
      </c>
      <c r="AM240" s="4" t="str">
        <f>IF(COUNT($A240)=0,"",IF(COUNT(W240)=0,"--",IF(COUNTIF(B240:Y240,"3E")&gt;0,"3E",TRUNC(SUM(IF(N(D240)&gt;=2,D$3*D240,0),IF(N(G240)&gt;=2,G$3*G240,0),IF(N(J240)&gt;=2,J$3*J240,0),IF(N(M240)&gt;=2,M$3*M240,0),IF(N(P240)&gt;=2,P$3*P240,0),IF(N(S240)&gt;=2,S$3*S240,0),IF(N(AB240)&gt;=2,AB$3*AB240,0),IF(N(AE240)&gt;=2,AE$3*AE240,0),IF(N(AH240)&gt;=2,AH$3*AH240,0),IF(N(V240)&gt;=2,V$3*V240,0),IF(N(Y240)&gt;=2,Y$3*Y240,0))/TCP,3))))</f>
        <v/>
      </c>
      <c r="AN240" s="2" t="str">
        <f>IFERROR(IF(COUNT($A240)=0,"",IF(COUNT(W240)=0,"--",IF(COUNTIF(B240:AK240,"3E")&gt;0,"3E",SUM(IF(D240&gt;=2,$D$3),IF(G240&gt;=2,$G$3),IF(J240&gt;=2,$J$3),IF(M240&gt;=2,$M$3),IF(P240&gt;=2,$P$3),IF(S240&gt;=2,$S$3),IF(V240&gt;=2,$V$3),IF(Y240&gt;=2,$Y$3),IF(AB240&gt;=2,$AB$3),IF(AE240&gt;=2,$AE$3),IF(AH240&gt;=2,$AH$3),IF(AK240&gt;=2,$AK$3))))),"")</f>
        <v/>
      </c>
      <c r="AO240" s="2" t="str">
        <f>IF(AM240="3E","3E",IF(COUNT($A240)=0,"",IF(COUNT(AK240)=0,"I",LOOKUP(AM240,{0,2,2.25,2.5,2.75,3,3.25,3.5,3.75,4},{"F","D","C","C+","B-","B","B+","A-","A","A+"}))))</f>
        <v/>
      </c>
      <c r="AP240" s="2" t="str">
        <f>IF(AM240="3E","3E",IF(OR(COUNT($A240)=0,COUNT(W240)=0),"",IF(AND(Y240&gt;=2,AM240&gt;=2,AN240&gt;=28),"PASS","FAIL")))</f>
        <v/>
      </c>
      <c r="AQ240" s="2" t="str">
        <f>IF(COUNT($A240)=0,"",IF(AP240="3E","3E",IF(AP240="PASS",CONCATENATE(IF(N(D240)&lt;2,"411F,",""),IF(N(G240)&lt;2,"412F,",""),IF(N(J240)&lt;2,"413F,",""),IF(N(M240)&lt;2,"421F,",""),IF(N(P240)&lt;2,"422F,",""),IF(N(S240)&lt;2,"423F,",""),IF(N(AB240)&lt;2,"431F,",""),IF(N(AE240)&lt;2,"432F,",""),IF(N(AH240)&lt;2,"433F,","")),"")))</f>
        <v/>
      </c>
      <c r="AR240" s="6" t="str">
        <f t="shared" si="4"/>
        <v/>
      </c>
    </row>
    <row r="241" spans="1:44" ht="18.95" customHeight="1" x14ac:dyDescent="0.25">
      <c r="A241" s="93" t="str">
        <f>IF(DR!$B243="","",DR!$B243)</f>
        <v/>
      </c>
      <c r="B241" s="5" t="str">
        <f>IF(COUNT($A241)=0,"",IF($A241&lt;&gt;DR!$B243,"ERR",DR!J243))</f>
        <v/>
      </c>
      <c r="C241" s="2" t="str">
        <f>IF(COUNT($A241)=0,"",IF(B241="3E","3E",IF(B241="","I",LOOKUP(B241/D$2,{0,0.4,0.45,0.5,0.55,0.6,0.65,0.7,0.75,0.8,1},{"F","D","C","C+","B-","B","B+","A-","A","A+"}))))</f>
        <v/>
      </c>
      <c r="D241" s="99" t="str">
        <f>IF(COUNT($A241)=0,"",IF(B241="","--",IF(B241="3E","3E",LOOKUP(B241/D$2,{0,0.4,0.45,0.5,0.55,0.6,0.65,0.7,0.75,0.8,1},{0,2,2.25,2.5,2.75,3,3.25,3.5,3.75,4}))))</f>
        <v/>
      </c>
      <c r="E241" s="5" t="str">
        <f>IF(COUNT($A241)=0,"",IF($A241&lt;&gt;DR!$B243,"ERR",DR!R243))</f>
        <v/>
      </c>
      <c r="F241" s="2" t="str">
        <f>IF(COUNT($A241)=0,"",IF(E241="3E","3E",IF(E241="","I",LOOKUP(E241/G$2,{0,0.4,0.45,0.5,0.55,0.6,0.65,0.7,0.75,0.8,1},{"F","D","C","C+","B-","B","B+","A-","A","A+"}))))</f>
        <v/>
      </c>
      <c r="G241" s="99" t="str">
        <f>IF(COUNT($A241)=0,"",IF(E241="","--",IF(E241="3E","3E",LOOKUP(E241/G$2,{0,0.4,0.45,0.5,0.55,0.6,0.65,0.7,0.75,0.8,1},{0,2,2.25,2.5,2.75,3,3.25,3.5,3.75,4}))))</f>
        <v/>
      </c>
      <c r="H241" s="5" t="str">
        <f>IF(COUNT($A241)=0,"",IF($A241&lt;&gt;DR!$B243,"ERR",DR!Z243))</f>
        <v/>
      </c>
      <c r="I241" s="2" t="str">
        <f>IF(COUNT($A241)=0,"",IF(H241="3E","3E",IF(H241="","I",LOOKUP(H241/J$2,{0,0.4,0.45,0.5,0.55,0.6,0.65,0.7,0.75,0.8,1},{"F","D","C","C+","B-","B","B+","A-","A","A+"}))))</f>
        <v/>
      </c>
      <c r="J241" s="99" t="str">
        <f>IF(COUNT($A241)=0,"",IF(H241="","--",IF(H241="3E","3E",LOOKUP(H241/J$2,{0,0.4,0.45,0.5,0.55,0.6,0.65,0.7,0.75,0.8,1},{0,2,2.25,2.5,2.75,3,3.25,3.5,3.75,4}))))</f>
        <v/>
      </c>
      <c r="K241" s="5" t="str">
        <f>IF(COUNT($A241)=0,"",IF($A241&lt;&gt;DR!$B243,"ERR",DR!AH243))</f>
        <v/>
      </c>
      <c r="L241" s="2" t="str">
        <f>IF(COUNT($A241)=0,"",IF(K241="3E","3E",IF(K241="","I",LOOKUP(K241/M$2,{0,0.4,0.45,0.5,0.55,0.6,0.65,0.7,0.75,0.8,1},{"F","D","C","C+","B-","B","B+","A-","A","A+"}))))</f>
        <v/>
      </c>
      <c r="M241" s="99" t="str">
        <f>IF(COUNT($A241)=0,"",IF(K241="","--",IF(K241="3E","3E",LOOKUP(K241/M$2,{0,0.4,0.45,0.5,0.55,0.6,0.65,0.7,0.75,0.8,1},{0,2,2.25,2.5,2.75,3,3.25,3.5,3.75,4}))))</f>
        <v/>
      </c>
      <c r="N241" s="5" t="str">
        <f>IF(COUNT($A241)=0,"",IF($A241&lt;&gt;DR!$B243,"ERR",DR!AP243))</f>
        <v/>
      </c>
      <c r="O241" s="2" t="str">
        <f>IF(COUNT($A241)=0,"",IF(N241="3E","3E",IF(N241="","I",LOOKUP(N241/P$2,{0,0.4,0.45,0.5,0.55,0.6,0.65,0.7,0.75,0.8,1},{"F","D","C","C+","B-","B","B+","A-","A","A+"}))))</f>
        <v/>
      </c>
      <c r="P241" s="99" t="str">
        <f>IF(COUNT($A241)=0,"",IF(N241="","--",IF(N241="3E","3E",LOOKUP(N241/P$2,{0,0.4,0.45,0.5,0.55,0.6,0.65,0.7,0.75,0.8,1},{0,2,2.25,2.5,2.75,3,3.25,3.5,3.75,4}))))</f>
        <v/>
      </c>
      <c r="Q241" s="5" t="str">
        <f>IF(COUNT($A241)=0,"",IF($A241&lt;&gt;DR!$B243,"ERR",DR!AX243))</f>
        <v/>
      </c>
      <c r="R241" s="2" t="str">
        <f>IF(COUNT($A241)=0,"",IF(Q241="3E","3E",IF(Q241="","I",LOOKUP(Q241/S$2,{0,0.4,0.45,0.5,0.55,0.6,0.65,0.7,0.75,0.8,1},{"F","D","C","C+","B-","B","B+","A-","A","A+"}))))</f>
        <v/>
      </c>
      <c r="S241" s="99" t="str">
        <f>IF(COUNT($A241)=0,"",IF(Q241="","--",IF(Q241="3E","3E",LOOKUP(Q241/S$2,{0,0.4,0.45,0.5,0.55,0.6,0.65,0.7,0.75,0.8,1},{0,2,2.25,2.5,2.75,3,3.25,3.5,3.75,4}))))</f>
        <v/>
      </c>
      <c r="T241" s="5" t="str">
        <f>IF(OR(COUNT($A241)=0,DR!BZ243=""),"",IF($A241&lt;&gt;DR!$B243,"ERR",DR!BZ243))</f>
        <v/>
      </c>
      <c r="U241" s="2" t="str">
        <f>IF(COUNT($A241)=0,"",IF(T241="3E","3E",IF(T241="","I",LOOKUP(T241/V$2,{0,0.4,0.45,0.5,0.55,0.6,0.65,0.7,0.75,0.8,1},{"F","D","C","C+","B-","B","B+","A-","A","A+"}))))</f>
        <v/>
      </c>
      <c r="V241" s="99" t="str">
        <f>IF(COUNT($A241)=0,"",IF(T241="","--",IF(T241="3E","3E",LOOKUP(T241/V$2,{0,0.4,0.45,0.5,0.55,0.6,0.65,0.7,0.75,0.8,1},{0,2,2.25,2.5,2.75,3,3.25,3.5,3.75,4}))))</f>
        <v/>
      </c>
      <c r="W241" s="5" t="str">
        <f>IF(COUNT($A241)=0,"",IF($A241&lt;&gt;DR!$B243,"ERR",IF(DR!$A243="IM",DR!CL243,DR!CK243)))</f>
        <v/>
      </c>
      <c r="X241" s="2" t="str">
        <f>IF(COUNT($A241)=0,"",IF(W241="3E","3E",IF(W241="","I",LOOKUP(W241/Y$2,{0,0.4,0.45,0.5,0.55,0.6,0.65,0.7,0.75,0.8,1},{"F","D","C","C+","B-","B","B+","A-","A","A+"}))))</f>
        <v/>
      </c>
      <c r="Y241" s="99" t="str">
        <f>IF(COUNT($A241)=0,"",IF(W241="","--",IF(W241="3E","3E",LOOKUP(W241/Y$2,{0,0.4,0.45,0.5,0.55,0.6,0.65,0.7,0.75,0.8,1},{0,2,2.25,2.5,2.75,3,3.25,3.5,3.75,4}))))</f>
        <v/>
      </c>
      <c r="Z241" s="5" t="str">
        <f>IF(COUNT($A241)=0,"",IF($A241&lt;&gt;DR!$B243,"ERR",DR!BF243))</f>
        <v/>
      </c>
      <c r="AA241" s="2" t="str">
        <f>IF(COUNT($A241)=0,"",IF(Z241="3E","3E",IF(Z241="","I",LOOKUP(Z241/AB$2,{0,0.4,0.45,0.5,0.55,0.6,0.65,0.7,0.75,0.8,1},{"F","D","C","C+","B-","B","B+","A-","A","A+"}))))</f>
        <v/>
      </c>
      <c r="AB241" s="99" t="str">
        <f>IF(COUNT($A241)=0,"",IF(Z241="","--",IF(Z241="3E","3E",LOOKUP(Z241/AB$2,{0,0.4,0.45,0.5,0.55,0.6,0.65,0.7,0.75,0.8,1},{0,2,2.25,2.5,2.75,3,3.25,3.5,3.75,4}))))</f>
        <v/>
      </c>
      <c r="AC241" s="5" t="str">
        <f>IF(COUNT($A241)=0,"",IF($A241&lt;&gt;DR!$B243,"ERR",DR!BG243))</f>
        <v/>
      </c>
      <c r="AD241" s="2" t="str">
        <f>IF(COUNT($A241)=0,"",IF(AC241="3E","3E",IF(AC241="","I",LOOKUP(AC241/AE$2,{0,0.4,0.45,0.5,0.55,0.6,0.65,0.7,0.75,0.8,1},{"F","D","C","C+","B-","B","B+","A-","A","A+"}))))</f>
        <v/>
      </c>
      <c r="AE241" s="99" t="str">
        <f>IF(COUNT($A241)=0,"",IF(AC241="","--",IF(AC241="3E","3E",LOOKUP(AC241/AE$2,{0,0.4,0.45,0.5,0.55,0.6,0.65,0.7,0.75,0.8,1},{0,2,2.25,2.5,2.75,3,3.25,3.5,3.75,4}))))</f>
        <v/>
      </c>
      <c r="AF241" s="5" t="str">
        <f>IF(COUNT($A241)=0,"",IF($A241&lt;&gt;DR!$B243,"ERR",DR!BQ243))</f>
        <v/>
      </c>
      <c r="AG241" s="2" t="str">
        <f>IF(COUNT($A241)=0,"",IF(AF241="3E","3E",IF(AF241="","I",LOOKUP(AF241/AH$2,{0,0.4,0.45,0.5,0.55,0.6,0.65,0.7,0.75,0.8,1},{"F","D","C","C+","B-","B","B+","A-","A","A+"}))))</f>
        <v/>
      </c>
      <c r="AH241" s="99" t="str">
        <f>IF(COUNT($A241)=0,"",IF(AF241="","--",IF(AF241="3E","3E",LOOKUP(AF241/AH$2,{0,0.4,0.45,0.5,0.55,0.6,0.65,0.7,0.75,0.8,1},{0,2,2.25,2.5,2.75,3,3.25,3.5,3.75,4}))))</f>
        <v/>
      </c>
      <c r="AI241" s="5" t="str">
        <f>IF(COUNT($A241)=0,"",IF($A241&lt;&gt;DR!$B243,"ERR",DR!BY243))</f>
        <v/>
      </c>
      <c r="AJ241" s="2" t="str">
        <f>IF(COUNT($A241)=0,"",IF(AI241="3E","3E",IF(AI241="","I",LOOKUP(AI241/AK$2,{0,0.4,0.45,0.5,0.55,0.6,0.65,0.7,0.75,0.8,1},{"F","D","C","C+","B-","B","B+","A-","A","A+"}))))</f>
        <v/>
      </c>
      <c r="AK241" s="103" t="str">
        <f>IF(COUNT($A241)=0,"",IF(AI241="","--",IF(AI241="3E","3E",LOOKUP(AI241/AK$2,{0,0.4,0.45,0.5,0.55,0.6,0.65,0.7,0.75,0.8,1},{0,2,2.25,2.5,2.75,3,3.25,3.5,3.75,4}))))</f>
        <v/>
      </c>
      <c r="AL241" s="94" t="str">
        <f>IFERROR(IF(COUNT($A241)=0,"",IF(COUNT(W241)=0,"--",IF(COUNTIF(B241:AK241,"3E")&gt;0,"3E",SUM(IF(D241&gt;=2,D241*$D$3),IF(G241&gt;=2,G241*$G$3),IF(J241&gt;=2,J241*$J$3),IF(M241&gt;=2,M241*$M$3),IF(P241&gt;=2,P241*$P$3),IF(S241&gt;=2,S241*$S$3),IF(V241&gt;=2,V241*$V$3),IF(Y241&gt;=2,Y241*$Y$3),IF(AB241&gt;=2,AB241*$AB$3),IF(AE241&gt;=2,AE241*$AE$3),IF(AH241&gt;=2,AH241*$AH$3),IF(AK241&gt;=2,AK241*$AK$3))))),"")</f>
        <v/>
      </c>
      <c r="AM241" s="4" t="str">
        <f>IF(COUNT($A241)=0,"",IF(COUNT(W241)=0,"--",IF(COUNTIF(B241:Y241,"3E")&gt;0,"3E",TRUNC(SUM(IF(N(D241)&gt;=2,D$3*D241,0),IF(N(G241)&gt;=2,G$3*G241,0),IF(N(J241)&gt;=2,J$3*J241,0),IF(N(M241)&gt;=2,M$3*M241,0),IF(N(P241)&gt;=2,P$3*P241,0),IF(N(S241)&gt;=2,S$3*S241,0),IF(N(AB241)&gt;=2,AB$3*AB241,0),IF(N(AE241)&gt;=2,AE$3*AE241,0),IF(N(AH241)&gt;=2,AH$3*AH241,0),IF(N(V241)&gt;=2,V$3*V241,0),IF(N(Y241)&gt;=2,Y$3*Y241,0))/TCP,3))))</f>
        <v/>
      </c>
      <c r="AN241" s="2" t="str">
        <f>IFERROR(IF(COUNT($A241)=0,"",IF(COUNT(W241)=0,"--",IF(COUNTIF(B241:AK241,"3E")&gt;0,"3E",SUM(IF(D241&gt;=2,$D$3),IF(G241&gt;=2,$G$3),IF(J241&gt;=2,$J$3),IF(M241&gt;=2,$M$3),IF(P241&gt;=2,$P$3),IF(S241&gt;=2,$S$3),IF(V241&gt;=2,$V$3),IF(Y241&gt;=2,$Y$3),IF(AB241&gt;=2,$AB$3),IF(AE241&gt;=2,$AE$3),IF(AH241&gt;=2,$AH$3),IF(AK241&gt;=2,$AK$3))))),"")</f>
        <v/>
      </c>
      <c r="AO241" s="2" t="str">
        <f>IF(AM241="3E","3E",IF(COUNT($A241)=0,"",IF(COUNT(AK241)=0,"I",LOOKUP(AM241,{0,2,2.25,2.5,2.75,3,3.25,3.5,3.75,4},{"F","D","C","C+","B-","B","B+","A-","A","A+"}))))</f>
        <v/>
      </c>
      <c r="AP241" s="2" t="str">
        <f>IF(AM241="3E","3E",IF(OR(COUNT($A241)=0,COUNT(W241)=0),"",IF(AND(Y241&gt;=2,AM241&gt;=2,AN241&gt;=28),"PASS","FAIL")))</f>
        <v/>
      </c>
      <c r="AQ241" s="2" t="str">
        <f>IF(COUNT($A241)=0,"",IF(AP241="3E","3E",IF(AP241="PASS",CONCATENATE(IF(N(D241)&lt;2,"411F,",""),IF(N(G241)&lt;2,"412F,",""),IF(N(J241)&lt;2,"413F,",""),IF(N(M241)&lt;2,"421F,",""),IF(N(P241)&lt;2,"422F,",""),IF(N(S241)&lt;2,"423F,",""),IF(N(AB241)&lt;2,"431F,",""),IF(N(AE241)&lt;2,"432F,",""),IF(N(AH241)&lt;2,"433F,","")),"")))</f>
        <v/>
      </c>
      <c r="AR241" s="6" t="str">
        <f t="shared" si="4"/>
        <v/>
      </c>
    </row>
    <row r="242" spans="1:44" ht="18.95" customHeight="1" x14ac:dyDescent="0.25">
      <c r="A242" s="93" t="str">
        <f>IF(DR!$B244="","",DR!$B244)</f>
        <v/>
      </c>
      <c r="B242" s="5" t="str">
        <f>IF(COUNT($A242)=0,"",IF($A242&lt;&gt;DR!$B244,"ERR",DR!J244))</f>
        <v/>
      </c>
      <c r="C242" s="2" t="str">
        <f>IF(COUNT($A242)=0,"",IF(B242="3E","3E",IF(B242="","I",LOOKUP(B242/D$2,{0,0.4,0.45,0.5,0.55,0.6,0.65,0.7,0.75,0.8,1},{"F","D","C","C+","B-","B","B+","A-","A","A+"}))))</f>
        <v/>
      </c>
      <c r="D242" s="99" t="str">
        <f>IF(COUNT($A242)=0,"",IF(B242="","--",IF(B242="3E","3E",LOOKUP(B242/D$2,{0,0.4,0.45,0.5,0.55,0.6,0.65,0.7,0.75,0.8,1},{0,2,2.25,2.5,2.75,3,3.25,3.5,3.75,4}))))</f>
        <v/>
      </c>
      <c r="E242" s="5" t="str">
        <f>IF(COUNT($A242)=0,"",IF($A242&lt;&gt;DR!$B244,"ERR",DR!R244))</f>
        <v/>
      </c>
      <c r="F242" s="2" t="str">
        <f>IF(COUNT($A242)=0,"",IF(E242="3E","3E",IF(E242="","I",LOOKUP(E242/G$2,{0,0.4,0.45,0.5,0.55,0.6,0.65,0.7,0.75,0.8,1},{"F","D","C","C+","B-","B","B+","A-","A","A+"}))))</f>
        <v/>
      </c>
      <c r="G242" s="99" t="str">
        <f>IF(COUNT($A242)=0,"",IF(E242="","--",IF(E242="3E","3E",LOOKUP(E242/G$2,{0,0.4,0.45,0.5,0.55,0.6,0.65,0.7,0.75,0.8,1},{0,2,2.25,2.5,2.75,3,3.25,3.5,3.75,4}))))</f>
        <v/>
      </c>
      <c r="H242" s="5" t="str">
        <f>IF(COUNT($A242)=0,"",IF($A242&lt;&gt;DR!$B244,"ERR",DR!Z244))</f>
        <v/>
      </c>
      <c r="I242" s="2" t="str">
        <f>IF(COUNT($A242)=0,"",IF(H242="3E","3E",IF(H242="","I",LOOKUP(H242/J$2,{0,0.4,0.45,0.5,0.55,0.6,0.65,0.7,0.75,0.8,1},{"F","D","C","C+","B-","B","B+","A-","A","A+"}))))</f>
        <v/>
      </c>
      <c r="J242" s="99" t="str">
        <f>IF(COUNT($A242)=0,"",IF(H242="","--",IF(H242="3E","3E",LOOKUP(H242/J$2,{0,0.4,0.45,0.5,0.55,0.6,0.65,0.7,0.75,0.8,1},{0,2,2.25,2.5,2.75,3,3.25,3.5,3.75,4}))))</f>
        <v/>
      </c>
      <c r="K242" s="5" t="str">
        <f>IF(COUNT($A242)=0,"",IF($A242&lt;&gt;DR!$B244,"ERR",DR!AH244))</f>
        <v/>
      </c>
      <c r="L242" s="2" t="str">
        <f>IF(COUNT($A242)=0,"",IF(K242="3E","3E",IF(K242="","I",LOOKUP(K242/M$2,{0,0.4,0.45,0.5,0.55,0.6,0.65,0.7,0.75,0.8,1},{"F","D","C","C+","B-","B","B+","A-","A","A+"}))))</f>
        <v/>
      </c>
      <c r="M242" s="99" t="str">
        <f>IF(COUNT($A242)=0,"",IF(K242="","--",IF(K242="3E","3E",LOOKUP(K242/M$2,{0,0.4,0.45,0.5,0.55,0.6,0.65,0.7,0.75,0.8,1},{0,2,2.25,2.5,2.75,3,3.25,3.5,3.75,4}))))</f>
        <v/>
      </c>
      <c r="N242" s="5" t="str">
        <f>IF(COUNT($A242)=0,"",IF($A242&lt;&gt;DR!$B244,"ERR",DR!AP244))</f>
        <v/>
      </c>
      <c r="O242" s="2" t="str">
        <f>IF(COUNT($A242)=0,"",IF(N242="3E","3E",IF(N242="","I",LOOKUP(N242/P$2,{0,0.4,0.45,0.5,0.55,0.6,0.65,0.7,0.75,0.8,1},{"F","D","C","C+","B-","B","B+","A-","A","A+"}))))</f>
        <v/>
      </c>
      <c r="P242" s="99" t="str">
        <f>IF(COUNT($A242)=0,"",IF(N242="","--",IF(N242="3E","3E",LOOKUP(N242/P$2,{0,0.4,0.45,0.5,0.55,0.6,0.65,0.7,0.75,0.8,1},{0,2,2.25,2.5,2.75,3,3.25,3.5,3.75,4}))))</f>
        <v/>
      </c>
      <c r="Q242" s="5" t="str">
        <f>IF(COUNT($A242)=0,"",IF($A242&lt;&gt;DR!$B244,"ERR",DR!AX244))</f>
        <v/>
      </c>
      <c r="R242" s="2" t="str">
        <f>IF(COUNT($A242)=0,"",IF(Q242="3E","3E",IF(Q242="","I",LOOKUP(Q242/S$2,{0,0.4,0.45,0.5,0.55,0.6,0.65,0.7,0.75,0.8,1},{"F","D","C","C+","B-","B","B+","A-","A","A+"}))))</f>
        <v/>
      </c>
      <c r="S242" s="99" t="str">
        <f>IF(COUNT($A242)=0,"",IF(Q242="","--",IF(Q242="3E","3E",LOOKUP(Q242/S$2,{0,0.4,0.45,0.5,0.55,0.6,0.65,0.7,0.75,0.8,1},{0,2,2.25,2.5,2.75,3,3.25,3.5,3.75,4}))))</f>
        <v/>
      </c>
      <c r="T242" s="5" t="str">
        <f>IF(OR(COUNT($A242)=0,DR!BZ244=""),"",IF($A242&lt;&gt;DR!$B244,"ERR",DR!BZ244))</f>
        <v/>
      </c>
      <c r="U242" s="2" t="str">
        <f>IF(COUNT($A242)=0,"",IF(T242="3E","3E",IF(T242="","I",LOOKUP(T242/V$2,{0,0.4,0.45,0.5,0.55,0.6,0.65,0.7,0.75,0.8,1},{"F","D","C","C+","B-","B","B+","A-","A","A+"}))))</f>
        <v/>
      </c>
      <c r="V242" s="99" t="str">
        <f>IF(COUNT($A242)=0,"",IF(T242="","--",IF(T242="3E","3E",LOOKUP(T242/V$2,{0,0.4,0.45,0.5,0.55,0.6,0.65,0.7,0.75,0.8,1},{0,2,2.25,2.5,2.75,3,3.25,3.5,3.75,4}))))</f>
        <v/>
      </c>
      <c r="W242" s="5" t="str">
        <f>IF(COUNT($A242)=0,"",IF($A242&lt;&gt;DR!$B244,"ERR",IF(DR!$A244="IM",DR!CL244,DR!CK244)))</f>
        <v/>
      </c>
      <c r="X242" s="2" t="str">
        <f>IF(COUNT($A242)=0,"",IF(W242="3E","3E",IF(W242="","I",LOOKUP(W242/Y$2,{0,0.4,0.45,0.5,0.55,0.6,0.65,0.7,0.75,0.8,1},{"F","D","C","C+","B-","B","B+","A-","A","A+"}))))</f>
        <v/>
      </c>
      <c r="Y242" s="99" t="str">
        <f>IF(COUNT($A242)=0,"",IF(W242="","--",IF(W242="3E","3E",LOOKUP(W242/Y$2,{0,0.4,0.45,0.5,0.55,0.6,0.65,0.7,0.75,0.8,1},{0,2,2.25,2.5,2.75,3,3.25,3.5,3.75,4}))))</f>
        <v/>
      </c>
      <c r="Z242" s="5" t="str">
        <f>IF(COUNT($A242)=0,"",IF($A242&lt;&gt;DR!$B244,"ERR",DR!BF244))</f>
        <v/>
      </c>
      <c r="AA242" s="2" t="str">
        <f>IF(COUNT($A242)=0,"",IF(Z242="3E","3E",IF(Z242="","I",LOOKUP(Z242/AB$2,{0,0.4,0.45,0.5,0.55,0.6,0.65,0.7,0.75,0.8,1},{"F","D","C","C+","B-","B","B+","A-","A","A+"}))))</f>
        <v/>
      </c>
      <c r="AB242" s="99" t="str">
        <f>IF(COUNT($A242)=0,"",IF(Z242="","--",IF(Z242="3E","3E",LOOKUP(Z242/AB$2,{0,0.4,0.45,0.5,0.55,0.6,0.65,0.7,0.75,0.8,1},{0,2,2.25,2.5,2.75,3,3.25,3.5,3.75,4}))))</f>
        <v/>
      </c>
      <c r="AC242" s="5" t="str">
        <f>IF(COUNT($A242)=0,"",IF($A242&lt;&gt;DR!$B244,"ERR",DR!BG244))</f>
        <v/>
      </c>
      <c r="AD242" s="2" t="str">
        <f>IF(COUNT($A242)=0,"",IF(AC242="3E","3E",IF(AC242="","I",LOOKUP(AC242/AE$2,{0,0.4,0.45,0.5,0.55,0.6,0.65,0.7,0.75,0.8,1},{"F","D","C","C+","B-","B","B+","A-","A","A+"}))))</f>
        <v/>
      </c>
      <c r="AE242" s="99" t="str">
        <f>IF(COUNT($A242)=0,"",IF(AC242="","--",IF(AC242="3E","3E",LOOKUP(AC242/AE$2,{0,0.4,0.45,0.5,0.55,0.6,0.65,0.7,0.75,0.8,1},{0,2,2.25,2.5,2.75,3,3.25,3.5,3.75,4}))))</f>
        <v/>
      </c>
      <c r="AF242" s="5" t="str">
        <f>IF(COUNT($A242)=0,"",IF($A242&lt;&gt;DR!$B244,"ERR",DR!BQ244))</f>
        <v/>
      </c>
      <c r="AG242" s="2" t="str">
        <f>IF(COUNT($A242)=0,"",IF(AF242="3E","3E",IF(AF242="","I",LOOKUP(AF242/AH$2,{0,0.4,0.45,0.5,0.55,0.6,0.65,0.7,0.75,0.8,1},{"F","D","C","C+","B-","B","B+","A-","A","A+"}))))</f>
        <v/>
      </c>
      <c r="AH242" s="99" t="str">
        <f>IF(COUNT($A242)=0,"",IF(AF242="","--",IF(AF242="3E","3E",LOOKUP(AF242/AH$2,{0,0.4,0.45,0.5,0.55,0.6,0.65,0.7,0.75,0.8,1},{0,2,2.25,2.5,2.75,3,3.25,3.5,3.75,4}))))</f>
        <v/>
      </c>
      <c r="AI242" s="5" t="str">
        <f>IF(COUNT($A242)=0,"",IF($A242&lt;&gt;DR!$B244,"ERR",DR!BY244))</f>
        <v/>
      </c>
      <c r="AJ242" s="2" t="str">
        <f>IF(COUNT($A242)=0,"",IF(AI242="3E","3E",IF(AI242="","I",LOOKUP(AI242/AK$2,{0,0.4,0.45,0.5,0.55,0.6,0.65,0.7,0.75,0.8,1},{"F","D","C","C+","B-","B","B+","A-","A","A+"}))))</f>
        <v/>
      </c>
      <c r="AK242" s="103" t="str">
        <f>IF(COUNT($A242)=0,"",IF(AI242="","--",IF(AI242="3E","3E",LOOKUP(AI242/AK$2,{0,0.4,0.45,0.5,0.55,0.6,0.65,0.7,0.75,0.8,1},{0,2,2.25,2.5,2.75,3,3.25,3.5,3.75,4}))))</f>
        <v/>
      </c>
      <c r="AL242" s="94" t="str">
        <f>IFERROR(IF(COUNT($A242)=0,"",IF(COUNT(W242)=0,"--",IF(COUNTIF(B242:AK242,"3E")&gt;0,"3E",SUM(IF(D242&gt;=2,D242*$D$3),IF(G242&gt;=2,G242*$G$3),IF(J242&gt;=2,J242*$J$3),IF(M242&gt;=2,M242*$M$3),IF(P242&gt;=2,P242*$P$3),IF(S242&gt;=2,S242*$S$3),IF(V242&gt;=2,V242*$V$3),IF(Y242&gt;=2,Y242*$Y$3),IF(AB242&gt;=2,AB242*$AB$3),IF(AE242&gt;=2,AE242*$AE$3),IF(AH242&gt;=2,AH242*$AH$3),IF(AK242&gt;=2,AK242*$AK$3))))),"")</f>
        <v/>
      </c>
      <c r="AM242" s="4" t="str">
        <f>IF(COUNT($A242)=0,"",IF(COUNT(W242)=0,"--",IF(COUNTIF(B242:Y242,"3E")&gt;0,"3E",TRUNC(SUM(IF(N(D242)&gt;=2,D$3*D242,0),IF(N(G242)&gt;=2,G$3*G242,0),IF(N(J242)&gt;=2,J$3*J242,0),IF(N(M242)&gt;=2,M$3*M242,0),IF(N(P242)&gt;=2,P$3*P242,0),IF(N(S242)&gt;=2,S$3*S242,0),IF(N(AB242)&gt;=2,AB$3*AB242,0),IF(N(AE242)&gt;=2,AE$3*AE242,0),IF(N(AH242)&gt;=2,AH$3*AH242,0),IF(N(V242)&gt;=2,V$3*V242,0),IF(N(Y242)&gt;=2,Y$3*Y242,0))/TCP,3))))</f>
        <v/>
      </c>
      <c r="AN242" s="2" t="str">
        <f>IFERROR(IF(COUNT($A242)=0,"",IF(COUNT(W242)=0,"--",IF(COUNTIF(B242:AK242,"3E")&gt;0,"3E",SUM(IF(D242&gt;=2,$D$3),IF(G242&gt;=2,$G$3),IF(J242&gt;=2,$J$3),IF(M242&gt;=2,$M$3),IF(P242&gt;=2,$P$3),IF(S242&gt;=2,$S$3),IF(V242&gt;=2,$V$3),IF(Y242&gt;=2,$Y$3),IF(AB242&gt;=2,$AB$3),IF(AE242&gt;=2,$AE$3),IF(AH242&gt;=2,$AH$3),IF(AK242&gt;=2,$AK$3))))),"")</f>
        <v/>
      </c>
      <c r="AO242" s="2" t="str">
        <f>IF(AM242="3E","3E",IF(COUNT($A242)=0,"",IF(COUNT(AK242)=0,"I",LOOKUP(AM242,{0,2,2.25,2.5,2.75,3,3.25,3.5,3.75,4},{"F","D","C","C+","B-","B","B+","A-","A","A+"}))))</f>
        <v/>
      </c>
      <c r="AP242" s="2" t="str">
        <f>IF(AM242="3E","3E",IF(OR(COUNT($A242)=0,COUNT(W242)=0),"",IF(AND(Y242&gt;=2,AM242&gt;=2,AN242&gt;=28),"PASS","FAIL")))</f>
        <v/>
      </c>
      <c r="AQ242" s="2" t="str">
        <f>IF(COUNT($A242)=0,"",IF(AP242="3E","3E",IF(AP242="PASS",CONCATENATE(IF(N(D242)&lt;2,"411F,",""),IF(N(G242)&lt;2,"412F,",""),IF(N(J242)&lt;2,"413F,",""),IF(N(M242)&lt;2,"421F,",""),IF(N(P242)&lt;2,"422F,",""),IF(N(S242)&lt;2,"423F,",""),IF(N(AB242)&lt;2,"431F,",""),IF(N(AE242)&lt;2,"432F,",""),IF(N(AH242)&lt;2,"433F,","")),"")))</f>
        <v/>
      </c>
      <c r="AR242" s="6" t="str">
        <f t="shared" si="4"/>
        <v/>
      </c>
    </row>
    <row r="243" spans="1:44" ht="18.95" customHeight="1" x14ac:dyDescent="0.25">
      <c r="A243" s="93" t="str">
        <f>IF(DR!$B245="","",DR!$B245)</f>
        <v/>
      </c>
      <c r="B243" s="5" t="str">
        <f>IF(COUNT($A243)=0,"",IF($A243&lt;&gt;DR!$B245,"ERR",DR!J245))</f>
        <v/>
      </c>
      <c r="C243" s="2" t="str">
        <f>IF(COUNT($A243)=0,"",IF(B243="3E","3E",IF(B243="","I",LOOKUP(B243/D$2,{0,0.4,0.45,0.5,0.55,0.6,0.65,0.7,0.75,0.8,1},{"F","D","C","C+","B-","B","B+","A-","A","A+"}))))</f>
        <v/>
      </c>
      <c r="D243" s="99" t="str">
        <f>IF(COUNT($A243)=0,"",IF(B243="","--",IF(B243="3E","3E",LOOKUP(B243/D$2,{0,0.4,0.45,0.5,0.55,0.6,0.65,0.7,0.75,0.8,1},{0,2,2.25,2.5,2.75,3,3.25,3.5,3.75,4}))))</f>
        <v/>
      </c>
      <c r="E243" s="5" t="str">
        <f>IF(COUNT($A243)=0,"",IF($A243&lt;&gt;DR!$B245,"ERR",DR!R245))</f>
        <v/>
      </c>
      <c r="F243" s="2" t="str">
        <f>IF(COUNT($A243)=0,"",IF(E243="3E","3E",IF(E243="","I",LOOKUP(E243/G$2,{0,0.4,0.45,0.5,0.55,0.6,0.65,0.7,0.75,0.8,1},{"F","D","C","C+","B-","B","B+","A-","A","A+"}))))</f>
        <v/>
      </c>
      <c r="G243" s="99" t="str">
        <f>IF(COUNT($A243)=0,"",IF(E243="","--",IF(E243="3E","3E",LOOKUP(E243/G$2,{0,0.4,0.45,0.5,0.55,0.6,0.65,0.7,0.75,0.8,1},{0,2,2.25,2.5,2.75,3,3.25,3.5,3.75,4}))))</f>
        <v/>
      </c>
      <c r="H243" s="5" t="str">
        <f>IF(COUNT($A243)=0,"",IF($A243&lt;&gt;DR!$B245,"ERR",DR!Z245))</f>
        <v/>
      </c>
      <c r="I243" s="2" t="str">
        <f>IF(COUNT($A243)=0,"",IF(H243="3E","3E",IF(H243="","I",LOOKUP(H243/J$2,{0,0.4,0.45,0.5,0.55,0.6,0.65,0.7,0.75,0.8,1},{"F","D","C","C+","B-","B","B+","A-","A","A+"}))))</f>
        <v/>
      </c>
      <c r="J243" s="99" t="str">
        <f>IF(COUNT($A243)=0,"",IF(H243="","--",IF(H243="3E","3E",LOOKUP(H243/J$2,{0,0.4,0.45,0.5,0.55,0.6,0.65,0.7,0.75,0.8,1},{0,2,2.25,2.5,2.75,3,3.25,3.5,3.75,4}))))</f>
        <v/>
      </c>
      <c r="K243" s="5" t="str">
        <f>IF(COUNT($A243)=0,"",IF($A243&lt;&gt;DR!$B245,"ERR",DR!AH245))</f>
        <v/>
      </c>
      <c r="L243" s="2" t="str">
        <f>IF(COUNT($A243)=0,"",IF(K243="3E","3E",IF(K243="","I",LOOKUP(K243/M$2,{0,0.4,0.45,0.5,0.55,0.6,0.65,0.7,0.75,0.8,1},{"F","D","C","C+","B-","B","B+","A-","A","A+"}))))</f>
        <v/>
      </c>
      <c r="M243" s="99" t="str">
        <f>IF(COUNT($A243)=0,"",IF(K243="","--",IF(K243="3E","3E",LOOKUP(K243/M$2,{0,0.4,0.45,0.5,0.55,0.6,0.65,0.7,0.75,0.8,1},{0,2,2.25,2.5,2.75,3,3.25,3.5,3.75,4}))))</f>
        <v/>
      </c>
      <c r="N243" s="5" t="str">
        <f>IF(COUNT($A243)=0,"",IF($A243&lt;&gt;DR!$B245,"ERR",DR!AP245))</f>
        <v/>
      </c>
      <c r="O243" s="2" t="str">
        <f>IF(COUNT($A243)=0,"",IF(N243="3E","3E",IF(N243="","I",LOOKUP(N243/P$2,{0,0.4,0.45,0.5,0.55,0.6,0.65,0.7,0.75,0.8,1},{"F","D","C","C+","B-","B","B+","A-","A","A+"}))))</f>
        <v/>
      </c>
      <c r="P243" s="99" t="str">
        <f>IF(COUNT($A243)=0,"",IF(N243="","--",IF(N243="3E","3E",LOOKUP(N243/P$2,{0,0.4,0.45,0.5,0.55,0.6,0.65,0.7,0.75,0.8,1},{0,2,2.25,2.5,2.75,3,3.25,3.5,3.75,4}))))</f>
        <v/>
      </c>
      <c r="Q243" s="5" t="str">
        <f>IF(COUNT($A243)=0,"",IF($A243&lt;&gt;DR!$B245,"ERR",DR!AX245))</f>
        <v/>
      </c>
      <c r="R243" s="2" t="str">
        <f>IF(COUNT($A243)=0,"",IF(Q243="3E","3E",IF(Q243="","I",LOOKUP(Q243/S$2,{0,0.4,0.45,0.5,0.55,0.6,0.65,0.7,0.75,0.8,1},{"F","D","C","C+","B-","B","B+","A-","A","A+"}))))</f>
        <v/>
      </c>
      <c r="S243" s="99" t="str">
        <f>IF(COUNT($A243)=0,"",IF(Q243="","--",IF(Q243="3E","3E",LOOKUP(Q243/S$2,{0,0.4,0.45,0.5,0.55,0.6,0.65,0.7,0.75,0.8,1},{0,2,2.25,2.5,2.75,3,3.25,3.5,3.75,4}))))</f>
        <v/>
      </c>
      <c r="T243" s="5" t="str">
        <f>IF(OR(COUNT($A243)=0,DR!BZ245=""),"",IF($A243&lt;&gt;DR!$B245,"ERR",DR!BZ245))</f>
        <v/>
      </c>
      <c r="U243" s="2" t="str">
        <f>IF(COUNT($A243)=0,"",IF(T243="3E","3E",IF(T243="","I",LOOKUP(T243/V$2,{0,0.4,0.45,0.5,0.55,0.6,0.65,0.7,0.75,0.8,1},{"F","D","C","C+","B-","B","B+","A-","A","A+"}))))</f>
        <v/>
      </c>
      <c r="V243" s="99" t="str">
        <f>IF(COUNT($A243)=0,"",IF(T243="","--",IF(T243="3E","3E",LOOKUP(T243/V$2,{0,0.4,0.45,0.5,0.55,0.6,0.65,0.7,0.75,0.8,1},{0,2,2.25,2.5,2.75,3,3.25,3.5,3.75,4}))))</f>
        <v/>
      </c>
      <c r="W243" s="5" t="str">
        <f>IF(COUNT($A243)=0,"",IF($A243&lt;&gt;DR!$B245,"ERR",IF(DR!$A245="IM",DR!CL245,DR!CK245)))</f>
        <v/>
      </c>
      <c r="X243" s="2" t="str">
        <f>IF(COUNT($A243)=0,"",IF(W243="3E","3E",IF(W243="","I",LOOKUP(W243/Y$2,{0,0.4,0.45,0.5,0.55,0.6,0.65,0.7,0.75,0.8,1},{"F","D","C","C+","B-","B","B+","A-","A","A+"}))))</f>
        <v/>
      </c>
      <c r="Y243" s="99" t="str">
        <f>IF(COUNT($A243)=0,"",IF(W243="","--",IF(W243="3E","3E",LOOKUP(W243/Y$2,{0,0.4,0.45,0.5,0.55,0.6,0.65,0.7,0.75,0.8,1},{0,2,2.25,2.5,2.75,3,3.25,3.5,3.75,4}))))</f>
        <v/>
      </c>
      <c r="Z243" s="5" t="str">
        <f>IF(COUNT($A243)=0,"",IF($A243&lt;&gt;DR!$B245,"ERR",DR!BF245))</f>
        <v/>
      </c>
      <c r="AA243" s="2" t="str">
        <f>IF(COUNT($A243)=0,"",IF(Z243="3E","3E",IF(Z243="","I",LOOKUP(Z243/AB$2,{0,0.4,0.45,0.5,0.55,0.6,0.65,0.7,0.75,0.8,1},{"F","D","C","C+","B-","B","B+","A-","A","A+"}))))</f>
        <v/>
      </c>
      <c r="AB243" s="99" t="str">
        <f>IF(COUNT($A243)=0,"",IF(Z243="","--",IF(Z243="3E","3E",LOOKUP(Z243/AB$2,{0,0.4,0.45,0.5,0.55,0.6,0.65,0.7,0.75,0.8,1},{0,2,2.25,2.5,2.75,3,3.25,3.5,3.75,4}))))</f>
        <v/>
      </c>
      <c r="AC243" s="5" t="str">
        <f>IF(COUNT($A243)=0,"",IF($A243&lt;&gt;DR!$B245,"ERR",DR!BG245))</f>
        <v/>
      </c>
      <c r="AD243" s="2" t="str">
        <f>IF(COUNT($A243)=0,"",IF(AC243="3E","3E",IF(AC243="","I",LOOKUP(AC243/AE$2,{0,0.4,0.45,0.5,0.55,0.6,0.65,0.7,0.75,0.8,1},{"F","D","C","C+","B-","B","B+","A-","A","A+"}))))</f>
        <v/>
      </c>
      <c r="AE243" s="99" t="str">
        <f>IF(COUNT($A243)=0,"",IF(AC243="","--",IF(AC243="3E","3E",LOOKUP(AC243/AE$2,{0,0.4,0.45,0.5,0.55,0.6,0.65,0.7,0.75,0.8,1},{0,2,2.25,2.5,2.75,3,3.25,3.5,3.75,4}))))</f>
        <v/>
      </c>
      <c r="AF243" s="5" t="str">
        <f>IF(COUNT($A243)=0,"",IF($A243&lt;&gt;DR!$B245,"ERR",DR!BQ245))</f>
        <v/>
      </c>
      <c r="AG243" s="2" t="str">
        <f>IF(COUNT($A243)=0,"",IF(AF243="3E","3E",IF(AF243="","I",LOOKUP(AF243/AH$2,{0,0.4,0.45,0.5,0.55,0.6,0.65,0.7,0.75,0.8,1},{"F","D","C","C+","B-","B","B+","A-","A","A+"}))))</f>
        <v/>
      </c>
      <c r="AH243" s="99" t="str">
        <f>IF(COUNT($A243)=0,"",IF(AF243="","--",IF(AF243="3E","3E",LOOKUP(AF243/AH$2,{0,0.4,0.45,0.5,0.55,0.6,0.65,0.7,0.75,0.8,1},{0,2,2.25,2.5,2.75,3,3.25,3.5,3.75,4}))))</f>
        <v/>
      </c>
      <c r="AI243" s="5" t="str">
        <f>IF(COUNT($A243)=0,"",IF($A243&lt;&gt;DR!$B245,"ERR",DR!BY245))</f>
        <v/>
      </c>
      <c r="AJ243" s="2" t="str">
        <f>IF(COUNT($A243)=0,"",IF(AI243="3E","3E",IF(AI243="","I",LOOKUP(AI243/AK$2,{0,0.4,0.45,0.5,0.55,0.6,0.65,0.7,0.75,0.8,1},{"F","D","C","C+","B-","B","B+","A-","A","A+"}))))</f>
        <v/>
      </c>
      <c r="AK243" s="103" t="str">
        <f>IF(COUNT($A243)=0,"",IF(AI243="","--",IF(AI243="3E","3E",LOOKUP(AI243/AK$2,{0,0.4,0.45,0.5,0.55,0.6,0.65,0.7,0.75,0.8,1},{0,2,2.25,2.5,2.75,3,3.25,3.5,3.75,4}))))</f>
        <v/>
      </c>
      <c r="AL243" s="94" t="str">
        <f>IFERROR(IF(COUNT($A243)=0,"",IF(COUNT(W243)=0,"--",IF(COUNTIF(B243:AK243,"3E")&gt;0,"3E",SUM(IF(D243&gt;=2,D243*$D$3),IF(G243&gt;=2,G243*$G$3),IF(J243&gt;=2,J243*$J$3),IF(M243&gt;=2,M243*$M$3),IF(P243&gt;=2,P243*$P$3),IF(S243&gt;=2,S243*$S$3),IF(V243&gt;=2,V243*$V$3),IF(Y243&gt;=2,Y243*$Y$3),IF(AB243&gt;=2,AB243*$AB$3),IF(AE243&gt;=2,AE243*$AE$3),IF(AH243&gt;=2,AH243*$AH$3),IF(AK243&gt;=2,AK243*$AK$3))))),"")</f>
        <v/>
      </c>
      <c r="AM243" s="4" t="str">
        <f>IF(COUNT($A243)=0,"",IF(COUNT(W243)=0,"--",IF(COUNTIF(B243:Y243,"3E")&gt;0,"3E",TRUNC(SUM(IF(N(D243)&gt;=2,D$3*D243,0),IF(N(G243)&gt;=2,G$3*G243,0),IF(N(J243)&gt;=2,J$3*J243,0),IF(N(M243)&gt;=2,M$3*M243,0),IF(N(P243)&gt;=2,P$3*P243,0),IF(N(S243)&gt;=2,S$3*S243,0),IF(N(AB243)&gt;=2,AB$3*AB243,0),IF(N(AE243)&gt;=2,AE$3*AE243,0),IF(N(AH243)&gt;=2,AH$3*AH243,0),IF(N(V243)&gt;=2,V$3*V243,0),IF(N(Y243)&gt;=2,Y$3*Y243,0))/TCP,3))))</f>
        <v/>
      </c>
      <c r="AN243" s="2" t="str">
        <f>IFERROR(IF(COUNT($A243)=0,"",IF(COUNT(W243)=0,"--",IF(COUNTIF(B243:AK243,"3E")&gt;0,"3E",SUM(IF(D243&gt;=2,$D$3),IF(G243&gt;=2,$G$3),IF(J243&gt;=2,$J$3),IF(M243&gt;=2,$M$3),IF(P243&gt;=2,$P$3),IF(S243&gt;=2,$S$3),IF(V243&gt;=2,$V$3),IF(Y243&gt;=2,$Y$3),IF(AB243&gt;=2,$AB$3),IF(AE243&gt;=2,$AE$3),IF(AH243&gt;=2,$AH$3),IF(AK243&gt;=2,$AK$3))))),"")</f>
        <v/>
      </c>
      <c r="AO243" s="2" t="str">
        <f>IF(AM243="3E","3E",IF(COUNT($A243)=0,"",IF(COUNT(AK243)=0,"I",LOOKUP(AM243,{0,2,2.25,2.5,2.75,3,3.25,3.5,3.75,4},{"F","D","C","C+","B-","B","B+","A-","A","A+"}))))</f>
        <v/>
      </c>
      <c r="AP243" s="2" t="str">
        <f>IF(AM243="3E","3E",IF(OR(COUNT($A243)=0,COUNT(W243)=0),"",IF(AND(Y243&gt;=2,AM243&gt;=2,AN243&gt;=28),"PASS","FAIL")))</f>
        <v/>
      </c>
      <c r="AQ243" s="2" t="str">
        <f>IF(COUNT($A243)=0,"",IF(AP243="3E","3E",IF(AP243="PASS",CONCATENATE(IF(N(D243)&lt;2,"411F,",""),IF(N(G243)&lt;2,"412F,",""),IF(N(J243)&lt;2,"413F,",""),IF(N(M243)&lt;2,"421F,",""),IF(N(P243)&lt;2,"422F,",""),IF(N(S243)&lt;2,"423F,",""),IF(N(AB243)&lt;2,"431F,",""),IF(N(AE243)&lt;2,"432F,",""),IF(N(AH243)&lt;2,"433F,","")),"")))</f>
        <v/>
      </c>
      <c r="AR243" s="6" t="str">
        <f t="shared" si="4"/>
        <v/>
      </c>
    </row>
    <row r="244" spans="1:44" ht="18.95" customHeight="1" x14ac:dyDescent="0.25">
      <c r="A244" s="93" t="str">
        <f>IF(DR!$B246="","",DR!$B246)</f>
        <v/>
      </c>
      <c r="B244" s="5" t="str">
        <f>IF(COUNT($A244)=0,"",IF($A244&lt;&gt;DR!$B246,"ERR",DR!J246))</f>
        <v/>
      </c>
      <c r="C244" s="2" t="str">
        <f>IF(COUNT($A244)=0,"",IF(B244="3E","3E",IF(B244="","I",LOOKUP(B244/D$2,{0,0.4,0.45,0.5,0.55,0.6,0.65,0.7,0.75,0.8,1},{"F","D","C","C+","B-","B","B+","A-","A","A+"}))))</f>
        <v/>
      </c>
      <c r="D244" s="99" t="str">
        <f>IF(COUNT($A244)=0,"",IF(B244="","--",IF(B244="3E","3E",LOOKUP(B244/D$2,{0,0.4,0.45,0.5,0.55,0.6,0.65,0.7,0.75,0.8,1},{0,2,2.25,2.5,2.75,3,3.25,3.5,3.75,4}))))</f>
        <v/>
      </c>
      <c r="E244" s="5" t="str">
        <f>IF(COUNT($A244)=0,"",IF($A244&lt;&gt;DR!$B246,"ERR",DR!R246))</f>
        <v/>
      </c>
      <c r="F244" s="2" t="str">
        <f>IF(COUNT($A244)=0,"",IF(E244="3E","3E",IF(E244="","I",LOOKUP(E244/G$2,{0,0.4,0.45,0.5,0.55,0.6,0.65,0.7,0.75,0.8,1},{"F","D","C","C+","B-","B","B+","A-","A","A+"}))))</f>
        <v/>
      </c>
      <c r="G244" s="99" t="str">
        <f>IF(COUNT($A244)=0,"",IF(E244="","--",IF(E244="3E","3E",LOOKUP(E244/G$2,{0,0.4,0.45,0.5,0.55,0.6,0.65,0.7,0.75,0.8,1},{0,2,2.25,2.5,2.75,3,3.25,3.5,3.75,4}))))</f>
        <v/>
      </c>
      <c r="H244" s="5" t="str">
        <f>IF(COUNT($A244)=0,"",IF($A244&lt;&gt;DR!$B246,"ERR",DR!Z246))</f>
        <v/>
      </c>
      <c r="I244" s="2" t="str">
        <f>IF(COUNT($A244)=0,"",IF(H244="3E","3E",IF(H244="","I",LOOKUP(H244/J$2,{0,0.4,0.45,0.5,0.55,0.6,0.65,0.7,0.75,0.8,1},{"F","D","C","C+","B-","B","B+","A-","A","A+"}))))</f>
        <v/>
      </c>
      <c r="J244" s="99" t="str">
        <f>IF(COUNT($A244)=0,"",IF(H244="","--",IF(H244="3E","3E",LOOKUP(H244/J$2,{0,0.4,0.45,0.5,0.55,0.6,0.65,0.7,0.75,0.8,1},{0,2,2.25,2.5,2.75,3,3.25,3.5,3.75,4}))))</f>
        <v/>
      </c>
      <c r="K244" s="5" t="str">
        <f>IF(COUNT($A244)=0,"",IF($A244&lt;&gt;DR!$B246,"ERR",DR!AH246))</f>
        <v/>
      </c>
      <c r="L244" s="2" t="str">
        <f>IF(COUNT($A244)=0,"",IF(K244="3E","3E",IF(K244="","I",LOOKUP(K244/M$2,{0,0.4,0.45,0.5,0.55,0.6,0.65,0.7,0.75,0.8,1},{"F","D","C","C+","B-","B","B+","A-","A","A+"}))))</f>
        <v/>
      </c>
      <c r="M244" s="99" t="str">
        <f>IF(COUNT($A244)=0,"",IF(K244="","--",IF(K244="3E","3E",LOOKUP(K244/M$2,{0,0.4,0.45,0.5,0.55,0.6,0.65,0.7,0.75,0.8,1},{0,2,2.25,2.5,2.75,3,3.25,3.5,3.75,4}))))</f>
        <v/>
      </c>
      <c r="N244" s="5" t="str">
        <f>IF(COUNT($A244)=0,"",IF($A244&lt;&gt;DR!$B246,"ERR",DR!AP246))</f>
        <v/>
      </c>
      <c r="O244" s="2" t="str">
        <f>IF(COUNT($A244)=0,"",IF(N244="3E","3E",IF(N244="","I",LOOKUP(N244/P$2,{0,0.4,0.45,0.5,0.55,0.6,0.65,0.7,0.75,0.8,1},{"F","D","C","C+","B-","B","B+","A-","A","A+"}))))</f>
        <v/>
      </c>
      <c r="P244" s="99" t="str">
        <f>IF(COUNT($A244)=0,"",IF(N244="","--",IF(N244="3E","3E",LOOKUP(N244/P$2,{0,0.4,0.45,0.5,0.55,0.6,0.65,0.7,0.75,0.8,1},{0,2,2.25,2.5,2.75,3,3.25,3.5,3.75,4}))))</f>
        <v/>
      </c>
      <c r="Q244" s="5" t="str">
        <f>IF(COUNT($A244)=0,"",IF($A244&lt;&gt;DR!$B246,"ERR",DR!AX246))</f>
        <v/>
      </c>
      <c r="R244" s="2" t="str">
        <f>IF(COUNT($A244)=0,"",IF(Q244="3E","3E",IF(Q244="","I",LOOKUP(Q244/S$2,{0,0.4,0.45,0.5,0.55,0.6,0.65,0.7,0.75,0.8,1},{"F","D","C","C+","B-","B","B+","A-","A","A+"}))))</f>
        <v/>
      </c>
      <c r="S244" s="99" t="str">
        <f>IF(COUNT($A244)=0,"",IF(Q244="","--",IF(Q244="3E","3E",LOOKUP(Q244/S$2,{0,0.4,0.45,0.5,0.55,0.6,0.65,0.7,0.75,0.8,1},{0,2,2.25,2.5,2.75,3,3.25,3.5,3.75,4}))))</f>
        <v/>
      </c>
      <c r="T244" s="5" t="str">
        <f>IF(OR(COUNT($A244)=0,DR!BZ246=""),"",IF($A244&lt;&gt;DR!$B246,"ERR",DR!BZ246))</f>
        <v/>
      </c>
      <c r="U244" s="2" t="str">
        <f>IF(COUNT($A244)=0,"",IF(T244="3E","3E",IF(T244="","I",LOOKUP(T244/V$2,{0,0.4,0.45,0.5,0.55,0.6,0.65,0.7,0.75,0.8,1},{"F","D","C","C+","B-","B","B+","A-","A","A+"}))))</f>
        <v/>
      </c>
      <c r="V244" s="99" t="str">
        <f>IF(COUNT($A244)=0,"",IF(T244="","--",IF(T244="3E","3E",LOOKUP(T244/V$2,{0,0.4,0.45,0.5,0.55,0.6,0.65,0.7,0.75,0.8,1},{0,2,2.25,2.5,2.75,3,3.25,3.5,3.75,4}))))</f>
        <v/>
      </c>
      <c r="W244" s="5" t="str">
        <f>IF(COUNT($A244)=0,"",IF($A244&lt;&gt;DR!$B246,"ERR",IF(DR!$A246="IM",DR!CL246,DR!CK246)))</f>
        <v/>
      </c>
      <c r="X244" s="2" t="str">
        <f>IF(COUNT($A244)=0,"",IF(W244="3E","3E",IF(W244="","I",LOOKUP(W244/Y$2,{0,0.4,0.45,0.5,0.55,0.6,0.65,0.7,0.75,0.8,1},{"F","D","C","C+","B-","B","B+","A-","A","A+"}))))</f>
        <v/>
      </c>
      <c r="Y244" s="99" t="str">
        <f>IF(COUNT($A244)=0,"",IF(W244="","--",IF(W244="3E","3E",LOOKUP(W244/Y$2,{0,0.4,0.45,0.5,0.55,0.6,0.65,0.7,0.75,0.8,1},{0,2,2.25,2.5,2.75,3,3.25,3.5,3.75,4}))))</f>
        <v/>
      </c>
      <c r="Z244" s="5" t="str">
        <f>IF(COUNT($A244)=0,"",IF($A244&lt;&gt;DR!$B246,"ERR",DR!BF246))</f>
        <v/>
      </c>
      <c r="AA244" s="2" t="str">
        <f>IF(COUNT($A244)=0,"",IF(Z244="3E","3E",IF(Z244="","I",LOOKUP(Z244/AB$2,{0,0.4,0.45,0.5,0.55,0.6,0.65,0.7,0.75,0.8,1},{"F","D","C","C+","B-","B","B+","A-","A","A+"}))))</f>
        <v/>
      </c>
      <c r="AB244" s="99" t="str">
        <f>IF(COUNT($A244)=0,"",IF(Z244="","--",IF(Z244="3E","3E",LOOKUP(Z244/AB$2,{0,0.4,0.45,0.5,0.55,0.6,0.65,0.7,0.75,0.8,1},{0,2,2.25,2.5,2.75,3,3.25,3.5,3.75,4}))))</f>
        <v/>
      </c>
      <c r="AC244" s="5" t="str">
        <f>IF(COUNT($A244)=0,"",IF($A244&lt;&gt;DR!$B246,"ERR",DR!BG246))</f>
        <v/>
      </c>
      <c r="AD244" s="2" t="str">
        <f>IF(COUNT($A244)=0,"",IF(AC244="3E","3E",IF(AC244="","I",LOOKUP(AC244/AE$2,{0,0.4,0.45,0.5,0.55,0.6,0.65,0.7,0.75,0.8,1},{"F","D","C","C+","B-","B","B+","A-","A","A+"}))))</f>
        <v/>
      </c>
      <c r="AE244" s="99" t="str">
        <f>IF(COUNT($A244)=0,"",IF(AC244="","--",IF(AC244="3E","3E",LOOKUP(AC244/AE$2,{0,0.4,0.45,0.5,0.55,0.6,0.65,0.7,0.75,0.8,1},{0,2,2.25,2.5,2.75,3,3.25,3.5,3.75,4}))))</f>
        <v/>
      </c>
      <c r="AF244" s="5" t="str">
        <f>IF(COUNT($A244)=0,"",IF($A244&lt;&gt;DR!$B246,"ERR",DR!BQ246))</f>
        <v/>
      </c>
      <c r="AG244" s="2" t="str">
        <f>IF(COUNT($A244)=0,"",IF(AF244="3E","3E",IF(AF244="","I",LOOKUP(AF244/AH$2,{0,0.4,0.45,0.5,0.55,0.6,0.65,0.7,0.75,0.8,1},{"F","D","C","C+","B-","B","B+","A-","A","A+"}))))</f>
        <v/>
      </c>
      <c r="AH244" s="99" t="str">
        <f>IF(COUNT($A244)=0,"",IF(AF244="","--",IF(AF244="3E","3E",LOOKUP(AF244/AH$2,{0,0.4,0.45,0.5,0.55,0.6,0.65,0.7,0.75,0.8,1},{0,2,2.25,2.5,2.75,3,3.25,3.5,3.75,4}))))</f>
        <v/>
      </c>
      <c r="AI244" s="5" t="str">
        <f>IF(COUNT($A244)=0,"",IF($A244&lt;&gt;DR!$B246,"ERR",DR!BY246))</f>
        <v/>
      </c>
      <c r="AJ244" s="2" t="str">
        <f>IF(COUNT($A244)=0,"",IF(AI244="3E","3E",IF(AI244="","I",LOOKUP(AI244/AK$2,{0,0.4,0.45,0.5,0.55,0.6,0.65,0.7,0.75,0.8,1},{"F","D","C","C+","B-","B","B+","A-","A","A+"}))))</f>
        <v/>
      </c>
      <c r="AK244" s="103" t="str">
        <f>IF(COUNT($A244)=0,"",IF(AI244="","--",IF(AI244="3E","3E",LOOKUP(AI244/AK$2,{0,0.4,0.45,0.5,0.55,0.6,0.65,0.7,0.75,0.8,1},{0,2,2.25,2.5,2.75,3,3.25,3.5,3.75,4}))))</f>
        <v/>
      </c>
      <c r="AL244" s="94" t="str">
        <f>IFERROR(IF(COUNT($A244)=0,"",IF(COUNT(W244)=0,"--",IF(COUNTIF(B244:AK244,"3E")&gt;0,"3E",SUM(IF(D244&gt;=2,D244*$D$3),IF(G244&gt;=2,G244*$G$3),IF(J244&gt;=2,J244*$J$3),IF(M244&gt;=2,M244*$M$3),IF(P244&gt;=2,P244*$P$3),IF(S244&gt;=2,S244*$S$3),IF(V244&gt;=2,V244*$V$3),IF(Y244&gt;=2,Y244*$Y$3),IF(AB244&gt;=2,AB244*$AB$3),IF(AE244&gt;=2,AE244*$AE$3),IF(AH244&gt;=2,AH244*$AH$3),IF(AK244&gt;=2,AK244*$AK$3))))),"")</f>
        <v/>
      </c>
      <c r="AM244" s="4" t="str">
        <f>IF(COUNT($A244)=0,"",IF(COUNT(W244)=0,"--",IF(COUNTIF(B244:Y244,"3E")&gt;0,"3E",TRUNC(SUM(IF(N(D244)&gt;=2,D$3*D244,0),IF(N(G244)&gt;=2,G$3*G244,0),IF(N(J244)&gt;=2,J$3*J244,0),IF(N(M244)&gt;=2,M$3*M244,0),IF(N(P244)&gt;=2,P$3*P244,0),IF(N(S244)&gt;=2,S$3*S244,0),IF(N(AB244)&gt;=2,AB$3*AB244,0),IF(N(AE244)&gt;=2,AE$3*AE244,0),IF(N(AH244)&gt;=2,AH$3*AH244,0),IF(N(V244)&gt;=2,V$3*V244,0),IF(N(Y244)&gt;=2,Y$3*Y244,0))/TCP,3))))</f>
        <v/>
      </c>
      <c r="AN244" s="2" t="str">
        <f>IFERROR(IF(COUNT($A244)=0,"",IF(COUNT(W244)=0,"--",IF(COUNTIF(B244:AK244,"3E")&gt;0,"3E",SUM(IF(D244&gt;=2,$D$3),IF(G244&gt;=2,$G$3),IF(J244&gt;=2,$J$3),IF(M244&gt;=2,$M$3),IF(P244&gt;=2,$P$3),IF(S244&gt;=2,$S$3),IF(V244&gt;=2,$V$3),IF(Y244&gt;=2,$Y$3),IF(AB244&gt;=2,$AB$3),IF(AE244&gt;=2,$AE$3),IF(AH244&gt;=2,$AH$3),IF(AK244&gt;=2,$AK$3))))),"")</f>
        <v/>
      </c>
      <c r="AO244" s="2" t="str">
        <f>IF(AM244="3E","3E",IF(COUNT($A244)=0,"",IF(COUNT(AK244)=0,"I",LOOKUP(AM244,{0,2,2.25,2.5,2.75,3,3.25,3.5,3.75,4},{"F","D","C","C+","B-","B","B+","A-","A","A+"}))))</f>
        <v/>
      </c>
      <c r="AP244" s="2" t="str">
        <f>IF(AM244="3E","3E",IF(OR(COUNT($A244)=0,COUNT(W244)=0),"",IF(AND(Y244&gt;=2,AM244&gt;=2,AN244&gt;=28),"PASS","FAIL")))</f>
        <v/>
      </c>
      <c r="AQ244" s="2" t="str">
        <f>IF(COUNT($A244)=0,"",IF(AP244="3E","3E",IF(AP244="PASS",CONCATENATE(IF(N(D244)&lt;2,"411F,",""),IF(N(G244)&lt;2,"412F,",""),IF(N(J244)&lt;2,"413F,",""),IF(N(M244)&lt;2,"421F,",""),IF(N(P244)&lt;2,"422F,",""),IF(N(S244)&lt;2,"423F,",""),IF(N(AB244)&lt;2,"431F,",""),IF(N(AE244)&lt;2,"432F,",""),IF(N(AH244)&lt;2,"433F,","")),"")))</f>
        <v/>
      </c>
      <c r="AR244" s="6" t="str">
        <f t="shared" si="4"/>
        <v/>
      </c>
    </row>
    <row r="245" spans="1:44" ht="18.95" customHeight="1" x14ac:dyDescent="0.25">
      <c r="A245" s="93" t="str">
        <f>IF(DR!$B247="","",DR!$B247)</f>
        <v/>
      </c>
      <c r="B245" s="5" t="str">
        <f>IF(COUNT($A245)=0,"",IF($A245&lt;&gt;DR!$B247,"ERR",DR!J247))</f>
        <v/>
      </c>
      <c r="C245" s="2" t="str">
        <f>IF(COUNT($A245)=0,"",IF(B245="3E","3E",IF(B245="","I",LOOKUP(B245/D$2,{0,0.4,0.45,0.5,0.55,0.6,0.65,0.7,0.75,0.8,1},{"F","D","C","C+","B-","B","B+","A-","A","A+"}))))</f>
        <v/>
      </c>
      <c r="D245" s="99" t="str">
        <f>IF(COUNT($A245)=0,"",IF(B245="","--",IF(B245="3E","3E",LOOKUP(B245/D$2,{0,0.4,0.45,0.5,0.55,0.6,0.65,0.7,0.75,0.8,1},{0,2,2.25,2.5,2.75,3,3.25,3.5,3.75,4}))))</f>
        <v/>
      </c>
      <c r="E245" s="5" t="str">
        <f>IF(COUNT($A245)=0,"",IF($A245&lt;&gt;DR!$B247,"ERR",DR!R247))</f>
        <v/>
      </c>
      <c r="F245" s="2" t="str">
        <f>IF(COUNT($A245)=0,"",IF(E245="3E","3E",IF(E245="","I",LOOKUP(E245/G$2,{0,0.4,0.45,0.5,0.55,0.6,0.65,0.7,0.75,0.8,1},{"F","D","C","C+","B-","B","B+","A-","A","A+"}))))</f>
        <v/>
      </c>
      <c r="G245" s="99" t="str">
        <f>IF(COUNT($A245)=0,"",IF(E245="","--",IF(E245="3E","3E",LOOKUP(E245/G$2,{0,0.4,0.45,0.5,0.55,0.6,0.65,0.7,0.75,0.8,1},{0,2,2.25,2.5,2.75,3,3.25,3.5,3.75,4}))))</f>
        <v/>
      </c>
      <c r="H245" s="5" t="str">
        <f>IF(COUNT($A245)=0,"",IF($A245&lt;&gt;DR!$B247,"ERR",DR!Z247))</f>
        <v/>
      </c>
      <c r="I245" s="2" t="str">
        <f>IF(COUNT($A245)=0,"",IF(H245="3E","3E",IF(H245="","I",LOOKUP(H245/J$2,{0,0.4,0.45,0.5,0.55,0.6,0.65,0.7,0.75,0.8,1},{"F","D","C","C+","B-","B","B+","A-","A","A+"}))))</f>
        <v/>
      </c>
      <c r="J245" s="99" t="str">
        <f>IF(COUNT($A245)=0,"",IF(H245="","--",IF(H245="3E","3E",LOOKUP(H245/J$2,{0,0.4,0.45,0.5,0.55,0.6,0.65,0.7,0.75,0.8,1},{0,2,2.25,2.5,2.75,3,3.25,3.5,3.75,4}))))</f>
        <v/>
      </c>
      <c r="K245" s="5" t="str">
        <f>IF(COUNT($A245)=0,"",IF($A245&lt;&gt;DR!$B247,"ERR",DR!AH247))</f>
        <v/>
      </c>
      <c r="L245" s="2" t="str">
        <f>IF(COUNT($A245)=0,"",IF(K245="3E","3E",IF(K245="","I",LOOKUP(K245/M$2,{0,0.4,0.45,0.5,0.55,0.6,0.65,0.7,0.75,0.8,1},{"F","D","C","C+","B-","B","B+","A-","A","A+"}))))</f>
        <v/>
      </c>
      <c r="M245" s="99" t="str">
        <f>IF(COUNT($A245)=0,"",IF(K245="","--",IF(K245="3E","3E",LOOKUP(K245/M$2,{0,0.4,0.45,0.5,0.55,0.6,0.65,0.7,0.75,0.8,1},{0,2,2.25,2.5,2.75,3,3.25,3.5,3.75,4}))))</f>
        <v/>
      </c>
      <c r="N245" s="5" t="str">
        <f>IF(COUNT($A245)=0,"",IF($A245&lt;&gt;DR!$B247,"ERR",DR!AP247))</f>
        <v/>
      </c>
      <c r="O245" s="2" t="str">
        <f>IF(COUNT($A245)=0,"",IF(N245="3E","3E",IF(N245="","I",LOOKUP(N245/P$2,{0,0.4,0.45,0.5,0.55,0.6,0.65,0.7,0.75,0.8,1},{"F","D","C","C+","B-","B","B+","A-","A","A+"}))))</f>
        <v/>
      </c>
      <c r="P245" s="99" t="str">
        <f>IF(COUNT($A245)=0,"",IF(N245="","--",IF(N245="3E","3E",LOOKUP(N245/P$2,{0,0.4,0.45,0.5,0.55,0.6,0.65,0.7,0.75,0.8,1},{0,2,2.25,2.5,2.75,3,3.25,3.5,3.75,4}))))</f>
        <v/>
      </c>
      <c r="Q245" s="5" t="str">
        <f>IF(COUNT($A245)=0,"",IF($A245&lt;&gt;DR!$B247,"ERR",DR!AX247))</f>
        <v/>
      </c>
      <c r="R245" s="2" t="str">
        <f>IF(COUNT($A245)=0,"",IF(Q245="3E","3E",IF(Q245="","I",LOOKUP(Q245/S$2,{0,0.4,0.45,0.5,0.55,0.6,0.65,0.7,0.75,0.8,1},{"F","D","C","C+","B-","B","B+","A-","A","A+"}))))</f>
        <v/>
      </c>
      <c r="S245" s="99" t="str">
        <f>IF(COUNT($A245)=0,"",IF(Q245="","--",IF(Q245="3E","3E",LOOKUP(Q245/S$2,{0,0.4,0.45,0.5,0.55,0.6,0.65,0.7,0.75,0.8,1},{0,2,2.25,2.5,2.75,3,3.25,3.5,3.75,4}))))</f>
        <v/>
      </c>
      <c r="T245" s="5" t="str">
        <f>IF(OR(COUNT($A245)=0,DR!BZ247=""),"",IF($A245&lt;&gt;DR!$B247,"ERR",DR!BZ247))</f>
        <v/>
      </c>
      <c r="U245" s="2" t="str">
        <f>IF(COUNT($A245)=0,"",IF(T245="3E","3E",IF(T245="","I",LOOKUP(T245/V$2,{0,0.4,0.45,0.5,0.55,0.6,0.65,0.7,0.75,0.8,1},{"F","D","C","C+","B-","B","B+","A-","A","A+"}))))</f>
        <v/>
      </c>
      <c r="V245" s="99" t="str">
        <f>IF(COUNT($A245)=0,"",IF(T245="","--",IF(T245="3E","3E",LOOKUP(T245/V$2,{0,0.4,0.45,0.5,0.55,0.6,0.65,0.7,0.75,0.8,1},{0,2,2.25,2.5,2.75,3,3.25,3.5,3.75,4}))))</f>
        <v/>
      </c>
      <c r="W245" s="5" t="str">
        <f>IF(COUNT($A245)=0,"",IF($A245&lt;&gt;DR!$B247,"ERR",IF(DR!$A247="IM",DR!CL247,DR!CK247)))</f>
        <v/>
      </c>
      <c r="X245" s="2" t="str">
        <f>IF(COUNT($A245)=0,"",IF(W245="3E","3E",IF(W245="","I",LOOKUP(W245/Y$2,{0,0.4,0.45,0.5,0.55,0.6,0.65,0.7,0.75,0.8,1},{"F","D","C","C+","B-","B","B+","A-","A","A+"}))))</f>
        <v/>
      </c>
      <c r="Y245" s="99" t="str">
        <f>IF(COUNT($A245)=0,"",IF(W245="","--",IF(W245="3E","3E",LOOKUP(W245/Y$2,{0,0.4,0.45,0.5,0.55,0.6,0.65,0.7,0.75,0.8,1},{0,2,2.25,2.5,2.75,3,3.25,3.5,3.75,4}))))</f>
        <v/>
      </c>
      <c r="Z245" s="5" t="str">
        <f>IF(COUNT($A245)=0,"",IF($A245&lt;&gt;DR!$B247,"ERR",DR!BF247))</f>
        <v/>
      </c>
      <c r="AA245" s="2" t="str">
        <f>IF(COUNT($A245)=0,"",IF(Z245="3E","3E",IF(Z245="","I",LOOKUP(Z245/AB$2,{0,0.4,0.45,0.5,0.55,0.6,0.65,0.7,0.75,0.8,1},{"F","D","C","C+","B-","B","B+","A-","A","A+"}))))</f>
        <v/>
      </c>
      <c r="AB245" s="99" t="str">
        <f>IF(COUNT($A245)=0,"",IF(Z245="","--",IF(Z245="3E","3E",LOOKUP(Z245/AB$2,{0,0.4,0.45,0.5,0.55,0.6,0.65,0.7,0.75,0.8,1},{0,2,2.25,2.5,2.75,3,3.25,3.5,3.75,4}))))</f>
        <v/>
      </c>
      <c r="AC245" s="5" t="str">
        <f>IF(COUNT($A245)=0,"",IF($A245&lt;&gt;DR!$B247,"ERR",DR!BG247))</f>
        <v/>
      </c>
      <c r="AD245" s="2" t="str">
        <f>IF(COUNT($A245)=0,"",IF(AC245="3E","3E",IF(AC245="","I",LOOKUP(AC245/AE$2,{0,0.4,0.45,0.5,0.55,0.6,0.65,0.7,0.75,0.8,1},{"F","D","C","C+","B-","B","B+","A-","A","A+"}))))</f>
        <v/>
      </c>
      <c r="AE245" s="99" t="str">
        <f>IF(COUNT($A245)=0,"",IF(AC245="","--",IF(AC245="3E","3E",LOOKUP(AC245/AE$2,{0,0.4,0.45,0.5,0.55,0.6,0.65,0.7,0.75,0.8,1},{0,2,2.25,2.5,2.75,3,3.25,3.5,3.75,4}))))</f>
        <v/>
      </c>
      <c r="AF245" s="5" t="str">
        <f>IF(COUNT($A245)=0,"",IF($A245&lt;&gt;DR!$B247,"ERR",DR!BQ247))</f>
        <v/>
      </c>
      <c r="AG245" s="2" t="str">
        <f>IF(COUNT($A245)=0,"",IF(AF245="3E","3E",IF(AF245="","I",LOOKUP(AF245/AH$2,{0,0.4,0.45,0.5,0.55,0.6,0.65,0.7,0.75,0.8,1},{"F","D","C","C+","B-","B","B+","A-","A","A+"}))))</f>
        <v/>
      </c>
      <c r="AH245" s="99" t="str">
        <f>IF(COUNT($A245)=0,"",IF(AF245="","--",IF(AF245="3E","3E",LOOKUP(AF245/AH$2,{0,0.4,0.45,0.5,0.55,0.6,0.65,0.7,0.75,0.8,1},{0,2,2.25,2.5,2.75,3,3.25,3.5,3.75,4}))))</f>
        <v/>
      </c>
      <c r="AI245" s="5" t="str">
        <f>IF(COUNT($A245)=0,"",IF($A245&lt;&gt;DR!$B247,"ERR",DR!BY247))</f>
        <v/>
      </c>
      <c r="AJ245" s="2" t="str">
        <f>IF(COUNT($A245)=0,"",IF(AI245="3E","3E",IF(AI245="","I",LOOKUP(AI245/AK$2,{0,0.4,0.45,0.5,0.55,0.6,0.65,0.7,0.75,0.8,1},{"F","D","C","C+","B-","B","B+","A-","A","A+"}))))</f>
        <v/>
      </c>
      <c r="AK245" s="103" t="str">
        <f>IF(COUNT($A245)=0,"",IF(AI245="","--",IF(AI245="3E","3E",LOOKUP(AI245/AK$2,{0,0.4,0.45,0.5,0.55,0.6,0.65,0.7,0.75,0.8,1},{0,2,2.25,2.5,2.75,3,3.25,3.5,3.75,4}))))</f>
        <v/>
      </c>
      <c r="AL245" s="94" t="str">
        <f>IFERROR(IF(COUNT($A245)=0,"",IF(COUNT(W245)=0,"--",IF(COUNTIF(B245:AK245,"3E")&gt;0,"3E",SUM(IF(D245&gt;=2,D245*$D$3),IF(G245&gt;=2,G245*$G$3),IF(J245&gt;=2,J245*$J$3),IF(M245&gt;=2,M245*$M$3),IF(P245&gt;=2,P245*$P$3),IF(S245&gt;=2,S245*$S$3),IF(V245&gt;=2,V245*$V$3),IF(Y245&gt;=2,Y245*$Y$3),IF(AB245&gt;=2,AB245*$AB$3),IF(AE245&gt;=2,AE245*$AE$3),IF(AH245&gt;=2,AH245*$AH$3),IF(AK245&gt;=2,AK245*$AK$3))))),"")</f>
        <v/>
      </c>
      <c r="AM245" s="4" t="str">
        <f>IF(COUNT($A245)=0,"",IF(COUNT(W245)=0,"--",IF(COUNTIF(B245:Y245,"3E")&gt;0,"3E",TRUNC(SUM(IF(N(D245)&gt;=2,D$3*D245,0),IF(N(G245)&gt;=2,G$3*G245,0),IF(N(J245)&gt;=2,J$3*J245,0),IF(N(M245)&gt;=2,M$3*M245,0),IF(N(P245)&gt;=2,P$3*P245,0),IF(N(S245)&gt;=2,S$3*S245,0),IF(N(AB245)&gt;=2,AB$3*AB245,0),IF(N(AE245)&gt;=2,AE$3*AE245,0),IF(N(AH245)&gt;=2,AH$3*AH245,0),IF(N(V245)&gt;=2,V$3*V245,0),IF(N(Y245)&gt;=2,Y$3*Y245,0))/TCP,3))))</f>
        <v/>
      </c>
      <c r="AN245" s="2" t="str">
        <f>IFERROR(IF(COUNT($A245)=0,"",IF(COUNT(W245)=0,"--",IF(COUNTIF(B245:AK245,"3E")&gt;0,"3E",SUM(IF(D245&gt;=2,$D$3),IF(G245&gt;=2,$G$3),IF(J245&gt;=2,$J$3),IF(M245&gt;=2,$M$3),IF(P245&gt;=2,$P$3),IF(S245&gt;=2,$S$3),IF(V245&gt;=2,$V$3),IF(Y245&gt;=2,$Y$3),IF(AB245&gt;=2,$AB$3),IF(AE245&gt;=2,$AE$3),IF(AH245&gt;=2,$AH$3),IF(AK245&gt;=2,$AK$3))))),"")</f>
        <v/>
      </c>
      <c r="AO245" s="2" t="str">
        <f>IF(AM245="3E","3E",IF(COUNT($A245)=0,"",IF(COUNT(AK245)=0,"I",LOOKUP(AM245,{0,2,2.25,2.5,2.75,3,3.25,3.5,3.75,4},{"F","D","C","C+","B-","B","B+","A-","A","A+"}))))</f>
        <v/>
      </c>
      <c r="AP245" s="2" t="str">
        <f>IF(AM245="3E","3E",IF(OR(COUNT($A245)=0,COUNT(W245)=0),"",IF(AND(Y245&gt;=2,AM245&gt;=2,AN245&gt;=28),"PASS","FAIL")))</f>
        <v/>
      </c>
      <c r="AQ245" s="2" t="str">
        <f>IF(COUNT($A245)=0,"",IF(AP245="3E","3E",IF(AP245="PASS",CONCATENATE(IF(N(D245)&lt;2,"411F,",""),IF(N(G245)&lt;2,"412F,",""),IF(N(J245)&lt;2,"413F,",""),IF(N(M245)&lt;2,"421F,",""),IF(N(P245)&lt;2,"422F,",""),IF(N(S245)&lt;2,"423F,",""),IF(N(AB245)&lt;2,"431F,",""),IF(N(AE245)&lt;2,"432F,",""),IF(N(AH245)&lt;2,"433F,","")),"")))</f>
        <v/>
      </c>
      <c r="AR245" s="6" t="str">
        <f t="shared" si="4"/>
        <v/>
      </c>
    </row>
    <row r="246" spans="1:44" ht="18.95" customHeight="1" x14ac:dyDescent="0.25">
      <c r="A246" s="93" t="str">
        <f>IF(DR!$B248="","",DR!$B248)</f>
        <v/>
      </c>
      <c r="B246" s="5" t="str">
        <f>IF(COUNT($A246)=0,"",IF($A246&lt;&gt;DR!$B248,"ERR",DR!J248))</f>
        <v/>
      </c>
      <c r="C246" s="2" t="str">
        <f>IF(COUNT($A246)=0,"",IF(B246="3E","3E",IF(B246="","I",LOOKUP(B246/D$2,{0,0.4,0.45,0.5,0.55,0.6,0.65,0.7,0.75,0.8,1},{"F","D","C","C+","B-","B","B+","A-","A","A+"}))))</f>
        <v/>
      </c>
      <c r="D246" s="99" t="str">
        <f>IF(COUNT($A246)=0,"",IF(B246="","--",IF(B246="3E","3E",LOOKUP(B246/D$2,{0,0.4,0.45,0.5,0.55,0.6,0.65,0.7,0.75,0.8,1},{0,2,2.25,2.5,2.75,3,3.25,3.5,3.75,4}))))</f>
        <v/>
      </c>
      <c r="E246" s="5" t="str">
        <f>IF(COUNT($A246)=0,"",IF($A246&lt;&gt;DR!$B248,"ERR",DR!R248))</f>
        <v/>
      </c>
      <c r="F246" s="2" t="str">
        <f>IF(COUNT($A246)=0,"",IF(E246="3E","3E",IF(E246="","I",LOOKUP(E246/G$2,{0,0.4,0.45,0.5,0.55,0.6,0.65,0.7,0.75,0.8,1},{"F","D","C","C+","B-","B","B+","A-","A","A+"}))))</f>
        <v/>
      </c>
      <c r="G246" s="99" t="str">
        <f>IF(COUNT($A246)=0,"",IF(E246="","--",IF(E246="3E","3E",LOOKUP(E246/G$2,{0,0.4,0.45,0.5,0.55,0.6,0.65,0.7,0.75,0.8,1},{0,2,2.25,2.5,2.75,3,3.25,3.5,3.75,4}))))</f>
        <v/>
      </c>
      <c r="H246" s="5" t="str">
        <f>IF(COUNT($A246)=0,"",IF($A246&lt;&gt;DR!$B248,"ERR",DR!Z248))</f>
        <v/>
      </c>
      <c r="I246" s="2" t="str">
        <f>IF(COUNT($A246)=0,"",IF(H246="3E","3E",IF(H246="","I",LOOKUP(H246/J$2,{0,0.4,0.45,0.5,0.55,0.6,0.65,0.7,0.75,0.8,1},{"F","D","C","C+","B-","B","B+","A-","A","A+"}))))</f>
        <v/>
      </c>
      <c r="J246" s="99" t="str">
        <f>IF(COUNT($A246)=0,"",IF(H246="","--",IF(H246="3E","3E",LOOKUP(H246/J$2,{0,0.4,0.45,0.5,0.55,0.6,0.65,0.7,0.75,0.8,1},{0,2,2.25,2.5,2.75,3,3.25,3.5,3.75,4}))))</f>
        <v/>
      </c>
      <c r="K246" s="5" t="str">
        <f>IF(COUNT($A246)=0,"",IF($A246&lt;&gt;DR!$B248,"ERR",DR!AH248))</f>
        <v/>
      </c>
      <c r="L246" s="2" t="str">
        <f>IF(COUNT($A246)=0,"",IF(K246="3E","3E",IF(K246="","I",LOOKUP(K246/M$2,{0,0.4,0.45,0.5,0.55,0.6,0.65,0.7,0.75,0.8,1},{"F","D","C","C+","B-","B","B+","A-","A","A+"}))))</f>
        <v/>
      </c>
      <c r="M246" s="99" t="str">
        <f>IF(COUNT($A246)=0,"",IF(K246="","--",IF(K246="3E","3E",LOOKUP(K246/M$2,{0,0.4,0.45,0.5,0.55,0.6,0.65,0.7,0.75,0.8,1},{0,2,2.25,2.5,2.75,3,3.25,3.5,3.75,4}))))</f>
        <v/>
      </c>
      <c r="N246" s="5" t="str">
        <f>IF(COUNT($A246)=0,"",IF($A246&lt;&gt;DR!$B248,"ERR",DR!AP248))</f>
        <v/>
      </c>
      <c r="O246" s="2" t="str">
        <f>IF(COUNT($A246)=0,"",IF(N246="3E","3E",IF(N246="","I",LOOKUP(N246/P$2,{0,0.4,0.45,0.5,0.55,0.6,0.65,0.7,0.75,0.8,1},{"F","D","C","C+","B-","B","B+","A-","A","A+"}))))</f>
        <v/>
      </c>
      <c r="P246" s="99" t="str">
        <f>IF(COUNT($A246)=0,"",IF(N246="","--",IF(N246="3E","3E",LOOKUP(N246/P$2,{0,0.4,0.45,0.5,0.55,0.6,0.65,0.7,0.75,0.8,1},{0,2,2.25,2.5,2.75,3,3.25,3.5,3.75,4}))))</f>
        <v/>
      </c>
      <c r="Q246" s="5" t="str">
        <f>IF(COUNT($A246)=0,"",IF($A246&lt;&gt;DR!$B248,"ERR",DR!AX248))</f>
        <v/>
      </c>
      <c r="R246" s="2" t="str">
        <f>IF(COUNT($A246)=0,"",IF(Q246="3E","3E",IF(Q246="","I",LOOKUP(Q246/S$2,{0,0.4,0.45,0.5,0.55,0.6,0.65,0.7,0.75,0.8,1},{"F","D","C","C+","B-","B","B+","A-","A","A+"}))))</f>
        <v/>
      </c>
      <c r="S246" s="99" t="str">
        <f>IF(COUNT($A246)=0,"",IF(Q246="","--",IF(Q246="3E","3E",LOOKUP(Q246/S$2,{0,0.4,0.45,0.5,0.55,0.6,0.65,0.7,0.75,0.8,1},{0,2,2.25,2.5,2.75,3,3.25,3.5,3.75,4}))))</f>
        <v/>
      </c>
      <c r="T246" s="5" t="str">
        <f>IF(OR(COUNT($A246)=0,DR!BZ248=""),"",IF($A246&lt;&gt;DR!$B248,"ERR",DR!BZ248))</f>
        <v/>
      </c>
      <c r="U246" s="2" t="str">
        <f>IF(COUNT($A246)=0,"",IF(T246="3E","3E",IF(T246="","I",LOOKUP(T246/V$2,{0,0.4,0.45,0.5,0.55,0.6,0.65,0.7,0.75,0.8,1},{"F","D","C","C+","B-","B","B+","A-","A","A+"}))))</f>
        <v/>
      </c>
      <c r="V246" s="99" t="str">
        <f>IF(COUNT($A246)=0,"",IF(T246="","--",IF(T246="3E","3E",LOOKUP(T246/V$2,{0,0.4,0.45,0.5,0.55,0.6,0.65,0.7,0.75,0.8,1},{0,2,2.25,2.5,2.75,3,3.25,3.5,3.75,4}))))</f>
        <v/>
      </c>
      <c r="W246" s="5" t="str">
        <f>IF(COUNT($A246)=0,"",IF($A246&lt;&gt;DR!$B248,"ERR",IF(DR!$A248="IM",DR!CL248,DR!CK248)))</f>
        <v/>
      </c>
      <c r="X246" s="2" t="str">
        <f>IF(COUNT($A246)=0,"",IF(W246="3E","3E",IF(W246="","I",LOOKUP(W246/Y$2,{0,0.4,0.45,0.5,0.55,0.6,0.65,0.7,0.75,0.8,1},{"F","D","C","C+","B-","B","B+","A-","A","A+"}))))</f>
        <v/>
      </c>
      <c r="Y246" s="99" t="str">
        <f>IF(COUNT($A246)=0,"",IF(W246="","--",IF(W246="3E","3E",LOOKUP(W246/Y$2,{0,0.4,0.45,0.5,0.55,0.6,0.65,0.7,0.75,0.8,1},{0,2,2.25,2.5,2.75,3,3.25,3.5,3.75,4}))))</f>
        <v/>
      </c>
      <c r="Z246" s="5" t="str">
        <f>IF(COUNT($A246)=0,"",IF($A246&lt;&gt;DR!$B248,"ERR",DR!BF248))</f>
        <v/>
      </c>
      <c r="AA246" s="2" t="str">
        <f>IF(COUNT($A246)=0,"",IF(Z246="3E","3E",IF(Z246="","I",LOOKUP(Z246/AB$2,{0,0.4,0.45,0.5,0.55,0.6,0.65,0.7,0.75,0.8,1},{"F","D","C","C+","B-","B","B+","A-","A","A+"}))))</f>
        <v/>
      </c>
      <c r="AB246" s="99" t="str">
        <f>IF(COUNT($A246)=0,"",IF(Z246="","--",IF(Z246="3E","3E",LOOKUP(Z246/AB$2,{0,0.4,0.45,0.5,0.55,0.6,0.65,0.7,0.75,0.8,1},{0,2,2.25,2.5,2.75,3,3.25,3.5,3.75,4}))))</f>
        <v/>
      </c>
      <c r="AC246" s="5" t="str">
        <f>IF(COUNT($A246)=0,"",IF($A246&lt;&gt;DR!$B248,"ERR",DR!BG248))</f>
        <v/>
      </c>
      <c r="AD246" s="2" t="str">
        <f>IF(COUNT($A246)=0,"",IF(AC246="3E","3E",IF(AC246="","I",LOOKUP(AC246/AE$2,{0,0.4,0.45,0.5,0.55,0.6,0.65,0.7,0.75,0.8,1},{"F","D","C","C+","B-","B","B+","A-","A","A+"}))))</f>
        <v/>
      </c>
      <c r="AE246" s="99" t="str">
        <f>IF(COUNT($A246)=0,"",IF(AC246="","--",IF(AC246="3E","3E",LOOKUP(AC246/AE$2,{0,0.4,0.45,0.5,0.55,0.6,0.65,0.7,0.75,0.8,1},{0,2,2.25,2.5,2.75,3,3.25,3.5,3.75,4}))))</f>
        <v/>
      </c>
      <c r="AF246" s="5" t="str">
        <f>IF(COUNT($A246)=0,"",IF($A246&lt;&gt;DR!$B248,"ERR",DR!BQ248))</f>
        <v/>
      </c>
      <c r="AG246" s="2" t="str">
        <f>IF(COUNT($A246)=0,"",IF(AF246="3E","3E",IF(AF246="","I",LOOKUP(AF246/AH$2,{0,0.4,0.45,0.5,0.55,0.6,0.65,0.7,0.75,0.8,1},{"F","D","C","C+","B-","B","B+","A-","A","A+"}))))</f>
        <v/>
      </c>
      <c r="AH246" s="99" t="str">
        <f>IF(COUNT($A246)=0,"",IF(AF246="","--",IF(AF246="3E","3E",LOOKUP(AF246/AH$2,{0,0.4,0.45,0.5,0.55,0.6,0.65,0.7,0.75,0.8,1},{0,2,2.25,2.5,2.75,3,3.25,3.5,3.75,4}))))</f>
        <v/>
      </c>
      <c r="AI246" s="5" t="str">
        <f>IF(COUNT($A246)=0,"",IF($A246&lt;&gt;DR!$B248,"ERR",DR!BY248))</f>
        <v/>
      </c>
      <c r="AJ246" s="2" t="str">
        <f>IF(COUNT($A246)=0,"",IF(AI246="3E","3E",IF(AI246="","I",LOOKUP(AI246/AK$2,{0,0.4,0.45,0.5,0.55,0.6,0.65,0.7,0.75,0.8,1},{"F","D","C","C+","B-","B","B+","A-","A","A+"}))))</f>
        <v/>
      </c>
      <c r="AK246" s="103" t="str">
        <f>IF(COUNT($A246)=0,"",IF(AI246="","--",IF(AI246="3E","3E",LOOKUP(AI246/AK$2,{0,0.4,0.45,0.5,0.55,0.6,0.65,0.7,0.75,0.8,1},{0,2,2.25,2.5,2.75,3,3.25,3.5,3.75,4}))))</f>
        <v/>
      </c>
      <c r="AL246" s="94" t="str">
        <f>IFERROR(IF(COUNT($A246)=0,"",IF(COUNT(W246)=0,"--",IF(COUNTIF(B246:AK246,"3E")&gt;0,"3E",SUM(IF(D246&gt;=2,D246*$D$3),IF(G246&gt;=2,G246*$G$3),IF(J246&gt;=2,J246*$J$3),IF(M246&gt;=2,M246*$M$3),IF(P246&gt;=2,P246*$P$3),IF(S246&gt;=2,S246*$S$3),IF(V246&gt;=2,V246*$V$3),IF(Y246&gt;=2,Y246*$Y$3),IF(AB246&gt;=2,AB246*$AB$3),IF(AE246&gt;=2,AE246*$AE$3),IF(AH246&gt;=2,AH246*$AH$3),IF(AK246&gt;=2,AK246*$AK$3))))),"")</f>
        <v/>
      </c>
      <c r="AM246" s="4" t="str">
        <f>IF(COUNT($A246)=0,"",IF(COUNT(W246)=0,"--",IF(COUNTIF(B246:Y246,"3E")&gt;0,"3E",TRUNC(SUM(IF(N(D246)&gt;=2,D$3*D246,0),IF(N(G246)&gt;=2,G$3*G246,0),IF(N(J246)&gt;=2,J$3*J246,0),IF(N(M246)&gt;=2,M$3*M246,0),IF(N(P246)&gt;=2,P$3*P246,0),IF(N(S246)&gt;=2,S$3*S246,0),IF(N(AB246)&gt;=2,AB$3*AB246,0),IF(N(AE246)&gt;=2,AE$3*AE246,0),IF(N(AH246)&gt;=2,AH$3*AH246,0),IF(N(V246)&gt;=2,V$3*V246,0),IF(N(Y246)&gt;=2,Y$3*Y246,0))/TCP,3))))</f>
        <v/>
      </c>
      <c r="AN246" s="2" t="str">
        <f>IFERROR(IF(COUNT($A246)=0,"",IF(COUNT(W246)=0,"--",IF(COUNTIF(B246:AK246,"3E")&gt;0,"3E",SUM(IF(D246&gt;=2,$D$3),IF(G246&gt;=2,$G$3),IF(J246&gt;=2,$J$3),IF(M246&gt;=2,$M$3),IF(P246&gt;=2,$P$3),IF(S246&gt;=2,$S$3),IF(V246&gt;=2,$V$3),IF(Y246&gt;=2,$Y$3),IF(AB246&gt;=2,$AB$3),IF(AE246&gt;=2,$AE$3),IF(AH246&gt;=2,$AH$3),IF(AK246&gt;=2,$AK$3))))),"")</f>
        <v/>
      </c>
      <c r="AO246" s="2" t="str">
        <f>IF(AM246="3E","3E",IF(COUNT($A246)=0,"",IF(COUNT(AK246)=0,"I",LOOKUP(AM246,{0,2,2.25,2.5,2.75,3,3.25,3.5,3.75,4},{"F","D","C","C+","B-","B","B+","A-","A","A+"}))))</f>
        <v/>
      </c>
      <c r="AP246" s="2" t="str">
        <f>IF(AM246="3E","3E",IF(OR(COUNT($A246)=0,COUNT(W246)=0),"",IF(AND(Y246&gt;=2,AM246&gt;=2,AN246&gt;=28),"PASS","FAIL")))</f>
        <v/>
      </c>
      <c r="AQ246" s="2" t="str">
        <f>IF(COUNT($A246)=0,"",IF(AP246="3E","3E",IF(AP246="PASS",CONCATENATE(IF(N(D246)&lt;2,"411F,",""),IF(N(G246)&lt;2,"412F,",""),IF(N(J246)&lt;2,"413F,",""),IF(N(M246)&lt;2,"421F,",""),IF(N(P246)&lt;2,"422F,",""),IF(N(S246)&lt;2,"423F,",""),IF(N(AB246)&lt;2,"431F,",""),IF(N(AE246)&lt;2,"432F,",""),IF(N(AH246)&lt;2,"433F,","")),"")))</f>
        <v/>
      </c>
      <c r="AR246" s="6" t="str">
        <f t="shared" si="4"/>
        <v/>
      </c>
    </row>
    <row r="247" spans="1:44" ht="18.95" customHeight="1" x14ac:dyDescent="0.25">
      <c r="A247" s="93" t="str">
        <f>IF(DR!$B249="","",DR!$B249)</f>
        <v/>
      </c>
      <c r="B247" s="5" t="str">
        <f>IF(COUNT($A247)=0,"",IF($A247&lt;&gt;DR!$B249,"ERR",DR!J249))</f>
        <v/>
      </c>
      <c r="C247" s="2" t="str">
        <f>IF(COUNT($A247)=0,"",IF(B247="3E","3E",IF(B247="","I",LOOKUP(B247/D$2,{0,0.4,0.45,0.5,0.55,0.6,0.65,0.7,0.75,0.8,1},{"F","D","C","C+","B-","B","B+","A-","A","A+"}))))</f>
        <v/>
      </c>
      <c r="D247" s="99" t="str">
        <f>IF(COUNT($A247)=0,"",IF(B247="","--",IF(B247="3E","3E",LOOKUP(B247/D$2,{0,0.4,0.45,0.5,0.55,0.6,0.65,0.7,0.75,0.8,1},{0,2,2.25,2.5,2.75,3,3.25,3.5,3.75,4}))))</f>
        <v/>
      </c>
      <c r="E247" s="5" t="str">
        <f>IF(COUNT($A247)=0,"",IF($A247&lt;&gt;DR!$B249,"ERR",DR!R249))</f>
        <v/>
      </c>
      <c r="F247" s="2" t="str">
        <f>IF(COUNT($A247)=0,"",IF(E247="3E","3E",IF(E247="","I",LOOKUP(E247/G$2,{0,0.4,0.45,0.5,0.55,0.6,0.65,0.7,0.75,0.8,1},{"F","D","C","C+","B-","B","B+","A-","A","A+"}))))</f>
        <v/>
      </c>
      <c r="G247" s="99" t="str">
        <f>IF(COUNT($A247)=0,"",IF(E247="","--",IF(E247="3E","3E",LOOKUP(E247/G$2,{0,0.4,0.45,0.5,0.55,0.6,0.65,0.7,0.75,0.8,1},{0,2,2.25,2.5,2.75,3,3.25,3.5,3.75,4}))))</f>
        <v/>
      </c>
      <c r="H247" s="5" t="str">
        <f>IF(COUNT($A247)=0,"",IF($A247&lt;&gt;DR!$B249,"ERR",DR!Z249))</f>
        <v/>
      </c>
      <c r="I247" s="2" t="str">
        <f>IF(COUNT($A247)=0,"",IF(H247="3E","3E",IF(H247="","I",LOOKUP(H247/J$2,{0,0.4,0.45,0.5,0.55,0.6,0.65,0.7,0.75,0.8,1},{"F","D","C","C+","B-","B","B+","A-","A","A+"}))))</f>
        <v/>
      </c>
      <c r="J247" s="99" t="str">
        <f>IF(COUNT($A247)=0,"",IF(H247="","--",IF(H247="3E","3E",LOOKUP(H247/J$2,{0,0.4,0.45,0.5,0.55,0.6,0.65,0.7,0.75,0.8,1},{0,2,2.25,2.5,2.75,3,3.25,3.5,3.75,4}))))</f>
        <v/>
      </c>
      <c r="K247" s="5" t="str">
        <f>IF(COUNT($A247)=0,"",IF($A247&lt;&gt;DR!$B249,"ERR",DR!AH249))</f>
        <v/>
      </c>
      <c r="L247" s="2" t="str">
        <f>IF(COUNT($A247)=0,"",IF(K247="3E","3E",IF(K247="","I",LOOKUP(K247/M$2,{0,0.4,0.45,0.5,0.55,0.6,0.65,0.7,0.75,0.8,1},{"F","D","C","C+","B-","B","B+","A-","A","A+"}))))</f>
        <v/>
      </c>
      <c r="M247" s="99" t="str">
        <f>IF(COUNT($A247)=0,"",IF(K247="","--",IF(K247="3E","3E",LOOKUP(K247/M$2,{0,0.4,0.45,0.5,0.55,0.6,0.65,0.7,0.75,0.8,1},{0,2,2.25,2.5,2.75,3,3.25,3.5,3.75,4}))))</f>
        <v/>
      </c>
      <c r="N247" s="5" t="str">
        <f>IF(COUNT($A247)=0,"",IF($A247&lt;&gt;DR!$B249,"ERR",DR!AP249))</f>
        <v/>
      </c>
      <c r="O247" s="2" t="str">
        <f>IF(COUNT($A247)=0,"",IF(N247="3E","3E",IF(N247="","I",LOOKUP(N247/P$2,{0,0.4,0.45,0.5,0.55,0.6,0.65,0.7,0.75,0.8,1},{"F","D","C","C+","B-","B","B+","A-","A","A+"}))))</f>
        <v/>
      </c>
      <c r="P247" s="99" t="str">
        <f>IF(COUNT($A247)=0,"",IF(N247="","--",IF(N247="3E","3E",LOOKUP(N247/P$2,{0,0.4,0.45,0.5,0.55,0.6,0.65,0.7,0.75,0.8,1},{0,2,2.25,2.5,2.75,3,3.25,3.5,3.75,4}))))</f>
        <v/>
      </c>
      <c r="Q247" s="5" t="str">
        <f>IF(COUNT($A247)=0,"",IF($A247&lt;&gt;DR!$B249,"ERR",DR!AX249))</f>
        <v/>
      </c>
      <c r="R247" s="2" t="str">
        <f>IF(COUNT($A247)=0,"",IF(Q247="3E","3E",IF(Q247="","I",LOOKUP(Q247/S$2,{0,0.4,0.45,0.5,0.55,0.6,0.65,0.7,0.75,0.8,1},{"F","D","C","C+","B-","B","B+","A-","A","A+"}))))</f>
        <v/>
      </c>
      <c r="S247" s="99" t="str">
        <f>IF(COUNT($A247)=0,"",IF(Q247="","--",IF(Q247="3E","3E",LOOKUP(Q247/S$2,{0,0.4,0.45,0.5,0.55,0.6,0.65,0.7,0.75,0.8,1},{0,2,2.25,2.5,2.75,3,3.25,3.5,3.75,4}))))</f>
        <v/>
      </c>
      <c r="T247" s="5" t="str">
        <f>IF(OR(COUNT($A247)=0,DR!BZ249=""),"",IF($A247&lt;&gt;DR!$B249,"ERR",DR!BZ249))</f>
        <v/>
      </c>
      <c r="U247" s="2" t="str">
        <f>IF(COUNT($A247)=0,"",IF(T247="3E","3E",IF(T247="","I",LOOKUP(T247/V$2,{0,0.4,0.45,0.5,0.55,0.6,0.65,0.7,0.75,0.8,1},{"F","D","C","C+","B-","B","B+","A-","A","A+"}))))</f>
        <v/>
      </c>
      <c r="V247" s="99" t="str">
        <f>IF(COUNT($A247)=0,"",IF(T247="","--",IF(T247="3E","3E",LOOKUP(T247/V$2,{0,0.4,0.45,0.5,0.55,0.6,0.65,0.7,0.75,0.8,1},{0,2,2.25,2.5,2.75,3,3.25,3.5,3.75,4}))))</f>
        <v/>
      </c>
      <c r="W247" s="5" t="str">
        <f>IF(COUNT($A247)=0,"",IF($A247&lt;&gt;DR!$B249,"ERR",IF(DR!$A249="IM",DR!CL249,DR!CK249)))</f>
        <v/>
      </c>
      <c r="X247" s="2" t="str">
        <f>IF(COUNT($A247)=0,"",IF(W247="3E","3E",IF(W247="","I",LOOKUP(W247/Y$2,{0,0.4,0.45,0.5,0.55,0.6,0.65,0.7,0.75,0.8,1},{"F","D","C","C+","B-","B","B+","A-","A","A+"}))))</f>
        <v/>
      </c>
      <c r="Y247" s="99" t="str">
        <f>IF(COUNT($A247)=0,"",IF(W247="","--",IF(W247="3E","3E",LOOKUP(W247/Y$2,{0,0.4,0.45,0.5,0.55,0.6,0.65,0.7,0.75,0.8,1},{0,2,2.25,2.5,2.75,3,3.25,3.5,3.75,4}))))</f>
        <v/>
      </c>
      <c r="Z247" s="5" t="str">
        <f>IF(COUNT($A247)=0,"",IF($A247&lt;&gt;DR!$B249,"ERR",DR!BF249))</f>
        <v/>
      </c>
      <c r="AA247" s="2" t="str">
        <f>IF(COUNT($A247)=0,"",IF(Z247="3E","3E",IF(Z247="","I",LOOKUP(Z247/AB$2,{0,0.4,0.45,0.5,0.55,0.6,0.65,0.7,0.75,0.8,1},{"F","D","C","C+","B-","B","B+","A-","A","A+"}))))</f>
        <v/>
      </c>
      <c r="AB247" s="99" t="str">
        <f>IF(COUNT($A247)=0,"",IF(Z247="","--",IF(Z247="3E","3E",LOOKUP(Z247/AB$2,{0,0.4,0.45,0.5,0.55,0.6,0.65,0.7,0.75,0.8,1},{0,2,2.25,2.5,2.75,3,3.25,3.5,3.75,4}))))</f>
        <v/>
      </c>
      <c r="AC247" s="5" t="str">
        <f>IF(COUNT($A247)=0,"",IF($A247&lt;&gt;DR!$B249,"ERR",DR!BG249))</f>
        <v/>
      </c>
      <c r="AD247" s="2" t="str">
        <f>IF(COUNT($A247)=0,"",IF(AC247="3E","3E",IF(AC247="","I",LOOKUP(AC247/AE$2,{0,0.4,0.45,0.5,0.55,0.6,0.65,0.7,0.75,0.8,1},{"F","D","C","C+","B-","B","B+","A-","A","A+"}))))</f>
        <v/>
      </c>
      <c r="AE247" s="99" t="str">
        <f>IF(COUNT($A247)=0,"",IF(AC247="","--",IF(AC247="3E","3E",LOOKUP(AC247/AE$2,{0,0.4,0.45,0.5,0.55,0.6,0.65,0.7,0.75,0.8,1},{0,2,2.25,2.5,2.75,3,3.25,3.5,3.75,4}))))</f>
        <v/>
      </c>
      <c r="AF247" s="5" t="str">
        <f>IF(COUNT($A247)=0,"",IF($A247&lt;&gt;DR!$B249,"ERR",DR!BQ249))</f>
        <v/>
      </c>
      <c r="AG247" s="2" t="str">
        <f>IF(COUNT($A247)=0,"",IF(AF247="3E","3E",IF(AF247="","I",LOOKUP(AF247/AH$2,{0,0.4,0.45,0.5,0.55,0.6,0.65,0.7,0.75,0.8,1},{"F","D","C","C+","B-","B","B+","A-","A","A+"}))))</f>
        <v/>
      </c>
      <c r="AH247" s="99" t="str">
        <f>IF(COUNT($A247)=0,"",IF(AF247="","--",IF(AF247="3E","3E",LOOKUP(AF247/AH$2,{0,0.4,0.45,0.5,0.55,0.6,0.65,0.7,0.75,0.8,1},{0,2,2.25,2.5,2.75,3,3.25,3.5,3.75,4}))))</f>
        <v/>
      </c>
      <c r="AI247" s="5" t="str">
        <f>IF(COUNT($A247)=0,"",IF($A247&lt;&gt;DR!$B249,"ERR",DR!BY249))</f>
        <v/>
      </c>
      <c r="AJ247" s="2" t="str">
        <f>IF(COUNT($A247)=0,"",IF(AI247="3E","3E",IF(AI247="","I",LOOKUP(AI247/AK$2,{0,0.4,0.45,0.5,0.55,0.6,0.65,0.7,0.75,0.8,1},{"F","D","C","C+","B-","B","B+","A-","A","A+"}))))</f>
        <v/>
      </c>
      <c r="AK247" s="103" t="str">
        <f>IF(COUNT($A247)=0,"",IF(AI247="","--",IF(AI247="3E","3E",LOOKUP(AI247/AK$2,{0,0.4,0.45,0.5,0.55,0.6,0.65,0.7,0.75,0.8,1},{0,2,2.25,2.5,2.75,3,3.25,3.5,3.75,4}))))</f>
        <v/>
      </c>
      <c r="AL247" s="94" t="str">
        <f>IFERROR(IF(COUNT($A247)=0,"",IF(COUNT(W247)=0,"--",IF(COUNTIF(B247:AK247,"3E")&gt;0,"3E",SUM(IF(D247&gt;=2,D247*$D$3),IF(G247&gt;=2,G247*$G$3),IF(J247&gt;=2,J247*$J$3),IF(M247&gt;=2,M247*$M$3),IF(P247&gt;=2,P247*$P$3),IF(S247&gt;=2,S247*$S$3),IF(V247&gt;=2,V247*$V$3),IF(Y247&gt;=2,Y247*$Y$3),IF(AB247&gt;=2,AB247*$AB$3),IF(AE247&gt;=2,AE247*$AE$3),IF(AH247&gt;=2,AH247*$AH$3),IF(AK247&gt;=2,AK247*$AK$3))))),"")</f>
        <v/>
      </c>
      <c r="AM247" s="4" t="str">
        <f>IF(COUNT($A247)=0,"",IF(COUNT(W247)=0,"--",IF(COUNTIF(B247:Y247,"3E")&gt;0,"3E",TRUNC(SUM(IF(N(D247)&gt;=2,D$3*D247,0),IF(N(G247)&gt;=2,G$3*G247,0),IF(N(J247)&gt;=2,J$3*J247,0),IF(N(M247)&gt;=2,M$3*M247,0),IF(N(P247)&gt;=2,P$3*P247,0),IF(N(S247)&gt;=2,S$3*S247,0),IF(N(AB247)&gt;=2,AB$3*AB247,0),IF(N(AE247)&gt;=2,AE$3*AE247,0),IF(N(AH247)&gt;=2,AH$3*AH247,0),IF(N(V247)&gt;=2,V$3*V247,0),IF(N(Y247)&gt;=2,Y$3*Y247,0))/TCP,3))))</f>
        <v/>
      </c>
      <c r="AN247" s="2" t="str">
        <f>IFERROR(IF(COUNT($A247)=0,"",IF(COUNT(W247)=0,"--",IF(COUNTIF(B247:AK247,"3E")&gt;0,"3E",SUM(IF(D247&gt;=2,$D$3),IF(G247&gt;=2,$G$3),IF(J247&gt;=2,$J$3),IF(M247&gt;=2,$M$3),IF(P247&gt;=2,$P$3),IF(S247&gt;=2,$S$3),IF(V247&gt;=2,$V$3),IF(Y247&gt;=2,$Y$3),IF(AB247&gt;=2,$AB$3),IF(AE247&gt;=2,$AE$3),IF(AH247&gt;=2,$AH$3),IF(AK247&gt;=2,$AK$3))))),"")</f>
        <v/>
      </c>
      <c r="AO247" s="2" t="str">
        <f>IF(AM247="3E","3E",IF(COUNT($A247)=0,"",IF(COUNT(AK247)=0,"I",LOOKUP(AM247,{0,2,2.25,2.5,2.75,3,3.25,3.5,3.75,4},{"F","D","C","C+","B-","B","B+","A-","A","A+"}))))</f>
        <v/>
      </c>
      <c r="AP247" s="2" t="str">
        <f>IF(AM247="3E","3E",IF(OR(COUNT($A247)=0,COUNT(W247)=0),"",IF(AND(Y247&gt;=2,AM247&gt;=2,AN247&gt;=28),"PASS","FAIL")))</f>
        <v/>
      </c>
      <c r="AQ247" s="2" t="str">
        <f>IF(COUNT($A247)=0,"",IF(AP247="3E","3E",IF(AP247="PASS",CONCATENATE(IF(N(D247)&lt;2,"411F,",""),IF(N(G247)&lt;2,"412F,",""),IF(N(J247)&lt;2,"413F,",""),IF(N(M247)&lt;2,"421F,",""),IF(N(P247)&lt;2,"422F,",""),IF(N(S247)&lt;2,"423F,",""),IF(N(AB247)&lt;2,"431F,",""),IF(N(AE247)&lt;2,"432F,",""),IF(N(AH247)&lt;2,"433F,","")),"")))</f>
        <v/>
      </c>
      <c r="AR247" s="6" t="str">
        <f t="shared" si="4"/>
        <v/>
      </c>
    </row>
    <row r="248" spans="1:44" ht="18.95" customHeight="1" x14ac:dyDescent="0.25">
      <c r="A248" s="93" t="str">
        <f>IF(DR!$B250="","",DR!$B250)</f>
        <v/>
      </c>
      <c r="B248" s="5" t="str">
        <f>IF(COUNT($A248)=0,"",IF($A248&lt;&gt;DR!$B250,"ERR",DR!J250))</f>
        <v/>
      </c>
      <c r="C248" s="2" t="str">
        <f>IF(COUNT($A248)=0,"",IF(B248="3E","3E",IF(B248="","I",LOOKUP(B248/D$2,{0,0.4,0.45,0.5,0.55,0.6,0.65,0.7,0.75,0.8,1},{"F","D","C","C+","B-","B","B+","A-","A","A+"}))))</f>
        <v/>
      </c>
      <c r="D248" s="99" t="str">
        <f>IF(COUNT($A248)=0,"",IF(B248="","--",IF(B248="3E","3E",LOOKUP(B248/D$2,{0,0.4,0.45,0.5,0.55,0.6,0.65,0.7,0.75,0.8,1},{0,2,2.25,2.5,2.75,3,3.25,3.5,3.75,4}))))</f>
        <v/>
      </c>
      <c r="E248" s="5" t="str">
        <f>IF(COUNT($A248)=0,"",IF($A248&lt;&gt;DR!$B250,"ERR",DR!R250))</f>
        <v/>
      </c>
      <c r="F248" s="2" t="str">
        <f>IF(COUNT($A248)=0,"",IF(E248="3E","3E",IF(E248="","I",LOOKUP(E248/G$2,{0,0.4,0.45,0.5,0.55,0.6,0.65,0.7,0.75,0.8,1},{"F","D","C","C+","B-","B","B+","A-","A","A+"}))))</f>
        <v/>
      </c>
      <c r="G248" s="99" t="str">
        <f>IF(COUNT($A248)=0,"",IF(E248="","--",IF(E248="3E","3E",LOOKUP(E248/G$2,{0,0.4,0.45,0.5,0.55,0.6,0.65,0.7,0.75,0.8,1},{0,2,2.25,2.5,2.75,3,3.25,3.5,3.75,4}))))</f>
        <v/>
      </c>
      <c r="H248" s="5" t="str">
        <f>IF(COUNT($A248)=0,"",IF($A248&lt;&gt;DR!$B250,"ERR",DR!Z250))</f>
        <v/>
      </c>
      <c r="I248" s="2" t="str">
        <f>IF(COUNT($A248)=0,"",IF(H248="3E","3E",IF(H248="","I",LOOKUP(H248/J$2,{0,0.4,0.45,0.5,0.55,0.6,0.65,0.7,0.75,0.8,1},{"F","D","C","C+","B-","B","B+","A-","A","A+"}))))</f>
        <v/>
      </c>
      <c r="J248" s="99" t="str">
        <f>IF(COUNT($A248)=0,"",IF(H248="","--",IF(H248="3E","3E",LOOKUP(H248/J$2,{0,0.4,0.45,0.5,0.55,0.6,0.65,0.7,0.75,0.8,1},{0,2,2.25,2.5,2.75,3,3.25,3.5,3.75,4}))))</f>
        <v/>
      </c>
      <c r="K248" s="5" t="str">
        <f>IF(COUNT($A248)=0,"",IF($A248&lt;&gt;DR!$B250,"ERR",DR!AH250))</f>
        <v/>
      </c>
      <c r="L248" s="2" t="str">
        <f>IF(COUNT($A248)=0,"",IF(K248="3E","3E",IF(K248="","I",LOOKUP(K248/M$2,{0,0.4,0.45,0.5,0.55,0.6,0.65,0.7,0.75,0.8,1},{"F","D","C","C+","B-","B","B+","A-","A","A+"}))))</f>
        <v/>
      </c>
      <c r="M248" s="99" t="str">
        <f>IF(COUNT($A248)=0,"",IF(K248="","--",IF(K248="3E","3E",LOOKUP(K248/M$2,{0,0.4,0.45,0.5,0.55,0.6,0.65,0.7,0.75,0.8,1},{0,2,2.25,2.5,2.75,3,3.25,3.5,3.75,4}))))</f>
        <v/>
      </c>
      <c r="N248" s="5" t="str">
        <f>IF(COUNT($A248)=0,"",IF($A248&lt;&gt;DR!$B250,"ERR",DR!AP250))</f>
        <v/>
      </c>
      <c r="O248" s="2" t="str">
        <f>IF(COUNT($A248)=0,"",IF(N248="3E","3E",IF(N248="","I",LOOKUP(N248/P$2,{0,0.4,0.45,0.5,0.55,0.6,0.65,0.7,0.75,0.8,1},{"F","D","C","C+","B-","B","B+","A-","A","A+"}))))</f>
        <v/>
      </c>
      <c r="P248" s="99" t="str">
        <f>IF(COUNT($A248)=0,"",IF(N248="","--",IF(N248="3E","3E",LOOKUP(N248/P$2,{0,0.4,0.45,0.5,0.55,0.6,0.65,0.7,0.75,0.8,1},{0,2,2.25,2.5,2.75,3,3.25,3.5,3.75,4}))))</f>
        <v/>
      </c>
      <c r="Q248" s="5" t="str">
        <f>IF(COUNT($A248)=0,"",IF($A248&lt;&gt;DR!$B250,"ERR",DR!AX250))</f>
        <v/>
      </c>
      <c r="R248" s="2" t="str">
        <f>IF(COUNT($A248)=0,"",IF(Q248="3E","3E",IF(Q248="","I",LOOKUP(Q248/S$2,{0,0.4,0.45,0.5,0.55,0.6,0.65,0.7,0.75,0.8,1},{"F","D","C","C+","B-","B","B+","A-","A","A+"}))))</f>
        <v/>
      </c>
      <c r="S248" s="99" t="str">
        <f>IF(COUNT($A248)=0,"",IF(Q248="","--",IF(Q248="3E","3E",LOOKUP(Q248/S$2,{0,0.4,0.45,0.5,0.55,0.6,0.65,0.7,0.75,0.8,1},{0,2,2.25,2.5,2.75,3,3.25,3.5,3.75,4}))))</f>
        <v/>
      </c>
      <c r="T248" s="5" t="str">
        <f>IF(OR(COUNT($A248)=0,DR!BZ250=""),"",IF($A248&lt;&gt;DR!$B250,"ERR",DR!BZ250))</f>
        <v/>
      </c>
      <c r="U248" s="2" t="str">
        <f>IF(COUNT($A248)=0,"",IF(T248="3E","3E",IF(T248="","I",LOOKUP(T248/V$2,{0,0.4,0.45,0.5,0.55,0.6,0.65,0.7,0.75,0.8,1},{"F","D","C","C+","B-","B","B+","A-","A","A+"}))))</f>
        <v/>
      </c>
      <c r="V248" s="99" t="str">
        <f>IF(COUNT($A248)=0,"",IF(T248="","--",IF(T248="3E","3E",LOOKUP(T248/V$2,{0,0.4,0.45,0.5,0.55,0.6,0.65,0.7,0.75,0.8,1},{0,2,2.25,2.5,2.75,3,3.25,3.5,3.75,4}))))</f>
        <v/>
      </c>
      <c r="W248" s="5" t="str">
        <f>IF(COUNT($A248)=0,"",IF($A248&lt;&gt;DR!$B250,"ERR",IF(DR!$A250="IM",DR!CL250,DR!CK250)))</f>
        <v/>
      </c>
      <c r="X248" s="2" t="str">
        <f>IF(COUNT($A248)=0,"",IF(W248="3E","3E",IF(W248="","I",LOOKUP(W248/Y$2,{0,0.4,0.45,0.5,0.55,0.6,0.65,0.7,0.75,0.8,1},{"F","D","C","C+","B-","B","B+","A-","A","A+"}))))</f>
        <v/>
      </c>
      <c r="Y248" s="99" t="str">
        <f>IF(COUNT($A248)=0,"",IF(W248="","--",IF(W248="3E","3E",LOOKUP(W248/Y$2,{0,0.4,0.45,0.5,0.55,0.6,0.65,0.7,0.75,0.8,1},{0,2,2.25,2.5,2.75,3,3.25,3.5,3.75,4}))))</f>
        <v/>
      </c>
      <c r="Z248" s="5" t="str">
        <f>IF(COUNT($A248)=0,"",IF($A248&lt;&gt;DR!$B250,"ERR",DR!BF250))</f>
        <v/>
      </c>
      <c r="AA248" s="2" t="str">
        <f>IF(COUNT($A248)=0,"",IF(Z248="3E","3E",IF(Z248="","I",LOOKUP(Z248/AB$2,{0,0.4,0.45,0.5,0.55,0.6,0.65,0.7,0.75,0.8,1},{"F","D","C","C+","B-","B","B+","A-","A","A+"}))))</f>
        <v/>
      </c>
      <c r="AB248" s="99" t="str">
        <f>IF(COUNT($A248)=0,"",IF(Z248="","--",IF(Z248="3E","3E",LOOKUP(Z248/AB$2,{0,0.4,0.45,0.5,0.55,0.6,0.65,0.7,0.75,0.8,1},{0,2,2.25,2.5,2.75,3,3.25,3.5,3.75,4}))))</f>
        <v/>
      </c>
      <c r="AC248" s="5" t="str">
        <f>IF(COUNT($A248)=0,"",IF($A248&lt;&gt;DR!$B250,"ERR",DR!BG250))</f>
        <v/>
      </c>
      <c r="AD248" s="2" t="str">
        <f>IF(COUNT($A248)=0,"",IF(AC248="3E","3E",IF(AC248="","I",LOOKUP(AC248/AE$2,{0,0.4,0.45,0.5,0.55,0.6,0.65,0.7,0.75,0.8,1},{"F","D","C","C+","B-","B","B+","A-","A","A+"}))))</f>
        <v/>
      </c>
      <c r="AE248" s="99" t="str">
        <f>IF(COUNT($A248)=0,"",IF(AC248="","--",IF(AC248="3E","3E",LOOKUP(AC248/AE$2,{0,0.4,0.45,0.5,0.55,0.6,0.65,0.7,0.75,0.8,1},{0,2,2.25,2.5,2.75,3,3.25,3.5,3.75,4}))))</f>
        <v/>
      </c>
      <c r="AF248" s="5" t="str">
        <f>IF(COUNT($A248)=0,"",IF($A248&lt;&gt;DR!$B250,"ERR",DR!BQ250))</f>
        <v/>
      </c>
      <c r="AG248" s="2" t="str">
        <f>IF(COUNT($A248)=0,"",IF(AF248="3E","3E",IF(AF248="","I",LOOKUP(AF248/AH$2,{0,0.4,0.45,0.5,0.55,0.6,0.65,0.7,0.75,0.8,1},{"F","D","C","C+","B-","B","B+","A-","A","A+"}))))</f>
        <v/>
      </c>
      <c r="AH248" s="99" t="str">
        <f>IF(COUNT($A248)=0,"",IF(AF248="","--",IF(AF248="3E","3E",LOOKUP(AF248/AH$2,{0,0.4,0.45,0.5,0.55,0.6,0.65,0.7,0.75,0.8,1},{0,2,2.25,2.5,2.75,3,3.25,3.5,3.75,4}))))</f>
        <v/>
      </c>
      <c r="AI248" s="5" t="str">
        <f>IF(COUNT($A248)=0,"",IF($A248&lt;&gt;DR!$B250,"ERR",DR!BY250))</f>
        <v/>
      </c>
      <c r="AJ248" s="2" t="str">
        <f>IF(COUNT($A248)=0,"",IF(AI248="3E","3E",IF(AI248="","I",LOOKUP(AI248/AK$2,{0,0.4,0.45,0.5,0.55,0.6,0.65,0.7,0.75,0.8,1},{"F","D","C","C+","B-","B","B+","A-","A","A+"}))))</f>
        <v/>
      </c>
      <c r="AK248" s="103" t="str">
        <f>IF(COUNT($A248)=0,"",IF(AI248="","--",IF(AI248="3E","3E",LOOKUP(AI248/AK$2,{0,0.4,0.45,0.5,0.55,0.6,0.65,0.7,0.75,0.8,1},{0,2,2.25,2.5,2.75,3,3.25,3.5,3.75,4}))))</f>
        <v/>
      </c>
      <c r="AL248" s="94" t="str">
        <f>IFERROR(IF(COUNT($A248)=0,"",IF(COUNT(W248)=0,"--",IF(COUNTIF(B248:AK248,"3E")&gt;0,"3E",SUM(IF(D248&gt;=2,D248*$D$3),IF(G248&gt;=2,G248*$G$3),IF(J248&gt;=2,J248*$J$3),IF(M248&gt;=2,M248*$M$3),IF(P248&gt;=2,P248*$P$3),IF(S248&gt;=2,S248*$S$3),IF(V248&gt;=2,V248*$V$3),IF(Y248&gt;=2,Y248*$Y$3),IF(AB248&gt;=2,AB248*$AB$3),IF(AE248&gt;=2,AE248*$AE$3),IF(AH248&gt;=2,AH248*$AH$3),IF(AK248&gt;=2,AK248*$AK$3))))),"")</f>
        <v/>
      </c>
      <c r="AM248" s="4" t="str">
        <f>IF(COUNT($A248)=0,"",IF(COUNT(W248)=0,"--",IF(COUNTIF(B248:Y248,"3E")&gt;0,"3E",TRUNC(SUM(IF(N(D248)&gt;=2,D$3*D248,0),IF(N(G248)&gt;=2,G$3*G248,0),IF(N(J248)&gt;=2,J$3*J248,0),IF(N(M248)&gt;=2,M$3*M248,0),IF(N(P248)&gt;=2,P$3*P248,0),IF(N(S248)&gt;=2,S$3*S248,0),IF(N(AB248)&gt;=2,AB$3*AB248,0),IF(N(AE248)&gt;=2,AE$3*AE248,0),IF(N(AH248)&gt;=2,AH$3*AH248,0),IF(N(V248)&gt;=2,V$3*V248,0),IF(N(Y248)&gt;=2,Y$3*Y248,0))/TCP,3))))</f>
        <v/>
      </c>
      <c r="AN248" s="2" t="str">
        <f>IFERROR(IF(COUNT($A248)=0,"",IF(COUNT(W248)=0,"--",IF(COUNTIF(B248:AK248,"3E")&gt;0,"3E",SUM(IF(D248&gt;=2,$D$3),IF(G248&gt;=2,$G$3),IF(J248&gt;=2,$J$3),IF(M248&gt;=2,$M$3),IF(P248&gt;=2,$P$3),IF(S248&gt;=2,$S$3),IF(V248&gt;=2,$V$3),IF(Y248&gt;=2,$Y$3),IF(AB248&gt;=2,$AB$3),IF(AE248&gt;=2,$AE$3),IF(AH248&gt;=2,$AH$3),IF(AK248&gt;=2,$AK$3))))),"")</f>
        <v/>
      </c>
      <c r="AO248" s="2" t="str">
        <f>IF(AM248="3E","3E",IF(COUNT($A248)=0,"",IF(COUNT(AK248)=0,"I",LOOKUP(AM248,{0,2,2.25,2.5,2.75,3,3.25,3.5,3.75,4},{"F","D","C","C+","B-","B","B+","A-","A","A+"}))))</f>
        <v/>
      </c>
      <c r="AP248" s="2" t="str">
        <f>IF(AM248="3E","3E",IF(OR(COUNT($A248)=0,COUNT(W248)=0),"",IF(AND(Y248&gt;=2,AM248&gt;=2,AN248&gt;=28),"PASS","FAIL")))</f>
        <v/>
      </c>
      <c r="AQ248" s="2" t="str">
        <f>IF(COUNT($A248)=0,"",IF(AP248="3E","3E",IF(AP248="PASS",CONCATENATE(IF(N(D248)&lt;2,"411F,",""),IF(N(G248)&lt;2,"412F,",""),IF(N(J248)&lt;2,"413F,",""),IF(N(M248)&lt;2,"421F,",""),IF(N(P248)&lt;2,"422F,",""),IF(N(S248)&lt;2,"423F,",""),IF(N(AB248)&lt;2,"431F,",""),IF(N(AE248)&lt;2,"432F,",""),IF(N(AH248)&lt;2,"433F,","")),"")))</f>
        <v/>
      </c>
      <c r="AR248" s="6" t="str">
        <f t="shared" si="4"/>
        <v/>
      </c>
    </row>
    <row r="249" spans="1:44" ht="18.95" customHeight="1" x14ac:dyDescent="0.25">
      <c r="A249" s="93" t="str">
        <f>IF(DR!$B251="","",DR!$B251)</f>
        <v/>
      </c>
      <c r="B249" s="5" t="str">
        <f>IF(COUNT($A249)=0,"",IF($A249&lt;&gt;DR!$B251,"ERR",DR!J251))</f>
        <v/>
      </c>
      <c r="C249" s="2" t="str">
        <f>IF(COUNT($A249)=0,"",IF(B249="3E","3E",IF(B249="","I",LOOKUP(B249/D$2,{0,0.4,0.45,0.5,0.55,0.6,0.65,0.7,0.75,0.8,1},{"F","D","C","C+","B-","B","B+","A-","A","A+"}))))</f>
        <v/>
      </c>
      <c r="D249" s="99" t="str">
        <f>IF(COUNT($A249)=0,"",IF(B249="","--",IF(B249="3E","3E",LOOKUP(B249/D$2,{0,0.4,0.45,0.5,0.55,0.6,0.65,0.7,0.75,0.8,1},{0,2,2.25,2.5,2.75,3,3.25,3.5,3.75,4}))))</f>
        <v/>
      </c>
      <c r="E249" s="5" t="str">
        <f>IF(COUNT($A249)=0,"",IF($A249&lt;&gt;DR!$B251,"ERR",DR!R251))</f>
        <v/>
      </c>
      <c r="F249" s="2" t="str">
        <f>IF(COUNT($A249)=0,"",IF(E249="3E","3E",IF(E249="","I",LOOKUP(E249/G$2,{0,0.4,0.45,0.5,0.55,0.6,0.65,0.7,0.75,0.8,1},{"F","D","C","C+","B-","B","B+","A-","A","A+"}))))</f>
        <v/>
      </c>
      <c r="G249" s="99" t="str">
        <f>IF(COUNT($A249)=0,"",IF(E249="","--",IF(E249="3E","3E",LOOKUP(E249/G$2,{0,0.4,0.45,0.5,0.55,0.6,0.65,0.7,0.75,0.8,1},{0,2,2.25,2.5,2.75,3,3.25,3.5,3.75,4}))))</f>
        <v/>
      </c>
      <c r="H249" s="5" t="str">
        <f>IF(COUNT($A249)=0,"",IF($A249&lt;&gt;DR!$B251,"ERR",DR!Z251))</f>
        <v/>
      </c>
      <c r="I249" s="2" t="str">
        <f>IF(COUNT($A249)=0,"",IF(H249="3E","3E",IF(H249="","I",LOOKUP(H249/J$2,{0,0.4,0.45,0.5,0.55,0.6,0.65,0.7,0.75,0.8,1},{"F","D","C","C+","B-","B","B+","A-","A","A+"}))))</f>
        <v/>
      </c>
      <c r="J249" s="99" t="str">
        <f>IF(COUNT($A249)=0,"",IF(H249="","--",IF(H249="3E","3E",LOOKUP(H249/J$2,{0,0.4,0.45,0.5,0.55,0.6,0.65,0.7,0.75,0.8,1},{0,2,2.25,2.5,2.75,3,3.25,3.5,3.75,4}))))</f>
        <v/>
      </c>
      <c r="K249" s="5" t="str">
        <f>IF(COUNT($A249)=0,"",IF($A249&lt;&gt;DR!$B251,"ERR",DR!AH251))</f>
        <v/>
      </c>
      <c r="L249" s="2" t="str">
        <f>IF(COUNT($A249)=0,"",IF(K249="3E","3E",IF(K249="","I",LOOKUP(K249/M$2,{0,0.4,0.45,0.5,0.55,0.6,0.65,0.7,0.75,0.8,1},{"F","D","C","C+","B-","B","B+","A-","A","A+"}))))</f>
        <v/>
      </c>
      <c r="M249" s="99" t="str">
        <f>IF(COUNT($A249)=0,"",IF(K249="","--",IF(K249="3E","3E",LOOKUP(K249/M$2,{0,0.4,0.45,0.5,0.55,0.6,0.65,0.7,0.75,0.8,1},{0,2,2.25,2.5,2.75,3,3.25,3.5,3.75,4}))))</f>
        <v/>
      </c>
      <c r="N249" s="5" t="str">
        <f>IF(COUNT($A249)=0,"",IF($A249&lt;&gt;DR!$B251,"ERR",DR!AP251))</f>
        <v/>
      </c>
      <c r="O249" s="2" t="str">
        <f>IF(COUNT($A249)=0,"",IF(N249="3E","3E",IF(N249="","I",LOOKUP(N249/P$2,{0,0.4,0.45,0.5,0.55,0.6,0.65,0.7,0.75,0.8,1},{"F","D","C","C+","B-","B","B+","A-","A","A+"}))))</f>
        <v/>
      </c>
      <c r="P249" s="99" t="str">
        <f>IF(COUNT($A249)=0,"",IF(N249="","--",IF(N249="3E","3E",LOOKUP(N249/P$2,{0,0.4,0.45,0.5,0.55,0.6,0.65,0.7,0.75,0.8,1},{0,2,2.25,2.5,2.75,3,3.25,3.5,3.75,4}))))</f>
        <v/>
      </c>
      <c r="Q249" s="5" t="str">
        <f>IF(COUNT($A249)=0,"",IF($A249&lt;&gt;DR!$B251,"ERR",DR!AX251))</f>
        <v/>
      </c>
      <c r="R249" s="2" t="str">
        <f>IF(COUNT($A249)=0,"",IF(Q249="3E","3E",IF(Q249="","I",LOOKUP(Q249/S$2,{0,0.4,0.45,0.5,0.55,0.6,0.65,0.7,0.75,0.8,1},{"F","D","C","C+","B-","B","B+","A-","A","A+"}))))</f>
        <v/>
      </c>
      <c r="S249" s="99" t="str">
        <f>IF(COUNT($A249)=0,"",IF(Q249="","--",IF(Q249="3E","3E",LOOKUP(Q249/S$2,{0,0.4,0.45,0.5,0.55,0.6,0.65,0.7,0.75,0.8,1},{0,2,2.25,2.5,2.75,3,3.25,3.5,3.75,4}))))</f>
        <v/>
      </c>
      <c r="T249" s="5" t="str">
        <f>IF(OR(COUNT($A249)=0,DR!BZ251=""),"",IF($A249&lt;&gt;DR!$B251,"ERR",DR!BZ251))</f>
        <v/>
      </c>
      <c r="U249" s="2" t="str">
        <f>IF(COUNT($A249)=0,"",IF(T249="3E","3E",IF(T249="","I",LOOKUP(T249/V$2,{0,0.4,0.45,0.5,0.55,0.6,0.65,0.7,0.75,0.8,1},{"F","D","C","C+","B-","B","B+","A-","A","A+"}))))</f>
        <v/>
      </c>
      <c r="V249" s="99" t="str">
        <f>IF(COUNT($A249)=0,"",IF(T249="","--",IF(T249="3E","3E",LOOKUP(T249/V$2,{0,0.4,0.45,0.5,0.55,0.6,0.65,0.7,0.75,0.8,1},{0,2,2.25,2.5,2.75,3,3.25,3.5,3.75,4}))))</f>
        <v/>
      </c>
      <c r="W249" s="5" t="str">
        <f>IF(COUNT($A249)=0,"",IF($A249&lt;&gt;DR!$B251,"ERR",IF(DR!$A251="IM",DR!CL251,DR!CK251)))</f>
        <v/>
      </c>
      <c r="X249" s="2" t="str">
        <f>IF(COUNT($A249)=0,"",IF(W249="3E","3E",IF(W249="","I",LOOKUP(W249/Y$2,{0,0.4,0.45,0.5,0.55,0.6,0.65,0.7,0.75,0.8,1},{"F","D","C","C+","B-","B","B+","A-","A","A+"}))))</f>
        <v/>
      </c>
      <c r="Y249" s="99" t="str">
        <f>IF(COUNT($A249)=0,"",IF(W249="","--",IF(W249="3E","3E",LOOKUP(W249/Y$2,{0,0.4,0.45,0.5,0.55,0.6,0.65,0.7,0.75,0.8,1},{0,2,2.25,2.5,2.75,3,3.25,3.5,3.75,4}))))</f>
        <v/>
      </c>
      <c r="Z249" s="5" t="str">
        <f>IF(COUNT($A249)=0,"",IF($A249&lt;&gt;DR!$B251,"ERR",DR!BF251))</f>
        <v/>
      </c>
      <c r="AA249" s="2" t="str">
        <f>IF(COUNT($A249)=0,"",IF(Z249="3E","3E",IF(Z249="","I",LOOKUP(Z249/AB$2,{0,0.4,0.45,0.5,0.55,0.6,0.65,0.7,0.75,0.8,1},{"F","D","C","C+","B-","B","B+","A-","A","A+"}))))</f>
        <v/>
      </c>
      <c r="AB249" s="99" t="str">
        <f>IF(COUNT($A249)=0,"",IF(Z249="","--",IF(Z249="3E","3E",LOOKUP(Z249/AB$2,{0,0.4,0.45,0.5,0.55,0.6,0.65,0.7,0.75,0.8,1},{0,2,2.25,2.5,2.75,3,3.25,3.5,3.75,4}))))</f>
        <v/>
      </c>
      <c r="AC249" s="5" t="str">
        <f>IF(COUNT($A249)=0,"",IF($A249&lt;&gt;DR!$B251,"ERR",DR!BG251))</f>
        <v/>
      </c>
      <c r="AD249" s="2" t="str">
        <f>IF(COUNT($A249)=0,"",IF(AC249="3E","3E",IF(AC249="","I",LOOKUP(AC249/AE$2,{0,0.4,0.45,0.5,0.55,0.6,0.65,0.7,0.75,0.8,1},{"F","D","C","C+","B-","B","B+","A-","A","A+"}))))</f>
        <v/>
      </c>
      <c r="AE249" s="99" t="str">
        <f>IF(COUNT($A249)=0,"",IF(AC249="","--",IF(AC249="3E","3E",LOOKUP(AC249/AE$2,{0,0.4,0.45,0.5,0.55,0.6,0.65,0.7,0.75,0.8,1},{0,2,2.25,2.5,2.75,3,3.25,3.5,3.75,4}))))</f>
        <v/>
      </c>
      <c r="AF249" s="5" t="str">
        <f>IF(COUNT($A249)=0,"",IF($A249&lt;&gt;DR!$B251,"ERR",DR!BQ251))</f>
        <v/>
      </c>
      <c r="AG249" s="2" t="str">
        <f>IF(COUNT($A249)=0,"",IF(AF249="3E","3E",IF(AF249="","I",LOOKUP(AF249/AH$2,{0,0.4,0.45,0.5,0.55,0.6,0.65,0.7,0.75,0.8,1},{"F","D","C","C+","B-","B","B+","A-","A","A+"}))))</f>
        <v/>
      </c>
      <c r="AH249" s="99" t="str">
        <f>IF(COUNT($A249)=0,"",IF(AF249="","--",IF(AF249="3E","3E",LOOKUP(AF249/AH$2,{0,0.4,0.45,0.5,0.55,0.6,0.65,0.7,0.75,0.8,1},{0,2,2.25,2.5,2.75,3,3.25,3.5,3.75,4}))))</f>
        <v/>
      </c>
      <c r="AI249" s="5" t="str">
        <f>IF(COUNT($A249)=0,"",IF($A249&lt;&gt;DR!$B251,"ERR",DR!BY251))</f>
        <v/>
      </c>
      <c r="AJ249" s="2" t="str">
        <f>IF(COUNT($A249)=0,"",IF(AI249="3E","3E",IF(AI249="","I",LOOKUP(AI249/AK$2,{0,0.4,0.45,0.5,0.55,0.6,0.65,0.7,0.75,0.8,1},{"F","D","C","C+","B-","B","B+","A-","A","A+"}))))</f>
        <v/>
      </c>
      <c r="AK249" s="103" t="str">
        <f>IF(COUNT($A249)=0,"",IF(AI249="","--",IF(AI249="3E","3E",LOOKUP(AI249/AK$2,{0,0.4,0.45,0.5,0.55,0.6,0.65,0.7,0.75,0.8,1},{0,2,2.25,2.5,2.75,3,3.25,3.5,3.75,4}))))</f>
        <v/>
      </c>
      <c r="AL249" s="94" t="str">
        <f>IFERROR(IF(COUNT($A249)=0,"",IF(COUNT(W249)=0,"--",IF(COUNTIF(B249:AK249,"3E")&gt;0,"3E",SUM(IF(D249&gt;=2,D249*$D$3),IF(G249&gt;=2,G249*$G$3),IF(J249&gt;=2,J249*$J$3),IF(M249&gt;=2,M249*$M$3),IF(P249&gt;=2,P249*$P$3),IF(S249&gt;=2,S249*$S$3),IF(V249&gt;=2,V249*$V$3),IF(Y249&gt;=2,Y249*$Y$3),IF(AB249&gt;=2,AB249*$AB$3),IF(AE249&gt;=2,AE249*$AE$3),IF(AH249&gt;=2,AH249*$AH$3),IF(AK249&gt;=2,AK249*$AK$3))))),"")</f>
        <v/>
      </c>
      <c r="AM249" s="4" t="str">
        <f>IF(COUNT($A249)=0,"",IF(COUNT(W249)=0,"--",IF(COUNTIF(B249:Y249,"3E")&gt;0,"3E",TRUNC(SUM(IF(N(D249)&gt;=2,D$3*D249,0),IF(N(G249)&gt;=2,G$3*G249,0),IF(N(J249)&gt;=2,J$3*J249,0),IF(N(M249)&gt;=2,M$3*M249,0),IF(N(P249)&gt;=2,P$3*P249,0),IF(N(S249)&gt;=2,S$3*S249,0),IF(N(AB249)&gt;=2,AB$3*AB249,0),IF(N(AE249)&gt;=2,AE$3*AE249,0),IF(N(AH249)&gt;=2,AH$3*AH249,0),IF(N(V249)&gt;=2,V$3*V249,0),IF(N(Y249)&gt;=2,Y$3*Y249,0))/TCP,3))))</f>
        <v/>
      </c>
      <c r="AN249" s="2" t="str">
        <f>IFERROR(IF(COUNT($A249)=0,"",IF(COUNT(W249)=0,"--",IF(COUNTIF(B249:AK249,"3E")&gt;0,"3E",SUM(IF(D249&gt;=2,$D$3),IF(G249&gt;=2,$G$3),IF(J249&gt;=2,$J$3),IF(M249&gt;=2,$M$3),IF(P249&gt;=2,$P$3),IF(S249&gt;=2,$S$3),IF(V249&gt;=2,$V$3),IF(Y249&gt;=2,$Y$3),IF(AB249&gt;=2,$AB$3),IF(AE249&gt;=2,$AE$3),IF(AH249&gt;=2,$AH$3),IF(AK249&gt;=2,$AK$3))))),"")</f>
        <v/>
      </c>
      <c r="AO249" s="2" t="str">
        <f>IF(AM249="3E","3E",IF(COUNT($A249)=0,"",IF(COUNT(AK249)=0,"I",LOOKUP(AM249,{0,2,2.25,2.5,2.75,3,3.25,3.5,3.75,4},{"F","D","C","C+","B-","B","B+","A-","A","A+"}))))</f>
        <v/>
      </c>
      <c r="AP249" s="2" t="str">
        <f>IF(AM249="3E","3E",IF(OR(COUNT($A249)=0,COUNT(W249)=0),"",IF(AND(Y249&gt;=2,AM249&gt;=2,AN249&gt;=28),"PASS","FAIL")))</f>
        <v/>
      </c>
      <c r="AQ249" s="2" t="str">
        <f>IF(COUNT($A249)=0,"",IF(AP249="3E","3E",IF(AP249="PASS",CONCATENATE(IF(N(D249)&lt;2,"411F,",""),IF(N(G249)&lt;2,"412F,",""),IF(N(J249)&lt;2,"413F,",""),IF(N(M249)&lt;2,"421F,",""),IF(N(P249)&lt;2,"422F,",""),IF(N(S249)&lt;2,"423F,",""),IF(N(AB249)&lt;2,"431F,",""),IF(N(AE249)&lt;2,"432F,",""),IF(N(AH249)&lt;2,"433F,","")),"")))</f>
        <v/>
      </c>
      <c r="AR249" s="6" t="str">
        <f t="shared" si="4"/>
        <v/>
      </c>
    </row>
    <row r="250" spans="1:44" ht="18.95" customHeight="1" x14ac:dyDescent="0.25">
      <c r="A250" s="93" t="str">
        <f>IF(DR!$B252="","",DR!$B252)</f>
        <v/>
      </c>
      <c r="B250" s="5" t="str">
        <f>IF(COUNT($A250)=0,"",IF($A250&lt;&gt;DR!$B252,"ERR",DR!J252))</f>
        <v/>
      </c>
      <c r="C250" s="2" t="str">
        <f>IF(COUNT($A250)=0,"",IF(B250="3E","3E",IF(B250="","I",LOOKUP(B250/D$2,{0,0.4,0.45,0.5,0.55,0.6,0.65,0.7,0.75,0.8,1},{"F","D","C","C+","B-","B","B+","A-","A","A+"}))))</f>
        <v/>
      </c>
      <c r="D250" s="99" t="str">
        <f>IF(COUNT($A250)=0,"",IF(B250="","--",IF(B250="3E","3E",LOOKUP(B250/D$2,{0,0.4,0.45,0.5,0.55,0.6,0.65,0.7,0.75,0.8,1},{0,2,2.25,2.5,2.75,3,3.25,3.5,3.75,4}))))</f>
        <v/>
      </c>
      <c r="E250" s="5" t="str">
        <f>IF(COUNT($A250)=0,"",IF($A250&lt;&gt;DR!$B252,"ERR",DR!R252))</f>
        <v/>
      </c>
      <c r="F250" s="2" t="str">
        <f>IF(COUNT($A250)=0,"",IF(E250="3E","3E",IF(E250="","I",LOOKUP(E250/G$2,{0,0.4,0.45,0.5,0.55,0.6,0.65,0.7,0.75,0.8,1},{"F","D","C","C+","B-","B","B+","A-","A","A+"}))))</f>
        <v/>
      </c>
      <c r="G250" s="99" t="str">
        <f>IF(COUNT($A250)=0,"",IF(E250="","--",IF(E250="3E","3E",LOOKUP(E250/G$2,{0,0.4,0.45,0.5,0.55,0.6,0.65,0.7,0.75,0.8,1},{0,2,2.25,2.5,2.75,3,3.25,3.5,3.75,4}))))</f>
        <v/>
      </c>
      <c r="H250" s="5" t="str">
        <f>IF(COUNT($A250)=0,"",IF($A250&lt;&gt;DR!$B252,"ERR",DR!Z252))</f>
        <v/>
      </c>
      <c r="I250" s="2" t="str">
        <f>IF(COUNT($A250)=0,"",IF(H250="3E","3E",IF(H250="","I",LOOKUP(H250/J$2,{0,0.4,0.45,0.5,0.55,0.6,0.65,0.7,0.75,0.8,1},{"F","D","C","C+","B-","B","B+","A-","A","A+"}))))</f>
        <v/>
      </c>
      <c r="J250" s="99" t="str">
        <f>IF(COUNT($A250)=0,"",IF(H250="","--",IF(H250="3E","3E",LOOKUP(H250/J$2,{0,0.4,0.45,0.5,0.55,0.6,0.65,0.7,0.75,0.8,1},{0,2,2.25,2.5,2.75,3,3.25,3.5,3.75,4}))))</f>
        <v/>
      </c>
      <c r="K250" s="5" t="str">
        <f>IF(COUNT($A250)=0,"",IF($A250&lt;&gt;DR!$B252,"ERR",DR!AH252))</f>
        <v/>
      </c>
      <c r="L250" s="2" t="str">
        <f>IF(COUNT($A250)=0,"",IF(K250="3E","3E",IF(K250="","I",LOOKUP(K250/M$2,{0,0.4,0.45,0.5,0.55,0.6,0.65,0.7,0.75,0.8,1},{"F","D","C","C+","B-","B","B+","A-","A","A+"}))))</f>
        <v/>
      </c>
      <c r="M250" s="99" t="str">
        <f>IF(COUNT($A250)=0,"",IF(K250="","--",IF(K250="3E","3E",LOOKUP(K250/M$2,{0,0.4,0.45,0.5,0.55,0.6,0.65,0.7,0.75,0.8,1},{0,2,2.25,2.5,2.75,3,3.25,3.5,3.75,4}))))</f>
        <v/>
      </c>
      <c r="N250" s="5" t="str">
        <f>IF(COUNT($A250)=0,"",IF($A250&lt;&gt;DR!$B252,"ERR",DR!AP252))</f>
        <v/>
      </c>
      <c r="O250" s="2" t="str">
        <f>IF(COUNT($A250)=0,"",IF(N250="3E","3E",IF(N250="","I",LOOKUP(N250/P$2,{0,0.4,0.45,0.5,0.55,0.6,0.65,0.7,0.75,0.8,1},{"F","D","C","C+","B-","B","B+","A-","A","A+"}))))</f>
        <v/>
      </c>
      <c r="P250" s="99" t="str">
        <f>IF(COUNT($A250)=0,"",IF(N250="","--",IF(N250="3E","3E",LOOKUP(N250/P$2,{0,0.4,0.45,0.5,0.55,0.6,0.65,0.7,0.75,0.8,1},{0,2,2.25,2.5,2.75,3,3.25,3.5,3.75,4}))))</f>
        <v/>
      </c>
      <c r="Q250" s="5" t="str">
        <f>IF(COUNT($A250)=0,"",IF($A250&lt;&gt;DR!$B252,"ERR",DR!AX252))</f>
        <v/>
      </c>
      <c r="R250" s="2" t="str">
        <f>IF(COUNT($A250)=0,"",IF(Q250="3E","3E",IF(Q250="","I",LOOKUP(Q250/S$2,{0,0.4,0.45,0.5,0.55,0.6,0.65,0.7,0.75,0.8,1},{"F","D","C","C+","B-","B","B+","A-","A","A+"}))))</f>
        <v/>
      </c>
      <c r="S250" s="99" t="str">
        <f>IF(COUNT($A250)=0,"",IF(Q250="","--",IF(Q250="3E","3E",LOOKUP(Q250/S$2,{0,0.4,0.45,0.5,0.55,0.6,0.65,0.7,0.75,0.8,1},{0,2,2.25,2.5,2.75,3,3.25,3.5,3.75,4}))))</f>
        <v/>
      </c>
      <c r="T250" s="5" t="str">
        <f>IF(OR(COUNT($A250)=0,DR!BZ252=""),"",IF($A250&lt;&gt;DR!$B252,"ERR",DR!BZ252))</f>
        <v/>
      </c>
      <c r="U250" s="2" t="str">
        <f>IF(COUNT($A250)=0,"",IF(T250="3E","3E",IF(T250="","I",LOOKUP(T250/V$2,{0,0.4,0.45,0.5,0.55,0.6,0.65,0.7,0.75,0.8,1},{"F","D","C","C+","B-","B","B+","A-","A","A+"}))))</f>
        <v/>
      </c>
      <c r="V250" s="99" t="str">
        <f>IF(COUNT($A250)=0,"",IF(T250="","--",IF(T250="3E","3E",LOOKUP(T250/V$2,{0,0.4,0.45,0.5,0.55,0.6,0.65,0.7,0.75,0.8,1},{0,2,2.25,2.5,2.75,3,3.25,3.5,3.75,4}))))</f>
        <v/>
      </c>
      <c r="W250" s="5" t="str">
        <f>IF(COUNT($A250)=0,"",IF($A250&lt;&gt;DR!$B252,"ERR",IF(DR!$A252="IM",DR!CL252,DR!CK252)))</f>
        <v/>
      </c>
      <c r="X250" s="2" t="str">
        <f>IF(COUNT($A250)=0,"",IF(W250="3E","3E",IF(W250="","I",LOOKUP(W250/Y$2,{0,0.4,0.45,0.5,0.55,0.6,0.65,0.7,0.75,0.8,1},{"F","D","C","C+","B-","B","B+","A-","A","A+"}))))</f>
        <v/>
      </c>
      <c r="Y250" s="99" t="str">
        <f>IF(COUNT($A250)=0,"",IF(W250="","--",IF(W250="3E","3E",LOOKUP(W250/Y$2,{0,0.4,0.45,0.5,0.55,0.6,0.65,0.7,0.75,0.8,1},{0,2,2.25,2.5,2.75,3,3.25,3.5,3.75,4}))))</f>
        <v/>
      </c>
      <c r="Z250" s="5" t="str">
        <f>IF(COUNT($A250)=0,"",IF($A250&lt;&gt;DR!$B252,"ERR",DR!BF252))</f>
        <v/>
      </c>
      <c r="AA250" s="2" t="str">
        <f>IF(COUNT($A250)=0,"",IF(Z250="3E","3E",IF(Z250="","I",LOOKUP(Z250/AB$2,{0,0.4,0.45,0.5,0.55,0.6,0.65,0.7,0.75,0.8,1},{"F","D","C","C+","B-","B","B+","A-","A","A+"}))))</f>
        <v/>
      </c>
      <c r="AB250" s="99" t="str">
        <f>IF(COUNT($A250)=0,"",IF(Z250="","--",IF(Z250="3E","3E",LOOKUP(Z250/AB$2,{0,0.4,0.45,0.5,0.55,0.6,0.65,0.7,0.75,0.8,1},{0,2,2.25,2.5,2.75,3,3.25,3.5,3.75,4}))))</f>
        <v/>
      </c>
      <c r="AC250" s="5" t="str">
        <f>IF(COUNT($A250)=0,"",IF($A250&lt;&gt;DR!$B252,"ERR",DR!BG252))</f>
        <v/>
      </c>
      <c r="AD250" s="2" t="str">
        <f>IF(COUNT($A250)=0,"",IF(AC250="3E","3E",IF(AC250="","I",LOOKUP(AC250/AE$2,{0,0.4,0.45,0.5,0.55,0.6,0.65,0.7,0.75,0.8,1},{"F","D","C","C+","B-","B","B+","A-","A","A+"}))))</f>
        <v/>
      </c>
      <c r="AE250" s="99" t="str">
        <f>IF(COUNT($A250)=0,"",IF(AC250="","--",IF(AC250="3E","3E",LOOKUP(AC250/AE$2,{0,0.4,0.45,0.5,0.55,0.6,0.65,0.7,0.75,0.8,1},{0,2,2.25,2.5,2.75,3,3.25,3.5,3.75,4}))))</f>
        <v/>
      </c>
      <c r="AF250" s="5" t="str">
        <f>IF(COUNT($A250)=0,"",IF($A250&lt;&gt;DR!$B252,"ERR",DR!BQ252))</f>
        <v/>
      </c>
      <c r="AG250" s="2" t="str">
        <f>IF(COUNT($A250)=0,"",IF(AF250="3E","3E",IF(AF250="","I",LOOKUP(AF250/AH$2,{0,0.4,0.45,0.5,0.55,0.6,0.65,0.7,0.75,0.8,1},{"F","D","C","C+","B-","B","B+","A-","A","A+"}))))</f>
        <v/>
      </c>
      <c r="AH250" s="99" t="str">
        <f>IF(COUNT($A250)=0,"",IF(AF250="","--",IF(AF250="3E","3E",LOOKUP(AF250/AH$2,{0,0.4,0.45,0.5,0.55,0.6,0.65,0.7,0.75,0.8,1},{0,2,2.25,2.5,2.75,3,3.25,3.5,3.75,4}))))</f>
        <v/>
      </c>
      <c r="AI250" s="5" t="str">
        <f>IF(COUNT($A250)=0,"",IF($A250&lt;&gt;DR!$B252,"ERR",DR!BY252))</f>
        <v/>
      </c>
      <c r="AJ250" s="2" t="str">
        <f>IF(COUNT($A250)=0,"",IF(AI250="3E","3E",IF(AI250="","I",LOOKUP(AI250/AK$2,{0,0.4,0.45,0.5,0.55,0.6,0.65,0.7,0.75,0.8,1},{"F","D","C","C+","B-","B","B+","A-","A","A+"}))))</f>
        <v/>
      </c>
      <c r="AK250" s="103" t="str">
        <f>IF(COUNT($A250)=0,"",IF(AI250="","--",IF(AI250="3E","3E",LOOKUP(AI250/AK$2,{0,0.4,0.45,0.5,0.55,0.6,0.65,0.7,0.75,0.8,1},{0,2,2.25,2.5,2.75,3,3.25,3.5,3.75,4}))))</f>
        <v/>
      </c>
      <c r="AL250" s="94" t="str">
        <f>IFERROR(IF(COUNT($A250)=0,"",IF(COUNT(W250)=0,"--",IF(COUNTIF(B250:AK250,"3E")&gt;0,"3E",SUM(IF(D250&gt;=2,D250*$D$3),IF(G250&gt;=2,G250*$G$3),IF(J250&gt;=2,J250*$J$3),IF(M250&gt;=2,M250*$M$3),IF(P250&gt;=2,P250*$P$3),IF(S250&gt;=2,S250*$S$3),IF(V250&gt;=2,V250*$V$3),IF(Y250&gt;=2,Y250*$Y$3),IF(AB250&gt;=2,AB250*$AB$3),IF(AE250&gt;=2,AE250*$AE$3),IF(AH250&gt;=2,AH250*$AH$3),IF(AK250&gt;=2,AK250*$AK$3))))),"")</f>
        <v/>
      </c>
      <c r="AM250" s="4" t="str">
        <f>IF(COUNT($A250)=0,"",IF(COUNT(W250)=0,"--",IF(COUNTIF(B250:Y250,"3E")&gt;0,"3E",TRUNC(SUM(IF(N(D250)&gt;=2,D$3*D250,0),IF(N(G250)&gt;=2,G$3*G250,0),IF(N(J250)&gt;=2,J$3*J250,0),IF(N(M250)&gt;=2,M$3*M250,0),IF(N(P250)&gt;=2,P$3*P250,0),IF(N(S250)&gt;=2,S$3*S250,0),IF(N(AB250)&gt;=2,AB$3*AB250,0),IF(N(AE250)&gt;=2,AE$3*AE250,0),IF(N(AH250)&gt;=2,AH$3*AH250,0),IF(N(V250)&gt;=2,V$3*V250,0),IF(N(Y250)&gt;=2,Y$3*Y250,0))/TCP,3))))</f>
        <v/>
      </c>
      <c r="AN250" s="2" t="str">
        <f>IFERROR(IF(COUNT($A250)=0,"",IF(COUNT(W250)=0,"--",IF(COUNTIF(B250:AK250,"3E")&gt;0,"3E",SUM(IF(D250&gt;=2,$D$3),IF(G250&gt;=2,$G$3),IF(J250&gt;=2,$J$3),IF(M250&gt;=2,$M$3),IF(P250&gt;=2,$P$3),IF(S250&gt;=2,$S$3),IF(V250&gt;=2,$V$3),IF(Y250&gt;=2,$Y$3),IF(AB250&gt;=2,$AB$3),IF(AE250&gt;=2,$AE$3),IF(AH250&gt;=2,$AH$3),IF(AK250&gt;=2,$AK$3))))),"")</f>
        <v/>
      </c>
      <c r="AO250" s="2" t="str">
        <f>IF(AM250="3E","3E",IF(COUNT($A250)=0,"",IF(COUNT(AK250)=0,"I",LOOKUP(AM250,{0,2,2.25,2.5,2.75,3,3.25,3.5,3.75,4},{"F","D","C","C+","B-","B","B+","A-","A","A+"}))))</f>
        <v/>
      </c>
      <c r="AP250" s="2" t="str">
        <f>IF(AM250="3E","3E",IF(OR(COUNT($A250)=0,COUNT(W250)=0),"",IF(AND(Y250&gt;=2,AM250&gt;=2,AN250&gt;=28),"PASS","FAIL")))</f>
        <v/>
      </c>
      <c r="AQ250" s="2" t="str">
        <f>IF(COUNT($A250)=0,"",IF(AP250="3E","3E",IF(AP250="PASS",CONCATENATE(IF(N(D250)&lt;2,"411F,",""),IF(N(G250)&lt;2,"412F,",""),IF(N(J250)&lt;2,"413F,",""),IF(N(M250)&lt;2,"421F,",""),IF(N(P250)&lt;2,"422F,",""),IF(N(S250)&lt;2,"423F,",""),IF(N(AB250)&lt;2,"431F,",""),IF(N(AE250)&lt;2,"432F,",""),IF(N(AH250)&lt;2,"433F,","")),"")))</f>
        <v/>
      </c>
      <c r="AR250" s="6" t="str">
        <f t="shared" si="4"/>
        <v/>
      </c>
    </row>
    <row r="251" spans="1:44" ht="18.95" customHeight="1" x14ac:dyDescent="0.25">
      <c r="A251" s="93" t="str">
        <f>IF(DR!$B253="","",DR!$B253)</f>
        <v/>
      </c>
      <c r="B251" s="5" t="str">
        <f>IF(COUNT($A251)=0,"",IF($A251&lt;&gt;DR!$B253,"ERR",DR!J253))</f>
        <v/>
      </c>
      <c r="C251" s="2" t="str">
        <f>IF(COUNT($A251)=0,"",IF(B251="3E","3E",IF(B251="","I",LOOKUP(B251/D$2,{0,0.4,0.45,0.5,0.55,0.6,0.65,0.7,0.75,0.8,1},{"F","D","C","C+","B-","B","B+","A-","A","A+"}))))</f>
        <v/>
      </c>
      <c r="D251" s="99" t="str">
        <f>IF(COUNT($A251)=0,"",IF(B251="","--",IF(B251="3E","3E",LOOKUP(B251/D$2,{0,0.4,0.45,0.5,0.55,0.6,0.65,0.7,0.75,0.8,1},{0,2,2.25,2.5,2.75,3,3.25,3.5,3.75,4}))))</f>
        <v/>
      </c>
      <c r="E251" s="5" t="str">
        <f>IF(COUNT($A251)=0,"",IF($A251&lt;&gt;DR!$B253,"ERR",DR!R253))</f>
        <v/>
      </c>
      <c r="F251" s="2" t="str">
        <f>IF(COUNT($A251)=0,"",IF(E251="3E","3E",IF(E251="","I",LOOKUP(E251/G$2,{0,0.4,0.45,0.5,0.55,0.6,0.65,0.7,0.75,0.8,1},{"F","D","C","C+","B-","B","B+","A-","A","A+"}))))</f>
        <v/>
      </c>
      <c r="G251" s="99" t="str">
        <f>IF(COUNT($A251)=0,"",IF(E251="","--",IF(E251="3E","3E",LOOKUP(E251/G$2,{0,0.4,0.45,0.5,0.55,0.6,0.65,0.7,0.75,0.8,1},{0,2,2.25,2.5,2.75,3,3.25,3.5,3.75,4}))))</f>
        <v/>
      </c>
      <c r="H251" s="5" t="str">
        <f>IF(COUNT($A251)=0,"",IF($A251&lt;&gt;DR!$B253,"ERR",DR!Z253))</f>
        <v/>
      </c>
      <c r="I251" s="2" t="str">
        <f>IF(COUNT($A251)=0,"",IF(H251="3E","3E",IF(H251="","I",LOOKUP(H251/J$2,{0,0.4,0.45,0.5,0.55,0.6,0.65,0.7,0.75,0.8,1},{"F","D","C","C+","B-","B","B+","A-","A","A+"}))))</f>
        <v/>
      </c>
      <c r="J251" s="99" t="str">
        <f>IF(COUNT($A251)=0,"",IF(H251="","--",IF(H251="3E","3E",LOOKUP(H251/J$2,{0,0.4,0.45,0.5,0.55,0.6,0.65,0.7,0.75,0.8,1},{0,2,2.25,2.5,2.75,3,3.25,3.5,3.75,4}))))</f>
        <v/>
      </c>
      <c r="K251" s="5" t="str">
        <f>IF(COUNT($A251)=0,"",IF($A251&lt;&gt;DR!$B253,"ERR",DR!AH253))</f>
        <v/>
      </c>
      <c r="L251" s="2" t="str">
        <f>IF(COUNT($A251)=0,"",IF(K251="3E","3E",IF(K251="","I",LOOKUP(K251/M$2,{0,0.4,0.45,0.5,0.55,0.6,0.65,0.7,0.75,0.8,1},{"F","D","C","C+","B-","B","B+","A-","A","A+"}))))</f>
        <v/>
      </c>
      <c r="M251" s="99" t="str">
        <f>IF(COUNT($A251)=0,"",IF(K251="","--",IF(K251="3E","3E",LOOKUP(K251/M$2,{0,0.4,0.45,0.5,0.55,0.6,0.65,0.7,0.75,0.8,1},{0,2,2.25,2.5,2.75,3,3.25,3.5,3.75,4}))))</f>
        <v/>
      </c>
      <c r="N251" s="5" t="str">
        <f>IF(COUNT($A251)=0,"",IF($A251&lt;&gt;DR!$B253,"ERR",DR!AP253))</f>
        <v/>
      </c>
      <c r="O251" s="2" t="str">
        <f>IF(COUNT($A251)=0,"",IF(N251="3E","3E",IF(N251="","I",LOOKUP(N251/P$2,{0,0.4,0.45,0.5,0.55,0.6,0.65,0.7,0.75,0.8,1},{"F","D","C","C+","B-","B","B+","A-","A","A+"}))))</f>
        <v/>
      </c>
      <c r="P251" s="99" t="str">
        <f>IF(COUNT($A251)=0,"",IF(N251="","--",IF(N251="3E","3E",LOOKUP(N251/P$2,{0,0.4,0.45,0.5,0.55,0.6,0.65,0.7,0.75,0.8,1},{0,2,2.25,2.5,2.75,3,3.25,3.5,3.75,4}))))</f>
        <v/>
      </c>
      <c r="Q251" s="5" t="str">
        <f>IF(COUNT($A251)=0,"",IF($A251&lt;&gt;DR!$B253,"ERR",DR!AX253))</f>
        <v/>
      </c>
      <c r="R251" s="2" t="str">
        <f>IF(COUNT($A251)=0,"",IF(Q251="3E","3E",IF(Q251="","I",LOOKUP(Q251/S$2,{0,0.4,0.45,0.5,0.55,0.6,0.65,0.7,0.75,0.8,1},{"F","D","C","C+","B-","B","B+","A-","A","A+"}))))</f>
        <v/>
      </c>
      <c r="S251" s="99" t="str">
        <f>IF(COUNT($A251)=0,"",IF(Q251="","--",IF(Q251="3E","3E",LOOKUP(Q251/S$2,{0,0.4,0.45,0.5,0.55,0.6,0.65,0.7,0.75,0.8,1},{0,2,2.25,2.5,2.75,3,3.25,3.5,3.75,4}))))</f>
        <v/>
      </c>
      <c r="T251" s="5" t="str">
        <f>IF(OR(COUNT($A251)=0,DR!BZ253=""),"",IF($A251&lt;&gt;DR!$B253,"ERR",DR!BZ253))</f>
        <v/>
      </c>
      <c r="U251" s="2" t="str">
        <f>IF(COUNT($A251)=0,"",IF(T251="3E","3E",IF(T251="","I",LOOKUP(T251/V$2,{0,0.4,0.45,0.5,0.55,0.6,0.65,0.7,0.75,0.8,1},{"F","D","C","C+","B-","B","B+","A-","A","A+"}))))</f>
        <v/>
      </c>
      <c r="V251" s="99" t="str">
        <f>IF(COUNT($A251)=0,"",IF(T251="","--",IF(T251="3E","3E",LOOKUP(T251/V$2,{0,0.4,0.45,0.5,0.55,0.6,0.65,0.7,0.75,0.8,1},{0,2,2.25,2.5,2.75,3,3.25,3.5,3.75,4}))))</f>
        <v/>
      </c>
      <c r="W251" s="5" t="str">
        <f>IF(COUNT($A251)=0,"",IF($A251&lt;&gt;DR!$B253,"ERR",IF(DR!$A253="IM",DR!CL253,DR!CK253)))</f>
        <v/>
      </c>
      <c r="X251" s="2" t="str">
        <f>IF(COUNT($A251)=0,"",IF(W251="3E","3E",IF(W251="","I",LOOKUP(W251/Y$2,{0,0.4,0.45,0.5,0.55,0.6,0.65,0.7,0.75,0.8,1},{"F","D","C","C+","B-","B","B+","A-","A","A+"}))))</f>
        <v/>
      </c>
      <c r="Y251" s="99" t="str">
        <f>IF(COUNT($A251)=0,"",IF(W251="","--",IF(W251="3E","3E",LOOKUP(W251/Y$2,{0,0.4,0.45,0.5,0.55,0.6,0.65,0.7,0.75,0.8,1},{0,2,2.25,2.5,2.75,3,3.25,3.5,3.75,4}))))</f>
        <v/>
      </c>
      <c r="Z251" s="5" t="str">
        <f>IF(COUNT($A251)=0,"",IF($A251&lt;&gt;DR!$B253,"ERR",DR!BF253))</f>
        <v/>
      </c>
      <c r="AA251" s="2" t="str">
        <f>IF(COUNT($A251)=0,"",IF(Z251="3E","3E",IF(Z251="","I",LOOKUP(Z251/AB$2,{0,0.4,0.45,0.5,0.55,0.6,0.65,0.7,0.75,0.8,1},{"F","D","C","C+","B-","B","B+","A-","A","A+"}))))</f>
        <v/>
      </c>
      <c r="AB251" s="99" t="str">
        <f>IF(COUNT($A251)=0,"",IF(Z251="","--",IF(Z251="3E","3E",LOOKUP(Z251/AB$2,{0,0.4,0.45,0.5,0.55,0.6,0.65,0.7,0.75,0.8,1},{0,2,2.25,2.5,2.75,3,3.25,3.5,3.75,4}))))</f>
        <v/>
      </c>
      <c r="AC251" s="5" t="str">
        <f>IF(COUNT($A251)=0,"",IF($A251&lt;&gt;DR!$B253,"ERR",DR!BG253))</f>
        <v/>
      </c>
      <c r="AD251" s="2" t="str">
        <f>IF(COUNT($A251)=0,"",IF(AC251="3E","3E",IF(AC251="","I",LOOKUP(AC251/AE$2,{0,0.4,0.45,0.5,0.55,0.6,0.65,0.7,0.75,0.8,1},{"F","D","C","C+","B-","B","B+","A-","A","A+"}))))</f>
        <v/>
      </c>
      <c r="AE251" s="99" t="str">
        <f>IF(COUNT($A251)=0,"",IF(AC251="","--",IF(AC251="3E","3E",LOOKUP(AC251/AE$2,{0,0.4,0.45,0.5,0.55,0.6,0.65,0.7,0.75,0.8,1},{0,2,2.25,2.5,2.75,3,3.25,3.5,3.75,4}))))</f>
        <v/>
      </c>
      <c r="AF251" s="5" t="str">
        <f>IF(COUNT($A251)=0,"",IF($A251&lt;&gt;DR!$B253,"ERR",DR!BQ253))</f>
        <v/>
      </c>
      <c r="AG251" s="2" t="str">
        <f>IF(COUNT($A251)=0,"",IF(AF251="3E","3E",IF(AF251="","I",LOOKUP(AF251/AH$2,{0,0.4,0.45,0.5,0.55,0.6,0.65,0.7,0.75,0.8,1},{"F","D","C","C+","B-","B","B+","A-","A","A+"}))))</f>
        <v/>
      </c>
      <c r="AH251" s="99" t="str">
        <f>IF(COUNT($A251)=0,"",IF(AF251="","--",IF(AF251="3E","3E",LOOKUP(AF251/AH$2,{0,0.4,0.45,0.5,0.55,0.6,0.65,0.7,0.75,0.8,1},{0,2,2.25,2.5,2.75,3,3.25,3.5,3.75,4}))))</f>
        <v/>
      </c>
      <c r="AI251" s="5" t="str">
        <f>IF(COUNT($A251)=0,"",IF($A251&lt;&gt;DR!$B253,"ERR",DR!BY253))</f>
        <v/>
      </c>
      <c r="AJ251" s="2" t="str">
        <f>IF(COUNT($A251)=0,"",IF(AI251="3E","3E",IF(AI251="","I",LOOKUP(AI251/AK$2,{0,0.4,0.45,0.5,0.55,0.6,0.65,0.7,0.75,0.8,1},{"F","D","C","C+","B-","B","B+","A-","A","A+"}))))</f>
        <v/>
      </c>
      <c r="AK251" s="103" t="str">
        <f>IF(COUNT($A251)=0,"",IF(AI251="","--",IF(AI251="3E","3E",LOOKUP(AI251/AK$2,{0,0.4,0.45,0.5,0.55,0.6,0.65,0.7,0.75,0.8,1},{0,2,2.25,2.5,2.75,3,3.25,3.5,3.75,4}))))</f>
        <v/>
      </c>
      <c r="AL251" s="94" t="str">
        <f>IFERROR(IF(COUNT($A251)=0,"",IF(COUNT(W251)=0,"--",IF(COUNTIF(B251:AK251,"3E")&gt;0,"3E",SUM(IF(D251&gt;=2,D251*$D$3),IF(G251&gt;=2,G251*$G$3),IF(J251&gt;=2,J251*$J$3),IF(M251&gt;=2,M251*$M$3),IF(P251&gt;=2,P251*$P$3),IF(S251&gt;=2,S251*$S$3),IF(V251&gt;=2,V251*$V$3),IF(Y251&gt;=2,Y251*$Y$3),IF(AB251&gt;=2,AB251*$AB$3),IF(AE251&gt;=2,AE251*$AE$3),IF(AH251&gt;=2,AH251*$AH$3),IF(AK251&gt;=2,AK251*$AK$3))))),"")</f>
        <v/>
      </c>
      <c r="AM251" s="4" t="str">
        <f>IF(COUNT($A251)=0,"",IF(COUNT(W251)=0,"--",IF(COUNTIF(B251:Y251,"3E")&gt;0,"3E",TRUNC(SUM(IF(N(D251)&gt;=2,D$3*D251,0),IF(N(G251)&gt;=2,G$3*G251,0),IF(N(J251)&gt;=2,J$3*J251,0),IF(N(M251)&gt;=2,M$3*M251,0),IF(N(P251)&gt;=2,P$3*P251,0),IF(N(S251)&gt;=2,S$3*S251,0),IF(N(AB251)&gt;=2,AB$3*AB251,0),IF(N(AE251)&gt;=2,AE$3*AE251,0),IF(N(AH251)&gt;=2,AH$3*AH251,0),IF(N(V251)&gt;=2,V$3*V251,0),IF(N(Y251)&gt;=2,Y$3*Y251,0))/TCP,3))))</f>
        <v/>
      </c>
      <c r="AN251" s="2" t="str">
        <f>IFERROR(IF(COUNT($A251)=0,"",IF(COUNT(W251)=0,"--",IF(COUNTIF(B251:AK251,"3E")&gt;0,"3E",SUM(IF(D251&gt;=2,$D$3),IF(G251&gt;=2,$G$3),IF(J251&gt;=2,$J$3),IF(M251&gt;=2,$M$3),IF(P251&gt;=2,$P$3),IF(S251&gt;=2,$S$3),IF(V251&gt;=2,$V$3),IF(Y251&gt;=2,$Y$3),IF(AB251&gt;=2,$AB$3),IF(AE251&gt;=2,$AE$3),IF(AH251&gt;=2,$AH$3),IF(AK251&gt;=2,$AK$3))))),"")</f>
        <v/>
      </c>
      <c r="AO251" s="2" t="str">
        <f>IF(AM251="3E","3E",IF(COUNT($A251)=0,"",IF(COUNT(AK251)=0,"I",LOOKUP(AM251,{0,2,2.25,2.5,2.75,3,3.25,3.5,3.75,4},{"F","D","C","C+","B-","B","B+","A-","A","A+"}))))</f>
        <v/>
      </c>
      <c r="AP251" s="2" t="str">
        <f>IF(AM251="3E","3E",IF(OR(COUNT($A251)=0,COUNT(W251)=0),"",IF(AND(Y251&gt;=2,AM251&gt;=2,AN251&gt;=28),"PASS","FAIL")))</f>
        <v/>
      </c>
      <c r="AQ251" s="2" t="str">
        <f>IF(COUNT($A251)=0,"",IF(AP251="3E","3E",IF(AP251="PASS",CONCATENATE(IF(N(D251)&lt;2,"411F,",""),IF(N(G251)&lt;2,"412F,",""),IF(N(J251)&lt;2,"413F,",""),IF(N(M251)&lt;2,"421F,",""),IF(N(P251)&lt;2,"422F,",""),IF(N(S251)&lt;2,"423F,",""),IF(N(AB251)&lt;2,"431F,",""),IF(N(AE251)&lt;2,"432F,",""),IF(N(AH251)&lt;2,"433F,","")),"")))</f>
        <v/>
      </c>
      <c r="AR251" s="6" t="str">
        <f t="shared" si="4"/>
        <v/>
      </c>
    </row>
    <row r="252" spans="1:44" ht="18.95" customHeight="1" x14ac:dyDescent="0.25">
      <c r="A252" s="93" t="str">
        <f>IF(DR!$B254="","",DR!$B254)</f>
        <v/>
      </c>
      <c r="B252" s="5" t="str">
        <f>IF(COUNT($A252)=0,"",IF($A252&lt;&gt;DR!$B254,"ERR",DR!J254))</f>
        <v/>
      </c>
      <c r="C252" s="2" t="str">
        <f>IF(COUNT($A252)=0,"",IF(B252="3E","3E",IF(B252="","I",LOOKUP(B252/D$2,{0,0.4,0.45,0.5,0.55,0.6,0.65,0.7,0.75,0.8,1},{"F","D","C","C+","B-","B","B+","A-","A","A+"}))))</f>
        <v/>
      </c>
      <c r="D252" s="99" t="str">
        <f>IF(COUNT($A252)=0,"",IF(B252="","--",IF(B252="3E","3E",LOOKUP(B252/D$2,{0,0.4,0.45,0.5,0.55,0.6,0.65,0.7,0.75,0.8,1},{0,2,2.25,2.5,2.75,3,3.25,3.5,3.75,4}))))</f>
        <v/>
      </c>
      <c r="E252" s="5" t="str">
        <f>IF(COUNT($A252)=0,"",IF($A252&lt;&gt;DR!$B254,"ERR",DR!R254))</f>
        <v/>
      </c>
      <c r="F252" s="2" t="str">
        <f>IF(COUNT($A252)=0,"",IF(E252="3E","3E",IF(E252="","I",LOOKUP(E252/G$2,{0,0.4,0.45,0.5,0.55,0.6,0.65,0.7,0.75,0.8,1},{"F","D","C","C+","B-","B","B+","A-","A","A+"}))))</f>
        <v/>
      </c>
      <c r="G252" s="99" t="str">
        <f>IF(COUNT($A252)=0,"",IF(E252="","--",IF(E252="3E","3E",LOOKUP(E252/G$2,{0,0.4,0.45,0.5,0.55,0.6,0.65,0.7,0.75,0.8,1},{0,2,2.25,2.5,2.75,3,3.25,3.5,3.75,4}))))</f>
        <v/>
      </c>
      <c r="H252" s="5" t="str">
        <f>IF(COUNT($A252)=0,"",IF($A252&lt;&gt;DR!$B254,"ERR",DR!Z254))</f>
        <v/>
      </c>
      <c r="I252" s="2" t="str">
        <f>IF(COUNT($A252)=0,"",IF(H252="3E","3E",IF(H252="","I",LOOKUP(H252/J$2,{0,0.4,0.45,0.5,0.55,0.6,0.65,0.7,0.75,0.8,1},{"F","D","C","C+","B-","B","B+","A-","A","A+"}))))</f>
        <v/>
      </c>
      <c r="J252" s="99" t="str">
        <f>IF(COUNT($A252)=0,"",IF(H252="","--",IF(H252="3E","3E",LOOKUP(H252/J$2,{0,0.4,0.45,0.5,0.55,0.6,0.65,0.7,0.75,0.8,1},{0,2,2.25,2.5,2.75,3,3.25,3.5,3.75,4}))))</f>
        <v/>
      </c>
      <c r="K252" s="5" t="str">
        <f>IF(COUNT($A252)=0,"",IF($A252&lt;&gt;DR!$B254,"ERR",DR!AH254))</f>
        <v/>
      </c>
      <c r="L252" s="2" t="str">
        <f>IF(COUNT($A252)=0,"",IF(K252="3E","3E",IF(K252="","I",LOOKUP(K252/M$2,{0,0.4,0.45,0.5,0.55,0.6,0.65,0.7,0.75,0.8,1},{"F","D","C","C+","B-","B","B+","A-","A","A+"}))))</f>
        <v/>
      </c>
      <c r="M252" s="99" t="str">
        <f>IF(COUNT($A252)=0,"",IF(K252="","--",IF(K252="3E","3E",LOOKUP(K252/M$2,{0,0.4,0.45,0.5,0.55,0.6,0.65,0.7,0.75,0.8,1},{0,2,2.25,2.5,2.75,3,3.25,3.5,3.75,4}))))</f>
        <v/>
      </c>
      <c r="N252" s="5" t="str">
        <f>IF(COUNT($A252)=0,"",IF($A252&lt;&gt;DR!$B254,"ERR",DR!AP254))</f>
        <v/>
      </c>
      <c r="O252" s="2" t="str">
        <f>IF(COUNT($A252)=0,"",IF(N252="3E","3E",IF(N252="","I",LOOKUP(N252/P$2,{0,0.4,0.45,0.5,0.55,0.6,0.65,0.7,0.75,0.8,1},{"F","D","C","C+","B-","B","B+","A-","A","A+"}))))</f>
        <v/>
      </c>
      <c r="P252" s="99" t="str">
        <f>IF(COUNT($A252)=0,"",IF(N252="","--",IF(N252="3E","3E",LOOKUP(N252/P$2,{0,0.4,0.45,0.5,0.55,0.6,0.65,0.7,0.75,0.8,1},{0,2,2.25,2.5,2.75,3,3.25,3.5,3.75,4}))))</f>
        <v/>
      </c>
      <c r="Q252" s="5" t="str">
        <f>IF(COUNT($A252)=0,"",IF($A252&lt;&gt;DR!$B254,"ERR",DR!AX254))</f>
        <v/>
      </c>
      <c r="R252" s="2" t="str">
        <f>IF(COUNT($A252)=0,"",IF(Q252="3E","3E",IF(Q252="","I",LOOKUP(Q252/S$2,{0,0.4,0.45,0.5,0.55,0.6,0.65,0.7,0.75,0.8,1},{"F","D","C","C+","B-","B","B+","A-","A","A+"}))))</f>
        <v/>
      </c>
      <c r="S252" s="99" t="str">
        <f>IF(COUNT($A252)=0,"",IF(Q252="","--",IF(Q252="3E","3E",LOOKUP(Q252/S$2,{0,0.4,0.45,0.5,0.55,0.6,0.65,0.7,0.75,0.8,1},{0,2,2.25,2.5,2.75,3,3.25,3.5,3.75,4}))))</f>
        <v/>
      </c>
      <c r="T252" s="5" t="str">
        <f>IF(OR(COUNT($A252)=0,DR!BZ254=""),"",IF($A252&lt;&gt;DR!$B254,"ERR",DR!BZ254))</f>
        <v/>
      </c>
      <c r="U252" s="2" t="str">
        <f>IF(COUNT($A252)=0,"",IF(T252="3E","3E",IF(T252="","I",LOOKUP(T252/V$2,{0,0.4,0.45,0.5,0.55,0.6,0.65,0.7,0.75,0.8,1},{"F","D","C","C+","B-","B","B+","A-","A","A+"}))))</f>
        <v/>
      </c>
      <c r="V252" s="99" t="str">
        <f>IF(COUNT($A252)=0,"",IF(T252="","--",IF(T252="3E","3E",LOOKUP(T252/V$2,{0,0.4,0.45,0.5,0.55,0.6,0.65,0.7,0.75,0.8,1},{0,2,2.25,2.5,2.75,3,3.25,3.5,3.75,4}))))</f>
        <v/>
      </c>
      <c r="W252" s="5" t="str">
        <f>IF(COUNT($A252)=0,"",IF($A252&lt;&gt;DR!$B254,"ERR",IF(DR!$A254="IM",DR!CL254,DR!CK254)))</f>
        <v/>
      </c>
      <c r="X252" s="2" t="str">
        <f>IF(COUNT($A252)=0,"",IF(W252="3E","3E",IF(W252="","I",LOOKUP(W252/Y$2,{0,0.4,0.45,0.5,0.55,0.6,0.65,0.7,0.75,0.8,1},{"F","D","C","C+","B-","B","B+","A-","A","A+"}))))</f>
        <v/>
      </c>
      <c r="Y252" s="99" t="str">
        <f>IF(COUNT($A252)=0,"",IF(W252="","--",IF(W252="3E","3E",LOOKUP(W252/Y$2,{0,0.4,0.45,0.5,0.55,0.6,0.65,0.7,0.75,0.8,1},{0,2,2.25,2.5,2.75,3,3.25,3.5,3.75,4}))))</f>
        <v/>
      </c>
      <c r="Z252" s="5" t="str">
        <f>IF(COUNT($A252)=0,"",IF($A252&lt;&gt;DR!$B254,"ERR",DR!BF254))</f>
        <v/>
      </c>
      <c r="AA252" s="2" t="str">
        <f>IF(COUNT($A252)=0,"",IF(Z252="3E","3E",IF(Z252="","I",LOOKUP(Z252/AB$2,{0,0.4,0.45,0.5,0.55,0.6,0.65,0.7,0.75,0.8,1},{"F","D","C","C+","B-","B","B+","A-","A","A+"}))))</f>
        <v/>
      </c>
      <c r="AB252" s="99" t="str">
        <f>IF(COUNT($A252)=0,"",IF(Z252="","--",IF(Z252="3E","3E",LOOKUP(Z252/AB$2,{0,0.4,0.45,0.5,0.55,0.6,0.65,0.7,0.75,0.8,1},{0,2,2.25,2.5,2.75,3,3.25,3.5,3.75,4}))))</f>
        <v/>
      </c>
      <c r="AC252" s="5" t="str">
        <f>IF(COUNT($A252)=0,"",IF($A252&lt;&gt;DR!$B254,"ERR",DR!BG254))</f>
        <v/>
      </c>
      <c r="AD252" s="2" t="str">
        <f>IF(COUNT($A252)=0,"",IF(AC252="3E","3E",IF(AC252="","I",LOOKUP(AC252/AE$2,{0,0.4,0.45,0.5,0.55,0.6,0.65,0.7,0.75,0.8,1},{"F","D","C","C+","B-","B","B+","A-","A","A+"}))))</f>
        <v/>
      </c>
      <c r="AE252" s="99" t="str">
        <f>IF(COUNT($A252)=0,"",IF(AC252="","--",IF(AC252="3E","3E",LOOKUP(AC252/AE$2,{0,0.4,0.45,0.5,0.55,0.6,0.65,0.7,0.75,0.8,1},{0,2,2.25,2.5,2.75,3,3.25,3.5,3.75,4}))))</f>
        <v/>
      </c>
      <c r="AF252" s="5" t="str">
        <f>IF(COUNT($A252)=0,"",IF($A252&lt;&gt;DR!$B254,"ERR",DR!BQ254))</f>
        <v/>
      </c>
      <c r="AG252" s="2" t="str">
        <f>IF(COUNT($A252)=0,"",IF(AF252="3E","3E",IF(AF252="","I",LOOKUP(AF252/AH$2,{0,0.4,0.45,0.5,0.55,0.6,0.65,0.7,0.75,0.8,1},{"F","D","C","C+","B-","B","B+","A-","A","A+"}))))</f>
        <v/>
      </c>
      <c r="AH252" s="99" t="str">
        <f>IF(COUNT($A252)=0,"",IF(AF252="","--",IF(AF252="3E","3E",LOOKUP(AF252/AH$2,{0,0.4,0.45,0.5,0.55,0.6,0.65,0.7,0.75,0.8,1},{0,2,2.25,2.5,2.75,3,3.25,3.5,3.75,4}))))</f>
        <v/>
      </c>
      <c r="AI252" s="5" t="str">
        <f>IF(COUNT($A252)=0,"",IF($A252&lt;&gt;DR!$B254,"ERR",DR!BY254))</f>
        <v/>
      </c>
      <c r="AJ252" s="2" t="str">
        <f>IF(COUNT($A252)=0,"",IF(AI252="3E","3E",IF(AI252="","I",LOOKUP(AI252/AK$2,{0,0.4,0.45,0.5,0.55,0.6,0.65,0.7,0.75,0.8,1},{"F","D","C","C+","B-","B","B+","A-","A","A+"}))))</f>
        <v/>
      </c>
      <c r="AK252" s="103" t="str">
        <f>IF(COUNT($A252)=0,"",IF(AI252="","--",IF(AI252="3E","3E",LOOKUP(AI252/AK$2,{0,0.4,0.45,0.5,0.55,0.6,0.65,0.7,0.75,0.8,1},{0,2,2.25,2.5,2.75,3,3.25,3.5,3.75,4}))))</f>
        <v/>
      </c>
      <c r="AL252" s="94" t="str">
        <f>IFERROR(IF(COUNT($A252)=0,"",IF(COUNT(W252)=0,"--",IF(COUNTIF(B252:AK252,"3E")&gt;0,"3E",SUM(IF(D252&gt;=2,D252*$D$3),IF(G252&gt;=2,G252*$G$3),IF(J252&gt;=2,J252*$J$3),IF(M252&gt;=2,M252*$M$3),IF(P252&gt;=2,P252*$P$3),IF(S252&gt;=2,S252*$S$3),IF(V252&gt;=2,V252*$V$3),IF(Y252&gt;=2,Y252*$Y$3),IF(AB252&gt;=2,AB252*$AB$3),IF(AE252&gt;=2,AE252*$AE$3),IF(AH252&gt;=2,AH252*$AH$3),IF(AK252&gt;=2,AK252*$AK$3))))),"")</f>
        <v/>
      </c>
      <c r="AM252" s="4" t="str">
        <f>IF(COUNT($A252)=0,"",IF(COUNT(W252)=0,"--",IF(COUNTIF(B252:Y252,"3E")&gt;0,"3E",TRUNC(SUM(IF(N(D252)&gt;=2,D$3*D252,0),IF(N(G252)&gt;=2,G$3*G252,0),IF(N(J252)&gt;=2,J$3*J252,0),IF(N(M252)&gt;=2,M$3*M252,0),IF(N(P252)&gt;=2,P$3*P252,0),IF(N(S252)&gt;=2,S$3*S252,0),IF(N(AB252)&gt;=2,AB$3*AB252,0),IF(N(AE252)&gt;=2,AE$3*AE252,0),IF(N(AH252)&gt;=2,AH$3*AH252,0),IF(N(V252)&gt;=2,V$3*V252,0),IF(N(Y252)&gt;=2,Y$3*Y252,0))/TCP,3))))</f>
        <v/>
      </c>
      <c r="AN252" s="2" t="str">
        <f>IFERROR(IF(COUNT($A252)=0,"",IF(COUNT(W252)=0,"--",IF(COUNTIF(B252:AK252,"3E")&gt;0,"3E",SUM(IF(D252&gt;=2,$D$3),IF(G252&gt;=2,$G$3),IF(J252&gt;=2,$J$3),IF(M252&gt;=2,$M$3),IF(P252&gt;=2,$P$3),IF(S252&gt;=2,$S$3),IF(V252&gt;=2,$V$3),IF(Y252&gt;=2,$Y$3),IF(AB252&gt;=2,$AB$3),IF(AE252&gt;=2,$AE$3),IF(AH252&gt;=2,$AH$3),IF(AK252&gt;=2,$AK$3))))),"")</f>
        <v/>
      </c>
      <c r="AO252" s="2" t="str">
        <f>IF(AM252="3E","3E",IF(COUNT($A252)=0,"",IF(COUNT(AK252)=0,"I",LOOKUP(AM252,{0,2,2.25,2.5,2.75,3,3.25,3.5,3.75,4},{"F","D","C","C+","B-","B","B+","A-","A","A+"}))))</f>
        <v/>
      </c>
      <c r="AP252" s="2" t="str">
        <f>IF(AM252="3E","3E",IF(OR(COUNT($A252)=0,COUNT(W252)=0),"",IF(AND(Y252&gt;=2,AM252&gt;=2,AN252&gt;=28),"PASS","FAIL")))</f>
        <v/>
      </c>
      <c r="AQ252" s="2" t="str">
        <f>IF(COUNT($A252)=0,"",IF(AP252="3E","3E",IF(AP252="PASS",CONCATENATE(IF(N(D252)&lt;2,"411F,",""),IF(N(G252)&lt;2,"412F,",""),IF(N(J252)&lt;2,"413F,",""),IF(N(M252)&lt;2,"421F,",""),IF(N(P252)&lt;2,"422F,",""),IF(N(S252)&lt;2,"423F,",""),IF(N(AB252)&lt;2,"431F,",""),IF(N(AE252)&lt;2,"432F,",""),IF(N(AH252)&lt;2,"433F,","")),"")))</f>
        <v/>
      </c>
      <c r="AR252" s="6" t="str">
        <f t="shared" si="4"/>
        <v/>
      </c>
    </row>
    <row r="253" spans="1:44" ht="18.95" customHeight="1" x14ac:dyDescent="0.25">
      <c r="A253" s="93" t="str">
        <f>IF(DR!$B255="","",DR!$B255)</f>
        <v/>
      </c>
      <c r="B253" s="5" t="str">
        <f>IF(COUNT($A253)=0,"",IF($A253&lt;&gt;DR!$B255,"ERR",DR!J255))</f>
        <v/>
      </c>
      <c r="C253" s="2" t="str">
        <f>IF(COUNT($A253)=0,"",IF(B253="3E","3E",IF(B253="","I",LOOKUP(B253/D$2,{0,0.4,0.45,0.5,0.55,0.6,0.65,0.7,0.75,0.8,1},{"F","D","C","C+","B-","B","B+","A-","A","A+"}))))</f>
        <v/>
      </c>
      <c r="D253" s="99" t="str">
        <f>IF(COUNT($A253)=0,"",IF(B253="","--",IF(B253="3E","3E",LOOKUP(B253/D$2,{0,0.4,0.45,0.5,0.55,0.6,0.65,0.7,0.75,0.8,1},{0,2,2.25,2.5,2.75,3,3.25,3.5,3.75,4}))))</f>
        <v/>
      </c>
      <c r="E253" s="5" t="str">
        <f>IF(COUNT($A253)=0,"",IF($A253&lt;&gt;DR!$B255,"ERR",DR!R255))</f>
        <v/>
      </c>
      <c r="F253" s="2" t="str">
        <f>IF(COUNT($A253)=0,"",IF(E253="3E","3E",IF(E253="","I",LOOKUP(E253/G$2,{0,0.4,0.45,0.5,0.55,0.6,0.65,0.7,0.75,0.8,1},{"F","D","C","C+","B-","B","B+","A-","A","A+"}))))</f>
        <v/>
      </c>
      <c r="G253" s="99" t="str">
        <f>IF(COUNT($A253)=0,"",IF(E253="","--",IF(E253="3E","3E",LOOKUP(E253/G$2,{0,0.4,0.45,0.5,0.55,0.6,0.65,0.7,0.75,0.8,1},{0,2,2.25,2.5,2.75,3,3.25,3.5,3.75,4}))))</f>
        <v/>
      </c>
      <c r="H253" s="5" t="str">
        <f>IF(COUNT($A253)=0,"",IF($A253&lt;&gt;DR!$B255,"ERR",DR!Z255))</f>
        <v/>
      </c>
      <c r="I253" s="2" t="str">
        <f>IF(COUNT($A253)=0,"",IF(H253="3E","3E",IF(H253="","I",LOOKUP(H253/J$2,{0,0.4,0.45,0.5,0.55,0.6,0.65,0.7,0.75,0.8,1},{"F","D","C","C+","B-","B","B+","A-","A","A+"}))))</f>
        <v/>
      </c>
      <c r="J253" s="99" t="str">
        <f>IF(COUNT($A253)=0,"",IF(H253="","--",IF(H253="3E","3E",LOOKUP(H253/J$2,{0,0.4,0.45,0.5,0.55,0.6,0.65,0.7,0.75,0.8,1},{0,2,2.25,2.5,2.75,3,3.25,3.5,3.75,4}))))</f>
        <v/>
      </c>
      <c r="K253" s="5" t="str">
        <f>IF(COUNT($A253)=0,"",IF($A253&lt;&gt;DR!$B255,"ERR",DR!AH255))</f>
        <v/>
      </c>
      <c r="L253" s="2" t="str">
        <f>IF(COUNT($A253)=0,"",IF(K253="3E","3E",IF(K253="","I",LOOKUP(K253/M$2,{0,0.4,0.45,0.5,0.55,0.6,0.65,0.7,0.75,0.8,1},{"F","D","C","C+","B-","B","B+","A-","A","A+"}))))</f>
        <v/>
      </c>
      <c r="M253" s="99" t="str">
        <f>IF(COUNT($A253)=0,"",IF(K253="","--",IF(K253="3E","3E",LOOKUP(K253/M$2,{0,0.4,0.45,0.5,0.55,0.6,0.65,0.7,0.75,0.8,1},{0,2,2.25,2.5,2.75,3,3.25,3.5,3.75,4}))))</f>
        <v/>
      </c>
      <c r="N253" s="5" t="str">
        <f>IF(COUNT($A253)=0,"",IF($A253&lt;&gt;DR!$B255,"ERR",DR!AP255))</f>
        <v/>
      </c>
      <c r="O253" s="2" t="str">
        <f>IF(COUNT($A253)=0,"",IF(N253="3E","3E",IF(N253="","I",LOOKUP(N253/P$2,{0,0.4,0.45,0.5,0.55,0.6,0.65,0.7,0.75,0.8,1},{"F","D","C","C+","B-","B","B+","A-","A","A+"}))))</f>
        <v/>
      </c>
      <c r="P253" s="99" t="str">
        <f>IF(COUNT($A253)=0,"",IF(N253="","--",IF(N253="3E","3E",LOOKUP(N253/P$2,{0,0.4,0.45,0.5,0.55,0.6,0.65,0.7,0.75,0.8,1},{0,2,2.25,2.5,2.75,3,3.25,3.5,3.75,4}))))</f>
        <v/>
      </c>
      <c r="Q253" s="5" t="str">
        <f>IF(COUNT($A253)=0,"",IF($A253&lt;&gt;DR!$B255,"ERR",DR!AX255))</f>
        <v/>
      </c>
      <c r="R253" s="2" t="str">
        <f>IF(COUNT($A253)=0,"",IF(Q253="3E","3E",IF(Q253="","I",LOOKUP(Q253/S$2,{0,0.4,0.45,0.5,0.55,0.6,0.65,0.7,0.75,0.8,1},{"F","D","C","C+","B-","B","B+","A-","A","A+"}))))</f>
        <v/>
      </c>
      <c r="S253" s="99" t="str">
        <f>IF(COUNT($A253)=0,"",IF(Q253="","--",IF(Q253="3E","3E",LOOKUP(Q253/S$2,{0,0.4,0.45,0.5,0.55,0.6,0.65,0.7,0.75,0.8,1},{0,2,2.25,2.5,2.75,3,3.25,3.5,3.75,4}))))</f>
        <v/>
      </c>
      <c r="T253" s="5" t="str">
        <f>IF(OR(COUNT($A253)=0,DR!BZ255=""),"",IF($A253&lt;&gt;DR!$B255,"ERR",DR!BZ255))</f>
        <v/>
      </c>
      <c r="U253" s="2" t="str">
        <f>IF(COUNT($A253)=0,"",IF(T253="3E","3E",IF(T253="","I",LOOKUP(T253/V$2,{0,0.4,0.45,0.5,0.55,0.6,0.65,0.7,0.75,0.8,1},{"F","D","C","C+","B-","B","B+","A-","A","A+"}))))</f>
        <v/>
      </c>
      <c r="V253" s="99" t="str">
        <f>IF(COUNT($A253)=0,"",IF(T253="","--",IF(T253="3E","3E",LOOKUP(T253/V$2,{0,0.4,0.45,0.5,0.55,0.6,0.65,0.7,0.75,0.8,1},{0,2,2.25,2.5,2.75,3,3.25,3.5,3.75,4}))))</f>
        <v/>
      </c>
      <c r="W253" s="5" t="str">
        <f>IF(COUNT($A253)=0,"",IF($A253&lt;&gt;DR!$B255,"ERR",IF(DR!$A255="IM",DR!CL255,DR!CK255)))</f>
        <v/>
      </c>
      <c r="X253" s="2" t="str">
        <f>IF(COUNT($A253)=0,"",IF(W253="3E","3E",IF(W253="","I",LOOKUP(W253/Y$2,{0,0.4,0.45,0.5,0.55,0.6,0.65,0.7,0.75,0.8,1},{"F","D","C","C+","B-","B","B+","A-","A","A+"}))))</f>
        <v/>
      </c>
      <c r="Y253" s="99" t="str">
        <f>IF(COUNT($A253)=0,"",IF(W253="","--",IF(W253="3E","3E",LOOKUP(W253/Y$2,{0,0.4,0.45,0.5,0.55,0.6,0.65,0.7,0.75,0.8,1},{0,2,2.25,2.5,2.75,3,3.25,3.5,3.75,4}))))</f>
        <v/>
      </c>
      <c r="Z253" s="5" t="str">
        <f>IF(COUNT($A253)=0,"",IF($A253&lt;&gt;DR!$B255,"ERR",DR!BF255))</f>
        <v/>
      </c>
      <c r="AA253" s="2" t="str">
        <f>IF(COUNT($A253)=0,"",IF(Z253="3E","3E",IF(Z253="","I",LOOKUP(Z253/AB$2,{0,0.4,0.45,0.5,0.55,0.6,0.65,0.7,0.75,0.8,1},{"F","D","C","C+","B-","B","B+","A-","A","A+"}))))</f>
        <v/>
      </c>
      <c r="AB253" s="99" t="str">
        <f>IF(COUNT($A253)=0,"",IF(Z253="","--",IF(Z253="3E","3E",LOOKUP(Z253/AB$2,{0,0.4,0.45,0.5,0.55,0.6,0.65,0.7,0.75,0.8,1},{0,2,2.25,2.5,2.75,3,3.25,3.5,3.75,4}))))</f>
        <v/>
      </c>
      <c r="AC253" s="5" t="str">
        <f>IF(COUNT($A253)=0,"",IF($A253&lt;&gt;DR!$B255,"ERR",DR!BG255))</f>
        <v/>
      </c>
      <c r="AD253" s="2" t="str">
        <f>IF(COUNT($A253)=0,"",IF(AC253="3E","3E",IF(AC253="","I",LOOKUP(AC253/AE$2,{0,0.4,0.45,0.5,0.55,0.6,0.65,0.7,0.75,0.8,1},{"F","D","C","C+","B-","B","B+","A-","A","A+"}))))</f>
        <v/>
      </c>
      <c r="AE253" s="99" t="str">
        <f>IF(COUNT($A253)=0,"",IF(AC253="","--",IF(AC253="3E","3E",LOOKUP(AC253/AE$2,{0,0.4,0.45,0.5,0.55,0.6,0.65,0.7,0.75,0.8,1},{0,2,2.25,2.5,2.75,3,3.25,3.5,3.75,4}))))</f>
        <v/>
      </c>
      <c r="AF253" s="5" t="str">
        <f>IF(COUNT($A253)=0,"",IF($A253&lt;&gt;DR!$B255,"ERR",DR!BQ255))</f>
        <v/>
      </c>
      <c r="AG253" s="2" t="str">
        <f>IF(COUNT($A253)=0,"",IF(AF253="3E","3E",IF(AF253="","I",LOOKUP(AF253/AH$2,{0,0.4,0.45,0.5,0.55,0.6,0.65,0.7,0.75,0.8,1},{"F","D","C","C+","B-","B","B+","A-","A","A+"}))))</f>
        <v/>
      </c>
      <c r="AH253" s="99" t="str">
        <f>IF(COUNT($A253)=0,"",IF(AF253="","--",IF(AF253="3E","3E",LOOKUP(AF253/AH$2,{0,0.4,0.45,0.5,0.55,0.6,0.65,0.7,0.75,0.8,1},{0,2,2.25,2.5,2.75,3,3.25,3.5,3.75,4}))))</f>
        <v/>
      </c>
      <c r="AI253" s="5" t="str">
        <f>IF(COUNT($A253)=0,"",IF($A253&lt;&gt;DR!$B255,"ERR",DR!BY255))</f>
        <v/>
      </c>
      <c r="AJ253" s="2" t="str">
        <f>IF(COUNT($A253)=0,"",IF(AI253="3E","3E",IF(AI253="","I",LOOKUP(AI253/AK$2,{0,0.4,0.45,0.5,0.55,0.6,0.65,0.7,0.75,0.8,1},{"F","D","C","C+","B-","B","B+","A-","A","A+"}))))</f>
        <v/>
      </c>
      <c r="AK253" s="103" t="str">
        <f>IF(COUNT($A253)=0,"",IF(AI253="","--",IF(AI253="3E","3E",LOOKUP(AI253/AK$2,{0,0.4,0.45,0.5,0.55,0.6,0.65,0.7,0.75,0.8,1},{0,2,2.25,2.5,2.75,3,3.25,3.5,3.75,4}))))</f>
        <v/>
      </c>
      <c r="AL253" s="94" t="str">
        <f>IFERROR(IF(COUNT($A253)=0,"",IF(COUNT(W253)=0,"--",IF(COUNTIF(B253:AK253,"3E")&gt;0,"3E",SUM(IF(D253&gt;=2,D253*$D$3),IF(G253&gt;=2,G253*$G$3),IF(J253&gt;=2,J253*$J$3),IF(M253&gt;=2,M253*$M$3),IF(P253&gt;=2,P253*$P$3),IF(S253&gt;=2,S253*$S$3),IF(V253&gt;=2,V253*$V$3),IF(Y253&gt;=2,Y253*$Y$3),IF(AB253&gt;=2,AB253*$AB$3),IF(AE253&gt;=2,AE253*$AE$3),IF(AH253&gt;=2,AH253*$AH$3),IF(AK253&gt;=2,AK253*$AK$3))))),"")</f>
        <v/>
      </c>
      <c r="AM253" s="4" t="str">
        <f>IF(COUNT($A253)=0,"",IF(COUNT(W253)=0,"--",IF(COUNTIF(B253:Y253,"3E")&gt;0,"3E",TRUNC(SUM(IF(N(D253)&gt;=2,D$3*D253,0),IF(N(G253)&gt;=2,G$3*G253,0),IF(N(J253)&gt;=2,J$3*J253,0),IF(N(M253)&gt;=2,M$3*M253,0),IF(N(P253)&gt;=2,P$3*P253,0),IF(N(S253)&gt;=2,S$3*S253,0),IF(N(AB253)&gt;=2,AB$3*AB253,0),IF(N(AE253)&gt;=2,AE$3*AE253,0),IF(N(AH253)&gt;=2,AH$3*AH253,0),IF(N(V253)&gt;=2,V$3*V253,0),IF(N(Y253)&gt;=2,Y$3*Y253,0))/TCP,3))))</f>
        <v/>
      </c>
      <c r="AN253" s="2" t="str">
        <f>IFERROR(IF(COUNT($A253)=0,"",IF(COUNT(W253)=0,"--",IF(COUNTIF(B253:AK253,"3E")&gt;0,"3E",SUM(IF(D253&gt;=2,$D$3),IF(G253&gt;=2,$G$3),IF(J253&gt;=2,$J$3),IF(M253&gt;=2,$M$3),IF(P253&gt;=2,$P$3),IF(S253&gt;=2,$S$3),IF(V253&gt;=2,$V$3),IF(Y253&gt;=2,$Y$3),IF(AB253&gt;=2,$AB$3),IF(AE253&gt;=2,$AE$3),IF(AH253&gt;=2,$AH$3),IF(AK253&gt;=2,$AK$3))))),"")</f>
        <v/>
      </c>
      <c r="AO253" s="2" t="str">
        <f>IF(AM253="3E","3E",IF(COUNT($A253)=0,"",IF(COUNT(AK253)=0,"I",LOOKUP(AM253,{0,2,2.25,2.5,2.75,3,3.25,3.5,3.75,4},{"F","D","C","C+","B-","B","B+","A-","A","A+"}))))</f>
        <v/>
      </c>
      <c r="AP253" s="2" t="str">
        <f>IF(AM253="3E","3E",IF(OR(COUNT($A253)=0,COUNT(W253)=0),"",IF(AND(Y253&gt;=2,AM253&gt;=2,AN253&gt;=28),"PASS","FAIL")))</f>
        <v/>
      </c>
      <c r="AQ253" s="2" t="str">
        <f>IF(COUNT($A253)=0,"",IF(AP253="3E","3E",IF(AP253="PASS",CONCATENATE(IF(N(D253)&lt;2,"411F,",""),IF(N(G253)&lt;2,"412F,",""),IF(N(J253)&lt;2,"413F,",""),IF(N(M253)&lt;2,"421F,",""),IF(N(P253)&lt;2,"422F,",""),IF(N(S253)&lt;2,"423F,",""),IF(N(AB253)&lt;2,"431F,",""),IF(N(AE253)&lt;2,"432F,",""),IF(N(AH253)&lt;2,"433F,","")),"")))</f>
        <v/>
      </c>
      <c r="AR253" s="6" t="str">
        <f t="shared" si="4"/>
        <v/>
      </c>
    </row>
    <row r="254" spans="1:44" ht="18.95" customHeight="1" x14ac:dyDescent="0.25">
      <c r="A254" s="93" t="str">
        <f>IF(DR!$B256="","",DR!$B256)</f>
        <v/>
      </c>
      <c r="B254" s="5" t="str">
        <f>IF(COUNT($A254)=0,"",IF($A254&lt;&gt;DR!$B256,"ERR",DR!J256))</f>
        <v/>
      </c>
      <c r="C254" s="2" t="str">
        <f>IF(COUNT($A254)=0,"",IF(B254="3E","3E",IF(B254="","I",LOOKUP(B254/D$2,{0,0.4,0.45,0.5,0.55,0.6,0.65,0.7,0.75,0.8,1},{"F","D","C","C+","B-","B","B+","A-","A","A+"}))))</f>
        <v/>
      </c>
      <c r="D254" s="99" t="str">
        <f>IF(COUNT($A254)=0,"",IF(B254="","--",IF(B254="3E","3E",LOOKUP(B254/D$2,{0,0.4,0.45,0.5,0.55,0.6,0.65,0.7,0.75,0.8,1},{0,2,2.25,2.5,2.75,3,3.25,3.5,3.75,4}))))</f>
        <v/>
      </c>
      <c r="E254" s="5" t="str">
        <f>IF(COUNT($A254)=0,"",IF($A254&lt;&gt;DR!$B256,"ERR",DR!R256))</f>
        <v/>
      </c>
      <c r="F254" s="2" t="str">
        <f>IF(COUNT($A254)=0,"",IF(E254="3E","3E",IF(E254="","I",LOOKUP(E254/G$2,{0,0.4,0.45,0.5,0.55,0.6,0.65,0.7,0.75,0.8,1},{"F","D","C","C+","B-","B","B+","A-","A","A+"}))))</f>
        <v/>
      </c>
      <c r="G254" s="99" t="str">
        <f>IF(COUNT($A254)=0,"",IF(E254="","--",IF(E254="3E","3E",LOOKUP(E254/G$2,{0,0.4,0.45,0.5,0.55,0.6,0.65,0.7,0.75,0.8,1},{0,2,2.25,2.5,2.75,3,3.25,3.5,3.75,4}))))</f>
        <v/>
      </c>
      <c r="H254" s="5" t="str">
        <f>IF(COUNT($A254)=0,"",IF($A254&lt;&gt;DR!$B256,"ERR",DR!Z256))</f>
        <v/>
      </c>
      <c r="I254" s="2" t="str">
        <f>IF(COUNT($A254)=0,"",IF(H254="3E","3E",IF(H254="","I",LOOKUP(H254/J$2,{0,0.4,0.45,0.5,0.55,0.6,0.65,0.7,0.75,0.8,1},{"F","D","C","C+","B-","B","B+","A-","A","A+"}))))</f>
        <v/>
      </c>
      <c r="J254" s="99" t="str">
        <f>IF(COUNT($A254)=0,"",IF(H254="","--",IF(H254="3E","3E",LOOKUP(H254/J$2,{0,0.4,0.45,0.5,0.55,0.6,0.65,0.7,0.75,0.8,1},{0,2,2.25,2.5,2.75,3,3.25,3.5,3.75,4}))))</f>
        <v/>
      </c>
      <c r="K254" s="5" t="str">
        <f>IF(COUNT($A254)=0,"",IF($A254&lt;&gt;DR!$B256,"ERR",DR!AH256))</f>
        <v/>
      </c>
      <c r="L254" s="2" t="str">
        <f>IF(COUNT($A254)=0,"",IF(K254="3E","3E",IF(K254="","I",LOOKUP(K254/M$2,{0,0.4,0.45,0.5,0.55,0.6,0.65,0.7,0.75,0.8,1},{"F","D","C","C+","B-","B","B+","A-","A","A+"}))))</f>
        <v/>
      </c>
      <c r="M254" s="99" t="str">
        <f>IF(COUNT($A254)=0,"",IF(K254="","--",IF(K254="3E","3E",LOOKUP(K254/M$2,{0,0.4,0.45,0.5,0.55,0.6,0.65,0.7,0.75,0.8,1},{0,2,2.25,2.5,2.75,3,3.25,3.5,3.75,4}))))</f>
        <v/>
      </c>
      <c r="N254" s="5" t="str">
        <f>IF(COUNT($A254)=0,"",IF($A254&lt;&gt;DR!$B256,"ERR",DR!AP256))</f>
        <v/>
      </c>
      <c r="O254" s="2" t="str">
        <f>IF(COUNT($A254)=0,"",IF(N254="3E","3E",IF(N254="","I",LOOKUP(N254/P$2,{0,0.4,0.45,0.5,0.55,0.6,0.65,0.7,0.75,0.8,1},{"F","D","C","C+","B-","B","B+","A-","A","A+"}))))</f>
        <v/>
      </c>
      <c r="P254" s="99" t="str">
        <f>IF(COUNT($A254)=0,"",IF(N254="","--",IF(N254="3E","3E",LOOKUP(N254/P$2,{0,0.4,0.45,0.5,0.55,0.6,0.65,0.7,0.75,0.8,1},{0,2,2.25,2.5,2.75,3,3.25,3.5,3.75,4}))))</f>
        <v/>
      </c>
      <c r="Q254" s="5" t="str">
        <f>IF(COUNT($A254)=0,"",IF($A254&lt;&gt;DR!$B256,"ERR",DR!AX256))</f>
        <v/>
      </c>
      <c r="R254" s="2" t="str">
        <f>IF(COUNT($A254)=0,"",IF(Q254="3E","3E",IF(Q254="","I",LOOKUP(Q254/S$2,{0,0.4,0.45,0.5,0.55,0.6,0.65,0.7,0.75,0.8,1},{"F","D","C","C+","B-","B","B+","A-","A","A+"}))))</f>
        <v/>
      </c>
      <c r="S254" s="99" t="str">
        <f>IF(COUNT($A254)=0,"",IF(Q254="","--",IF(Q254="3E","3E",LOOKUP(Q254/S$2,{0,0.4,0.45,0.5,0.55,0.6,0.65,0.7,0.75,0.8,1},{0,2,2.25,2.5,2.75,3,3.25,3.5,3.75,4}))))</f>
        <v/>
      </c>
      <c r="T254" s="5" t="str">
        <f>IF(OR(COUNT($A254)=0,DR!BZ256=""),"",IF($A254&lt;&gt;DR!$B256,"ERR",DR!BZ256))</f>
        <v/>
      </c>
      <c r="U254" s="2" t="str">
        <f>IF(COUNT($A254)=0,"",IF(T254="3E","3E",IF(T254="","I",LOOKUP(T254/V$2,{0,0.4,0.45,0.5,0.55,0.6,0.65,0.7,0.75,0.8,1},{"F","D","C","C+","B-","B","B+","A-","A","A+"}))))</f>
        <v/>
      </c>
      <c r="V254" s="99" t="str">
        <f>IF(COUNT($A254)=0,"",IF(T254="","--",IF(T254="3E","3E",LOOKUP(T254/V$2,{0,0.4,0.45,0.5,0.55,0.6,0.65,0.7,0.75,0.8,1},{0,2,2.25,2.5,2.75,3,3.25,3.5,3.75,4}))))</f>
        <v/>
      </c>
      <c r="W254" s="5" t="str">
        <f>IF(COUNT($A254)=0,"",IF($A254&lt;&gt;DR!$B256,"ERR",IF(DR!$A256="IM",DR!CL256,DR!CK256)))</f>
        <v/>
      </c>
      <c r="X254" s="2" t="str">
        <f>IF(COUNT($A254)=0,"",IF(W254="3E","3E",IF(W254="","I",LOOKUP(W254/Y$2,{0,0.4,0.45,0.5,0.55,0.6,0.65,0.7,0.75,0.8,1},{"F","D","C","C+","B-","B","B+","A-","A","A+"}))))</f>
        <v/>
      </c>
      <c r="Y254" s="99" t="str">
        <f>IF(COUNT($A254)=0,"",IF(W254="","--",IF(W254="3E","3E",LOOKUP(W254/Y$2,{0,0.4,0.45,0.5,0.55,0.6,0.65,0.7,0.75,0.8,1},{0,2,2.25,2.5,2.75,3,3.25,3.5,3.75,4}))))</f>
        <v/>
      </c>
      <c r="Z254" s="5" t="str">
        <f>IF(COUNT($A254)=0,"",IF($A254&lt;&gt;DR!$B256,"ERR",DR!BF256))</f>
        <v/>
      </c>
      <c r="AA254" s="2" t="str">
        <f>IF(COUNT($A254)=0,"",IF(Z254="3E","3E",IF(Z254="","I",LOOKUP(Z254/AB$2,{0,0.4,0.45,0.5,0.55,0.6,0.65,0.7,0.75,0.8,1},{"F","D","C","C+","B-","B","B+","A-","A","A+"}))))</f>
        <v/>
      </c>
      <c r="AB254" s="99" t="str">
        <f>IF(COUNT($A254)=0,"",IF(Z254="","--",IF(Z254="3E","3E",LOOKUP(Z254/AB$2,{0,0.4,0.45,0.5,0.55,0.6,0.65,0.7,0.75,0.8,1},{0,2,2.25,2.5,2.75,3,3.25,3.5,3.75,4}))))</f>
        <v/>
      </c>
      <c r="AC254" s="5" t="str">
        <f>IF(COUNT($A254)=0,"",IF($A254&lt;&gt;DR!$B256,"ERR",DR!BG256))</f>
        <v/>
      </c>
      <c r="AD254" s="2" t="str">
        <f>IF(COUNT($A254)=0,"",IF(AC254="3E","3E",IF(AC254="","I",LOOKUP(AC254/AE$2,{0,0.4,0.45,0.5,0.55,0.6,0.65,0.7,0.75,0.8,1},{"F","D","C","C+","B-","B","B+","A-","A","A+"}))))</f>
        <v/>
      </c>
      <c r="AE254" s="99" t="str">
        <f>IF(COUNT($A254)=0,"",IF(AC254="","--",IF(AC254="3E","3E",LOOKUP(AC254/AE$2,{0,0.4,0.45,0.5,0.55,0.6,0.65,0.7,0.75,0.8,1},{0,2,2.25,2.5,2.75,3,3.25,3.5,3.75,4}))))</f>
        <v/>
      </c>
      <c r="AF254" s="5" t="str">
        <f>IF(COUNT($A254)=0,"",IF($A254&lt;&gt;DR!$B256,"ERR",DR!BQ256))</f>
        <v/>
      </c>
      <c r="AG254" s="2" t="str">
        <f>IF(COUNT($A254)=0,"",IF(AF254="3E","3E",IF(AF254="","I",LOOKUP(AF254/AH$2,{0,0.4,0.45,0.5,0.55,0.6,0.65,0.7,0.75,0.8,1},{"F","D","C","C+","B-","B","B+","A-","A","A+"}))))</f>
        <v/>
      </c>
      <c r="AH254" s="99" t="str">
        <f>IF(COUNT($A254)=0,"",IF(AF254="","--",IF(AF254="3E","3E",LOOKUP(AF254/AH$2,{0,0.4,0.45,0.5,0.55,0.6,0.65,0.7,0.75,0.8,1},{0,2,2.25,2.5,2.75,3,3.25,3.5,3.75,4}))))</f>
        <v/>
      </c>
      <c r="AI254" s="5" t="str">
        <f>IF(COUNT($A254)=0,"",IF($A254&lt;&gt;DR!$B256,"ERR",DR!BY256))</f>
        <v/>
      </c>
      <c r="AJ254" s="2" t="str">
        <f>IF(COUNT($A254)=0,"",IF(AI254="3E","3E",IF(AI254="","I",LOOKUP(AI254/AK$2,{0,0.4,0.45,0.5,0.55,0.6,0.65,0.7,0.75,0.8,1},{"F","D","C","C+","B-","B","B+","A-","A","A+"}))))</f>
        <v/>
      </c>
      <c r="AK254" s="103" t="str">
        <f>IF(COUNT($A254)=0,"",IF(AI254="","--",IF(AI254="3E","3E",LOOKUP(AI254/AK$2,{0,0.4,0.45,0.5,0.55,0.6,0.65,0.7,0.75,0.8,1},{0,2,2.25,2.5,2.75,3,3.25,3.5,3.75,4}))))</f>
        <v/>
      </c>
      <c r="AL254" s="94" t="str">
        <f>IFERROR(IF(COUNT($A254)=0,"",IF(COUNT(W254)=0,"--",IF(COUNTIF(B254:AK254,"3E")&gt;0,"3E",SUM(IF(D254&gt;=2,D254*$D$3),IF(G254&gt;=2,G254*$G$3),IF(J254&gt;=2,J254*$J$3),IF(M254&gt;=2,M254*$M$3),IF(P254&gt;=2,P254*$P$3),IF(S254&gt;=2,S254*$S$3),IF(V254&gt;=2,V254*$V$3),IF(Y254&gt;=2,Y254*$Y$3),IF(AB254&gt;=2,AB254*$AB$3),IF(AE254&gt;=2,AE254*$AE$3),IF(AH254&gt;=2,AH254*$AH$3),IF(AK254&gt;=2,AK254*$AK$3))))),"")</f>
        <v/>
      </c>
      <c r="AM254" s="4" t="str">
        <f>IF(COUNT($A254)=0,"",IF(COUNT(W254)=0,"--",IF(COUNTIF(B254:Y254,"3E")&gt;0,"3E",TRUNC(SUM(IF(N(D254)&gt;=2,D$3*D254,0),IF(N(G254)&gt;=2,G$3*G254,0),IF(N(J254)&gt;=2,J$3*J254,0),IF(N(M254)&gt;=2,M$3*M254,0),IF(N(P254)&gt;=2,P$3*P254,0),IF(N(S254)&gt;=2,S$3*S254,0),IF(N(AB254)&gt;=2,AB$3*AB254,0),IF(N(AE254)&gt;=2,AE$3*AE254,0),IF(N(AH254)&gt;=2,AH$3*AH254,0),IF(N(V254)&gt;=2,V$3*V254,0),IF(N(Y254)&gt;=2,Y$3*Y254,0))/TCP,3))))</f>
        <v/>
      </c>
      <c r="AN254" s="2" t="str">
        <f>IFERROR(IF(COUNT($A254)=0,"",IF(COUNT(W254)=0,"--",IF(COUNTIF(B254:AK254,"3E")&gt;0,"3E",SUM(IF(D254&gt;=2,$D$3),IF(G254&gt;=2,$G$3),IF(J254&gt;=2,$J$3),IF(M254&gt;=2,$M$3),IF(P254&gt;=2,$P$3),IF(S254&gt;=2,$S$3),IF(V254&gt;=2,$V$3),IF(Y254&gt;=2,$Y$3),IF(AB254&gt;=2,$AB$3),IF(AE254&gt;=2,$AE$3),IF(AH254&gt;=2,$AH$3),IF(AK254&gt;=2,$AK$3))))),"")</f>
        <v/>
      </c>
      <c r="AO254" s="2" t="str">
        <f>IF(AM254="3E","3E",IF(COUNT($A254)=0,"",IF(COUNT(AK254)=0,"I",LOOKUP(AM254,{0,2,2.25,2.5,2.75,3,3.25,3.5,3.75,4},{"F","D","C","C+","B-","B","B+","A-","A","A+"}))))</f>
        <v/>
      </c>
      <c r="AP254" s="2" t="str">
        <f>IF(AM254="3E","3E",IF(OR(COUNT($A254)=0,COUNT(W254)=0),"",IF(AND(Y254&gt;=2,AM254&gt;=2,AN254&gt;=28),"PASS","FAIL")))</f>
        <v/>
      </c>
      <c r="AQ254" s="2" t="str">
        <f>IF(COUNT($A254)=0,"",IF(AP254="3E","3E",IF(AP254="PASS",CONCATENATE(IF(N(D254)&lt;2,"411F,",""),IF(N(G254)&lt;2,"412F,",""),IF(N(J254)&lt;2,"413F,",""),IF(N(M254)&lt;2,"421F,",""),IF(N(P254)&lt;2,"422F,",""),IF(N(S254)&lt;2,"423F,",""),IF(N(AB254)&lt;2,"431F,",""),IF(N(AE254)&lt;2,"432F,",""),IF(N(AH254)&lt;2,"433F,","")),"")))</f>
        <v/>
      </c>
      <c r="AR254" s="6" t="str">
        <f t="shared" si="4"/>
        <v/>
      </c>
    </row>
    <row r="255" spans="1:44" ht="18.95" customHeight="1" x14ac:dyDescent="0.25">
      <c r="A255" s="93" t="str">
        <f>IF(DR!$B257="","",DR!$B257)</f>
        <v/>
      </c>
      <c r="B255" s="5" t="str">
        <f>IF(COUNT($A255)=0,"",IF($A255&lt;&gt;DR!$B257,"ERR",DR!J257))</f>
        <v/>
      </c>
      <c r="C255" s="2" t="str">
        <f>IF(COUNT($A255)=0,"",IF(B255="3E","3E",IF(B255="","I",LOOKUP(B255/D$2,{0,0.4,0.45,0.5,0.55,0.6,0.65,0.7,0.75,0.8,1},{"F","D","C","C+","B-","B","B+","A-","A","A+"}))))</f>
        <v/>
      </c>
      <c r="D255" s="99" t="str">
        <f>IF(COUNT($A255)=0,"",IF(B255="","--",IF(B255="3E","3E",LOOKUP(B255/D$2,{0,0.4,0.45,0.5,0.55,0.6,0.65,0.7,0.75,0.8,1},{0,2,2.25,2.5,2.75,3,3.25,3.5,3.75,4}))))</f>
        <v/>
      </c>
      <c r="E255" s="5" t="str">
        <f>IF(COUNT($A255)=0,"",IF($A255&lt;&gt;DR!$B257,"ERR",DR!R257))</f>
        <v/>
      </c>
      <c r="F255" s="2" t="str">
        <f>IF(COUNT($A255)=0,"",IF(E255="3E","3E",IF(E255="","I",LOOKUP(E255/G$2,{0,0.4,0.45,0.5,0.55,0.6,0.65,0.7,0.75,0.8,1},{"F","D","C","C+","B-","B","B+","A-","A","A+"}))))</f>
        <v/>
      </c>
      <c r="G255" s="99" t="str">
        <f>IF(COUNT($A255)=0,"",IF(E255="","--",IF(E255="3E","3E",LOOKUP(E255/G$2,{0,0.4,0.45,0.5,0.55,0.6,0.65,0.7,0.75,0.8,1},{0,2,2.25,2.5,2.75,3,3.25,3.5,3.75,4}))))</f>
        <v/>
      </c>
      <c r="H255" s="5" t="str">
        <f>IF(COUNT($A255)=0,"",IF($A255&lt;&gt;DR!$B257,"ERR",DR!Z257))</f>
        <v/>
      </c>
      <c r="I255" s="2" t="str">
        <f>IF(COUNT($A255)=0,"",IF(H255="3E","3E",IF(H255="","I",LOOKUP(H255/J$2,{0,0.4,0.45,0.5,0.55,0.6,0.65,0.7,0.75,0.8,1},{"F","D","C","C+","B-","B","B+","A-","A","A+"}))))</f>
        <v/>
      </c>
      <c r="J255" s="99" t="str">
        <f>IF(COUNT($A255)=0,"",IF(H255="","--",IF(H255="3E","3E",LOOKUP(H255/J$2,{0,0.4,0.45,0.5,0.55,0.6,0.65,0.7,0.75,0.8,1},{0,2,2.25,2.5,2.75,3,3.25,3.5,3.75,4}))))</f>
        <v/>
      </c>
      <c r="K255" s="5" t="str">
        <f>IF(COUNT($A255)=0,"",IF($A255&lt;&gt;DR!$B257,"ERR",DR!AH257))</f>
        <v/>
      </c>
      <c r="L255" s="2" t="str">
        <f>IF(COUNT($A255)=0,"",IF(K255="3E","3E",IF(K255="","I",LOOKUP(K255/M$2,{0,0.4,0.45,0.5,0.55,0.6,0.65,0.7,0.75,0.8,1},{"F","D","C","C+","B-","B","B+","A-","A","A+"}))))</f>
        <v/>
      </c>
      <c r="M255" s="99" t="str">
        <f>IF(COUNT($A255)=0,"",IF(K255="","--",IF(K255="3E","3E",LOOKUP(K255/M$2,{0,0.4,0.45,0.5,0.55,0.6,0.65,0.7,0.75,0.8,1},{0,2,2.25,2.5,2.75,3,3.25,3.5,3.75,4}))))</f>
        <v/>
      </c>
      <c r="N255" s="5" t="str">
        <f>IF(COUNT($A255)=0,"",IF($A255&lt;&gt;DR!$B257,"ERR",DR!AP257))</f>
        <v/>
      </c>
      <c r="O255" s="2" t="str">
        <f>IF(COUNT($A255)=0,"",IF(N255="3E","3E",IF(N255="","I",LOOKUP(N255/P$2,{0,0.4,0.45,0.5,0.55,0.6,0.65,0.7,0.75,0.8,1},{"F","D","C","C+","B-","B","B+","A-","A","A+"}))))</f>
        <v/>
      </c>
      <c r="P255" s="99" t="str">
        <f>IF(COUNT($A255)=0,"",IF(N255="","--",IF(N255="3E","3E",LOOKUP(N255/P$2,{0,0.4,0.45,0.5,0.55,0.6,0.65,0.7,0.75,0.8,1},{0,2,2.25,2.5,2.75,3,3.25,3.5,3.75,4}))))</f>
        <v/>
      </c>
      <c r="Q255" s="5" t="str">
        <f>IF(COUNT($A255)=0,"",IF($A255&lt;&gt;DR!$B257,"ERR",DR!AX257))</f>
        <v/>
      </c>
      <c r="R255" s="2" t="str">
        <f>IF(COUNT($A255)=0,"",IF(Q255="3E","3E",IF(Q255="","I",LOOKUP(Q255/S$2,{0,0.4,0.45,0.5,0.55,0.6,0.65,0.7,0.75,0.8,1},{"F","D","C","C+","B-","B","B+","A-","A","A+"}))))</f>
        <v/>
      </c>
      <c r="S255" s="99" t="str">
        <f>IF(COUNT($A255)=0,"",IF(Q255="","--",IF(Q255="3E","3E",LOOKUP(Q255/S$2,{0,0.4,0.45,0.5,0.55,0.6,0.65,0.7,0.75,0.8,1},{0,2,2.25,2.5,2.75,3,3.25,3.5,3.75,4}))))</f>
        <v/>
      </c>
      <c r="T255" s="5" t="str">
        <f>IF(OR(COUNT($A255)=0,DR!BZ257=""),"",IF($A255&lt;&gt;DR!$B257,"ERR",DR!BZ257))</f>
        <v/>
      </c>
      <c r="U255" s="2" t="str">
        <f>IF(COUNT($A255)=0,"",IF(T255="3E","3E",IF(T255="","I",LOOKUP(T255/V$2,{0,0.4,0.45,0.5,0.55,0.6,0.65,0.7,0.75,0.8,1},{"F","D","C","C+","B-","B","B+","A-","A","A+"}))))</f>
        <v/>
      </c>
      <c r="V255" s="99" t="str">
        <f>IF(COUNT($A255)=0,"",IF(T255="","--",IF(T255="3E","3E",LOOKUP(T255/V$2,{0,0.4,0.45,0.5,0.55,0.6,0.65,0.7,0.75,0.8,1},{0,2,2.25,2.5,2.75,3,3.25,3.5,3.75,4}))))</f>
        <v/>
      </c>
      <c r="W255" s="5" t="str">
        <f>IF(COUNT($A255)=0,"",IF($A255&lt;&gt;DR!$B257,"ERR",IF(DR!$A257="IM",DR!CL257,DR!CK257)))</f>
        <v/>
      </c>
      <c r="X255" s="2" t="str">
        <f>IF(COUNT($A255)=0,"",IF(W255="3E","3E",IF(W255="","I",LOOKUP(W255/Y$2,{0,0.4,0.45,0.5,0.55,0.6,0.65,0.7,0.75,0.8,1},{"F","D","C","C+","B-","B","B+","A-","A","A+"}))))</f>
        <v/>
      </c>
      <c r="Y255" s="99" t="str">
        <f>IF(COUNT($A255)=0,"",IF(W255="","--",IF(W255="3E","3E",LOOKUP(W255/Y$2,{0,0.4,0.45,0.5,0.55,0.6,0.65,0.7,0.75,0.8,1},{0,2,2.25,2.5,2.75,3,3.25,3.5,3.75,4}))))</f>
        <v/>
      </c>
      <c r="Z255" s="5" t="str">
        <f>IF(COUNT($A255)=0,"",IF($A255&lt;&gt;DR!$B257,"ERR",DR!BF257))</f>
        <v/>
      </c>
      <c r="AA255" s="2" t="str">
        <f>IF(COUNT($A255)=0,"",IF(Z255="3E","3E",IF(Z255="","I",LOOKUP(Z255/AB$2,{0,0.4,0.45,0.5,0.55,0.6,0.65,0.7,0.75,0.8,1},{"F","D","C","C+","B-","B","B+","A-","A","A+"}))))</f>
        <v/>
      </c>
      <c r="AB255" s="99" t="str">
        <f>IF(COUNT($A255)=0,"",IF(Z255="","--",IF(Z255="3E","3E",LOOKUP(Z255/AB$2,{0,0.4,0.45,0.5,0.55,0.6,0.65,0.7,0.75,0.8,1},{0,2,2.25,2.5,2.75,3,3.25,3.5,3.75,4}))))</f>
        <v/>
      </c>
      <c r="AC255" s="5" t="str">
        <f>IF(COUNT($A255)=0,"",IF($A255&lt;&gt;DR!$B257,"ERR",DR!BG257))</f>
        <v/>
      </c>
      <c r="AD255" s="2" t="str">
        <f>IF(COUNT($A255)=0,"",IF(AC255="3E","3E",IF(AC255="","I",LOOKUP(AC255/AE$2,{0,0.4,0.45,0.5,0.55,0.6,0.65,0.7,0.75,0.8,1},{"F","D","C","C+","B-","B","B+","A-","A","A+"}))))</f>
        <v/>
      </c>
      <c r="AE255" s="99" t="str">
        <f>IF(COUNT($A255)=0,"",IF(AC255="","--",IF(AC255="3E","3E",LOOKUP(AC255/AE$2,{0,0.4,0.45,0.5,0.55,0.6,0.65,0.7,0.75,0.8,1},{0,2,2.25,2.5,2.75,3,3.25,3.5,3.75,4}))))</f>
        <v/>
      </c>
      <c r="AF255" s="5" t="str">
        <f>IF(COUNT($A255)=0,"",IF($A255&lt;&gt;DR!$B257,"ERR",DR!BQ257))</f>
        <v/>
      </c>
      <c r="AG255" s="2" t="str">
        <f>IF(COUNT($A255)=0,"",IF(AF255="3E","3E",IF(AF255="","I",LOOKUP(AF255/AH$2,{0,0.4,0.45,0.5,0.55,0.6,0.65,0.7,0.75,0.8,1},{"F","D","C","C+","B-","B","B+","A-","A","A+"}))))</f>
        <v/>
      </c>
      <c r="AH255" s="99" t="str">
        <f>IF(COUNT($A255)=0,"",IF(AF255="","--",IF(AF255="3E","3E",LOOKUP(AF255/AH$2,{0,0.4,0.45,0.5,0.55,0.6,0.65,0.7,0.75,0.8,1},{0,2,2.25,2.5,2.75,3,3.25,3.5,3.75,4}))))</f>
        <v/>
      </c>
      <c r="AI255" s="5" t="str">
        <f>IF(COUNT($A255)=0,"",IF($A255&lt;&gt;DR!$B257,"ERR",DR!BY257))</f>
        <v/>
      </c>
      <c r="AJ255" s="2" t="str">
        <f>IF(COUNT($A255)=0,"",IF(AI255="3E","3E",IF(AI255="","I",LOOKUP(AI255/AK$2,{0,0.4,0.45,0.5,0.55,0.6,0.65,0.7,0.75,0.8,1},{"F","D","C","C+","B-","B","B+","A-","A","A+"}))))</f>
        <v/>
      </c>
      <c r="AK255" s="103" t="str">
        <f>IF(COUNT($A255)=0,"",IF(AI255="","--",IF(AI255="3E","3E",LOOKUP(AI255/AK$2,{0,0.4,0.45,0.5,0.55,0.6,0.65,0.7,0.75,0.8,1},{0,2,2.25,2.5,2.75,3,3.25,3.5,3.75,4}))))</f>
        <v/>
      </c>
      <c r="AL255" s="94" t="str">
        <f>IFERROR(IF(COUNT($A255)=0,"",IF(COUNT(W255)=0,"--",IF(COUNTIF(B255:AK255,"3E")&gt;0,"3E",SUM(IF(D255&gt;=2,D255*$D$3),IF(G255&gt;=2,G255*$G$3),IF(J255&gt;=2,J255*$J$3),IF(M255&gt;=2,M255*$M$3),IF(P255&gt;=2,P255*$P$3),IF(S255&gt;=2,S255*$S$3),IF(V255&gt;=2,V255*$V$3),IF(Y255&gt;=2,Y255*$Y$3),IF(AB255&gt;=2,AB255*$AB$3),IF(AE255&gt;=2,AE255*$AE$3),IF(AH255&gt;=2,AH255*$AH$3),IF(AK255&gt;=2,AK255*$AK$3))))),"")</f>
        <v/>
      </c>
      <c r="AM255" s="4" t="str">
        <f>IF(COUNT($A255)=0,"",IF(COUNT(W255)=0,"--",IF(COUNTIF(B255:Y255,"3E")&gt;0,"3E",TRUNC(SUM(IF(N(D255)&gt;=2,D$3*D255,0),IF(N(G255)&gt;=2,G$3*G255,0),IF(N(J255)&gt;=2,J$3*J255,0),IF(N(M255)&gt;=2,M$3*M255,0),IF(N(P255)&gt;=2,P$3*P255,0),IF(N(S255)&gt;=2,S$3*S255,0),IF(N(AB255)&gt;=2,AB$3*AB255,0),IF(N(AE255)&gt;=2,AE$3*AE255,0),IF(N(AH255)&gt;=2,AH$3*AH255,0),IF(N(V255)&gt;=2,V$3*V255,0),IF(N(Y255)&gt;=2,Y$3*Y255,0))/TCP,3))))</f>
        <v/>
      </c>
      <c r="AN255" s="2" t="str">
        <f>IFERROR(IF(COUNT($A255)=0,"",IF(COUNT(W255)=0,"--",IF(COUNTIF(B255:AK255,"3E")&gt;0,"3E",SUM(IF(D255&gt;=2,$D$3),IF(G255&gt;=2,$G$3),IF(J255&gt;=2,$J$3),IF(M255&gt;=2,$M$3),IF(P255&gt;=2,$P$3),IF(S255&gt;=2,$S$3),IF(V255&gt;=2,$V$3),IF(Y255&gt;=2,$Y$3),IF(AB255&gt;=2,$AB$3),IF(AE255&gt;=2,$AE$3),IF(AH255&gt;=2,$AH$3),IF(AK255&gt;=2,$AK$3))))),"")</f>
        <v/>
      </c>
      <c r="AO255" s="2" t="str">
        <f>IF(AM255="3E","3E",IF(COUNT($A255)=0,"",IF(COUNT(AK255)=0,"I",LOOKUP(AM255,{0,2,2.25,2.5,2.75,3,3.25,3.5,3.75,4},{"F","D","C","C+","B-","B","B+","A-","A","A+"}))))</f>
        <v/>
      </c>
      <c r="AP255" s="2" t="str">
        <f>IF(AM255="3E","3E",IF(OR(COUNT($A255)=0,COUNT(W255)=0),"",IF(AND(Y255&gt;=2,AM255&gt;=2,AN255&gt;=28),"PASS","FAIL")))</f>
        <v/>
      </c>
      <c r="AQ255" s="2" t="str">
        <f>IF(COUNT($A255)=0,"",IF(AP255="3E","3E",IF(AP255="PASS",CONCATENATE(IF(N(D255)&lt;2,"411F,",""),IF(N(G255)&lt;2,"412F,",""),IF(N(J255)&lt;2,"413F,",""),IF(N(M255)&lt;2,"421F,",""),IF(N(P255)&lt;2,"422F,",""),IF(N(S255)&lt;2,"423F,",""),IF(N(AB255)&lt;2,"431F,",""),IF(N(AE255)&lt;2,"432F,",""),IF(N(AH255)&lt;2,"433F,","")),"")))</f>
        <v/>
      </c>
      <c r="AR255" s="6" t="str">
        <f t="shared" si="4"/>
        <v/>
      </c>
    </row>
    <row r="256" spans="1:44" ht="18.95" customHeight="1" x14ac:dyDescent="0.25">
      <c r="A256" s="93" t="str">
        <f>IF(DR!$B258="","",DR!$B258)</f>
        <v/>
      </c>
      <c r="B256" s="5" t="str">
        <f>IF(COUNT($A256)=0,"",IF($A256&lt;&gt;DR!$B258,"ERR",DR!J258))</f>
        <v/>
      </c>
      <c r="C256" s="2" t="str">
        <f>IF(COUNT($A256)=0,"",IF(B256="3E","3E",IF(B256="","I",LOOKUP(B256/D$2,{0,0.4,0.45,0.5,0.55,0.6,0.65,0.7,0.75,0.8,1},{"F","D","C","C+","B-","B","B+","A-","A","A+"}))))</f>
        <v/>
      </c>
      <c r="D256" s="99" t="str">
        <f>IF(COUNT($A256)=0,"",IF(B256="","--",IF(B256="3E","3E",LOOKUP(B256/D$2,{0,0.4,0.45,0.5,0.55,0.6,0.65,0.7,0.75,0.8,1},{0,2,2.25,2.5,2.75,3,3.25,3.5,3.75,4}))))</f>
        <v/>
      </c>
      <c r="E256" s="5" t="str">
        <f>IF(COUNT($A256)=0,"",IF($A256&lt;&gt;DR!$B258,"ERR",DR!R258))</f>
        <v/>
      </c>
      <c r="F256" s="2" t="str">
        <f>IF(COUNT($A256)=0,"",IF(E256="3E","3E",IF(E256="","I",LOOKUP(E256/G$2,{0,0.4,0.45,0.5,0.55,0.6,0.65,0.7,0.75,0.8,1},{"F","D","C","C+","B-","B","B+","A-","A","A+"}))))</f>
        <v/>
      </c>
      <c r="G256" s="99" t="str">
        <f>IF(COUNT($A256)=0,"",IF(E256="","--",IF(E256="3E","3E",LOOKUP(E256/G$2,{0,0.4,0.45,0.5,0.55,0.6,0.65,0.7,0.75,0.8,1},{0,2,2.25,2.5,2.75,3,3.25,3.5,3.75,4}))))</f>
        <v/>
      </c>
      <c r="H256" s="5" t="str">
        <f>IF(COUNT($A256)=0,"",IF($A256&lt;&gt;DR!$B258,"ERR",DR!Z258))</f>
        <v/>
      </c>
      <c r="I256" s="2" t="str">
        <f>IF(COUNT($A256)=0,"",IF(H256="3E","3E",IF(H256="","I",LOOKUP(H256/J$2,{0,0.4,0.45,0.5,0.55,0.6,0.65,0.7,0.75,0.8,1},{"F","D","C","C+","B-","B","B+","A-","A","A+"}))))</f>
        <v/>
      </c>
      <c r="J256" s="99" t="str">
        <f>IF(COUNT($A256)=0,"",IF(H256="","--",IF(H256="3E","3E",LOOKUP(H256/J$2,{0,0.4,0.45,0.5,0.55,0.6,0.65,0.7,0.75,0.8,1},{0,2,2.25,2.5,2.75,3,3.25,3.5,3.75,4}))))</f>
        <v/>
      </c>
      <c r="K256" s="5" t="str">
        <f>IF(COUNT($A256)=0,"",IF($A256&lt;&gt;DR!$B258,"ERR",DR!AH258))</f>
        <v/>
      </c>
      <c r="L256" s="2" t="str">
        <f>IF(COUNT($A256)=0,"",IF(K256="3E","3E",IF(K256="","I",LOOKUP(K256/M$2,{0,0.4,0.45,0.5,0.55,0.6,0.65,0.7,0.75,0.8,1},{"F","D","C","C+","B-","B","B+","A-","A","A+"}))))</f>
        <v/>
      </c>
      <c r="M256" s="99" t="str">
        <f>IF(COUNT($A256)=0,"",IF(K256="","--",IF(K256="3E","3E",LOOKUP(K256/M$2,{0,0.4,0.45,0.5,0.55,0.6,0.65,0.7,0.75,0.8,1},{0,2,2.25,2.5,2.75,3,3.25,3.5,3.75,4}))))</f>
        <v/>
      </c>
      <c r="N256" s="5" t="str">
        <f>IF(COUNT($A256)=0,"",IF($A256&lt;&gt;DR!$B258,"ERR",DR!AP258))</f>
        <v/>
      </c>
      <c r="O256" s="2" t="str">
        <f>IF(COUNT($A256)=0,"",IF(N256="3E","3E",IF(N256="","I",LOOKUP(N256/P$2,{0,0.4,0.45,0.5,0.55,0.6,0.65,0.7,0.75,0.8,1},{"F","D","C","C+","B-","B","B+","A-","A","A+"}))))</f>
        <v/>
      </c>
      <c r="P256" s="99" t="str">
        <f>IF(COUNT($A256)=0,"",IF(N256="","--",IF(N256="3E","3E",LOOKUP(N256/P$2,{0,0.4,0.45,0.5,0.55,0.6,0.65,0.7,0.75,0.8,1},{0,2,2.25,2.5,2.75,3,3.25,3.5,3.75,4}))))</f>
        <v/>
      </c>
      <c r="Q256" s="5" t="str">
        <f>IF(COUNT($A256)=0,"",IF($A256&lt;&gt;DR!$B258,"ERR",DR!AX258))</f>
        <v/>
      </c>
      <c r="R256" s="2" t="str">
        <f>IF(COUNT($A256)=0,"",IF(Q256="3E","3E",IF(Q256="","I",LOOKUP(Q256/S$2,{0,0.4,0.45,0.5,0.55,0.6,0.65,0.7,0.75,0.8,1},{"F","D","C","C+","B-","B","B+","A-","A","A+"}))))</f>
        <v/>
      </c>
      <c r="S256" s="99" t="str">
        <f>IF(COUNT($A256)=0,"",IF(Q256="","--",IF(Q256="3E","3E",LOOKUP(Q256/S$2,{0,0.4,0.45,0.5,0.55,0.6,0.65,0.7,0.75,0.8,1},{0,2,2.25,2.5,2.75,3,3.25,3.5,3.75,4}))))</f>
        <v/>
      </c>
      <c r="T256" s="5" t="str">
        <f>IF(OR(COUNT($A256)=0,DR!BZ258=""),"",IF($A256&lt;&gt;DR!$B258,"ERR",DR!BZ258))</f>
        <v/>
      </c>
      <c r="U256" s="2" t="str">
        <f>IF(COUNT($A256)=0,"",IF(T256="3E","3E",IF(T256="","I",LOOKUP(T256/V$2,{0,0.4,0.45,0.5,0.55,0.6,0.65,0.7,0.75,0.8,1},{"F","D","C","C+","B-","B","B+","A-","A","A+"}))))</f>
        <v/>
      </c>
      <c r="V256" s="99" t="str">
        <f>IF(COUNT($A256)=0,"",IF(T256="","--",IF(T256="3E","3E",LOOKUP(T256/V$2,{0,0.4,0.45,0.5,0.55,0.6,0.65,0.7,0.75,0.8,1},{0,2,2.25,2.5,2.75,3,3.25,3.5,3.75,4}))))</f>
        <v/>
      </c>
      <c r="W256" s="5" t="str">
        <f>IF(COUNT($A256)=0,"",IF($A256&lt;&gt;DR!$B258,"ERR",IF(DR!$A258="IM",DR!CL258,DR!CK258)))</f>
        <v/>
      </c>
      <c r="X256" s="2" t="str">
        <f>IF(COUNT($A256)=0,"",IF(W256="3E","3E",IF(W256="","I",LOOKUP(W256/Y$2,{0,0.4,0.45,0.5,0.55,0.6,0.65,0.7,0.75,0.8,1},{"F","D","C","C+","B-","B","B+","A-","A","A+"}))))</f>
        <v/>
      </c>
      <c r="Y256" s="99" t="str">
        <f>IF(COUNT($A256)=0,"",IF(W256="","--",IF(W256="3E","3E",LOOKUP(W256/Y$2,{0,0.4,0.45,0.5,0.55,0.6,0.65,0.7,0.75,0.8,1},{0,2,2.25,2.5,2.75,3,3.25,3.5,3.75,4}))))</f>
        <v/>
      </c>
      <c r="Z256" s="5" t="str">
        <f>IF(COUNT($A256)=0,"",IF($A256&lt;&gt;DR!$B258,"ERR",DR!BF258))</f>
        <v/>
      </c>
      <c r="AA256" s="2" t="str">
        <f>IF(COUNT($A256)=0,"",IF(Z256="3E","3E",IF(Z256="","I",LOOKUP(Z256/AB$2,{0,0.4,0.45,0.5,0.55,0.6,0.65,0.7,0.75,0.8,1},{"F","D","C","C+","B-","B","B+","A-","A","A+"}))))</f>
        <v/>
      </c>
      <c r="AB256" s="99" t="str">
        <f>IF(COUNT($A256)=0,"",IF(Z256="","--",IF(Z256="3E","3E",LOOKUP(Z256/AB$2,{0,0.4,0.45,0.5,0.55,0.6,0.65,0.7,0.75,0.8,1},{0,2,2.25,2.5,2.75,3,3.25,3.5,3.75,4}))))</f>
        <v/>
      </c>
      <c r="AC256" s="5" t="str">
        <f>IF(COUNT($A256)=0,"",IF($A256&lt;&gt;DR!$B258,"ERR",DR!BG258))</f>
        <v/>
      </c>
      <c r="AD256" s="2" t="str">
        <f>IF(COUNT($A256)=0,"",IF(AC256="3E","3E",IF(AC256="","I",LOOKUP(AC256/AE$2,{0,0.4,0.45,0.5,0.55,0.6,0.65,0.7,0.75,0.8,1},{"F","D","C","C+","B-","B","B+","A-","A","A+"}))))</f>
        <v/>
      </c>
      <c r="AE256" s="99" t="str">
        <f>IF(COUNT($A256)=0,"",IF(AC256="","--",IF(AC256="3E","3E",LOOKUP(AC256/AE$2,{0,0.4,0.45,0.5,0.55,0.6,0.65,0.7,0.75,0.8,1},{0,2,2.25,2.5,2.75,3,3.25,3.5,3.75,4}))))</f>
        <v/>
      </c>
      <c r="AF256" s="5" t="str">
        <f>IF(COUNT($A256)=0,"",IF($A256&lt;&gt;DR!$B258,"ERR",DR!BQ258))</f>
        <v/>
      </c>
      <c r="AG256" s="2" t="str">
        <f>IF(COUNT($A256)=0,"",IF(AF256="3E","3E",IF(AF256="","I",LOOKUP(AF256/AH$2,{0,0.4,0.45,0.5,0.55,0.6,0.65,0.7,0.75,0.8,1},{"F","D","C","C+","B-","B","B+","A-","A","A+"}))))</f>
        <v/>
      </c>
      <c r="AH256" s="99" t="str">
        <f>IF(COUNT($A256)=0,"",IF(AF256="","--",IF(AF256="3E","3E",LOOKUP(AF256/AH$2,{0,0.4,0.45,0.5,0.55,0.6,0.65,0.7,0.75,0.8,1},{0,2,2.25,2.5,2.75,3,3.25,3.5,3.75,4}))))</f>
        <v/>
      </c>
      <c r="AI256" s="5" t="str">
        <f>IF(COUNT($A256)=0,"",IF($A256&lt;&gt;DR!$B258,"ERR",DR!BY258))</f>
        <v/>
      </c>
      <c r="AJ256" s="2" t="str">
        <f>IF(COUNT($A256)=0,"",IF(AI256="3E","3E",IF(AI256="","I",LOOKUP(AI256/AK$2,{0,0.4,0.45,0.5,0.55,0.6,0.65,0.7,0.75,0.8,1},{"F","D","C","C+","B-","B","B+","A-","A","A+"}))))</f>
        <v/>
      </c>
      <c r="AK256" s="103" t="str">
        <f>IF(COUNT($A256)=0,"",IF(AI256="","--",IF(AI256="3E","3E",LOOKUP(AI256/AK$2,{0,0.4,0.45,0.5,0.55,0.6,0.65,0.7,0.75,0.8,1},{0,2,2.25,2.5,2.75,3,3.25,3.5,3.75,4}))))</f>
        <v/>
      </c>
      <c r="AL256" s="94" t="str">
        <f>IFERROR(IF(COUNT($A256)=0,"",IF(COUNT(W256)=0,"--",IF(COUNTIF(B256:AK256,"3E")&gt;0,"3E",SUM(IF(D256&gt;=2,D256*$D$3),IF(G256&gt;=2,G256*$G$3),IF(J256&gt;=2,J256*$J$3),IF(M256&gt;=2,M256*$M$3),IF(P256&gt;=2,P256*$P$3),IF(S256&gt;=2,S256*$S$3),IF(V256&gt;=2,V256*$V$3),IF(Y256&gt;=2,Y256*$Y$3),IF(AB256&gt;=2,AB256*$AB$3),IF(AE256&gt;=2,AE256*$AE$3),IF(AH256&gt;=2,AH256*$AH$3),IF(AK256&gt;=2,AK256*$AK$3))))),"")</f>
        <v/>
      </c>
      <c r="AM256" s="4" t="str">
        <f>IF(COUNT($A256)=0,"",IF(COUNT(W256)=0,"--",IF(COUNTIF(B256:Y256,"3E")&gt;0,"3E",TRUNC(SUM(IF(N(D256)&gt;=2,D$3*D256,0),IF(N(G256)&gt;=2,G$3*G256,0),IF(N(J256)&gt;=2,J$3*J256,0),IF(N(M256)&gt;=2,M$3*M256,0),IF(N(P256)&gt;=2,P$3*P256,0),IF(N(S256)&gt;=2,S$3*S256,0),IF(N(AB256)&gt;=2,AB$3*AB256,0),IF(N(AE256)&gt;=2,AE$3*AE256,0),IF(N(AH256)&gt;=2,AH$3*AH256,0),IF(N(V256)&gt;=2,V$3*V256,0),IF(N(Y256)&gt;=2,Y$3*Y256,0))/TCP,3))))</f>
        <v/>
      </c>
      <c r="AN256" s="2" t="str">
        <f>IFERROR(IF(COUNT($A256)=0,"",IF(COUNT(W256)=0,"--",IF(COUNTIF(B256:AK256,"3E")&gt;0,"3E",SUM(IF(D256&gt;=2,$D$3),IF(G256&gt;=2,$G$3),IF(J256&gt;=2,$J$3),IF(M256&gt;=2,$M$3),IF(P256&gt;=2,$P$3),IF(S256&gt;=2,$S$3),IF(V256&gt;=2,$V$3),IF(Y256&gt;=2,$Y$3),IF(AB256&gt;=2,$AB$3),IF(AE256&gt;=2,$AE$3),IF(AH256&gt;=2,$AH$3),IF(AK256&gt;=2,$AK$3))))),"")</f>
        <v/>
      </c>
      <c r="AO256" s="2" t="str">
        <f>IF(AM256="3E","3E",IF(COUNT($A256)=0,"",IF(COUNT(AK256)=0,"I",LOOKUP(AM256,{0,2,2.25,2.5,2.75,3,3.25,3.5,3.75,4},{"F","D","C","C+","B-","B","B+","A-","A","A+"}))))</f>
        <v/>
      </c>
      <c r="AP256" s="2" t="str">
        <f>IF(AM256="3E","3E",IF(OR(COUNT($A256)=0,COUNT(W256)=0),"",IF(AND(Y256&gt;=2,AM256&gt;=2,AN256&gt;=28),"PASS","FAIL")))</f>
        <v/>
      </c>
      <c r="AQ256" s="2" t="str">
        <f>IF(COUNT($A256)=0,"",IF(AP256="3E","3E",IF(AP256="PASS",CONCATENATE(IF(N(D256)&lt;2,"411F,",""),IF(N(G256)&lt;2,"412F,",""),IF(N(J256)&lt;2,"413F,",""),IF(N(M256)&lt;2,"421F,",""),IF(N(P256)&lt;2,"422F,",""),IF(N(S256)&lt;2,"423F,",""),IF(N(AB256)&lt;2,"431F,",""),IF(N(AE256)&lt;2,"432F,",""),IF(N(AH256)&lt;2,"433F,","")),"")))</f>
        <v/>
      </c>
      <c r="AR256" s="6" t="str">
        <f t="shared" si="4"/>
        <v/>
      </c>
    </row>
    <row r="257" spans="1:44" ht="18.95" customHeight="1" x14ac:dyDescent="0.25">
      <c r="A257" s="93" t="str">
        <f>IF(DR!$B259="","",DR!$B259)</f>
        <v/>
      </c>
      <c r="B257" s="5" t="str">
        <f>IF(COUNT($A257)=0,"",IF($A257&lt;&gt;DR!$B259,"ERR",DR!J259))</f>
        <v/>
      </c>
      <c r="C257" s="2" t="str">
        <f>IF(COUNT($A257)=0,"",IF(B257="3E","3E",IF(B257="","I",LOOKUP(B257/D$2,{0,0.4,0.45,0.5,0.55,0.6,0.65,0.7,0.75,0.8,1},{"F","D","C","C+","B-","B","B+","A-","A","A+"}))))</f>
        <v/>
      </c>
      <c r="D257" s="99" t="str">
        <f>IF(COUNT($A257)=0,"",IF(B257="","--",IF(B257="3E","3E",LOOKUP(B257/D$2,{0,0.4,0.45,0.5,0.55,0.6,0.65,0.7,0.75,0.8,1},{0,2,2.25,2.5,2.75,3,3.25,3.5,3.75,4}))))</f>
        <v/>
      </c>
      <c r="E257" s="5" t="str">
        <f>IF(COUNT($A257)=0,"",IF($A257&lt;&gt;DR!$B259,"ERR",DR!R259))</f>
        <v/>
      </c>
      <c r="F257" s="2" t="str">
        <f>IF(COUNT($A257)=0,"",IF(E257="3E","3E",IF(E257="","I",LOOKUP(E257/G$2,{0,0.4,0.45,0.5,0.55,0.6,0.65,0.7,0.75,0.8,1},{"F","D","C","C+","B-","B","B+","A-","A","A+"}))))</f>
        <v/>
      </c>
      <c r="G257" s="99" t="str">
        <f>IF(COUNT($A257)=0,"",IF(E257="","--",IF(E257="3E","3E",LOOKUP(E257/G$2,{0,0.4,0.45,0.5,0.55,0.6,0.65,0.7,0.75,0.8,1},{0,2,2.25,2.5,2.75,3,3.25,3.5,3.75,4}))))</f>
        <v/>
      </c>
      <c r="H257" s="5" t="str">
        <f>IF(COUNT($A257)=0,"",IF($A257&lt;&gt;DR!$B259,"ERR",DR!Z259))</f>
        <v/>
      </c>
      <c r="I257" s="2" t="str">
        <f>IF(COUNT($A257)=0,"",IF(H257="3E","3E",IF(H257="","I",LOOKUP(H257/J$2,{0,0.4,0.45,0.5,0.55,0.6,0.65,0.7,0.75,0.8,1},{"F","D","C","C+","B-","B","B+","A-","A","A+"}))))</f>
        <v/>
      </c>
      <c r="J257" s="99" t="str">
        <f>IF(COUNT($A257)=0,"",IF(H257="","--",IF(H257="3E","3E",LOOKUP(H257/J$2,{0,0.4,0.45,0.5,0.55,0.6,0.65,0.7,0.75,0.8,1},{0,2,2.25,2.5,2.75,3,3.25,3.5,3.75,4}))))</f>
        <v/>
      </c>
      <c r="K257" s="5" t="str">
        <f>IF(COUNT($A257)=0,"",IF($A257&lt;&gt;DR!$B259,"ERR",DR!AH259))</f>
        <v/>
      </c>
      <c r="L257" s="2" t="str">
        <f>IF(COUNT($A257)=0,"",IF(K257="3E","3E",IF(K257="","I",LOOKUP(K257/M$2,{0,0.4,0.45,0.5,0.55,0.6,0.65,0.7,0.75,0.8,1},{"F","D","C","C+","B-","B","B+","A-","A","A+"}))))</f>
        <v/>
      </c>
      <c r="M257" s="99" t="str">
        <f>IF(COUNT($A257)=0,"",IF(K257="","--",IF(K257="3E","3E",LOOKUP(K257/M$2,{0,0.4,0.45,0.5,0.55,0.6,0.65,0.7,0.75,0.8,1},{0,2,2.25,2.5,2.75,3,3.25,3.5,3.75,4}))))</f>
        <v/>
      </c>
      <c r="N257" s="5" t="str">
        <f>IF(COUNT($A257)=0,"",IF($A257&lt;&gt;DR!$B259,"ERR",DR!AP259))</f>
        <v/>
      </c>
      <c r="O257" s="2" t="str">
        <f>IF(COUNT($A257)=0,"",IF(N257="3E","3E",IF(N257="","I",LOOKUP(N257/P$2,{0,0.4,0.45,0.5,0.55,0.6,0.65,0.7,0.75,0.8,1},{"F","D","C","C+","B-","B","B+","A-","A","A+"}))))</f>
        <v/>
      </c>
      <c r="P257" s="99" t="str">
        <f>IF(COUNT($A257)=0,"",IF(N257="","--",IF(N257="3E","3E",LOOKUP(N257/P$2,{0,0.4,0.45,0.5,0.55,0.6,0.65,0.7,0.75,0.8,1},{0,2,2.25,2.5,2.75,3,3.25,3.5,3.75,4}))))</f>
        <v/>
      </c>
      <c r="Q257" s="5" t="str">
        <f>IF(COUNT($A257)=0,"",IF($A257&lt;&gt;DR!$B259,"ERR",DR!AX259))</f>
        <v/>
      </c>
      <c r="R257" s="2" t="str">
        <f>IF(COUNT($A257)=0,"",IF(Q257="3E","3E",IF(Q257="","I",LOOKUP(Q257/S$2,{0,0.4,0.45,0.5,0.55,0.6,0.65,0.7,0.75,0.8,1},{"F","D","C","C+","B-","B","B+","A-","A","A+"}))))</f>
        <v/>
      </c>
      <c r="S257" s="99" t="str">
        <f>IF(COUNT($A257)=0,"",IF(Q257="","--",IF(Q257="3E","3E",LOOKUP(Q257/S$2,{0,0.4,0.45,0.5,0.55,0.6,0.65,0.7,0.75,0.8,1},{0,2,2.25,2.5,2.75,3,3.25,3.5,3.75,4}))))</f>
        <v/>
      </c>
      <c r="T257" s="5" t="str">
        <f>IF(OR(COUNT($A257)=0,DR!BZ259=""),"",IF($A257&lt;&gt;DR!$B259,"ERR",DR!BZ259))</f>
        <v/>
      </c>
      <c r="U257" s="2" t="str">
        <f>IF(COUNT($A257)=0,"",IF(T257="3E","3E",IF(T257="","I",LOOKUP(T257/V$2,{0,0.4,0.45,0.5,0.55,0.6,0.65,0.7,0.75,0.8,1},{"F","D","C","C+","B-","B","B+","A-","A","A+"}))))</f>
        <v/>
      </c>
      <c r="V257" s="99" t="str">
        <f>IF(COUNT($A257)=0,"",IF(T257="","--",IF(T257="3E","3E",LOOKUP(T257/V$2,{0,0.4,0.45,0.5,0.55,0.6,0.65,0.7,0.75,0.8,1},{0,2,2.25,2.5,2.75,3,3.25,3.5,3.75,4}))))</f>
        <v/>
      </c>
      <c r="W257" s="5" t="str">
        <f>IF(COUNT($A257)=0,"",IF($A257&lt;&gt;DR!$B259,"ERR",IF(DR!$A259="IM",DR!CL259,DR!CK259)))</f>
        <v/>
      </c>
      <c r="X257" s="2" t="str">
        <f>IF(COUNT($A257)=0,"",IF(W257="3E","3E",IF(W257="","I",LOOKUP(W257/Y$2,{0,0.4,0.45,0.5,0.55,0.6,0.65,0.7,0.75,0.8,1},{"F","D","C","C+","B-","B","B+","A-","A","A+"}))))</f>
        <v/>
      </c>
      <c r="Y257" s="99" t="str">
        <f>IF(COUNT($A257)=0,"",IF(W257="","--",IF(W257="3E","3E",LOOKUP(W257/Y$2,{0,0.4,0.45,0.5,0.55,0.6,0.65,0.7,0.75,0.8,1},{0,2,2.25,2.5,2.75,3,3.25,3.5,3.75,4}))))</f>
        <v/>
      </c>
      <c r="Z257" s="5" t="str">
        <f>IF(COUNT($A257)=0,"",IF($A257&lt;&gt;DR!$B259,"ERR",DR!BF259))</f>
        <v/>
      </c>
      <c r="AA257" s="2" t="str">
        <f>IF(COUNT($A257)=0,"",IF(Z257="3E","3E",IF(Z257="","I",LOOKUP(Z257/AB$2,{0,0.4,0.45,0.5,0.55,0.6,0.65,0.7,0.75,0.8,1},{"F","D","C","C+","B-","B","B+","A-","A","A+"}))))</f>
        <v/>
      </c>
      <c r="AB257" s="99" t="str">
        <f>IF(COUNT($A257)=0,"",IF(Z257="","--",IF(Z257="3E","3E",LOOKUP(Z257/AB$2,{0,0.4,0.45,0.5,0.55,0.6,0.65,0.7,0.75,0.8,1},{0,2,2.25,2.5,2.75,3,3.25,3.5,3.75,4}))))</f>
        <v/>
      </c>
      <c r="AC257" s="5" t="str">
        <f>IF(COUNT($A257)=0,"",IF($A257&lt;&gt;DR!$B259,"ERR",DR!BG259))</f>
        <v/>
      </c>
      <c r="AD257" s="2" t="str">
        <f>IF(COUNT($A257)=0,"",IF(AC257="3E","3E",IF(AC257="","I",LOOKUP(AC257/AE$2,{0,0.4,0.45,0.5,0.55,0.6,0.65,0.7,0.75,0.8,1},{"F","D","C","C+","B-","B","B+","A-","A","A+"}))))</f>
        <v/>
      </c>
      <c r="AE257" s="99" t="str">
        <f>IF(COUNT($A257)=0,"",IF(AC257="","--",IF(AC257="3E","3E",LOOKUP(AC257/AE$2,{0,0.4,0.45,0.5,0.55,0.6,0.65,0.7,0.75,0.8,1},{0,2,2.25,2.5,2.75,3,3.25,3.5,3.75,4}))))</f>
        <v/>
      </c>
      <c r="AF257" s="5" t="str">
        <f>IF(COUNT($A257)=0,"",IF($A257&lt;&gt;DR!$B259,"ERR",DR!BQ259))</f>
        <v/>
      </c>
      <c r="AG257" s="2" t="str">
        <f>IF(COUNT($A257)=0,"",IF(AF257="3E","3E",IF(AF257="","I",LOOKUP(AF257/AH$2,{0,0.4,0.45,0.5,0.55,0.6,0.65,0.7,0.75,0.8,1},{"F","D","C","C+","B-","B","B+","A-","A","A+"}))))</f>
        <v/>
      </c>
      <c r="AH257" s="99" t="str">
        <f>IF(COUNT($A257)=0,"",IF(AF257="","--",IF(AF257="3E","3E",LOOKUP(AF257/AH$2,{0,0.4,0.45,0.5,0.55,0.6,0.65,0.7,0.75,0.8,1},{0,2,2.25,2.5,2.75,3,3.25,3.5,3.75,4}))))</f>
        <v/>
      </c>
      <c r="AI257" s="5" t="str">
        <f>IF(COUNT($A257)=0,"",IF($A257&lt;&gt;DR!$B259,"ERR",DR!BY259))</f>
        <v/>
      </c>
      <c r="AJ257" s="2" t="str">
        <f>IF(COUNT($A257)=0,"",IF(AI257="3E","3E",IF(AI257="","I",LOOKUP(AI257/AK$2,{0,0.4,0.45,0.5,0.55,0.6,0.65,0.7,0.75,0.8,1},{"F","D","C","C+","B-","B","B+","A-","A","A+"}))))</f>
        <v/>
      </c>
      <c r="AK257" s="103" t="str">
        <f>IF(COUNT($A257)=0,"",IF(AI257="","--",IF(AI257="3E","3E",LOOKUP(AI257/AK$2,{0,0.4,0.45,0.5,0.55,0.6,0.65,0.7,0.75,0.8,1},{0,2,2.25,2.5,2.75,3,3.25,3.5,3.75,4}))))</f>
        <v/>
      </c>
      <c r="AL257" s="94" t="str">
        <f>IFERROR(IF(COUNT($A257)=0,"",IF(COUNT(W257)=0,"--",IF(COUNTIF(B257:AK257,"3E")&gt;0,"3E",SUM(IF(D257&gt;=2,D257*$D$3),IF(G257&gt;=2,G257*$G$3),IF(J257&gt;=2,J257*$J$3),IF(M257&gt;=2,M257*$M$3),IF(P257&gt;=2,P257*$P$3),IF(S257&gt;=2,S257*$S$3),IF(V257&gt;=2,V257*$V$3),IF(Y257&gt;=2,Y257*$Y$3),IF(AB257&gt;=2,AB257*$AB$3),IF(AE257&gt;=2,AE257*$AE$3),IF(AH257&gt;=2,AH257*$AH$3),IF(AK257&gt;=2,AK257*$AK$3))))),"")</f>
        <v/>
      </c>
      <c r="AM257" s="4" t="str">
        <f>IF(COUNT($A257)=0,"",IF(COUNT(W257)=0,"--",IF(COUNTIF(B257:Y257,"3E")&gt;0,"3E",TRUNC(SUM(IF(N(D257)&gt;=2,D$3*D257,0),IF(N(G257)&gt;=2,G$3*G257,0),IF(N(J257)&gt;=2,J$3*J257,0),IF(N(M257)&gt;=2,M$3*M257,0),IF(N(P257)&gt;=2,P$3*P257,0),IF(N(S257)&gt;=2,S$3*S257,0),IF(N(AB257)&gt;=2,AB$3*AB257,0),IF(N(AE257)&gt;=2,AE$3*AE257,0),IF(N(AH257)&gt;=2,AH$3*AH257,0),IF(N(V257)&gt;=2,V$3*V257,0),IF(N(Y257)&gt;=2,Y$3*Y257,0))/TCP,3))))</f>
        <v/>
      </c>
      <c r="AN257" s="2" t="str">
        <f>IFERROR(IF(COUNT($A257)=0,"",IF(COUNT(W257)=0,"--",IF(COUNTIF(B257:AK257,"3E")&gt;0,"3E",SUM(IF(D257&gt;=2,$D$3),IF(G257&gt;=2,$G$3),IF(J257&gt;=2,$J$3),IF(M257&gt;=2,$M$3),IF(P257&gt;=2,$P$3),IF(S257&gt;=2,$S$3),IF(V257&gt;=2,$V$3),IF(Y257&gt;=2,$Y$3),IF(AB257&gt;=2,$AB$3),IF(AE257&gt;=2,$AE$3),IF(AH257&gt;=2,$AH$3),IF(AK257&gt;=2,$AK$3))))),"")</f>
        <v/>
      </c>
      <c r="AO257" s="2" t="str">
        <f>IF(AM257="3E","3E",IF(COUNT($A257)=0,"",IF(COUNT(AK257)=0,"I",LOOKUP(AM257,{0,2,2.25,2.5,2.75,3,3.25,3.5,3.75,4},{"F","D","C","C+","B-","B","B+","A-","A","A+"}))))</f>
        <v/>
      </c>
      <c r="AP257" s="2" t="str">
        <f>IF(AM257="3E","3E",IF(OR(COUNT($A257)=0,COUNT(W257)=0),"",IF(AND(Y257&gt;=2,AM257&gt;=2,AN257&gt;=28),"PASS","FAIL")))</f>
        <v/>
      </c>
      <c r="AQ257" s="2" t="str">
        <f>IF(COUNT($A257)=0,"",IF(AP257="3E","3E",IF(AP257="PASS",CONCATENATE(IF(N(D257)&lt;2,"411F,",""),IF(N(G257)&lt;2,"412F,",""),IF(N(J257)&lt;2,"413F,",""),IF(N(M257)&lt;2,"421F,",""),IF(N(P257)&lt;2,"422F,",""),IF(N(S257)&lt;2,"423F,",""),IF(N(AB257)&lt;2,"431F,",""),IF(N(AE257)&lt;2,"432F,",""),IF(N(AH257)&lt;2,"433F,","")),"")))</f>
        <v/>
      </c>
      <c r="AR257" s="6" t="str">
        <f t="shared" si="4"/>
        <v/>
      </c>
    </row>
    <row r="258" spans="1:44" ht="18.95" customHeight="1" x14ac:dyDescent="0.25">
      <c r="A258" s="93" t="str">
        <f>IF(DR!$B260="","",DR!$B260)</f>
        <v/>
      </c>
      <c r="B258" s="5" t="str">
        <f>IF(COUNT($A258)=0,"",IF($A258&lt;&gt;DR!$B260,"ERR",DR!J260))</f>
        <v/>
      </c>
      <c r="C258" s="2" t="str">
        <f>IF(COUNT($A258)=0,"",IF(B258="3E","3E",IF(B258="","I",LOOKUP(B258/D$2,{0,0.4,0.45,0.5,0.55,0.6,0.65,0.7,0.75,0.8,1},{"F","D","C","C+","B-","B","B+","A-","A","A+"}))))</f>
        <v/>
      </c>
      <c r="D258" s="99" t="str">
        <f>IF(COUNT($A258)=0,"",IF(B258="","--",IF(B258="3E","3E",LOOKUP(B258/D$2,{0,0.4,0.45,0.5,0.55,0.6,0.65,0.7,0.75,0.8,1},{0,2,2.25,2.5,2.75,3,3.25,3.5,3.75,4}))))</f>
        <v/>
      </c>
      <c r="E258" s="5" t="str">
        <f>IF(COUNT($A258)=0,"",IF($A258&lt;&gt;DR!$B260,"ERR",DR!R260))</f>
        <v/>
      </c>
      <c r="F258" s="2" t="str">
        <f>IF(COUNT($A258)=0,"",IF(E258="3E","3E",IF(E258="","I",LOOKUP(E258/G$2,{0,0.4,0.45,0.5,0.55,0.6,0.65,0.7,0.75,0.8,1},{"F","D","C","C+","B-","B","B+","A-","A","A+"}))))</f>
        <v/>
      </c>
      <c r="G258" s="99" t="str">
        <f>IF(COUNT($A258)=0,"",IF(E258="","--",IF(E258="3E","3E",LOOKUP(E258/G$2,{0,0.4,0.45,0.5,0.55,0.6,0.65,0.7,0.75,0.8,1},{0,2,2.25,2.5,2.75,3,3.25,3.5,3.75,4}))))</f>
        <v/>
      </c>
      <c r="H258" s="5" t="str">
        <f>IF(COUNT($A258)=0,"",IF($A258&lt;&gt;DR!$B260,"ERR",DR!Z260))</f>
        <v/>
      </c>
      <c r="I258" s="2" t="str">
        <f>IF(COUNT($A258)=0,"",IF(H258="3E","3E",IF(H258="","I",LOOKUP(H258/J$2,{0,0.4,0.45,0.5,0.55,0.6,0.65,0.7,0.75,0.8,1},{"F","D","C","C+","B-","B","B+","A-","A","A+"}))))</f>
        <v/>
      </c>
      <c r="J258" s="99" t="str">
        <f>IF(COUNT($A258)=0,"",IF(H258="","--",IF(H258="3E","3E",LOOKUP(H258/J$2,{0,0.4,0.45,0.5,0.55,0.6,0.65,0.7,0.75,0.8,1},{0,2,2.25,2.5,2.75,3,3.25,3.5,3.75,4}))))</f>
        <v/>
      </c>
      <c r="K258" s="5" t="str">
        <f>IF(COUNT($A258)=0,"",IF($A258&lt;&gt;DR!$B260,"ERR",DR!AH260))</f>
        <v/>
      </c>
      <c r="L258" s="2" t="str">
        <f>IF(COUNT($A258)=0,"",IF(K258="3E","3E",IF(K258="","I",LOOKUP(K258/M$2,{0,0.4,0.45,0.5,0.55,0.6,0.65,0.7,0.75,0.8,1},{"F","D","C","C+","B-","B","B+","A-","A","A+"}))))</f>
        <v/>
      </c>
      <c r="M258" s="99" t="str">
        <f>IF(COUNT($A258)=0,"",IF(K258="","--",IF(K258="3E","3E",LOOKUP(K258/M$2,{0,0.4,0.45,0.5,0.55,0.6,0.65,0.7,0.75,0.8,1},{0,2,2.25,2.5,2.75,3,3.25,3.5,3.75,4}))))</f>
        <v/>
      </c>
      <c r="N258" s="5" t="str">
        <f>IF(COUNT($A258)=0,"",IF($A258&lt;&gt;DR!$B260,"ERR",DR!AP260))</f>
        <v/>
      </c>
      <c r="O258" s="2" t="str">
        <f>IF(COUNT($A258)=0,"",IF(N258="3E","3E",IF(N258="","I",LOOKUP(N258/P$2,{0,0.4,0.45,0.5,0.55,0.6,0.65,0.7,0.75,0.8,1},{"F","D","C","C+","B-","B","B+","A-","A","A+"}))))</f>
        <v/>
      </c>
      <c r="P258" s="99" t="str">
        <f>IF(COUNT($A258)=0,"",IF(N258="","--",IF(N258="3E","3E",LOOKUP(N258/P$2,{0,0.4,0.45,0.5,0.55,0.6,0.65,0.7,0.75,0.8,1},{0,2,2.25,2.5,2.75,3,3.25,3.5,3.75,4}))))</f>
        <v/>
      </c>
      <c r="Q258" s="5" t="str">
        <f>IF(COUNT($A258)=0,"",IF($A258&lt;&gt;DR!$B260,"ERR",DR!AX260))</f>
        <v/>
      </c>
      <c r="R258" s="2" t="str">
        <f>IF(COUNT($A258)=0,"",IF(Q258="3E","3E",IF(Q258="","I",LOOKUP(Q258/S$2,{0,0.4,0.45,0.5,0.55,0.6,0.65,0.7,0.75,0.8,1},{"F","D","C","C+","B-","B","B+","A-","A","A+"}))))</f>
        <v/>
      </c>
      <c r="S258" s="99" t="str">
        <f>IF(COUNT($A258)=0,"",IF(Q258="","--",IF(Q258="3E","3E",LOOKUP(Q258/S$2,{0,0.4,0.45,0.5,0.55,0.6,0.65,0.7,0.75,0.8,1},{0,2,2.25,2.5,2.75,3,3.25,3.5,3.75,4}))))</f>
        <v/>
      </c>
      <c r="T258" s="5" t="str">
        <f>IF(OR(COUNT($A258)=0,DR!BZ260=""),"",IF($A258&lt;&gt;DR!$B260,"ERR",DR!BZ260))</f>
        <v/>
      </c>
      <c r="U258" s="2" t="str">
        <f>IF(COUNT($A258)=0,"",IF(T258="3E","3E",IF(T258="","I",LOOKUP(T258/V$2,{0,0.4,0.45,0.5,0.55,0.6,0.65,0.7,0.75,0.8,1},{"F","D","C","C+","B-","B","B+","A-","A","A+"}))))</f>
        <v/>
      </c>
      <c r="V258" s="99" t="str">
        <f>IF(COUNT($A258)=0,"",IF(T258="","--",IF(T258="3E","3E",LOOKUP(T258/V$2,{0,0.4,0.45,0.5,0.55,0.6,0.65,0.7,0.75,0.8,1},{0,2,2.25,2.5,2.75,3,3.25,3.5,3.75,4}))))</f>
        <v/>
      </c>
      <c r="W258" s="5" t="str">
        <f>IF(COUNT($A258)=0,"",IF($A258&lt;&gt;DR!$B260,"ERR",IF(DR!$A260="IM",DR!CL260,DR!CK260)))</f>
        <v/>
      </c>
      <c r="X258" s="2" t="str">
        <f>IF(COUNT($A258)=0,"",IF(W258="3E","3E",IF(W258="","I",LOOKUP(W258/Y$2,{0,0.4,0.45,0.5,0.55,0.6,0.65,0.7,0.75,0.8,1},{"F","D","C","C+","B-","B","B+","A-","A","A+"}))))</f>
        <v/>
      </c>
      <c r="Y258" s="99" t="str">
        <f>IF(COUNT($A258)=0,"",IF(W258="","--",IF(W258="3E","3E",LOOKUP(W258/Y$2,{0,0.4,0.45,0.5,0.55,0.6,0.65,0.7,0.75,0.8,1},{0,2,2.25,2.5,2.75,3,3.25,3.5,3.75,4}))))</f>
        <v/>
      </c>
      <c r="Z258" s="5" t="str">
        <f>IF(COUNT($A258)=0,"",IF($A258&lt;&gt;DR!$B260,"ERR",DR!BF260))</f>
        <v/>
      </c>
      <c r="AA258" s="2" t="str">
        <f>IF(COUNT($A258)=0,"",IF(Z258="3E","3E",IF(Z258="","I",LOOKUP(Z258/AB$2,{0,0.4,0.45,0.5,0.55,0.6,0.65,0.7,0.75,0.8,1},{"F","D","C","C+","B-","B","B+","A-","A","A+"}))))</f>
        <v/>
      </c>
      <c r="AB258" s="99" t="str">
        <f>IF(COUNT($A258)=0,"",IF(Z258="","--",IF(Z258="3E","3E",LOOKUP(Z258/AB$2,{0,0.4,0.45,0.5,0.55,0.6,0.65,0.7,0.75,0.8,1},{0,2,2.25,2.5,2.75,3,3.25,3.5,3.75,4}))))</f>
        <v/>
      </c>
      <c r="AC258" s="5" t="str">
        <f>IF(COUNT($A258)=0,"",IF($A258&lt;&gt;DR!$B260,"ERR",DR!BG260))</f>
        <v/>
      </c>
      <c r="AD258" s="2" t="str">
        <f>IF(COUNT($A258)=0,"",IF(AC258="3E","3E",IF(AC258="","I",LOOKUP(AC258/AE$2,{0,0.4,0.45,0.5,0.55,0.6,0.65,0.7,0.75,0.8,1},{"F","D","C","C+","B-","B","B+","A-","A","A+"}))))</f>
        <v/>
      </c>
      <c r="AE258" s="99" t="str">
        <f>IF(COUNT($A258)=0,"",IF(AC258="","--",IF(AC258="3E","3E",LOOKUP(AC258/AE$2,{0,0.4,0.45,0.5,0.55,0.6,0.65,0.7,0.75,0.8,1},{0,2,2.25,2.5,2.75,3,3.25,3.5,3.75,4}))))</f>
        <v/>
      </c>
      <c r="AF258" s="5" t="str">
        <f>IF(COUNT($A258)=0,"",IF($A258&lt;&gt;DR!$B260,"ERR",DR!BQ260))</f>
        <v/>
      </c>
      <c r="AG258" s="2" t="str">
        <f>IF(COUNT($A258)=0,"",IF(AF258="3E","3E",IF(AF258="","I",LOOKUP(AF258/AH$2,{0,0.4,0.45,0.5,0.55,0.6,0.65,0.7,0.75,0.8,1},{"F","D","C","C+","B-","B","B+","A-","A","A+"}))))</f>
        <v/>
      </c>
      <c r="AH258" s="99" t="str">
        <f>IF(COUNT($A258)=0,"",IF(AF258="","--",IF(AF258="3E","3E",LOOKUP(AF258/AH$2,{0,0.4,0.45,0.5,0.55,0.6,0.65,0.7,0.75,0.8,1},{0,2,2.25,2.5,2.75,3,3.25,3.5,3.75,4}))))</f>
        <v/>
      </c>
      <c r="AI258" s="5" t="str">
        <f>IF(COUNT($A258)=0,"",IF($A258&lt;&gt;DR!$B260,"ERR",DR!BY260))</f>
        <v/>
      </c>
      <c r="AJ258" s="2" t="str">
        <f>IF(COUNT($A258)=0,"",IF(AI258="3E","3E",IF(AI258="","I",LOOKUP(AI258/AK$2,{0,0.4,0.45,0.5,0.55,0.6,0.65,0.7,0.75,0.8,1},{"F","D","C","C+","B-","B","B+","A-","A","A+"}))))</f>
        <v/>
      </c>
      <c r="AK258" s="103" t="str">
        <f>IF(COUNT($A258)=0,"",IF(AI258="","--",IF(AI258="3E","3E",LOOKUP(AI258/AK$2,{0,0.4,0.45,0.5,0.55,0.6,0.65,0.7,0.75,0.8,1},{0,2,2.25,2.5,2.75,3,3.25,3.5,3.75,4}))))</f>
        <v/>
      </c>
      <c r="AL258" s="94" t="str">
        <f>IFERROR(IF(COUNT($A258)=0,"",IF(COUNT(W258)=0,"--",IF(COUNTIF(B258:AK258,"3E")&gt;0,"3E",SUM(IF(D258&gt;=2,D258*$D$3),IF(G258&gt;=2,G258*$G$3),IF(J258&gt;=2,J258*$J$3),IF(M258&gt;=2,M258*$M$3),IF(P258&gt;=2,P258*$P$3),IF(S258&gt;=2,S258*$S$3),IF(V258&gt;=2,V258*$V$3),IF(Y258&gt;=2,Y258*$Y$3),IF(AB258&gt;=2,AB258*$AB$3),IF(AE258&gt;=2,AE258*$AE$3),IF(AH258&gt;=2,AH258*$AH$3),IF(AK258&gt;=2,AK258*$AK$3))))),"")</f>
        <v/>
      </c>
      <c r="AM258" s="4" t="str">
        <f>IF(COUNT($A258)=0,"",IF(COUNT(W258)=0,"--",IF(COUNTIF(B258:Y258,"3E")&gt;0,"3E",TRUNC(SUM(IF(N(D258)&gt;=2,D$3*D258,0),IF(N(G258)&gt;=2,G$3*G258,0),IF(N(J258)&gt;=2,J$3*J258,0),IF(N(M258)&gt;=2,M$3*M258,0),IF(N(P258)&gt;=2,P$3*P258,0),IF(N(S258)&gt;=2,S$3*S258,0),IF(N(AB258)&gt;=2,AB$3*AB258,0),IF(N(AE258)&gt;=2,AE$3*AE258,0),IF(N(AH258)&gt;=2,AH$3*AH258,0),IF(N(V258)&gt;=2,V$3*V258,0),IF(N(Y258)&gt;=2,Y$3*Y258,0))/TCP,3))))</f>
        <v/>
      </c>
      <c r="AN258" s="2" t="str">
        <f>IFERROR(IF(COUNT($A258)=0,"",IF(COUNT(W258)=0,"--",IF(COUNTIF(B258:AK258,"3E")&gt;0,"3E",SUM(IF(D258&gt;=2,$D$3),IF(G258&gt;=2,$G$3),IF(J258&gt;=2,$J$3),IF(M258&gt;=2,$M$3),IF(P258&gt;=2,$P$3),IF(S258&gt;=2,$S$3),IF(V258&gt;=2,$V$3),IF(Y258&gt;=2,$Y$3),IF(AB258&gt;=2,$AB$3),IF(AE258&gt;=2,$AE$3),IF(AH258&gt;=2,$AH$3),IF(AK258&gt;=2,$AK$3))))),"")</f>
        <v/>
      </c>
      <c r="AO258" s="2" t="str">
        <f>IF(AM258="3E","3E",IF(COUNT($A258)=0,"",IF(COUNT(AK258)=0,"I",LOOKUP(AM258,{0,2,2.25,2.5,2.75,3,3.25,3.5,3.75,4},{"F","D","C","C+","B-","B","B+","A-","A","A+"}))))</f>
        <v/>
      </c>
      <c r="AP258" s="2" t="str">
        <f>IF(AM258="3E","3E",IF(OR(COUNT($A258)=0,COUNT(W258)=0),"",IF(AND(Y258&gt;=2,AM258&gt;=2,AN258&gt;=28),"PASS","FAIL")))</f>
        <v/>
      </c>
      <c r="AQ258" s="2" t="str">
        <f>IF(COUNT($A258)=0,"",IF(AP258="3E","3E",IF(AP258="PASS",CONCATENATE(IF(N(D258)&lt;2,"411F,",""),IF(N(G258)&lt;2,"412F,",""),IF(N(J258)&lt;2,"413F,",""),IF(N(M258)&lt;2,"421F,",""),IF(N(P258)&lt;2,"422F,",""),IF(N(S258)&lt;2,"423F,",""),IF(N(AB258)&lt;2,"431F,",""),IF(N(AE258)&lt;2,"432F,",""),IF(N(AH258)&lt;2,"433F,","")),"")))</f>
        <v/>
      </c>
      <c r="AR258" s="6" t="str">
        <f t="shared" si="4"/>
        <v/>
      </c>
    </row>
    <row r="259" spans="1:44" ht="18.95" customHeight="1" x14ac:dyDescent="0.25">
      <c r="A259" s="93" t="str">
        <f>IF(DR!$B261="","",DR!$B261)</f>
        <v/>
      </c>
      <c r="B259" s="5" t="str">
        <f>IF(COUNT($A259)=0,"",IF($A259&lt;&gt;DR!$B261,"ERR",DR!J261))</f>
        <v/>
      </c>
      <c r="C259" s="2" t="str">
        <f>IF(COUNT($A259)=0,"",IF(B259="3E","3E",IF(B259="","I",LOOKUP(B259/D$2,{0,0.4,0.45,0.5,0.55,0.6,0.65,0.7,0.75,0.8,1},{"F","D","C","C+","B-","B","B+","A-","A","A+"}))))</f>
        <v/>
      </c>
      <c r="D259" s="99" t="str">
        <f>IF(COUNT($A259)=0,"",IF(B259="","--",IF(B259="3E","3E",LOOKUP(B259/D$2,{0,0.4,0.45,0.5,0.55,0.6,0.65,0.7,0.75,0.8,1},{0,2,2.25,2.5,2.75,3,3.25,3.5,3.75,4}))))</f>
        <v/>
      </c>
      <c r="E259" s="5" t="str">
        <f>IF(COUNT($A259)=0,"",IF($A259&lt;&gt;DR!$B261,"ERR",DR!R261))</f>
        <v/>
      </c>
      <c r="F259" s="2" t="str">
        <f>IF(COUNT($A259)=0,"",IF(E259="3E","3E",IF(E259="","I",LOOKUP(E259/G$2,{0,0.4,0.45,0.5,0.55,0.6,0.65,0.7,0.75,0.8,1},{"F","D","C","C+","B-","B","B+","A-","A","A+"}))))</f>
        <v/>
      </c>
      <c r="G259" s="99" t="str">
        <f>IF(COUNT($A259)=0,"",IF(E259="","--",IF(E259="3E","3E",LOOKUP(E259/G$2,{0,0.4,0.45,0.5,0.55,0.6,0.65,0.7,0.75,0.8,1},{0,2,2.25,2.5,2.75,3,3.25,3.5,3.75,4}))))</f>
        <v/>
      </c>
      <c r="H259" s="5" t="str">
        <f>IF(COUNT($A259)=0,"",IF($A259&lt;&gt;DR!$B261,"ERR",DR!Z261))</f>
        <v/>
      </c>
      <c r="I259" s="2" t="str">
        <f>IF(COUNT($A259)=0,"",IF(H259="3E","3E",IF(H259="","I",LOOKUP(H259/J$2,{0,0.4,0.45,0.5,0.55,0.6,0.65,0.7,0.75,0.8,1},{"F","D","C","C+","B-","B","B+","A-","A","A+"}))))</f>
        <v/>
      </c>
      <c r="J259" s="99" t="str">
        <f>IF(COUNT($A259)=0,"",IF(H259="","--",IF(H259="3E","3E",LOOKUP(H259/J$2,{0,0.4,0.45,0.5,0.55,0.6,0.65,0.7,0.75,0.8,1},{0,2,2.25,2.5,2.75,3,3.25,3.5,3.75,4}))))</f>
        <v/>
      </c>
      <c r="K259" s="5" t="str">
        <f>IF(COUNT($A259)=0,"",IF($A259&lt;&gt;DR!$B261,"ERR",DR!AH261))</f>
        <v/>
      </c>
      <c r="L259" s="2" t="str">
        <f>IF(COUNT($A259)=0,"",IF(K259="3E","3E",IF(K259="","I",LOOKUP(K259/M$2,{0,0.4,0.45,0.5,0.55,0.6,0.65,0.7,0.75,0.8,1},{"F","D","C","C+","B-","B","B+","A-","A","A+"}))))</f>
        <v/>
      </c>
      <c r="M259" s="99" t="str">
        <f>IF(COUNT($A259)=0,"",IF(K259="","--",IF(K259="3E","3E",LOOKUP(K259/M$2,{0,0.4,0.45,0.5,0.55,0.6,0.65,0.7,0.75,0.8,1},{0,2,2.25,2.5,2.75,3,3.25,3.5,3.75,4}))))</f>
        <v/>
      </c>
      <c r="N259" s="5" t="str">
        <f>IF(COUNT($A259)=0,"",IF($A259&lt;&gt;DR!$B261,"ERR",DR!AP261))</f>
        <v/>
      </c>
      <c r="O259" s="2" t="str">
        <f>IF(COUNT($A259)=0,"",IF(N259="3E","3E",IF(N259="","I",LOOKUP(N259/P$2,{0,0.4,0.45,0.5,0.55,0.6,0.65,0.7,0.75,0.8,1},{"F","D","C","C+","B-","B","B+","A-","A","A+"}))))</f>
        <v/>
      </c>
      <c r="P259" s="99" t="str">
        <f>IF(COUNT($A259)=0,"",IF(N259="","--",IF(N259="3E","3E",LOOKUP(N259/P$2,{0,0.4,0.45,0.5,0.55,0.6,0.65,0.7,0.75,0.8,1},{0,2,2.25,2.5,2.75,3,3.25,3.5,3.75,4}))))</f>
        <v/>
      </c>
      <c r="Q259" s="5" t="str">
        <f>IF(COUNT($A259)=0,"",IF($A259&lt;&gt;DR!$B261,"ERR",DR!AX261))</f>
        <v/>
      </c>
      <c r="R259" s="2" t="str">
        <f>IF(COUNT($A259)=0,"",IF(Q259="3E","3E",IF(Q259="","I",LOOKUP(Q259/S$2,{0,0.4,0.45,0.5,0.55,0.6,0.65,0.7,0.75,0.8,1},{"F","D","C","C+","B-","B","B+","A-","A","A+"}))))</f>
        <v/>
      </c>
      <c r="S259" s="99" t="str">
        <f>IF(COUNT($A259)=0,"",IF(Q259="","--",IF(Q259="3E","3E",LOOKUP(Q259/S$2,{0,0.4,0.45,0.5,0.55,0.6,0.65,0.7,0.75,0.8,1},{0,2,2.25,2.5,2.75,3,3.25,3.5,3.75,4}))))</f>
        <v/>
      </c>
      <c r="T259" s="5" t="str">
        <f>IF(OR(COUNT($A259)=0,DR!BZ261=""),"",IF($A259&lt;&gt;DR!$B261,"ERR",DR!BZ261))</f>
        <v/>
      </c>
      <c r="U259" s="2" t="str">
        <f>IF(COUNT($A259)=0,"",IF(T259="3E","3E",IF(T259="","I",LOOKUP(T259/V$2,{0,0.4,0.45,0.5,0.55,0.6,0.65,0.7,0.75,0.8,1},{"F","D","C","C+","B-","B","B+","A-","A","A+"}))))</f>
        <v/>
      </c>
      <c r="V259" s="99" t="str">
        <f>IF(COUNT($A259)=0,"",IF(T259="","--",IF(T259="3E","3E",LOOKUP(T259/V$2,{0,0.4,0.45,0.5,0.55,0.6,0.65,0.7,0.75,0.8,1},{0,2,2.25,2.5,2.75,3,3.25,3.5,3.75,4}))))</f>
        <v/>
      </c>
      <c r="W259" s="5" t="str">
        <f>IF(COUNT($A259)=0,"",IF($A259&lt;&gt;DR!$B261,"ERR",IF(DR!$A261="IM",DR!CL261,DR!CK261)))</f>
        <v/>
      </c>
      <c r="X259" s="2" t="str">
        <f>IF(COUNT($A259)=0,"",IF(W259="3E","3E",IF(W259="","I",LOOKUP(W259/Y$2,{0,0.4,0.45,0.5,0.55,0.6,0.65,0.7,0.75,0.8,1},{"F","D","C","C+","B-","B","B+","A-","A","A+"}))))</f>
        <v/>
      </c>
      <c r="Y259" s="99" t="str">
        <f>IF(COUNT($A259)=0,"",IF(W259="","--",IF(W259="3E","3E",LOOKUP(W259/Y$2,{0,0.4,0.45,0.5,0.55,0.6,0.65,0.7,0.75,0.8,1},{0,2,2.25,2.5,2.75,3,3.25,3.5,3.75,4}))))</f>
        <v/>
      </c>
      <c r="Z259" s="5" t="str">
        <f>IF(COUNT($A259)=0,"",IF($A259&lt;&gt;DR!$B261,"ERR",DR!BF261))</f>
        <v/>
      </c>
      <c r="AA259" s="2" t="str">
        <f>IF(COUNT($A259)=0,"",IF(Z259="3E","3E",IF(Z259="","I",LOOKUP(Z259/AB$2,{0,0.4,0.45,0.5,0.55,0.6,0.65,0.7,0.75,0.8,1},{"F","D","C","C+","B-","B","B+","A-","A","A+"}))))</f>
        <v/>
      </c>
      <c r="AB259" s="99" t="str">
        <f>IF(COUNT($A259)=0,"",IF(Z259="","--",IF(Z259="3E","3E",LOOKUP(Z259/AB$2,{0,0.4,0.45,0.5,0.55,0.6,0.65,0.7,0.75,0.8,1},{0,2,2.25,2.5,2.75,3,3.25,3.5,3.75,4}))))</f>
        <v/>
      </c>
      <c r="AC259" s="5" t="str">
        <f>IF(COUNT($A259)=0,"",IF($A259&lt;&gt;DR!$B261,"ERR",DR!BG261))</f>
        <v/>
      </c>
      <c r="AD259" s="2" t="str">
        <f>IF(COUNT($A259)=0,"",IF(AC259="3E","3E",IF(AC259="","I",LOOKUP(AC259/AE$2,{0,0.4,0.45,0.5,0.55,0.6,0.65,0.7,0.75,0.8,1},{"F","D","C","C+","B-","B","B+","A-","A","A+"}))))</f>
        <v/>
      </c>
      <c r="AE259" s="99" t="str">
        <f>IF(COUNT($A259)=0,"",IF(AC259="","--",IF(AC259="3E","3E",LOOKUP(AC259/AE$2,{0,0.4,0.45,0.5,0.55,0.6,0.65,0.7,0.75,0.8,1},{0,2,2.25,2.5,2.75,3,3.25,3.5,3.75,4}))))</f>
        <v/>
      </c>
      <c r="AF259" s="5" t="str">
        <f>IF(COUNT($A259)=0,"",IF($A259&lt;&gt;DR!$B261,"ERR",DR!BQ261))</f>
        <v/>
      </c>
      <c r="AG259" s="2" t="str">
        <f>IF(COUNT($A259)=0,"",IF(AF259="3E","3E",IF(AF259="","I",LOOKUP(AF259/AH$2,{0,0.4,0.45,0.5,0.55,0.6,0.65,0.7,0.75,0.8,1},{"F","D","C","C+","B-","B","B+","A-","A","A+"}))))</f>
        <v/>
      </c>
      <c r="AH259" s="99" t="str">
        <f>IF(COUNT($A259)=0,"",IF(AF259="","--",IF(AF259="3E","3E",LOOKUP(AF259/AH$2,{0,0.4,0.45,0.5,0.55,0.6,0.65,0.7,0.75,0.8,1},{0,2,2.25,2.5,2.75,3,3.25,3.5,3.75,4}))))</f>
        <v/>
      </c>
      <c r="AI259" s="5" t="str">
        <f>IF(COUNT($A259)=0,"",IF($A259&lt;&gt;DR!$B261,"ERR",DR!BY261))</f>
        <v/>
      </c>
      <c r="AJ259" s="2" t="str">
        <f>IF(COUNT($A259)=0,"",IF(AI259="3E","3E",IF(AI259="","I",LOOKUP(AI259/AK$2,{0,0.4,0.45,0.5,0.55,0.6,0.65,0.7,0.75,0.8,1},{"F","D","C","C+","B-","B","B+","A-","A","A+"}))))</f>
        <v/>
      </c>
      <c r="AK259" s="103" t="str">
        <f>IF(COUNT($A259)=0,"",IF(AI259="","--",IF(AI259="3E","3E",LOOKUP(AI259/AK$2,{0,0.4,0.45,0.5,0.55,0.6,0.65,0.7,0.75,0.8,1},{0,2,2.25,2.5,2.75,3,3.25,3.5,3.75,4}))))</f>
        <v/>
      </c>
      <c r="AL259" s="94" t="str">
        <f>IFERROR(IF(COUNT($A259)=0,"",IF(COUNT(W259)=0,"--",IF(COUNTIF(B259:AK259,"3E")&gt;0,"3E",SUM(IF(D259&gt;=2,D259*$D$3),IF(G259&gt;=2,G259*$G$3),IF(J259&gt;=2,J259*$J$3),IF(M259&gt;=2,M259*$M$3),IF(P259&gt;=2,P259*$P$3),IF(S259&gt;=2,S259*$S$3),IF(V259&gt;=2,V259*$V$3),IF(Y259&gt;=2,Y259*$Y$3),IF(AB259&gt;=2,AB259*$AB$3),IF(AE259&gt;=2,AE259*$AE$3),IF(AH259&gt;=2,AH259*$AH$3),IF(AK259&gt;=2,AK259*$AK$3))))),"")</f>
        <v/>
      </c>
      <c r="AM259" s="4" t="str">
        <f>IF(COUNT($A259)=0,"",IF(COUNT(W259)=0,"--",IF(COUNTIF(B259:Y259,"3E")&gt;0,"3E",TRUNC(SUM(IF(N(D259)&gt;=2,D$3*D259,0),IF(N(G259)&gt;=2,G$3*G259,0),IF(N(J259)&gt;=2,J$3*J259,0),IF(N(M259)&gt;=2,M$3*M259,0),IF(N(P259)&gt;=2,P$3*P259,0),IF(N(S259)&gt;=2,S$3*S259,0),IF(N(AB259)&gt;=2,AB$3*AB259,0),IF(N(AE259)&gt;=2,AE$3*AE259,0),IF(N(AH259)&gt;=2,AH$3*AH259,0),IF(N(V259)&gt;=2,V$3*V259,0),IF(N(Y259)&gt;=2,Y$3*Y259,0))/TCP,3))))</f>
        <v/>
      </c>
      <c r="AN259" s="2" t="str">
        <f>IFERROR(IF(COUNT($A259)=0,"",IF(COUNT(W259)=0,"--",IF(COUNTIF(B259:AK259,"3E")&gt;0,"3E",SUM(IF(D259&gt;=2,$D$3),IF(G259&gt;=2,$G$3),IF(J259&gt;=2,$J$3),IF(M259&gt;=2,$M$3),IF(P259&gt;=2,$P$3),IF(S259&gt;=2,$S$3),IF(V259&gt;=2,$V$3),IF(Y259&gt;=2,$Y$3),IF(AB259&gt;=2,$AB$3),IF(AE259&gt;=2,$AE$3),IF(AH259&gt;=2,$AH$3),IF(AK259&gt;=2,$AK$3))))),"")</f>
        <v/>
      </c>
      <c r="AO259" s="2" t="str">
        <f>IF(AM259="3E","3E",IF(COUNT($A259)=0,"",IF(COUNT(AK259)=0,"I",LOOKUP(AM259,{0,2,2.25,2.5,2.75,3,3.25,3.5,3.75,4},{"F","D","C","C+","B-","B","B+","A-","A","A+"}))))</f>
        <v/>
      </c>
      <c r="AP259" s="2" t="str">
        <f>IF(AM259="3E","3E",IF(OR(COUNT($A259)=0,COUNT(W259)=0),"",IF(AND(Y259&gt;=2,AM259&gt;=2,AN259&gt;=28),"PASS","FAIL")))</f>
        <v/>
      </c>
      <c r="AQ259" s="2" t="str">
        <f>IF(COUNT($A259)=0,"",IF(AP259="3E","3E",IF(AP259="PASS",CONCATENATE(IF(N(D259)&lt;2,"411F,",""),IF(N(G259)&lt;2,"412F,",""),IF(N(J259)&lt;2,"413F,",""),IF(N(M259)&lt;2,"421F,",""),IF(N(P259)&lt;2,"422F,",""),IF(N(S259)&lt;2,"423F,",""),IF(N(AB259)&lt;2,"431F,",""),IF(N(AE259)&lt;2,"432F,",""),IF(N(AH259)&lt;2,"433F,","")),"")))</f>
        <v/>
      </c>
      <c r="AR259" s="6" t="str">
        <f t="shared" si="4"/>
        <v/>
      </c>
    </row>
    <row r="260" spans="1:44" ht="18.95" customHeight="1" x14ac:dyDescent="0.25">
      <c r="A260" s="93" t="str">
        <f>IF(DR!$B262="","",DR!$B262)</f>
        <v/>
      </c>
      <c r="B260" s="5" t="str">
        <f>IF(COUNT($A260)=0,"",IF($A260&lt;&gt;DR!$B262,"ERR",DR!J262))</f>
        <v/>
      </c>
      <c r="C260" s="2" t="str">
        <f>IF(COUNT($A260)=0,"",IF(B260="3E","3E",IF(B260="","I",LOOKUP(B260/D$2,{0,0.4,0.45,0.5,0.55,0.6,0.65,0.7,0.75,0.8,1},{"F","D","C","C+","B-","B","B+","A-","A","A+"}))))</f>
        <v/>
      </c>
      <c r="D260" s="99" t="str">
        <f>IF(COUNT($A260)=0,"",IF(B260="","--",IF(B260="3E","3E",LOOKUP(B260/D$2,{0,0.4,0.45,0.5,0.55,0.6,0.65,0.7,0.75,0.8,1},{0,2,2.25,2.5,2.75,3,3.25,3.5,3.75,4}))))</f>
        <v/>
      </c>
      <c r="E260" s="5" t="str">
        <f>IF(COUNT($A260)=0,"",IF($A260&lt;&gt;DR!$B262,"ERR",DR!R262))</f>
        <v/>
      </c>
      <c r="F260" s="2" t="str">
        <f>IF(COUNT($A260)=0,"",IF(E260="3E","3E",IF(E260="","I",LOOKUP(E260/G$2,{0,0.4,0.45,0.5,0.55,0.6,0.65,0.7,0.75,0.8,1},{"F","D","C","C+","B-","B","B+","A-","A","A+"}))))</f>
        <v/>
      </c>
      <c r="G260" s="99" t="str">
        <f>IF(COUNT($A260)=0,"",IF(E260="","--",IF(E260="3E","3E",LOOKUP(E260/G$2,{0,0.4,0.45,0.5,0.55,0.6,0.65,0.7,0.75,0.8,1},{0,2,2.25,2.5,2.75,3,3.25,3.5,3.75,4}))))</f>
        <v/>
      </c>
      <c r="H260" s="5" t="str">
        <f>IF(COUNT($A260)=0,"",IF($A260&lt;&gt;DR!$B262,"ERR",DR!Z262))</f>
        <v/>
      </c>
      <c r="I260" s="2" t="str">
        <f>IF(COUNT($A260)=0,"",IF(H260="3E","3E",IF(H260="","I",LOOKUP(H260/J$2,{0,0.4,0.45,0.5,0.55,0.6,0.65,0.7,0.75,0.8,1},{"F","D","C","C+","B-","B","B+","A-","A","A+"}))))</f>
        <v/>
      </c>
      <c r="J260" s="99" t="str">
        <f>IF(COUNT($A260)=0,"",IF(H260="","--",IF(H260="3E","3E",LOOKUP(H260/J$2,{0,0.4,0.45,0.5,0.55,0.6,0.65,0.7,0.75,0.8,1},{0,2,2.25,2.5,2.75,3,3.25,3.5,3.75,4}))))</f>
        <v/>
      </c>
      <c r="K260" s="5" t="str">
        <f>IF(COUNT($A260)=0,"",IF($A260&lt;&gt;DR!$B262,"ERR",DR!AH262))</f>
        <v/>
      </c>
      <c r="L260" s="2" t="str">
        <f>IF(COUNT($A260)=0,"",IF(K260="3E","3E",IF(K260="","I",LOOKUP(K260/M$2,{0,0.4,0.45,0.5,0.55,0.6,0.65,0.7,0.75,0.8,1},{"F","D","C","C+","B-","B","B+","A-","A","A+"}))))</f>
        <v/>
      </c>
      <c r="M260" s="99" t="str">
        <f>IF(COUNT($A260)=0,"",IF(K260="","--",IF(K260="3E","3E",LOOKUP(K260/M$2,{0,0.4,0.45,0.5,0.55,0.6,0.65,0.7,0.75,0.8,1},{0,2,2.25,2.5,2.75,3,3.25,3.5,3.75,4}))))</f>
        <v/>
      </c>
      <c r="N260" s="5" t="str">
        <f>IF(COUNT($A260)=0,"",IF($A260&lt;&gt;DR!$B262,"ERR",DR!AP262))</f>
        <v/>
      </c>
      <c r="O260" s="2" t="str">
        <f>IF(COUNT($A260)=0,"",IF(N260="3E","3E",IF(N260="","I",LOOKUP(N260/P$2,{0,0.4,0.45,0.5,0.55,0.6,0.65,0.7,0.75,0.8,1},{"F","D","C","C+","B-","B","B+","A-","A","A+"}))))</f>
        <v/>
      </c>
      <c r="P260" s="99" t="str">
        <f>IF(COUNT($A260)=0,"",IF(N260="","--",IF(N260="3E","3E",LOOKUP(N260/P$2,{0,0.4,0.45,0.5,0.55,0.6,0.65,0.7,0.75,0.8,1},{0,2,2.25,2.5,2.75,3,3.25,3.5,3.75,4}))))</f>
        <v/>
      </c>
      <c r="Q260" s="5" t="str">
        <f>IF(COUNT($A260)=0,"",IF($A260&lt;&gt;DR!$B262,"ERR",DR!AX262))</f>
        <v/>
      </c>
      <c r="R260" s="2" t="str">
        <f>IF(COUNT($A260)=0,"",IF(Q260="3E","3E",IF(Q260="","I",LOOKUP(Q260/S$2,{0,0.4,0.45,0.5,0.55,0.6,0.65,0.7,0.75,0.8,1},{"F","D","C","C+","B-","B","B+","A-","A","A+"}))))</f>
        <v/>
      </c>
      <c r="S260" s="99" t="str">
        <f>IF(COUNT($A260)=0,"",IF(Q260="","--",IF(Q260="3E","3E",LOOKUP(Q260/S$2,{0,0.4,0.45,0.5,0.55,0.6,0.65,0.7,0.75,0.8,1},{0,2,2.25,2.5,2.75,3,3.25,3.5,3.75,4}))))</f>
        <v/>
      </c>
      <c r="T260" s="5" t="str">
        <f>IF(OR(COUNT($A260)=0,DR!BZ262=""),"",IF($A260&lt;&gt;DR!$B262,"ERR",DR!BZ262))</f>
        <v/>
      </c>
      <c r="U260" s="2" t="str">
        <f>IF(COUNT($A260)=0,"",IF(T260="3E","3E",IF(T260="","I",LOOKUP(T260/V$2,{0,0.4,0.45,0.5,0.55,0.6,0.65,0.7,0.75,0.8,1},{"F","D","C","C+","B-","B","B+","A-","A","A+"}))))</f>
        <v/>
      </c>
      <c r="V260" s="99" t="str">
        <f>IF(COUNT($A260)=0,"",IF(T260="","--",IF(T260="3E","3E",LOOKUP(T260/V$2,{0,0.4,0.45,0.5,0.55,0.6,0.65,0.7,0.75,0.8,1},{0,2,2.25,2.5,2.75,3,3.25,3.5,3.75,4}))))</f>
        <v/>
      </c>
      <c r="W260" s="5" t="str">
        <f>IF(COUNT($A260)=0,"",IF($A260&lt;&gt;DR!$B262,"ERR",IF(DR!$A262="IM",DR!CL262,DR!CK262)))</f>
        <v/>
      </c>
      <c r="X260" s="2" t="str">
        <f>IF(COUNT($A260)=0,"",IF(W260="3E","3E",IF(W260="","I",LOOKUP(W260/Y$2,{0,0.4,0.45,0.5,0.55,0.6,0.65,0.7,0.75,0.8,1},{"F","D","C","C+","B-","B","B+","A-","A","A+"}))))</f>
        <v/>
      </c>
      <c r="Y260" s="99" t="str">
        <f>IF(COUNT($A260)=0,"",IF(W260="","--",IF(W260="3E","3E",LOOKUP(W260/Y$2,{0,0.4,0.45,0.5,0.55,0.6,0.65,0.7,0.75,0.8,1},{0,2,2.25,2.5,2.75,3,3.25,3.5,3.75,4}))))</f>
        <v/>
      </c>
      <c r="Z260" s="5" t="str">
        <f>IF(COUNT($A260)=0,"",IF($A260&lt;&gt;DR!$B262,"ERR",DR!BF262))</f>
        <v/>
      </c>
      <c r="AA260" s="2" t="str">
        <f>IF(COUNT($A260)=0,"",IF(Z260="3E","3E",IF(Z260="","I",LOOKUP(Z260/AB$2,{0,0.4,0.45,0.5,0.55,0.6,0.65,0.7,0.75,0.8,1},{"F","D","C","C+","B-","B","B+","A-","A","A+"}))))</f>
        <v/>
      </c>
      <c r="AB260" s="99" t="str">
        <f>IF(COUNT($A260)=0,"",IF(Z260="","--",IF(Z260="3E","3E",LOOKUP(Z260/AB$2,{0,0.4,0.45,0.5,0.55,0.6,0.65,0.7,0.75,0.8,1},{0,2,2.25,2.5,2.75,3,3.25,3.5,3.75,4}))))</f>
        <v/>
      </c>
      <c r="AC260" s="5" t="str">
        <f>IF(COUNT($A260)=0,"",IF($A260&lt;&gt;DR!$B262,"ERR",DR!BG262))</f>
        <v/>
      </c>
      <c r="AD260" s="2" t="str">
        <f>IF(COUNT($A260)=0,"",IF(AC260="3E","3E",IF(AC260="","I",LOOKUP(AC260/AE$2,{0,0.4,0.45,0.5,0.55,0.6,0.65,0.7,0.75,0.8,1},{"F","D","C","C+","B-","B","B+","A-","A","A+"}))))</f>
        <v/>
      </c>
      <c r="AE260" s="99" t="str">
        <f>IF(COUNT($A260)=0,"",IF(AC260="","--",IF(AC260="3E","3E",LOOKUP(AC260/AE$2,{0,0.4,0.45,0.5,0.55,0.6,0.65,0.7,0.75,0.8,1},{0,2,2.25,2.5,2.75,3,3.25,3.5,3.75,4}))))</f>
        <v/>
      </c>
      <c r="AF260" s="5" t="str">
        <f>IF(COUNT($A260)=0,"",IF($A260&lt;&gt;DR!$B262,"ERR",DR!BQ262))</f>
        <v/>
      </c>
      <c r="AG260" s="2" t="str">
        <f>IF(COUNT($A260)=0,"",IF(AF260="3E","3E",IF(AF260="","I",LOOKUP(AF260/AH$2,{0,0.4,0.45,0.5,0.55,0.6,0.65,0.7,0.75,0.8,1},{"F","D","C","C+","B-","B","B+","A-","A","A+"}))))</f>
        <v/>
      </c>
      <c r="AH260" s="99" t="str">
        <f>IF(COUNT($A260)=0,"",IF(AF260="","--",IF(AF260="3E","3E",LOOKUP(AF260/AH$2,{0,0.4,0.45,0.5,0.55,0.6,0.65,0.7,0.75,0.8,1},{0,2,2.25,2.5,2.75,3,3.25,3.5,3.75,4}))))</f>
        <v/>
      </c>
      <c r="AI260" s="5" t="str">
        <f>IF(COUNT($A260)=0,"",IF($A260&lt;&gt;DR!$B262,"ERR",DR!BY262))</f>
        <v/>
      </c>
      <c r="AJ260" s="2" t="str">
        <f>IF(COUNT($A260)=0,"",IF(AI260="3E","3E",IF(AI260="","I",LOOKUP(AI260/AK$2,{0,0.4,0.45,0.5,0.55,0.6,0.65,0.7,0.75,0.8,1},{"F","D","C","C+","B-","B","B+","A-","A","A+"}))))</f>
        <v/>
      </c>
      <c r="AK260" s="103" t="str">
        <f>IF(COUNT($A260)=0,"",IF(AI260="","--",IF(AI260="3E","3E",LOOKUP(AI260/AK$2,{0,0.4,0.45,0.5,0.55,0.6,0.65,0.7,0.75,0.8,1},{0,2,2.25,2.5,2.75,3,3.25,3.5,3.75,4}))))</f>
        <v/>
      </c>
      <c r="AL260" s="94" t="str">
        <f>IFERROR(IF(COUNT($A260)=0,"",IF(COUNT(W260)=0,"--",IF(COUNTIF(B260:AK260,"3E")&gt;0,"3E",SUM(IF(D260&gt;=2,D260*$D$3),IF(G260&gt;=2,G260*$G$3),IF(J260&gt;=2,J260*$J$3),IF(M260&gt;=2,M260*$M$3),IF(P260&gt;=2,P260*$P$3),IF(S260&gt;=2,S260*$S$3),IF(V260&gt;=2,V260*$V$3),IF(Y260&gt;=2,Y260*$Y$3),IF(AB260&gt;=2,AB260*$AB$3),IF(AE260&gt;=2,AE260*$AE$3),IF(AH260&gt;=2,AH260*$AH$3),IF(AK260&gt;=2,AK260*$AK$3))))),"")</f>
        <v/>
      </c>
      <c r="AM260" s="4" t="str">
        <f>IF(COUNT($A260)=0,"",IF(COUNT(W260)=0,"--",IF(COUNTIF(B260:Y260,"3E")&gt;0,"3E",TRUNC(SUM(IF(N(D260)&gt;=2,D$3*D260,0),IF(N(G260)&gt;=2,G$3*G260,0),IF(N(J260)&gt;=2,J$3*J260,0),IF(N(M260)&gt;=2,M$3*M260,0),IF(N(P260)&gt;=2,P$3*P260,0),IF(N(S260)&gt;=2,S$3*S260,0),IF(N(AB260)&gt;=2,AB$3*AB260,0),IF(N(AE260)&gt;=2,AE$3*AE260,0),IF(N(AH260)&gt;=2,AH$3*AH260,0),IF(N(V260)&gt;=2,V$3*V260,0),IF(N(Y260)&gt;=2,Y$3*Y260,0))/TCP,3))))</f>
        <v/>
      </c>
      <c r="AN260" s="2" t="str">
        <f>IFERROR(IF(COUNT($A260)=0,"",IF(COUNT(W260)=0,"--",IF(COUNTIF(B260:AK260,"3E")&gt;0,"3E",SUM(IF(D260&gt;=2,$D$3),IF(G260&gt;=2,$G$3),IF(J260&gt;=2,$J$3),IF(M260&gt;=2,$M$3),IF(P260&gt;=2,$P$3),IF(S260&gt;=2,$S$3),IF(V260&gt;=2,$V$3),IF(Y260&gt;=2,$Y$3),IF(AB260&gt;=2,$AB$3),IF(AE260&gt;=2,$AE$3),IF(AH260&gt;=2,$AH$3),IF(AK260&gt;=2,$AK$3))))),"")</f>
        <v/>
      </c>
      <c r="AO260" s="2" t="str">
        <f>IF(AM260="3E","3E",IF(COUNT($A260)=0,"",IF(COUNT(AK260)=0,"I",LOOKUP(AM260,{0,2,2.25,2.5,2.75,3,3.25,3.5,3.75,4},{"F","D","C","C+","B-","B","B+","A-","A","A+"}))))</f>
        <v/>
      </c>
      <c r="AP260" s="2" t="str">
        <f>IF(AM260="3E","3E",IF(OR(COUNT($A260)=0,COUNT(W260)=0),"",IF(AND(Y260&gt;=2,AM260&gt;=2,AN260&gt;=28),"PASS","FAIL")))</f>
        <v/>
      </c>
      <c r="AQ260" s="2" t="str">
        <f>IF(COUNT($A260)=0,"",IF(AP260="3E","3E",IF(AP260="PASS",CONCATENATE(IF(N(D260)&lt;2,"411F,",""),IF(N(G260)&lt;2,"412F,",""),IF(N(J260)&lt;2,"413F,",""),IF(N(M260)&lt;2,"421F,",""),IF(N(P260)&lt;2,"422F,",""),IF(N(S260)&lt;2,"423F,",""),IF(N(AB260)&lt;2,"431F,",""),IF(N(AE260)&lt;2,"432F,",""),IF(N(AH260)&lt;2,"433F,","")),"")))</f>
        <v/>
      </c>
      <c r="AR260" s="6" t="str">
        <f t="shared" si="4"/>
        <v/>
      </c>
    </row>
    <row r="261" spans="1:44" ht="18.95" customHeight="1" x14ac:dyDescent="0.25">
      <c r="A261" s="93" t="str">
        <f>IF(DR!$B263="","",DR!$B263)</f>
        <v/>
      </c>
      <c r="B261" s="5" t="str">
        <f>IF(COUNT($A261)=0,"",IF($A261&lt;&gt;DR!$B263,"ERR",DR!J263))</f>
        <v/>
      </c>
      <c r="C261" s="2" t="str">
        <f>IF(COUNT($A261)=0,"",IF(B261="3E","3E",IF(B261="","I",LOOKUP(B261/D$2,{0,0.4,0.45,0.5,0.55,0.6,0.65,0.7,0.75,0.8,1},{"F","D","C","C+","B-","B","B+","A-","A","A+"}))))</f>
        <v/>
      </c>
      <c r="D261" s="99" t="str">
        <f>IF(COUNT($A261)=0,"",IF(B261="","--",IF(B261="3E","3E",LOOKUP(B261/D$2,{0,0.4,0.45,0.5,0.55,0.6,0.65,0.7,0.75,0.8,1},{0,2,2.25,2.5,2.75,3,3.25,3.5,3.75,4}))))</f>
        <v/>
      </c>
      <c r="E261" s="5" t="str">
        <f>IF(COUNT($A261)=0,"",IF($A261&lt;&gt;DR!$B263,"ERR",DR!R263))</f>
        <v/>
      </c>
      <c r="F261" s="2" t="str">
        <f>IF(COUNT($A261)=0,"",IF(E261="3E","3E",IF(E261="","I",LOOKUP(E261/G$2,{0,0.4,0.45,0.5,0.55,0.6,0.65,0.7,0.75,0.8,1},{"F","D","C","C+","B-","B","B+","A-","A","A+"}))))</f>
        <v/>
      </c>
      <c r="G261" s="99" t="str">
        <f>IF(COUNT($A261)=0,"",IF(E261="","--",IF(E261="3E","3E",LOOKUP(E261/G$2,{0,0.4,0.45,0.5,0.55,0.6,0.65,0.7,0.75,0.8,1},{0,2,2.25,2.5,2.75,3,3.25,3.5,3.75,4}))))</f>
        <v/>
      </c>
      <c r="H261" s="5" t="str">
        <f>IF(COUNT($A261)=0,"",IF($A261&lt;&gt;DR!$B263,"ERR",DR!Z263))</f>
        <v/>
      </c>
      <c r="I261" s="2" t="str">
        <f>IF(COUNT($A261)=0,"",IF(H261="3E","3E",IF(H261="","I",LOOKUP(H261/J$2,{0,0.4,0.45,0.5,0.55,0.6,0.65,0.7,0.75,0.8,1},{"F","D","C","C+","B-","B","B+","A-","A","A+"}))))</f>
        <v/>
      </c>
      <c r="J261" s="99" t="str">
        <f>IF(COUNT($A261)=0,"",IF(H261="","--",IF(H261="3E","3E",LOOKUP(H261/J$2,{0,0.4,0.45,0.5,0.55,0.6,0.65,0.7,0.75,0.8,1},{0,2,2.25,2.5,2.75,3,3.25,3.5,3.75,4}))))</f>
        <v/>
      </c>
      <c r="K261" s="5" t="str">
        <f>IF(COUNT($A261)=0,"",IF($A261&lt;&gt;DR!$B263,"ERR",DR!AH263))</f>
        <v/>
      </c>
      <c r="L261" s="2" t="str">
        <f>IF(COUNT($A261)=0,"",IF(K261="3E","3E",IF(K261="","I",LOOKUP(K261/M$2,{0,0.4,0.45,0.5,0.55,0.6,0.65,0.7,0.75,0.8,1},{"F","D","C","C+","B-","B","B+","A-","A","A+"}))))</f>
        <v/>
      </c>
      <c r="M261" s="99" t="str">
        <f>IF(COUNT($A261)=0,"",IF(K261="","--",IF(K261="3E","3E",LOOKUP(K261/M$2,{0,0.4,0.45,0.5,0.55,0.6,0.65,0.7,0.75,0.8,1},{0,2,2.25,2.5,2.75,3,3.25,3.5,3.75,4}))))</f>
        <v/>
      </c>
      <c r="N261" s="5" t="str">
        <f>IF(COUNT($A261)=0,"",IF($A261&lt;&gt;DR!$B263,"ERR",DR!AP263))</f>
        <v/>
      </c>
      <c r="O261" s="2" t="str">
        <f>IF(COUNT($A261)=0,"",IF(N261="3E","3E",IF(N261="","I",LOOKUP(N261/P$2,{0,0.4,0.45,0.5,0.55,0.6,0.65,0.7,0.75,0.8,1},{"F","D","C","C+","B-","B","B+","A-","A","A+"}))))</f>
        <v/>
      </c>
      <c r="P261" s="99" t="str">
        <f>IF(COUNT($A261)=0,"",IF(N261="","--",IF(N261="3E","3E",LOOKUP(N261/P$2,{0,0.4,0.45,0.5,0.55,0.6,0.65,0.7,0.75,0.8,1},{0,2,2.25,2.5,2.75,3,3.25,3.5,3.75,4}))))</f>
        <v/>
      </c>
      <c r="Q261" s="5" t="str">
        <f>IF(COUNT($A261)=0,"",IF($A261&lt;&gt;DR!$B263,"ERR",DR!AX263))</f>
        <v/>
      </c>
      <c r="R261" s="2" t="str">
        <f>IF(COUNT($A261)=0,"",IF(Q261="3E","3E",IF(Q261="","I",LOOKUP(Q261/S$2,{0,0.4,0.45,0.5,0.55,0.6,0.65,0.7,0.75,0.8,1},{"F","D","C","C+","B-","B","B+","A-","A","A+"}))))</f>
        <v/>
      </c>
      <c r="S261" s="99" t="str">
        <f>IF(COUNT($A261)=0,"",IF(Q261="","--",IF(Q261="3E","3E",LOOKUP(Q261/S$2,{0,0.4,0.45,0.5,0.55,0.6,0.65,0.7,0.75,0.8,1},{0,2,2.25,2.5,2.75,3,3.25,3.5,3.75,4}))))</f>
        <v/>
      </c>
      <c r="T261" s="5" t="str">
        <f>IF(OR(COUNT($A261)=0,DR!BZ263=""),"",IF($A261&lt;&gt;DR!$B263,"ERR",DR!BZ263))</f>
        <v/>
      </c>
      <c r="U261" s="2" t="str">
        <f>IF(COUNT($A261)=0,"",IF(T261="3E","3E",IF(T261="","I",LOOKUP(T261/V$2,{0,0.4,0.45,0.5,0.55,0.6,0.65,0.7,0.75,0.8,1},{"F","D","C","C+","B-","B","B+","A-","A","A+"}))))</f>
        <v/>
      </c>
      <c r="V261" s="99" t="str">
        <f>IF(COUNT($A261)=0,"",IF(T261="","--",IF(T261="3E","3E",LOOKUP(T261/V$2,{0,0.4,0.45,0.5,0.55,0.6,0.65,0.7,0.75,0.8,1},{0,2,2.25,2.5,2.75,3,3.25,3.5,3.75,4}))))</f>
        <v/>
      </c>
      <c r="W261" s="5" t="str">
        <f>IF(COUNT($A261)=0,"",IF($A261&lt;&gt;DR!$B263,"ERR",IF(DR!$A263="IM",DR!CL263,DR!CK263)))</f>
        <v/>
      </c>
      <c r="X261" s="2" t="str">
        <f>IF(COUNT($A261)=0,"",IF(W261="3E","3E",IF(W261="","I",LOOKUP(W261/Y$2,{0,0.4,0.45,0.5,0.55,0.6,0.65,0.7,0.75,0.8,1},{"F","D","C","C+","B-","B","B+","A-","A","A+"}))))</f>
        <v/>
      </c>
      <c r="Y261" s="99" t="str">
        <f>IF(COUNT($A261)=0,"",IF(W261="","--",IF(W261="3E","3E",LOOKUP(W261/Y$2,{0,0.4,0.45,0.5,0.55,0.6,0.65,0.7,0.75,0.8,1},{0,2,2.25,2.5,2.75,3,3.25,3.5,3.75,4}))))</f>
        <v/>
      </c>
      <c r="Z261" s="5" t="str">
        <f>IF(COUNT($A261)=0,"",IF($A261&lt;&gt;DR!$B263,"ERR",DR!BF263))</f>
        <v/>
      </c>
      <c r="AA261" s="2" t="str">
        <f>IF(COUNT($A261)=0,"",IF(Z261="3E","3E",IF(Z261="","I",LOOKUP(Z261/AB$2,{0,0.4,0.45,0.5,0.55,0.6,0.65,0.7,0.75,0.8,1},{"F","D","C","C+","B-","B","B+","A-","A","A+"}))))</f>
        <v/>
      </c>
      <c r="AB261" s="99" t="str">
        <f>IF(COUNT($A261)=0,"",IF(Z261="","--",IF(Z261="3E","3E",LOOKUP(Z261/AB$2,{0,0.4,0.45,0.5,0.55,0.6,0.65,0.7,0.75,0.8,1},{0,2,2.25,2.5,2.75,3,3.25,3.5,3.75,4}))))</f>
        <v/>
      </c>
      <c r="AC261" s="5" t="str">
        <f>IF(COUNT($A261)=0,"",IF($A261&lt;&gt;DR!$B263,"ERR",DR!BG263))</f>
        <v/>
      </c>
      <c r="AD261" s="2" t="str">
        <f>IF(COUNT($A261)=0,"",IF(AC261="3E","3E",IF(AC261="","I",LOOKUP(AC261/AE$2,{0,0.4,0.45,0.5,0.55,0.6,0.65,0.7,0.75,0.8,1},{"F","D","C","C+","B-","B","B+","A-","A","A+"}))))</f>
        <v/>
      </c>
      <c r="AE261" s="99" t="str">
        <f>IF(COUNT($A261)=0,"",IF(AC261="","--",IF(AC261="3E","3E",LOOKUP(AC261/AE$2,{0,0.4,0.45,0.5,0.55,0.6,0.65,0.7,0.75,0.8,1},{0,2,2.25,2.5,2.75,3,3.25,3.5,3.75,4}))))</f>
        <v/>
      </c>
      <c r="AF261" s="5" t="str">
        <f>IF(COUNT($A261)=0,"",IF($A261&lt;&gt;DR!$B263,"ERR",DR!BQ263))</f>
        <v/>
      </c>
      <c r="AG261" s="2" t="str">
        <f>IF(COUNT($A261)=0,"",IF(AF261="3E","3E",IF(AF261="","I",LOOKUP(AF261/AH$2,{0,0.4,0.45,0.5,0.55,0.6,0.65,0.7,0.75,0.8,1},{"F","D","C","C+","B-","B","B+","A-","A","A+"}))))</f>
        <v/>
      </c>
      <c r="AH261" s="99" t="str">
        <f>IF(COUNT($A261)=0,"",IF(AF261="","--",IF(AF261="3E","3E",LOOKUP(AF261/AH$2,{0,0.4,0.45,0.5,0.55,0.6,0.65,0.7,0.75,0.8,1},{0,2,2.25,2.5,2.75,3,3.25,3.5,3.75,4}))))</f>
        <v/>
      </c>
      <c r="AI261" s="5" t="str">
        <f>IF(COUNT($A261)=0,"",IF($A261&lt;&gt;DR!$B263,"ERR",DR!BY263))</f>
        <v/>
      </c>
      <c r="AJ261" s="2" t="str">
        <f>IF(COUNT($A261)=0,"",IF(AI261="3E","3E",IF(AI261="","I",LOOKUP(AI261/AK$2,{0,0.4,0.45,0.5,0.55,0.6,0.65,0.7,0.75,0.8,1},{"F","D","C","C+","B-","B","B+","A-","A","A+"}))))</f>
        <v/>
      </c>
      <c r="AK261" s="103" t="str">
        <f>IF(COUNT($A261)=0,"",IF(AI261="","--",IF(AI261="3E","3E",LOOKUP(AI261/AK$2,{0,0.4,0.45,0.5,0.55,0.6,0.65,0.7,0.75,0.8,1},{0,2,2.25,2.5,2.75,3,3.25,3.5,3.75,4}))))</f>
        <v/>
      </c>
      <c r="AL261" s="94" t="str">
        <f>IFERROR(IF(COUNT($A261)=0,"",IF(COUNT(W261)=0,"--",IF(COUNTIF(B261:AK261,"3E")&gt;0,"3E",SUM(IF(D261&gt;=2,D261*$D$3),IF(G261&gt;=2,G261*$G$3),IF(J261&gt;=2,J261*$J$3),IF(M261&gt;=2,M261*$M$3),IF(P261&gt;=2,P261*$P$3),IF(S261&gt;=2,S261*$S$3),IF(V261&gt;=2,V261*$V$3),IF(Y261&gt;=2,Y261*$Y$3),IF(AB261&gt;=2,AB261*$AB$3),IF(AE261&gt;=2,AE261*$AE$3),IF(AH261&gt;=2,AH261*$AH$3),IF(AK261&gt;=2,AK261*$AK$3))))),"")</f>
        <v/>
      </c>
      <c r="AM261" s="4" t="str">
        <f>IF(COUNT($A261)=0,"",IF(COUNT(W261)=0,"--",IF(COUNTIF(B261:Y261,"3E")&gt;0,"3E",TRUNC(SUM(IF(N(D261)&gt;=2,D$3*D261,0),IF(N(G261)&gt;=2,G$3*G261,0),IF(N(J261)&gt;=2,J$3*J261,0),IF(N(M261)&gt;=2,M$3*M261,0),IF(N(P261)&gt;=2,P$3*P261,0),IF(N(S261)&gt;=2,S$3*S261,0),IF(N(AB261)&gt;=2,AB$3*AB261,0),IF(N(AE261)&gt;=2,AE$3*AE261,0),IF(N(AH261)&gt;=2,AH$3*AH261,0),IF(N(V261)&gt;=2,V$3*V261,0),IF(N(Y261)&gt;=2,Y$3*Y261,0))/TCP,3))))</f>
        <v/>
      </c>
      <c r="AN261" s="2" t="str">
        <f>IFERROR(IF(COUNT($A261)=0,"",IF(COUNT(W261)=0,"--",IF(COUNTIF(B261:AK261,"3E")&gt;0,"3E",SUM(IF(D261&gt;=2,$D$3),IF(G261&gt;=2,$G$3),IF(J261&gt;=2,$J$3),IF(M261&gt;=2,$M$3),IF(P261&gt;=2,$P$3),IF(S261&gt;=2,$S$3),IF(V261&gt;=2,$V$3),IF(Y261&gt;=2,$Y$3),IF(AB261&gt;=2,$AB$3),IF(AE261&gt;=2,$AE$3),IF(AH261&gt;=2,$AH$3),IF(AK261&gt;=2,$AK$3))))),"")</f>
        <v/>
      </c>
      <c r="AO261" s="2" t="str">
        <f>IF(AM261="3E","3E",IF(COUNT($A261)=0,"",IF(COUNT(AK261)=0,"I",LOOKUP(AM261,{0,2,2.25,2.5,2.75,3,3.25,3.5,3.75,4},{"F","D","C","C+","B-","B","B+","A-","A","A+"}))))</f>
        <v/>
      </c>
      <c r="AP261" s="2" t="str">
        <f>IF(AM261="3E","3E",IF(OR(COUNT($A261)=0,COUNT(W261)=0),"",IF(AND(Y261&gt;=2,AM261&gt;=2,AN261&gt;=28),"PASS","FAIL")))</f>
        <v/>
      </c>
      <c r="AQ261" s="2" t="str">
        <f>IF(COUNT($A261)=0,"",IF(AP261="3E","3E",IF(AP261="PASS",CONCATENATE(IF(N(D261)&lt;2,"411F,",""),IF(N(G261)&lt;2,"412F,",""),IF(N(J261)&lt;2,"413F,",""),IF(N(M261)&lt;2,"421F,",""),IF(N(P261)&lt;2,"422F,",""),IF(N(S261)&lt;2,"423F,",""),IF(N(AB261)&lt;2,"431F,",""),IF(N(AE261)&lt;2,"432F,",""),IF(N(AH261)&lt;2,"433F,","")),"")))</f>
        <v/>
      </c>
      <c r="AR261" s="6" t="str">
        <f t="shared" si="4"/>
        <v/>
      </c>
    </row>
    <row r="262" spans="1:44" ht="18.95" customHeight="1" x14ac:dyDescent="0.25">
      <c r="A262" s="93" t="str">
        <f>IF(DR!$B264="","",DR!$B264)</f>
        <v/>
      </c>
      <c r="B262" s="5" t="str">
        <f>IF(COUNT($A262)=0,"",IF($A262&lt;&gt;DR!$B264,"ERR",DR!J264))</f>
        <v/>
      </c>
      <c r="C262" s="2" t="str">
        <f>IF(COUNT($A262)=0,"",IF(B262="3E","3E",IF(B262="","I",LOOKUP(B262/D$2,{0,0.4,0.45,0.5,0.55,0.6,0.65,0.7,0.75,0.8,1},{"F","D","C","C+","B-","B","B+","A-","A","A+"}))))</f>
        <v/>
      </c>
      <c r="D262" s="99" t="str">
        <f>IF(COUNT($A262)=0,"",IF(B262="","--",IF(B262="3E","3E",LOOKUP(B262/D$2,{0,0.4,0.45,0.5,0.55,0.6,0.65,0.7,0.75,0.8,1},{0,2,2.25,2.5,2.75,3,3.25,3.5,3.75,4}))))</f>
        <v/>
      </c>
      <c r="E262" s="5" t="str">
        <f>IF(COUNT($A262)=0,"",IF($A262&lt;&gt;DR!$B264,"ERR",DR!R264))</f>
        <v/>
      </c>
      <c r="F262" s="2" t="str">
        <f>IF(COUNT($A262)=0,"",IF(E262="3E","3E",IF(E262="","I",LOOKUP(E262/G$2,{0,0.4,0.45,0.5,0.55,0.6,0.65,0.7,0.75,0.8,1},{"F","D","C","C+","B-","B","B+","A-","A","A+"}))))</f>
        <v/>
      </c>
      <c r="G262" s="99" t="str">
        <f>IF(COUNT($A262)=0,"",IF(E262="","--",IF(E262="3E","3E",LOOKUP(E262/G$2,{0,0.4,0.45,0.5,0.55,0.6,0.65,0.7,0.75,0.8,1},{0,2,2.25,2.5,2.75,3,3.25,3.5,3.75,4}))))</f>
        <v/>
      </c>
      <c r="H262" s="5" t="str">
        <f>IF(COUNT($A262)=0,"",IF($A262&lt;&gt;DR!$B264,"ERR",DR!Z264))</f>
        <v/>
      </c>
      <c r="I262" s="2" t="str">
        <f>IF(COUNT($A262)=0,"",IF(H262="3E","3E",IF(H262="","I",LOOKUP(H262/J$2,{0,0.4,0.45,0.5,0.55,0.6,0.65,0.7,0.75,0.8,1},{"F","D","C","C+","B-","B","B+","A-","A","A+"}))))</f>
        <v/>
      </c>
      <c r="J262" s="99" t="str">
        <f>IF(COUNT($A262)=0,"",IF(H262="","--",IF(H262="3E","3E",LOOKUP(H262/J$2,{0,0.4,0.45,0.5,0.55,0.6,0.65,0.7,0.75,0.8,1},{0,2,2.25,2.5,2.75,3,3.25,3.5,3.75,4}))))</f>
        <v/>
      </c>
      <c r="K262" s="5" t="str">
        <f>IF(COUNT($A262)=0,"",IF($A262&lt;&gt;DR!$B264,"ERR",DR!AH264))</f>
        <v/>
      </c>
      <c r="L262" s="2" t="str">
        <f>IF(COUNT($A262)=0,"",IF(K262="3E","3E",IF(K262="","I",LOOKUP(K262/M$2,{0,0.4,0.45,0.5,0.55,0.6,0.65,0.7,0.75,0.8,1},{"F","D","C","C+","B-","B","B+","A-","A","A+"}))))</f>
        <v/>
      </c>
      <c r="M262" s="99" t="str">
        <f>IF(COUNT($A262)=0,"",IF(K262="","--",IF(K262="3E","3E",LOOKUP(K262/M$2,{0,0.4,0.45,0.5,0.55,0.6,0.65,0.7,0.75,0.8,1},{0,2,2.25,2.5,2.75,3,3.25,3.5,3.75,4}))))</f>
        <v/>
      </c>
      <c r="N262" s="5" t="str">
        <f>IF(COUNT($A262)=0,"",IF($A262&lt;&gt;DR!$B264,"ERR",DR!AP264))</f>
        <v/>
      </c>
      <c r="O262" s="2" t="str">
        <f>IF(COUNT($A262)=0,"",IF(N262="3E","3E",IF(N262="","I",LOOKUP(N262/P$2,{0,0.4,0.45,0.5,0.55,0.6,0.65,0.7,0.75,0.8,1},{"F","D","C","C+","B-","B","B+","A-","A","A+"}))))</f>
        <v/>
      </c>
      <c r="P262" s="99" t="str">
        <f>IF(COUNT($A262)=0,"",IF(N262="","--",IF(N262="3E","3E",LOOKUP(N262/P$2,{0,0.4,0.45,0.5,0.55,0.6,0.65,0.7,0.75,0.8,1},{0,2,2.25,2.5,2.75,3,3.25,3.5,3.75,4}))))</f>
        <v/>
      </c>
      <c r="Q262" s="5" t="str">
        <f>IF(COUNT($A262)=0,"",IF($A262&lt;&gt;DR!$B264,"ERR",DR!AX264))</f>
        <v/>
      </c>
      <c r="R262" s="2" t="str">
        <f>IF(COUNT($A262)=0,"",IF(Q262="3E","3E",IF(Q262="","I",LOOKUP(Q262/S$2,{0,0.4,0.45,0.5,0.55,0.6,0.65,0.7,0.75,0.8,1},{"F","D","C","C+","B-","B","B+","A-","A","A+"}))))</f>
        <v/>
      </c>
      <c r="S262" s="99" t="str">
        <f>IF(COUNT($A262)=0,"",IF(Q262="","--",IF(Q262="3E","3E",LOOKUP(Q262/S$2,{0,0.4,0.45,0.5,0.55,0.6,0.65,0.7,0.75,0.8,1},{0,2,2.25,2.5,2.75,3,3.25,3.5,3.75,4}))))</f>
        <v/>
      </c>
      <c r="T262" s="5" t="str">
        <f>IF(OR(COUNT($A262)=0,DR!BZ264=""),"",IF($A262&lt;&gt;DR!$B264,"ERR",DR!BZ264))</f>
        <v/>
      </c>
      <c r="U262" s="2" t="str">
        <f>IF(COUNT($A262)=0,"",IF(T262="3E","3E",IF(T262="","I",LOOKUP(T262/V$2,{0,0.4,0.45,0.5,0.55,0.6,0.65,0.7,0.75,0.8,1},{"F","D","C","C+","B-","B","B+","A-","A","A+"}))))</f>
        <v/>
      </c>
      <c r="V262" s="99" t="str">
        <f>IF(COUNT($A262)=0,"",IF(T262="","--",IF(T262="3E","3E",LOOKUP(T262/V$2,{0,0.4,0.45,0.5,0.55,0.6,0.65,0.7,0.75,0.8,1},{0,2,2.25,2.5,2.75,3,3.25,3.5,3.75,4}))))</f>
        <v/>
      </c>
      <c r="W262" s="5" t="str">
        <f>IF(COUNT($A262)=0,"",IF($A262&lt;&gt;DR!$B264,"ERR",IF(DR!$A264="IM",DR!CL264,DR!CK264)))</f>
        <v/>
      </c>
      <c r="X262" s="2" t="str">
        <f>IF(COUNT($A262)=0,"",IF(W262="3E","3E",IF(W262="","I",LOOKUP(W262/Y$2,{0,0.4,0.45,0.5,0.55,0.6,0.65,0.7,0.75,0.8,1},{"F","D","C","C+","B-","B","B+","A-","A","A+"}))))</f>
        <v/>
      </c>
      <c r="Y262" s="99" t="str">
        <f>IF(COUNT($A262)=0,"",IF(W262="","--",IF(W262="3E","3E",LOOKUP(W262/Y$2,{0,0.4,0.45,0.5,0.55,0.6,0.65,0.7,0.75,0.8,1},{0,2,2.25,2.5,2.75,3,3.25,3.5,3.75,4}))))</f>
        <v/>
      </c>
      <c r="Z262" s="5" t="str">
        <f>IF(COUNT($A262)=0,"",IF($A262&lt;&gt;DR!$B264,"ERR",DR!BF264))</f>
        <v/>
      </c>
      <c r="AA262" s="2" t="str">
        <f>IF(COUNT($A262)=0,"",IF(Z262="3E","3E",IF(Z262="","I",LOOKUP(Z262/AB$2,{0,0.4,0.45,0.5,0.55,0.6,0.65,0.7,0.75,0.8,1},{"F","D","C","C+","B-","B","B+","A-","A","A+"}))))</f>
        <v/>
      </c>
      <c r="AB262" s="99" t="str">
        <f>IF(COUNT($A262)=0,"",IF(Z262="","--",IF(Z262="3E","3E",LOOKUP(Z262/AB$2,{0,0.4,0.45,0.5,0.55,0.6,0.65,0.7,0.75,0.8,1},{0,2,2.25,2.5,2.75,3,3.25,3.5,3.75,4}))))</f>
        <v/>
      </c>
      <c r="AC262" s="5" t="str">
        <f>IF(COUNT($A262)=0,"",IF($A262&lt;&gt;DR!$B264,"ERR",DR!BG264))</f>
        <v/>
      </c>
      <c r="AD262" s="2" t="str">
        <f>IF(COUNT($A262)=0,"",IF(AC262="3E","3E",IF(AC262="","I",LOOKUP(AC262/AE$2,{0,0.4,0.45,0.5,0.55,0.6,0.65,0.7,0.75,0.8,1},{"F","D","C","C+","B-","B","B+","A-","A","A+"}))))</f>
        <v/>
      </c>
      <c r="AE262" s="99" t="str">
        <f>IF(COUNT($A262)=0,"",IF(AC262="","--",IF(AC262="3E","3E",LOOKUP(AC262/AE$2,{0,0.4,0.45,0.5,0.55,0.6,0.65,0.7,0.75,0.8,1},{0,2,2.25,2.5,2.75,3,3.25,3.5,3.75,4}))))</f>
        <v/>
      </c>
      <c r="AF262" s="5" t="str">
        <f>IF(COUNT($A262)=0,"",IF($A262&lt;&gt;DR!$B264,"ERR",DR!BQ264))</f>
        <v/>
      </c>
      <c r="AG262" s="2" t="str">
        <f>IF(COUNT($A262)=0,"",IF(AF262="3E","3E",IF(AF262="","I",LOOKUP(AF262/AH$2,{0,0.4,0.45,0.5,0.55,0.6,0.65,0.7,0.75,0.8,1},{"F","D","C","C+","B-","B","B+","A-","A","A+"}))))</f>
        <v/>
      </c>
      <c r="AH262" s="99" t="str">
        <f>IF(COUNT($A262)=0,"",IF(AF262="","--",IF(AF262="3E","3E",LOOKUP(AF262/AH$2,{0,0.4,0.45,0.5,0.55,0.6,0.65,0.7,0.75,0.8,1},{0,2,2.25,2.5,2.75,3,3.25,3.5,3.75,4}))))</f>
        <v/>
      </c>
      <c r="AI262" s="5" t="str">
        <f>IF(COUNT($A262)=0,"",IF($A262&lt;&gt;DR!$B264,"ERR",DR!BY264))</f>
        <v/>
      </c>
      <c r="AJ262" s="2" t="str">
        <f>IF(COUNT($A262)=0,"",IF(AI262="3E","3E",IF(AI262="","I",LOOKUP(AI262/AK$2,{0,0.4,0.45,0.5,0.55,0.6,0.65,0.7,0.75,0.8,1},{"F","D","C","C+","B-","B","B+","A-","A","A+"}))))</f>
        <v/>
      </c>
      <c r="AK262" s="103" t="str">
        <f>IF(COUNT($A262)=0,"",IF(AI262="","--",IF(AI262="3E","3E",LOOKUP(AI262/AK$2,{0,0.4,0.45,0.5,0.55,0.6,0.65,0.7,0.75,0.8,1},{0,2,2.25,2.5,2.75,3,3.25,3.5,3.75,4}))))</f>
        <v/>
      </c>
      <c r="AL262" s="94" t="str">
        <f>IFERROR(IF(COUNT($A262)=0,"",IF(COUNT(W262)=0,"--",IF(COUNTIF(B262:AK262,"3E")&gt;0,"3E",SUM(IF(D262&gt;=2,D262*$D$3),IF(G262&gt;=2,G262*$G$3),IF(J262&gt;=2,J262*$J$3),IF(M262&gt;=2,M262*$M$3),IF(P262&gt;=2,P262*$P$3),IF(S262&gt;=2,S262*$S$3),IF(V262&gt;=2,V262*$V$3),IF(Y262&gt;=2,Y262*$Y$3),IF(AB262&gt;=2,AB262*$AB$3),IF(AE262&gt;=2,AE262*$AE$3),IF(AH262&gt;=2,AH262*$AH$3),IF(AK262&gt;=2,AK262*$AK$3))))),"")</f>
        <v/>
      </c>
      <c r="AM262" s="4" t="str">
        <f>IF(COUNT($A262)=0,"",IF(COUNT(W262)=0,"--",IF(COUNTIF(B262:Y262,"3E")&gt;0,"3E",TRUNC(SUM(IF(N(D262)&gt;=2,D$3*D262,0),IF(N(G262)&gt;=2,G$3*G262,0),IF(N(J262)&gt;=2,J$3*J262,0),IF(N(M262)&gt;=2,M$3*M262,0),IF(N(P262)&gt;=2,P$3*P262,0),IF(N(S262)&gt;=2,S$3*S262,0),IF(N(AB262)&gt;=2,AB$3*AB262,0),IF(N(AE262)&gt;=2,AE$3*AE262,0),IF(N(AH262)&gt;=2,AH$3*AH262,0),IF(N(V262)&gt;=2,V$3*V262,0),IF(N(Y262)&gt;=2,Y$3*Y262,0))/TCP,3))))</f>
        <v/>
      </c>
      <c r="AN262" s="2" t="str">
        <f>IFERROR(IF(COUNT($A262)=0,"",IF(COUNT(W262)=0,"--",IF(COUNTIF(B262:AK262,"3E")&gt;0,"3E",SUM(IF(D262&gt;=2,$D$3),IF(G262&gt;=2,$G$3),IF(J262&gt;=2,$J$3),IF(M262&gt;=2,$M$3),IF(P262&gt;=2,$P$3),IF(S262&gt;=2,$S$3),IF(V262&gt;=2,$V$3),IF(Y262&gt;=2,$Y$3),IF(AB262&gt;=2,$AB$3),IF(AE262&gt;=2,$AE$3),IF(AH262&gt;=2,$AH$3),IF(AK262&gt;=2,$AK$3))))),"")</f>
        <v/>
      </c>
      <c r="AO262" s="2" t="str">
        <f>IF(AM262="3E","3E",IF(COUNT($A262)=0,"",IF(COUNT(AK262)=0,"I",LOOKUP(AM262,{0,2,2.25,2.5,2.75,3,3.25,3.5,3.75,4},{"F","D","C","C+","B-","B","B+","A-","A","A+"}))))</f>
        <v/>
      </c>
      <c r="AP262" s="2" t="str">
        <f>IF(AM262="3E","3E",IF(OR(COUNT($A262)=0,COUNT(W262)=0),"",IF(AND(Y262&gt;=2,AM262&gt;=2,AN262&gt;=28),"PASS","FAIL")))</f>
        <v/>
      </c>
      <c r="AQ262" s="2" t="str">
        <f>IF(COUNT($A262)=0,"",IF(AP262="3E","3E",IF(AP262="PASS",CONCATENATE(IF(N(D262)&lt;2,"411F,",""),IF(N(G262)&lt;2,"412F,",""),IF(N(J262)&lt;2,"413F,",""),IF(N(M262)&lt;2,"421F,",""),IF(N(P262)&lt;2,"422F,",""),IF(N(S262)&lt;2,"423F,",""),IF(N(AB262)&lt;2,"431F,",""),IF(N(AE262)&lt;2,"432F,",""),IF(N(AH262)&lt;2,"433F,","")),"")))</f>
        <v/>
      </c>
      <c r="AR262" s="6" t="str">
        <f t="shared" ref="AR262:AR325" si="5">IF($AM262="3E","3E",IF(AM262=0,"",IF(OR(COUNT($A262)=0,COUNT(W262)=0),"",RANK(AM262,$AM$5:$AM$500,0))))</f>
        <v/>
      </c>
    </row>
    <row r="263" spans="1:44" ht="18.95" customHeight="1" x14ac:dyDescent="0.25">
      <c r="A263" s="93" t="str">
        <f>IF(DR!$B265="","",DR!$B265)</f>
        <v/>
      </c>
      <c r="B263" s="5" t="str">
        <f>IF(COUNT($A263)=0,"",IF($A263&lt;&gt;DR!$B265,"ERR",DR!J265))</f>
        <v/>
      </c>
      <c r="C263" s="2" t="str">
        <f>IF(COUNT($A263)=0,"",IF(B263="3E","3E",IF(B263="","I",LOOKUP(B263/D$2,{0,0.4,0.45,0.5,0.55,0.6,0.65,0.7,0.75,0.8,1},{"F","D","C","C+","B-","B","B+","A-","A","A+"}))))</f>
        <v/>
      </c>
      <c r="D263" s="99" t="str">
        <f>IF(COUNT($A263)=0,"",IF(B263="","--",IF(B263="3E","3E",LOOKUP(B263/D$2,{0,0.4,0.45,0.5,0.55,0.6,0.65,0.7,0.75,0.8,1},{0,2,2.25,2.5,2.75,3,3.25,3.5,3.75,4}))))</f>
        <v/>
      </c>
      <c r="E263" s="5" t="str">
        <f>IF(COUNT($A263)=0,"",IF($A263&lt;&gt;DR!$B265,"ERR",DR!R265))</f>
        <v/>
      </c>
      <c r="F263" s="2" t="str">
        <f>IF(COUNT($A263)=0,"",IF(E263="3E","3E",IF(E263="","I",LOOKUP(E263/G$2,{0,0.4,0.45,0.5,0.55,0.6,0.65,0.7,0.75,0.8,1},{"F","D","C","C+","B-","B","B+","A-","A","A+"}))))</f>
        <v/>
      </c>
      <c r="G263" s="99" t="str">
        <f>IF(COUNT($A263)=0,"",IF(E263="","--",IF(E263="3E","3E",LOOKUP(E263/G$2,{0,0.4,0.45,0.5,0.55,0.6,0.65,0.7,0.75,0.8,1},{0,2,2.25,2.5,2.75,3,3.25,3.5,3.75,4}))))</f>
        <v/>
      </c>
      <c r="H263" s="5" t="str">
        <f>IF(COUNT($A263)=0,"",IF($A263&lt;&gt;DR!$B265,"ERR",DR!Z265))</f>
        <v/>
      </c>
      <c r="I263" s="2" t="str">
        <f>IF(COUNT($A263)=0,"",IF(H263="3E","3E",IF(H263="","I",LOOKUP(H263/J$2,{0,0.4,0.45,0.5,0.55,0.6,0.65,0.7,0.75,0.8,1},{"F","D","C","C+","B-","B","B+","A-","A","A+"}))))</f>
        <v/>
      </c>
      <c r="J263" s="99" t="str">
        <f>IF(COUNT($A263)=0,"",IF(H263="","--",IF(H263="3E","3E",LOOKUP(H263/J$2,{0,0.4,0.45,0.5,0.55,0.6,0.65,0.7,0.75,0.8,1},{0,2,2.25,2.5,2.75,3,3.25,3.5,3.75,4}))))</f>
        <v/>
      </c>
      <c r="K263" s="5" t="str">
        <f>IF(COUNT($A263)=0,"",IF($A263&lt;&gt;DR!$B265,"ERR",DR!AH265))</f>
        <v/>
      </c>
      <c r="L263" s="2" t="str">
        <f>IF(COUNT($A263)=0,"",IF(K263="3E","3E",IF(K263="","I",LOOKUP(K263/M$2,{0,0.4,0.45,0.5,0.55,0.6,0.65,0.7,0.75,0.8,1},{"F","D","C","C+","B-","B","B+","A-","A","A+"}))))</f>
        <v/>
      </c>
      <c r="M263" s="99" t="str">
        <f>IF(COUNT($A263)=0,"",IF(K263="","--",IF(K263="3E","3E",LOOKUP(K263/M$2,{0,0.4,0.45,0.5,0.55,0.6,0.65,0.7,0.75,0.8,1},{0,2,2.25,2.5,2.75,3,3.25,3.5,3.75,4}))))</f>
        <v/>
      </c>
      <c r="N263" s="5" t="str">
        <f>IF(COUNT($A263)=0,"",IF($A263&lt;&gt;DR!$B265,"ERR",DR!AP265))</f>
        <v/>
      </c>
      <c r="O263" s="2" t="str">
        <f>IF(COUNT($A263)=0,"",IF(N263="3E","3E",IF(N263="","I",LOOKUP(N263/P$2,{0,0.4,0.45,0.5,0.55,0.6,0.65,0.7,0.75,0.8,1},{"F","D","C","C+","B-","B","B+","A-","A","A+"}))))</f>
        <v/>
      </c>
      <c r="P263" s="99" t="str">
        <f>IF(COUNT($A263)=0,"",IF(N263="","--",IF(N263="3E","3E",LOOKUP(N263/P$2,{0,0.4,0.45,0.5,0.55,0.6,0.65,0.7,0.75,0.8,1},{0,2,2.25,2.5,2.75,3,3.25,3.5,3.75,4}))))</f>
        <v/>
      </c>
      <c r="Q263" s="5" t="str">
        <f>IF(COUNT($A263)=0,"",IF($A263&lt;&gt;DR!$B265,"ERR",DR!AX265))</f>
        <v/>
      </c>
      <c r="R263" s="2" t="str">
        <f>IF(COUNT($A263)=0,"",IF(Q263="3E","3E",IF(Q263="","I",LOOKUP(Q263/S$2,{0,0.4,0.45,0.5,0.55,0.6,0.65,0.7,0.75,0.8,1},{"F","D","C","C+","B-","B","B+","A-","A","A+"}))))</f>
        <v/>
      </c>
      <c r="S263" s="99" t="str">
        <f>IF(COUNT($A263)=0,"",IF(Q263="","--",IF(Q263="3E","3E",LOOKUP(Q263/S$2,{0,0.4,0.45,0.5,0.55,0.6,0.65,0.7,0.75,0.8,1},{0,2,2.25,2.5,2.75,3,3.25,3.5,3.75,4}))))</f>
        <v/>
      </c>
      <c r="T263" s="5" t="str">
        <f>IF(OR(COUNT($A263)=0,DR!BZ265=""),"",IF($A263&lt;&gt;DR!$B265,"ERR",DR!BZ265))</f>
        <v/>
      </c>
      <c r="U263" s="2" t="str">
        <f>IF(COUNT($A263)=0,"",IF(T263="3E","3E",IF(T263="","I",LOOKUP(T263/V$2,{0,0.4,0.45,0.5,0.55,0.6,0.65,0.7,0.75,0.8,1},{"F","D","C","C+","B-","B","B+","A-","A","A+"}))))</f>
        <v/>
      </c>
      <c r="V263" s="99" t="str">
        <f>IF(COUNT($A263)=0,"",IF(T263="","--",IF(T263="3E","3E",LOOKUP(T263/V$2,{0,0.4,0.45,0.5,0.55,0.6,0.65,0.7,0.75,0.8,1},{0,2,2.25,2.5,2.75,3,3.25,3.5,3.75,4}))))</f>
        <v/>
      </c>
      <c r="W263" s="5" t="str">
        <f>IF(COUNT($A263)=0,"",IF($A263&lt;&gt;DR!$B265,"ERR",IF(DR!$A265="IM",DR!CL265,DR!CK265)))</f>
        <v/>
      </c>
      <c r="X263" s="2" t="str">
        <f>IF(COUNT($A263)=0,"",IF(W263="3E","3E",IF(W263="","I",LOOKUP(W263/Y$2,{0,0.4,0.45,0.5,0.55,0.6,0.65,0.7,0.75,0.8,1},{"F","D","C","C+","B-","B","B+","A-","A","A+"}))))</f>
        <v/>
      </c>
      <c r="Y263" s="99" t="str">
        <f>IF(COUNT($A263)=0,"",IF(W263="","--",IF(W263="3E","3E",LOOKUP(W263/Y$2,{0,0.4,0.45,0.5,0.55,0.6,0.65,0.7,0.75,0.8,1},{0,2,2.25,2.5,2.75,3,3.25,3.5,3.75,4}))))</f>
        <v/>
      </c>
      <c r="Z263" s="5" t="str">
        <f>IF(COUNT($A263)=0,"",IF($A263&lt;&gt;DR!$B265,"ERR",DR!BF265))</f>
        <v/>
      </c>
      <c r="AA263" s="2" t="str">
        <f>IF(COUNT($A263)=0,"",IF(Z263="3E","3E",IF(Z263="","I",LOOKUP(Z263/AB$2,{0,0.4,0.45,0.5,0.55,0.6,0.65,0.7,0.75,0.8,1},{"F","D","C","C+","B-","B","B+","A-","A","A+"}))))</f>
        <v/>
      </c>
      <c r="AB263" s="99" t="str">
        <f>IF(COUNT($A263)=0,"",IF(Z263="","--",IF(Z263="3E","3E",LOOKUP(Z263/AB$2,{0,0.4,0.45,0.5,0.55,0.6,0.65,0.7,0.75,0.8,1},{0,2,2.25,2.5,2.75,3,3.25,3.5,3.75,4}))))</f>
        <v/>
      </c>
      <c r="AC263" s="5" t="str">
        <f>IF(COUNT($A263)=0,"",IF($A263&lt;&gt;DR!$B265,"ERR",DR!BG265))</f>
        <v/>
      </c>
      <c r="AD263" s="2" t="str">
        <f>IF(COUNT($A263)=0,"",IF(AC263="3E","3E",IF(AC263="","I",LOOKUP(AC263/AE$2,{0,0.4,0.45,0.5,0.55,0.6,0.65,0.7,0.75,0.8,1},{"F","D","C","C+","B-","B","B+","A-","A","A+"}))))</f>
        <v/>
      </c>
      <c r="AE263" s="99" t="str">
        <f>IF(COUNT($A263)=0,"",IF(AC263="","--",IF(AC263="3E","3E",LOOKUP(AC263/AE$2,{0,0.4,0.45,0.5,0.55,0.6,0.65,0.7,0.75,0.8,1},{0,2,2.25,2.5,2.75,3,3.25,3.5,3.75,4}))))</f>
        <v/>
      </c>
      <c r="AF263" s="5" t="str">
        <f>IF(COUNT($A263)=0,"",IF($A263&lt;&gt;DR!$B265,"ERR",DR!BQ265))</f>
        <v/>
      </c>
      <c r="AG263" s="2" t="str">
        <f>IF(COUNT($A263)=0,"",IF(AF263="3E","3E",IF(AF263="","I",LOOKUP(AF263/AH$2,{0,0.4,0.45,0.5,0.55,0.6,0.65,0.7,0.75,0.8,1},{"F","D","C","C+","B-","B","B+","A-","A","A+"}))))</f>
        <v/>
      </c>
      <c r="AH263" s="99" t="str">
        <f>IF(COUNT($A263)=0,"",IF(AF263="","--",IF(AF263="3E","3E",LOOKUP(AF263/AH$2,{0,0.4,0.45,0.5,0.55,0.6,0.65,0.7,0.75,0.8,1},{0,2,2.25,2.5,2.75,3,3.25,3.5,3.75,4}))))</f>
        <v/>
      </c>
      <c r="AI263" s="5" t="str">
        <f>IF(COUNT($A263)=0,"",IF($A263&lt;&gt;DR!$B265,"ERR",DR!BY265))</f>
        <v/>
      </c>
      <c r="AJ263" s="2" t="str">
        <f>IF(COUNT($A263)=0,"",IF(AI263="3E","3E",IF(AI263="","I",LOOKUP(AI263/AK$2,{0,0.4,0.45,0.5,0.55,0.6,0.65,0.7,0.75,0.8,1},{"F","D","C","C+","B-","B","B+","A-","A","A+"}))))</f>
        <v/>
      </c>
      <c r="AK263" s="103" t="str">
        <f>IF(COUNT($A263)=0,"",IF(AI263="","--",IF(AI263="3E","3E",LOOKUP(AI263/AK$2,{0,0.4,0.45,0.5,0.55,0.6,0.65,0.7,0.75,0.8,1},{0,2,2.25,2.5,2.75,3,3.25,3.5,3.75,4}))))</f>
        <v/>
      </c>
      <c r="AL263" s="94" t="str">
        <f>IFERROR(IF(COUNT($A263)=0,"",IF(COUNT(W263)=0,"--",IF(COUNTIF(B263:AK263,"3E")&gt;0,"3E",SUM(IF(D263&gt;=2,D263*$D$3),IF(G263&gt;=2,G263*$G$3),IF(J263&gt;=2,J263*$J$3),IF(M263&gt;=2,M263*$M$3),IF(P263&gt;=2,P263*$P$3),IF(S263&gt;=2,S263*$S$3),IF(V263&gt;=2,V263*$V$3),IF(Y263&gt;=2,Y263*$Y$3),IF(AB263&gt;=2,AB263*$AB$3),IF(AE263&gt;=2,AE263*$AE$3),IF(AH263&gt;=2,AH263*$AH$3),IF(AK263&gt;=2,AK263*$AK$3))))),"")</f>
        <v/>
      </c>
      <c r="AM263" s="4" t="str">
        <f>IF(COUNT($A263)=0,"",IF(COUNT(W263)=0,"--",IF(COUNTIF(B263:Y263,"3E")&gt;0,"3E",TRUNC(SUM(IF(N(D263)&gt;=2,D$3*D263,0),IF(N(G263)&gt;=2,G$3*G263,0),IF(N(J263)&gt;=2,J$3*J263,0),IF(N(M263)&gt;=2,M$3*M263,0),IF(N(P263)&gt;=2,P$3*P263,0),IF(N(S263)&gt;=2,S$3*S263,0),IF(N(AB263)&gt;=2,AB$3*AB263,0),IF(N(AE263)&gt;=2,AE$3*AE263,0),IF(N(AH263)&gt;=2,AH$3*AH263,0),IF(N(V263)&gt;=2,V$3*V263,0),IF(N(Y263)&gt;=2,Y$3*Y263,0))/TCP,3))))</f>
        <v/>
      </c>
      <c r="AN263" s="2" t="str">
        <f>IFERROR(IF(COUNT($A263)=0,"",IF(COUNT(W263)=0,"--",IF(COUNTIF(B263:AK263,"3E")&gt;0,"3E",SUM(IF(D263&gt;=2,$D$3),IF(G263&gt;=2,$G$3),IF(J263&gt;=2,$J$3),IF(M263&gt;=2,$M$3),IF(P263&gt;=2,$P$3),IF(S263&gt;=2,$S$3),IF(V263&gt;=2,$V$3),IF(Y263&gt;=2,$Y$3),IF(AB263&gt;=2,$AB$3),IF(AE263&gt;=2,$AE$3),IF(AH263&gt;=2,$AH$3),IF(AK263&gt;=2,$AK$3))))),"")</f>
        <v/>
      </c>
      <c r="AO263" s="2" t="str">
        <f>IF(AM263="3E","3E",IF(COUNT($A263)=0,"",IF(COUNT(AK263)=0,"I",LOOKUP(AM263,{0,2,2.25,2.5,2.75,3,3.25,3.5,3.75,4},{"F","D","C","C+","B-","B","B+","A-","A","A+"}))))</f>
        <v/>
      </c>
      <c r="AP263" s="2" t="str">
        <f>IF(AM263="3E","3E",IF(OR(COUNT($A263)=0,COUNT(W263)=0),"",IF(AND(Y263&gt;=2,AM263&gt;=2,AN263&gt;=28),"PASS","FAIL")))</f>
        <v/>
      </c>
      <c r="AQ263" s="2" t="str">
        <f>IF(COUNT($A263)=0,"",IF(AP263="3E","3E",IF(AP263="PASS",CONCATENATE(IF(N(D263)&lt;2,"411F,",""),IF(N(G263)&lt;2,"412F,",""),IF(N(J263)&lt;2,"413F,",""),IF(N(M263)&lt;2,"421F,",""),IF(N(P263)&lt;2,"422F,",""),IF(N(S263)&lt;2,"423F,",""),IF(N(AB263)&lt;2,"431F,",""),IF(N(AE263)&lt;2,"432F,",""),IF(N(AH263)&lt;2,"433F,","")),"")))</f>
        <v/>
      </c>
      <c r="AR263" s="6" t="str">
        <f t="shared" si="5"/>
        <v/>
      </c>
    </row>
    <row r="264" spans="1:44" ht="18.95" customHeight="1" x14ac:dyDescent="0.25">
      <c r="A264" s="93" t="str">
        <f>IF(DR!$B266="","",DR!$B266)</f>
        <v/>
      </c>
      <c r="B264" s="5" t="str">
        <f>IF(COUNT($A264)=0,"",IF($A264&lt;&gt;DR!$B266,"ERR",DR!J266))</f>
        <v/>
      </c>
      <c r="C264" s="2" t="str">
        <f>IF(COUNT($A264)=0,"",IF(B264="3E","3E",IF(B264="","I",LOOKUP(B264/D$2,{0,0.4,0.45,0.5,0.55,0.6,0.65,0.7,0.75,0.8,1},{"F","D","C","C+","B-","B","B+","A-","A","A+"}))))</f>
        <v/>
      </c>
      <c r="D264" s="99" t="str">
        <f>IF(COUNT($A264)=0,"",IF(B264="","--",IF(B264="3E","3E",LOOKUP(B264/D$2,{0,0.4,0.45,0.5,0.55,0.6,0.65,0.7,0.75,0.8,1},{0,2,2.25,2.5,2.75,3,3.25,3.5,3.75,4}))))</f>
        <v/>
      </c>
      <c r="E264" s="5" t="str">
        <f>IF(COUNT($A264)=0,"",IF($A264&lt;&gt;DR!$B266,"ERR",DR!R266))</f>
        <v/>
      </c>
      <c r="F264" s="2" t="str">
        <f>IF(COUNT($A264)=0,"",IF(E264="3E","3E",IF(E264="","I",LOOKUP(E264/G$2,{0,0.4,0.45,0.5,0.55,0.6,0.65,0.7,0.75,0.8,1},{"F","D","C","C+","B-","B","B+","A-","A","A+"}))))</f>
        <v/>
      </c>
      <c r="G264" s="99" t="str">
        <f>IF(COUNT($A264)=0,"",IF(E264="","--",IF(E264="3E","3E",LOOKUP(E264/G$2,{0,0.4,0.45,0.5,0.55,0.6,0.65,0.7,0.75,0.8,1},{0,2,2.25,2.5,2.75,3,3.25,3.5,3.75,4}))))</f>
        <v/>
      </c>
      <c r="H264" s="5" t="str">
        <f>IF(COUNT($A264)=0,"",IF($A264&lt;&gt;DR!$B266,"ERR",DR!Z266))</f>
        <v/>
      </c>
      <c r="I264" s="2" t="str">
        <f>IF(COUNT($A264)=0,"",IF(H264="3E","3E",IF(H264="","I",LOOKUP(H264/J$2,{0,0.4,0.45,0.5,0.55,0.6,0.65,0.7,0.75,0.8,1},{"F","D","C","C+","B-","B","B+","A-","A","A+"}))))</f>
        <v/>
      </c>
      <c r="J264" s="99" t="str">
        <f>IF(COUNT($A264)=0,"",IF(H264="","--",IF(H264="3E","3E",LOOKUP(H264/J$2,{0,0.4,0.45,0.5,0.55,0.6,0.65,0.7,0.75,0.8,1},{0,2,2.25,2.5,2.75,3,3.25,3.5,3.75,4}))))</f>
        <v/>
      </c>
      <c r="K264" s="5" t="str">
        <f>IF(COUNT($A264)=0,"",IF($A264&lt;&gt;DR!$B266,"ERR",DR!AH266))</f>
        <v/>
      </c>
      <c r="L264" s="2" t="str">
        <f>IF(COUNT($A264)=0,"",IF(K264="3E","3E",IF(K264="","I",LOOKUP(K264/M$2,{0,0.4,0.45,0.5,0.55,0.6,0.65,0.7,0.75,0.8,1},{"F","D","C","C+","B-","B","B+","A-","A","A+"}))))</f>
        <v/>
      </c>
      <c r="M264" s="99" t="str">
        <f>IF(COUNT($A264)=0,"",IF(K264="","--",IF(K264="3E","3E",LOOKUP(K264/M$2,{0,0.4,0.45,0.5,0.55,0.6,0.65,0.7,0.75,0.8,1},{0,2,2.25,2.5,2.75,3,3.25,3.5,3.75,4}))))</f>
        <v/>
      </c>
      <c r="N264" s="5" t="str">
        <f>IF(COUNT($A264)=0,"",IF($A264&lt;&gt;DR!$B266,"ERR",DR!AP266))</f>
        <v/>
      </c>
      <c r="O264" s="2" t="str">
        <f>IF(COUNT($A264)=0,"",IF(N264="3E","3E",IF(N264="","I",LOOKUP(N264/P$2,{0,0.4,0.45,0.5,0.55,0.6,0.65,0.7,0.75,0.8,1},{"F","D","C","C+","B-","B","B+","A-","A","A+"}))))</f>
        <v/>
      </c>
      <c r="P264" s="99" t="str">
        <f>IF(COUNT($A264)=0,"",IF(N264="","--",IF(N264="3E","3E",LOOKUP(N264/P$2,{0,0.4,0.45,0.5,0.55,0.6,0.65,0.7,0.75,0.8,1},{0,2,2.25,2.5,2.75,3,3.25,3.5,3.75,4}))))</f>
        <v/>
      </c>
      <c r="Q264" s="5" t="str">
        <f>IF(COUNT($A264)=0,"",IF($A264&lt;&gt;DR!$B266,"ERR",DR!AX266))</f>
        <v/>
      </c>
      <c r="R264" s="2" t="str">
        <f>IF(COUNT($A264)=0,"",IF(Q264="3E","3E",IF(Q264="","I",LOOKUP(Q264/S$2,{0,0.4,0.45,0.5,0.55,0.6,0.65,0.7,0.75,0.8,1},{"F","D","C","C+","B-","B","B+","A-","A","A+"}))))</f>
        <v/>
      </c>
      <c r="S264" s="99" t="str">
        <f>IF(COUNT($A264)=0,"",IF(Q264="","--",IF(Q264="3E","3E",LOOKUP(Q264/S$2,{0,0.4,0.45,0.5,0.55,0.6,0.65,0.7,0.75,0.8,1},{0,2,2.25,2.5,2.75,3,3.25,3.5,3.75,4}))))</f>
        <v/>
      </c>
      <c r="T264" s="5" t="str">
        <f>IF(OR(COUNT($A264)=0,DR!BZ266=""),"",IF($A264&lt;&gt;DR!$B266,"ERR",DR!BZ266))</f>
        <v/>
      </c>
      <c r="U264" s="2" t="str">
        <f>IF(COUNT($A264)=0,"",IF(T264="3E","3E",IF(T264="","I",LOOKUP(T264/V$2,{0,0.4,0.45,0.5,0.55,0.6,0.65,0.7,0.75,0.8,1},{"F","D","C","C+","B-","B","B+","A-","A","A+"}))))</f>
        <v/>
      </c>
      <c r="V264" s="99" t="str">
        <f>IF(COUNT($A264)=0,"",IF(T264="","--",IF(T264="3E","3E",LOOKUP(T264/V$2,{0,0.4,0.45,0.5,0.55,0.6,0.65,0.7,0.75,0.8,1},{0,2,2.25,2.5,2.75,3,3.25,3.5,3.75,4}))))</f>
        <v/>
      </c>
      <c r="W264" s="5" t="str">
        <f>IF(COUNT($A264)=0,"",IF($A264&lt;&gt;DR!$B266,"ERR",IF(DR!$A266="IM",DR!CL266,DR!CK266)))</f>
        <v/>
      </c>
      <c r="X264" s="2" t="str">
        <f>IF(COUNT($A264)=0,"",IF(W264="3E","3E",IF(W264="","I",LOOKUP(W264/Y$2,{0,0.4,0.45,0.5,0.55,0.6,0.65,0.7,0.75,0.8,1},{"F","D","C","C+","B-","B","B+","A-","A","A+"}))))</f>
        <v/>
      </c>
      <c r="Y264" s="99" t="str">
        <f>IF(COUNT($A264)=0,"",IF(W264="","--",IF(W264="3E","3E",LOOKUP(W264/Y$2,{0,0.4,0.45,0.5,0.55,0.6,0.65,0.7,0.75,0.8,1},{0,2,2.25,2.5,2.75,3,3.25,3.5,3.75,4}))))</f>
        <v/>
      </c>
      <c r="Z264" s="5" t="str">
        <f>IF(COUNT($A264)=0,"",IF($A264&lt;&gt;DR!$B266,"ERR",DR!BF266))</f>
        <v/>
      </c>
      <c r="AA264" s="2" t="str">
        <f>IF(COUNT($A264)=0,"",IF(Z264="3E","3E",IF(Z264="","I",LOOKUP(Z264/AB$2,{0,0.4,0.45,0.5,0.55,0.6,0.65,0.7,0.75,0.8,1},{"F","D","C","C+","B-","B","B+","A-","A","A+"}))))</f>
        <v/>
      </c>
      <c r="AB264" s="99" t="str">
        <f>IF(COUNT($A264)=0,"",IF(Z264="","--",IF(Z264="3E","3E",LOOKUP(Z264/AB$2,{0,0.4,0.45,0.5,0.55,0.6,0.65,0.7,0.75,0.8,1},{0,2,2.25,2.5,2.75,3,3.25,3.5,3.75,4}))))</f>
        <v/>
      </c>
      <c r="AC264" s="5" t="str">
        <f>IF(COUNT($A264)=0,"",IF($A264&lt;&gt;DR!$B266,"ERR",DR!BG266))</f>
        <v/>
      </c>
      <c r="AD264" s="2" t="str">
        <f>IF(COUNT($A264)=0,"",IF(AC264="3E","3E",IF(AC264="","I",LOOKUP(AC264/AE$2,{0,0.4,0.45,0.5,0.55,0.6,0.65,0.7,0.75,0.8,1},{"F","D","C","C+","B-","B","B+","A-","A","A+"}))))</f>
        <v/>
      </c>
      <c r="AE264" s="99" t="str">
        <f>IF(COUNT($A264)=0,"",IF(AC264="","--",IF(AC264="3E","3E",LOOKUP(AC264/AE$2,{0,0.4,0.45,0.5,0.55,0.6,0.65,0.7,0.75,0.8,1},{0,2,2.25,2.5,2.75,3,3.25,3.5,3.75,4}))))</f>
        <v/>
      </c>
      <c r="AF264" s="5" t="str">
        <f>IF(COUNT($A264)=0,"",IF($A264&lt;&gt;DR!$B266,"ERR",DR!BQ266))</f>
        <v/>
      </c>
      <c r="AG264" s="2" t="str">
        <f>IF(COUNT($A264)=0,"",IF(AF264="3E","3E",IF(AF264="","I",LOOKUP(AF264/AH$2,{0,0.4,0.45,0.5,0.55,0.6,0.65,0.7,0.75,0.8,1},{"F","D","C","C+","B-","B","B+","A-","A","A+"}))))</f>
        <v/>
      </c>
      <c r="AH264" s="99" t="str">
        <f>IF(COUNT($A264)=0,"",IF(AF264="","--",IF(AF264="3E","3E",LOOKUP(AF264/AH$2,{0,0.4,0.45,0.5,0.55,0.6,0.65,0.7,0.75,0.8,1},{0,2,2.25,2.5,2.75,3,3.25,3.5,3.75,4}))))</f>
        <v/>
      </c>
      <c r="AI264" s="5" t="str">
        <f>IF(COUNT($A264)=0,"",IF($A264&lt;&gt;DR!$B266,"ERR",DR!BY266))</f>
        <v/>
      </c>
      <c r="AJ264" s="2" t="str">
        <f>IF(COUNT($A264)=0,"",IF(AI264="3E","3E",IF(AI264="","I",LOOKUP(AI264/AK$2,{0,0.4,0.45,0.5,0.55,0.6,0.65,0.7,0.75,0.8,1},{"F","D","C","C+","B-","B","B+","A-","A","A+"}))))</f>
        <v/>
      </c>
      <c r="AK264" s="103" t="str">
        <f>IF(COUNT($A264)=0,"",IF(AI264="","--",IF(AI264="3E","3E",LOOKUP(AI264/AK$2,{0,0.4,0.45,0.5,0.55,0.6,0.65,0.7,0.75,0.8,1},{0,2,2.25,2.5,2.75,3,3.25,3.5,3.75,4}))))</f>
        <v/>
      </c>
      <c r="AL264" s="94" t="str">
        <f>IFERROR(IF(COUNT($A264)=0,"",IF(COUNT(W264)=0,"--",IF(COUNTIF(B264:AK264,"3E")&gt;0,"3E",SUM(IF(D264&gt;=2,D264*$D$3),IF(G264&gt;=2,G264*$G$3),IF(J264&gt;=2,J264*$J$3),IF(M264&gt;=2,M264*$M$3),IF(P264&gt;=2,P264*$P$3),IF(S264&gt;=2,S264*$S$3),IF(V264&gt;=2,V264*$V$3),IF(Y264&gt;=2,Y264*$Y$3),IF(AB264&gt;=2,AB264*$AB$3),IF(AE264&gt;=2,AE264*$AE$3),IF(AH264&gt;=2,AH264*$AH$3),IF(AK264&gt;=2,AK264*$AK$3))))),"")</f>
        <v/>
      </c>
      <c r="AM264" s="4" t="str">
        <f>IF(COUNT($A264)=0,"",IF(COUNT(W264)=0,"--",IF(COUNTIF(B264:Y264,"3E")&gt;0,"3E",TRUNC(SUM(IF(N(D264)&gt;=2,D$3*D264,0),IF(N(G264)&gt;=2,G$3*G264,0),IF(N(J264)&gt;=2,J$3*J264,0),IF(N(M264)&gt;=2,M$3*M264,0),IF(N(P264)&gt;=2,P$3*P264,0),IF(N(S264)&gt;=2,S$3*S264,0),IF(N(AB264)&gt;=2,AB$3*AB264,0),IF(N(AE264)&gt;=2,AE$3*AE264,0),IF(N(AH264)&gt;=2,AH$3*AH264,0),IF(N(V264)&gt;=2,V$3*V264,0),IF(N(Y264)&gt;=2,Y$3*Y264,0))/TCP,3))))</f>
        <v/>
      </c>
      <c r="AN264" s="2" t="str">
        <f>IFERROR(IF(COUNT($A264)=0,"",IF(COUNT(W264)=0,"--",IF(COUNTIF(B264:AK264,"3E")&gt;0,"3E",SUM(IF(D264&gt;=2,$D$3),IF(G264&gt;=2,$G$3),IF(J264&gt;=2,$J$3),IF(M264&gt;=2,$M$3),IF(P264&gt;=2,$P$3),IF(S264&gt;=2,$S$3),IF(V264&gt;=2,$V$3),IF(Y264&gt;=2,$Y$3),IF(AB264&gt;=2,$AB$3),IF(AE264&gt;=2,$AE$3),IF(AH264&gt;=2,$AH$3),IF(AK264&gt;=2,$AK$3))))),"")</f>
        <v/>
      </c>
      <c r="AO264" s="2" t="str">
        <f>IF(AM264="3E","3E",IF(COUNT($A264)=0,"",IF(COUNT(AK264)=0,"I",LOOKUP(AM264,{0,2,2.25,2.5,2.75,3,3.25,3.5,3.75,4},{"F","D","C","C+","B-","B","B+","A-","A","A+"}))))</f>
        <v/>
      </c>
      <c r="AP264" s="2" t="str">
        <f>IF(AM264="3E","3E",IF(OR(COUNT($A264)=0,COUNT(W264)=0),"",IF(AND(Y264&gt;=2,AM264&gt;=2,AN264&gt;=28),"PASS","FAIL")))</f>
        <v/>
      </c>
      <c r="AQ264" s="2" t="str">
        <f>IF(COUNT($A264)=0,"",IF(AP264="3E","3E",IF(AP264="PASS",CONCATENATE(IF(N(D264)&lt;2,"411F,",""),IF(N(G264)&lt;2,"412F,",""),IF(N(J264)&lt;2,"413F,",""),IF(N(M264)&lt;2,"421F,",""),IF(N(P264)&lt;2,"422F,",""),IF(N(S264)&lt;2,"423F,",""),IF(N(AB264)&lt;2,"431F,",""),IF(N(AE264)&lt;2,"432F,",""),IF(N(AH264)&lt;2,"433F,","")),"")))</f>
        <v/>
      </c>
      <c r="AR264" s="6" t="str">
        <f t="shared" si="5"/>
        <v/>
      </c>
    </row>
    <row r="265" spans="1:44" ht="18.95" customHeight="1" x14ac:dyDescent="0.25">
      <c r="A265" s="93" t="str">
        <f>IF(DR!$B267="","",DR!$B267)</f>
        <v/>
      </c>
      <c r="B265" s="5" t="str">
        <f>IF(COUNT($A265)=0,"",IF($A265&lt;&gt;DR!$B267,"ERR",DR!J267))</f>
        <v/>
      </c>
      <c r="C265" s="2" t="str">
        <f>IF(COUNT($A265)=0,"",IF(B265="3E","3E",IF(B265="","I",LOOKUP(B265/D$2,{0,0.4,0.45,0.5,0.55,0.6,0.65,0.7,0.75,0.8,1},{"F","D","C","C+","B-","B","B+","A-","A","A+"}))))</f>
        <v/>
      </c>
      <c r="D265" s="99" t="str">
        <f>IF(COUNT($A265)=0,"",IF(B265="","--",IF(B265="3E","3E",LOOKUP(B265/D$2,{0,0.4,0.45,0.5,0.55,0.6,0.65,0.7,0.75,0.8,1},{0,2,2.25,2.5,2.75,3,3.25,3.5,3.75,4}))))</f>
        <v/>
      </c>
      <c r="E265" s="5" t="str">
        <f>IF(COUNT($A265)=0,"",IF($A265&lt;&gt;DR!$B267,"ERR",DR!R267))</f>
        <v/>
      </c>
      <c r="F265" s="2" t="str">
        <f>IF(COUNT($A265)=0,"",IF(E265="3E","3E",IF(E265="","I",LOOKUP(E265/G$2,{0,0.4,0.45,0.5,0.55,0.6,0.65,0.7,0.75,0.8,1},{"F","D","C","C+","B-","B","B+","A-","A","A+"}))))</f>
        <v/>
      </c>
      <c r="G265" s="99" t="str">
        <f>IF(COUNT($A265)=0,"",IF(E265="","--",IF(E265="3E","3E",LOOKUP(E265/G$2,{0,0.4,0.45,0.5,0.55,0.6,0.65,0.7,0.75,0.8,1},{0,2,2.25,2.5,2.75,3,3.25,3.5,3.75,4}))))</f>
        <v/>
      </c>
      <c r="H265" s="5" t="str">
        <f>IF(COUNT($A265)=0,"",IF($A265&lt;&gt;DR!$B267,"ERR",DR!Z267))</f>
        <v/>
      </c>
      <c r="I265" s="2" t="str">
        <f>IF(COUNT($A265)=0,"",IF(H265="3E","3E",IF(H265="","I",LOOKUP(H265/J$2,{0,0.4,0.45,0.5,0.55,0.6,0.65,0.7,0.75,0.8,1},{"F","D","C","C+","B-","B","B+","A-","A","A+"}))))</f>
        <v/>
      </c>
      <c r="J265" s="99" t="str">
        <f>IF(COUNT($A265)=0,"",IF(H265="","--",IF(H265="3E","3E",LOOKUP(H265/J$2,{0,0.4,0.45,0.5,0.55,0.6,0.65,0.7,0.75,0.8,1},{0,2,2.25,2.5,2.75,3,3.25,3.5,3.75,4}))))</f>
        <v/>
      </c>
      <c r="K265" s="5" t="str">
        <f>IF(COUNT($A265)=0,"",IF($A265&lt;&gt;DR!$B267,"ERR",DR!AH267))</f>
        <v/>
      </c>
      <c r="L265" s="2" t="str">
        <f>IF(COUNT($A265)=0,"",IF(K265="3E","3E",IF(K265="","I",LOOKUP(K265/M$2,{0,0.4,0.45,0.5,0.55,0.6,0.65,0.7,0.75,0.8,1},{"F","D","C","C+","B-","B","B+","A-","A","A+"}))))</f>
        <v/>
      </c>
      <c r="M265" s="99" t="str">
        <f>IF(COUNT($A265)=0,"",IF(K265="","--",IF(K265="3E","3E",LOOKUP(K265/M$2,{0,0.4,0.45,0.5,0.55,0.6,0.65,0.7,0.75,0.8,1},{0,2,2.25,2.5,2.75,3,3.25,3.5,3.75,4}))))</f>
        <v/>
      </c>
      <c r="N265" s="5" t="str">
        <f>IF(COUNT($A265)=0,"",IF($A265&lt;&gt;DR!$B267,"ERR",DR!AP267))</f>
        <v/>
      </c>
      <c r="O265" s="2" t="str">
        <f>IF(COUNT($A265)=0,"",IF(N265="3E","3E",IF(N265="","I",LOOKUP(N265/P$2,{0,0.4,0.45,0.5,0.55,0.6,0.65,0.7,0.75,0.8,1},{"F","D","C","C+","B-","B","B+","A-","A","A+"}))))</f>
        <v/>
      </c>
      <c r="P265" s="99" t="str">
        <f>IF(COUNT($A265)=0,"",IF(N265="","--",IF(N265="3E","3E",LOOKUP(N265/P$2,{0,0.4,0.45,0.5,0.55,0.6,0.65,0.7,0.75,0.8,1},{0,2,2.25,2.5,2.75,3,3.25,3.5,3.75,4}))))</f>
        <v/>
      </c>
      <c r="Q265" s="5" t="str">
        <f>IF(COUNT($A265)=0,"",IF($A265&lt;&gt;DR!$B267,"ERR",DR!AX267))</f>
        <v/>
      </c>
      <c r="R265" s="2" t="str">
        <f>IF(COUNT($A265)=0,"",IF(Q265="3E","3E",IF(Q265="","I",LOOKUP(Q265/S$2,{0,0.4,0.45,0.5,0.55,0.6,0.65,0.7,0.75,0.8,1},{"F","D","C","C+","B-","B","B+","A-","A","A+"}))))</f>
        <v/>
      </c>
      <c r="S265" s="99" t="str">
        <f>IF(COUNT($A265)=0,"",IF(Q265="","--",IF(Q265="3E","3E",LOOKUP(Q265/S$2,{0,0.4,0.45,0.5,0.55,0.6,0.65,0.7,0.75,0.8,1},{0,2,2.25,2.5,2.75,3,3.25,3.5,3.75,4}))))</f>
        <v/>
      </c>
      <c r="T265" s="5" t="str">
        <f>IF(OR(COUNT($A265)=0,DR!BZ267=""),"",IF($A265&lt;&gt;DR!$B267,"ERR",DR!BZ267))</f>
        <v/>
      </c>
      <c r="U265" s="2" t="str">
        <f>IF(COUNT($A265)=0,"",IF(T265="3E","3E",IF(T265="","I",LOOKUP(T265/V$2,{0,0.4,0.45,0.5,0.55,0.6,0.65,0.7,0.75,0.8,1},{"F","D","C","C+","B-","B","B+","A-","A","A+"}))))</f>
        <v/>
      </c>
      <c r="V265" s="99" t="str">
        <f>IF(COUNT($A265)=0,"",IF(T265="","--",IF(T265="3E","3E",LOOKUP(T265/V$2,{0,0.4,0.45,0.5,0.55,0.6,0.65,0.7,0.75,0.8,1},{0,2,2.25,2.5,2.75,3,3.25,3.5,3.75,4}))))</f>
        <v/>
      </c>
      <c r="W265" s="5" t="str">
        <f>IF(COUNT($A265)=0,"",IF($A265&lt;&gt;DR!$B267,"ERR",IF(DR!$A267="IM",DR!CL267,DR!CK267)))</f>
        <v/>
      </c>
      <c r="X265" s="2" t="str">
        <f>IF(COUNT($A265)=0,"",IF(W265="3E","3E",IF(W265="","I",LOOKUP(W265/Y$2,{0,0.4,0.45,0.5,0.55,0.6,0.65,0.7,0.75,0.8,1},{"F","D","C","C+","B-","B","B+","A-","A","A+"}))))</f>
        <v/>
      </c>
      <c r="Y265" s="99" t="str">
        <f>IF(COUNT($A265)=0,"",IF(W265="","--",IF(W265="3E","3E",LOOKUP(W265/Y$2,{0,0.4,0.45,0.5,0.55,0.6,0.65,0.7,0.75,0.8,1},{0,2,2.25,2.5,2.75,3,3.25,3.5,3.75,4}))))</f>
        <v/>
      </c>
      <c r="Z265" s="5" t="str">
        <f>IF(COUNT($A265)=0,"",IF($A265&lt;&gt;DR!$B267,"ERR",DR!BF267))</f>
        <v/>
      </c>
      <c r="AA265" s="2" t="str">
        <f>IF(COUNT($A265)=0,"",IF(Z265="3E","3E",IF(Z265="","I",LOOKUP(Z265/AB$2,{0,0.4,0.45,0.5,0.55,0.6,0.65,0.7,0.75,0.8,1},{"F","D","C","C+","B-","B","B+","A-","A","A+"}))))</f>
        <v/>
      </c>
      <c r="AB265" s="99" t="str">
        <f>IF(COUNT($A265)=0,"",IF(Z265="","--",IF(Z265="3E","3E",LOOKUP(Z265/AB$2,{0,0.4,0.45,0.5,0.55,0.6,0.65,0.7,0.75,0.8,1},{0,2,2.25,2.5,2.75,3,3.25,3.5,3.75,4}))))</f>
        <v/>
      </c>
      <c r="AC265" s="5" t="str">
        <f>IF(COUNT($A265)=0,"",IF($A265&lt;&gt;DR!$B267,"ERR",DR!BG267))</f>
        <v/>
      </c>
      <c r="AD265" s="2" t="str">
        <f>IF(COUNT($A265)=0,"",IF(AC265="3E","3E",IF(AC265="","I",LOOKUP(AC265/AE$2,{0,0.4,0.45,0.5,0.55,0.6,0.65,0.7,0.75,0.8,1},{"F","D","C","C+","B-","B","B+","A-","A","A+"}))))</f>
        <v/>
      </c>
      <c r="AE265" s="99" t="str">
        <f>IF(COUNT($A265)=0,"",IF(AC265="","--",IF(AC265="3E","3E",LOOKUP(AC265/AE$2,{0,0.4,0.45,0.5,0.55,0.6,0.65,0.7,0.75,0.8,1},{0,2,2.25,2.5,2.75,3,3.25,3.5,3.75,4}))))</f>
        <v/>
      </c>
      <c r="AF265" s="5" t="str">
        <f>IF(COUNT($A265)=0,"",IF($A265&lt;&gt;DR!$B267,"ERR",DR!BQ267))</f>
        <v/>
      </c>
      <c r="AG265" s="2" t="str">
        <f>IF(COUNT($A265)=0,"",IF(AF265="3E","3E",IF(AF265="","I",LOOKUP(AF265/AH$2,{0,0.4,0.45,0.5,0.55,0.6,0.65,0.7,0.75,0.8,1},{"F","D","C","C+","B-","B","B+","A-","A","A+"}))))</f>
        <v/>
      </c>
      <c r="AH265" s="99" t="str">
        <f>IF(COUNT($A265)=0,"",IF(AF265="","--",IF(AF265="3E","3E",LOOKUP(AF265/AH$2,{0,0.4,0.45,0.5,0.55,0.6,0.65,0.7,0.75,0.8,1},{0,2,2.25,2.5,2.75,3,3.25,3.5,3.75,4}))))</f>
        <v/>
      </c>
      <c r="AI265" s="5" t="str">
        <f>IF(COUNT($A265)=0,"",IF($A265&lt;&gt;DR!$B267,"ERR",DR!BY267))</f>
        <v/>
      </c>
      <c r="AJ265" s="2" t="str">
        <f>IF(COUNT($A265)=0,"",IF(AI265="3E","3E",IF(AI265="","I",LOOKUP(AI265/AK$2,{0,0.4,0.45,0.5,0.55,0.6,0.65,0.7,0.75,0.8,1},{"F","D","C","C+","B-","B","B+","A-","A","A+"}))))</f>
        <v/>
      </c>
      <c r="AK265" s="103" t="str">
        <f>IF(COUNT($A265)=0,"",IF(AI265="","--",IF(AI265="3E","3E",LOOKUP(AI265/AK$2,{0,0.4,0.45,0.5,0.55,0.6,0.65,0.7,0.75,0.8,1},{0,2,2.25,2.5,2.75,3,3.25,3.5,3.75,4}))))</f>
        <v/>
      </c>
      <c r="AL265" s="94" t="str">
        <f>IFERROR(IF(COUNT($A265)=0,"",IF(COUNT(W265)=0,"--",IF(COUNTIF(B265:AK265,"3E")&gt;0,"3E",SUM(IF(D265&gt;=2,D265*$D$3),IF(G265&gt;=2,G265*$G$3),IF(J265&gt;=2,J265*$J$3),IF(M265&gt;=2,M265*$M$3),IF(P265&gt;=2,P265*$P$3),IF(S265&gt;=2,S265*$S$3),IF(V265&gt;=2,V265*$V$3),IF(Y265&gt;=2,Y265*$Y$3),IF(AB265&gt;=2,AB265*$AB$3),IF(AE265&gt;=2,AE265*$AE$3),IF(AH265&gt;=2,AH265*$AH$3),IF(AK265&gt;=2,AK265*$AK$3))))),"")</f>
        <v/>
      </c>
      <c r="AM265" s="4" t="str">
        <f>IF(COUNT($A265)=0,"",IF(COUNT(W265)=0,"--",IF(COUNTIF(B265:Y265,"3E")&gt;0,"3E",TRUNC(SUM(IF(N(D265)&gt;=2,D$3*D265,0),IF(N(G265)&gt;=2,G$3*G265,0),IF(N(J265)&gt;=2,J$3*J265,0),IF(N(M265)&gt;=2,M$3*M265,0),IF(N(P265)&gt;=2,P$3*P265,0),IF(N(S265)&gt;=2,S$3*S265,0),IF(N(AB265)&gt;=2,AB$3*AB265,0),IF(N(AE265)&gt;=2,AE$3*AE265,0),IF(N(AH265)&gt;=2,AH$3*AH265,0),IF(N(V265)&gt;=2,V$3*V265,0),IF(N(Y265)&gt;=2,Y$3*Y265,0))/TCP,3))))</f>
        <v/>
      </c>
      <c r="AN265" s="2" t="str">
        <f>IFERROR(IF(COUNT($A265)=0,"",IF(COUNT(W265)=0,"--",IF(COUNTIF(B265:AK265,"3E")&gt;0,"3E",SUM(IF(D265&gt;=2,$D$3),IF(G265&gt;=2,$G$3),IF(J265&gt;=2,$J$3),IF(M265&gt;=2,$M$3),IF(P265&gt;=2,$P$3),IF(S265&gt;=2,$S$3),IF(V265&gt;=2,$V$3),IF(Y265&gt;=2,$Y$3),IF(AB265&gt;=2,$AB$3),IF(AE265&gt;=2,$AE$3),IF(AH265&gt;=2,$AH$3),IF(AK265&gt;=2,$AK$3))))),"")</f>
        <v/>
      </c>
      <c r="AO265" s="2" t="str">
        <f>IF(AM265="3E","3E",IF(COUNT($A265)=0,"",IF(COUNT(AK265)=0,"I",LOOKUP(AM265,{0,2,2.25,2.5,2.75,3,3.25,3.5,3.75,4},{"F","D","C","C+","B-","B","B+","A-","A","A+"}))))</f>
        <v/>
      </c>
      <c r="AP265" s="2" t="str">
        <f>IF(AM265="3E","3E",IF(OR(COUNT($A265)=0,COUNT(W265)=0),"",IF(AND(Y265&gt;=2,AM265&gt;=2,AN265&gt;=28),"PASS","FAIL")))</f>
        <v/>
      </c>
      <c r="AQ265" s="2" t="str">
        <f>IF(COUNT($A265)=0,"",IF(AP265="3E","3E",IF(AP265="PASS",CONCATENATE(IF(N(D265)&lt;2,"411F,",""),IF(N(G265)&lt;2,"412F,",""),IF(N(J265)&lt;2,"413F,",""),IF(N(M265)&lt;2,"421F,",""),IF(N(P265)&lt;2,"422F,",""),IF(N(S265)&lt;2,"423F,",""),IF(N(AB265)&lt;2,"431F,",""),IF(N(AE265)&lt;2,"432F,",""),IF(N(AH265)&lt;2,"433F,","")),"")))</f>
        <v/>
      </c>
      <c r="AR265" s="6" t="str">
        <f t="shared" si="5"/>
        <v/>
      </c>
    </row>
    <row r="266" spans="1:44" ht="18.95" customHeight="1" x14ac:dyDescent="0.25">
      <c r="A266" s="93" t="str">
        <f>IF(DR!$B268="","",DR!$B268)</f>
        <v/>
      </c>
      <c r="B266" s="5" t="str">
        <f>IF(COUNT($A266)=0,"",IF($A266&lt;&gt;DR!$B268,"ERR",DR!J268))</f>
        <v/>
      </c>
      <c r="C266" s="2" t="str">
        <f>IF(COUNT($A266)=0,"",IF(B266="3E","3E",IF(B266="","I",LOOKUP(B266/D$2,{0,0.4,0.45,0.5,0.55,0.6,0.65,0.7,0.75,0.8,1},{"F","D","C","C+","B-","B","B+","A-","A","A+"}))))</f>
        <v/>
      </c>
      <c r="D266" s="99" t="str">
        <f>IF(COUNT($A266)=0,"",IF(B266="","--",IF(B266="3E","3E",LOOKUP(B266/D$2,{0,0.4,0.45,0.5,0.55,0.6,0.65,0.7,0.75,0.8,1},{0,2,2.25,2.5,2.75,3,3.25,3.5,3.75,4}))))</f>
        <v/>
      </c>
      <c r="E266" s="5" t="str">
        <f>IF(COUNT($A266)=0,"",IF($A266&lt;&gt;DR!$B268,"ERR",DR!R268))</f>
        <v/>
      </c>
      <c r="F266" s="2" t="str">
        <f>IF(COUNT($A266)=0,"",IF(E266="3E","3E",IF(E266="","I",LOOKUP(E266/G$2,{0,0.4,0.45,0.5,0.55,0.6,0.65,0.7,0.75,0.8,1},{"F","D","C","C+","B-","B","B+","A-","A","A+"}))))</f>
        <v/>
      </c>
      <c r="G266" s="99" t="str">
        <f>IF(COUNT($A266)=0,"",IF(E266="","--",IF(E266="3E","3E",LOOKUP(E266/G$2,{0,0.4,0.45,0.5,0.55,0.6,0.65,0.7,0.75,0.8,1},{0,2,2.25,2.5,2.75,3,3.25,3.5,3.75,4}))))</f>
        <v/>
      </c>
      <c r="H266" s="5" t="str">
        <f>IF(COUNT($A266)=0,"",IF($A266&lt;&gt;DR!$B268,"ERR",DR!Z268))</f>
        <v/>
      </c>
      <c r="I266" s="2" t="str">
        <f>IF(COUNT($A266)=0,"",IF(H266="3E","3E",IF(H266="","I",LOOKUP(H266/J$2,{0,0.4,0.45,0.5,0.55,0.6,0.65,0.7,0.75,0.8,1},{"F","D","C","C+","B-","B","B+","A-","A","A+"}))))</f>
        <v/>
      </c>
      <c r="J266" s="99" t="str">
        <f>IF(COUNT($A266)=0,"",IF(H266="","--",IF(H266="3E","3E",LOOKUP(H266/J$2,{0,0.4,0.45,0.5,0.55,0.6,0.65,0.7,0.75,0.8,1},{0,2,2.25,2.5,2.75,3,3.25,3.5,3.75,4}))))</f>
        <v/>
      </c>
      <c r="K266" s="5" t="str">
        <f>IF(COUNT($A266)=0,"",IF($A266&lt;&gt;DR!$B268,"ERR",DR!AH268))</f>
        <v/>
      </c>
      <c r="L266" s="2" t="str">
        <f>IF(COUNT($A266)=0,"",IF(K266="3E","3E",IF(K266="","I",LOOKUP(K266/M$2,{0,0.4,0.45,0.5,0.55,0.6,0.65,0.7,0.75,0.8,1},{"F","D","C","C+","B-","B","B+","A-","A","A+"}))))</f>
        <v/>
      </c>
      <c r="M266" s="99" t="str">
        <f>IF(COUNT($A266)=0,"",IF(K266="","--",IF(K266="3E","3E",LOOKUP(K266/M$2,{0,0.4,0.45,0.5,0.55,0.6,0.65,0.7,0.75,0.8,1},{0,2,2.25,2.5,2.75,3,3.25,3.5,3.75,4}))))</f>
        <v/>
      </c>
      <c r="N266" s="5" t="str">
        <f>IF(COUNT($A266)=0,"",IF($A266&lt;&gt;DR!$B268,"ERR",DR!AP268))</f>
        <v/>
      </c>
      <c r="O266" s="2" t="str">
        <f>IF(COUNT($A266)=0,"",IF(N266="3E","3E",IF(N266="","I",LOOKUP(N266/P$2,{0,0.4,0.45,0.5,0.55,0.6,0.65,0.7,0.75,0.8,1},{"F","D","C","C+","B-","B","B+","A-","A","A+"}))))</f>
        <v/>
      </c>
      <c r="P266" s="99" t="str">
        <f>IF(COUNT($A266)=0,"",IF(N266="","--",IF(N266="3E","3E",LOOKUP(N266/P$2,{0,0.4,0.45,0.5,0.55,0.6,0.65,0.7,0.75,0.8,1},{0,2,2.25,2.5,2.75,3,3.25,3.5,3.75,4}))))</f>
        <v/>
      </c>
      <c r="Q266" s="5" t="str">
        <f>IF(COUNT($A266)=0,"",IF($A266&lt;&gt;DR!$B268,"ERR",DR!AX268))</f>
        <v/>
      </c>
      <c r="R266" s="2" t="str">
        <f>IF(COUNT($A266)=0,"",IF(Q266="3E","3E",IF(Q266="","I",LOOKUP(Q266/S$2,{0,0.4,0.45,0.5,0.55,0.6,0.65,0.7,0.75,0.8,1},{"F","D","C","C+","B-","B","B+","A-","A","A+"}))))</f>
        <v/>
      </c>
      <c r="S266" s="99" t="str">
        <f>IF(COUNT($A266)=0,"",IF(Q266="","--",IF(Q266="3E","3E",LOOKUP(Q266/S$2,{0,0.4,0.45,0.5,0.55,0.6,0.65,0.7,0.75,0.8,1},{0,2,2.25,2.5,2.75,3,3.25,3.5,3.75,4}))))</f>
        <v/>
      </c>
      <c r="T266" s="5" t="str">
        <f>IF(OR(COUNT($A266)=0,DR!BZ268=""),"",IF($A266&lt;&gt;DR!$B268,"ERR",DR!BZ268))</f>
        <v/>
      </c>
      <c r="U266" s="2" t="str">
        <f>IF(COUNT($A266)=0,"",IF(T266="3E","3E",IF(T266="","I",LOOKUP(T266/V$2,{0,0.4,0.45,0.5,0.55,0.6,0.65,0.7,0.75,0.8,1},{"F","D","C","C+","B-","B","B+","A-","A","A+"}))))</f>
        <v/>
      </c>
      <c r="V266" s="99" t="str">
        <f>IF(COUNT($A266)=0,"",IF(T266="","--",IF(T266="3E","3E",LOOKUP(T266/V$2,{0,0.4,0.45,0.5,0.55,0.6,0.65,0.7,0.75,0.8,1},{0,2,2.25,2.5,2.75,3,3.25,3.5,3.75,4}))))</f>
        <v/>
      </c>
      <c r="W266" s="5" t="str">
        <f>IF(COUNT($A266)=0,"",IF($A266&lt;&gt;DR!$B268,"ERR",IF(DR!$A268="IM",DR!CL268,DR!CK268)))</f>
        <v/>
      </c>
      <c r="X266" s="2" t="str">
        <f>IF(COUNT($A266)=0,"",IF(W266="3E","3E",IF(W266="","I",LOOKUP(W266/Y$2,{0,0.4,0.45,0.5,0.55,0.6,0.65,0.7,0.75,0.8,1},{"F","D","C","C+","B-","B","B+","A-","A","A+"}))))</f>
        <v/>
      </c>
      <c r="Y266" s="99" t="str">
        <f>IF(COUNT($A266)=0,"",IF(W266="","--",IF(W266="3E","3E",LOOKUP(W266/Y$2,{0,0.4,0.45,0.5,0.55,0.6,0.65,0.7,0.75,0.8,1},{0,2,2.25,2.5,2.75,3,3.25,3.5,3.75,4}))))</f>
        <v/>
      </c>
      <c r="Z266" s="5" t="str">
        <f>IF(COUNT($A266)=0,"",IF($A266&lt;&gt;DR!$B268,"ERR",DR!BF268))</f>
        <v/>
      </c>
      <c r="AA266" s="2" t="str">
        <f>IF(COUNT($A266)=0,"",IF(Z266="3E","3E",IF(Z266="","I",LOOKUP(Z266/AB$2,{0,0.4,0.45,0.5,0.55,0.6,0.65,0.7,0.75,0.8,1},{"F","D","C","C+","B-","B","B+","A-","A","A+"}))))</f>
        <v/>
      </c>
      <c r="AB266" s="99" t="str">
        <f>IF(COUNT($A266)=0,"",IF(Z266="","--",IF(Z266="3E","3E",LOOKUP(Z266/AB$2,{0,0.4,0.45,0.5,0.55,0.6,0.65,0.7,0.75,0.8,1},{0,2,2.25,2.5,2.75,3,3.25,3.5,3.75,4}))))</f>
        <v/>
      </c>
      <c r="AC266" s="5" t="str">
        <f>IF(COUNT($A266)=0,"",IF($A266&lt;&gt;DR!$B268,"ERR",DR!BG268))</f>
        <v/>
      </c>
      <c r="AD266" s="2" t="str">
        <f>IF(COUNT($A266)=0,"",IF(AC266="3E","3E",IF(AC266="","I",LOOKUP(AC266/AE$2,{0,0.4,0.45,0.5,0.55,0.6,0.65,0.7,0.75,0.8,1},{"F","D","C","C+","B-","B","B+","A-","A","A+"}))))</f>
        <v/>
      </c>
      <c r="AE266" s="99" t="str">
        <f>IF(COUNT($A266)=0,"",IF(AC266="","--",IF(AC266="3E","3E",LOOKUP(AC266/AE$2,{0,0.4,0.45,0.5,0.55,0.6,0.65,0.7,0.75,0.8,1},{0,2,2.25,2.5,2.75,3,3.25,3.5,3.75,4}))))</f>
        <v/>
      </c>
      <c r="AF266" s="5" t="str">
        <f>IF(COUNT($A266)=0,"",IF($A266&lt;&gt;DR!$B268,"ERR",DR!BQ268))</f>
        <v/>
      </c>
      <c r="AG266" s="2" t="str">
        <f>IF(COUNT($A266)=0,"",IF(AF266="3E","3E",IF(AF266="","I",LOOKUP(AF266/AH$2,{0,0.4,0.45,0.5,0.55,0.6,0.65,0.7,0.75,0.8,1},{"F","D","C","C+","B-","B","B+","A-","A","A+"}))))</f>
        <v/>
      </c>
      <c r="AH266" s="99" t="str">
        <f>IF(COUNT($A266)=0,"",IF(AF266="","--",IF(AF266="3E","3E",LOOKUP(AF266/AH$2,{0,0.4,0.45,0.5,0.55,0.6,0.65,0.7,0.75,0.8,1},{0,2,2.25,2.5,2.75,3,3.25,3.5,3.75,4}))))</f>
        <v/>
      </c>
      <c r="AI266" s="5" t="str">
        <f>IF(COUNT($A266)=0,"",IF($A266&lt;&gt;DR!$B268,"ERR",DR!BY268))</f>
        <v/>
      </c>
      <c r="AJ266" s="2" t="str">
        <f>IF(COUNT($A266)=0,"",IF(AI266="3E","3E",IF(AI266="","I",LOOKUP(AI266/AK$2,{0,0.4,0.45,0.5,0.55,0.6,0.65,0.7,0.75,0.8,1},{"F","D","C","C+","B-","B","B+","A-","A","A+"}))))</f>
        <v/>
      </c>
      <c r="AK266" s="103" t="str">
        <f>IF(COUNT($A266)=0,"",IF(AI266="","--",IF(AI266="3E","3E",LOOKUP(AI266/AK$2,{0,0.4,0.45,0.5,0.55,0.6,0.65,0.7,0.75,0.8,1},{0,2,2.25,2.5,2.75,3,3.25,3.5,3.75,4}))))</f>
        <v/>
      </c>
      <c r="AL266" s="94" t="str">
        <f>IFERROR(IF(COUNT($A266)=0,"",IF(COUNT(W266)=0,"--",IF(COUNTIF(B266:AK266,"3E")&gt;0,"3E",SUM(IF(D266&gt;=2,D266*$D$3),IF(G266&gt;=2,G266*$G$3),IF(J266&gt;=2,J266*$J$3),IF(M266&gt;=2,M266*$M$3),IF(P266&gt;=2,P266*$P$3),IF(S266&gt;=2,S266*$S$3),IF(V266&gt;=2,V266*$V$3),IF(Y266&gt;=2,Y266*$Y$3),IF(AB266&gt;=2,AB266*$AB$3),IF(AE266&gt;=2,AE266*$AE$3),IF(AH266&gt;=2,AH266*$AH$3),IF(AK266&gt;=2,AK266*$AK$3))))),"")</f>
        <v/>
      </c>
      <c r="AM266" s="4" t="str">
        <f>IF(COUNT($A266)=0,"",IF(COUNT(W266)=0,"--",IF(COUNTIF(B266:Y266,"3E")&gt;0,"3E",TRUNC(SUM(IF(N(D266)&gt;=2,D$3*D266,0),IF(N(G266)&gt;=2,G$3*G266,0),IF(N(J266)&gt;=2,J$3*J266,0),IF(N(M266)&gt;=2,M$3*M266,0),IF(N(P266)&gt;=2,P$3*P266,0),IF(N(S266)&gt;=2,S$3*S266,0),IF(N(AB266)&gt;=2,AB$3*AB266,0),IF(N(AE266)&gt;=2,AE$3*AE266,0),IF(N(AH266)&gt;=2,AH$3*AH266,0),IF(N(V266)&gt;=2,V$3*V266,0),IF(N(Y266)&gt;=2,Y$3*Y266,0))/TCP,3))))</f>
        <v/>
      </c>
      <c r="AN266" s="2" t="str">
        <f>IFERROR(IF(COUNT($A266)=0,"",IF(COUNT(W266)=0,"--",IF(COUNTIF(B266:AK266,"3E")&gt;0,"3E",SUM(IF(D266&gt;=2,$D$3),IF(G266&gt;=2,$G$3),IF(J266&gt;=2,$J$3),IF(M266&gt;=2,$M$3),IF(P266&gt;=2,$P$3),IF(S266&gt;=2,$S$3),IF(V266&gt;=2,$V$3),IF(Y266&gt;=2,$Y$3),IF(AB266&gt;=2,$AB$3),IF(AE266&gt;=2,$AE$3),IF(AH266&gt;=2,$AH$3),IF(AK266&gt;=2,$AK$3))))),"")</f>
        <v/>
      </c>
      <c r="AO266" s="2" t="str">
        <f>IF(AM266="3E","3E",IF(COUNT($A266)=0,"",IF(COUNT(AK266)=0,"I",LOOKUP(AM266,{0,2,2.25,2.5,2.75,3,3.25,3.5,3.75,4},{"F","D","C","C+","B-","B","B+","A-","A","A+"}))))</f>
        <v/>
      </c>
      <c r="AP266" s="2" t="str">
        <f>IF(AM266="3E","3E",IF(OR(COUNT($A266)=0,COUNT(W266)=0),"",IF(AND(Y266&gt;=2,AM266&gt;=2,AN266&gt;=28),"PASS","FAIL")))</f>
        <v/>
      </c>
      <c r="AQ266" s="2" t="str">
        <f>IF(COUNT($A266)=0,"",IF(AP266="3E","3E",IF(AP266="PASS",CONCATENATE(IF(N(D266)&lt;2,"411F,",""),IF(N(G266)&lt;2,"412F,",""),IF(N(J266)&lt;2,"413F,",""),IF(N(M266)&lt;2,"421F,",""),IF(N(P266)&lt;2,"422F,",""),IF(N(S266)&lt;2,"423F,",""),IF(N(AB266)&lt;2,"431F,",""),IF(N(AE266)&lt;2,"432F,",""),IF(N(AH266)&lt;2,"433F,","")),"")))</f>
        <v/>
      </c>
      <c r="AR266" s="6" t="str">
        <f t="shared" si="5"/>
        <v/>
      </c>
    </row>
    <row r="267" spans="1:44" ht="18.95" customHeight="1" x14ac:dyDescent="0.25">
      <c r="A267" s="93" t="str">
        <f>IF(DR!$B269="","",DR!$B269)</f>
        <v/>
      </c>
      <c r="B267" s="5" t="str">
        <f>IF(COUNT($A267)=0,"",IF($A267&lt;&gt;DR!$B269,"ERR",DR!J269))</f>
        <v/>
      </c>
      <c r="C267" s="2" t="str">
        <f>IF(COUNT($A267)=0,"",IF(B267="3E","3E",IF(B267="","I",LOOKUP(B267/D$2,{0,0.4,0.45,0.5,0.55,0.6,0.65,0.7,0.75,0.8,1},{"F","D","C","C+","B-","B","B+","A-","A","A+"}))))</f>
        <v/>
      </c>
      <c r="D267" s="99" t="str">
        <f>IF(COUNT($A267)=0,"",IF(B267="","--",IF(B267="3E","3E",LOOKUP(B267/D$2,{0,0.4,0.45,0.5,0.55,0.6,0.65,0.7,0.75,0.8,1},{0,2,2.25,2.5,2.75,3,3.25,3.5,3.75,4}))))</f>
        <v/>
      </c>
      <c r="E267" s="5" t="str">
        <f>IF(COUNT($A267)=0,"",IF($A267&lt;&gt;DR!$B269,"ERR",DR!R269))</f>
        <v/>
      </c>
      <c r="F267" s="2" t="str">
        <f>IF(COUNT($A267)=0,"",IF(E267="3E","3E",IF(E267="","I",LOOKUP(E267/G$2,{0,0.4,0.45,0.5,0.55,0.6,0.65,0.7,0.75,0.8,1},{"F","D","C","C+","B-","B","B+","A-","A","A+"}))))</f>
        <v/>
      </c>
      <c r="G267" s="99" t="str">
        <f>IF(COUNT($A267)=0,"",IF(E267="","--",IF(E267="3E","3E",LOOKUP(E267/G$2,{0,0.4,0.45,0.5,0.55,0.6,0.65,0.7,0.75,0.8,1},{0,2,2.25,2.5,2.75,3,3.25,3.5,3.75,4}))))</f>
        <v/>
      </c>
      <c r="H267" s="5" t="str">
        <f>IF(COUNT($A267)=0,"",IF($A267&lt;&gt;DR!$B269,"ERR",DR!Z269))</f>
        <v/>
      </c>
      <c r="I267" s="2" t="str">
        <f>IF(COUNT($A267)=0,"",IF(H267="3E","3E",IF(H267="","I",LOOKUP(H267/J$2,{0,0.4,0.45,0.5,0.55,0.6,0.65,0.7,0.75,0.8,1},{"F","D","C","C+","B-","B","B+","A-","A","A+"}))))</f>
        <v/>
      </c>
      <c r="J267" s="99" t="str">
        <f>IF(COUNT($A267)=0,"",IF(H267="","--",IF(H267="3E","3E",LOOKUP(H267/J$2,{0,0.4,0.45,0.5,0.55,0.6,0.65,0.7,0.75,0.8,1},{0,2,2.25,2.5,2.75,3,3.25,3.5,3.75,4}))))</f>
        <v/>
      </c>
      <c r="K267" s="5" t="str">
        <f>IF(COUNT($A267)=0,"",IF($A267&lt;&gt;DR!$B269,"ERR",DR!AH269))</f>
        <v/>
      </c>
      <c r="L267" s="2" t="str">
        <f>IF(COUNT($A267)=0,"",IF(K267="3E","3E",IF(K267="","I",LOOKUP(K267/M$2,{0,0.4,0.45,0.5,0.55,0.6,0.65,0.7,0.75,0.8,1},{"F","D","C","C+","B-","B","B+","A-","A","A+"}))))</f>
        <v/>
      </c>
      <c r="M267" s="99" t="str">
        <f>IF(COUNT($A267)=0,"",IF(K267="","--",IF(K267="3E","3E",LOOKUP(K267/M$2,{0,0.4,0.45,0.5,0.55,0.6,0.65,0.7,0.75,0.8,1},{0,2,2.25,2.5,2.75,3,3.25,3.5,3.75,4}))))</f>
        <v/>
      </c>
      <c r="N267" s="5" t="str">
        <f>IF(COUNT($A267)=0,"",IF($A267&lt;&gt;DR!$B269,"ERR",DR!AP269))</f>
        <v/>
      </c>
      <c r="O267" s="2" t="str">
        <f>IF(COUNT($A267)=0,"",IF(N267="3E","3E",IF(N267="","I",LOOKUP(N267/P$2,{0,0.4,0.45,0.5,0.55,0.6,0.65,0.7,0.75,0.8,1},{"F","D","C","C+","B-","B","B+","A-","A","A+"}))))</f>
        <v/>
      </c>
      <c r="P267" s="99" t="str">
        <f>IF(COUNT($A267)=0,"",IF(N267="","--",IF(N267="3E","3E",LOOKUP(N267/P$2,{0,0.4,0.45,0.5,0.55,0.6,0.65,0.7,0.75,0.8,1},{0,2,2.25,2.5,2.75,3,3.25,3.5,3.75,4}))))</f>
        <v/>
      </c>
      <c r="Q267" s="5" t="str">
        <f>IF(COUNT($A267)=0,"",IF($A267&lt;&gt;DR!$B269,"ERR",DR!AX269))</f>
        <v/>
      </c>
      <c r="R267" s="2" t="str">
        <f>IF(COUNT($A267)=0,"",IF(Q267="3E","3E",IF(Q267="","I",LOOKUP(Q267/S$2,{0,0.4,0.45,0.5,0.55,0.6,0.65,0.7,0.75,0.8,1},{"F","D","C","C+","B-","B","B+","A-","A","A+"}))))</f>
        <v/>
      </c>
      <c r="S267" s="99" t="str">
        <f>IF(COUNT($A267)=0,"",IF(Q267="","--",IF(Q267="3E","3E",LOOKUP(Q267/S$2,{0,0.4,0.45,0.5,0.55,0.6,0.65,0.7,0.75,0.8,1},{0,2,2.25,2.5,2.75,3,3.25,3.5,3.75,4}))))</f>
        <v/>
      </c>
      <c r="T267" s="5" t="str">
        <f>IF(OR(COUNT($A267)=0,DR!BZ269=""),"",IF($A267&lt;&gt;DR!$B269,"ERR",DR!BZ269))</f>
        <v/>
      </c>
      <c r="U267" s="2" t="str">
        <f>IF(COUNT($A267)=0,"",IF(T267="3E","3E",IF(T267="","I",LOOKUP(T267/V$2,{0,0.4,0.45,0.5,0.55,0.6,0.65,0.7,0.75,0.8,1},{"F","D","C","C+","B-","B","B+","A-","A","A+"}))))</f>
        <v/>
      </c>
      <c r="V267" s="99" t="str">
        <f>IF(COUNT($A267)=0,"",IF(T267="","--",IF(T267="3E","3E",LOOKUP(T267/V$2,{0,0.4,0.45,0.5,0.55,0.6,0.65,0.7,0.75,0.8,1},{0,2,2.25,2.5,2.75,3,3.25,3.5,3.75,4}))))</f>
        <v/>
      </c>
      <c r="W267" s="5" t="str">
        <f>IF(COUNT($A267)=0,"",IF($A267&lt;&gt;DR!$B269,"ERR",IF(DR!$A269="IM",DR!CL269,DR!CK269)))</f>
        <v/>
      </c>
      <c r="X267" s="2" t="str">
        <f>IF(COUNT($A267)=0,"",IF(W267="3E","3E",IF(W267="","I",LOOKUP(W267/Y$2,{0,0.4,0.45,0.5,0.55,0.6,0.65,0.7,0.75,0.8,1},{"F","D","C","C+","B-","B","B+","A-","A","A+"}))))</f>
        <v/>
      </c>
      <c r="Y267" s="99" t="str">
        <f>IF(COUNT($A267)=0,"",IF(W267="","--",IF(W267="3E","3E",LOOKUP(W267/Y$2,{0,0.4,0.45,0.5,0.55,0.6,0.65,0.7,0.75,0.8,1},{0,2,2.25,2.5,2.75,3,3.25,3.5,3.75,4}))))</f>
        <v/>
      </c>
      <c r="Z267" s="5" t="str">
        <f>IF(COUNT($A267)=0,"",IF($A267&lt;&gt;DR!$B269,"ERR",DR!BF269))</f>
        <v/>
      </c>
      <c r="AA267" s="2" t="str">
        <f>IF(COUNT($A267)=0,"",IF(Z267="3E","3E",IF(Z267="","I",LOOKUP(Z267/AB$2,{0,0.4,0.45,0.5,0.55,0.6,0.65,0.7,0.75,0.8,1},{"F","D","C","C+","B-","B","B+","A-","A","A+"}))))</f>
        <v/>
      </c>
      <c r="AB267" s="99" t="str">
        <f>IF(COUNT($A267)=0,"",IF(Z267="","--",IF(Z267="3E","3E",LOOKUP(Z267/AB$2,{0,0.4,0.45,0.5,0.55,0.6,0.65,0.7,0.75,0.8,1},{0,2,2.25,2.5,2.75,3,3.25,3.5,3.75,4}))))</f>
        <v/>
      </c>
      <c r="AC267" s="5" t="str">
        <f>IF(COUNT($A267)=0,"",IF($A267&lt;&gt;DR!$B269,"ERR",DR!BG269))</f>
        <v/>
      </c>
      <c r="AD267" s="2" t="str">
        <f>IF(COUNT($A267)=0,"",IF(AC267="3E","3E",IF(AC267="","I",LOOKUP(AC267/AE$2,{0,0.4,0.45,0.5,0.55,0.6,0.65,0.7,0.75,0.8,1},{"F","D","C","C+","B-","B","B+","A-","A","A+"}))))</f>
        <v/>
      </c>
      <c r="AE267" s="99" t="str">
        <f>IF(COUNT($A267)=0,"",IF(AC267="","--",IF(AC267="3E","3E",LOOKUP(AC267/AE$2,{0,0.4,0.45,0.5,0.55,0.6,0.65,0.7,0.75,0.8,1},{0,2,2.25,2.5,2.75,3,3.25,3.5,3.75,4}))))</f>
        <v/>
      </c>
      <c r="AF267" s="5" t="str">
        <f>IF(COUNT($A267)=0,"",IF($A267&lt;&gt;DR!$B269,"ERR",DR!BQ269))</f>
        <v/>
      </c>
      <c r="AG267" s="2" t="str">
        <f>IF(COUNT($A267)=0,"",IF(AF267="3E","3E",IF(AF267="","I",LOOKUP(AF267/AH$2,{0,0.4,0.45,0.5,0.55,0.6,0.65,0.7,0.75,0.8,1},{"F","D","C","C+","B-","B","B+","A-","A","A+"}))))</f>
        <v/>
      </c>
      <c r="AH267" s="99" t="str">
        <f>IF(COUNT($A267)=0,"",IF(AF267="","--",IF(AF267="3E","3E",LOOKUP(AF267/AH$2,{0,0.4,0.45,0.5,0.55,0.6,0.65,0.7,0.75,0.8,1},{0,2,2.25,2.5,2.75,3,3.25,3.5,3.75,4}))))</f>
        <v/>
      </c>
      <c r="AI267" s="5" t="str">
        <f>IF(COUNT($A267)=0,"",IF($A267&lt;&gt;DR!$B269,"ERR",DR!BY269))</f>
        <v/>
      </c>
      <c r="AJ267" s="2" t="str">
        <f>IF(COUNT($A267)=0,"",IF(AI267="3E","3E",IF(AI267="","I",LOOKUP(AI267/AK$2,{0,0.4,0.45,0.5,0.55,0.6,0.65,0.7,0.75,0.8,1},{"F","D","C","C+","B-","B","B+","A-","A","A+"}))))</f>
        <v/>
      </c>
      <c r="AK267" s="103" t="str">
        <f>IF(COUNT($A267)=0,"",IF(AI267="","--",IF(AI267="3E","3E",LOOKUP(AI267/AK$2,{0,0.4,0.45,0.5,0.55,0.6,0.65,0.7,0.75,0.8,1},{0,2,2.25,2.5,2.75,3,3.25,3.5,3.75,4}))))</f>
        <v/>
      </c>
      <c r="AL267" s="94" t="str">
        <f>IFERROR(IF(COUNT($A267)=0,"",IF(COUNT(W267)=0,"--",IF(COUNTIF(B267:AK267,"3E")&gt;0,"3E",SUM(IF(D267&gt;=2,D267*$D$3),IF(G267&gt;=2,G267*$G$3),IF(J267&gt;=2,J267*$J$3),IF(M267&gt;=2,M267*$M$3),IF(P267&gt;=2,P267*$P$3),IF(S267&gt;=2,S267*$S$3),IF(V267&gt;=2,V267*$V$3),IF(Y267&gt;=2,Y267*$Y$3),IF(AB267&gt;=2,AB267*$AB$3),IF(AE267&gt;=2,AE267*$AE$3),IF(AH267&gt;=2,AH267*$AH$3),IF(AK267&gt;=2,AK267*$AK$3))))),"")</f>
        <v/>
      </c>
      <c r="AM267" s="4" t="str">
        <f>IF(COUNT($A267)=0,"",IF(COUNT(W267)=0,"--",IF(COUNTIF(B267:Y267,"3E")&gt;0,"3E",TRUNC(SUM(IF(N(D267)&gt;=2,D$3*D267,0),IF(N(G267)&gt;=2,G$3*G267,0),IF(N(J267)&gt;=2,J$3*J267,0),IF(N(M267)&gt;=2,M$3*M267,0),IF(N(P267)&gt;=2,P$3*P267,0),IF(N(S267)&gt;=2,S$3*S267,0),IF(N(AB267)&gt;=2,AB$3*AB267,0),IF(N(AE267)&gt;=2,AE$3*AE267,0),IF(N(AH267)&gt;=2,AH$3*AH267,0),IF(N(V267)&gt;=2,V$3*V267,0),IF(N(Y267)&gt;=2,Y$3*Y267,0))/TCP,3))))</f>
        <v/>
      </c>
      <c r="AN267" s="2" t="str">
        <f>IFERROR(IF(COUNT($A267)=0,"",IF(COUNT(W267)=0,"--",IF(COUNTIF(B267:AK267,"3E")&gt;0,"3E",SUM(IF(D267&gt;=2,$D$3),IF(G267&gt;=2,$G$3),IF(J267&gt;=2,$J$3),IF(M267&gt;=2,$M$3),IF(P267&gt;=2,$P$3),IF(S267&gt;=2,$S$3),IF(V267&gt;=2,$V$3),IF(Y267&gt;=2,$Y$3),IF(AB267&gt;=2,$AB$3),IF(AE267&gt;=2,$AE$3),IF(AH267&gt;=2,$AH$3),IF(AK267&gt;=2,$AK$3))))),"")</f>
        <v/>
      </c>
      <c r="AO267" s="2" t="str">
        <f>IF(AM267="3E","3E",IF(COUNT($A267)=0,"",IF(COUNT(AK267)=0,"I",LOOKUP(AM267,{0,2,2.25,2.5,2.75,3,3.25,3.5,3.75,4},{"F","D","C","C+","B-","B","B+","A-","A","A+"}))))</f>
        <v/>
      </c>
      <c r="AP267" s="2" t="str">
        <f>IF(AM267="3E","3E",IF(OR(COUNT($A267)=0,COUNT(W267)=0),"",IF(AND(Y267&gt;=2,AM267&gt;=2,AN267&gt;=28),"PASS","FAIL")))</f>
        <v/>
      </c>
      <c r="AQ267" s="2" t="str">
        <f>IF(COUNT($A267)=0,"",IF(AP267="3E","3E",IF(AP267="PASS",CONCATENATE(IF(N(D267)&lt;2,"411F,",""),IF(N(G267)&lt;2,"412F,",""),IF(N(J267)&lt;2,"413F,",""),IF(N(M267)&lt;2,"421F,",""),IF(N(P267)&lt;2,"422F,",""),IF(N(S267)&lt;2,"423F,",""),IF(N(AB267)&lt;2,"431F,",""),IF(N(AE267)&lt;2,"432F,",""),IF(N(AH267)&lt;2,"433F,","")),"")))</f>
        <v/>
      </c>
      <c r="AR267" s="6" t="str">
        <f t="shared" si="5"/>
        <v/>
      </c>
    </row>
    <row r="268" spans="1:44" ht="18.95" customHeight="1" x14ac:dyDescent="0.25">
      <c r="A268" s="93" t="str">
        <f>IF(DR!$B270="","",DR!$B270)</f>
        <v/>
      </c>
      <c r="B268" s="5" t="str">
        <f>IF(COUNT($A268)=0,"",IF($A268&lt;&gt;DR!$B270,"ERR",DR!J270))</f>
        <v/>
      </c>
      <c r="C268" s="2" t="str">
        <f>IF(COUNT($A268)=0,"",IF(B268="3E","3E",IF(B268="","I",LOOKUP(B268/D$2,{0,0.4,0.45,0.5,0.55,0.6,0.65,0.7,0.75,0.8,1},{"F","D","C","C+","B-","B","B+","A-","A","A+"}))))</f>
        <v/>
      </c>
      <c r="D268" s="99" t="str">
        <f>IF(COUNT($A268)=0,"",IF(B268="","--",IF(B268="3E","3E",LOOKUP(B268/D$2,{0,0.4,0.45,0.5,0.55,0.6,0.65,0.7,0.75,0.8,1},{0,2,2.25,2.5,2.75,3,3.25,3.5,3.75,4}))))</f>
        <v/>
      </c>
      <c r="E268" s="5" t="str">
        <f>IF(COUNT($A268)=0,"",IF($A268&lt;&gt;DR!$B270,"ERR",DR!R270))</f>
        <v/>
      </c>
      <c r="F268" s="2" t="str">
        <f>IF(COUNT($A268)=0,"",IF(E268="3E","3E",IF(E268="","I",LOOKUP(E268/G$2,{0,0.4,0.45,0.5,0.55,0.6,0.65,0.7,0.75,0.8,1},{"F","D","C","C+","B-","B","B+","A-","A","A+"}))))</f>
        <v/>
      </c>
      <c r="G268" s="99" t="str">
        <f>IF(COUNT($A268)=0,"",IF(E268="","--",IF(E268="3E","3E",LOOKUP(E268/G$2,{0,0.4,0.45,0.5,0.55,0.6,0.65,0.7,0.75,0.8,1},{0,2,2.25,2.5,2.75,3,3.25,3.5,3.75,4}))))</f>
        <v/>
      </c>
      <c r="H268" s="5" t="str">
        <f>IF(COUNT($A268)=0,"",IF($A268&lt;&gt;DR!$B270,"ERR",DR!Z270))</f>
        <v/>
      </c>
      <c r="I268" s="2" t="str">
        <f>IF(COUNT($A268)=0,"",IF(H268="3E","3E",IF(H268="","I",LOOKUP(H268/J$2,{0,0.4,0.45,0.5,0.55,0.6,0.65,0.7,0.75,0.8,1},{"F","D","C","C+","B-","B","B+","A-","A","A+"}))))</f>
        <v/>
      </c>
      <c r="J268" s="99" t="str">
        <f>IF(COUNT($A268)=0,"",IF(H268="","--",IF(H268="3E","3E",LOOKUP(H268/J$2,{0,0.4,0.45,0.5,0.55,0.6,0.65,0.7,0.75,0.8,1},{0,2,2.25,2.5,2.75,3,3.25,3.5,3.75,4}))))</f>
        <v/>
      </c>
      <c r="K268" s="5" t="str">
        <f>IF(COUNT($A268)=0,"",IF($A268&lt;&gt;DR!$B270,"ERR",DR!AH270))</f>
        <v/>
      </c>
      <c r="L268" s="2" t="str">
        <f>IF(COUNT($A268)=0,"",IF(K268="3E","3E",IF(K268="","I",LOOKUP(K268/M$2,{0,0.4,0.45,0.5,0.55,0.6,0.65,0.7,0.75,0.8,1},{"F","D","C","C+","B-","B","B+","A-","A","A+"}))))</f>
        <v/>
      </c>
      <c r="M268" s="99" t="str">
        <f>IF(COUNT($A268)=0,"",IF(K268="","--",IF(K268="3E","3E",LOOKUP(K268/M$2,{0,0.4,0.45,0.5,0.55,0.6,0.65,0.7,0.75,0.8,1},{0,2,2.25,2.5,2.75,3,3.25,3.5,3.75,4}))))</f>
        <v/>
      </c>
      <c r="N268" s="5" t="str">
        <f>IF(COUNT($A268)=0,"",IF($A268&lt;&gt;DR!$B270,"ERR",DR!AP270))</f>
        <v/>
      </c>
      <c r="O268" s="2" t="str">
        <f>IF(COUNT($A268)=0,"",IF(N268="3E","3E",IF(N268="","I",LOOKUP(N268/P$2,{0,0.4,0.45,0.5,0.55,0.6,0.65,0.7,0.75,0.8,1},{"F","D","C","C+","B-","B","B+","A-","A","A+"}))))</f>
        <v/>
      </c>
      <c r="P268" s="99" t="str">
        <f>IF(COUNT($A268)=0,"",IF(N268="","--",IF(N268="3E","3E",LOOKUP(N268/P$2,{0,0.4,0.45,0.5,0.55,0.6,0.65,0.7,0.75,0.8,1},{0,2,2.25,2.5,2.75,3,3.25,3.5,3.75,4}))))</f>
        <v/>
      </c>
      <c r="Q268" s="5" t="str">
        <f>IF(COUNT($A268)=0,"",IF($A268&lt;&gt;DR!$B270,"ERR",DR!AX270))</f>
        <v/>
      </c>
      <c r="R268" s="2" t="str">
        <f>IF(COUNT($A268)=0,"",IF(Q268="3E","3E",IF(Q268="","I",LOOKUP(Q268/S$2,{0,0.4,0.45,0.5,0.55,0.6,0.65,0.7,0.75,0.8,1},{"F","D","C","C+","B-","B","B+","A-","A","A+"}))))</f>
        <v/>
      </c>
      <c r="S268" s="99" t="str">
        <f>IF(COUNT($A268)=0,"",IF(Q268="","--",IF(Q268="3E","3E",LOOKUP(Q268/S$2,{0,0.4,0.45,0.5,0.55,0.6,0.65,0.7,0.75,0.8,1},{0,2,2.25,2.5,2.75,3,3.25,3.5,3.75,4}))))</f>
        <v/>
      </c>
      <c r="T268" s="5" t="str">
        <f>IF(OR(COUNT($A268)=0,DR!BZ270=""),"",IF($A268&lt;&gt;DR!$B270,"ERR",DR!BZ270))</f>
        <v/>
      </c>
      <c r="U268" s="2" t="str">
        <f>IF(COUNT($A268)=0,"",IF(T268="3E","3E",IF(T268="","I",LOOKUP(T268/V$2,{0,0.4,0.45,0.5,0.55,0.6,0.65,0.7,0.75,0.8,1},{"F","D","C","C+","B-","B","B+","A-","A","A+"}))))</f>
        <v/>
      </c>
      <c r="V268" s="99" t="str">
        <f>IF(COUNT($A268)=0,"",IF(T268="","--",IF(T268="3E","3E",LOOKUP(T268/V$2,{0,0.4,0.45,0.5,0.55,0.6,0.65,0.7,0.75,0.8,1},{0,2,2.25,2.5,2.75,3,3.25,3.5,3.75,4}))))</f>
        <v/>
      </c>
      <c r="W268" s="5" t="str">
        <f>IF(COUNT($A268)=0,"",IF($A268&lt;&gt;DR!$B270,"ERR",IF(DR!$A270="IM",DR!CL270,DR!CK270)))</f>
        <v/>
      </c>
      <c r="X268" s="2" t="str">
        <f>IF(COUNT($A268)=0,"",IF(W268="3E","3E",IF(W268="","I",LOOKUP(W268/Y$2,{0,0.4,0.45,0.5,0.55,0.6,0.65,0.7,0.75,0.8,1},{"F","D","C","C+","B-","B","B+","A-","A","A+"}))))</f>
        <v/>
      </c>
      <c r="Y268" s="99" t="str">
        <f>IF(COUNT($A268)=0,"",IF(W268="","--",IF(W268="3E","3E",LOOKUP(W268/Y$2,{0,0.4,0.45,0.5,0.55,0.6,0.65,0.7,0.75,0.8,1},{0,2,2.25,2.5,2.75,3,3.25,3.5,3.75,4}))))</f>
        <v/>
      </c>
      <c r="Z268" s="5" t="str">
        <f>IF(COUNT($A268)=0,"",IF($A268&lt;&gt;DR!$B270,"ERR",DR!BF270))</f>
        <v/>
      </c>
      <c r="AA268" s="2" t="str">
        <f>IF(COUNT($A268)=0,"",IF(Z268="3E","3E",IF(Z268="","I",LOOKUP(Z268/AB$2,{0,0.4,0.45,0.5,0.55,0.6,0.65,0.7,0.75,0.8,1},{"F","D","C","C+","B-","B","B+","A-","A","A+"}))))</f>
        <v/>
      </c>
      <c r="AB268" s="99" t="str">
        <f>IF(COUNT($A268)=0,"",IF(Z268="","--",IF(Z268="3E","3E",LOOKUP(Z268/AB$2,{0,0.4,0.45,0.5,0.55,0.6,0.65,0.7,0.75,0.8,1},{0,2,2.25,2.5,2.75,3,3.25,3.5,3.75,4}))))</f>
        <v/>
      </c>
      <c r="AC268" s="5" t="str">
        <f>IF(COUNT($A268)=0,"",IF($A268&lt;&gt;DR!$B270,"ERR",DR!BG270))</f>
        <v/>
      </c>
      <c r="AD268" s="2" t="str">
        <f>IF(COUNT($A268)=0,"",IF(AC268="3E","3E",IF(AC268="","I",LOOKUP(AC268/AE$2,{0,0.4,0.45,0.5,0.55,0.6,0.65,0.7,0.75,0.8,1},{"F","D","C","C+","B-","B","B+","A-","A","A+"}))))</f>
        <v/>
      </c>
      <c r="AE268" s="99" t="str">
        <f>IF(COUNT($A268)=0,"",IF(AC268="","--",IF(AC268="3E","3E",LOOKUP(AC268/AE$2,{0,0.4,0.45,0.5,0.55,0.6,0.65,0.7,0.75,0.8,1},{0,2,2.25,2.5,2.75,3,3.25,3.5,3.75,4}))))</f>
        <v/>
      </c>
      <c r="AF268" s="5" t="str">
        <f>IF(COUNT($A268)=0,"",IF($A268&lt;&gt;DR!$B270,"ERR",DR!BQ270))</f>
        <v/>
      </c>
      <c r="AG268" s="2" t="str">
        <f>IF(COUNT($A268)=0,"",IF(AF268="3E","3E",IF(AF268="","I",LOOKUP(AF268/AH$2,{0,0.4,0.45,0.5,0.55,0.6,0.65,0.7,0.75,0.8,1},{"F","D","C","C+","B-","B","B+","A-","A","A+"}))))</f>
        <v/>
      </c>
      <c r="AH268" s="99" t="str">
        <f>IF(COUNT($A268)=0,"",IF(AF268="","--",IF(AF268="3E","3E",LOOKUP(AF268/AH$2,{0,0.4,0.45,0.5,0.55,0.6,0.65,0.7,0.75,0.8,1},{0,2,2.25,2.5,2.75,3,3.25,3.5,3.75,4}))))</f>
        <v/>
      </c>
      <c r="AI268" s="5" t="str">
        <f>IF(COUNT($A268)=0,"",IF($A268&lt;&gt;DR!$B270,"ERR",DR!BY270))</f>
        <v/>
      </c>
      <c r="AJ268" s="2" t="str">
        <f>IF(COUNT($A268)=0,"",IF(AI268="3E","3E",IF(AI268="","I",LOOKUP(AI268/AK$2,{0,0.4,0.45,0.5,0.55,0.6,0.65,0.7,0.75,0.8,1},{"F","D","C","C+","B-","B","B+","A-","A","A+"}))))</f>
        <v/>
      </c>
      <c r="AK268" s="103" t="str">
        <f>IF(COUNT($A268)=0,"",IF(AI268="","--",IF(AI268="3E","3E",LOOKUP(AI268/AK$2,{0,0.4,0.45,0.5,0.55,0.6,0.65,0.7,0.75,0.8,1},{0,2,2.25,2.5,2.75,3,3.25,3.5,3.75,4}))))</f>
        <v/>
      </c>
      <c r="AL268" s="94" t="str">
        <f>IFERROR(IF(COUNT($A268)=0,"",IF(COUNT(W268)=0,"--",IF(COUNTIF(B268:AK268,"3E")&gt;0,"3E",SUM(IF(D268&gt;=2,D268*$D$3),IF(G268&gt;=2,G268*$G$3),IF(J268&gt;=2,J268*$J$3),IF(M268&gt;=2,M268*$M$3),IF(P268&gt;=2,P268*$P$3),IF(S268&gt;=2,S268*$S$3),IF(V268&gt;=2,V268*$V$3),IF(Y268&gt;=2,Y268*$Y$3),IF(AB268&gt;=2,AB268*$AB$3),IF(AE268&gt;=2,AE268*$AE$3),IF(AH268&gt;=2,AH268*$AH$3),IF(AK268&gt;=2,AK268*$AK$3))))),"")</f>
        <v/>
      </c>
      <c r="AM268" s="4" t="str">
        <f>IF(COUNT($A268)=0,"",IF(COUNT(W268)=0,"--",IF(COUNTIF(B268:Y268,"3E")&gt;0,"3E",TRUNC(SUM(IF(N(D268)&gt;=2,D$3*D268,0),IF(N(G268)&gt;=2,G$3*G268,0),IF(N(J268)&gt;=2,J$3*J268,0),IF(N(M268)&gt;=2,M$3*M268,0),IF(N(P268)&gt;=2,P$3*P268,0),IF(N(S268)&gt;=2,S$3*S268,0),IF(N(AB268)&gt;=2,AB$3*AB268,0),IF(N(AE268)&gt;=2,AE$3*AE268,0),IF(N(AH268)&gt;=2,AH$3*AH268,0),IF(N(V268)&gt;=2,V$3*V268,0),IF(N(Y268)&gt;=2,Y$3*Y268,0))/TCP,3))))</f>
        <v/>
      </c>
      <c r="AN268" s="2" t="str">
        <f>IFERROR(IF(COUNT($A268)=0,"",IF(COUNT(W268)=0,"--",IF(COUNTIF(B268:AK268,"3E")&gt;0,"3E",SUM(IF(D268&gt;=2,$D$3),IF(G268&gt;=2,$G$3),IF(J268&gt;=2,$J$3),IF(M268&gt;=2,$M$3),IF(P268&gt;=2,$P$3),IF(S268&gt;=2,$S$3),IF(V268&gt;=2,$V$3),IF(Y268&gt;=2,$Y$3),IF(AB268&gt;=2,$AB$3),IF(AE268&gt;=2,$AE$3),IF(AH268&gt;=2,$AH$3),IF(AK268&gt;=2,$AK$3))))),"")</f>
        <v/>
      </c>
      <c r="AO268" s="2" t="str">
        <f>IF(AM268="3E","3E",IF(COUNT($A268)=0,"",IF(COUNT(AK268)=0,"I",LOOKUP(AM268,{0,2,2.25,2.5,2.75,3,3.25,3.5,3.75,4},{"F","D","C","C+","B-","B","B+","A-","A","A+"}))))</f>
        <v/>
      </c>
      <c r="AP268" s="2" t="str">
        <f>IF(AM268="3E","3E",IF(OR(COUNT($A268)=0,COUNT(W268)=0),"",IF(AND(Y268&gt;=2,AM268&gt;=2,AN268&gt;=28),"PASS","FAIL")))</f>
        <v/>
      </c>
      <c r="AQ268" s="2" t="str">
        <f>IF(COUNT($A268)=0,"",IF(AP268="3E","3E",IF(AP268="PASS",CONCATENATE(IF(N(D268)&lt;2,"411F,",""),IF(N(G268)&lt;2,"412F,",""),IF(N(J268)&lt;2,"413F,",""),IF(N(M268)&lt;2,"421F,",""),IF(N(P268)&lt;2,"422F,",""),IF(N(S268)&lt;2,"423F,",""),IF(N(AB268)&lt;2,"431F,",""),IF(N(AE268)&lt;2,"432F,",""),IF(N(AH268)&lt;2,"433F,","")),"")))</f>
        <v/>
      </c>
      <c r="AR268" s="6" t="str">
        <f t="shared" si="5"/>
        <v/>
      </c>
    </row>
    <row r="269" spans="1:44" ht="18.95" customHeight="1" x14ac:dyDescent="0.25">
      <c r="A269" s="93" t="str">
        <f>IF(DR!$B271="","",DR!$B271)</f>
        <v/>
      </c>
      <c r="B269" s="5" t="str">
        <f>IF(COUNT($A269)=0,"",IF($A269&lt;&gt;DR!$B271,"ERR",DR!J271))</f>
        <v/>
      </c>
      <c r="C269" s="2" t="str">
        <f>IF(COUNT($A269)=0,"",IF(B269="3E","3E",IF(B269="","I",LOOKUP(B269/D$2,{0,0.4,0.45,0.5,0.55,0.6,0.65,0.7,0.75,0.8,1},{"F","D","C","C+","B-","B","B+","A-","A","A+"}))))</f>
        <v/>
      </c>
      <c r="D269" s="99" t="str">
        <f>IF(COUNT($A269)=0,"",IF(B269="","--",IF(B269="3E","3E",LOOKUP(B269/D$2,{0,0.4,0.45,0.5,0.55,0.6,0.65,0.7,0.75,0.8,1},{0,2,2.25,2.5,2.75,3,3.25,3.5,3.75,4}))))</f>
        <v/>
      </c>
      <c r="E269" s="5" t="str">
        <f>IF(COUNT($A269)=0,"",IF($A269&lt;&gt;DR!$B271,"ERR",DR!R271))</f>
        <v/>
      </c>
      <c r="F269" s="2" t="str">
        <f>IF(COUNT($A269)=0,"",IF(E269="3E","3E",IF(E269="","I",LOOKUP(E269/G$2,{0,0.4,0.45,0.5,0.55,0.6,0.65,0.7,0.75,0.8,1},{"F","D","C","C+","B-","B","B+","A-","A","A+"}))))</f>
        <v/>
      </c>
      <c r="G269" s="99" t="str">
        <f>IF(COUNT($A269)=0,"",IF(E269="","--",IF(E269="3E","3E",LOOKUP(E269/G$2,{0,0.4,0.45,0.5,0.55,0.6,0.65,0.7,0.75,0.8,1},{0,2,2.25,2.5,2.75,3,3.25,3.5,3.75,4}))))</f>
        <v/>
      </c>
      <c r="H269" s="5" t="str">
        <f>IF(COUNT($A269)=0,"",IF($A269&lt;&gt;DR!$B271,"ERR",DR!Z271))</f>
        <v/>
      </c>
      <c r="I269" s="2" t="str">
        <f>IF(COUNT($A269)=0,"",IF(H269="3E","3E",IF(H269="","I",LOOKUP(H269/J$2,{0,0.4,0.45,0.5,0.55,0.6,0.65,0.7,0.75,0.8,1},{"F","D","C","C+","B-","B","B+","A-","A","A+"}))))</f>
        <v/>
      </c>
      <c r="J269" s="99" t="str">
        <f>IF(COUNT($A269)=0,"",IF(H269="","--",IF(H269="3E","3E",LOOKUP(H269/J$2,{0,0.4,0.45,0.5,0.55,0.6,0.65,0.7,0.75,0.8,1},{0,2,2.25,2.5,2.75,3,3.25,3.5,3.75,4}))))</f>
        <v/>
      </c>
      <c r="K269" s="5" t="str">
        <f>IF(COUNT($A269)=0,"",IF($A269&lt;&gt;DR!$B271,"ERR",DR!AH271))</f>
        <v/>
      </c>
      <c r="L269" s="2" t="str">
        <f>IF(COUNT($A269)=0,"",IF(K269="3E","3E",IF(K269="","I",LOOKUP(K269/M$2,{0,0.4,0.45,0.5,0.55,0.6,0.65,0.7,0.75,0.8,1},{"F","D","C","C+","B-","B","B+","A-","A","A+"}))))</f>
        <v/>
      </c>
      <c r="M269" s="99" t="str">
        <f>IF(COUNT($A269)=0,"",IF(K269="","--",IF(K269="3E","3E",LOOKUP(K269/M$2,{0,0.4,0.45,0.5,0.55,0.6,0.65,0.7,0.75,0.8,1},{0,2,2.25,2.5,2.75,3,3.25,3.5,3.75,4}))))</f>
        <v/>
      </c>
      <c r="N269" s="5" t="str">
        <f>IF(COUNT($A269)=0,"",IF($A269&lt;&gt;DR!$B271,"ERR",DR!AP271))</f>
        <v/>
      </c>
      <c r="O269" s="2" t="str">
        <f>IF(COUNT($A269)=0,"",IF(N269="3E","3E",IF(N269="","I",LOOKUP(N269/P$2,{0,0.4,0.45,0.5,0.55,0.6,0.65,0.7,0.75,0.8,1},{"F","D","C","C+","B-","B","B+","A-","A","A+"}))))</f>
        <v/>
      </c>
      <c r="P269" s="99" t="str">
        <f>IF(COUNT($A269)=0,"",IF(N269="","--",IF(N269="3E","3E",LOOKUP(N269/P$2,{0,0.4,0.45,0.5,0.55,0.6,0.65,0.7,0.75,0.8,1},{0,2,2.25,2.5,2.75,3,3.25,3.5,3.75,4}))))</f>
        <v/>
      </c>
      <c r="Q269" s="5" t="str">
        <f>IF(COUNT($A269)=0,"",IF($A269&lt;&gt;DR!$B271,"ERR",DR!AX271))</f>
        <v/>
      </c>
      <c r="R269" s="2" t="str">
        <f>IF(COUNT($A269)=0,"",IF(Q269="3E","3E",IF(Q269="","I",LOOKUP(Q269/S$2,{0,0.4,0.45,0.5,0.55,0.6,0.65,0.7,0.75,0.8,1},{"F","D","C","C+","B-","B","B+","A-","A","A+"}))))</f>
        <v/>
      </c>
      <c r="S269" s="99" t="str">
        <f>IF(COUNT($A269)=0,"",IF(Q269="","--",IF(Q269="3E","3E",LOOKUP(Q269/S$2,{0,0.4,0.45,0.5,0.55,0.6,0.65,0.7,0.75,0.8,1},{0,2,2.25,2.5,2.75,3,3.25,3.5,3.75,4}))))</f>
        <v/>
      </c>
      <c r="T269" s="5" t="str">
        <f>IF(OR(COUNT($A269)=0,DR!BZ271=""),"",IF($A269&lt;&gt;DR!$B271,"ERR",DR!BZ271))</f>
        <v/>
      </c>
      <c r="U269" s="2" t="str">
        <f>IF(COUNT($A269)=0,"",IF(T269="3E","3E",IF(T269="","I",LOOKUP(T269/V$2,{0,0.4,0.45,0.5,0.55,0.6,0.65,0.7,0.75,0.8,1},{"F","D","C","C+","B-","B","B+","A-","A","A+"}))))</f>
        <v/>
      </c>
      <c r="V269" s="99" t="str">
        <f>IF(COUNT($A269)=0,"",IF(T269="","--",IF(T269="3E","3E",LOOKUP(T269/V$2,{0,0.4,0.45,0.5,0.55,0.6,0.65,0.7,0.75,0.8,1},{0,2,2.25,2.5,2.75,3,3.25,3.5,3.75,4}))))</f>
        <v/>
      </c>
      <c r="W269" s="5" t="str">
        <f>IF(COUNT($A269)=0,"",IF($A269&lt;&gt;DR!$B271,"ERR",IF(DR!$A271="IM",DR!CL271,DR!CK271)))</f>
        <v/>
      </c>
      <c r="X269" s="2" t="str">
        <f>IF(COUNT($A269)=0,"",IF(W269="3E","3E",IF(W269="","I",LOOKUP(W269/Y$2,{0,0.4,0.45,0.5,0.55,0.6,0.65,0.7,0.75,0.8,1},{"F","D","C","C+","B-","B","B+","A-","A","A+"}))))</f>
        <v/>
      </c>
      <c r="Y269" s="99" t="str">
        <f>IF(COUNT($A269)=0,"",IF(W269="","--",IF(W269="3E","3E",LOOKUP(W269/Y$2,{0,0.4,0.45,0.5,0.55,0.6,0.65,0.7,0.75,0.8,1},{0,2,2.25,2.5,2.75,3,3.25,3.5,3.75,4}))))</f>
        <v/>
      </c>
      <c r="Z269" s="5" t="str">
        <f>IF(COUNT($A269)=0,"",IF($A269&lt;&gt;DR!$B271,"ERR",DR!BF271))</f>
        <v/>
      </c>
      <c r="AA269" s="2" t="str">
        <f>IF(COUNT($A269)=0,"",IF(Z269="3E","3E",IF(Z269="","I",LOOKUP(Z269/AB$2,{0,0.4,0.45,0.5,0.55,0.6,0.65,0.7,0.75,0.8,1},{"F","D","C","C+","B-","B","B+","A-","A","A+"}))))</f>
        <v/>
      </c>
      <c r="AB269" s="99" t="str">
        <f>IF(COUNT($A269)=0,"",IF(Z269="","--",IF(Z269="3E","3E",LOOKUP(Z269/AB$2,{0,0.4,0.45,0.5,0.55,0.6,0.65,0.7,0.75,0.8,1},{0,2,2.25,2.5,2.75,3,3.25,3.5,3.75,4}))))</f>
        <v/>
      </c>
      <c r="AC269" s="5" t="str">
        <f>IF(COUNT($A269)=0,"",IF($A269&lt;&gt;DR!$B271,"ERR",DR!BG271))</f>
        <v/>
      </c>
      <c r="AD269" s="2" t="str">
        <f>IF(COUNT($A269)=0,"",IF(AC269="3E","3E",IF(AC269="","I",LOOKUP(AC269/AE$2,{0,0.4,0.45,0.5,0.55,0.6,0.65,0.7,0.75,0.8,1},{"F","D","C","C+","B-","B","B+","A-","A","A+"}))))</f>
        <v/>
      </c>
      <c r="AE269" s="99" t="str">
        <f>IF(COUNT($A269)=0,"",IF(AC269="","--",IF(AC269="3E","3E",LOOKUP(AC269/AE$2,{0,0.4,0.45,0.5,0.55,0.6,0.65,0.7,0.75,0.8,1},{0,2,2.25,2.5,2.75,3,3.25,3.5,3.75,4}))))</f>
        <v/>
      </c>
      <c r="AF269" s="5" t="str">
        <f>IF(COUNT($A269)=0,"",IF($A269&lt;&gt;DR!$B271,"ERR",DR!BQ271))</f>
        <v/>
      </c>
      <c r="AG269" s="2" t="str">
        <f>IF(COUNT($A269)=0,"",IF(AF269="3E","3E",IF(AF269="","I",LOOKUP(AF269/AH$2,{0,0.4,0.45,0.5,0.55,0.6,0.65,0.7,0.75,0.8,1},{"F","D","C","C+","B-","B","B+","A-","A","A+"}))))</f>
        <v/>
      </c>
      <c r="AH269" s="99" t="str">
        <f>IF(COUNT($A269)=0,"",IF(AF269="","--",IF(AF269="3E","3E",LOOKUP(AF269/AH$2,{0,0.4,0.45,0.5,0.55,0.6,0.65,0.7,0.75,0.8,1},{0,2,2.25,2.5,2.75,3,3.25,3.5,3.75,4}))))</f>
        <v/>
      </c>
      <c r="AI269" s="5" t="str">
        <f>IF(COUNT($A269)=0,"",IF($A269&lt;&gt;DR!$B271,"ERR",DR!BY271))</f>
        <v/>
      </c>
      <c r="AJ269" s="2" t="str">
        <f>IF(COUNT($A269)=0,"",IF(AI269="3E","3E",IF(AI269="","I",LOOKUP(AI269/AK$2,{0,0.4,0.45,0.5,0.55,0.6,0.65,0.7,0.75,0.8,1},{"F","D","C","C+","B-","B","B+","A-","A","A+"}))))</f>
        <v/>
      </c>
      <c r="AK269" s="103" t="str">
        <f>IF(COUNT($A269)=0,"",IF(AI269="","--",IF(AI269="3E","3E",LOOKUP(AI269/AK$2,{0,0.4,0.45,0.5,0.55,0.6,0.65,0.7,0.75,0.8,1},{0,2,2.25,2.5,2.75,3,3.25,3.5,3.75,4}))))</f>
        <v/>
      </c>
      <c r="AL269" s="94" t="str">
        <f>IFERROR(IF(COUNT($A269)=0,"",IF(COUNT(W269)=0,"--",IF(COUNTIF(B269:AK269,"3E")&gt;0,"3E",SUM(IF(D269&gt;=2,D269*$D$3),IF(G269&gt;=2,G269*$G$3),IF(J269&gt;=2,J269*$J$3),IF(M269&gt;=2,M269*$M$3),IF(P269&gt;=2,P269*$P$3),IF(S269&gt;=2,S269*$S$3),IF(V269&gt;=2,V269*$V$3),IF(Y269&gt;=2,Y269*$Y$3),IF(AB269&gt;=2,AB269*$AB$3),IF(AE269&gt;=2,AE269*$AE$3),IF(AH269&gt;=2,AH269*$AH$3),IF(AK269&gt;=2,AK269*$AK$3))))),"")</f>
        <v/>
      </c>
      <c r="AM269" s="4" t="str">
        <f>IF(COUNT($A269)=0,"",IF(COUNT(W269)=0,"--",IF(COUNTIF(B269:Y269,"3E")&gt;0,"3E",TRUNC(SUM(IF(N(D269)&gt;=2,D$3*D269,0),IF(N(G269)&gt;=2,G$3*G269,0),IF(N(J269)&gt;=2,J$3*J269,0),IF(N(M269)&gt;=2,M$3*M269,0),IF(N(P269)&gt;=2,P$3*P269,0),IF(N(S269)&gt;=2,S$3*S269,0),IF(N(AB269)&gt;=2,AB$3*AB269,0),IF(N(AE269)&gt;=2,AE$3*AE269,0),IF(N(AH269)&gt;=2,AH$3*AH269,0),IF(N(V269)&gt;=2,V$3*V269,0),IF(N(Y269)&gt;=2,Y$3*Y269,0))/TCP,3))))</f>
        <v/>
      </c>
      <c r="AN269" s="2" t="str">
        <f>IFERROR(IF(COUNT($A269)=0,"",IF(COUNT(W269)=0,"--",IF(COUNTIF(B269:AK269,"3E")&gt;0,"3E",SUM(IF(D269&gt;=2,$D$3),IF(G269&gt;=2,$G$3),IF(J269&gt;=2,$J$3),IF(M269&gt;=2,$M$3),IF(P269&gt;=2,$P$3),IF(S269&gt;=2,$S$3),IF(V269&gt;=2,$V$3),IF(Y269&gt;=2,$Y$3),IF(AB269&gt;=2,$AB$3),IF(AE269&gt;=2,$AE$3),IF(AH269&gt;=2,$AH$3),IF(AK269&gt;=2,$AK$3))))),"")</f>
        <v/>
      </c>
      <c r="AO269" s="2" t="str">
        <f>IF(AM269="3E","3E",IF(COUNT($A269)=0,"",IF(COUNT(AK269)=0,"I",LOOKUP(AM269,{0,2,2.25,2.5,2.75,3,3.25,3.5,3.75,4},{"F","D","C","C+","B-","B","B+","A-","A","A+"}))))</f>
        <v/>
      </c>
      <c r="AP269" s="2" t="str">
        <f>IF(AM269="3E","3E",IF(OR(COUNT($A269)=0,COUNT(W269)=0),"",IF(AND(Y269&gt;=2,AM269&gt;=2,AN269&gt;=28),"PASS","FAIL")))</f>
        <v/>
      </c>
      <c r="AQ269" s="2" t="str">
        <f>IF(COUNT($A269)=0,"",IF(AP269="3E","3E",IF(AP269="PASS",CONCATENATE(IF(N(D269)&lt;2,"411F,",""),IF(N(G269)&lt;2,"412F,",""),IF(N(J269)&lt;2,"413F,",""),IF(N(M269)&lt;2,"421F,",""),IF(N(P269)&lt;2,"422F,",""),IF(N(S269)&lt;2,"423F,",""),IF(N(AB269)&lt;2,"431F,",""),IF(N(AE269)&lt;2,"432F,",""),IF(N(AH269)&lt;2,"433F,","")),"")))</f>
        <v/>
      </c>
      <c r="AR269" s="6" t="str">
        <f t="shared" si="5"/>
        <v/>
      </c>
    </row>
    <row r="270" spans="1:44" ht="18.95" customHeight="1" x14ac:dyDescent="0.25">
      <c r="A270" s="93" t="str">
        <f>IF(DR!$B272="","",DR!$B272)</f>
        <v/>
      </c>
      <c r="B270" s="5" t="str">
        <f>IF(COUNT($A270)=0,"",IF($A270&lt;&gt;DR!$B272,"ERR",DR!J272))</f>
        <v/>
      </c>
      <c r="C270" s="2" t="str">
        <f>IF(COUNT($A270)=0,"",IF(B270="3E","3E",IF(B270="","I",LOOKUP(B270/D$2,{0,0.4,0.45,0.5,0.55,0.6,0.65,0.7,0.75,0.8,1},{"F","D","C","C+","B-","B","B+","A-","A","A+"}))))</f>
        <v/>
      </c>
      <c r="D270" s="99" t="str">
        <f>IF(COUNT($A270)=0,"",IF(B270="","--",IF(B270="3E","3E",LOOKUP(B270/D$2,{0,0.4,0.45,0.5,0.55,0.6,0.65,0.7,0.75,0.8,1},{0,2,2.25,2.5,2.75,3,3.25,3.5,3.75,4}))))</f>
        <v/>
      </c>
      <c r="E270" s="5" t="str">
        <f>IF(COUNT($A270)=0,"",IF($A270&lt;&gt;DR!$B272,"ERR",DR!R272))</f>
        <v/>
      </c>
      <c r="F270" s="2" t="str">
        <f>IF(COUNT($A270)=0,"",IF(E270="3E","3E",IF(E270="","I",LOOKUP(E270/G$2,{0,0.4,0.45,0.5,0.55,0.6,0.65,0.7,0.75,0.8,1},{"F","D","C","C+","B-","B","B+","A-","A","A+"}))))</f>
        <v/>
      </c>
      <c r="G270" s="99" t="str">
        <f>IF(COUNT($A270)=0,"",IF(E270="","--",IF(E270="3E","3E",LOOKUP(E270/G$2,{0,0.4,0.45,0.5,0.55,0.6,0.65,0.7,0.75,0.8,1},{0,2,2.25,2.5,2.75,3,3.25,3.5,3.75,4}))))</f>
        <v/>
      </c>
      <c r="H270" s="5" t="str">
        <f>IF(COUNT($A270)=0,"",IF($A270&lt;&gt;DR!$B272,"ERR",DR!Z272))</f>
        <v/>
      </c>
      <c r="I270" s="2" t="str">
        <f>IF(COUNT($A270)=0,"",IF(H270="3E","3E",IF(H270="","I",LOOKUP(H270/J$2,{0,0.4,0.45,0.5,0.55,0.6,0.65,0.7,0.75,0.8,1},{"F","D","C","C+","B-","B","B+","A-","A","A+"}))))</f>
        <v/>
      </c>
      <c r="J270" s="99" t="str">
        <f>IF(COUNT($A270)=0,"",IF(H270="","--",IF(H270="3E","3E",LOOKUP(H270/J$2,{0,0.4,0.45,0.5,0.55,0.6,0.65,0.7,0.75,0.8,1},{0,2,2.25,2.5,2.75,3,3.25,3.5,3.75,4}))))</f>
        <v/>
      </c>
      <c r="K270" s="5" t="str">
        <f>IF(COUNT($A270)=0,"",IF($A270&lt;&gt;DR!$B272,"ERR",DR!AH272))</f>
        <v/>
      </c>
      <c r="L270" s="2" t="str">
        <f>IF(COUNT($A270)=0,"",IF(K270="3E","3E",IF(K270="","I",LOOKUP(K270/M$2,{0,0.4,0.45,0.5,0.55,0.6,0.65,0.7,0.75,0.8,1},{"F","D","C","C+","B-","B","B+","A-","A","A+"}))))</f>
        <v/>
      </c>
      <c r="M270" s="99" t="str">
        <f>IF(COUNT($A270)=0,"",IF(K270="","--",IF(K270="3E","3E",LOOKUP(K270/M$2,{0,0.4,0.45,0.5,0.55,0.6,0.65,0.7,0.75,0.8,1},{0,2,2.25,2.5,2.75,3,3.25,3.5,3.75,4}))))</f>
        <v/>
      </c>
      <c r="N270" s="5" t="str">
        <f>IF(COUNT($A270)=0,"",IF($A270&lt;&gt;DR!$B272,"ERR",DR!AP272))</f>
        <v/>
      </c>
      <c r="O270" s="2" t="str">
        <f>IF(COUNT($A270)=0,"",IF(N270="3E","3E",IF(N270="","I",LOOKUP(N270/P$2,{0,0.4,0.45,0.5,0.55,0.6,0.65,0.7,0.75,0.8,1},{"F","D","C","C+","B-","B","B+","A-","A","A+"}))))</f>
        <v/>
      </c>
      <c r="P270" s="99" t="str">
        <f>IF(COUNT($A270)=0,"",IF(N270="","--",IF(N270="3E","3E",LOOKUP(N270/P$2,{0,0.4,0.45,0.5,0.55,0.6,0.65,0.7,0.75,0.8,1},{0,2,2.25,2.5,2.75,3,3.25,3.5,3.75,4}))))</f>
        <v/>
      </c>
      <c r="Q270" s="5" t="str">
        <f>IF(COUNT($A270)=0,"",IF($A270&lt;&gt;DR!$B272,"ERR",DR!AX272))</f>
        <v/>
      </c>
      <c r="R270" s="2" t="str">
        <f>IF(COUNT($A270)=0,"",IF(Q270="3E","3E",IF(Q270="","I",LOOKUP(Q270/S$2,{0,0.4,0.45,0.5,0.55,0.6,0.65,0.7,0.75,0.8,1},{"F","D","C","C+","B-","B","B+","A-","A","A+"}))))</f>
        <v/>
      </c>
      <c r="S270" s="99" t="str">
        <f>IF(COUNT($A270)=0,"",IF(Q270="","--",IF(Q270="3E","3E",LOOKUP(Q270/S$2,{0,0.4,0.45,0.5,0.55,0.6,0.65,0.7,0.75,0.8,1},{0,2,2.25,2.5,2.75,3,3.25,3.5,3.75,4}))))</f>
        <v/>
      </c>
      <c r="T270" s="5" t="str">
        <f>IF(OR(COUNT($A270)=0,DR!BZ272=""),"",IF($A270&lt;&gt;DR!$B272,"ERR",DR!BZ272))</f>
        <v/>
      </c>
      <c r="U270" s="2" t="str">
        <f>IF(COUNT($A270)=0,"",IF(T270="3E","3E",IF(T270="","I",LOOKUP(T270/V$2,{0,0.4,0.45,0.5,0.55,0.6,0.65,0.7,0.75,0.8,1},{"F","D","C","C+","B-","B","B+","A-","A","A+"}))))</f>
        <v/>
      </c>
      <c r="V270" s="99" t="str">
        <f>IF(COUNT($A270)=0,"",IF(T270="","--",IF(T270="3E","3E",LOOKUP(T270/V$2,{0,0.4,0.45,0.5,0.55,0.6,0.65,0.7,0.75,0.8,1},{0,2,2.25,2.5,2.75,3,3.25,3.5,3.75,4}))))</f>
        <v/>
      </c>
      <c r="W270" s="5" t="str">
        <f>IF(COUNT($A270)=0,"",IF($A270&lt;&gt;DR!$B272,"ERR",IF(DR!$A272="IM",DR!CL272,DR!CK272)))</f>
        <v/>
      </c>
      <c r="X270" s="2" t="str">
        <f>IF(COUNT($A270)=0,"",IF(W270="3E","3E",IF(W270="","I",LOOKUP(W270/Y$2,{0,0.4,0.45,0.5,0.55,0.6,0.65,0.7,0.75,0.8,1},{"F","D","C","C+","B-","B","B+","A-","A","A+"}))))</f>
        <v/>
      </c>
      <c r="Y270" s="99" t="str">
        <f>IF(COUNT($A270)=0,"",IF(W270="","--",IF(W270="3E","3E",LOOKUP(W270/Y$2,{0,0.4,0.45,0.5,0.55,0.6,0.65,0.7,0.75,0.8,1},{0,2,2.25,2.5,2.75,3,3.25,3.5,3.75,4}))))</f>
        <v/>
      </c>
      <c r="Z270" s="5" t="str">
        <f>IF(COUNT($A270)=0,"",IF($A270&lt;&gt;DR!$B272,"ERR",DR!BF272))</f>
        <v/>
      </c>
      <c r="AA270" s="2" t="str">
        <f>IF(COUNT($A270)=0,"",IF(Z270="3E","3E",IF(Z270="","I",LOOKUP(Z270/AB$2,{0,0.4,0.45,0.5,0.55,0.6,0.65,0.7,0.75,0.8,1},{"F","D","C","C+","B-","B","B+","A-","A","A+"}))))</f>
        <v/>
      </c>
      <c r="AB270" s="99" t="str">
        <f>IF(COUNT($A270)=0,"",IF(Z270="","--",IF(Z270="3E","3E",LOOKUP(Z270/AB$2,{0,0.4,0.45,0.5,0.55,0.6,0.65,0.7,0.75,0.8,1},{0,2,2.25,2.5,2.75,3,3.25,3.5,3.75,4}))))</f>
        <v/>
      </c>
      <c r="AC270" s="5" t="str">
        <f>IF(COUNT($A270)=0,"",IF($A270&lt;&gt;DR!$B272,"ERR",DR!BG272))</f>
        <v/>
      </c>
      <c r="AD270" s="2" t="str">
        <f>IF(COUNT($A270)=0,"",IF(AC270="3E","3E",IF(AC270="","I",LOOKUP(AC270/AE$2,{0,0.4,0.45,0.5,0.55,0.6,0.65,0.7,0.75,0.8,1},{"F","D","C","C+","B-","B","B+","A-","A","A+"}))))</f>
        <v/>
      </c>
      <c r="AE270" s="99" t="str">
        <f>IF(COUNT($A270)=0,"",IF(AC270="","--",IF(AC270="3E","3E",LOOKUP(AC270/AE$2,{0,0.4,0.45,0.5,0.55,0.6,0.65,0.7,0.75,0.8,1},{0,2,2.25,2.5,2.75,3,3.25,3.5,3.75,4}))))</f>
        <v/>
      </c>
      <c r="AF270" s="5" t="str">
        <f>IF(COUNT($A270)=0,"",IF($A270&lt;&gt;DR!$B272,"ERR",DR!BQ272))</f>
        <v/>
      </c>
      <c r="AG270" s="2" t="str">
        <f>IF(COUNT($A270)=0,"",IF(AF270="3E","3E",IF(AF270="","I",LOOKUP(AF270/AH$2,{0,0.4,0.45,0.5,0.55,0.6,0.65,0.7,0.75,0.8,1},{"F","D","C","C+","B-","B","B+","A-","A","A+"}))))</f>
        <v/>
      </c>
      <c r="AH270" s="99" t="str">
        <f>IF(COUNT($A270)=0,"",IF(AF270="","--",IF(AF270="3E","3E",LOOKUP(AF270/AH$2,{0,0.4,0.45,0.5,0.55,0.6,0.65,0.7,0.75,0.8,1},{0,2,2.25,2.5,2.75,3,3.25,3.5,3.75,4}))))</f>
        <v/>
      </c>
      <c r="AI270" s="5" t="str">
        <f>IF(COUNT($A270)=0,"",IF($A270&lt;&gt;DR!$B272,"ERR",DR!BY272))</f>
        <v/>
      </c>
      <c r="AJ270" s="2" t="str">
        <f>IF(COUNT($A270)=0,"",IF(AI270="3E","3E",IF(AI270="","I",LOOKUP(AI270/AK$2,{0,0.4,0.45,0.5,0.55,0.6,0.65,0.7,0.75,0.8,1},{"F","D","C","C+","B-","B","B+","A-","A","A+"}))))</f>
        <v/>
      </c>
      <c r="AK270" s="103" t="str">
        <f>IF(COUNT($A270)=0,"",IF(AI270="","--",IF(AI270="3E","3E",LOOKUP(AI270/AK$2,{0,0.4,0.45,0.5,0.55,0.6,0.65,0.7,0.75,0.8,1},{0,2,2.25,2.5,2.75,3,3.25,3.5,3.75,4}))))</f>
        <v/>
      </c>
      <c r="AL270" s="94" t="str">
        <f>IFERROR(IF(COUNT($A270)=0,"",IF(COUNT(W270)=0,"--",IF(COUNTIF(B270:AK270,"3E")&gt;0,"3E",SUM(IF(D270&gt;=2,D270*$D$3),IF(G270&gt;=2,G270*$G$3),IF(J270&gt;=2,J270*$J$3),IF(M270&gt;=2,M270*$M$3),IF(P270&gt;=2,P270*$P$3),IF(S270&gt;=2,S270*$S$3),IF(V270&gt;=2,V270*$V$3),IF(Y270&gt;=2,Y270*$Y$3),IF(AB270&gt;=2,AB270*$AB$3),IF(AE270&gt;=2,AE270*$AE$3),IF(AH270&gt;=2,AH270*$AH$3),IF(AK270&gt;=2,AK270*$AK$3))))),"")</f>
        <v/>
      </c>
      <c r="AM270" s="4" t="str">
        <f>IF(COUNT($A270)=0,"",IF(COUNT(W270)=0,"--",IF(COUNTIF(B270:Y270,"3E")&gt;0,"3E",TRUNC(SUM(IF(N(D270)&gt;=2,D$3*D270,0),IF(N(G270)&gt;=2,G$3*G270,0),IF(N(J270)&gt;=2,J$3*J270,0),IF(N(M270)&gt;=2,M$3*M270,0),IF(N(P270)&gt;=2,P$3*P270,0),IF(N(S270)&gt;=2,S$3*S270,0),IF(N(AB270)&gt;=2,AB$3*AB270,0),IF(N(AE270)&gt;=2,AE$3*AE270,0),IF(N(AH270)&gt;=2,AH$3*AH270,0),IF(N(V270)&gt;=2,V$3*V270,0),IF(N(Y270)&gt;=2,Y$3*Y270,0))/TCP,3))))</f>
        <v/>
      </c>
      <c r="AN270" s="2" t="str">
        <f>IFERROR(IF(COUNT($A270)=0,"",IF(COUNT(W270)=0,"--",IF(COUNTIF(B270:AK270,"3E")&gt;0,"3E",SUM(IF(D270&gt;=2,$D$3),IF(G270&gt;=2,$G$3),IF(J270&gt;=2,$J$3),IF(M270&gt;=2,$M$3),IF(P270&gt;=2,$P$3),IF(S270&gt;=2,$S$3),IF(V270&gt;=2,$V$3),IF(Y270&gt;=2,$Y$3),IF(AB270&gt;=2,$AB$3),IF(AE270&gt;=2,$AE$3),IF(AH270&gt;=2,$AH$3),IF(AK270&gt;=2,$AK$3))))),"")</f>
        <v/>
      </c>
      <c r="AO270" s="2" t="str">
        <f>IF(AM270="3E","3E",IF(COUNT($A270)=0,"",IF(COUNT(AK270)=0,"I",LOOKUP(AM270,{0,2,2.25,2.5,2.75,3,3.25,3.5,3.75,4},{"F","D","C","C+","B-","B","B+","A-","A","A+"}))))</f>
        <v/>
      </c>
      <c r="AP270" s="2" t="str">
        <f>IF(AM270="3E","3E",IF(OR(COUNT($A270)=0,COUNT(W270)=0),"",IF(AND(Y270&gt;=2,AM270&gt;=2,AN270&gt;=28),"PASS","FAIL")))</f>
        <v/>
      </c>
      <c r="AQ270" s="2" t="str">
        <f>IF(COUNT($A270)=0,"",IF(AP270="3E","3E",IF(AP270="PASS",CONCATENATE(IF(N(D270)&lt;2,"411F,",""),IF(N(G270)&lt;2,"412F,",""),IF(N(J270)&lt;2,"413F,",""),IF(N(M270)&lt;2,"421F,",""),IF(N(P270)&lt;2,"422F,",""),IF(N(S270)&lt;2,"423F,",""),IF(N(AB270)&lt;2,"431F,",""),IF(N(AE270)&lt;2,"432F,",""),IF(N(AH270)&lt;2,"433F,","")),"")))</f>
        <v/>
      </c>
      <c r="AR270" s="6" t="str">
        <f t="shared" si="5"/>
        <v/>
      </c>
    </row>
    <row r="271" spans="1:44" ht="18.95" customHeight="1" x14ac:dyDescent="0.25">
      <c r="A271" s="93" t="str">
        <f>IF(DR!$B273="","",DR!$B273)</f>
        <v/>
      </c>
      <c r="B271" s="5" t="str">
        <f>IF(COUNT($A271)=0,"",IF($A271&lt;&gt;DR!$B273,"ERR",DR!J273))</f>
        <v/>
      </c>
      <c r="C271" s="2" t="str">
        <f>IF(COUNT($A271)=0,"",IF(B271="3E","3E",IF(B271="","I",LOOKUP(B271/D$2,{0,0.4,0.45,0.5,0.55,0.6,0.65,0.7,0.75,0.8,1},{"F","D","C","C+","B-","B","B+","A-","A","A+"}))))</f>
        <v/>
      </c>
      <c r="D271" s="99" t="str">
        <f>IF(COUNT($A271)=0,"",IF(B271="","--",IF(B271="3E","3E",LOOKUP(B271/D$2,{0,0.4,0.45,0.5,0.55,0.6,0.65,0.7,0.75,0.8,1},{0,2,2.25,2.5,2.75,3,3.25,3.5,3.75,4}))))</f>
        <v/>
      </c>
      <c r="E271" s="5" t="str">
        <f>IF(COUNT($A271)=0,"",IF($A271&lt;&gt;DR!$B273,"ERR",DR!R273))</f>
        <v/>
      </c>
      <c r="F271" s="2" t="str">
        <f>IF(COUNT($A271)=0,"",IF(E271="3E","3E",IF(E271="","I",LOOKUP(E271/G$2,{0,0.4,0.45,0.5,0.55,0.6,0.65,0.7,0.75,0.8,1},{"F","D","C","C+","B-","B","B+","A-","A","A+"}))))</f>
        <v/>
      </c>
      <c r="G271" s="99" t="str">
        <f>IF(COUNT($A271)=0,"",IF(E271="","--",IF(E271="3E","3E",LOOKUP(E271/G$2,{0,0.4,0.45,0.5,0.55,0.6,0.65,0.7,0.75,0.8,1},{0,2,2.25,2.5,2.75,3,3.25,3.5,3.75,4}))))</f>
        <v/>
      </c>
      <c r="H271" s="5" t="str">
        <f>IF(COUNT($A271)=0,"",IF($A271&lt;&gt;DR!$B273,"ERR",DR!Z273))</f>
        <v/>
      </c>
      <c r="I271" s="2" t="str">
        <f>IF(COUNT($A271)=0,"",IF(H271="3E","3E",IF(H271="","I",LOOKUP(H271/J$2,{0,0.4,0.45,0.5,0.55,0.6,0.65,0.7,0.75,0.8,1},{"F","D","C","C+","B-","B","B+","A-","A","A+"}))))</f>
        <v/>
      </c>
      <c r="J271" s="99" t="str">
        <f>IF(COUNT($A271)=0,"",IF(H271="","--",IF(H271="3E","3E",LOOKUP(H271/J$2,{0,0.4,0.45,0.5,0.55,0.6,0.65,0.7,0.75,0.8,1},{0,2,2.25,2.5,2.75,3,3.25,3.5,3.75,4}))))</f>
        <v/>
      </c>
      <c r="K271" s="5" t="str">
        <f>IF(COUNT($A271)=0,"",IF($A271&lt;&gt;DR!$B273,"ERR",DR!AH273))</f>
        <v/>
      </c>
      <c r="L271" s="2" t="str">
        <f>IF(COUNT($A271)=0,"",IF(K271="3E","3E",IF(K271="","I",LOOKUP(K271/M$2,{0,0.4,0.45,0.5,0.55,0.6,0.65,0.7,0.75,0.8,1},{"F","D","C","C+","B-","B","B+","A-","A","A+"}))))</f>
        <v/>
      </c>
      <c r="M271" s="99" t="str">
        <f>IF(COUNT($A271)=0,"",IF(K271="","--",IF(K271="3E","3E",LOOKUP(K271/M$2,{0,0.4,0.45,0.5,0.55,0.6,0.65,0.7,0.75,0.8,1},{0,2,2.25,2.5,2.75,3,3.25,3.5,3.75,4}))))</f>
        <v/>
      </c>
      <c r="N271" s="5" t="str">
        <f>IF(COUNT($A271)=0,"",IF($A271&lt;&gt;DR!$B273,"ERR",DR!AP273))</f>
        <v/>
      </c>
      <c r="O271" s="2" t="str">
        <f>IF(COUNT($A271)=0,"",IF(N271="3E","3E",IF(N271="","I",LOOKUP(N271/P$2,{0,0.4,0.45,0.5,0.55,0.6,0.65,0.7,0.75,0.8,1},{"F","D","C","C+","B-","B","B+","A-","A","A+"}))))</f>
        <v/>
      </c>
      <c r="P271" s="99" t="str">
        <f>IF(COUNT($A271)=0,"",IF(N271="","--",IF(N271="3E","3E",LOOKUP(N271/P$2,{0,0.4,0.45,0.5,0.55,0.6,0.65,0.7,0.75,0.8,1},{0,2,2.25,2.5,2.75,3,3.25,3.5,3.75,4}))))</f>
        <v/>
      </c>
      <c r="Q271" s="5" t="str">
        <f>IF(COUNT($A271)=0,"",IF($A271&lt;&gt;DR!$B273,"ERR",DR!AX273))</f>
        <v/>
      </c>
      <c r="R271" s="2" t="str">
        <f>IF(COUNT($A271)=0,"",IF(Q271="3E","3E",IF(Q271="","I",LOOKUP(Q271/S$2,{0,0.4,0.45,0.5,0.55,0.6,0.65,0.7,0.75,0.8,1},{"F","D","C","C+","B-","B","B+","A-","A","A+"}))))</f>
        <v/>
      </c>
      <c r="S271" s="99" t="str">
        <f>IF(COUNT($A271)=0,"",IF(Q271="","--",IF(Q271="3E","3E",LOOKUP(Q271/S$2,{0,0.4,0.45,0.5,0.55,0.6,0.65,0.7,0.75,0.8,1},{0,2,2.25,2.5,2.75,3,3.25,3.5,3.75,4}))))</f>
        <v/>
      </c>
      <c r="T271" s="5" t="str">
        <f>IF(OR(COUNT($A271)=0,DR!BZ273=""),"",IF($A271&lt;&gt;DR!$B273,"ERR",DR!BZ273))</f>
        <v/>
      </c>
      <c r="U271" s="2" t="str">
        <f>IF(COUNT($A271)=0,"",IF(T271="3E","3E",IF(T271="","I",LOOKUP(T271/V$2,{0,0.4,0.45,0.5,0.55,0.6,0.65,0.7,0.75,0.8,1},{"F","D","C","C+","B-","B","B+","A-","A","A+"}))))</f>
        <v/>
      </c>
      <c r="V271" s="99" t="str">
        <f>IF(COUNT($A271)=0,"",IF(T271="","--",IF(T271="3E","3E",LOOKUP(T271/V$2,{0,0.4,0.45,0.5,0.55,0.6,0.65,0.7,0.75,0.8,1},{0,2,2.25,2.5,2.75,3,3.25,3.5,3.75,4}))))</f>
        <v/>
      </c>
      <c r="W271" s="5" t="str">
        <f>IF(COUNT($A271)=0,"",IF($A271&lt;&gt;DR!$B273,"ERR",IF(DR!$A273="IM",DR!CL273,DR!CK273)))</f>
        <v/>
      </c>
      <c r="X271" s="2" t="str">
        <f>IF(COUNT($A271)=0,"",IF(W271="3E","3E",IF(W271="","I",LOOKUP(W271/Y$2,{0,0.4,0.45,0.5,0.55,0.6,0.65,0.7,0.75,0.8,1},{"F","D","C","C+","B-","B","B+","A-","A","A+"}))))</f>
        <v/>
      </c>
      <c r="Y271" s="99" t="str">
        <f>IF(COUNT($A271)=0,"",IF(W271="","--",IF(W271="3E","3E",LOOKUP(W271/Y$2,{0,0.4,0.45,0.5,0.55,0.6,0.65,0.7,0.75,0.8,1},{0,2,2.25,2.5,2.75,3,3.25,3.5,3.75,4}))))</f>
        <v/>
      </c>
      <c r="Z271" s="5" t="str">
        <f>IF(COUNT($A271)=0,"",IF($A271&lt;&gt;DR!$B273,"ERR",DR!BF273))</f>
        <v/>
      </c>
      <c r="AA271" s="2" t="str">
        <f>IF(COUNT($A271)=0,"",IF(Z271="3E","3E",IF(Z271="","I",LOOKUP(Z271/AB$2,{0,0.4,0.45,0.5,0.55,0.6,0.65,0.7,0.75,0.8,1},{"F","D","C","C+","B-","B","B+","A-","A","A+"}))))</f>
        <v/>
      </c>
      <c r="AB271" s="99" t="str">
        <f>IF(COUNT($A271)=0,"",IF(Z271="","--",IF(Z271="3E","3E",LOOKUP(Z271/AB$2,{0,0.4,0.45,0.5,0.55,0.6,0.65,0.7,0.75,0.8,1},{0,2,2.25,2.5,2.75,3,3.25,3.5,3.75,4}))))</f>
        <v/>
      </c>
      <c r="AC271" s="5" t="str">
        <f>IF(COUNT($A271)=0,"",IF($A271&lt;&gt;DR!$B273,"ERR",DR!BG273))</f>
        <v/>
      </c>
      <c r="AD271" s="2" t="str">
        <f>IF(COUNT($A271)=0,"",IF(AC271="3E","3E",IF(AC271="","I",LOOKUP(AC271/AE$2,{0,0.4,0.45,0.5,0.55,0.6,0.65,0.7,0.75,0.8,1},{"F","D","C","C+","B-","B","B+","A-","A","A+"}))))</f>
        <v/>
      </c>
      <c r="AE271" s="99" t="str">
        <f>IF(COUNT($A271)=0,"",IF(AC271="","--",IF(AC271="3E","3E",LOOKUP(AC271/AE$2,{0,0.4,0.45,0.5,0.55,0.6,0.65,0.7,0.75,0.8,1},{0,2,2.25,2.5,2.75,3,3.25,3.5,3.75,4}))))</f>
        <v/>
      </c>
      <c r="AF271" s="5" t="str">
        <f>IF(COUNT($A271)=0,"",IF($A271&lt;&gt;DR!$B273,"ERR",DR!BQ273))</f>
        <v/>
      </c>
      <c r="AG271" s="2" t="str">
        <f>IF(COUNT($A271)=0,"",IF(AF271="3E","3E",IF(AF271="","I",LOOKUP(AF271/AH$2,{0,0.4,0.45,0.5,0.55,0.6,0.65,0.7,0.75,0.8,1},{"F","D","C","C+","B-","B","B+","A-","A","A+"}))))</f>
        <v/>
      </c>
      <c r="AH271" s="99" t="str">
        <f>IF(COUNT($A271)=0,"",IF(AF271="","--",IF(AF271="3E","3E",LOOKUP(AF271/AH$2,{0,0.4,0.45,0.5,0.55,0.6,0.65,0.7,0.75,0.8,1},{0,2,2.25,2.5,2.75,3,3.25,3.5,3.75,4}))))</f>
        <v/>
      </c>
      <c r="AI271" s="5" t="str">
        <f>IF(COUNT($A271)=0,"",IF($A271&lt;&gt;DR!$B273,"ERR",DR!BY273))</f>
        <v/>
      </c>
      <c r="AJ271" s="2" t="str">
        <f>IF(COUNT($A271)=0,"",IF(AI271="3E","3E",IF(AI271="","I",LOOKUP(AI271/AK$2,{0,0.4,0.45,0.5,0.55,0.6,0.65,0.7,0.75,0.8,1},{"F","D","C","C+","B-","B","B+","A-","A","A+"}))))</f>
        <v/>
      </c>
      <c r="AK271" s="103" t="str">
        <f>IF(COUNT($A271)=0,"",IF(AI271="","--",IF(AI271="3E","3E",LOOKUP(AI271/AK$2,{0,0.4,0.45,0.5,0.55,0.6,0.65,0.7,0.75,0.8,1},{0,2,2.25,2.5,2.75,3,3.25,3.5,3.75,4}))))</f>
        <v/>
      </c>
      <c r="AL271" s="94" t="str">
        <f>IFERROR(IF(COUNT($A271)=0,"",IF(COUNT(W271)=0,"--",IF(COUNTIF(B271:AK271,"3E")&gt;0,"3E",SUM(IF(D271&gt;=2,D271*$D$3),IF(G271&gt;=2,G271*$G$3),IF(J271&gt;=2,J271*$J$3),IF(M271&gt;=2,M271*$M$3),IF(P271&gt;=2,P271*$P$3),IF(S271&gt;=2,S271*$S$3),IF(V271&gt;=2,V271*$V$3),IF(Y271&gt;=2,Y271*$Y$3),IF(AB271&gt;=2,AB271*$AB$3),IF(AE271&gt;=2,AE271*$AE$3),IF(AH271&gt;=2,AH271*$AH$3),IF(AK271&gt;=2,AK271*$AK$3))))),"")</f>
        <v/>
      </c>
      <c r="AM271" s="4" t="str">
        <f>IF(COUNT($A271)=0,"",IF(COUNT(W271)=0,"--",IF(COUNTIF(B271:Y271,"3E")&gt;0,"3E",TRUNC(SUM(IF(N(D271)&gt;=2,D$3*D271,0),IF(N(G271)&gt;=2,G$3*G271,0),IF(N(J271)&gt;=2,J$3*J271,0),IF(N(M271)&gt;=2,M$3*M271,0),IF(N(P271)&gt;=2,P$3*P271,0),IF(N(S271)&gt;=2,S$3*S271,0),IF(N(AB271)&gt;=2,AB$3*AB271,0),IF(N(AE271)&gt;=2,AE$3*AE271,0),IF(N(AH271)&gt;=2,AH$3*AH271,0),IF(N(V271)&gt;=2,V$3*V271,0),IF(N(Y271)&gt;=2,Y$3*Y271,0))/TCP,3))))</f>
        <v/>
      </c>
      <c r="AN271" s="2" t="str">
        <f>IFERROR(IF(COUNT($A271)=0,"",IF(COUNT(W271)=0,"--",IF(COUNTIF(B271:AK271,"3E")&gt;0,"3E",SUM(IF(D271&gt;=2,$D$3),IF(G271&gt;=2,$G$3),IF(J271&gt;=2,$J$3),IF(M271&gt;=2,$M$3),IF(P271&gt;=2,$P$3),IF(S271&gt;=2,$S$3),IF(V271&gt;=2,$V$3),IF(Y271&gt;=2,$Y$3),IF(AB271&gt;=2,$AB$3),IF(AE271&gt;=2,$AE$3),IF(AH271&gt;=2,$AH$3),IF(AK271&gt;=2,$AK$3))))),"")</f>
        <v/>
      </c>
      <c r="AO271" s="2" t="str">
        <f>IF(AM271="3E","3E",IF(COUNT($A271)=0,"",IF(COUNT(AK271)=0,"I",LOOKUP(AM271,{0,2,2.25,2.5,2.75,3,3.25,3.5,3.75,4},{"F","D","C","C+","B-","B","B+","A-","A","A+"}))))</f>
        <v/>
      </c>
      <c r="AP271" s="2" t="str">
        <f>IF(AM271="3E","3E",IF(OR(COUNT($A271)=0,COUNT(W271)=0),"",IF(AND(Y271&gt;=2,AM271&gt;=2,AN271&gt;=28),"PASS","FAIL")))</f>
        <v/>
      </c>
      <c r="AQ271" s="2" t="str">
        <f>IF(COUNT($A271)=0,"",IF(AP271="3E","3E",IF(AP271="PASS",CONCATENATE(IF(N(D271)&lt;2,"411F,",""),IF(N(G271)&lt;2,"412F,",""),IF(N(J271)&lt;2,"413F,",""),IF(N(M271)&lt;2,"421F,",""),IF(N(P271)&lt;2,"422F,",""),IF(N(S271)&lt;2,"423F,",""),IF(N(AB271)&lt;2,"431F,",""),IF(N(AE271)&lt;2,"432F,",""),IF(N(AH271)&lt;2,"433F,","")),"")))</f>
        <v/>
      </c>
      <c r="AR271" s="6" t="str">
        <f t="shared" si="5"/>
        <v/>
      </c>
    </row>
    <row r="272" spans="1:44" ht="18.95" customHeight="1" x14ac:dyDescent="0.25">
      <c r="A272" s="93" t="str">
        <f>IF(DR!$B274="","",DR!$B274)</f>
        <v/>
      </c>
      <c r="B272" s="5" t="str">
        <f>IF(COUNT($A272)=0,"",IF($A272&lt;&gt;DR!$B274,"ERR",DR!J274))</f>
        <v/>
      </c>
      <c r="C272" s="2" t="str">
        <f>IF(COUNT($A272)=0,"",IF(B272="3E","3E",IF(B272="","I",LOOKUP(B272/D$2,{0,0.4,0.45,0.5,0.55,0.6,0.65,0.7,0.75,0.8,1},{"F","D","C","C+","B-","B","B+","A-","A","A+"}))))</f>
        <v/>
      </c>
      <c r="D272" s="99" t="str">
        <f>IF(COUNT($A272)=0,"",IF(B272="","--",IF(B272="3E","3E",LOOKUP(B272/D$2,{0,0.4,0.45,0.5,0.55,0.6,0.65,0.7,0.75,0.8,1},{0,2,2.25,2.5,2.75,3,3.25,3.5,3.75,4}))))</f>
        <v/>
      </c>
      <c r="E272" s="5" t="str">
        <f>IF(COUNT($A272)=0,"",IF($A272&lt;&gt;DR!$B274,"ERR",DR!R274))</f>
        <v/>
      </c>
      <c r="F272" s="2" t="str">
        <f>IF(COUNT($A272)=0,"",IF(E272="3E","3E",IF(E272="","I",LOOKUP(E272/G$2,{0,0.4,0.45,0.5,0.55,0.6,0.65,0.7,0.75,0.8,1},{"F","D","C","C+","B-","B","B+","A-","A","A+"}))))</f>
        <v/>
      </c>
      <c r="G272" s="99" t="str">
        <f>IF(COUNT($A272)=0,"",IF(E272="","--",IF(E272="3E","3E",LOOKUP(E272/G$2,{0,0.4,0.45,0.5,0.55,0.6,0.65,0.7,0.75,0.8,1},{0,2,2.25,2.5,2.75,3,3.25,3.5,3.75,4}))))</f>
        <v/>
      </c>
      <c r="H272" s="5" t="str">
        <f>IF(COUNT($A272)=0,"",IF($A272&lt;&gt;DR!$B274,"ERR",DR!Z274))</f>
        <v/>
      </c>
      <c r="I272" s="2" t="str">
        <f>IF(COUNT($A272)=0,"",IF(H272="3E","3E",IF(H272="","I",LOOKUP(H272/J$2,{0,0.4,0.45,0.5,0.55,0.6,0.65,0.7,0.75,0.8,1},{"F","D","C","C+","B-","B","B+","A-","A","A+"}))))</f>
        <v/>
      </c>
      <c r="J272" s="99" t="str">
        <f>IF(COUNT($A272)=0,"",IF(H272="","--",IF(H272="3E","3E",LOOKUP(H272/J$2,{0,0.4,0.45,0.5,0.55,0.6,0.65,0.7,0.75,0.8,1},{0,2,2.25,2.5,2.75,3,3.25,3.5,3.75,4}))))</f>
        <v/>
      </c>
      <c r="K272" s="5" t="str">
        <f>IF(COUNT($A272)=0,"",IF($A272&lt;&gt;DR!$B274,"ERR",DR!AH274))</f>
        <v/>
      </c>
      <c r="L272" s="2" t="str">
        <f>IF(COUNT($A272)=0,"",IF(K272="3E","3E",IF(K272="","I",LOOKUP(K272/M$2,{0,0.4,0.45,0.5,0.55,0.6,0.65,0.7,0.75,0.8,1},{"F","D","C","C+","B-","B","B+","A-","A","A+"}))))</f>
        <v/>
      </c>
      <c r="M272" s="99" t="str">
        <f>IF(COUNT($A272)=0,"",IF(K272="","--",IF(K272="3E","3E",LOOKUP(K272/M$2,{0,0.4,0.45,0.5,0.55,0.6,0.65,0.7,0.75,0.8,1},{0,2,2.25,2.5,2.75,3,3.25,3.5,3.75,4}))))</f>
        <v/>
      </c>
      <c r="N272" s="5" t="str">
        <f>IF(COUNT($A272)=0,"",IF($A272&lt;&gt;DR!$B274,"ERR",DR!AP274))</f>
        <v/>
      </c>
      <c r="O272" s="2" t="str">
        <f>IF(COUNT($A272)=0,"",IF(N272="3E","3E",IF(N272="","I",LOOKUP(N272/P$2,{0,0.4,0.45,0.5,0.55,0.6,0.65,0.7,0.75,0.8,1},{"F","D","C","C+","B-","B","B+","A-","A","A+"}))))</f>
        <v/>
      </c>
      <c r="P272" s="99" t="str">
        <f>IF(COUNT($A272)=0,"",IF(N272="","--",IF(N272="3E","3E",LOOKUP(N272/P$2,{0,0.4,0.45,0.5,0.55,0.6,0.65,0.7,0.75,0.8,1},{0,2,2.25,2.5,2.75,3,3.25,3.5,3.75,4}))))</f>
        <v/>
      </c>
      <c r="Q272" s="5" t="str">
        <f>IF(COUNT($A272)=0,"",IF($A272&lt;&gt;DR!$B274,"ERR",DR!AX274))</f>
        <v/>
      </c>
      <c r="R272" s="2" t="str">
        <f>IF(COUNT($A272)=0,"",IF(Q272="3E","3E",IF(Q272="","I",LOOKUP(Q272/S$2,{0,0.4,0.45,0.5,0.55,0.6,0.65,0.7,0.75,0.8,1},{"F","D","C","C+","B-","B","B+","A-","A","A+"}))))</f>
        <v/>
      </c>
      <c r="S272" s="99" t="str">
        <f>IF(COUNT($A272)=0,"",IF(Q272="","--",IF(Q272="3E","3E",LOOKUP(Q272/S$2,{0,0.4,0.45,0.5,0.55,0.6,0.65,0.7,0.75,0.8,1},{0,2,2.25,2.5,2.75,3,3.25,3.5,3.75,4}))))</f>
        <v/>
      </c>
      <c r="T272" s="5" t="str">
        <f>IF(OR(COUNT($A272)=0,DR!BZ274=""),"",IF($A272&lt;&gt;DR!$B274,"ERR",DR!BZ274))</f>
        <v/>
      </c>
      <c r="U272" s="2" t="str">
        <f>IF(COUNT($A272)=0,"",IF(T272="3E","3E",IF(T272="","I",LOOKUP(T272/V$2,{0,0.4,0.45,0.5,0.55,0.6,0.65,0.7,0.75,0.8,1},{"F","D","C","C+","B-","B","B+","A-","A","A+"}))))</f>
        <v/>
      </c>
      <c r="V272" s="99" t="str">
        <f>IF(COUNT($A272)=0,"",IF(T272="","--",IF(T272="3E","3E",LOOKUP(T272/V$2,{0,0.4,0.45,0.5,0.55,0.6,0.65,0.7,0.75,0.8,1},{0,2,2.25,2.5,2.75,3,3.25,3.5,3.75,4}))))</f>
        <v/>
      </c>
      <c r="W272" s="5" t="str">
        <f>IF(COUNT($A272)=0,"",IF($A272&lt;&gt;DR!$B274,"ERR",IF(DR!$A274="IM",DR!CL274,DR!CK274)))</f>
        <v/>
      </c>
      <c r="X272" s="2" t="str">
        <f>IF(COUNT($A272)=0,"",IF(W272="3E","3E",IF(W272="","I",LOOKUP(W272/Y$2,{0,0.4,0.45,0.5,0.55,0.6,0.65,0.7,0.75,0.8,1},{"F","D","C","C+","B-","B","B+","A-","A","A+"}))))</f>
        <v/>
      </c>
      <c r="Y272" s="99" t="str">
        <f>IF(COUNT($A272)=0,"",IF(W272="","--",IF(W272="3E","3E",LOOKUP(W272/Y$2,{0,0.4,0.45,0.5,0.55,0.6,0.65,0.7,0.75,0.8,1},{0,2,2.25,2.5,2.75,3,3.25,3.5,3.75,4}))))</f>
        <v/>
      </c>
      <c r="Z272" s="5" t="str">
        <f>IF(COUNT($A272)=0,"",IF($A272&lt;&gt;DR!$B274,"ERR",DR!BF274))</f>
        <v/>
      </c>
      <c r="AA272" s="2" t="str">
        <f>IF(COUNT($A272)=0,"",IF(Z272="3E","3E",IF(Z272="","I",LOOKUP(Z272/AB$2,{0,0.4,0.45,0.5,0.55,0.6,0.65,0.7,0.75,0.8,1},{"F","D","C","C+","B-","B","B+","A-","A","A+"}))))</f>
        <v/>
      </c>
      <c r="AB272" s="99" t="str">
        <f>IF(COUNT($A272)=0,"",IF(Z272="","--",IF(Z272="3E","3E",LOOKUP(Z272/AB$2,{0,0.4,0.45,0.5,0.55,0.6,0.65,0.7,0.75,0.8,1},{0,2,2.25,2.5,2.75,3,3.25,3.5,3.75,4}))))</f>
        <v/>
      </c>
      <c r="AC272" s="5" t="str">
        <f>IF(COUNT($A272)=0,"",IF($A272&lt;&gt;DR!$B274,"ERR",DR!BG274))</f>
        <v/>
      </c>
      <c r="AD272" s="2" t="str">
        <f>IF(COUNT($A272)=0,"",IF(AC272="3E","3E",IF(AC272="","I",LOOKUP(AC272/AE$2,{0,0.4,0.45,0.5,0.55,0.6,0.65,0.7,0.75,0.8,1},{"F","D","C","C+","B-","B","B+","A-","A","A+"}))))</f>
        <v/>
      </c>
      <c r="AE272" s="99" t="str">
        <f>IF(COUNT($A272)=0,"",IF(AC272="","--",IF(AC272="3E","3E",LOOKUP(AC272/AE$2,{0,0.4,0.45,0.5,0.55,0.6,0.65,0.7,0.75,0.8,1},{0,2,2.25,2.5,2.75,3,3.25,3.5,3.75,4}))))</f>
        <v/>
      </c>
      <c r="AF272" s="5" t="str">
        <f>IF(COUNT($A272)=0,"",IF($A272&lt;&gt;DR!$B274,"ERR",DR!BQ274))</f>
        <v/>
      </c>
      <c r="AG272" s="2" t="str">
        <f>IF(COUNT($A272)=0,"",IF(AF272="3E","3E",IF(AF272="","I",LOOKUP(AF272/AH$2,{0,0.4,0.45,0.5,0.55,0.6,0.65,0.7,0.75,0.8,1},{"F","D","C","C+","B-","B","B+","A-","A","A+"}))))</f>
        <v/>
      </c>
      <c r="AH272" s="99" t="str">
        <f>IF(COUNT($A272)=0,"",IF(AF272="","--",IF(AF272="3E","3E",LOOKUP(AF272/AH$2,{0,0.4,0.45,0.5,0.55,0.6,0.65,0.7,0.75,0.8,1},{0,2,2.25,2.5,2.75,3,3.25,3.5,3.75,4}))))</f>
        <v/>
      </c>
      <c r="AI272" s="5" t="str">
        <f>IF(COUNT($A272)=0,"",IF($A272&lt;&gt;DR!$B274,"ERR",DR!BY274))</f>
        <v/>
      </c>
      <c r="AJ272" s="2" t="str">
        <f>IF(COUNT($A272)=0,"",IF(AI272="3E","3E",IF(AI272="","I",LOOKUP(AI272/AK$2,{0,0.4,0.45,0.5,0.55,0.6,0.65,0.7,0.75,0.8,1},{"F","D","C","C+","B-","B","B+","A-","A","A+"}))))</f>
        <v/>
      </c>
      <c r="AK272" s="103" t="str">
        <f>IF(COUNT($A272)=0,"",IF(AI272="","--",IF(AI272="3E","3E",LOOKUP(AI272/AK$2,{0,0.4,0.45,0.5,0.55,0.6,0.65,0.7,0.75,0.8,1},{0,2,2.25,2.5,2.75,3,3.25,3.5,3.75,4}))))</f>
        <v/>
      </c>
      <c r="AL272" s="94" t="str">
        <f>IFERROR(IF(COUNT($A272)=0,"",IF(COUNT(W272)=0,"--",IF(COUNTIF(B272:AK272,"3E")&gt;0,"3E",SUM(IF(D272&gt;=2,D272*$D$3),IF(G272&gt;=2,G272*$G$3),IF(J272&gt;=2,J272*$J$3),IF(M272&gt;=2,M272*$M$3),IF(P272&gt;=2,P272*$P$3),IF(S272&gt;=2,S272*$S$3),IF(V272&gt;=2,V272*$V$3),IF(Y272&gt;=2,Y272*$Y$3),IF(AB272&gt;=2,AB272*$AB$3),IF(AE272&gt;=2,AE272*$AE$3),IF(AH272&gt;=2,AH272*$AH$3),IF(AK272&gt;=2,AK272*$AK$3))))),"")</f>
        <v/>
      </c>
      <c r="AM272" s="4" t="str">
        <f>IF(COUNT($A272)=0,"",IF(COUNT(W272)=0,"--",IF(COUNTIF(B272:Y272,"3E")&gt;0,"3E",TRUNC(SUM(IF(N(D272)&gt;=2,D$3*D272,0),IF(N(G272)&gt;=2,G$3*G272,0),IF(N(J272)&gt;=2,J$3*J272,0),IF(N(M272)&gt;=2,M$3*M272,0),IF(N(P272)&gt;=2,P$3*P272,0),IF(N(S272)&gt;=2,S$3*S272,0),IF(N(AB272)&gt;=2,AB$3*AB272,0),IF(N(AE272)&gt;=2,AE$3*AE272,0),IF(N(AH272)&gt;=2,AH$3*AH272,0),IF(N(V272)&gt;=2,V$3*V272,0),IF(N(Y272)&gt;=2,Y$3*Y272,0))/TCP,3))))</f>
        <v/>
      </c>
      <c r="AN272" s="2" t="str">
        <f>IFERROR(IF(COUNT($A272)=0,"",IF(COUNT(W272)=0,"--",IF(COUNTIF(B272:AK272,"3E")&gt;0,"3E",SUM(IF(D272&gt;=2,$D$3),IF(G272&gt;=2,$G$3),IF(J272&gt;=2,$J$3),IF(M272&gt;=2,$M$3),IF(P272&gt;=2,$P$3),IF(S272&gt;=2,$S$3),IF(V272&gt;=2,$V$3),IF(Y272&gt;=2,$Y$3),IF(AB272&gt;=2,$AB$3),IF(AE272&gt;=2,$AE$3),IF(AH272&gt;=2,$AH$3),IF(AK272&gt;=2,$AK$3))))),"")</f>
        <v/>
      </c>
      <c r="AO272" s="2" t="str">
        <f>IF(AM272="3E","3E",IF(COUNT($A272)=0,"",IF(COUNT(AK272)=0,"I",LOOKUP(AM272,{0,2,2.25,2.5,2.75,3,3.25,3.5,3.75,4},{"F","D","C","C+","B-","B","B+","A-","A","A+"}))))</f>
        <v/>
      </c>
      <c r="AP272" s="2" t="str">
        <f>IF(AM272="3E","3E",IF(OR(COUNT($A272)=0,COUNT(W272)=0),"",IF(AND(Y272&gt;=2,AM272&gt;=2,AN272&gt;=28),"PASS","FAIL")))</f>
        <v/>
      </c>
      <c r="AQ272" s="2" t="str">
        <f>IF(COUNT($A272)=0,"",IF(AP272="3E","3E",IF(AP272="PASS",CONCATENATE(IF(N(D272)&lt;2,"411F,",""),IF(N(G272)&lt;2,"412F,",""),IF(N(J272)&lt;2,"413F,",""),IF(N(M272)&lt;2,"421F,",""),IF(N(P272)&lt;2,"422F,",""),IF(N(S272)&lt;2,"423F,",""),IF(N(AB272)&lt;2,"431F,",""),IF(N(AE272)&lt;2,"432F,",""),IF(N(AH272)&lt;2,"433F,","")),"")))</f>
        <v/>
      </c>
      <c r="AR272" s="6" t="str">
        <f t="shared" si="5"/>
        <v/>
      </c>
    </row>
    <row r="273" spans="1:44" ht="18.95" customHeight="1" x14ac:dyDescent="0.25">
      <c r="A273" s="93" t="str">
        <f>IF(DR!$B275="","",DR!$B275)</f>
        <v/>
      </c>
      <c r="B273" s="5" t="str">
        <f>IF(COUNT($A273)=0,"",IF($A273&lt;&gt;DR!$B275,"ERR",DR!J275))</f>
        <v/>
      </c>
      <c r="C273" s="2" t="str">
        <f>IF(COUNT($A273)=0,"",IF(B273="3E","3E",IF(B273="","I",LOOKUP(B273/D$2,{0,0.4,0.45,0.5,0.55,0.6,0.65,0.7,0.75,0.8,1},{"F","D","C","C+","B-","B","B+","A-","A","A+"}))))</f>
        <v/>
      </c>
      <c r="D273" s="99" t="str">
        <f>IF(COUNT($A273)=0,"",IF(B273="","--",IF(B273="3E","3E",LOOKUP(B273/D$2,{0,0.4,0.45,0.5,0.55,0.6,0.65,0.7,0.75,0.8,1},{0,2,2.25,2.5,2.75,3,3.25,3.5,3.75,4}))))</f>
        <v/>
      </c>
      <c r="E273" s="5" t="str">
        <f>IF(COUNT($A273)=0,"",IF($A273&lt;&gt;DR!$B275,"ERR",DR!R275))</f>
        <v/>
      </c>
      <c r="F273" s="2" t="str">
        <f>IF(COUNT($A273)=0,"",IF(E273="3E","3E",IF(E273="","I",LOOKUP(E273/G$2,{0,0.4,0.45,0.5,0.55,0.6,0.65,0.7,0.75,0.8,1},{"F","D","C","C+","B-","B","B+","A-","A","A+"}))))</f>
        <v/>
      </c>
      <c r="G273" s="99" t="str">
        <f>IF(COUNT($A273)=0,"",IF(E273="","--",IF(E273="3E","3E",LOOKUP(E273/G$2,{0,0.4,0.45,0.5,0.55,0.6,0.65,0.7,0.75,0.8,1},{0,2,2.25,2.5,2.75,3,3.25,3.5,3.75,4}))))</f>
        <v/>
      </c>
      <c r="H273" s="5" t="str">
        <f>IF(COUNT($A273)=0,"",IF($A273&lt;&gt;DR!$B275,"ERR",DR!Z275))</f>
        <v/>
      </c>
      <c r="I273" s="2" t="str">
        <f>IF(COUNT($A273)=0,"",IF(H273="3E","3E",IF(H273="","I",LOOKUP(H273/J$2,{0,0.4,0.45,0.5,0.55,0.6,0.65,0.7,0.75,0.8,1},{"F","D","C","C+","B-","B","B+","A-","A","A+"}))))</f>
        <v/>
      </c>
      <c r="J273" s="99" t="str">
        <f>IF(COUNT($A273)=0,"",IF(H273="","--",IF(H273="3E","3E",LOOKUP(H273/J$2,{0,0.4,0.45,0.5,0.55,0.6,0.65,0.7,0.75,0.8,1},{0,2,2.25,2.5,2.75,3,3.25,3.5,3.75,4}))))</f>
        <v/>
      </c>
      <c r="K273" s="5" t="str">
        <f>IF(COUNT($A273)=0,"",IF($A273&lt;&gt;DR!$B275,"ERR",DR!AH275))</f>
        <v/>
      </c>
      <c r="L273" s="2" t="str">
        <f>IF(COUNT($A273)=0,"",IF(K273="3E","3E",IF(K273="","I",LOOKUP(K273/M$2,{0,0.4,0.45,0.5,0.55,0.6,0.65,0.7,0.75,0.8,1},{"F","D","C","C+","B-","B","B+","A-","A","A+"}))))</f>
        <v/>
      </c>
      <c r="M273" s="99" t="str">
        <f>IF(COUNT($A273)=0,"",IF(K273="","--",IF(K273="3E","3E",LOOKUP(K273/M$2,{0,0.4,0.45,0.5,0.55,0.6,0.65,0.7,0.75,0.8,1},{0,2,2.25,2.5,2.75,3,3.25,3.5,3.75,4}))))</f>
        <v/>
      </c>
      <c r="N273" s="5" t="str">
        <f>IF(COUNT($A273)=0,"",IF($A273&lt;&gt;DR!$B275,"ERR",DR!AP275))</f>
        <v/>
      </c>
      <c r="O273" s="2" t="str">
        <f>IF(COUNT($A273)=0,"",IF(N273="3E","3E",IF(N273="","I",LOOKUP(N273/P$2,{0,0.4,0.45,0.5,0.55,0.6,0.65,0.7,0.75,0.8,1},{"F","D","C","C+","B-","B","B+","A-","A","A+"}))))</f>
        <v/>
      </c>
      <c r="P273" s="99" t="str">
        <f>IF(COUNT($A273)=0,"",IF(N273="","--",IF(N273="3E","3E",LOOKUP(N273/P$2,{0,0.4,0.45,0.5,0.55,0.6,0.65,0.7,0.75,0.8,1},{0,2,2.25,2.5,2.75,3,3.25,3.5,3.75,4}))))</f>
        <v/>
      </c>
      <c r="Q273" s="5" t="str">
        <f>IF(COUNT($A273)=0,"",IF($A273&lt;&gt;DR!$B275,"ERR",DR!AX275))</f>
        <v/>
      </c>
      <c r="R273" s="2" t="str">
        <f>IF(COUNT($A273)=0,"",IF(Q273="3E","3E",IF(Q273="","I",LOOKUP(Q273/S$2,{0,0.4,0.45,0.5,0.55,0.6,0.65,0.7,0.75,0.8,1},{"F","D","C","C+","B-","B","B+","A-","A","A+"}))))</f>
        <v/>
      </c>
      <c r="S273" s="99" t="str">
        <f>IF(COUNT($A273)=0,"",IF(Q273="","--",IF(Q273="3E","3E",LOOKUP(Q273/S$2,{0,0.4,0.45,0.5,0.55,0.6,0.65,0.7,0.75,0.8,1},{0,2,2.25,2.5,2.75,3,3.25,3.5,3.75,4}))))</f>
        <v/>
      </c>
      <c r="T273" s="5" t="str">
        <f>IF(OR(COUNT($A273)=0,DR!BZ275=""),"",IF($A273&lt;&gt;DR!$B275,"ERR",DR!BZ275))</f>
        <v/>
      </c>
      <c r="U273" s="2" t="str">
        <f>IF(COUNT($A273)=0,"",IF(T273="3E","3E",IF(T273="","I",LOOKUP(T273/V$2,{0,0.4,0.45,0.5,0.55,0.6,0.65,0.7,0.75,0.8,1},{"F","D","C","C+","B-","B","B+","A-","A","A+"}))))</f>
        <v/>
      </c>
      <c r="V273" s="99" t="str">
        <f>IF(COUNT($A273)=0,"",IF(T273="","--",IF(T273="3E","3E",LOOKUP(T273/V$2,{0,0.4,0.45,0.5,0.55,0.6,0.65,0.7,0.75,0.8,1},{0,2,2.25,2.5,2.75,3,3.25,3.5,3.75,4}))))</f>
        <v/>
      </c>
      <c r="W273" s="5" t="str">
        <f>IF(COUNT($A273)=0,"",IF($A273&lt;&gt;DR!$B275,"ERR",IF(DR!$A275="IM",DR!CL275,DR!CK275)))</f>
        <v/>
      </c>
      <c r="X273" s="2" t="str">
        <f>IF(COUNT($A273)=0,"",IF(W273="3E","3E",IF(W273="","I",LOOKUP(W273/Y$2,{0,0.4,0.45,0.5,0.55,0.6,0.65,0.7,0.75,0.8,1},{"F","D","C","C+","B-","B","B+","A-","A","A+"}))))</f>
        <v/>
      </c>
      <c r="Y273" s="99" t="str">
        <f>IF(COUNT($A273)=0,"",IF(W273="","--",IF(W273="3E","3E",LOOKUP(W273/Y$2,{0,0.4,0.45,0.5,0.55,0.6,0.65,0.7,0.75,0.8,1},{0,2,2.25,2.5,2.75,3,3.25,3.5,3.75,4}))))</f>
        <v/>
      </c>
      <c r="Z273" s="5" t="str">
        <f>IF(COUNT($A273)=0,"",IF($A273&lt;&gt;DR!$B275,"ERR",DR!BF275))</f>
        <v/>
      </c>
      <c r="AA273" s="2" t="str">
        <f>IF(COUNT($A273)=0,"",IF(Z273="3E","3E",IF(Z273="","I",LOOKUP(Z273/AB$2,{0,0.4,0.45,0.5,0.55,0.6,0.65,0.7,0.75,0.8,1},{"F","D","C","C+","B-","B","B+","A-","A","A+"}))))</f>
        <v/>
      </c>
      <c r="AB273" s="99" t="str">
        <f>IF(COUNT($A273)=0,"",IF(Z273="","--",IF(Z273="3E","3E",LOOKUP(Z273/AB$2,{0,0.4,0.45,0.5,0.55,0.6,0.65,0.7,0.75,0.8,1},{0,2,2.25,2.5,2.75,3,3.25,3.5,3.75,4}))))</f>
        <v/>
      </c>
      <c r="AC273" s="5" t="str">
        <f>IF(COUNT($A273)=0,"",IF($A273&lt;&gt;DR!$B275,"ERR",DR!BG275))</f>
        <v/>
      </c>
      <c r="AD273" s="2" t="str">
        <f>IF(COUNT($A273)=0,"",IF(AC273="3E","3E",IF(AC273="","I",LOOKUP(AC273/AE$2,{0,0.4,0.45,0.5,0.55,0.6,0.65,0.7,0.75,0.8,1},{"F","D","C","C+","B-","B","B+","A-","A","A+"}))))</f>
        <v/>
      </c>
      <c r="AE273" s="99" t="str">
        <f>IF(COUNT($A273)=0,"",IF(AC273="","--",IF(AC273="3E","3E",LOOKUP(AC273/AE$2,{0,0.4,0.45,0.5,0.55,0.6,0.65,0.7,0.75,0.8,1},{0,2,2.25,2.5,2.75,3,3.25,3.5,3.75,4}))))</f>
        <v/>
      </c>
      <c r="AF273" s="5" t="str">
        <f>IF(COUNT($A273)=0,"",IF($A273&lt;&gt;DR!$B275,"ERR",DR!BQ275))</f>
        <v/>
      </c>
      <c r="AG273" s="2" t="str">
        <f>IF(COUNT($A273)=0,"",IF(AF273="3E","3E",IF(AF273="","I",LOOKUP(AF273/AH$2,{0,0.4,0.45,0.5,0.55,0.6,0.65,0.7,0.75,0.8,1},{"F","D","C","C+","B-","B","B+","A-","A","A+"}))))</f>
        <v/>
      </c>
      <c r="AH273" s="99" t="str">
        <f>IF(COUNT($A273)=0,"",IF(AF273="","--",IF(AF273="3E","3E",LOOKUP(AF273/AH$2,{0,0.4,0.45,0.5,0.55,0.6,0.65,0.7,0.75,0.8,1},{0,2,2.25,2.5,2.75,3,3.25,3.5,3.75,4}))))</f>
        <v/>
      </c>
      <c r="AI273" s="5" t="str">
        <f>IF(COUNT($A273)=0,"",IF($A273&lt;&gt;DR!$B275,"ERR",DR!BY275))</f>
        <v/>
      </c>
      <c r="AJ273" s="2" t="str">
        <f>IF(COUNT($A273)=0,"",IF(AI273="3E","3E",IF(AI273="","I",LOOKUP(AI273/AK$2,{0,0.4,0.45,0.5,0.55,0.6,0.65,0.7,0.75,0.8,1},{"F","D","C","C+","B-","B","B+","A-","A","A+"}))))</f>
        <v/>
      </c>
      <c r="AK273" s="103" t="str">
        <f>IF(COUNT($A273)=0,"",IF(AI273="","--",IF(AI273="3E","3E",LOOKUP(AI273/AK$2,{0,0.4,0.45,0.5,0.55,0.6,0.65,0.7,0.75,0.8,1},{0,2,2.25,2.5,2.75,3,3.25,3.5,3.75,4}))))</f>
        <v/>
      </c>
      <c r="AL273" s="94" t="str">
        <f>IFERROR(IF(COUNT($A273)=0,"",IF(COUNT(W273)=0,"--",IF(COUNTIF(B273:AK273,"3E")&gt;0,"3E",SUM(IF(D273&gt;=2,D273*$D$3),IF(G273&gt;=2,G273*$G$3),IF(J273&gt;=2,J273*$J$3),IF(M273&gt;=2,M273*$M$3),IF(P273&gt;=2,P273*$P$3),IF(S273&gt;=2,S273*$S$3),IF(V273&gt;=2,V273*$V$3),IF(Y273&gt;=2,Y273*$Y$3),IF(AB273&gt;=2,AB273*$AB$3),IF(AE273&gt;=2,AE273*$AE$3),IF(AH273&gt;=2,AH273*$AH$3),IF(AK273&gt;=2,AK273*$AK$3))))),"")</f>
        <v/>
      </c>
      <c r="AM273" s="4" t="str">
        <f>IF(COUNT($A273)=0,"",IF(COUNT(W273)=0,"--",IF(COUNTIF(B273:Y273,"3E")&gt;0,"3E",TRUNC(SUM(IF(N(D273)&gt;=2,D$3*D273,0),IF(N(G273)&gt;=2,G$3*G273,0),IF(N(J273)&gt;=2,J$3*J273,0),IF(N(M273)&gt;=2,M$3*M273,0),IF(N(P273)&gt;=2,P$3*P273,0),IF(N(S273)&gt;=2,S$3*S273,0),IF(N(AB273)&gt;=2,AB$3*AB273,0),IF(N(AE273)&gt;=2,AE$3*AE273,0),IF(N(AH273)&gt;=2,AH$3*AH273,0),IF(N(V273)&gt;=2,V$3*V273,0),IF(N(Y273)&gt;=2,Y$3*Y273,0))/TCP,3))))</f>
        <v/>
      </c>
      <c r="AN273" s="2" t="str">
        <f>IFERROR(IF(COUNT($A273)=0,"",IF(COUNT(W273)=0,"--",IF(COUNTIF(B273:AK273,"3E")&gt;0,"3E",SUM(IF(D273&gt;=2,$D$3),IF(G273&gt;=2,$G$3),IF(J273&gt;=2,$J$3),IF(M273&gt;=2,$M$3),IF(P273&gt;=2,$P$3),IF(S273&gt;=2,$S$3),IF(V273&gt;=2,$V$3),IF(Y273&gt;=2,$Y$3),IF(AB273&gt;=2,$AB$3),IF(AE273&gt;=2,$AE$3),IF(AH273&gt;=2,$AH$3),IF(AK273&gt;=2,$AK$3))))),"")</f>
        <v/>
      </c>
      <c r="AO273" s="2" t="str">
        <f>IF(AM273="3E","3E",IF(COUNT($A273)=0,"",IF(COUNT(AK273)=0,"I",LOOKUP(AM273,{0,2,2.25,2.5,2.75,3,3.25,3.5,3.75,4},{"F","D","C","C+","B-","B","B+","A-","A","A+"}))))</f>
        <v/>
      </c>
      <c r="AP273" s="2" t="str">
        <f>IF(AM273="3E","3E",IF(OR(COUNT($A273)=0,COUNT(W273)=0),"",IF(AND(Y273&gt;=2,AM273&gt;=2,AN273&gt;=28),"PASS","FAIL")))</f>
        <v/>
      </c>
      <c r="AQ273" s="2" t="str">
        <f>IF(COUNT($A273)=0,"",IF(AP273="3E","3E",IF(AP273="PASS",CONCATENATE(IF(N(D273)&lt;2,"411F,",""),IF(N(G273)&lt;2,"412F,",""),IF(N(J273)&lt;2,"413F,",""),IF(N(M273)&lt;2,"421F,",""),IF(N(P273)&lt;2,"422F,",""),IF(N(S273)&lt;2,"423F,",""),IF(N(AB273)&lt;2,"431F,",""),IF(N(AE273)&lt;2,"432F,",""),IF(N(AH273)&lt;2,"433F,","")),"")))</f>
        <v/>
      </c>
      <c r="AR273" s="6" t="str">
        <f t="shared" si="5"/>
        <v/>
      </c>
    </row>
    <row r="274" spans="1:44" ht="18.95" customHeight="1" x14ac:dyDescent="0.25">
      <c r="A274" s="93" t="str">
        <f>IF(DR!$B276="","",DR!$B276)</f>
        <v/>
      </c>
      <c r="B274" s="5" t="str">
        <f>IF(COUNT($A274)=0,"",IF($A274&lt;&gt;DR!$B276,"ERR",DR!J276))</f>
        <v/>
      </c>
      <c r="C274" s="2" t="str">
        <f>IF(COUNT($A274)=0,"",IF(B274="3E","3E",IF(B274="","I",LOOKUP(B274/D$2,{0,0.4,0.45,0.5,0.55,0.6,0.65,0.7,0.75,0.8,1},{"F","D","C","C+","B-","B","B+","A-","A","A+"}))))</f>
        <v/>
      </c>
      <c r="D274" s="99" t="str">
        <f>IF(COUNT($A274)=0,"",IF(B274="","--",IF(B274="3E","3E",LOOKUP(B274/D$2,{0,0.4,0.45,0.5,0.55,0.6,0.65,0.7,0.75,0.8,1},{0,2,2.25,2.5,2.75,3,3.25,3.5,3.75,4}))))</f>
        <v/>
      </c>
      <c r="E274" s="5" t="str">
        <f>IF(COUNT($A274)=0,"",IF($A274&lt;&gt;DR!$B276,"ERR",DR!R276))</f>
        <v/>
      </c>
      <c r="F274" s="2" t="str">
        <f>IF(COUNT($A274)=0,"",IF(E274="3E","3E",IF(E274="","I",LOOKUP(E274/G$2,{0,0.4,0.45,0.5,0.55,0.6,0.65,0.7,0.75,0.8,1},{"F","D","C","C+","B-","B","B+","A-","A","A+"}))))</f>
        <v/>
      </c>
      <c r="G274" s="99" t="str">
        <f>IF(COUNT($A274)=0,"",IF(E274="","--",IF(E274="3E","3E",LOOKUP(E274/G$2,{0,0.4,0.45,0.5,0.55,0.6,0.65,0.7,0.75,0.8,1},{0,2,2.25,2.5,2.75,3,3.25,3.5,3.75,4}))))</f>
        <v/>
      </c>
      <c r="H274" s="5" t="str">
        <f>IF(COUNT($A274)=0,"",IF($A274&lt;&gt;DR!$B276,"ERR",DR!Z276))</f>
        <v/>
      </c>
      <c r="I274" s="2" t="str">
        <f>IF(COUNT($A274)=0,"",IF(H274="3E","3E",IF(H274="","I",LOOKUP(H274/J$2,{0,0.4,0.45,0.5,0.55,0.6,0.65,0.7,0.75,0.8,1},{"F","D","C","C+","B-","B","B+","A-","A","A+"}))))</f>
        <v/>
      </c>
      <c r="J274" s="99" t="str">
        <f>IF(COUNT($A274)=0,"",IF(H274="","--",IF(H274="3E","3E",LOOKUP(H274/J$2,{0,0.4,0.45,0.5,0.55,0.6,0.65,0.7,0.75,0.8,1},{0,2,2.25,2.5,2.75,3,3.25,3.5,3.75,4}))))</f>
        <v/>
      </c>
      <c r="K274" s="5" t="str">
        <f>IF(COUNT($A274)=0,"",IF($A274&lt;&gt;DR!$B276,"ERR",DR!AH276))</f>
        <v/>
      </c>
      <c r="L274" s="2" t="str">
        <f>IF(COUNT($A274)=0,"",IF(K274="3E","3E",IF(K274="","I",LOOKUP(K274/M$2,{0,0.4,0.45,0.5,0.55,0.6,0.65,0.7,0.75,0.8,1},{"F","D","C","C+","B-","B","B+","A-","A","A+"}))))</f>
        <v/>
      </c>
      <c r="M274" s="99" t="str">
        <f>IF(COUNT($A274)=0,"",IF(K274="","--",IF(K274="3E","3E",LOOKUP(K274/M$2,{0,0.4,0.45,0.5,0.55,0.6,0.65,0.7,0.75,0.8,1},{0,2,2.25,2.5,2.75,3,3.25,3.5,3.75,4}))))</f>
        <v/>
      </c>
      <c r="N274" s="5" t="str">
        <f>IF(COUNT($A274)=0,"",IF($A274&lt;&gt;DR!$B276,"ERR",DR!AP276))</f>
        <v/>
      </c>
      <c r="O274" s="2" t="str">
        <f>IF(COUNT($A274)=0,"",IF(N274="3E","3E",IF(N274="","I",LOOKUP(N274/P$2,{0,0.4,0.45,0.5,0.55,0.6,0.65,0.7,0.75,0.8,1},{"F","D","C","C+","B-","B","B+","A-","A","A+"}))))</f>
        <v/>
      </c>
      <c r="P274" s="99" t="str">
        <f>IF(COUNT($A274)=0,"",IF(N274="","--",IF(N274="3E","3E",LOOKUP(N274/P$2,{0,0.4,0.45,0.5,0.55,0.6,0.65,0.7,0.75,0.8,1},{0,2,2.25,2.5,2.75,3,3.25,3.5,3.75,4}))))</f>
        <v/>
      </c>
      <c r="Q274" s="5" t="str">
        <f>IF(COUNT($A274)=0,"",IF($A274&lt;&gt;DR!$B276,"ERR",DR!AX276))</f>
        <v/>
      </c>
      <c r="R274" s="2" t="str">
        <f>IF(COUNT($A274)=0,"",IF(Q274="3E","3E",IF(Q274="","I",LOOKUP(Q274/S$2,{0,0.4,0.45,0.5,0.55,0.6,0.65,0.7,0.75,0.8,1},{"F","D","C","C+","B-","B","B+","A-","A","A+"}))))</f>
        <v/>
      </c>
      <c r="S274" s="99" t="str">
        <f>IF(COUNT($A274)=0,"",IF(Q274="","--",IF(Q274="3E","3E",LOOKUP(Q274/S$2,{0,0.4,0.45,0.5,0.55,0.6,0.65,0.7,0.75,0.8,1},{0,2,2.25,2.5,2.75,3,3.25,3.5,3.75,4}))))</f>
        <v/>
      </c>
      <c r="T274" s="5" t="str">
        <f>IF(OR(COUNT($A274)=0,DR!BZ276=""),"",IF($A274&lt;&gt;DR!$B276,"ERR",DR!BZ276))</f>
        <v/>
      </c>
      <c r="U274" s="2" t="str">
        <f>IF(COUNT($A274)=0,"",IF(T274="3E","3E",IF(T274="","I",LOOKUP(T274/V$2,{0,0.4,0.45,0.5,0.55,0.6,0.65,0.7,0.75,0.8,1},{"F","D","C","C+","B-","B","B+","A-","A","A+"}))))</f>
        <v/>
      </c>
      <c r="V274" s="99" t="str">
        <f>IF(COUNT($A274)=0,"",IF(T274="","--",IF(T274="3E","3E",LOOKUP(T274/V$2,{0,0.4,0.45,0.5,0.55,0.6,0.65,0.7,0.75,0.8,1},{0,2,2.25,2.5,2.75,3,3.25,3.5,3.75,4}))))</f>
        <v/>
      </c>
      <c r="W274" s="5" t="str">
        <f>IF(COUNT($A274)=0,"",IF($A274&lt;&gt;DR!$B276,"ERR",IF(DR!$A276="IM",DR!CL276,DR!CK276)))</f>
        <v/>
      </c>
      <c r="X274" s="2" t="str">
        <f>IF(COUNT($A274)=0,"",IF(W274="3E","3E",IF(W274="","I",LOOKUP(W274/Y$2,{0,0.4,0.45,0.5,0.55,0.6,0.65,0.7,0.75,0.8,1},{"F","D","C","C+","B-","B","B+","A-","A","A+"}))))</f>
        <v/>
      </c>
      <c r="Y274" s="99" t="str">
        <f>IF(COUNT($A274)=0,"",IF(W274="","--",IF(W274="3E","3E",LOOKUP(W274/Y$2,{0,0.4,0.45,0.5,0.55,0.6,0.65,0.7,0.75,0.8,1},{0,2,2.25,2.5,2.75,3,3.25,3.5,3.75,4}))))</f>
        <v/>
      </c>
      <c r="Z274" s="5" t="str">
        <f>IF(COUNT($A274)=0,"",IF($A274&lt;&gt;DR!$B276,"ERR",DR!BF276))</f>
        <v/>
      </c>
      <c r="AA274" s="2" t="str">
        <f>IF(COUNT($A274)=0,"",IF(Z274="3E","3E",IF(Z274="","I",LOOKUP(Z274/AB$2,{0,0.4,0.45,0.5,0.55,0.6,0.65,0.7,0.75,0.8,1},{"F","D","C","C+","B-","B","B+","A-","A","A+"}))))</f>
        <v/>
      </c>
      <c r="AB274" s="99" t="str">
        <f>IF(COUNT($A274)=0,"",IF(Z274="","--",IF(Z274="3E","3E",LOOKUP(Z274/AB$2,{0,0.4,0.45,0.5,0.55,0.6,0.65,0.7,0.75,0.8,1},{0,2,2.25,2.5,2.75,3,3.25,3.5,3.75,4}))))</f>
        <v/>
      </c>
      <c r="AC274" s="5" t="str">
        <f>IF(COUNT($A274)=0,"",IF($A274&lt;&gt;DR!$B276,"ERR",DR!BG276))</f>
        <v/>
      </c>
      <c r="AD274" s="2" t="str">
        <f>IF(COUNT($A274)=0,"",IF(AC274="3E","3E",IF(AC274="","I",LOOKUP(AC274/AE$2,{0,0.4,0.45,0.5,0.55,0.6,0.65,0.7,0.75,0.8,1},{"F","D","C","C+","B-","B","B+","A-","A","A+"}))))</f>
        <v/>
      </c>
      <c r="AE274" s="99" t="str">
        <f>IF(COUNT($A274)=0,"",IF(AC274="","--",IF(AC274="3E","3E",LOOKUP(AC274/AE$2,{0,0.4,0.45,0.5,0.55,0.6,0.65,0.7,0.75,0.8,1},{0,2,2.25,2.5,2.75,3,3.25,3.5,3.75,4}))))</f>
        <v/>
      </c>
      <c r="AF274" s="5" t="str">
        <f>IF(COUNT($A274)=0,"",IF($A274&lt;&gt;DR!$B276,"ERR",DR!BQ276))</f>
        <v/>
      </c>
      <c r="AG274" s="2" t="str">
        <f>IF(COUNT($A274)=0,"",IF(AF274="3E","3E",IF(AF274="","I",LOOKUP(AF274/AH$2,{0,0.4,0.45,0.5,0.55,0.6,0.65,0.7,0.75,0.8,1},{"F","D","C","C+","B-","B","B+","A-","A","A+"}))))</f>
        <v/>
      </c>
      <c r="AH274" s="99" t="str">
        <f>IF(COUNT($A274)=0,"",IF(AF274="","--",IF(AF274="3E","3E",LOOKUP(AF274/AH$2,{0,0.4,0.45,0.5,0.55,0.6,0.65,0.7,0.75,0.8,1},{0,2,2.25,2.5,2.75,3,3.25,3.5,3.75,4}))))</f>
        <v/>
      </c>
      <c r="AI274" s="5" t="str">
        <f>IF(COUNT($A274)=0,"",IF($A274&lt;&gt;DR!$B276,"ERR",DR!BY276))</f>
        <v/>
      </c>
      <c r="AJ274" s="2" t="str">
        <f>IF(COUNT($A274)=0,"",IF(AI274="3E","3E",IF(AI274="","I",LOOKUP(AI274/AK$2,{0,0.4,0.45,0.5,0.55,0.6,0.65,0.7,0.75,0.8,1},{"F","D","C","C+","B-","B","B+","A-","A","A+"}))))</f>
        <v/>
      </c>
      <c r="AK274" s="103" t="str">
        <f>IF(COUNT($A274)=0,"",IF(AI274="","--",IF(AI274="3E","3E",LOOKUP(AI274/AK$2,{0,0.4,0.45,0.5,0.55,0.6,0.65,0.7,0.75,0.8,1},{0,2,2.25,2.5,2.75,3,3.25,3.5,3.75,4}))))</f>
        <v/>
      </c>
      <c r="AL274" s="94" t="str">
        <f>IFERROR(IF(COUNT($A274)=0,"",IF(COUNT(W274)=0,"--",IF(COUNTIF(B274:AK274,"3E")&gt;0,"3E",SUM(IF(D274&gt;=2,D274*$D$3),IF(G274&gt;=2,G274*$G$3),IF(J274&gt;=2,J274*$J$3),IF(M274&gt;=2,M274*$M$3),IF(P274&gt;=2,P274*$P$3),IF(S274&gt;=2,S274*$S$3),IF(V274&gt;=2,V274*$V$3),IF(Y274&gt;=2,Y274*$Y$3),IF(AB274&gt;=2,AB274*$AB$3),IF(AE274&gt;=2,AE274*$AE$3),IF(AH274&gt;=2,AH274*$AH$3),IF(AK274&gt;=2,AK274*$AK$3))))),"")</f>
        <v/>
      </c>
      <c r="AM274" s="4" t="str">
        <f>IF(COUNT($A274)=0,"",IF(COUNT(W274)=0,"--",IF(COUNTIF(B274:Y274,"3E")&gt;0,"3E",TRUNC(SUM(IF(N(D274)&gt;=2,D$3*D274,0),IF(N(G274)&gt;=2,G$3*G274,0),IF(N(J274)&gt;=2,J$3*J274,0),IF(N(M274)&gt;=2,M$3*M274,0),IF(N(P274)&gt;=2,P$3*P274,0),IF(N(S274)&gt;=2,S$3*S274,0),IF(N(AB274)&gt;=2,AB$3*AB274,0),IF(N(AE274)&gt;=2,AE$3*AE274,0),IF(N(AH274)&gt;=2,AH$3*AH274,0),IF(N(V274)&gt;=2,V$3*V274,0),IF(N(Y274)&gt;=2,Y$3*Y274,0))/TCP,3))))</f>
        <v/>
      </c>
      <c r="AN274" s="2" t="str">
        <f>IFERROR(IF(COUNT($A274)=0,"",IF(COUNT(W274)=0,"--",IF(COUNTIF(B274:AK274,"3E")&gt;0,"3E",SUM(IF(D274&gt;=2,$D$3),IF(G274&gt;=2,$G$3),IF(J274&gt;=2,$J$3),IF(M274&gt;=2,$M$3),IF(P274&gt;=2,$P$3),IF(S274&gt;=2,$S$3),IF(V274&gt;=2,$V$3),IF(Y274&gt;=2,$Y$3),IF(AB274&gt;=2,$AB$3),IF(AE274&gt;=2,$AE$3),IF(AH274&gt;=2,$AH$3),IF(AK274&gt;=2,$AK$3))))),"")</f>
        <v/>
      </c>
      <c r="AO274" s="2" t="str">
        <f>IF(AM274="3E","3E",IF(COUNT($A274)=0,"",IF(COUNT(AK274)=0,"I",LOOKUP(AM274,{0,2,2.25,2.5,2.75,3,3.25,3.5,3.75,4},{"F","D","C","C+","B-","B","B+","A-","A","A+"}))))</f>
        <v/>
      </c>
      <c r="AP274" s="2" t="str">
        <f>IF(AM274="3E","3E",IF(OR(COUNT($A274)=0,COUNT(W274)=0),"",IF(AND(Y274&gt;=2,AM274&gt;=2,AN274&gt;=28),"PASS","FAIL")))</f>
        <v/>
      </c>
      <c r="AQ274" s="2" t="str">
        <f>IF(COUNT($A274)=0,"",IF(AP274="3E","3E",IF(AP274="PASS",CONCATENATE(IF(N(D274)&lt;2,"411F,",""),IF(N(G274)&lt;2,"412F,",""),IF(N(J274)&lt;2,"413F,",""),IF(N(M274)&lt;2,"421F,",""),IF(N(P274)&lt;2,"422F,",""),IF(N(S274)&lt;2,"423F,",""),IF(N(AB274)&lt;2,"431F,",""),IF(N(AE274)&lt;2,"432F,",""),IF(N(AH274)&lt;2,"433F,","")),"")))</f>
        <v/>
      </c>
      <c r="AR274" s="6" t="str">
        <f t="shared" si="5"/>
        <v/>
      </c>
    </row>
    <row r="275" spans="1:44" ht="18.95" customHeight="1" x14ac:dyDescent="0.25">
      <c r="A275" s="93" t="str">
        <f>IF(DR!$B277="","",DR!$B277)</f>
        <v/>
      </c>
      <c r="B275" s="5" t="str">
        <f>IF(COUNT($A275)=0,"",IF($A275&lt;&gt;DR!$B277,"ERR",DR!J277))</f>
        <v/>
      </c>
      <c r="C275" s="2" t="str">
        <f>IF(COUNT($A275)=0,"",IF(B275="3E","3E",IF(B275="","I",LOOKUP(B275/D$2,{0,0.4,0.45,0.5,0.55,0.6,0.65,0.7,0.75,0.8,1},{"F","D","C","C+","B-","B","B+","A-","A","A+"}))))</f>
        <v/>
      </c>
      <c r="D275" s="99" t="str">
        <f>IF(COUNT($A275)=0,"",IF(B275="","--",IF(B275="3E","3E",LOOKUP(B275/D$2,{0,0.4,0.45,0.5,0.55,0.6,0.65,0.7,0.75,0.8,1},{0,2,2.25,2.5,2.75,3,3.25,3.5,3.75,4}))))</f>
        <v/>
      </c>
      <c r="E275" s="5" t="str">
        <f>IF(COUNT($A275)=0,"",IF($A275&lt;&gt;DR!$B277,"ERR",DR!R277))</f>
        <v/>
      </c>
      <c r="F275" s="2" t="str">
        <f>IF(COUNT($A275)=0,"",IF(E275="3E","3E",IF(E275="","I",LOOKUP(E275/G$2,{0,0.4,0.45,0.5,0.55,0.6,0.65,0.7,0.75,0.8,1},{"F","D","C","C+","B-","B","B+","A-","A","A+"}))))</f>
        <v/>
      </c>
      <c r="G275" s="99" t="str">
        <f>IF(COUNT($A275)=0,"",IF(E275="","--",IF(E275="3E","3E",LOOKUP(E275/G$2,{0,0.4,0.45,0.5,0.55,0.6,0.65,0.7,0.75,0.8,1},{0,2,2.25,2.5,2.75,3,3.25,3.5,3.75,4}))))</f>
        <v/>
      </c>
      <c r="H275" s="5" t="str">
        <f>IF(COUNT($A275)=0,"",IF($A275&lt;&gt;DR!$B277,"ERR",DR!Z277))</f>
        <v/>
      </c>
      <c r="I275" s="2" t="str">
        <f>IF(COUNT($A275)=0,"",IF(H275="3E","3E",IF(H275="","I",LOOKUP(H275/J$2,{0,0.4,0.45,0.5,0.55,0.6,0.65,0.7,0.75,0.8,1},{"F","D","C","C+","B-","B","B+","A-","A","A+"}))))</f>
        <v/>
      </c>
      <c r="J275" s="99" t="str">
        <f>IF(COUNT($A275)=0,"",IF(H275="","--",IF(H275="3E","3E",LOOKUP(H275/J$2,{0,0.4,0.45,0.5,0.55,0.6,0.65,0.7,0.75,0.8,1},{0,2,2.25,2.5,2.75,3,3.25,3.5,3.75,4}))))</f>
        <v/>
      </c>
      <c r="K275" s="5" t="str">
        <f>IF(COUNT($A275)=0,"",IF($A275&lt;&gt;DR!$B277,"ERR",DR!AH277))</f>
        <v/>
      </c>
      <c r="L275" s="2" t="str">
        <f>IF(COUNT($A275)=0,"",IF(K275="3E","3E",IF(K275="","I",LOOKUP(K275/M$2,{0,0.4,0.45,0.5,0.55,0.6,0.65,0.7,0.75,0.8,1},{"F","D","C","C+","B-","B","B+","A-","A","A+"}))))</f>
        <v/>
      </c>
      <c r="M275" s="99" t="str">
        <f>IF(COUNT($A275)=0,"",IF(K275="","--",IF(K275="3E","3E",LOOKUP(K275/M$2,{0,0.4,0.45,0.5,0.55,0.6,0.65,0.7,0.75,0.8,1},{0,2,2.25,2.5,2.75,3,3.25,3.5,3.75,4}))))</f>
        <v/>
      </c>
      <c r="N275" s="5" t="str">
        <f>IF(COUNT($A275)=0,"",IF($A275&lt;&gt;DR!$B277,"ERR",DR!AP277))</f>
        <v/>
      </c>
      <c r="O275" s="2" t="str">
        <f>IF(COUNT($A275)=0,"",IF(N275="3E","3E",IF(N275="","I",LOOKUP(N275/P$2,{0,0.4,0.45,0.5,0.55,0.6,0.65,0.7,0.75,0.8,1},{"F","D","C","C+","B-","B","B+","A-","A","A+"}))))</f>
        <v/>
      </c>
      <c r="P275" s="99" t="str">
        <f>IF(COUNT($A275)=0,"",IF(N275="","--",IF(N275="3E","3E",LOOKUP(N275/P$2,{0,0.4,0.45,0.5,0.55,0.6,0.65,0.7,0.75,0.8,1},{0,2,2.25,2.5,2.75,3,3.25,3.5,3.75,4}))))</f>
        <v/>
      </c>
      <c r="Q275" s="5" t="str">
        <f>IF(COUNT($A275)=0,"",IF($A275&lt;&gt;DR!$B277,"ERR",DR!AX277))</f>
        <v/>
      </c>
      <c r="R275" s="2" t="str">
        <f>IF(COUNT($A275)=0,"",IF(Q275="3E","3E",IF(Q275="","I",LOOKUP(Q275/S$2,{0,0.4,0.45,0.5,0.55,0.6,0.65,0.7,0.75,0.8,1},{"F","D","C","C+","B-","B","B+","A-","A","A+"}))))</f>
        <v/>
      </c>
      <c r="S275" s="99" t="str">
        <f>IF(COUNT($A275)=0,"",IF(Q275="","--",IF(Q275="3E","3E",LOOKUP(Q275/S$2,{0,0.4,0.45,0.5,0.55,0.6,0.65,0.7,0.75,0.8,1},{0,2,2.25,2.5,2.75,3,3.25,3.5,3.75,4}))))</f>
        <v/>
      </c>
      <c r="T275" s="5" t="str">
        <f>IF(OR(COUNT($A275)=0,DR!BZ277=""),"",IF($A275&lt;&gt;DR!$B277,"ERR",DR!BZ277))</f>
        <v/>
      </c>
      <c r="U275" s="2" t="str">
        <f>IF(COUNT($A275)=0,"",IF(T275="3E","3E",IF(T275="","I",LOOKUP(T275/V$2,{0,0.4,0.45,0.5,0.55,0.6,0.65,0.7,0.75,0.8,1},{"F","D","C","C+","B-","B","B+","A-","A","A+"}))))</f>
        <v/>
      </c>
      <c r="V275" s="99" t="str">
        <f>IF(COUNT($A275)=0,"",IF(T275="","--",IF(T275="3E","3E",LOOKUP(T275/V$2,{0,0.4,0.45,0.5,0.55,0.6,0.65,0.7,0.75,0.8,1},{0,2,2.25,2.5,2.75,3,3.25,3.5,3.75,4}))))</f>
        <v/>
      </c>
      <c r="W275" s="5" t="str">
        <f>IF(COUNT($A275)=0,"",IF($A275&lt;&gt;DR!$B277,"ERR",IF(DR!$A277="IM",DR!CL277,DR!CK277)))</f>
        <v/>
      </c>
      <c r="X275" s="2" t="str">
        <f>IF(COUNT($A275)=0,"",IF(W275="3E","3E",IF(W275="","I",LOOKUP(W275/Y$2,{0,0.4,0.45,0.5,0.55,0.6,0.65,0.7,0.75,0.8,1},{"F","D","C","C+","B-","B","B+","A-","A","A+"}))))</f>
        <v/>
      </c>
      <c r="Y275" s="99" t="str">
        <f>IF(COUNT($A275)=0,"",IF(W275="","--",IF(W275="3E","3E",LOOKUP(W275/Y$2,{0,0.4,0.45,0.5,0.55,0.6,0.65,0.7,0.75,0.8,1},{0,2,2.25,2.5,2.75,3,3.25,3.5,3.75,4}))))</f>
        <v/>
      </c>
      <c r="Z275" s="5" t="str">
        <f>IF(COUNT($A275)=0,"",IF($A275&lt;&gt;DR!$B277,"ERR",DR!BF277))</f>
        <v/>
      </c>
      <c r="AA275" s="2" t="str">
        <f>IF(COUNT($A275)=0,"",IF(Z275="3E","3E",IF(Z275="","I",LOOKUP(Z275/AB$2,{0,0.4,0.45,0.5,0.55,0.6,0.65,0.7,0.75,0.8,1},{"F","D","C","C+","B-","B","B+","A-","A","A+"}))))</f>
        <v/>
      </c>
      <c r="AB275" s="99" t="str">
        <f>IF(COUNT($A275)=0,"",IF(Z275="","--",IF(Z275="3E","3E",LOOKUP(Z275/AB$2,{0,0.4,0.45,0.5,0.55,0.6,0.65,0.7,0.75,0.8,1},{0,2,2.25,2.5,2.75,3,3.25,3.5,3.75,4}))))</f>
        <v/>
      </c>
      <c r="AC275" s="5" t="str">
        <f>IF(COUNT($A275)=0,"",IF($A275&lt;&gt;DR!$B277,"ERR",DR!BG277))</f>
        <v/>
      </c>
      <c r="AD275" s="2" t="str">
        <f>IF(COUNT($A275)=0,"",IF(AC275="3E","3E",IF(AC275="","I",LOOKUP(AC275/AE$2,{0,0.4,0.45,0.5,0.55,0.6,0.65,0.7,0.75,0.8,1},{"F","D","C","C+","B-","B","B+","A-","A","A+"}))))</f>
        <v/>
      </c>
      <c r="AE275" s="99" t="str">
        <f>IF(COUNT($A275)=0,"",IF(AC275="","--",IF(AC275="3E","3E",LOOKUP(AC275/AE$2,{0,0.4,0.45,0.5,0.55,0.6,0.65,0.7,0.75,0.8,1},{0,2,2.25,2.5,2.75,3,3.25,3.5,3.75,4}))))</f>
        <v/>
      </c>
      <c r="AF275" s="5" t="str">
        <f>IF(COUNT($A275)=0,"",IF($A275&lt;&gt;DR!$B277,"ERR",DR!BQ277))</f>
        <v/>
      </c>
      <c r="AG275" s="2" t="str">
        <f>IF(COUNT($A275)=0,"",IF(AF275="3E","3E",IF(AF275="","I",LOOKUP(AF275/AH$2,{0,0.4,0.45,0.5,0.55,0.6,0.65,0.7,0.75,0.8,1},{"F","D","C","C+","B-","B","B+","A-","A","A+"}))))</f>
        <v/>
      </c>
      <c r="AH275" s="99" t="str">
        <f>IF(COUNT($A275)=0,"",IF(AF275="","--",IF(AF275="3E","3E",LOOKUP(AF275/AH$2,{0,0.4,0.45,0.5,0.55,0.6,0.65,0.7,0.75,0.8,1},{0,2,2.25,2.5,2.75,3,3.25,3.5,3.75,4}))))</f>
        <v/>
      </c>
      <c r="AI275" s="5" t="str">
        <f>IF(COUNT($A275)=0,"",IF($A275&lt;&gt;DR!$B277,"ERR",DR!BY277))</f>
        <v/>
      </c>
      <c r="AJ275" s="2" t="str">
        <f>IF(COUNT($A275)=0,"",IF(AI275="3E","3E",IF(AI275="","I",LOOKUP(AI275/AK$2,{0,0.4,0.45,0.5,0.55,0.6,0.65,0.7,0.75,0.8,1},{"F","D","C","C+","B-","B","B+","A-","A","A+"}))))</f>
        <v/>
      </c>
      <c r="AK275" s="103" t="str">
        <f>IF(COUNT($A275)=0,"",IF(AI275="","--",IF(AI275="3E","3E",LOOKUP(AI275/AK$2,{0,0.4,0.45,0.5,0.55,0.6,0.65,0.7,0.75,0.8,1},{0,2,2.25,2.5,2.75,3,3.25,3.5,3.75,4}))))</f>
        <v/>
      </c>
      <c r="AL275" s="94" t="str">
        <f>IFERROR(IF(COUNT($A275)=0,"",IF(COUNT(W275)=0,"--",IF(COUNTIF(B275:AK275,"3E")&gt;0,"3E",SUM(IF(D275&gt;=2,D275*$D$3),IF(G275&gt;=2,G275*$G$3),IF(J275&gt;=2,J275*$J$3),IF(M275&gt;=2,M275*$M$3),IF(P275&gt;=2,P275*$P$3),IF(S275&gt;=2,S275*$S$3),IF(V275&gt;=2,V275*$V$3),IF(Y275&gt;=2,Y275*$Y$3),IF(AB275&gt;=2,AB275*$AB$3),IF(AE275&gt;=2,AE275*$AE$3),IF(AH275&gt;=2,AH275*$AH$3),IF(AK275&gt;=2,AK275*$AK$3))))),"")</f>
        <v/>
      </c>
      <c r="AM275" s="4" t="str">
        <f>IF(COUNT($A275)=0,"",IF(COUNT(W275)=0,"--",IF(COUNTIF(B275:Y275,"3E")&gt;0,"3E",TRUNC(SUM(IF(N(D275)&gt;=2,D$3*D275,0),IF(N(G275)&gt;=2,G$3*G275,0),IF(N(J275)&gt;=2,J$3*J275,0),IF(N(M275)&gt;=2,M$3*M275,0),IF(N(P275)&gt;=2,P$3*P275,0),IF(N(S275)&gt;=2,S$3*S275,0),IF(N(AB275)&gt;=2,AB$3*AB275,0),IF(N(AE275)&gt;=2,AE$3*AE275,0),IF(N(AH275)&gt;=2,AH$3*AH275,0),IF(N(V275)&gt;=2,V$3*V275,0),IF(N(Y275)&gt;=2,Y$3*Y275,0))/TCP,3))))</f>
        <v/>
      </c>
      <c r="AN275" s="2" t="str">
        <f>IFERROR(IF(COUNT($A275)=0,"",IF(COUNT(W275)=0,"--",IF(COUNTIF(B275:AK275,"3E")&gt;0,"3E",SUM(IF(D275&gt;=2,$D$3),IF(G275&gt;=2,$G$3),IF(J275&gt;=2,$J$3),IF(M275&gt;=2,$M$3),IF(P275&gt;=2,$P$3),IF(S275&gt;=2,$S$3),IF(V275&gt;=2,$V$3),IF(Y275&gt;=2,$Y$3),IF(AB275&gt;=2,$AB$3),IF(AE275&gt;=2,$AE$3),IF(AH275&gt;=2,$AH$3),IF(AK275&gt;=2,$AK$3))))),"")</f>
        <v/>
      </c>
      <c r="AO275" s="2" t="str">
        <f>IF(AM275="3E","3E",IF(COUNT($A275)=0,"",IF(COUNT(AK275)=0,"I",LOOKUP(AM275,{0,2,2.25,2.5,2.75,3,3.25,3.5,3.75,4},{"F","D","C","C+","B-","B","B+","A-","A","A+"}))))</f>
        <v/>
      </c>
      <c r="AP275" s="2" t="str">
        <f>IF(AM275="3E","3E",IF(OR(COUNT($A275)=0,COUNT(W275)=0),"",IF(AND(Y275&gt;=2,AM275&gt;=2,AN275&gt;=28),"PASS","FAIL")))</f>
        <v/>
      </c>
      <c r="AQ275" s="2" t="str">
        <f>IF(COUNT($A275)=0,"",IF(AP275="3E","3E",IF(AP275="PASS",CONCATENATE(IF(N(D275)&lt;2,"411F,",""),IF(N(G275)&lt;2,"412F,",""),IF(N(J275)&lt;2,"413F,",""),IF(N(M275)&lt;2,"421F,",""),IF(N(P275)&lt;2,"422F,",""),IF(N(S275)&lt;2,"423F,",""),IF(N(AB275)&lt;2,"431F,",""),IF(N(AE275)&lt;2,"432F,",""),IF(N(AH275)&lt;2,"433F,","")),"")))</f>
        <v/>
      </c>
      <c r="AR275" s="6" t="str">
        <f t="shared" si="5"/>
        <v/>
      </c>
    </row>
    <row r="276" spans="1:44" ht="18.95" customHeight="1" x14ac:dyDescent="0.25">
      <c r="A276" s="93" t="str">
        <f>IF(DR!$B278="","",DR!$B278)</f>
        <v/>
      </c>
      <c r="B276" s="5" t="str">
        <f>IF(COUNT($A276)=0,"",IF($A276&lt;&gt;DR!$B278,"ERR",DR!J278))</f>
        <v/>
      </c>
      <c r="C276" s="2" t="str">
        <f>IF(COUNT($A276)=0,"",IF(B276="3E","3E",IF(B276="","I",LOOKUP(B276/D$2,{0,0.4,0.45,0.5,0.55,0.6,0.65,0.7,0.75,0.8,1},{"F","D","C","C+","B-","B","B+","A-","A","A+"}))))</f>
        <v/>
      </c>
      <c r="D276" s="99" t="str">
        <f>IF(COUNT($A276)=0,"",IF(B276="","--",IF(B276="3E","3E",LOOKUP(B276/D$2,{0,0.4,0.45,0.5,0.55,0.6,0.65,0.7,0.75,0.8,1},{0,2,2.25,2.5,2.75,3,3.25,3.5,3.75,4}))))</f>
        <v/>
      </c>
      <c r="E276" s="5" t="str">
        <f>IF(COUNT($A276)=0,"",IF($A276&lt;&gt;DR!$B278,"ERR",DR!R278))</f>
        <v/>
      </c>
      <c r="F276" s="2" t="str">
        <f>IF(COUNT($A276)=0,"",IF(E276="3E","3E",IF(E276="","I",LOOKUP(E276/G$2,{0,0.4,0.45,0.5,0.55,0.6,0.65,0.7,0.75,0.8,1},{"F","D","C","C+","B-","B","B+","A-","A","A+"}))))</f>
        <v/>
      </c>
      <c r="G276" s="99" t="str">
        <f>IF(COUNT($A276)=0,"",IF(E276="","--",IF(E276="3E","3E",LOOKUP(E276/G$2,{0,0.4,0.45,0.5,0.55,0.6,0.65,0.7,0.75,0.8,1},{0,2,2.25,2.5,2.75,3,3.25,3.5,3.75,4}))))</f>
        <v/>
      </c>
      <c r="H276" s="5" t="str">
        <f>IF(COUNT($A276)=0,"",IF($A276&lt;&gt;DR!$B278,"ERR",DR!Z278))</f>
        <v/>
      </c>
      <c r="I276" s="2" t="str">
        <f>IF(COUNT($A276)=0,"",IF(H276="3E","3E",IF(H276="","I",LOOKUP(H276/J$2,{0,0.4,0.45,0.5,0.55,0.6,0.65,0.7,0.75,0.8,1},{"F","D","C","C+","B-","B","B+","A-","A","A+"}))))</f>
        <v/>
      </c>
      <c r="J276" s="99" t="str">
        <f>IF(COUNT($A276)=0,"",IF(H276="","--",IF(H276="3E","3E",LOOKUP(H276/J$2,{0,0.4,0.45,0.5,0.55,0.6,0.65,0.7,0.75,0.8,1},{0,2,2.25,2.5,2.75,3,3.25,3.5,3.75,4}))))</f>
        <v/>
      </c>
      <c r="K276" s="5" t="str">
        <f>IF(COUNT($A276)=0,"",IF($A276&lt;&gt;DR!$B278,"ERR",DR!AH278))</f>
        <v/>
      </c>
      <c r="L276" s="2" t="str">
        <f>IF(COUNT($A276)=0,"",IF(K276="3E","3E",IF(K276="","I",LOOKUP(K276/M$2,{0,0.4,0.45,0.5,0.55,0.6,0.65,0.7,0.75,0.8,1},{"F","D","C","C+","B-","B","B+","A-","A","A+"}))))</f>
        <v/>
      </c>
      <c r="M276" s="99" t="str">
        <f>IF(COUNT($A276)=0,"",IF(K276="","--",IF(K276="3E","3E",LOOKUP(K276/M$2,{0,0.4,0.45,0.5,0.55,0.6,0.65,0.7,0.75,0.8,1},{0,2,2.25,2.5,2.75,3,3.25,3.5,3.75,4}))))</f>
        <v/>
      </c>
      <c r="N276" s="5" t="str">
        <f>IF(COUNT($A276)=0,"",IF($A276&lt;&gt;DR!$B278,"ERR",DR!AP278))</f>
        <v/>
      </c>
      <c r="O276" s="2" t="str">
        <f>IF(COUNT($A276)=0,"",IF(N276="3E","3E",IF(N276="","I",LOOKUP(N276/P$2,{0,0.4,0.45,0.5,0.55,0.6,0.65,0.7,0.75,0.8,1},{"F","D","C","C+","B-","B","B+","A-","A","A+"}))))</f>
        <v/>
      </c>
      <c r="P276" s="99" t="str">
        <f>IF(COUNT($A276)=0,"",IF(N276="","--",IF(N276="3E","3E",LOOKUP(N276/P$2,{0,0.4,0.45,0.5,0.55,0.6,0.65,0.7,0.75,0.8,1},{0,2,2.25,2.5,2.75,3,3.25,3.5,3.75,4}))))</f>
        <v/>
      </c>
      <c r="Q276" s="5" t="str">
        <f>IF(COUNT($A276)=0,"",IF($A276&lt;&gt;DR!$B278,"ERR",DR!AX278))</f>
        <v/>
      </c>
      <c r="R276" s="2" t="str">
        <f>IF(COUNT($A276)=0,"",IF(Q276="3E","3E",IF(Q276="","I",LOOKUP(Q276/S$2,{0,0.4,0.45,0.5,0.55,0.6,0.65,0.7,0.75,0.8,1},{"F","D","C","C+","B-","B","B+","A-","A","A+"}))))</f>
        <v/>
      </c>
      <c r="S276" s="99" t="str">
        <f>IF(COUNT($A276)=0,"",IF(Q276="","--",IF(Q276="3E","3E",LOOKUP(Q276/S$2,{0,0.4,0.45,0.5,0.55,0.6,0.65,0.7,0.75,0.8,1},{0,2,2.25,2.5,2.75,3,3.25,3.5,3.75,4}))))</f>
        <v/>
      </c>
      <c r="T276" s="5" t="str">
        <f>IF(OR(COUNT($A276)=0,DR!BZ278=""),"",IF($A276&lt;&gt;DR!$B278,"ERR",DR!BZ278))</f>
        <v/>
      </c>
      <c r="U276" s="2" t="str">
        <f>IF(COUNT($A276)=0,"",IF(T276="3E","3E",IF(T276="","I",LOOKUP(T276/V$2,{0,0.4,0.45,0.5,0.55,0.6,0.65,0.7,0.75,0.8,1},{"F","D","C","C+","B-","B","B+","A-","A","A+"}))))</f>
        <v/>
      </c>
      <c r="V276" s="99" t="str">
        <f>IF(COUNT($A276)=0,"",IF(T276="","--",IF(T276="3E","3E",LOOKUP(T276/V$2,{0,0.4,0.45,0.5,0.55,0.6,0.65,0.7,0.75,0.8,1},{0,2,2.25,2.5,2.75,3,3.25,3.5,3.75,4}))))</f>
        <v/>
      </c>
      <c r="W276" s="5" t="str">
        <f>IF(COUNT($A276)=0,"",IF($A276&lt;&gt;DR!$B278,"ERR",IF(DR!$A278="IM",DR!CL278,DR!CK278)))</f>
        <v/>
      </c>
      <c r="X276" s="2" t="str">
        <f>IF(COUNT($A276)=0,"",IF(W276="3E","3E",IF(W276="","I",LOOKUP(W276/Y$2,{0,0.4,0.45,0.5,0.55,0.6,0.65,0.7,0.75,0.8,1},{"F","D","C","C+","B-","B","B+","A-","A","A+"}))))</f>
        <v/>
      </c>
      <c r="Y276" s="99" t="str">
        <f>IF(COUNT($A276)=0,"",IF(W276="","--",IF(W276="3E","3E",LOOKUP(W276/Y$2,{0,0.4,0.45,0.5,0.55,0.6,0.65,0.7,0.75,0.8,1},{0,2,2.25,2.5,2.75,3,3.25,3.5,3.75,4}))))</f>
        <v/>
      </c>
      <c r="Z276" s="5" t="str">
        <f>IF(COUNT($A276)=0,"",IF($A276&lt;&gt;DR!$B278,"ERR",DR!BF278))</f>
        <v/>
      </c>
      <c r="AA276" s="2" t="str">
        <f>IF(COUNT($A276)=0,"",IF(Z276="3E","3E",IF(Z276="","I",LOOKUP(Z276/AB$2,{0,0.4,0.45,0.5,0.55,0.6,0.65,0.7,0.75,0.8,1},{"F","D","C","C+","B-","B","B+","A-","A","A+"}))))</f>
        <v/>
      </c>
      <c r="AB276" s="99" t="str">
        <f>IF(COUNT($A276)=0,"",IF(Z276="","--",IF(Z276="3E","3E",LOOKUP(Z276/AB$2,{0,0.4,0.45,0.5,0.55,0.6,0.65,0.7,0.75,0.8,1},{0,2,2.25,2.5,2.75,3,3.25,3.5,3.75,4}))))</f>
        <v/>
      </c>
      <c r="AC276" s="5" t="str">
        <f>IF(COUNT($A276)=0,"",IF($A276&lt;&gt;DR!$B278,"ERR",DR!BG278))</f>
        <v/>
      </c>
      <c r="AD276" s="2" t="str">
        <f>IF(COUNT($A276)=0,"",IF(AC276="3E","3E",IF(AC276="","I",LOOKUP(AC276/AE$2,{0,0.4,0.45,0.5,0.55,0.6,0.65,0.7,0.75,0.8,1},{"F","D","C","C+","B-","B","B+","A-","A","A+"}))))</f>
        <v/>
      </c>
      <c r="AE276" s="99" t="str">
        <f>IF(COUNT($A276)=0,"",IF(AC276="","--",IF(AC276="3E","3E",LOOKUP(AC276/AE$2,{0,0.4,0.45,0.5,0.55,0.6,0.65,0.7,0.75,0.8,1},{0,2,2.25,2.5,2.75,3,3.25,3.5,3.75,4}))))</f>
        <v/>
      </c>
      <c r="AF276" s="5" t="str">
        <f>IF(COUNT($A276)=0,"",IF($A276&lt;&gt;DR!$B278,"ERR",DR!BQ278))</f>
        <v/>
      </c>
      <c r="AG276" s="2" t="str">
        <f>IF(COUNT($A276)=0,"",IF(AF276="3E","3E",IF(AF276="","I",LOOKUP(AF276/AH$2,{0,0.4,0.45,0.5,0.55,0.6,0.65,0.7,0.75,0.8,1},{"F","D","C","C+","B-","B","B+","A-","A","A+"}))))</f>
        <v/>
      </c>
      <c r="AH276" s="99" t="str">
        <f>IF(COUNT($A276)=0,"",IF(AF276="","--",IF(AF276="3E","3E",LOOKUP(AF276/AH$2,{0,0.4,0.45,0.5,0.55,0.6,0.65,0.7,0.75,0.8,1},{0,2,2.25,2.5,2.75,3,3.25,3.5,3.75,4}))))</f>
        <v/>
      </c>
      <c r="AI276" s="5" t="str">
        <f>IF(COUNT($A276)=0,"",IF($A276&lt;&gt;DR!$B278,"ERR",DR!BY278))</f>
        <v/>
      </c>
      <c r="AJ276" s="2" t="str">
        <f>IF(COUNT($A276)=0,"",IF(AI276="3E","3E",IF(AI276="","I",LOOKUP(AI276/AK$2,{0,0.4,0.45,0.5,0.55,0.6,0.65,0.7,0.75,0.8,1},{"F","D","C","C+","B-","B","B+","A-","A","A+"}))))</f>
        <v/>
      </c>
      <c r="AK276" s="103" t="str">
        <f>IF(COUNT($A276)=0,"",IF(AI276="","--",IF(AI276="3E","3E",LOOKUP(AI276/AK$2,{0,0.4,0.45,0.5,0.55,0.6,0.65,0.7,0.75,0.8,1},{0,2,2.25,2.5,2.75,3,3.25,3.5,3.75,4}))))</f>
        <v/>
      </c>
      <c r="AL276" s="94" t="str">
        <f>IFERROR(IF(COUNT($A276)=0,"",IF(COUNT(W276)=0,"--",IF(COUNTIF(B276:AK276,"3E")&gt;0,"3E",SUM(IF(D276&gt;=2,D276*$D$3),IF(G276&gt;=2,G276*$G$3),IF(J276&gt;=2,J276*$J$3),IF(M276&gt;=2,M276*$M$3),IF(P276&gt;=2,P276*$P$3),IF(S276&gt;=2,S276*$S$3),IF(V276&gt;=2,V276*$V$3),IF(Y276&gt;=2,Y276*$Y$3),IF(AB276&gt;=2,AB276*$AB$3),IF(AE276&gt;=2,AE276*$AE$3),IF(AH276&gt;=2,AH276*$AH$3),IF(AK276&gt;=2,AK276*$AK$3))))),"")</f>
        <v/>
      </c>
      <c r="AM276" s="4" t="str">
        <f>IF(COUNT($A276)=0,"",IF(COUNT(W276)=0,"--",IF(COUNTIF(B276:Y276,"3E")&gt;0,"3E",TRUNC(SUM(IF(N(D276)&gt;=2,D$3*D276,0),IF(N(G276)&gt;=2,G$3*G276,0),IF(N(J276)&gt;=2,J$3*J276,0),IF(N(M276)&gt;=2,M$3*M276,0),IF(N(P276)&gt;=2,P$3*P276,0),IF(N(S276)&gt;=2,S$3*S276,0),IF(N(AB276)&gt;=2,AB$3*AB276,0),IF(N(AE276)&gt;=2,AE$3*AE276,0),IF(N(AH276)&gt;=2,AH$3*AH276,0),IF(N(V276)&gt;=2,V$3*V276,0),IF(N(Y276)&gt;=2,Y$3*Y276,0))/TCP,3))))</f>
        <v/>
      </c>
      <c r="AN276" s="2" t="str">
        <f>IFERROR(IF(COUNT($A276)=0,"",IF(COUNT(W276)=0,"--",IF(COUNTIF(B276:AK276,"3E")&gt;0,"3E",SUM(IF(D276&gt;=2,$D$3),IF(G276&gt;=2,$G$3),IF(J276&gt;=2,$J$3),IF(M276&gt;=2,$M$3),IF(P276&gt;=2,$P$3),IF(S276&gt;=2,$S$3),IF(V276&gt;=2,$V$3),IF(Y276&gt;=2,$Y$3),IF(AB276&gt;=2,$AB$3),IF(AE276&gt;=2,$AE$3),IF(AH276&gt;=2,$AH$3),IF(AK276&gt;=2,$AK$3))))),"")</f>
        <v/>
      </c>
      <c r="AO276" s="2" t="str">
        <f>IF(AM276="3E","3E",IF(COUNT($A276)=0,"",IF(COUNT(AK276)=0,"I",LOOKUP(AM276,{0,2,2.25,2.5,2.75,3,3.25,3.5,3.75,4},{"F","D","C","C+","B-","B","B+","A-","A","A+"}))))</f>
        <v/>
      </c>
      <c r="AP276" s="2" t="str">
        <f>IF(AM276="3E","3E",IF(OR(COUNT($A276)=0,COUNT(W276)=0),"",IF(AND(Y276&gt;=2,AM276&gt;=2,AN276&gt;=28),"PASS","FAIL")))</f>
        <v/>
      </c>
      <c r="AQ276" s="2" t="str">
        <f>IF(COUNT($A276)=0,"",IF(AP276="3E","3E",IF(AP276="PASS",CONCATENATE(IF(N(D276)&lt;2,"411F,",""),IF(N(G276)&lt;2,"412F,",""),IF(N(J276)&lt;2,"413F,",""),IF(N(M276)&lt;2,"421F,",""),IF(N(P276)&lt;2,"422F,",""),IF(N(S276)&lt;2,"423F,",""),IF(N(AB276)&lt;2,"431F,",""),IF(N(AE276)&lt;2,"432F,",""),IF(N(AH276)&lt;2,"433F,","")),"")))</f>
        <v/>
      </c>
      <c r="AR276" s="6" t="str">
        <f t="shared" si="5"/>
        <v/>
      </c>
    </row>
    <row r="277" spans="1:44" ht="18.95" customHeight="1" x14ac:dyDescent="0.25">
      <c r="A277" s="93" t="str">
        <f>IF(DR!$B279="","",DR!$B279)</f>
        <v/>
      </c>
      <c r="B277" s="5" t="str">
        <f>IF(COUNT($A277)=0,"",IF($A277&lt;&gt;DR!$B279,"ERR",DR!J279))</f>
        <v/>
      </c>
      <c r="C277" s="2" t="str">
        <f>IF(COUNT($A277)=0,"",IF(B277="3E","3E",IF(B277="","I",LOOKUP(B277/D$2,{0,0.4,0.45,0.5,0.55,0.6,0.65,0.7,0.75,0.8,1},{"F","D","C","C+","B-","B","B+","A-","A","A+"}))))</f>
        <v/>
      </c>
      <c r="D277" s="99" t="str">
        <f>IF(COUNT($A277)=0,"",IF(B277="","--",IF(B277="3E","3E",LOOKUP(B277/D$2,{0,0.4,0.45,0.5,0.55,0.6,0.65,0.7,0.75,0.8,1},{0,2,2.25,2.5,2.75,3,3.25,3.5,3.75,4}))))</f>
        <v/>
      </c>
      <c r="E277" s="5" t="str">
        <f>IF(COUNT($A277)=0,"",IF($A277&lt;&gt;DR!$B279,"ERR",DR!R279))</f>
        <v/>
      </c>
      <c r="F277" s="2" t="str">
        <f>IF(COUNT($A277)=0,"",IF(E277="3E","3E",IF(E277="","I",LOOKUP(E277/G$2,{0,0.4,0.45,0.5,0.55,0.6,0.65,0.7,0.75,0.8,1},{"F","D","C","C+","B-","B","B+","A-","A","A+"}))))</f>
        <v/>
      </c>
      <c r="G277" s="99" t="str">
        <f>IF(COUNT($A277)=0,"",IF(E277="","--",IF(E277="3E","3E",LOOKUP(E277/G$2,{0,0.4,0.45,0.5,0.55,0.6,0.65,0.7,0.75,0.8,1},{0,2,2.25,2.5,2.75,3,3.25,3.5,3.75,4}))))</f>
        <v/>
      </c>
      <c r="H277" s="5" t="str">
        <f>IF(COUNT($A277)=0,"",IF($A277&lt;&gt;DR!$B279,"ERR",DR!Z279))</f>
        <v/>
      </c>
      <c r="I277" s="2" t="str">
        <f>IF(COUNT($A277)=0,"",IF(H277="3E","3E",IF(H277="","I",LOOKUP(H277/J$2,{0,0.4,0.45,0.5,0.55,0.6,0.65,0.7,0.75,0.8,1},{"F","D","C","C+","B-","B","B+","A-","A","A+"}))))</f>
        <v/>
      </c>
      <c r="J277" s="99" t="str">
        <f>IF(COUNT($A277)=0,"",IF(H277="","--",IF(H277="3E","3E",LOOKUP(H277/J$2,{0,0.4,0.45,0.5,0.55,0.6,0.65,0.7,0.75,0.8,1},{0,2,2.25,2.5,2.75,3,3.25,3.5,3.75,4}))))</f>
        <v/>
      </c>
      <c r="K277" s="5" t="str">
        <f>IF(COUNT($A277)=0,"",IF($A277&lt;&gt;DR!$B279,"ERR",DR!AH279))</f>
        <v/>
      </c>
      <c r="L277" s="2" t="str">
        <f>IF(COUNT($A277)=0,"",IF(K277="3E","3E",IF(K277="","I",LOOKUP(K277/M$2,{0,0.4,0.45,0.5,0.55,0.6,0.65,0.7,0.75,0.8,1},{"F","D","C","C+","B-","B","B+","A-","A","A+"}))))</f>
        <v/>
      </c>
      <c r="M277" s="99" t="str">
        <f>IF(COUNT($A277)=0,"",IF(K277="","--",IF(K277="3E","3E",LOOKUP(K277/M$2,{0,0.4,0.45,0.5,0.55,0.6,0.65,0.7,0.75,0.8,1},{0,2,2.25,2.5,2.75,3,3.25,3.5,3.75,4}))))</f>
        <v/>
      </c>
      <c r="N277" s="5" t="str">
        <f>IF(COUNT($A277)=0,"",IF($A277&lt;&gt;DR!$B279,"ERR",DR!AP279))</f>
        <v/>
      </c>
      <c r="O277" s="2" t="str">
        <f>IF(COUNT($A277)=0,"",IF(N277="3E","3E",IF(N277="","I",LOOKUP(N277/P$2,{0,0.4,0.45,0.5,0.55,0.6,0.65,0.7,0.75,0.8,1},{"F","D","C","C+","B-","B","B+","A-","A","A+"}))))</f>
        <v/>
      </c>
      <c r="P277" s="99" t="str">
        <f>IF(COUNT($A277)=0,"",IF(N277="","--",IF(N277="3E","3E",LOOKUP(N277/P$2,{0,0.4,0.45,0.5,0.55,0.6,0.65,0.7,0.75,0.8,1},{0,2,2.25,2.5,2.75,3,3.25,3.5,3.75,4}))))</f>
        <v/>
      </c>
      <c r="Q277" s="5" t="str">
        <f>IF(COUNT($A277)=0,"",IF($A277&lt;&gt;DR!$B279,"ERR",DR!AX279))</f>
        <v/>
      </c>
      <c r="R277" s="2" t="str">
        <f>IF(COUNT($A277)=0,"",IF(Q277="3E","3E",IF(Q277="","I",LOOKUP(Q277/S$2,{0,0.4,0.45,0.5,0.55,0.6,0.65,0.7,0.75,0.8,1},{"F","D","C","C+","B-","B","B+","A-","A","A+"}))))</f>
        <v/>
      </c>
      <c r="S277" s="99" t="str">
        <f>IF(COUNT($A277)=0,"",IF(Q277="","--",IF(Q277="3E","3E",LOOKUP(Q277/S$2,{0,0.4,0.45,0.5,0.55,0.6,0.65,0.7,0.75,0.8,1},{0,2,2.25,2.5,2.75,3,3.25,3.5,3.75,4}))))</f>
        <v/>
      </c>
      <c r="T277" s="5" t="str">
        <f>IF(OR(COUNT($A277)=0,DR!BZ279=""),"",IF($A277&lt;&gt;DR!$B279,"ERR",DR!BZ279))</f>
        <v/>
      </c>
      <c r="U277" s="2" t="str">
        <f>IF(COUNT($A277)=0,"",IF(T277="3E","3E",IF(T277="","I",LOOKUP(T277/V$2,{0,0.4,0.45,0.5,0.55,0.6,0.65,0.7,0.75,0.8,1},{"F","D","C","C+","B-","B","B+","A-","A","A+"}))))</f>
        <v/>
      </c>
      <c r="V277" s="99" t="str">
        <f>IF(COUNT($A277)=0,"",IF(T277="","--",IF(T277="3E","3E",LOOKUP(T277/V$2,{0,0.4,0.45,0.5,0.55,0.6,0.65,0.7,0.75,0.8,1},{0,2,2.25,2.5,2.75,3,3.25,3.5,3.75,4}))))</f>
        <v/>
      </c>
      <c r="W277" s="5" t="str">
        <f>IF(COUNT($A277)=0,"",IF($A277&lt;&gt;DR!$B279,"ERR",IF(DR!$A279="IM",DR!CL279,DR!CK279)))</f>
        <v/>
      </c>
      <c r="X277" s="2" t="str">
        <f>IF(COUNT($A277)=0,"",IF(W277="3E","3E",IF(W277="","I",LOOKUP(W277/Y$2,{0,0.4,0.45,0.5,0.55,0.6,0.65,0.7,0.75,0.8,1},{"F","D","C","C+","B-","B","B+","A-","A","A+"}))))</f>
        <v/>
      </c>
      <c r="Y277" s="99" t="str">
        <f>IF(COUNT($A277)=0,"",IF(W277="","--",IF(W277="3E","3E",LOOKUP(W277/Y$2,{0,0.4,0.45,0.5,0.55,0.6,0.65,0.7,0.75,0.8,1},{0,2,2.25,2.5,2.75,3,3.25,3.5,3.75,4}))))</f>
        <v/>
      </c>
      <c r="Z277" s="5" t="str">
        <f>IF(COUNT($A277)=0,"",IF($A277&lt;&gt;DR!$B279,"ERR",DR!BF279))</f>
        <v/>
      </c>
      <c r="AA277" s="2" t="str">
        <f>IF(COUNT($A277)=0,"",IF(Z277="3E","3E",IF(Z277="","I",LOOKUP(Z277/AB$2,{0,0.4,0.45,0.5,0.55,0.6,0.65,0.7,0.75,0.8,1},{"F","D","C","C+","B-","B","B+","A-","A","A+"}))))</f>
        <v/>
      </c>
      <c r="AB277" s="99" t="str">
        <f>IF(COUNT($A277)=0,"",IF(Z277="","--",IF(Z277="3E","3E",LOOKUP(Z277/AB$2,{0,0.4,0.45,0.5,0.55,0.6,0.65,0.7,0.75,0.8,1},{0,2,2.25,2.5,2.75,3,3.25,3.5,3.75,4}))))</f>
        <v/>
      </c>
      <c r="AC277" s="5" t="str">
        <f>IF(COUNT($A277)=0,"",IF($A277&lt;&gt;DR!$B279,"ERR",DR!BG279))</f>
        <v/>
      </c>
      <c r="AD277" s="2" t="str">
        <f>IF(COUNT($A277)=0,"",IF(AC277="3E","3E",IF(AC277="","I",LOOKUP(AC277/AE$2,{0,0.4,0.45,0.5,0.55,0.6,0.65,0.7,0.75,0.8,1},{"F","D","C","C+","B-","B","B+","A-","A","A+"}))))</f>
        <v/>
      </c>
      <c r="AE277" s="99" t="str">
        <f>IF(COUNT($A277)=0,"",IF(AC277="","--",IF(AC277="3E","3E",LOOKUP(AC277/AE$2,{0,0.4,0.45,0.5,0.55,0.6,0.65,0.7,0.75,0.8,1},{0,2,2.25,2.5,2.75,3,3.25,3.5,3.75,4}))))</f>
        <v/>
      </c>
      <c r="AF277" s="5" t="str">
        <f>IF(COUNT($A277)=0,"",IF($A277&lt;&gt;DR!$B279,"ERR",DR!BQ279))</f>
        <v/>
      </c>
      <c r="AG277" s="2" t="str">
        <f>IF(COUNT($A277)=0,"",IF(AF277="3E","3E",IF(AF277="","I",LOOKUP(AF277/AH$2,{0,0.4,0.45,0.5,0.55,0.6,0.65,0.7,0.75,0.8,1},{"F","D","C","C+","B-","B","B+","A-","A","A+"}))))</f>
        <v/>
      </c>
      <c r="AH277" s="99" t="str">
        <f>IF(COUNT($A277)=0,"",IF(AF277="","--",IF(AF277="3E","3E",LOOKUP(AF277/AH$2,{0,0.4,0.45,0.5,0.55,0.6,0.65,0.7,0.75,0.8,1},{0,2,2.25,2.5,2.75,3,3.25,3.5,3.75,4}))))</f>
        <v/>
      </c>
      <c r="AI277" s="5" t="str">
        <f>IF(COUNT($A277)=0,"",IF($A277&lt;&gt;DR!$B279,"ERR",DR!BY279))</f>
        <v/>
      </c>
      <c r="AJ277" s="2" t="str">
        <f>IF(COUNT($A277)=0,"",IF(AI277="3E","3E",IF(AI277="","I",LOOKUP(AI277/AK$2,{0,0.4,0.45,0.5,0.55,0.6,0.65,0.7,0.75,0.8,1},{"F","D","C","C+","B-","B","B+","A-","A","A+"}))))</f>
        <v/>
      </c>
      <c r="AK277" s="103" t="str">
        <f>IF(COUNT($A277)=0,"",IF(AI277="","--",IF(AI277="3E","3E",LOOKUP(AI277/AK$2,{0,0.4,0.45,0.5,0.55,0.6,0.65,0.7,0.75,0.8,1},{0,2,2.25,2.5,2.75,3,3.25,3.5,3.75,4}))))</f>
        <v/>
      </c>
      <c r="AL277" s="94" t="str">
        <f>IFERROR(IF(COUNT($A277)=0,"",IF(COUNT(W277)=0,"--",IF(COUNTIF(B277:AK277,"3E")&gt;0,"3E",SUM(IF(D277&gt;=2,D277*$D$3),IF(G277&gt;=2,G277*$G$3),IF(J277&gt;=2,J277*$J$3),IF(M277&gt;=2,M277*$M$3),IF(P277&gt;=2,P277*$P$3),IF(S277&gt;=2,S277*$S$3),IF(V277&gt;=2,V277*$V$3),IF(Y277&gt;=2,Y277*$Y$3),IF(AB277&gt;=2,AB277*$AB$3),IF(AE277&gt;=2,AE277*$AE$3),IF(AH277&gt;=2,AH277*$AH$3),IF(AK277&gt;=2,AK277*$AK$3))))),"")</f>
        <v/>
      </c>
      <c r="AM277" s="4" t="str">
        <f>IF(COUNT($A277)=0,"",IF(COUNT(W277)=0,"--",IF(COUNTIF(B277:Y277,"3E")&gt;0,"3E",TRUNC(SUM(IF(N(D277)&gt;=2,D$3*D277,0),IF(N(G277)&gt;=2,G$3*G277,0),IF(N(J277)&gt;=2,J$3*J277,0),IF(N(M277)&gt;=2,M$3*M277,0),IF(N(P277)&gt;=2,P$3*P277,0),IF(N(S277)&gt;=2,S$3*S277,0),IF(N(AB277)&gt;=2,AB$3*AB277,0),IF(N(AE277)&gt;=2,AE$3*AE277,0),IF(N(AH277)&gt;=2,AH$3*AH277,0),IF(N(V277)&gt;=2,V$3*V277,0),IF(N(Y277)&gt;=2,Y$3*Y277,0))/TCP,3))))</f>
        <v/>
      </c>
      <c r="AN277" s="2" t="str">
        <f>IFERROR(IF(COUNT($A277)=0,"",IF(COUNT(W277)=0,"--",IF(COUNTIF(B277:AK277,"3E")&gt;0,"3E",SUM(IF(D277&gt;=2,$D$3),IF(G277&gt;=2,$G$3),IF(J277&gt;=2,$J$3),IF(M277&gt;=2,$M$3),IF(P277&gt;=2,$P$3),IF(S277&gt;=2,$S$3),IF(V277&gt;=2,$V$3),IF(Y277&gt;=2,$Y$3),IF(AB277&gt;=2,$AB$3),IF(AE277&gt;=2,$AE$3),IF(AH277&gt;=2,$AH$3),IF(AK277&gt;=2,$AK$3))))),"")</f>
        <v/>
      </c>
      <c r="AO277" s="2" t="str">
        <f>IF(AM277="3E","3E",IF(COUNT($A277)=0,"",IF(COUNT(AK277)=0,"I",LOOKUP(AM277,{0,2,2.25,2.5,2.75,3,3.25,3.5,3.75,4},{"F","D","C","C+","B-","B","B+","A-","A","A+"}))))</f>
        <v/>
      </c>
      <c r="AP277" s="2" t="str">
        <f>IF(AM277="3E","3E",IF(OR(COUNT($A277)=0,COUNT(W277)=0),"",IF(AND(Y277&gt;=2,AM277&gt;=2,AN277&gt;=28),"PASS","FAIL")))</f>
        <v/>
      </c>
      <c r="AQ277" s="2" t="str">
        <f>IF(COUNT($A277)=0,"",IF(AP277="3E","3E",IF(AP277="PASS",CONCATENATE(IF(N(D277)&lt;2,"411F,",""),IF(N(G277)&lt;2,"412F,",""),IF(N(J277)&lt;2,"413F,",""),IF(N(M277)&lt;2,"421F,",""),IF(N(P277)&lt;2,"422F,",""),IF(N(S277)&lt;2,"423F,",""),IF(N(AB277)&lt;2,"431F,",""),IF(N(AE277)&lt;2,"432F,",""),IF(N(AH277)&lt;2,"433F,","")),"")))</f>
        <v/>
      </c>
      <c r="AR277" s="6" t="str">
        <f t="shared" si="5"/>
        <v/>
      </c>
    </row>
    <row r="278" spans="1:44" ht="18.95" customHeight="1" x14ac:dyDescent="0.25">
      <c r="A278" s="93" t="str">
        <f>IF(DR!$B280="","",DR!$B280)</f>
        <v/>
      </c>
      <c r="B278" s="5" t="str">
        <f>IF(COUNT($A278)=0,"",IF($A278&lt;&gt;DR!$B280,"ERR",DR!J280))</f>
        <v/>
      </c>
      <c r="C278" s="2" t="str">
        <f>IF(COUNT($A278)=0,"",IF(B278="3E","3E",IF(B278="","I",LOOKUP(B278/D$2,{0,0.4,0.45,0.5,0.55,0.6,0.65,0.7,0.75,0.8,1},{"F","D","C","C+","B-","B","B+","A-","A","A+"}))))</f>
        <v/>
      </c>
      <c r="D278" s="99" t="str">
        <f>IF(COUNT($A278)=0,"",IF(B278="","--",IF(B278="3E","3E",LOOKUP(B278/D$2,{0,0.4,0.45,0.5,0.55,0.6,0.65,0.7,0.75,0.8,1},{0,2,2.25,2.5,2.75,3,3.25,3.5,3.75,4}))))</f>
        <v/>
      </c>
      <c r="E278" s="5" t="str">
        <f>IF(COUNT($A278)=0,"",IF($A278&lt;&gt;DR!$B280,"ERR",DR!R280))</f>
        <v/>
      </c>
      <c r="F278" s="2" t="str">
        <f>IF(COUNT($A278)=0,"",IF(E278="3E","3E",IF(E278="","I",LOOKUP(E278/G$2,{0,0.4,0.45,0.5,0.55,0.6,0.65,0.7,0.75,0.8,1},{"F","D","C","C+","B-","B","B+","A-","A","A+"}))))</f>
        <v/>
      </c>
      <c r="G278" s="99" t="str">
        <f>IF(COUNT($A278)=0,"",IF(E278="","--",IF(E278="3E","3E",LOOKUP(E278/G$2,{0,0.4,0.45,0.5,0.55,0.6,0.65,0.7,0.75,0.8,1},{0,2,2.25,2.5,2.75,3,3.25,3.5,3.75,4}))))</f>
        <v/>
      </c>
      <c r="H278" s="5" t="str">
        <f>IF(COUNT($A278)=0,"",IF($A278&lt;&gt;DR!$B280,"ERR",DR!Z280))</f>
        <v/>
      </c>
      <c r="I278" s="2" t="str">
        <f>IF(COUNT($A278)=0,"",IF(H278="3E","3E",IF(H278="","I",LOOKUP(H278/J$2,{0,0.4,0.45,0.5,0.55,0.6,0.65,0.7,0.75,0.8,1},{"F","D","C","C+","B-","B","B+","A-","A","A+"}))))</f>
        <v/>
      </c>
      <c r="J278" s="99" t="str">
        <f>IF(COUNT($A278)=0,"",IF(H278="","--",IF(H278="3E","3E",LOOKUP(H278/J$2,{0,0.4,0.45,0.5,0.55,0.6,0.65,0.7,0.75,0.8,1},{0,2,2.25,2.5,2.75,3,3.25,3.5,3.75,4}))))</f>
        <v/>
      </c>
      <c r="K278" s="5" t="str">
        <f>IF(COUNT($A278)=0,"",IF($A278&lt;&gt;DR!$B280,"ERR",DR!AH280))</f>
        <v/>
      </c>
      <c r="L278" s="2" t="str">
        <f>IF(COUNT($A278)=0,"",IF(K278="3E","3E",IF(K278="","I",LOOKUP(K278/M$2,{0,0.4,0.45,0.5,0.55,0.6,0.65,0.7,0.75,0.8,1},{"F","D","C","C+","B-","B","B+","A-","A","A+"}))))</f>
        <v/>
      </c>
      <c r="M278" s="99" t="str">
        <f>IF(COUNT($A278)=0,"",IF(K278="","--",IF(K278="3E","3E",LOOKUP(K278/M$2,{0,0.4,0.45,0.5,0.55,0.6,0.65,0.7,0.75,0.8,1},{0,2,2.25,2.5,2.75,3,3.25,3.5,3.75,4}))))</f>
        <v/>
      </c>
      <c r="N278" s="5" t="str">
        <f>IF(COUNT($A278)=0,"",IF($A278&lt;&gt;DR!$B280,"ERR",DR!AP280))</f>
        <v/>
      </c>
      <c r="O278" s="2" t="str">
        <f>IF(COUNT($A278)=0,"",IF(N278="3E","3E",IF(N278="","I",LOOKUP(N278/P$2,{0,0.4,0.45,0.5,0.55,0.6,0.65,0.7,0.75,0.8,1},{"F","D","C","C+","B-","B","B+","A-","A","A+"}))))</f>
        <v/>
      </c>
      <c r="P278" s="99" t="str">
        <f>IF(COUNT($A278)=0,"",IF(N278="","--",IF(N278="3E","3E",LOOKUP(N278/P$2,{0,0.4,0.45,0.5,0.55,0.6,0.65,0.7,0.75,0.8,1},{0,2,2.25,2.5,2.75,3,3.25,3.5,3.75,4}))))</f>
        <v/>
      </c>
      <c r="Q278" s="5" t="str">
        <f>IF(COUNT($A278)=0,"",IF($A278&lt;&gt;DR!$B280,"ERR",DR!AX280))</f>
        <v/>
      </c>
      <c r="R278" s="2" t="str">
        <f>IF(COUNT($A278)=0,"",IF(Q278="3E","3E",IF(Q278="","I",LOOKUP(Q278/S$2,{0,0.4,0.45,0.5,0.55,0.6,0.65,0.7,0.75,0.8,1},{"F","D","C","C+","B-","B","B+","A-","A","A+"}))))</f>
        <v/>
      </c>
      <c r="S278" s="99" t="str">
        <f>IF(COUNT($A278)=0,"",IF(Q278="","--",IF(Q278="3E","3E",LOOKUP(Q278/S$2,{0,0.4,0.45,0.5,0.55,0.6,0.65,0.7,0.75,0.8,1},{0,2,2.25,2.5,2.75,3,3.25,3.5,3.75,4}))))</f>
        <v/>
      </c>
      <c r="T278" s="5" t="str">
        <f>IF(OR(COUNT($A278)=0,DR!BZ280=""),"",IF($A278&lt;&gt;DR!$B280,"ERR",DR!BZ280))</f>
        <v/>
      </c>
      <c r="U278" s="2" t="str">
        <f>IF(COUNT($A278)=0,"",IF(T278="3E","3E",IF(T278="","I",LOOKUP(T278/V$2,{0,0.4,0.45,0.5,0.55,0.6,0.65,0.7,0.75,0.8,1},{"F","D","C","C+","B-","B","B+","A-","A","A+"}))))</f>
        <v/>
      </c>
      <c r="V278" s="99" t="str">
        <f>IF(COUNT($A278)=0,"",IF(T278="","--",IF(T278="3E","3E",LOOKUP(T278/V$2,{0,0.4,0.45,0.5,0.55,0.6,0.65,0.7,0.75,0.8,1},{0,2,2.25,2.5,2.75,3,3.25,3.5,3.75,4}))))</f>
        <v/>
      </c>
      <c r="W278" s="5" t="str">
        <f>IF(COUNT($A278)=0,"",IF($A278&lt;&gt;DR!$B280,"ERR",IF(DR!$A280="IM",DR!CL280,DR!CK280)))</f>
        <v/>
      </c>
      <c r="X278" s="2" t="str">
        <f>IF(COUNT($A278)=0,"",IF(W278="3E","3E",IF(W278="","I",LOOKUP(W278/Y$2,{0,0.4,0.45,0.5,0.55,0.6,0.65,0.7,0.75,0.8,1},{"F","D","C","C+","B-","B","B+","A-","A","A+"}))))</f>
        <v/>
      </c>
      <c r="Y278" s="99" t="str">
        <f>IF(COUNT($A278)=0,"",IF(W278="","--",IF(W278="3E","3E",LOOKUP(W278/Y$2,{0,0.4,0.45,0.5,0.55,0.6,0.65,0.7,0.75,0.8,1},{0,2,2.25,2.5,2.75,3,3.25,3.5,3.75,4}))))</f>
        <v/>
      </c>
      <c r="Z278" s="5" t="str">
        <f>IF(COUNT($A278)=0,"",IF($A278&lt;&gt;DR!$B280,"ERR",DR!BF280))</f>
        <v/>
      </c>
      <c r="AA278" s="2" t="str">
        <f>IF(COUNT($A278)=0,"",IF(Z278="3E","3E",IF(Z278="","I",LOOKUP(Z278/AB$2,{0,0.4,0.45,0.5,0.55,0.6,0.65,0.7,0.75,0.8,1},{"F","D","C","C+","B-","B","B+","A-","A","A+"}))))</f>
        <v/>
      </c>
      <c r="AB278" s="99" t="str">
        <f>IF(COUNT($A278)=0,"",IF(Z278="","--",IF(Z278="3E","3E",LOOKUP(Z278/AB$2,{0,0.4,0.45,0.5,0.55,0.6,0.65,0.7,0.75,0.8,1},{0,2,2.25,2.5,2.75,3,3.25,3.5,3.75,4}))))</f>
        <v/>
      </c>
      <c r="AC278" s="5" t="str">
        <f>IF(COUNT($A278)=0,"",IF($A278&lt;&gt;DR!$B280,"ERR",DR!BG280))</f>
        <v/>
      </c>
      <c r="AD278" s="2" t="str">
        <f>IF(COUNT($A278)=0,"",IF(AC278="3E","3E",IF(AC278="","I",LOOKUP(AC278/AE$2,{0,0.4,0.45,0.5,0.55,0.6,0.65,0.7,0.75,0.8,1},{"F","D","C","C+","B-","B","B+","A-","A","A+"}))))</f>
        <v/>
      </c>
      <c r="AE278" s="99" t="str">
        <f>IF(COUNT($A278)=0,"",IF(AC278="","--",IF(AC278="3E","3E",LOOKUP(AC278/AE$2,{0,0.4,0.45,0.5,0.55,0.6,0.65,0.7,0.75,0.8,1},{0,2,2.25,2.5,2.75,3,3.25,3.5,3.75,4}))))</f>
        <v/>
      </c>
      <c r="AF278" s="5" t="str">
        <f>IF(COUNT($A278)=0,"",IF($A278&lt;&gt;DR!$B280,"ERR",DR!BQ280))</f>
        <v/>
      </c>
      <c r="AG278" s="2" t="str">
        <f>IF(COUNT($A278)=0,"",IF(AF278="3E","3E",IF(AF278="","I",LOOKUP(AF278/AH$2,{0,0.4,0.45,0.5,0.55,0.6,0.65,0.7,0.75,0.8,1},{"F","D","C","C+","B-","B","B+","A-","A","A+"}))))</f>
        <v/>
      </c>
      <c r="AH278" s="99" t="str">
        <f>IF(COUNT($A278)=0,"",IF(AF278="","--",IF(AF278="3E","3E",LOOKUP(AF278/AH$2,{0,0.4,0.45,0.5,0.55,0.6,0.65,0.7,0.75,0.8,1},{0,2,2.25,2.5,2.75,3,3.25,3.5,3.75,4}))))</f>
        <v/>
      </c>
      <c r="AI278" s="5" t="str">
        <f>IF(COUNT($A278)=0,"",IF($A278&lt;&gt;DR!$B280,"ERR",DR!BY280))</f>
        <v/>
      </c>
      <c r="AJ278" s="2" t="str">
        <f>IF(COUNT($A278)=0,"",IF(AI278="3E","3E",IF(AI278="","I",LOOKUP(AI278/AK$2,{0,0.4,0.45,0.5,0.55,0.6,0.65,0.7,0.75,0.8,1},{"F","D","C","C+","B-","B","B+","A-","A","A+"}))))</f>
        <v/>
      </c>
      <c r="AK278" s="103" t="str">
        <f>IF(COUNT($A278)=0,"",IF(AI278="","--",IF(AI278="3E","3E",LOOKUP(AI278/AK$2,{0,0.4,0.45,0.5,0.55,0.6,0.65,0.7,0.75,0.8,1},{0,2,2.25,2.5,2.75,3,3.25,3.5,3.75,4}))))</f>
        <v/>
      </c>
      <c r="AL278" s="94" t="str">
        <f>IFERROR(IF(COUNT($A278)=0,"",IF(COUNT(W278)=0,"--",IF(COUNTIF(B278:AK278,"3E")&gt;0,"3E",SUM(IF(D278&gt;=2,D278*$D$3),IF(G278&gt;=2,G278*$G$3),IF(J278&gt;=2,J278*$J$3),IF(M278&gt;=2,M278*$M$3),IF(P278&gt;=2,P278*$P$3),IF(S278&gt;=2,S278*$S$3),IF(V278&gt;=2,V278*$V$3),IF(Y278&gt;=2,Y278*$Y$3),IF(AB278&gt;=2,AB278*$AB$3),IF(AE278&gt;=2,AE278*$AE$3),IF(AH278&gt;=2,AH278*$AH$3),IF(AK278&gt;=2,AK278*$AK$3))))),"")</f>
        <v/>
      </c>
      <c r="AM278" s="4" t="str">
        <f>IF(COUNT($A278)=0,"",IF(COUNT(W278)=0,"--",IF(COUNTIF(B278:Y278,"3E")&gt;0,"3E",TRUNC(SUM(IF(N(D278)&gt;=2,D$3*D278,0),IF(N(G278)&gt;=2,G$3*G278,0),IF(N(J278)&gt;=2,J$3*J278,0),IF(N(M278)&gt;=2,M$3*M278,0),IF(N(P278)&gt;=2,P$3*P278,0),IF(N(S278)&gt;=2,S$3*S278,0),IF(N(AB278)&gt;=2,AB$3*AB278,0),IF(N(AE278)&gt;=2,AE$3*AE278,0),IF(N(AH278)&gt;=2,AH$3*AH278,0),IF(N(V278)&gt;=2,V$3*V278,0),IF(N(Y278)&gt;=2,Y$3*Y278,0))/TCP,3))))</f>
        <v/>
      </c>
      <c r="AN278" s="2" t="str">
        <f>IFERROR(IF(COUNT($A278)=0,"",IF(COUNT(W278)=0,"--",IF(COUNTIF(B278:AK278,"3E")&gt;0,"3E",SUM(IF(D278&gt;=2,$D$3),IF(G278&gt;=2,$G$3),IF(J278&gt;=2,$J$3),IF(M278&gt;=2,$M$3),IF(P278&gt;=2,$P$3),IF(S278&gt;=2,$S$3),IF(V278&gt;=2,$V$3),IF(Y278&gt;=2,$Y$3),IF(AB278&gt;=2,$AB$3),IF(AE278&gt;=2,$AE$3),IF(AH278&gt;=2,$AH$3),IF(AK278&gt;=2,$AK$3))))),"")</f>
        <v/>
      </c>
      <c r="AO278" s="2" t="str">
        <f>IF(AM278="3E","3E",IF(COUNT($A278)=0,"",IF(COUNT(AK278)=0,"I",LOOKUP(AM278,{0,2,2.25,2.5,2.75,3,3.25,3.5,3.75,4},{"F","D","C","C+","B-","B","B+","A-","A","A+"}))))</f>
        <v/>
      </c>
      <c r="AP278" s="2" t="str">
        <f>IF(AM278="3E","3E",IF(OR(COUNT($A278)=0,COUNT(W278)=0),"",IF(AND(Y278&gt;=2,AM278&gt;=2,AN278&gt;=28),"PASS","FAIL")))</f>
        <v/>
      </c>
      <c r="AQ278" s="2" t="str">
        <f>IF(COUNT($A278)=0,"",IF(AP278="3E","3E",IF(AP278="PASS",CONCATENATE(IF(N(D278)&lt;2,"411F,",""),IF(N(G278)&lt;2,"412F,",""),IF(N(J278)&lt;2,"413F,",""),IF(N(M278)&lt;2,"421F,",""),IF(N(P278)&lt;2,"422F,",""),IF(N(S278)&lt;2,"423F,",""),IF(N(AB278)&lt;2,"431F,",""),IF(N(AE278)&lt;2,"432F,",""),IF(N(AH278)&lt;2,"433F,","")),"")))</f>
        <v/>
      </c>
      <c r="AR278" s="6" t="str">
        <f t="shared" si="5"/>
        <v/>
      </c>
    </row>
    <row r="279" spans="1:44" ht="18.95" customHeight="1" x14ac:dyDescent="0.25">
      <c r="A279" s="93" t="str">
        <f>IF(DR!$B281="","",DR!$B281)</f>
        <v/>
      </c>
      <c r="B279" s="5" t="str">
        <f>IF(COUNT($A279)=0,"",IF($A279&lt;&gt;DR!$B281,"ERR",DR!J281))</f>
        <v/>
      </c>
      <c r="C279" s="2" t="str">
        <f>IF(COUNT($A279)=0,"",IF(B279="3E","3E",IF(B279="","I",LOOKUP(B279/D$2,{0,0.4,0.45,0.5,0.55,0.6,0.65,0.7,0.75,0.8,1},{"F","D","C","C+","B-","B","B+","A-","A","A+"}))))</f>
        <v/>
      </c>
      <c r="D279" s="99" t="str">
        <f>IF(COUNT($A279)=0,"",IF(B279="","--",IF(B279="3E","3E",LOOKUP(B279/D$2,{0,0.4,0.45,0.5,0.55,0.6,0.65,0.7,0.75,0.8,1},{0,2,2.25,2.5,2.75,3,3.25,3.5,3.75,4}))))</f>
        <v/>
      </c>
      <c r="E279" s="5" t="str">
        <f>IF(COUNT($A279)=0,"",IF($A279&lt;&gt;DR!$B281,"ERR",DR!R281))</f>
        <v/>
      </c>
      <c r="F279" s="2" t="str">
        <f>IF(COUNT($A279)=0,"",IF(E279="3E","3E",IF(E279="","I",LOOKUP(E279/G$2,{0,0.4,0.45,0.5,0.55,0.6,0.65,0.7,0.75,0.8,1},{"F","D","C","C+","B-","B","B+","A-","A","A+"}))))</f>
        <v/>
      </c>
      <c r="G279" s="99" t="str">
        <f>IF(COUNT($A279)=0,"",IF(E279="","--",IF(E279="3E","3E",LOOKUP(E279/G$2,{0,0.4,0.45,0.5,0.55,0.6,0.65,0.7,0.75,0.8,1},{0,2,2.25,2.5,2.75,3,3.25,3.5,3.75,4}))))</f>
        <v/>
      </c>
      <c r="H279" s="5" t="str">
        <f>IF(COUNT($A279)=0,"",IF($A279&lt;&gt;DR!$B281,"ERR",DR!Z281))</f>
        <v/>
      </c>
      <c r="I279" s="2" t="str">
        <f>IF(COUNT($A279)=0,"",IF(H279="3E","3E",IF(H279="","I",LOOKUP(H279/J$2,{0,0.4,0.45,0.5,0.55,0.6,0.65,0.7,0.75,0.8,1},{"F","D","C","C+","B-","B","B+","A-","A","A+"}))))</f>
        <v/>
      </c>
      <c r="J279" s="99" t="str">
        <f>IF(COUNT($A279)=0,"",IF(H279="","--",IF(H279="3E","3E",LOOKUP(H279/J$2,{0,0.4,0.45,0.5,0.55,0.6,0.65,0.7,0.75,0.8,1},{0,2,2.25,2.5,2.75,3,3.25,3.5,3.75,4}))))</f>
        <v/>
      </c>
      <c r="K279" s="5" t="str">
        <f>IF(COUNT($A279)=0,"",IF($A279&lt;&gt;DR!$B281,"ERR",DR!AH281))</f>
        <v/>
      </c>
      <c r="L279" s="2" t="str">
        <f>IF(COUNT($A279)=0,"",IF(K279="3E","3E",IF(K279="","I",LOOKUP(K279/M$2,{0,0.4,0.45,0.5,0.55,0.6,0.65,0.7,0.75,0.8,1},{"F","D","C","C+","B-","B","B+","A-","A","A+"}))))</f>
        <v/>
      </c>
      <c r="M279" s="99" t="str">
        <f>IF(COUNT($A279)=0,"",IF(K279="","--",IF(K279="3E","3E",LOOKUP(K279/M$2,{0,0.4,0.45,0.5,0.55,0.6,0.65,0.7,0.75,0.8,1},{0,2,2.25,2.5,2.75,3,3.25,3.5,3.75,4}))))</f>
        <v/>
      </c>
      <c r="N279" s="5" t="str">
        <f>IF(COUNT($A279)=0,"",IF($A279&lt;&gt;DR!$B281,"ERR",DR!AP281))</f>
        <v/>
      </c>
      <c r="O279" s="2" t="str">
        <f>IF(COUNT($A279)=0,"",IF(N279="3E","3E",IF(N279="","I",LOOKUP(N279/P$2,{0,0.4,0.45,0.5,0.55,0.6,0.65,0.7,0.75,0.8,1},{"F","D","C","C+","B-","B","B+","A-","A","A+"}))))</f>
        <v/>
      </c>
      <c r="P279" s="99" t="str">
        <f>IF(COUNT($A279)=0,"",IF(N279="","--",IF(N279="3E","3E",LOOKUP(N279/P$2,{0,0.4,0.45,0.5,0.55,0.6,0.65,0.7,0.75,0.8,1},{0,2,2.25,2.5,2.75,3,3.25,3.5,3.75,4}))))</f>
        <v/>
      </c>
      <c r="Q279" s="5" t="str">
        <f>IF(COUNT($A279)=0,"",IF($A279&lt;&gt;DR!$B281,"ERR",DR!AX281))</f>
        <v/>
      </c>
      <c r="R279" s="2" t="str">
        <f>IF(COUNT($A279)=0,"",IF(Q279="3E","3E",IF(Q279="","I",LOOKUP(Q279/S$2,{0,0.4,0.45,0.5,0.55,0.6,0.65,0.7,0.75,0.8,1},{"F","D","C","C+","B-","B","B+","A-","A","A+"}))))</f>
        <v/>
      </c>
      <c r="S279" s="99" t="str">
        <f>IF(COUNT($A279)=0,"",IF(Q279="","--",IF(Q279="3E","3E",LOOKUP(Q279/S$2,{0,0.4,0.45,0.5,0.55,0.6,0.65,0.7,0.75,0.8,1},{0,2,2.25,2.5,2.75,3,3.25,3.5,3.75,4}))))</f>
        <v/>
      </c>
      <c r="T279" s="5" t="str">
        <f>IF(OR(COUNT($A279)=0,DR!BZ281=""),"",IF($A279&lt;&gt;DR!$B281,"ERR",DR!BZ281))</f>
        <v/>
      </c>
      <c r="U279" s="2" t="str">
        <f>IF(COUNT($A279)=0,"",IF(T279="3E","3E",IF(T279="","I",LOOKUP(T279/V$2,{0,0.4,0.45,0.5,0.55,0.6,0.65,0.7,0.75,0.8,1},{"F","D","C","C+","B-","B","B+","A-","A","A+"}))))</f>
        <v/>
      </c>
      <c r="V279" s="99" t="str">
        <f>IF(COUNT($A279)=0,"",IF(T279="","--",IF(T279="3E","3E",LOOKUP(T279/V$2,{0,0.4,0.45,0.5,0.55,0.6,0.65,0.7,0.75,0.8,1},{0,2,2.25,2.5,2.75,3,3.25,3.5,3.75,4}))))</f>
        <v/>
      </c>
      <c r="W279" s="5" t="str">
        <f>IF(COUNT($A279)=0,"",IF($A279&lt;&gt;DR!$B281,"ERR",IF(DR!$A281="IM",DR!CL281,DR!CK281)))</f>
        <v/>
      </c>
      <c r="X279" s="2" t="str">
        <f>IF(COUNT($A279)=0,"",IF(W279="3E","3E",IF(W279="","I",LOOKUP(W279/Y$2,{0,0.4,0.45,0.5,0.55,0.6,0.65,0.7,0.75,0.8,1},{"F","D","C","C+","B-","B","B+","A-","A","A+"}))))</f>
        <v/>
      </c>
      <c r="Y279" s="99" t="str">
        <f>IF(COUNT($A279)=0,"",IF(W279="","--",IF(W279="3E","3E",LOOKUP(W279/Y$2,{0,0.4,0.45,0.5,0.55,0.6,0.65,0.7,0.75,0.8,1},{0,2,2.25,2.5,2.75,3,3.25,3.5,3.75,4}))))</f>
        <v/>
      </c>
      <c r="Z279" s="5" t="str">
        <f>IF(COUNT($A279)=0,"",IF($A279&lt;&gt;DR!$B281,"ERR",DR!BF281))</f>
        <v/>
      </c>
      <c r="AA279" s="2" t="str">
        <f>IF(COUNT($A279)=0,"",IF(Z279="3E","3E",IF(Z279="","I",LOOKUP(Z279/AB$2,{0,0.4,0.45,0.5,0.55,0.6,0.65,0.7,0.75,0.8,1},{"F","D","C","C+","B-","B","B+","A-","A","A+"}))))</f>
        <v/>
      </c>
      <c r="AB279" s="99" t="str">
        <f>IF(COUNT($A279)=0,"",IF(Z279="","--",IF(Z279="3E","3E",LOOKUP(Z279/AB$2,{0,0.4,0.45,0.5,0.55,0.6,0.65,0.7,0.75,0.8,1},{0,2,2.25,2.5,2.75,3,3.25,3.5,3.75,4}))))</f>
        <v/>
      </c>
      <c r="AC279" s="5" t="str">
        <f>IF(COUNT($A279)=0,"",IF($A279&lt;&gt;DR!$B281,"ERR",DR!BG281))</f>
        <v/>
      </c>
      <c r="AD279" s="2" t="str">
        <f>IF(COUNT($A279)=0,"",IF(AC279="3E","3E",IF(AC279="","I",LOOKUP(AC279/AE$2,{0,0.4,0.45,0.5,0.55,0.6,0.65,0.7,0.75,0.8,1},{"F","D","C","C+","B-","B","B+","A-","A","A+"}))))</f>
        <v/>
      </c>
      <c r="AE279" s="99" t="str">
        <f>IF(COUNT($A279)=0,"",IF(AC279="","--",IF(AC279="3E","3E",LOOKUP(AC279/AE$2,{0,0.4,0.45,0.5,0.55,0.6,0.65,0.7,0.75,0.8,1},{0,2,2.25,2.5,2.75,3,3.25,3.5,3.75,4}))))</f>
        <v/>
      </c>
      <c r="AF279" s="5" t="str">
        <f>IF(COUNT($A279)=0,"",IF($A279&lt;&gt;DR!$B281,"ERR",DR!BQ281))</f>
        <v/>
      </c>
      <c r="AG279" s="2" t="str">
        <f>IF(COUNT($A279)=0,"",IF(AF279="3E","3E",IF(AF279="","I",LOOKUP(AF279/AH$2,{0,0.4,0.45,0.5,0.55,0.6,0.65,0.7,0.75,0.8,1},{"F","D","C","C+","B-","B","B+","A-","A","A+"}))))</f>
        <v/>
      </c>
      <c r="AH279" s="99" t="str">
        <f>IF(COUNT($A279)=0,"",IF(AF279="","--",IF(AF279="3E","3E",LOOKUP(AF279/AH$2,{0,0.4,0.45,0.5,0.55,0.6,0.65,0.7,0.75,0.8,1},{0,2,2.25,2.5,2.75,3,3.25,3.5,3.75,4}))))</f>
        <v/>
      </c>
      <c r="AI279" s="5" t="str">
        <f>IF(COUNT($A279)=0,"",IF($A279&lt;&gt;DR!$B281,"ERR",DR!BY281))</f>
        <v/>
      </c>
      <c r="AJ279" s="2" t="str">
        <f>IF(COUNT($A279)=0,"",IF(AI279="3E","3E",IF(AI279="","I",LOOKUP(AI279/AK$2,{0,0.4,0.45,0.5,0.55,0.6,0.65,0.7,0.75,0.8,1},{"F","D","C","C+","B-","B","B+","A-","A","A+"}))))</f>
        <v/>
      </c>
      <c r="AK279" s="103" t="str">
        <f>IF(COUNT($A279)=0,"",IF(AI279="","--",IF(AI279="3E","3E",LOOKUP(AI279/AK$2,{0,0.4,0.45,0.5,0.55,0.6,0.65,0.7,0.75,0.8,1},{0,2,2.25,2.5,2.75,3,3.25,3.5,3.75,4}))))</f>
        <v/>
      </c>
      <c r="AL279" s="94" t="str">
        <f>IFERROR(IF(COUNT($A279)=0,"",IF(COUNT(W279)=0,"--",IF(COUNTIF(B279:AK279,"3E")&gt;0,"3E",SUM(IF(D279&gt;=2,D279*$D$3),IF(G279&gt;=2,G279*$G$3),IF(J279&gt;=2,J279*$J$3),IF(M279&gt;=2,M279*$M$3),IF(P279&gt;=2,P279*$P$3),IF(S279&gt;=2,S279*$S$3),IF(V279&gt;=2,V279*$V$3),IF(Y279&gt;=2,Y279*$Y$3),IF(AB279&gt;=2,AB279*$AB$3),IF(AE279&gt;=2,AE279*$AE$3),IF(AH279&gt;=2,AH279*$AH$3),IF(AK279&gt;=2,AK279*$AK$3))))),"")</f>
        <v/>
      </c>
      <c r="AM279" s="4" t="str">
        <f>IF(COUNT($A279)=0,"",IF(COUNT(W279)=0,"--",IF(COUNTIF(B279:Y279,"3E")&gt;0,"3E",TRUNC(SUM(IF(N(D279)&gt;=2,D$3*D279,0),IF(N(G279)&gt;=2,G$3*G279,0),IF(N(J279)&gt;=2,J$3*J279,0),IF(N(M279)&gt;=2,M$3*M279,0),IF(N(P279)&gt;=2,P$3*P279,0),IF(N(S279)&gt;=2,S$3*S279,0),IF(N(AB279)&gt;=2,AB$3*AB279,0),IF(N(AE279)&gt;=2,AE$3*AE279,0),IF(N(AH279)&gt;=2,AH$3*AH279,0),IF(N(V279)&gt;=2,V$3*V279,0),IF(N(Y279)&gt;=2,Y$3*Y279,0))/TCP,3))))</f>
        <v/>
      </c>
      <c r="AN279" s="2" t="str">
        <f>IFERROR(IF(COUNT($A279)=0,"",IF(COUNT(W279)=0,"--",IF(COUNTIF(B279:AK279,"3E")&gt;0,"3E",SUM(IF(D279&gt;=2,$D$3),IF(G279&gt;=2,$G$3),IF(J279&gt;=2,$J$3),IF(M279&gt;=2,$M$3),IF(P279&gt;=2,$P$3),IF(S279&gt;=2,$S$3),IF(V279&gt;=2,$V$3),IF(Y279&gt;=2,$Y$3),IF(AB279&gt;=2,$AB$3),IF(AE279&gt;=2,$AE$3),IF(AH279&gt;=2,$AH$3),IF(AK279&gt;=2,$AK$3))))),"")</f>
        <v/>
      </c>
      <c r="AO279" s="2" t="str">
        <f>IF(AM279="3E","3E",IF(COUNT($A279)=0,"",IF(COUNT(AK279)=0,"I",LOOKUP(AM279,{0,2,2.25,2.5,2.75,3,3.25,3.5,3.75,4},{"F","D","C","C+","B-","B","B+","A-","A","A+"}))))</f>
        <v/>
      </c>
      <c r="AP279" s="2" t="str">
        <f>IF(AM279="3E","3E",IF(OR(COUNT($A279)=0,COUNT(W279)=0),"",IF(AND(Y279&gt;=2,AM279&gt;=2,AN279&gt;=28),"PASS","FAIL")))</f>
        <v/>
      </c>
      <c r="AQ279" s="2" t="str">
        <f>IF(COUNT($A279)=0,"",IF(AP279="3E","3E",IF(AP279="PASS",CONCATENATE(IF(N(D279)&lt;2,"411F,",""),IF(N(G279)&lt;2,"412F,",""),IF(N(J279)&lt;2,"413F,",""),IF(N(M279)&lt;2,"421F,",""),IF(N(P279)&lt;2,"422F,",""),IF(N(S279)&lt;2,"423F,",""),IF(N(AB279)&lt;2,"431F,",""),IF(N(AE279)&lt;2,"432F,",""),IF(N(AH279)&lt;2,"433F,","")),"")))</f>
        <v/>
      </c>
      <c r="AR279" s="6" t="str">
        <f t="shared" si="5"/>
        <v/>
      </c>
    </row>
    <row r="280" spans="1:44" ht="18.95" customHeight="1" x14ac:dyDescent="0.25">
      <c r="A280" s="93" t="str">
        <f>IF(DR!$B282="","",DR!$B282)</f>
        <v/>
      </c>
      <c r="B280" s="5" t="str">
        <f>IF(COUNT($A280)=0,"",IF($A280&lt;&gt;DR!$B282,"ERR",DR!J282))</f>
        <v/>
      </c>
      <c r="C280" s="2" t="str">
        <f>IF(COUNT($A280)=0,"",IF(B280="3E","3E",IF(B280="","I",LOOKUP(B280/D$2,{0,0.4,0.45,0.5,0.55,0.6,0.65,0.7,0.75,0.8,1},{"F","D","C","C+","B-","B","B+","A-","A","A+"}))))</f>
        <v/>
      </c>
      <c r="D280" s="99" t="str">
        <f>IF(COUNT($A280)=0,"",IF(B280="","--",IF(B280="3E","3E",LOOKUP(B280/D$2,{0,0.4,0.45,0.5,0.55,0.6,0.65,0.7,0.75,0.8,1},{0,2,2.25,2.5,2.75,3,3.25,3.5,3.75,4}))))</f>
        <v/>
      </c>
      <c r="E280" s="5" t="str">
        <f>IF(COUNT($A280)=0,"",IF($A280&lt;&gt;DR!$B282,"ERR",DR!R282))</f>
        <v/>
      </c>
      <c r="F280" s="2" t="str">
        <f>IF(COUNT($A280)=0,"",IF(E280="3E","3E",IF(E280="","I",LOOKUP(E280/G$2,{0,0.4,0.45,0.5,0.55,0.6,0.65,0.7,0.75,0.8,1},{"F","D","C","C+","B-","B","B+","A-","A","A+"}))))</f>
        <v/>
      </c>
      <c r="G280" s="99" t="str">
        <f>IF(COUNT($A280)=0,"",IF(E280="","--",IF(E280="3E","3E",LOOKUP(E280/G$2,{0,0.4,0.45,0.5,0.55,0.6,0.65,0.7,0.75,0.8,1},{0,2,2.25,2.5,2.75,3,3.25,3.5,3.75,4}))))</f>
        <v/>
      </c>
      <c r="H280" s="5" t="str">
        <f>IF(COUNT($A280)=0,"",IF($A280&lt;&gt;DR!$B282,"ERR",DR!Z282))</f>
        <v/>
      </c>
      <c r="I280" s="2" t="str">
        <f>IF(COUNT($A280)=0,"",IF(H280="3E","3E",IF(H280="","I",LOOKUP(H280/J$2,{0,0.4,0.45,0.5,0.55,0.6,0.65,0.7,0.75,0.8,1},{"F","D","C","C+","B-","B","B+","A-","A","A+"}))))</f>
        <v/>
      </c>
      <c r="J280" s="99" t="str">
        <f>IF(COUNT($A280)=0,"",IF(H280="","--",IF(H280="3E","3E",LOOKUP(H280/J$2,{0,0.4,0.45,0.5,0.55,0.6,0.65,0.7,0.75,0.8,1},{0,2,2.25,2.5,2.75,3,3.25,3.5,3.75,4}))))</f>
        <v/>
      </c>
      <c r="K280" s="5" t="str">
        <f>IF(COUNT($A280)=0,"",IF($A280&lt;&gt;DR!$B282,"ERR",DR!AH282))</f>
        <v/>
      </c>
      <c r="L280" s="2" t="str">
        <f>IF(COUNT($A280)=0,"",IF(K280="3E","3E",IF(K280="","I",LOOKUP(K280/M$2,{0,0.4,0.45,0.5,0.55,0.6,0.65,0.7,0.75,0.8,1},{"F","D","C","C+","B-","B","B+","A-","A","A+"}))))</f>
        <v/>
      </c>
      <c r="M280" s="99" t="str">
        <f>IF(COUNT($A280)=0,"",IF(K280="","--",IF(K280="3E","3E",LOOKUP(K280/M$2,{0,0.4,0.45,0.5,0.55,0.6,0.65,0.7,0.75,0.8,1},{0,2,2.25,2.5,2.75,3,3.25,3.5,3.75,4}))))</f>
        <v/>
      </c>
      <c r="N280" s="5" t="str">
        <f>IF(COUNT($A280)=0,"",IF($A280&lt;&gt;DR!$B282,"ERR",DR!AP282))</f>
        <v/>
      </c>
      <c r="O280" s="2" t="str">
        <f>IF(COUNT($A280)=0,"",IF(N280="3E","3E",IF(N280="","I",LOOKUP(N280/P$2,{0,0.4,0.45,0.5,0.55,0.6,0.65,0.7,0.75,0.8,1},{"F","D","C","C+","B-","B","B+","A-","A","A+"}))))</f>
        <v/>
      </c>
      <c r="P280" s="99" t="str">
        <f>IF(COUNT($A280)=0,"",IF(N280="","--",IF(N280="3E","3E",LOOKUP(N280/P$2,{0,0.4,0.45,0.5,0.55,0.6,0.65,0.7,0.75,0.8,1},{0,2,2.25,2.5,2.75,3,3.25,3.5,3.75,4}))))</f>
        <v/>
      </c>
      <c r="Q280" s="5" t="str">
        <f>IF(COUNT($A280)=0,"",IF($A280&lt;&gt;DR!$B282,"ERR",DR!AX282))</f>
        <v/>
      </c>
      <c r="R280" s="2" t="str">
        <f>IF(COUNT($A280)=0,"",IF(Q280="3E","3E",IF(Q280="","I",LOOKUP(Q280/S$2,{0,0.4,0.45,0.5,0.55,0.6,0.65,0.7,0.75,0.8,1},{"F","D","C","C+","B-","B","B+","A-","A","A+"}))))</f>
        <v/>
      </c>
      <c r="S280" s="99" t="str">
        <f>IF(COUNT($A280)=0,"",IF(Q280="","--",IF(Q280="3E","3E",LOOKUP(Q280/S$2,{0,0.4,0.45,0.5,0.55,0.6,0.65,0.7,0.75,0.8,1},{0,2,2.25,2.5,2.75,3,3.25,3.5,3.75,4}))))</f>
        <v/>
      </c>
      <c r="T280" s="5" t="str">
        <f>IF(OR(COUNT($A280)=0,DR!BZ282=""),"",IF($A280&lt;&gt;DR!$B282,"ERR",DR!BZ282))</f>
        <v/>
      </c>
      <c r="U280" s="2" t="str">
        <f>IF(COUNT($A280)=0,"",IF(T280="3E","3E",IF(T280="","I",LOOKUP(T280/V$2,{0,0.4,0.45,0.5,0.55,0.6,0.65,0.7,0.75,0.8,1},{"F","D","C","C+","B-","B","B+","A-","A","A+"}))))</f>
        <v/>
      </c>
      <c r="V280" s="99" t="str">
        <f>IF(COUNT($A280)=0,"",IF(T280="","--",IF(T280="3E","3E",LOOKUP(T280/V$2,{0,0.4,0.45,0.5,0.55,0.6,0.65,0.7,0.75,0.8,1},{0,2,2.25,2.5,2.75,3,3.25,3.5,3.75,4}))))</f>
        <v/>
      </c>
      <c r="W280" s="5" t="str">
        <f>IF(COUNT($A280)=0,"",IF($A280&lt;&gt;DR!$B282,"ERR",IF(DR!$A282="IM",DR!CL282,DR!CK282)))</f>
        <v/>
      </c>
      <c r="X280" s="2" t="str">
        <f>IF(COUNT($A280)=0,"",IF(W280="3E","3E",IF(W280="","I",LOOKUP(W280/Y$2,{0,0.4,0.45,0.5,0.55,0.6,0.65,0.7,0.75,0.8,1},{"F","D","C","C+","B-","B","B+","A-","A","A+"}))))</f>
        <v/>
      </c>
      <c r="Y280" s="99" t="str">
        <f>IF(COUNT($A280)=0,"",IF(W280="","--",IF(W280="3E","3E",LOOKUP(W280/Y$2,{0,0.4,0.45,0.5,0.55,0.6,0.65,0.7,0.75,0.8,1},{0,2,2.25,2.5,2.75,3,3.25,3.5,3.75,4}))))</f>
        <v/>
      </c>
      <c r="Z280" s="5" t="str">
        <f>IF(COUNT($A280)=0,"",IF($A280&lt;&gt;DR!$B282,"ERR",DR!BF282))</f>
        <v/>
      </c>
      <c r="AA280" s="2" t="str">
        <f>IF(COUNT($A280)=0,"",IF(Z280="3E","3E",IF(Z280="","I",LOOKUP(Z280/AB$2,{0,0.4,0.45,0.5,0.55,0.6,0.65,0.7,0.75,0.8,1},{"F","D","C","C+","B-","B","B+","A-","A","A+"}))))</f>
        <v/>
      </c>
      <c r="AB280" s="99" t="str">
        <f>IF(COUNT($A280)=0,"",IF(Z280="","--",IF(Z280="3E","3E",LOOKUP(Z280/AB$2,{0,0.4,0.45,0.5,0.55,0.6,0.65,0.7,0.75,0.8,1},{0,2,2.25,2.5,2.75,3,3.25,3.5,3.75,4}))))</f>
        <v/>
      </c>
      <c r="AC280" s="5" t="str">
        <f>IF(COUNT($A280)=0,"",IF($A280&lt;&gt;DR!$B282,"ERR",DR!BG282))</f>
        <v/>
      </c>
      <c r="AD280" s="2" t="str">
        <f>IF(COUNT($A280)=0,"",IF(AC280="3E","3E",IF(AC280="","I",LOOKUP(AC280/AE$2,{0,0.4,0.45,0.5,0.55,0.6,0.65,0.7,0.75,0.8,1},{"F","D","C","C+","B-","B","B+","A-","A","A+"}))))</f>
        <v/>
      </c>
      <c r="AE280" s="99" t="str">
        <f>IF(COUNT($A280)=0,"",IF(AC280="","--",IF(AC280="3E","3E",LOOKUP(AC280/AE$2,{0,0.4,0.45,0.5,0.55,0.6,0.65,0.7,0.75,0.8,1},{0,2,2.25,2.5,2.75,3,3.25,3.5,3.75,4}))))</f>
        <v/>
      </c>
      <c r="AF280" s="5" t="str">
        <f>IF(COUNT($A280)=0,"",IF($A280&lt;&gt;DR!$B282,"ERR",DR!BQ282))</f>
        <v/>
      </c>
      <c r="AG280" s="2" t="str">
        <f>IF(COUNT($A280)=0,"",IF(AF280="3E","3E",IF(AF280="","I",LOOKUP(AF280/AH$2,{0,0.4,0.45,0.5,0.55,0.6,0.65,0.7,0.75,0.8,1},{"F","D","C","C+","B-","B","B+","A-","A","A+"}))))</f>
        <v/>
      </c>
      <c r="AH280" s="99" t="str">
        <f>IF(COUNT($A280)=0,"",IF(AF280="","--",IF(AF280="3E","3E",LOOKUP(AF280/AH$2,{0,0.4,0.45,0.5,0.55,0.6,0.65,0.7,0.75,0.8,1},{0,2,2.25,2.5,2.75,3,3.25,3.5,3.75,4}))))</f>
        <v/>
      </c>
      <c r="AI280" s="5" t="str">
        <f>IF(COUNT($A280)=0,"",IF($A280&lt;&gt;DR!$B282,"ERR",DR!BY282))</f>
        <v/>
      </c>
      <c r="AJ280" s="2" t="str">
        <f>IF(COUNT($A280)=0,"",IF(AI280="3E","3E",IF(AI280="","I",LOOKUP(AI280/AK$2,{0,0.4,0.45,0.5,0.55,0.6,0.65,0.7,0.75,0.8,1},{"F","D","C","C+","B-","B","B+","A-","A","A+"}))))</f>
        <v/>
      </c>
      <c r="AK280" s="103" t="str">
        <f>IF(COUNT($A280)=0,"",IF(AI280="","--",IF(AI280="3E","3E",LOOKUP(AI280/AK$2,{0,0.4,0.45,0.5,0.55,0.6,0.65,0.7,0.75,0.8,1},{0,2,2.25,2.5,2.75,3,3.25,3.5,3.75,4}))))</f>
        <v/>
      </c>
      <c r="AL280" s="94" t="str">
        <f>IFERROR(IF(COUNT($A280)=0,"",IF(COUNT(W280)=0,"--",IF(COUNTIF(B280:AK280,"3E")&gt;0,"3E",SUM(IF(D280&gt;=2,D280*$D$3),IF(G280&gt;=2,G280*$G$3),IF(J280&gt;=2,J280*$J$3),IF(M280&gt;=2,M280*$M$3),IF(P280&gt;=2,P280*$P$3),IF(S280&gt;=2,S280*$S$3),IF(V280&gt;=2,V280*$V$3),IF(Y280&gt;=2,Y280*$Y$3),IF(AB280&gt;=2,AB280*$AB$3),IF(AE280&gt;=2,AE280*$AE$3),IF(AH280&gt;=2,AH280*$AH$3),IF(AK280&gt;=2,AK280*$AK$3))))),"")</f>
        <v/>
      </c>
      <c r="AM280" s="4" t="str">
        <f>IF(COUNT($A280)=0,"",IF(COUNT(W280)=0,"--",IF(COUNTIF(B280:Y280,"3E")&gt;0,"3E",TRUNC(SUM(IF(N(D280)&gt;=2,D$3*D280,0),IF(N(G280)&gt;=2,G$3*G280,0),IF(N(J280)&gt;=2,J$3*J280,0),IF(N(M280)&gt;=2,M$3*M280,0),IF(N(P280)&gt;=2,P$3*P280,0),IF(N(S280)&gt;=2,S$3*S280,0),IF(N(AB280)&gt;=2,AB$3*AB280,0),IF(N(AE280)&gt;=2,AE$3*AE280,0),IF(N(AH280)&gt;=2,AH$3*AH280,0),IF(N(V280)&gt;=2,V$3*V280,0),IF(N(Y280)&gt;=2,Y$3*Y280,0))/TCP,3))))</f>
        <v/>
      </c>
      <c r="AN280" s="2" t="str">
        <f>IFERROR(IF(COUNT($A280)=0,"",IF(COUNT(W280)=0,"--",IF(COUNTIF(B280:AK280,"3E")&gt;0,"3E",SUM(IF(D280&gt;=2,$D$3),IF(G280&gt;=2,$G$3),IF(J280&gt;=2,$J$3),IF(M280&gt;=2,$M$3),IF(P280&gt;=2,$P$3),IF(S280&gt;=2,$S$3),IF(V280&gt;=2,$V$3),IF(Y280&gt;=2,$Y$3),IF(AB280&gt;=2,$AB$3),IF(AE280&gt;=2,$AE$3),IF(AH280&gt;=2,$AH$3),IF(AK280&gt;=2,$AK$3))))),"")</f>
        <v/>
      </c>
      <c r="AO280" s="2" t="str">
        <f>IF(AM280="3E","3E",IF(COUNT($A280)=0,"",IF(COUNT(AK280)=0,"I",LOOKUP(AM280,{0,2,2.25,2.5,2.75,3,3.25,3.5,3.75,4},{"F","D","C","C+","B-","B","B+","A-","A","A+"}))))</f>
        <v/>
      </c>
      <c r="AP280" s="2" t="str">
        <f>IF(AM280="3E","3E",IF(OR(COUNT($A280)=0,COUNT(W280)=0),"",IF(AND(Y280&gt;=2,AM280&gt;=2,AN280&gt;=28),"PASS","FAIL")))</f>
        <v/>
      </c>
      <c r="AQ280" s="2" t="str">
        <f>IF(COUNT($A280)=0,"",IF(AP280="3E","3E",IF(AP280="PASS",CONCATENATE(IF(N(D280)&lt;2,"411F,",""),IF(N(G280)&lt;2,"412F,",""),IF(N(J280)&lt;2,"413F,",""),IF(N(M280)&lt;2,"421F,",""),IF(N(P280)&lt;2,"422F,",""),IF(N(S280)&lt;2,"423F,",""),IF(N(AB280)&lt;2,"431F,",""),IF(N(AE280)&lt;2,"432F,",""),IF(N(AH280)&lt;2,"433F,","")),"")))</f>
        <v/>
      </c>
      <c r="AR280" s="6" t="str">
        <f t="shared" si="5"/>
        <v/>
      </c>
    </row>
    <row r="281" spans="1:44" ht="18.95" customHeight="1" x14ac:dyDescent="0.25">
      <c r="A281" s="93" t="str">
        <f>IF(DR!$B283="","",DR!$B283)</f>
        <v/>
      </c>
      <c r="B281" s="5" t="str">
        <f>IF(COUNT($A281)=0,"",IF($A281&lt;&gt;DR!$B283,"ERR",DR!J283))</f>
        <v/>
      </c>
      <c r="C281" s="2" t="str">
        <f>IF(COUNT($A281)=0,"",IF(B281="3E","3E",IF(B281="","I",LOOKUP(B281/D$2,{0,0.4,0.45,0.5,0.55,0.6,0.65,0.7,0.75,0.8,1},{"F","D","C","C+","B-","B","B+","A-","A","A+"}))))</f>
        <v/>
      </c>
      <c r="D281" s="99" t="str">
        <f>IF(COUNT($A281)=0,"",IF(B281="","--",IF(B281="3E","3E",LOOKUP(B281/D$2,{0,0.4,0.45,0.5,0.55,0.6,0.65,0.7,0.75,0.8,1},{0,2,2.25,2.5,2.75,3,3.25,3.5,3.75,4}))))</f>
        <v/>
      </c>
      <c r="E281" s="5" t="str">
        <f>IF(COUNT($A281)=0,"",IF($A281&lt;&gt;DR!$B283,"ERR",DR!R283))</f>
        <v/>
      </c>
      <c r="F281" s="2" t="str">
        <f>IF(COUNT($A281)=0,"",IF(E281="3E","3E",IF(E281="","I",LOOKUP(E281/G$2,{0,0.4,0.45,0.5,0.55,0.6,0.65,0.7,0.75,0.8,1},{"F","D","C","C+","B-","B","B+","A-","A","A+"}))))</f>
        <v/>
      </c>
      <c r="G281" s="99" t="str">
        <f>IF(COUNT($A281)=0,"",IF(E281="","--",IF(E281="3E","3E",LOOKUP(E281/G$2,{0,0.4,0.45,0.5,0.55,0.6,0.65,0.7,0.75,0.8,1},{0,2,2.25,2.5,2.75,3,3.25,3.5,3.75,4}))))</f>
        <v/>
      </c>
      <c r="H281" s="5" t="str">
        <f>IF(COUNT($A281)=0,"",IF($A281&lt;&gt;DR!$B283,"ERR",DR!Z283))</f>
        <v/>
      </c>
      <c r="I281" s="2" t="str">
        <f>IF(COUNT($A281)=0,"",IF(H281="3E","3E",IF(H281="","I",LOOKUP(H281/J$2,{0,0.4,0.45,0.5,0.55,0.6,0.65,0.7,0.75,0.8,1},{"F","D","C","C+","B-","B","B+","A-","A","A+"}))))</f>
        <v/>
      </c>
      <c r="J281" s="99" t="str">
        <f>IF(COUNT($A281)=0,"",IF(H281="","--",IF(H281="3E","3E",LOOKUP(H281/J$2,{0,0.4,0.45,0.5,0.55,0.6,0.65,0.7,0.75,0.8,1},{0,2,2.25,2.5,2.75,3,3.25,3.5,3.75,4}))))</f>
        <v/>
      </c>
      <c r="K281" s="5" t="str">
        <f>IF(COUNT($A281)=0,"",IF($A281&lt;&gt;DR!$B283,"ERR",DR!AH283))</f>
        <v/>
      </c>
      <c r="L281" s="2" t="str">
        <f>IF(COUNT($A281)=0,"",IF(K281="3E","3E",IF(K281="","I",LOOKUP(K281/M$2,{0,0.4,0.45,0.5,0.55,0.6,0.65,0.7,0.75,0.8,1},{"F","D","C","C+","B-","B","B+","A-","A","A+"}))))</f>
        <v/>
      </c>
      <c r="M281" s="99" t="str">
        <f>IF(COUNT($A281)=0,"",IF(K281="","--",IF(K281="3E","3E",LOOKUP(K281/M$2,{0,0.4,0.45,0.5,0.55,0.6,0.65,0.7,0.75,0.8,1},{0,2,2.25,2.5,2.75,3,3.25,3.5,3.75,4}))))</f>
        <v/>
      </c>
      <c r="N281" s="5" t="str">
        <f>IF(COUNT($A281)=0,"",IF($A281&lt;&gt;DR!$B283,"ERR",DR!AP283))</f>
        <v/>
      </c>
      <c r="O281" s="2" t="str">
        <f>IF(COUNT($A281)=0,"",IF(N281="3E","3E",IF(N281="","I",LOOKUP(N281/P$2,{0,0.4,0.45,0.5,0.55,0.6,0.65,0.7,0.75,0.8,1},{"F","D","C","C+","B-","B","B+","A-","A","A+"}))))</f>
        <v/>
      </c>
      <c r="P281" s="99" t="str">
        <f>IF(COUNT($A281)=0,"",IF(N281="","--",IF(N281="3E","3E",LOOKUP(N281/P$2,{0,0.4,0.45,0.5,0.55,0.6,0.65,0.7,0.75,0.8,1},{0,2,2.25,2.5,2.75,3,3.25,3.5,3.75,4}))))</f>
        <v/>
      </c>
      <c r="Q281" s="5" t="str">
        <f>IF(COUNT($A281)=0,"",IF($A281&lt;&gt;DR!$B283,"ERR",DR!AX283))</f>
        <v/>
      </c>
      <c r="R281" s="2" t="str">
        <f>IF(COUNT($A281)=0,"",IF(Q281="3E","3E",IF(Q281="","I",LOOKUP(Q281/S$2,{0,0.4,0.45,0.5,0.55,0.6,0.65,0.7,0.75,0.8,1},{"F","D","C","C+","B-","B","B+","A-","A","A+"}))))</f>
        <v/>
      </c>
      <c r="S281" s="99" t="str">
        <f>IF(COUNT($A281)=0,"",IF(Q281="","--",IF(Q281="3E","3E",LOOKUP(Q281/S$2,{0,0.4,0.45,0.5,0.55,0.6,0.65,0.7,0.75,0.8,1},{0,2,2.25,2.5,2.75,3,3.25,3.5,3.75,4}))))</f>
        <v/>
      </c>
      <c r="T281" s="5" t="str">
        <f>IF(OR(COUNT($A281)=0,DR!BZ283=""),"",IF($A281&lt;&gt;DR!$B283,"ERR",DR!BZ283))</f>
        <v/>
      </c>
      <c r="U281" s="2" t="str">
        <f>IF(COUNT($A281)=0,"",IF(T281="3E","3E",IF(T281="","I",LOOKUP(T281/V$2,{0,0.4,0.45,0.5,0.55,0.6,0.65,0.7,0.75,0.8,1},{"F","D","C","C+","B-","B","B+","A-","A","A+"}))))</f>
        <v/>
      </c>
      <c r="V281" s="99" t="str">
        <f>IF(COUNT($A281)=0,"",IF(T281="","--",IF(T281="3E","3E",LOOKUP(T281/V$2,{0,0.4,0.45,0.5,0.55,0.6,0.65,0.7,0.75,0.8,1},{0,2,2.25,2.5,2.75,3,3.25,3.5,3.75,4}))))</f>
        <v/>
      </c>
      <c r="W281" s="5" t="str">
        <f>IF(COUNT($A281)=0,"",IF($A281&lt;&gt;DR!$B283,"ERR",IF(DR!$A283="IM",DR!CL283,DR!CK283)))</f>
        <v/>
      </c>
      <c r="X281" s="2" t="str">
        <f>IF(COUNT($A281)=0,"",IF(W281="3E","3E",IF(W281="","I",LOOKUP(W281/Y$2,{0,0.4,0.45,0.5,0.55,0.6,0.65,0.7,0.75,0.8,1},{"F","D","C","C+","B-","B","B+","A-","A","A+"}))))</f>
        <v/>
      </c>
      <c r="Y281" s="99" t="str">
        <f>IF(COUNT($A281)=0,"",IF(W281="","--",IF(W281="3E","3E",LOOKUP(W281/Y$2,{0,0.4,0.45,0.5,0.55,0.6,0.65,0.7,0.75,0.8,1},{0,2,2.25,2.5,2.75,3,3.25,3.5,3.75,4}))))</f>
        <v/>
      </c>
      <c r="Z281" s="5" t="str">
        <f>IF(COUNT($A281)=0,"",IF($A281&lt;&gt;DR!$B283,"ERR",DR!BF283))</f>
        <v/>
      </c>
      <c r="AA281" s="2" t="str">
        <f>IF(COUNT($A281)=0,"",IF(Z281="3E","3E",IF(Z281="","I",LOOKUP(Z281/AB$2,{0,0.4,0.45,0.5,0.55,0.6,0.65,0.7,0.75,0.8,1},{"F","D","C","C+","B-","B","B+","A-","A","A+"}))))</f>
        <v/>
      </c>
      <c r="AB281" s="99" t="str">
        <f>IF(COUNT($A281)=0,"",IF(Z281="","--",IF(Z281="3E","3E",LOOKUP(Z281/AB$2,{0,0.4,0.45,0.5,0.55,0.6,0.65,0.7,0.75,0.8,1},{0,2,2.25,2.5,2.75,3,3.25,3.5,3.75,4}))))</f>
        <v/>
      </c>
      <c r="AC281" s="5" t="str">
        <f>IF(COUNT($A281)=0,"",IF($A281&lt;&gt;DR!$B283,"ERR",DR!BG283))</f>
        <v/>
      </c>
      <c r="AD281" s="2" t="str">
        <f>IF(COUNT($A281)=0,"",IF(AC281="3E","3E",IF(AC281="","I",LOOKUP(AC281/AE$2,{0,0.4,0.45,0.5,0.55,0.6,0.65,0.7,0.75,0.8,1},{"F","D","C","C+","B-","B","B+","A-","A","A+"}))))</f>
        <v/>
      </c>
      <c r="AE281" s="99" t="str">
        <f>IF(COUNT($A281)=0,"",IF(AC281="","--",IF(AC281="3E","3E",LOOKUP(AC281/AE$2,{0,0.4,0.45,0.5,0.55,0.6,0.65,0.7,0.75,0.8,1},{0,2,2.25,2.5,2.75,3,3.25,3.5,3.75,4}))))</f>
        <v/>
      </c>
      <c r="AF281" s="5" t="str">
        <f>IF(COUNT($A281)=0,"",IF($A281&lt;&gt;DR!$B283,"ERR",DR!BQ283))</f>
        <v/>
      </c>
      <c r="AG281" s="2" t="str">
        <f>IF(COUNT($A281)=0,"",IF(AF281="3E","3E",IF(AF281="","I",LOOKUP(AF281/AH$2,{0,0.4,0.45,0.5,0.55,0.6,0.65,0.7,0.75,0.8,1},{"F","D","C","C+","B-","B","B+","A-","A","A+"}))))</f>
        <v/>
      </c>
      <c r="AH281" s="99" t="str">
        <f>IF(COUNT($A281)=0,"",IF(AF281="","--",IF(AF281="3E","3E",LOOKUP(AF281/AH$2,{0,0.4,0.45,0.5,0.55,0.6,0.65,0.7,0.75,0.8,1},{0,2,2.25,2.5,2.75,3,3.25,3.5,3.75,4}))))</f>
        <v/>
      </c>
      <c r="AI281" s="5" t="str">
        <f>IF(COUNT($A281)=0,"",IF($A281&lt;&gt;DR!$B283,"ERR",DR!BY283))</f>
        <v/>
      </c>
      <c r="AJ281" s="2" t="str">
        <f>IF(COUNT($A281)=0,"",IF(AI281="3E","3E",IF(AI281="","I",LOOKUP(AI281/AK$2,{0,0.4,0.45,0.5,0.55,0.6,0.65,0.7,0.75,0.8,1},{"F","D","C","C+","B-","B","B+","A-","A","A+"}))))</f>
        <v/>
      </c>
      <c r="AK281" s="103" t="str">
        <f>IF(COUNT($A281)=0,"",IF(AI281="","--",IF(AI281="3E","3E",LOOKUP(AI281/AK$2,{0,0.4,0.45,0.5,0.55,0.6,0.65,0.7,0.75,0.8,1},{0,2,2.25,2.5,2.75,3,3.25,3.5,3.75,4}))))</f>
        <v/>
      </c>
      <c r="AL281" s="94" t="str">
        <f>IFERROR(IF(COUNT($A281)=0,"",IF(COUNT(W281)=0,"--",IF(COUNTIF(B281:AK281,"3E")&gt;0,"3E",SUM(IF(D281&gt;=2,D281*$D$3),IF(G281&gt;=2,G281*$G$3),IF(J281&gt;=2,J281*$J$3),IF(M281&gt;=2,M281*$M$3),IF(P281&gt;=2,P281*$P$3),IF(S281&gt;=2,S281*$S$3),IF(V281&gt;=2,V281*$V$3),IF(Y281&gt;=2,Y281*$Y$3),IF(AB281&gt;=2,AB281*$AB$3),IF(AE281&gt;=2,AE281*$AE$3),IF(AH281&gt;=2,AH281*$AH$3),IF(AK281&gt;=2,AK281*$AK$3))))),"")</f>
        <v/>
      </c>
      <c r="AM281" s="4" t="str">
        <f>IF(COUNT($A281)=0,"",IF(COUNT(W281)=0,"--",IF(COUNTIF(B281:Y281,"3E")&gt;0,"3E",TRUNC(SUM(IF(N(D281)&gt;=2,D$3*D281,0),IF(N(G281)&gt;=2,G$3*G281,0),IF(N(J281)&gt;=2,J$3*J281,0),IF(N(M281)&gt;=2,M$3*M281,0),IF(N(P281)&gt;=2,P$3*P281,0),IF(N(S281)&gt;=2,S$3*S281,0),IF(N(AB281)&gt;=2,AB$3*AB281,0),IF(N(AE281)&gt;=2,AE$3*AE281,0),IF(N(AH281)&gt;=2,AH$3*AH281,0),IF(N(V281)&gt;=2,V$3*V281,0),IF(N(Y281)&gt;=2,Y$3*Y281,0))/TCP,3))))</f>
        <v/>
      </c>
      <c r="AN281" s="2" t="str">
        <f>IFERROR(IF(COUNT($A281)=0,"",IF(COUNT(W281)=0,"--",IF(COUNTIF(B281:AK281,"3E")&gt;0,"3E",SUM(IF(D281&gt;=2,$D$3),IF(G281&gt;=2,$G$3),IF(J281&gt;=2,$J$3),IF(M281&gt;=2,$M$3),IF(P281&gt;=2,$P$3),IF(S281&gt;=2,$S$3),IF(V281&gt;=2,$V$3),IF(Y281&gt;=2,$Y$3),IF(AB281&gt;=2,$AB$3),IF(AE281&gt;=2,$AE$3),IF(AH281&gt;=2,$AH$3),IF(AK281&gt;=2,$AK$3))))),"")</f>
        <v/>
      </c>
      <c r="AO281" s="2" t="str">
        <f>IF(AM281="3E","3E",IF(COUNT($A281)=0,"",IF(COUNT(AK281)=0,"I",LOOKUP(AM281,{0,2,2.25,2.5,2.75,3,3.25,3.5,3.75,4},{"F","D","C","C+","B-","B","B+","A-","A","A+"}))))</f>
        <v/>
      </c>
      <c r="AP281" s="2" t="str">
        <f>IF(AM281="3E","3E",IF(OR(COUNT($A281)=0,COUNT(W281)=0),"",IF(AND(Y281&gt;=2,AM281&gt;=2,AN281&gt;=28),"PASS","FAIL")))</f>
        <v/>
      </c>
      <c r="AQ281" s="2" t="str">
        <f>IF(COUNT($A281)=0,"",IF(AP281="3E","3E",IF(AP281="PASS",CONCATENATE(IF(N(D281)&lt;2,"411F,",""),IF(N(G281)&lt;2,"412F,",""),IF(N(J281)&lt;2,"413F,",""),IF(N(M281)&lt;2,"421F,",""),IF(N(P281)&lt;2,"422F,",""),IF(N(S281)&lt;2,"423F,",""),IF(N(AB281)&lt;2,"431F,",""),IF(N(AE281)&lt;2,"432F,",""),IF(N(AH281)&lt;2,"433F,","")),"")))</f>
        <v/>
      </c>
      <c r="AR281" s="6" t="str">
        <f t="shared" si="5"/>
        <v/>
      </c>
    </row>
    <row r="282" spans="1:44" ht="18.95" customHeight="1" x14ac:dyDescent="0.25">
      <c r="A282" s="93" t="str">
        <f>IF(DR!$B284="","",DR!$B284)</f>
        <v/>
      </c>
      <c r="B282" s="5" t="str">
        <f>IF(COUNT($A282)=0,"",IF($A282&lt;&gt;DR!$B284,"ERR",DR!J284))</f>
        <v/>
      </c>
      <c r="C282" s="2" t="str">
        <f>IF(COUNT($A282)=0,"",IF(B282="3E","3E",IF(B282="","I",LOOKUP(B282/D$2,{0,0.4,0.45,0.5,0.55,0.6,0.65,0.7,0.75,0.8,1},{"F","D","C","C+","B-","B","B+","A-","A","A+"}))))</f>
        <v/>
      </c>
      <c r="D282" s="99" t="str">
        <f>IF(COUNT($A282)=0,"",IF(B282="","--",IF(B282="3E","3E",LOOKUP(B282/D$2,{0,0.4,0.45,0.5,0.55,0.6,0.65,0.7,0.75,0.8,1},{0,2,2.25,2.5,2.75,3,3.25,3.5,3.75,4}))))</f>
        <v/>
      </c>
      <c r="E282" s="5" t="str">
        <f>IF(COUNT($A282)=0,"",IF($A282&lt;&gt;DR!$B284,"ERR",DR!R284))</f>
        <v/>
      </c>
      <c r="F282" s="2" t="str">
        <f>IF(COUNT($A282)=0,"",IF(E282="3E","3E",IF(E282="","I",LOOKUP(E282/G$2,{0,0.4,0.45,0.5,0.55,0.6,0.65,0.7,0.75,0.8,1},{"F","D","C","C+","B-","B","B+","A-","A","A+"}))))</f>
        <v/>
      </c>
      <c r="G282" s="99" t="str">
        <f>IF(COUNT($A282)=0,"",IF(E282="","--",IF(E282="3E","3E",LOOKUP(E282/G$2,{0,0.4,0.45,0.5,0.55,0.6,0.65,0.7,0.75,0.8,1},{0,2,2.25,2.5,2.75,3,3.25,3.5,3.75,4}))))</f>
        <v/>
      </c>
      <c r="H282" s="5" t="str">
        <f>IF(COUNT($A282)=0,"",IF($A282&lt;&gt;DR!$B284,"ERR",DR!Z284))</f>
        <v/>
      </c>
      <c r="I282" s="2" t="str">
        <f>IF(COUNT($A282)=0,"",IF(H282="3E","3E",IF(H282="","I",LOOKUP(H282/J$2,{0,0.4,0.45,0.5,0.55,0.6,0.65,0.7,0.75,0.8,1},{"F","D","C","C+","B-","B","B+","A-","A","A+"}))))</f>
        <v/>
      </c>
      <c r="J282" s="99" t="str">
        <f>IF(COUNT($A282)=0,"",IF(H282="","--",IF(H282="3E","3E",LOOKUP(H282/J$2,{0,0.4,0.45,0.5,0.55,0.6,0.65,0.7,0.75,0.8,1},{0,2,2.25,2.5,2.75,3,3.25,3.5,3.75,4}))))</f>
        <v/>
      </c>
      <c r="K282" s="5" t="str">
        <f>IF(COUNT($A282)=0,"",IF($A282&lt;&gt;DR!$B284,"ERR",DR!AH284))</f>
        <v/>
      </c>
      <c r="L282" s="2" t="str">
        <f>IF(COUNT($A282)=0,"",IF(K282="3E","3E",IF(K282="","I",LOOKUP(K282/M$2,{0,0.4,0.45,0.5,0.55,0.6,0.65,0.7,0.75,0.8,1},{"F","D","C","C+","B-","B","B+","A-","A","A+"}))))</f>
        <v/>
      </c>
      <c r="M282" s="99" t="str">
        <f>IF(COUNT($A282)=0,"",IF(K282="","--",IF(K282="3E","3E",LOOKUP(K282/M$2,{0,0.4,0.45,0.5,0.55,0.6,0.65,0.7,0.75,0.8,1},{0,2,2.25,2.5,2.75,3,3.25,3.5,3.75,4}))))</f>
        <v/>
      </c>
      <c r="N282" s="5" t="str">
        <f>IF(COUNT($A282)=0,"",IF($A282&lt;&gt;DR!$B284,"ERR",DR!AP284))</f>
        <v/>
      </c>
      <c r="O282" s="2" t="str">
        <f>IF(COUNT($A282)=0,"",IF(N282="3E","3E",IF(N282="","I",LOOKUP(N282/P$2,{0,0.4,0.45,0.5,0.55,0.6,0.65,0.7,0.75,0.8,1},{"F","D","C","C+","B-","B","B+","A-","A","A+"}))))</f>
        <v/>
      </c>
      <c r="P282" s="99" t="str">
        <f>IF(COUNT($A282)=0,"",IF(N282="","--",IF(N282="3E","3E",LOOKUP(N282/P$2,{0,0.4,0.45,0.5,0.55,0.6,0.65,0.7,0.75,0.8,1},{0,2,2.25,2.5,2.75,3,3.25,3.5,3.75,4}))))</f>
        <v/>
      </c>
      <c r="Q282" s="5" t="str">
        <f>IF(COUNT($A282)=0,"",IF($A282&lt;&gt;DR!$B284,"ERR",DR!AX284))</f>
        <v/>
      </c>
      <c r="R282" s="2" t="str">
        <f>IF(COUNT($A282)=0,"",IF(Q282="3E","3E",IF(Q282="","I",LOOKUP(Q282/S$2,{0,0.4,0.45,0.5,0.55,0.6,0.65,0.7,0.75,0.8,1},{"F","D","C","C+","B-","B","B+","A-","A","A+"}))))</f>
        <v/>
      </c>
      <c r="S282" s="99" t="str">
        <f>IF(COUNT($A282)=0,"",IF(Q282="","--",IF(Q282="3E","3E",LOOKUP(Q282/S$2,{0,0.4,0.45,0.5,0.55,0.6,0.65,0.7,0.75,0.8,1},{0,2,2.25,2.5,2.75,3,3.25,3.5,3.75,4}))))</f>
        <v/>
      </c>
      <c r="T282" s="5" t="str">
        <f>IF(OR(COUNT($A282)=0,DR!BZ284=""),"",IF($A282&lt;&gt;DR!$B284,"ERR",DR!BZ284))</f>
        <v/>
      </c>
      <c r="U282" s="2" t="str">
        <f>IF(COUNT($A282)=0,"",IF(T282="3E","3E",IF(T282="","I",LOOKUP(T282/V$2,{0,0.4,0.45,0.5,0.55,0.6,0.65,0.7,0.75,0.8,1},{"F","D","C","C+","B-","B","B+","A-","A","A+"}))))</f>
        <v/>
      </c>
      <c r="V282" s="99" t="str">
        <f>IF(COUNT($A282)=0,"",IF(T282="","--",IF(T282="3E","3E",LOOKUP(T282/V$2,{0,0.4,0.45,0.5,0.55,0.6,0.65,0.7,0.75,0.8,1},{0,2,2.25,2.5,2.75,3,3.25,3.5,3.75,4}))))</f>
        <v/>
      </c>
      <c r="W282" s="5" t="str">
        <f>IF(COUNT($A282)=0,"",IF($A282&lt;&gt;DR!$B284,"ERR",IF(DR!$A284="IM",DR!CL284,DR!CK284)))</f>
        <v/>
      </c>
      <c r="X282" s="2" t="str">
        <f>IF(COUNT($A282)=0,"",IF(W282="3E","3E",IF(W282="","I",LOOKUP(W282/Y$2,{0,0.4,0.45,0.5,0.55,0.6,0.65,0.7,0.75,0.8,1},{"F","D","C","C+","B-","B","B+","A-","A","A+"}))))</f>
        <v/>
      </c>
      <c r="Y282" s="99" t="str">
        <f>IF(COUNT($A282)=0,"",IF(W282="","--",IF(W282="3E","3E",LOOKUP(W282/Y$2,{0,0.4,0.45,0.5,0.55,0.6,0.65,0.7,0.75,0.8,1},{0,2,2.25,2.5,2.75,3,3.25,3.5,3.75,4}))))</f>
        <v/>
      </c>
      <c r="Z282" s="5" t="str">
        <f>IF(COUNT($A282)=0,"",IF($A282&lt;&gt;DR!$B284,"ERR",DR!BF284))</f>
        <v/>
      </c>
      <c r="AA282" s="2" t="str">
        <f>IF(COUNT($A282)=0,"",IF(Z282="3E","3E",IF(Z282="","I",LOOKUP(Z282/AB$2,{0,0.4,0.45,0.5,0.55,0.6,0.65,0.7,0.75,0.8,1},{"F","D","C","C+","B-","B","B+","A-","A","A+"}))))</f>
        <v/>
      </c>
      <c r="AB282" s="99" t="str">
        <f>IF(COUNT($A282)=0,"",IF(Z282="","--",IF(Z282="3E","3E",LOOKUP(Z282/AB$2,{0,0.4,0.45,0.5,0.55,0.6,0.65,0.7,0.75,0.8,1},{0,2,2.25,2.5,2.75,3,3.25,3.5,3.75,4}))))</f>
        <v/>
      </c>
      <c r="AC282" s="5" t="str">
        <f>IF(COUNT($A282)=0,"",IF($A282&lt;&gt;DR!$B284,"ERR",DR!BG284))</f>
        <v/>
      </c>
      <c r="AD282" s="2" t="str">
        <f>IF(COUNT($A282)=0,"",IF(AC282="3E","3E",IF(AC282="","I",LOOKUP(AC282/AE$2,{0,0.4,0.45,0.5,0.55,0.6,0.65,0.7,0.75,0.8,1},{"F","D","C","C+","B-","B","B+","A-","A","A+"}))))</f>
        <v/>
      </c>
      <c r="AE282" s="99" t="str">
        <f>IF(COUNT($A282)=0,"",IF(AC282="","--",IF(AC282="3E","3E",LOOKUP(AC282/AE$2,{0,0.4,0.45,0.5,0.55,0.6,0.65,0.7,0.75,0.8,1},{0,2,2.25,2.5,2.75,3,3.25,3.5,3.75,4}))))</f>
        <v/>
      </c>
      <c r="AF282" s="5" t="str">
        <f>IF(COUNT($A282)=0,"",IF($A282&lt;&gt;DR!$B284,"ERR",DR!BQ284))</f>
        <v/>
      </c>
      <c r="AG282" s="2" t="str">
        <f>IF(COUNT($A282)=0,"",IF(AF282="3E","3E",IF(AF282="","I",LOOKUP(AF282/AH$2,{0,0.4,0.45,0.5,0.55,0.6,0.65,0.7,0.75,0.8,1},{"F","D","C","C+","B-","B","B+","A-","A","A+"}))))</f>
        <v/>
      </c>
      <c r="AH282" s="99" t="str">
        <f>IF(COUNT($A282)=0,"",IF(AF282="","--",IF(AF282="3E","3E",LOOKUP(AF282/AH$2,{0,0.4,0.45,0.5,0.55,0.6,0.65,0.7,0.75,0.8,1},{0,2,2.25,2.5,2.75,3,3.25,3.5,3.75,4}))))</f>
        <v/>
      </c>
      <c r="AI282" s="5" t="str">
        <f>IF(COUNT($A282)=0,"",IF($A282&lt;&gt;DR!$B284,"ERR",DR!BY284))</f>
        <v/>
      </c>
      <c r="AJ282" s="2" t="str">
        <f>IF(COUNT($A282)=0,"",IF(AI282="3E","3E",IF(AI282="","I",LOOKUP(AI282/AK$2,{0,0.4,0.45,0.5,0.55,0.6,0.65,0.7,0.75,0.8,1},{"F","D","C","C+","B-","B","B+","A-","A","A+"}))))</f>
        <v/>
      </c>
      <c r="AK282" s="103" t="str">
        <f>IF(COUNT($A282)=0,"",IF(AI282="","--",IF(AI282="3E","3E",LOOKUP(AI282/AK$2,{0,0.4,0.45,0.5,0.55,0.6,0.65,0.7,0.75,0.8,1},{0,2,2.25,2.5,2.75,3,3.25,3.5,3.75,4}))))</f>
        <v/>
      </c>
      <c r="AL282" s="94" t="str">
        <f>IFERROR(IF(COUNT($A282)=0,"",IF(COUNT(W282)=0,"--",IF(COUNTIF(B282:AK282,"3E")&gt;0,"3E",SUM(IF(D282&gt;=2,D282*$D$3),IF(G282&gt;=2,G282*$G$3),IF(J282&gt;=2,J282*$J$3),IF(M282&gt;=2,M282*$M$3),IF(P282&gt;=2,P282*$P$3),IF(S282&gt;=2,S282*$S$3),IF(V282&gt;=2,V282*$V$3),IF(Y282&gt;=2,Y282*$Y$3),IF(AB282&gt;=2,AB282*$AB$3),IF(AE282&gt;=2,AE282*$AE$3),IF(AH282&gt;=2,AH282*$AH$3),IF(AK282&gt;=2,AK282*$AK$3))))),"")</f>
        <v/>
      </c>
      <c r="AM282" s="4" t="str">
        <f>IF(COUNT($A282)=0,"",IF(COUNT(W282)=0,"--",IF(COUNTIF(B282:Y282,"3E")&gt;0,"3E",TRUNC(SUM(IF(N(D282)&gt;=2,D$3*D282,0),IF(N(G282)&gt;=2,G$3*G282,0),IF(N(J282)&gt;=2,J$3*J282,0),IF(N(M282)&gt;=2,M$3*M282,0),IF(N(P282)&gt;=2,P$3*P282,0),IF(N(S282)&gt;=2,S$3*S282,0),IF(N(AB282)&gt;=2,AB$3*AB282,0),IF(N(AE282)&gt;=2,AE$3*AE282,0),IF(N(AH282)&gt;=2,AH$3*AH282,0),IF(N(V282)&gt;=2,V$3*V282,0),IF(N(Y282)&gt;=2,Y$3*Y282,0))/TCP,3))))</f>
        <v/>
      </c>
      <c r="AN282" s="2" t="str">
        <f>IFERROR(IF(COUNT($A282)=0,"",IF(COUNT(W282)=0,"--",IF(COUNTIF(B282:AK282,"3E")&gt;0,"3E",SUM(IF(D282&gt;=2,$D$3),IF(G282&gt;=2,$G$3),IF(J282&gt;=2,$J$3),IF(M282&gt;=2,$M$3),IF(P282&gt;=2,$P$3),IF(S282&gt;=2,$S$3),IF(V282&gt;=2,$V$3),IF(Y282&gt;=2,$Y$3),IF(AB282&gt;=2,$AB$3),IF(AE282&gt;=2,$AE$3),IF(AH282&gt;=2,$AH$3),IF(AK282&gt;=2,$AK$3))))),"")</f>
        <v/>
      </c>
      <c r="AO282" s="2" t="str">
        <f>IF(AM282="3E","3E",IF(COUNT($A282)=0,"",IF(COUNT(AK282)=0,"I",LOOKUP(AM282,{0,2,2.25,2.5,2.75,3,3.25,3.5,3.75,4},{"F","D","C","C+","B-","B","B+","A-","A","A+"}))))</f>
        <v/>
      </c>
      <c r="AP282" s="2" t="str">
        <f>IF(AM282="3E","3E",IF(OR(COUNT($A282)=0,COUNT(W282)=0),"",IF(AND(Y282&gt;=2,AM282&gt;=2,AN282&gt;=28),"PASS","FAIL")))</f>
        <v/>
      </c>
      <c r="AQ282" s="2" t="str">
        <f>IF(COUNT($A282)=0,"",IF(AP282="3E","3E",IF(AP282="PASS",CONCATENATE(IF(N(D282)&lt;2,"411F,",""),IF(N(G282)&lt;2,"412F,",""),IF(N(J282)&lt;2,"413F,",""),IF(N(M282)&lt;2,"421F,",""),IF(N(P282)&lt;2,"422F,",""),IF(N(S282)&lt;2,"423F,",""),IF(N(AB282)&lt;2,"431F,",""),IF(N(AE282)&lt;2,"432F,",""),IF(N(AH282)&lt;2,"433F,","")),"")))</f>
        <v/>
      </c>
      <c r="AR282" s="6" t="str">
        <f t="shared" si="5"/>
        <v/>
      </c>
    </row>
    <row r="283" spans="1:44" ht="18.95" customHeight="1" x14ac:dyDescent="0.25">
      <c r="A283" s="93" t="str">
        <f>IF(DR!$B285="","",DR!$B285)</f>
        <v/>
      </c>
      <c r="B283" s="5" t="str">
        <f>IF(COUNT($A283)=0,"",IF($A283&lt;&gt;DR!$B285,"ERR",DR!J285))</f>
        <v/>
      </c>
      <c r="C283" s="2" t="str">
        <f>IF(COUNT($A283)=0,"",IF(B283="3E","3E",IF(B283="","I",LOOKUP(B283/D$2,{0,0.4,0.45,0.5,0.55,0.6,0.65,0.7,0.75,0.8,1},{"F","D","C","C+","B-","B","B+","A-","A","A+"}))))</f>
        <v/>
      </c>
      <c r="D283" s="99" t="str">
        <f>IF(COUNT($A283)=0,"",IF(B283="","--",IF(B283="3E","3E",LOOKUP(B283/D$2,{0,0.4,0.45,0.5,0.55,0.6,0.65,0.7,0.75,0.8,1},{0,2,2.25,2.5,2.75,3,3.25,3.5,3.75,4}))))</f>
        <v/>
      </c>
      <c r="E283" s="5" t="str">
        <f>IF(COUNT($A283)=0,"",IF($A283&lt;&gt;DR!$B285,"ERR",DR!R285))</f>
        <v/>
      </c>
      <c r="F283" s="2" t="str">
        <f>IF(COUNT($A283)=0,"",IF(E283="3E","3E",IF(E283="","I",LOOKUP(E283/G$2,{0,0.4,0.45,0.5,0.55,0.6,0.65,0.7,0.75,0.8,1},{"F","D","C","C+","B-","B","B+","A-","A","A+"}))))</f>
        <v/>
      </c>
      <c r="G283" s="99" t="str">
        <f>IF(COUNT($A283)=0,"",IF(E283="","--",IF(E283="3E","3E",LOOKUP(E283/G$2,{0,0.4,0.45,0.5,0.55,0.6,0.65,0.7,0.75,0.8,1},{0,2,2.25,2.5,2.75,3,3.25,3.5,3.75,4}))))</f>
        <v/>
      </c>
      <c r="H283" s="5" t="str">
        <f>IF(COUNT($A283)=0,"",IF($A283&lt;&gt;DR!$B285,"ERR",DR!Z285))</f>
        <v/>
      </c>
      <c r="I283" s="2" t="str">
        <f>IF(COUNT($A283)=0,"",IF(H283="3E","3E",IF(H283="","I",LOOKUP(H283/J$2,{0,0.4,0.45,0.5,0.55,0.6,0.65,0.7,0.75,0.8,1},{"F","D","C","C+","B-","B","B+","A-","A","A+"}))))</f>
        <v/>
      </c>
      <c r="J283" s="99" t="str">
        <f>IF(COUNT($A283)=0,"",IF(H283="","--",IF(H283="3E","3E",LOOKUP(H283/J$2,{0,0.4,0.45,0.5,0.55,0.6,0.65,0.7,0.75,0.8,1},{0,2,2.25,2.5,2.75,3,3.25,3.5,3.75,4}))))</f>
        <v/>
      </c>
      <c r="K283" s="5" t="str">
        <f>IF(COUNT($A283)=0,"",IF($A283&lt;&gt;DR!$B285,"ERR",DR!AH285))</f>
        <v/>
      </c>
      <c r="L283" s="2" t="str">
        <f>IF(COUNT($A283)=0,"",IF(K283="3E","3E",IF(K283="","I",LOOKUP(K283/M$2,{0,0.4,0.45,0.5,0.55,0.6,0.65,0.7,0.75,0.8,1},{"F","D","C","C+","B-","B","B+","A-","A","A+"}))))</f>
        <v/>
      </c>
      <c r="M283" s="99" t="str">
        <f>IF(COUNT($A283)=0,"",IF(K283="","--",IF(K283="3E","3E",LOOKUP(K283/M$2,{0,0.4,0.45,0.5,0.55,0.6,0.65,0.7,0.75,0.8,1},{0,2,2.25,2.5,2.75,3,3.25,3.5,3.75,4}))))</f>
        <v/>
      </c>
      <c r="N283" s="5" t="str">
        <f>IF(COUNT($A283)=0,"",IF($A283&lt;&gt;DR!$B285,"ERR",DR!AP285))</f>
        <v/>
      </c>
      <c r="O283" s="2" t="str">
        <f>IF(COUNT($A283)=0,"",IF(N283="3E","3E",IF(N283="","I",LOOKUP(N283/P$2,{0,0.4,0.45,0.5,0.55,0.6,0.65,0.7,0.75,0.8,1},{"F","D","C","C+","B-","B","B+","A-","A","A+"}))))</f>
        <v/>
      </c>
      <c r="P283" s="99" t="str">
        <f>IF(COUNT($A283)=0,"",IF(N283="","--",IF(N283="3E","3E",LOOKUP(N283/P$2,{0,0.4,0.45,0.5,0.55,0.6,0.65,0.7,0.75,0.8,1},{0,2,2.25,2.5,2.75,3,3.25,3.5,3.75,4}))))</f>
        <v/>
      </c>
      <c r="Q283" s="5" t="str">
        <f>IF(COUNT($A283)=0,"",IF($A283&lt;&gt;DR!$B285,"ERR",DR!AX285))</f>
        <v/>
      </c>
      <c r="R283" s="2" t="str">
        <f>IF(COUNT($A283)=0,"",IF(Q283="3E","3E",IF(Q283="","I",LOOKUP(Q283/S$2,{0,0.4,0.45,0.5,0.55,0.6,0.65,0.7,0.75,0.8,1},{"F","D","C","C+","B-","B","B+","A-","A","A+"}))))</f>
        <v/>
      </c>
      <c r="S283" s="99" t="str">
        <f>IF(COUNT($A283)=0,"",IF(Q283="","--",IF(Q283="3E","3E",LOOKUP(Q283/S$2,{0,0.4,0.45,0.5,0.55,0.6,0.65,0.7,0.75,0.8,1},{0,2,2.25,2.5,2.75,3,3.25,3.5,3.75,4}))))</f>
        <v/>
      </c>
      <c r="T283" s="5" t="str">
        <f>IF(OR(COUNT($A283)=0,DR!BZ285=""),"",IF($A283&lt;&gt;DR!$B285,"ERR",DR!BZ285))</f>
        <v/>
      </c>
      <c r="U283" s="2" t="str">
        <f>IF(COUNT($A283)=0,"",IF(T283="3E","3E",IF(T283="","I",LOOKUP(T283/V$2,{0,0.4,0.45,0.5,0.55,0.6,0.65,0.7,0.75,0.8,1},{"F","D","C","C+","B-","B","B+","A-","A","A+"}))))</f>
        <v/>
      </c>
      <c r="V283" s="99" t="str">
        <f>IF(COUNT($A283)=0,"",IF(T283="","--",IF(T283="3E","3E",LOOKUP(T283/V$2,{0,0.4,0.45,0.5,0.55,0.6,0.65,0.7,0.75,0.8,1},{0,2,2.25,2.5,2.75,3,3.25,3.5,3.75,4}))))</f>
        <v/>
      </c>
      <c r="W283" s="5" t="str">
        <f>IF(COUNT($A283)=0,"",IF($A283&lt;&gt;DR!$B285,"ERR",IF(DR!$A285="IM",DR!CL285,DR!CK285)))</f>
        <v/>
      </c>
      <c r="X283" s="2" t="str">
        <f>IF(COUNT($A283)=0,"",IF(W283="3E","3E",IF(W283="","I",LOOKUP(W283/Y$2,{0,0.4,0.45,0.5,0.55,0.6,0.65,0.7,0.75,0.8,1},{"F","D","C","C+","B-","B","B+","A-","A","A+"}))))</f>
        <v/>
      </c>
      <c r="Y283" s="99" t="str">
        <f>IF(COUNT($A283)=0,"",IF(W283="","--",IF(W283="3E","3E",LOOKUP(W283/Y$2,{0,0.4,0.45,0.5,0.55,0.6,0.65,0.7,0.75,0.8,1},{0,2,2.25,2.5,2.75,3,3.25,3.5,3.75,4}))))</f>
        <v/>
      </c>
      <c r="Z283" s="5" t="str">
        <f>IF(COUNT($A283)=0,"",IF($A283&lt;&gt;DR!$B285,"ERR",DR!BF285))</f>
        <v/>
      </c>
      <c r="AA283" s="2" t="str">
        <f>IF(COUNT($A283)=0,"",IF(Z283="3E","3E",IF(Z283="","I",LOOKUP(Z283/AB$2,{0,0.4,0.45,0.5,0.55,0.6,0.65,0.7,0.75,0.8,1},{"F","D","C","C+","B-","B","B+","A-","A","A+"}))))</f>
        <v/>
      </c>
      <c r="AB283" s="99" t="str">
        <f>IF(COUNT($A283)=0,"",IF(Z283="","--",IF(Z283="3E","3E",LOOKUP(Z283/AB$2,{0,0.4,0.45,0.5,0.55,0.6,0.65,0.7,0.75,0.8,1},{0,2,2.25,2.5,2.75,3,3.25,3.5,3.75,4}))))</f>
        <v/>
      </c>
      <c r="AC283" s="5" t="str">
        <f>IF(COUNT($A283)=0,"",IF($A283&lt;&gt;DR!$B285,"ERR",DR!BG285))</f>
        <v/>
      </c>
      <c r="AD283" s="2" t="str">
        <f>IF(COUNT($A283)=0,"",IF(AC283="3E","3E",IF(AC283="","I",LOOKUP(AC283/AE$2,{0,0.4,0.45,0.5,0.55,0.6,0.65,0.7,0.75,0.8,1},{"F","D","C","C+","B-","B","B+","A-","A","A+"}))))</f>
        <v/>
      </c>
      <c r="AE283" s="99" t="str">
        <f>IF(COUNT($A283)=0,"",IF(AC283="","--",IF(AC283="3E","3E",LOOKUP(AC283/AE$2,{0,0.4,0.45,0.5,0.55,0.6,0.65,0.7,0.75,0.8,1},{0,2,2.25,2.5,2.75,3,3.25,3.5,3.75,4}))))</f>
        <v/>
      </c>
      <c r="AF283" s="5" t="str">
        <f>IF(COUNT($A283)=0,"",IF($A283&lt;&gt;DR!$B285,"ERR",DR!BQ285))</f>
        <v/>
      </c>
      <c r="AG283" s="2" t="str">
        <f>IF(COUNT($A283)=0,"",IF(AF283="3E","3E",IF(AF283="","I",LOOKUP(AF283/AH$2,{0,0.4,0.45,0.5,0.55,0.6,0.65,0.7,0.75,0.8,1},{"F","D","C","C+","B-","B","B+","A-","A","A+"}))))</f>
        <v/>
      </c>
      <c r="AH283" s="99" t="str">
        <f>IF(COUNT($A283)=0,"",IF(AF283="","--",IF(AF283="3E","3E",LOOKUP(AF283/AH$2,{0,0.4,0.45,0.5,0.55,0.6,0.65,0.7,0.75,0.8,1},{0,2,2.25,2.5,2.75,3,3.25,3.5,3.75,4}))))</f>
        <v/>
      </c>
      <c r="AI283" s="5" t="str">
        <f>IF(COUNT($A283)=0,"",IF($A283&lt;&gt;DR!$B285,"ERR",DR!BY285))</f>
        <v/>
      </c>
      <c r="AJ283" s="2" t="str">
        <f>IF(COUNT($A283)=0,"",IF(AI283="3E","3E",IF(AI283="","I",LOOKUP(AI283/AK$2,{0,0.4,0.45,0.5,0.55,0.6,0.65,0.7,0.75,0.8,1},{"F","D","C","C+","B-","B","B+","A-","A","A+"}))))</f>
        <v/>
      </c>
      <c r="AK283" s="103" t="str">
        <f>IF(COUNT($A283)=0,"",IF(AI283="","--",IF(AI283="3E","3E",LOOKUP(AI283/AK$2,{0,0.4,0.45,0.5,0.55,0.6,0.65,0.7,0.75,0.8,1},{0,2,2.25,2.5,2.75,3,3.25,3.5,3.75,4}))))</f>
        <v/>
      </c>
      <c r="AL283" s="94" t="str">
        <f>IFERROR(IF(COUNT($A283)=0,"",IF(COUNT(W283)=0,"--",IF(COUNTIF(B283:AK283,"3E")&gt;0,"3E",SUM(IF(D283&gt;=2,D283*$D$3),IF(G283&gt;=2,G283*$G$3),IF(J283&gt;=2,J283*$J$3),IF(M283&gt;=2,M283*$M$3),IF(P283&gt;=2,P283*$P$3),IF(S283&gt;=2,S283*$S$3),IF(V283&gt;=2,V283*$V$3),IF(Y283&gt;=2,Y283*$Y$3),IF(AB283&gt;=2,AB283*$AB$3),IF(AE283&gt;=2,AE283*$AE$3),IF(AH283&gt;=2,AH283*$AH$3),IF(AK283&gt;=2,AK283*$AK$3))))),"")</f>
        <v/>
      </c>
      <c r="AM283" s="4" t="str">
        <f>IF(COUNT($A283)=0,"",IF(COUNT(W283)=0,"--",IF(COUNTIF(B283:Y283,"3E")&gt;0,"3E",TRUNC(SUM(IF(N(D283)&gt;=2,D$3*D283,0),IF(N(G283)&gt;=2,G$3*G283,0),IF(N(J283)&gt;=2,J$3*J283,0),IF(N(M283)&gt;=2,M$3*M283,0),IF(N(P283)&gt;=2,P$3*P283,0),IF(N(S283)&gt;=2,S$3*S283,0),IF(N(AB283)&gt;=2,AB$3*AB283,0),IF(N(AE283)&gt;=2,AE$3*AE283,0),IF(N(AH283)&gt;=2,AH$3*AH283,0),IF(N(V283)&gt;=2,V$3*V283,0),IF(N(Y283)&gt;=2,Y$3*Y283,0))/TCP,3))))</f>
        <v/>
      </c>
      <c r="AN283" s="2" t="str">
        <f>IFERROR(IF(COUNT($A283)=0,"",IF(COUNT(W283)=0,"--",IF(COUNTIF(B283:AK283,"3E")&gt;0,"3E",SUM(IF(D283&gt;=2,$D$3),IF(G283&gt;=2,$G$3),IF(J283&gt;=2,$J$3),IF(M283&gt;=2,$M$3),IF(P283&gt;=2,$P$3),IF(S283&gt;=2,$S$3),IF(V283&gt;=2,$V$3),IF(Y283&gt;=2,$Y$3),IF(AB283&gt;=2,$AB$3),IF(AE283&gt;=2,$AE$3),IF(AH283&gt;=2,$AH$3),IF(AK283&gt;=2,$AK$3))))),"")</f>
        <v/>
      </c>
      <c r="AO283" s="2" t="str">
        <f>IF(AM283="3E","3E",IF(COUNT($A283)=0,"",IF(COUNT(AK283)=0,"I",LOOKUP(AM283,{0,2,2.25,2.5,2.75,3,3.25,3.5,3.75,4},{"F","D","C","C+","B-","B","B+","A-","A","A+"}))))</f>
        <v/>
      </c>
      <c r="AP283" s="2" t="str">
        <f>IF(AM283="3E","3E",IF(OR(COUNT($A283)=0,COUNT(W283)=0),"",IF(AND(Y283&gt;=2,AM283&gt;=2,AN283&gt;=28),"PASS","FAIL")))</f>
        <v/>
      </c>
      <c r="AQ283" s="2" t="str">
        <f>IF(COUNT($A283)=0,"",IF(AP283="3E","3E",IF(AP283="PASS",CONCATENATE(IF(N(D283)&lt;2,"411F,",""),IF(N(G283)&lt;2,"412F,",""),IF(N(J283)&lt;2,"413F,",""),IF(N(M283)&lt;2,"421F,",""),IF(N(P283)&lt;2,"422F,",""),IF(N(S283)&lt;2,"423F,",""),IF(N(AB283)&lt;2,"431F,",""),IF(N(AE283)&lt;2,"432F,",""),IF(N(AH283)&lt;2,"433F,","")),"")))</f>
        <v/>
      </c>
      <c r="AR283" s="6" t="str">
        <f t="shared" si="5"/>
        <v/>
      </c>
    </row>
    <row r="284" spans="1:44" ht="18.95" customHeight="1" x14ac:dyDescent="0.25">
      <c r="A284" s="93" t="str">
        <f>IF(DR!$B286="","",DR!$B286)</f>
        <v/>
      </c>
      <c r="B284" s="5" t="str">
        <f>IF(COUNT($A284)=0,"",IF($A284&lt;&gt;DR!$B286,"ERR",DR!J286))</f>
        <v/>
      </c>
      <c r="C284" s="2" t="str">
        <f>IF(COUNT($A284)=0,"",IF(B284="3E","3E",IF(B284="","I",LOOKUP(B284/D$2,{0,0.4,0.45,0.5,0.55,0.6,0.65,0.7,0.75,0.8,1},{"F","D","C","C+","B-","B","B+","A-","A","A+"}))))</f>
        <v/>
      </c>
      <c r="D284" s="99" t="str">
        <f>IF(COUNT($A284)=0,"",IF(B284="","--",IF(B284="3E","3E",LOOKUP(B284/D$2,{0,0.4,0.45,0.5,0.55,0.6,0.65,0.7,0.75,0.8,1},{0,2,2.25,2.5,2.75,3,3.25,3.5,3.75,4}))))</f>
        <v/>
      </c>
      <c r="E284" s="5" t="str">
        <f>IF(COUNT($A284)=0,"",IF($A284&lt;&gt;DR!$B286,"ERR",DR!R286))</f>
        <v/>
      </c>
      <c r="F284" s="2" t="str">
        <f>IF(COUNT($A284)=0,"",IF(E284="3E","3E",IF(E284="","I",LOOKUP(E284/G$2,{0,0.4,0.45,0.5,0.55,0.6,0.65,0.7,0.75,0.8,1},{"F","D","C","C+","B-","B","B+","A-","A","A+"}))))</f>
        <v/>
      </c>
      <c r="G284" s="99" t="str">
        <f>IF(COUNT($A284)=0,"",IF(E284="","--",IF(E284="3E","3E",LOOKUP(E284/G$2,{0,0.4,0.45,0.5,0.55,0.6,0.65,0.7,0.75,0.8,1},{0,2,2.25,2.5,2.75,3,3.25,3.5,3.75,4}))))</f>
        <v/>
      </c>
      <c r="H284" s="5" t="str">
        <f>IF(COUNT($A284)=0,"",IF($A284&lt;&gt;DR!$B286,"ERR",DR!Z286))</f>
        <v/>
      </c>
      <c r="I284" s="2" t="str">
        <f>IF(COUNT($A284)=0,"",IF(H284="3E","3E",IF(H284="","I",LOOKUP(H284/J$2,{0,0.4,0.45,0.5,0.55,0.6,0.65,0.7,0.75,0.8,1},{"F","D","C","C+","B-","B","B+","A-","A","A+"}))))</f>
        <v/>
      </c>
      <c r="J284" s="99" t="str">
        <f>IF(COUNT($A284)=0,"",IF(H284="","--",IF(H284="3E","3E",LOOKUP(H284/J$2,{0,0.4,0.45,0.5,0.55,0.6,0.65,0.7,0.75,0.8,1},{0,2,2.25,2.5,2.75,3,3.25,3.5,3.75,4}))))</f>
        <v/>
      </c>
      <c r="K284" s="5" t="str">
        <f>IF(COUNT($A284)=0,"",IF($A284&lt;&gt;DR!$B286,"ERR",DR!AH286))</f>
        <v/>
      </c>
      <c r="L284" s="2" t="str">
        <f>IF(COUNT($A284)=0,"",IF(K284="3E","3E",IF(K284="","I",LOOKUP(K284/M$2,{0,0.4,0.45,0.5,0.55,0.6,0.65,0.7,0.75,0.8,1},{"F","D","C","C+","B-","B","B+","A-","A","A+"}))))</f>
        <v/>
      </c>
      <c r="M284" s="99" t="str">
        <f>IF(COUNT($A284)=0,"",IF(K284="","--",IF(K284="3E","3E",LOOKUP(K284/M$2,{0,0.4,0.45,0.5,0.55,0.6,0.65,0.7,0.75,0.8,1},{0,2,2.25,2.5,2.75,3,3.25,3.5,3.75,4}))))</f>
        <v/>
      </c>
      <c r="N284" s="5" t="str">
        <f>IF(COUNT($A284)=0,"",IF($A284&lt;&gt;DR!$B286,"ERR",DR!AP286))</f>
        <v/>
      </c>
      <c r="O284" s="2" t="str">
        <f>IF(COUNT($A284)=0,"",IF(N284="3E","3E",IF(N284="","I",LOOKUP(N284/P$2,{0,0.4,0.45,0.5,0.55,0.6,0.65,0.7,0.75,0.8,1},{"F","D","C","C+","B-","B","B+","A-","A","A+"}))))</f>
        <v/>
      </c>
      <c r="P284" s="99" t="str">
        <f>IF(COUNT($A284)=0,"",IF(N284="","--",IF(N284="3E","3E",LOOKUP(N284/P$2,{0,0.4,0.45,0.5,0.55,0.6,0.65,0.7,0.75,0.8,1},{0,2,2.25,2.5,2.75,3,3.25,3.5,3.75,4}))))</f>
        <v/>
      </c>
      <c r="Q284" s="5" t="str">
        <f>IF(COUNT($A284)=0,"",IF($A284&lt;&gt;DR!$B286,"ERR",DR!AX286))</f>
        <v/>
      </c>
      <c r="R284" s="2" t="str">
        <f>IF(COUNT($A284)=0,"",IF(Q284="3E","3E",IF(Q284="","I",LOOKUP(Q284/S$2,{0,0.4,0.45,0.5,0.55,0.6,0.65,0.7,0.75,0.8,1},{"F","D","C","C+","B-","B","B+","A-","A","A+"}))))</f>
        <v/>
      </c>
      <c r="S284" s="99" t="str">
        <f>IF(COUNT($A284)=0,"",IF(Q284="","--",IF(Q284="3E","3E",LOOKUP(Q284/S$2,{0,0.4,0.45,0.5,0.55,0.6,0.65,0.7,0.75,0.8,1},{0,2,2.25,2.5,2.75,3,3.25,3.5,3.75,4}))))</f>
        <v/>
      </c>
      <c r="T284" s="5" t="str">
        <f>IF(OR(COUNT($A284)=0,DR!BZ286=""),"",IF($A284&lt;&gt;DR!$B286,"ERR",DR!BZ286))</f>
        <v/>
      </c>
      <c r="U284" s="2" t="str">
        <f>IF(COUNT($A284)=0,"",IF(T284="3E","3E",IF(T284="","I",LOOKUP(T284/V$2,{0,0.4,0.45,0.5,0.55,0.6,0.65,0.7,0.75,0.8,1},{"F","D","C","C+","B-","B","B+","A-","A","A+"}))))</f>
        <v/>
      </c>
      <c r="V284" s="99" t="str">
        <f>IF(COUNT($A284)=0,"",IF(T284="","--",IF(T284="3E","3E",LOOKUP(T284/V$2,{0,0.4,0.45,0.5,0.55,0.6,0.65,0.7,0.75,0.8,1},{0,2,2.25,2.5,2.75,3,3.25,3.5,3.75,4}))))</f>
        <v/>
      </c>
      <c r="W284" s="5" t="str">
        <f>IF(COUNT($A284)=0,"",IF($A284&lt;&gt;DR!$B286,"ERR",IF(DR!$A286="IM",DR!CL286,DR!CK286)))</f>
        <v/>
      </c>
      <c r="X284" s="2" t="str">
        <f>IF(COUNT($A284)=0,"",IF(W284="3E","3E",IF(W284="","I",LOOKUP(W284/Y$2,{0,0.4,0.45,0.5,0.55,0.6,0.65,0.7,0.75,0.8,1},{"F","D","C","C+","B-","B","B+","A-","A","A+"}))))</f>
        <v/>
      </c>
      <c r="Y284" s="99" t="str">
        <f>IF(COUNT($A284)=0,"",IF(W284="","--",IF(W284="3E","3E",LOOKUP(W284/Y$2,{0,0.4,0.45,0.5,0.55,0.6,0.65,0.7,0.75,0.8,1},{0,2,2.25,2.5,2.75,3,3.25,3.5,3.75,4}))))</f>
        <v/>
      </c>
      <c r="Z284" s="5" t="str">
        <f>IF(COUNT($A284)=0,"",IF($A284&lt;&gt;DR!$B286,"ERR",DR!BF286))</f>
        <v/>
      </c>
      <c r="AA284" s="2" t="str">
        <f>IF(COUNT($A284)=0,"",IF(Z284="3E","3E",IF(Z284="","I",LOOKUP(Z284/AB$2,{0,0.4,0.45,0.5,0.55,0.6,0.65,0.7,0.75,0.8,1},{"F","D","C","C+","B-","B","B+","A-","A","A+"}))))</f>
        <v/>
      </c>
      <c r="AB284" s="99" t="str">
        <f>IF(COUNT($A284)=0,"",IF(Z284="","--",IF(Z284="3E","3E",LOOKUP(Z284/AB$2,{0,0.4,0.45,0.5,0.55,0.6,0.65,0.7,0.75,0.8,1},{0,2,2.25,2.5,2.75,3,3.25,3.5,3.75,4}))))</f>
        <v/>
      </c>
      <c r="AC284" s="5" t="str">
        <f>IF(COUNT($A284)=0,"",IF($A284&lt;&gt;DR!$B286,"ERR",DR!BG286))</f>
        <v/>
      </c>
      <c r="AD284" s="2" t="str">
        <f>IF(COUNT($A284)=0,"",IF(AC284="3E","3E",IF(AC284="","I",LOOKUP(AC284/AE$2,{0,0.4,0.45,0.5,0.55,0.6,0.65,0.7,0.75,0.8,1},{"F","D","C","C+","B-","B","B+","A-","A","A+"}))))</f>
        <v/>
      </c>
      <c r="AE284" s="99" t="str">
        <f>IF(COUNT($A284)=0,"",IF(AC284="","--",IF(AC284="3E","3E",LOOKUP(AC284/AE$2,{0,0.4,0.45,0.5,0.55,0.6,0.65,0.7,0.75,0.8,1},{0,2,2.25,2.5,2.75,3,3.25,3.5,3.75,4}))))</f>
        <v/>
      </c>
      <c r="AF284" s="5" t="str">
        <f>IF(COUNT($A284)=0,"",IF($A284&lt;&gt;DR!$B286,"ERR",DR!BQ286))</f>
        <v/>
      </c>
      <c r="AG284" s="2" t="str">
        <f>IF(COUNT($A284)=0,"",IF(AF284="3E","3E",IF(AF284="","I",LOOKUP(AF284/AH$2,{0,0.4,0.45,0.5,0.55,0.6,0.65,0.7,0.75,0.8,1},{"F","D","C","C+","B-","B","B+","A-","A","A+"}))))</f>
        <v/>
      </c>
      <c r="AH284" s="99" t="str">
        <f>IF(COUNT($A284)=0,"",IF(AF284="","--",IF(AF284="3E","3E",LOOKUP(AF284/AH$2,{0,0.4,0.45,0.5,0.55,0.6,0.65,0.7,0.75,0.8,1},{0,2,2.25,2.5,2.75,3,3.25,3.5,3.75,4}))))</f>
        <v/>
      </c>
      <c r="AI284" s="5" t="str">
        <f>IF(COUNT($A284)=0,"",IF($A284&lt;&gt;DR!$B286,"ERR",DR!BY286))</f>
        <v/>
      </c>
      <c r="AJ284" s="2" t="str">
        <f>IF(COUNT($A284)=0,"",IF(AI284="3E","3E",IF(AI284="","I",LOOKUP(AI284/AK$2,{0,0.4,0.45,0.5,0.55,0.6,0.65,0.7,0.75,0.8,1},{"F","D","C","C+","B-","B","B+","A-","A","A+"}))))</f>
        <v/>
      </c>
      <c r="AK284" s="103" t="str">
        <f>IF(COUNT($A284)=0,"",IF(AI284="","--",IF(AI284="3E","3E",LOOKUP(AI284/AK$2,{0,0.4,0.45,0.5,0.55,0.6,0.65,0.7,0.75,0.8,1},{0,2,2.25,2.5,2.75,3,3.25,3.5,3.75,4}))))</f>
        <v/>
      </c>
      <c r="AL284" s="94" t="str">
        <f>IFERROR(IF(COUNT($A284)=0,"",IF(COUNT(W284)=0,"--",IF(COUNTIF(B284:AK284,"3E")&gt;0,"3E",SUM(IF(D284&gt;=2,D284*$D$3),IF(G284&gt;=2,G284*$G$3),IF(J284&gt;=2,J284*$J$3),IF(M284&gt;=2,M284*$M$3),IF(P284&gt;=2,P284*$P$3),IF(S284&gt;=2,S284*$S$3),IF(V284&gt;=2,V284*$V$3),IF(Y284&gt;=2,Y284*$Y$3),IF(AB284&gt;=2,AB284*$AB$3),IF(AE284&gt;=2,AE284*$AE$3),IF(AH284&gt;=2,AH284*$AH$3),IF(AK284&gt;=2,AK284*$AK$3))))),"")</f>
        <v/>
      </c>
      <c r="AM284" s="4" t="str">
        <f>IF(COUNT($A284)=0,"",IF(COUNT(W284)=0,"--",IF(COUNTIF(B284:Y284,"3E")&gt;0,"3E",TRUNC(SUM(IF(N(D284)&gt;=2,D$3*D284,0),IF(N(G284)&gt;=2,G$3*G284,0),IF(N(J284)&gt;=2,J$3*J284,0),IF(N(M284)&gt;=2,M$3*M284,0),IF(N(P284)&gt;=2,P$3*P284,0),IF(N(S284)&gt;=2,S$3*S284,0),IF(N(AB284)&gt;=2,AB$3*AB284,0),IF(N(AE284)&gt;=2,AE$3*AE284,0),IF(N(AH284)&gt;=2,AH$3*AH284,0),IF(N(V284)&gt;=2,V$3*V284,0),IF(N(Y284)&gt;=2,Y$3*Y284,0))/TCP,3))))</f>
        <v/>
      </c>
      <c r="AN284" s="2" t="str">
        <f>IFERROR(IF(COUNT($A284)=0,"",IF(COUNT(W284)=0,"--",IF(COUNTIF(B284:AK284,"3E")&gt;0,"3E",SUM(IF(D284&gt;=2,$D$3),IF(G284&gt;=2,$G$3),IF(J284&gt;=2,$J$3),IF(M284&gt;=2,$M$3),IF(P284&gt;=2,$P$3),IF(S284&gt;=2,$S$3),IF(V284&gt;=2,$V$3),IF(Y284&gt;=2,$Y$3),IF(AB284&gt;=2,$AB$3),IF(AE284&gt;=2,$AE$3),IF(AH284&gt;=2,$AH$3),IF(AK284&gt;=2,$AK$3))))),"")</f>
        <v/>
      </c>
      <c r="AO284" s="2" t="str">
        <f>IF(AM284="3E","3E",IF(COUNT($A284)=0,"",IF(COUNT(AK284)=0,"I",LOOKUP(AM284,{0,2,2.25,2.5,2.75,3,3.25,3.5,3.75,4},{"F","D","C","C+","B-","B","B+","A-","A","A+"}))))</f>
        <v/>
      </c>
      <c r="AP284" s="2" t="str">
        <f>IF(AM284="3E","3E",IF(OR(COUNT($A284)=0,COUNT(W284)=0),"",IF(AND(Y284&gt;=2,AM284&gt;=2,AN284&gt;=28),"PASS","FAIL")))</f>
        <v/>
      </c>
      <c r="AQ284" s="2" t="str">
        <f>IF(COUNT($A284)=0,"",IF(AP284="3E","3E",IF(AP284="PASS",CONCATENATE(IF(N(D284)&lt;2,"411F,",""),IF(N(G284)&lt;2,"412F,",""),IF(N(J284)&lt;2,"413F,",""),IF(N(M284)&lt;2,"421F,",""),IF(N(P284)&lt;2,"422F,",""),IF(N(S284)&lt;2,"423F,",""),IF(N(AB284)&lt;2,"431F,",""),IF(N(AE284)&lt;2,"432F,",""),IF(N(AH284)&lt;2,"433F,","")),"")))</f>
        <v/>
      </c>
      <c r="AR284" s="6" t="str">
        <f t="shared" si="5"/>
        <v/>
      </c>
    </row>
    <row r="285" spans="1:44" ht="18.95" customHeight="1" x14ac:dyDescent="0.25">
      <c r="A285" s="93" t="str">
        <f>IF(DR!$B287="","",DR!$B287)</f>
        <v/>
      </c>
      <c r="B285" s="5" t="str">
        <f>IF(COUNT($A285)=0,"",IF($A285&lt;&gt;DR!$B287,"ERR",DR!J287))</f>
        <v/>
      </c>
      <c r="C285" s="2" t="str">
        <f>IF(COUNT($A285)=0,"",IF(B285="3E","3E",IF(B285="","I",LOOKUP(B285/D$2,{0,0.4,0.45,0.5,0.55,0.6,0.65,0.7,0.75,0.8,1},{"F","D","C","C+","B-","B","B+","A-","A","A+"}))))</f>
        <v/>
      </c>
      <c r="D285" s="99" t="str">
        <f>IF(COUNT($A285)=0,"",IF(B285="","--",IF(B285="3E","3E",LOOKUP(B285/D$2,{0,0.4,0.45,0.5,0.55,0.6,0.65,0.7,0.75,0.8,1},{0,2,2.25,2.5,2.75,3,3.25,3.5,3.75,4}))))</f>
        <v/>
      </c>
      <c r="E285" s="5" t="str">
        <f>IF(COUNT($A285)=0,"",IF($A285&lt;&gt;DR!$B287,"ERR",DR!R287))</f>
        <v/>
      </c>
      <c r="F285" s="2" t="str">
        <f>IF(COUNT($A285)=0,"",IF(E285="3E","3E",IF(E285="","I",LOOKUP(E285/G$2,{0,0.4,0.45,0.5,0.55,0.6,0.65,0.7,0.75,0.8,1},{"F","D","C","C+","B-","B","B+","A-","A","A+"}))))</f>
        <v/>
      </c>
      <c r="G285" s="99" t="str">
        <f>IF(COUNT($A285)=0,"",IF(E285="","--",IF(E285="3E","3E",LOOKUP(E285/G$2,{0,0.4,0.45,0.5,0.55,0.6,0.65,0.7,0.75,0.8,1},{0,2,2.25,2.5,2.75,3,3.25,3.5,3.75,4}))))</f>
        <v/>
      </c>
      <c r="H285" s="5" t="str">
        <f>IF(COUNT($A285)=0,"",IF($A285&lt;&gt;DR!$B287,"ERR",DR!Z287))</f>
        <v/>
      </c>
      <c r="I285" s="2" t="str">
        <f>IF(COUNT($A285)=0,"",IF(H285="3E","3E",IF(H285="","I",LOOKUP(H285/J$2,{0,0.4,0.45,0.5,0.55,0.6,0.65,0.7,0.75,0.8,1},{"F","D","C","C+","B-","B","B+","A-","A","A+"}))))</f>
        <v/>
      </c>
      <c r="J285" s="99" t="str">
        <f>IF(COUNT($A285)=0,"",IF(H285="","--",IF(H285="3E","3E",LOOKUP(H285/J$2,{0,0.4,0.45,0.5,0.55,0.6,0.65,0.7,0.75,0.8,1},{0,2,2.25,2.5,2.75,3,3.25,3.5,3.75,4}))))</f>
        <v/>
      </c>
      <c r="K285" s="5" t="str">
        <f>IF(COUNT($A285)=0,"",IF($A285&lt;&gt;DR!$B287,"ERR",DR!AH287))</f>
        <v/>
      </c>
      <c r="L285" s="2" t="str">
        <f>IF(COUNT($A285)=0,"",IF(K285="3E","3E",IF(K285="","I",LOOKUP(K285/M$2,{0,0.4,0.45,0.5,0.55,0.6,0.65,0.7,0.75,0.8,1},{"F","D","C","C+","B-","B","B+","A-","A","A+"}))))</f>
        <v/>
      </c>
      <c r="M285" s="99" t="str">
        <f>IF(COUNT($A285)=0,"",IF(K285="","--",IF(K285="3E","3E",LOOKUP(K285/M$2,{0,0.4,0.45,0.5,0.55,0.6,0.65,0.7,0.75,0.8,1},{0,2,2.25,2.5,2.75,3,3.25,3.5,3.75,4}))))</f>
        <v/>
      </c>
      <c r="N285" s="5" t="str">
        <f>IF(COUNT($A285)=0,"",IF($A285&lt;&gt;DR!$B287,"ERR",DR!AP287))</f>
        <v/>
      </c>
      <c r="O285" s="2" t="str">
        <f>IF(COUNT($A285)=0,"",IF(N285="3E","3E",IF(N285="","I",LOOKUP(N285/P$2,{0,0.4,0.45,0.5,0.55,0.6,0.65,0.7,0.75,0.8,1},{"F","D","C","C+","B-","B","B+","A-","A","A+"}))))</f>
        <v/>
      </c>
      <c r="P285" s="99" t="str">
        <f>IF(COUNT($A285)=0,"",IF(N285="","--",IF(N285="3E","3E",LOOKUP(N285/P$2,{0,0.4,0.45,0.5,0.55,0.6,0.65,0.7,0.75,0.8,1},{0,2,2.25,2.5,2.75,3,3.25,3.5,3.75,4}))))</f>
        <v/>
      </c>
      <c r="Q285" s="5" t="str">
        <f>IF(COUNT($A285)=0,"",IF($A285&lt;&gt;DR!$B287,"ERR",DR!AX287))</f>
        <v/>
      </c>
      <c r="R285" s="2" t="str">
        <f>IF(COUNT($A285)=0,"",IF(Q285="3E","3E",IF(Q285="","I",LOOKUP(Q285/S$2,{0,0.4,0.45,0.5,0.55,0.6,0.65,0.7,0.75,0.8,1},{"F","D","C","C+","B-","B","B+","A-","A","A+"}))))</f>
        <v/>
      </c>
      <c r="S285" s="99" t="str">
        <f>IF(COUNT($A285)=0,"",IF(Q285="","--",IF(Q285="3E","3E",LOOKUP(Q285/S$2,{0,0.4,0.45,0.5,0.55,0.6,0.65,0.7,0.75,0.8,1},{0,2,2.25,2.5,2.75,3,3.25,3.5,3.75,4}))))</f>
        <v/>
      </c>
      <c r="T285" s="5" t="str">
        <f>IF(OR(COUNT($A285)=0,DR!BZ287=""),"",IF($A285&lt;&gt;DR!$B287,"ERR",DR!BZ287))</f>
        <v/>
      </c>
      <c r="U285" s="2" t="str">
        <f>IF(COUNT($A285)=0,"",IF(T285="3E","3E",IF(T285="","I",LOOKUP(T285/V$2,{0,0.4,0.45,0.5,0.55,0.6,0.65,0.7,0.75,0.8,1},{"F","D","C","C+","B-","B","B+","A-","A","A+"}))))</f>
        <v/>
      </c>
      <c r="V285" s="99" t="str">
        <f>IF(COUNT($A285)=0,"",IF(T285="","--",IF(T285="3E","3E",LOOKUP(T285/V$2,{0,0.4,0.45,0.5,0.55,0.6,0.65,0.7,0.75,0.8,1},{0,2,2.25,2.5,2.75,3,3.25,3.5,3.75,4}))))</f>
        <v/>
      </c>
      <c r="W285" s="5" t="str">
        <f>IF(COUNT($A285)=0,"",IF($A285&lt;&gt;DR!$B287,"ERR",IF(DR!$A287="IM",DR!CL287,DR!CK287)))</f>
        <v/>
      </c>
      <c r="X285" s="2" t="str">
        <f>IF(COUNT($A285)=0,"",IF(W285="3E","3E",IF(W285="","I",LOOKUP(W285/Y$2,{0,0.4,0.45,0.5,0.55,0.6,0.65,0.7,0.75,0.8,1},{"F","D","C","C+","B-","B","B+","A-","A","A+"}))))</f>
        <v/>
      </c>
      <c r="Y285" s="99" t="str">
        <f>IF(COUNT($A285)=0,"",IF(W285="","--",IF(W285="3E","3E",LOOKUP(W285/Y$2,{0,0.4,0.45,0.5,0.55,0.6,0.65,0.7,0.75,0.8,1},{0,2,2.25,2.5,2.75,3,3.25,3.5,3.75,4}))))</f>
        <v/>
      </c>
      <c r="Z285" s="5" t="str">
        <f>IF(COUNT($A285)=0,"",IF($A285&lt;&gt;DR!$B287,"ERR",DR!BF287))</f>
        <v/>
      </c>
      <c r="AA285" s="2" t="str">
        <f>IF(COUNT($A285)=0,"",IF(Z285="3E","3E",IF(Z285="","I",LOOKUP(Z285/AB$2,{0,0.4,0.45,0.5,0.55,0.6,0.65,0.7,0.75,0.8,1},{"F","D","C","C+","B-","B","B+","A-","A","A+"}))))</f>
        <v/>
      </c>
      <c r="AB285" s="99" t="str">
        <f>IF(COUNT($A285)=0,"",IF(Z285="","--",IF(Z285="3E","3E",LOOKUP(Z285/AB$2,{0,0.4,0.45,0.5,0.55,0.6,0.65,0.7,0.75,0.8,1},{0,2,2.25,2.5,2.75,3,3.25,3.5,3.75,4}))))</f>
        <v/>
      </c>
      <c r="AC285" s="5" t="str">
        <f>IF(COUNT($A285)=0,"",IF($A285&lt;&gt;DR!$B287,"ERR",DR!BG287))</f>
        <v/>
      </c>
      <c r="AD285" s="2" t="str">
        <f>IF(COUNT($A285)=0,"",IF(AC285="3E","3E",IF(AC285="","I",LOOKUP(AC285/AE$2,{0,0.4,0.45,0.5,0.55,0.6,0.65,0.7,0.75,0.8,1},{"F","D","C","C+","B-","B","B+","A-","A","A+"}))))</f>
        <v/>
      </c>
      <c r="AE285" s="99" t="str">
        <f>IF(COUNT($A285)=0,"",IF(AC285="","--",IF(AC285="3E","3E",LOOKUP(AC285/AE$2,{0,0.4,0.45,0.5,0.55,0.6,0.65,0.7,0.75,0.8,1},{0,2,2.25,2.5,2.75,3,3.25,3.5,3.75,4}))))</f>
        <v/>
      </c>
      <c r="AF285" s="5" t="str">
        <f>IF(COUNT($A285)=0,"",IF($A285&lt;&gt;DR!$B287,"ERR",DR!BQ287))</f>
        <v/>
      </c>
      <c r="AG285" s="2" t="str">
        <f>IF(COUNT($A285)=0,"",IF(AF285="3E","3E",IF(AF285="","I",LOOKUP(AF285/AH$2,{0,0.4,0.45,0.5,0.55,0.6,0.65,0.7,0.75,0.8,1},{"F","D","C","C+","B-","B","B+","A-","A","A+"}))))</f>
        <v/>
      </c>
      <c r="AH285" s="99" t="str">
        <f>IF(COUNT($A285)=0,"",IF(AF285="","--",IF(AF285="3E","3E",LOOKUP(AF285/AH$2,{0,0.4,0.45,0.5,0.55,0.6,0.65,0.7,0.75,0.8,1},{0,2,2.25,2.5,2.75,3,3.25,3.5,3.75,4}))))</f>
        <v/>
      </c>
      <c r="AI285" s="5" t="str">
        <f>IF(COUNT($A285)=0,"",IF($A285&lt;&gt;DR!$B287,"ERR",DR!BY287))</f>
        <v/>
      </c>
      <c r="AJ285" s="2" t="str">
        <f>IF(COUNT($A285)=0,"",IF(AI285="3E","3E",IF(AI285="","I",LOOKUP(AI285/AK$2,{0,0.4,0.45,0.5,0.55,0.6,0.65,0.7,0.75,0.8,1},{"F","D","C","C+","B-","B","B+","A-","A","A+"}))))</f>
        <v/>
      </c>
      <c r="AK285" s="103" t="str">
        <f>IF(COUNT($A285)=0,"",IF(AI285="","--",IF(AI285="3E","3E",LOOKUP(AI285/AK$2,{0,0.4,0.45,0.5,0.55,0.6,0.65,0.7,0.75,0.8,1},{0,2,2.25,2.5,2.75,3,3.25,3.5,3.75,4}))))</f>
        <v/>
      </c>
      <c r="AL285" s="94" t="str">
        <f>IFERROR(IF(COUNT($A285)=0,"",IF(COUNT(W285)=0,"--",IF(COUNTIF(B285:AK285,"3E")&gt;0,"3E",SUM(IF(D285&gt;=2,D285*$D$3),IF(G285&gt;=2,G285*$G$3),IF(J285&gt;=2,J285*$J$3),IF(M285&gt;=2,M285*$M$3),IF(P285&gt;=2,P285*$P$3),IF(S285&gt;=2,S285*$S$3),IF(V285&gt;=2,V285*$V$3),IF(Y285&gt;=2,Y285*$Y$3),IF(AB285&gt;=2,AB285*$AB$3),IF(AE285&gt;=2,AE285*$AE$3),IF(AH285&gt;=2,AH285*$AH$3),IF(AK285&gt;=2,AK285*$AK$3))))),"")</f>
        <v/>
      </c>
      <c r="AM285" s="4" t="str">
        <f>IF(COUNT($A285)=0,"",IF(COUNT(W285)=0,"--",IF(COUNTIF(B285:Y285,"3E")&gt;0,"3E",TRUNC(SUM(IF(N(D285)&gt;=2,D$3*D285,0),IF(N(G285)&gt;=2,G$3*G285,0),IF(N(J285)&gt;=2,J$3*J285,0),IF(N(M285)&gt;=2,M$3*M285,0),IF(N(P285)&gt;=2,P$3*P285,0),IF(N(S285)&gt;=2,S$3*S285,0),IF(N(AB285)&gt;=2,AB$3*AB285,0),IF(N(AE285)&gt;=2,AE$3*AE285,0),IF(N(AH285)&gt;=2,AH$3*AH285,0),IF(N(V285)&gt;=2,V$3*V285,0),IF(N(Y285)&gt;=2,Y$3*Y285,0))/TCP,3))))</f>
        <v/>
      </c>
      <c r="AN285" s="2" t="str">
        <f>IFERROR(IF(COUNT($A285)=0,"",IF(COUNT(W285)=0,"--",IF(COUNTIF(B285:AK285,"3E")&gt;0,"3E",SUM(IF(D285&gt;=2,$D$3),IF(G285&gt;=2,$G$3),IF(J285&gt;=2,$J$3),IF(M285&gt;=2,$M$3),IF(P285&gt;=2,$P$3),IF(S285&gt;=2,$S$3),IF(V285&gt;=2,$V$3),IF(Y285&gt;=2,$Y$3),IF(AB285&gt;=2,$AB$3),IF(AE285&gt;=2,$AE$3),IF(AH285&gt;=2,$AH$3),IF(AK285&gt;=2,$AK$3))))),"")</f>
        <v/>
      </c>
      <c r="AO285" s="2" t="str">
        <f>IF(AM285="3E","3E",IF(COUNT($A285)=0,"",IF(COUNT(AK285)=0,"I",LOOKUP(AM285,{0,2,2.25,2.5,2.75,3,3.25,3.5,3.75,4},{"F","D","C","C+","B-","B","B+","A-","A","A+"}))))</f>
        <v/>
      </c>
      <c r="AP285" s="2" t="str">
        <f>IF(AM285="3E","3E",IF(OR(COUNT($A285)=0,COUNT(W285)=0),"",IF(AND(Y285&gt;=2,AM285&gt;=2,AN285&gt;=28),"PASS","FAIL")))</f>
        <v/>
      </c>
      <c r="AQ285" s="2" t="str">
        <f>IF(COUNT($A285)=0,"",IF(AP285="3E","3E",IF(AP285="PASS",CONCATENATE(IF(N(D285)&lt;2,"411F,",""),IF(N(G285)&lt;2,"412F,",""),IF(N(J285)&lt;2,"413F,",""),IF(N(M285)&lt;2,"421F,",""),IF(N(P285)&lt;2,"422F,",""),IF(N(S285)&lt;2,"423F,",""),IF(N(AB285)&lt;2,"431F,",""),IF(N(AE285)&lt;2,"432F,",""),IF(N(AH285)&lt;2,"433F,","")),"")))</f>
        <v/>
      </c>
      <c r="AR285" s="6" t="str">
        <f t="shared" si="5"/>
        <v/>
      </c>
    </row>
    <row r="286" spans="1:44" ht="18.95" customHeight="1" x14ac:dyDescent="0.25">
      <c r="A286" s="93" t="str">
        <f>IF(DR!$B288="","",DR!$B288)</f>
        <v/>
      </c>
      <c r="B286" s="5" t="str">
        <f>IF(COUNT($A286)=0,"",IF($A286&lt;&gt;DR!$B288,"ERR",DR!J288))</f>
        <v/>
      </c>
      <c r="C286" s="2" t="str">
        <f>IF(COUNT($A286)=0,"",IF(B286="3E","3E",IF(B286="","I",LOOKUP(B286/D$2,{0,0.4,0.45,0.5,0.55,0.6,0.65,0.7,0.75,0.8,1},{"F","D","C","C+","B-","B","B+","A-","A","A+"}))))</f>
        <v/>
      </c>
      <c r="D286" s="99" t="str">
        <f>IF(COUNT($A286)=0,"",IF(B286="","--",IF(B286="3E","3E",LOOKUP(B286/D$2,{0,0.4,0.45,0.5,0.55,0.6,0.65,0.7,0.75,0.8,1},{0,2,2.25,2.5,2.75,3,3.25,3.5,3.75,4}))))</f>
        <v/>
      </c>
      <c r="E286" s="5" t="str">
        <f>IF(COUNT($A286)=0,"",IF($A286&lt;&gt;DR!$B288,"ERR",DR!R288))</f>
        <v/>
      </c>
      <c r="F286" s="2" t="str">
        <f>IF(COUNT($A286)=0,"",IF(E286="3E","3E",IF(E286="","I",LOOKUP(E286/G$2,{0,0.4,0.45,0.5,0.55,0.6,0.65,0.7,0.75,0.8,1},{"F","D","C","C+","B-","B","B+","A-","A","A+"}))))</f>
        <v/>
      </c>
      <c r="G286" s="99" t="str">
        <f>IF(COUNT($A286)=0,"",IF(E286="","--",IF(E286="3E","3E",LOOKUP(E286/G$2,{0,0.4,0.45,0.5,0.55,0.6,0.65,0.7,0.75,0.8,1},{0,2,2.25,2.5,2.75,3,3.25,3.5,3.75,4}))))</f>
        <v/>
      </c>
      <c r="H286" s="5" t="str">
        <f>IF(COUNT($A286)=0,"",IF($A286&lt;&gt;DR!$B288,"ERR",DR!Z288))</f>
        <v/>
      </c>
      <c r="I286" s="2" t="str">
        <f>IF(COUNT($A286)=0,"",IF(H286="3E","3E",IF(H286="","I",LOOKUP(H286/J$2,{0,0.4,0.45,0.5,0.55,0.6,0.65,0.7,0.75,0.8,1},{"F","D","C","C+","B-","B","B+","A-","A","A+"}))))</f>
        <v/>
      </c>
      <c r="J286" s="99" t="str">
        <f>IF(COUNT($A286)=0,"",IF(H286="","--",IF(H286="3E","3E",LOOKUP(H286/J$2,{0,0.4,0.45,0.5,0.55,0.6,0.65,0.7,0.75,0.8,1},{0,2,2.25,2.5,2.75,3,3.25,3.5,3.75,4}))))</f>
        <v/>
      </c>
      <c r="K286" s="5" t="str">
        <f>IF(COUNT($A286)=0,"",IF($A286&lt;&gt;DR!$B288,"ERR",DR!AH288))</f>
        <v/>
      </c>
      <c r="L286" s="2" t="str">
        <f>IF(COUNT($A286)=0,"",IF(K286="3E","3E",IF(K286="","I",LOOKUP(K286/M$2,{0,0.4,0.45,0.5,0.55,0.6,0.65,0.7,0.75,0.8,1},{"F","D","C","C+","B-","B","B+","A-","A","A+"}))))</f>
        <v/>
      </c>
      <c r="M286" s="99" t="str">
        <f>IF(COUNT($A286)=0,"",IF(K286="","--",IF(K286="3E","3E",LOOKUP(K286/M$2,{0,0.4,0.45,0.5,0.55,0.6,0.65,0.7,0.75,0.8,1},{0,2,2.25,2.5,2.75,3,3.25,3.5,3.75,4}))))</f>
        <v/>
      </c>
      <c r="N286" s="5" t="str">
        <f>IF(COUNT($A286)=0,"",IF($A286&lt;&gt;DR!$B288,"ERR",DR!AP288))</f>
        <v/>
      </c>
      <c r="O286" s="2" t="str">
        <f>IF(COUNT($A286)=0,"",IF(N286="3E","3E",IF(N286="","I",LOOKUP(N286/P$2,{0,0.4,0.45,0.5,0.55,0.6,0.65,0.7,0.75,0.8,1},{"F","D","C","C+","B-","B","B+","A-","A","A+"}))))</f>
        <v/>
      </c>
      <c r="P286" s="99" t="str">
        <f>IF(COUNT($A286)=0,"",IF(N286="","--",IF(N286="3E","3E",LOOKUP(N286/P$2,{0,0.4,0.45,0.5,0.55,0.6,0.65,0.7,0.75,0.8,1},{0,2,2.25,2.5,2.75,3,3.25,3.5,3.75,4}))))</f>
        <v/>
      </c>
      <c r="Q286" s="5" t="str">
        <f>IF(COUNT($A286)=0,"",IF($A286&lt;&gt;DR!$B288,"ERR",DR!AX288))</f>
        <v/>
      </c>
      <c r="R286" s="2" t="str">
        <f>IF(COUNT($A286)=0,"",IF(Q286="3E","3E",IF(Q286="","I",LOOKUP(Q286/S$2,{0,0.4,0.45,0.5,0.55,0.6,0.65,0.7,0.75,0.8,1},{"F","D","C","C+","B-","B","B+","A-","A","A+"}))))</f>
        <v/>
      </c>
      <c r="S286" s="99" t="str">
        <f>IF(COUNT($A286)=0,"",IF(Q286="","--",IF(Q286="3E","3E",LOOKUP(Q286/S$2,{0,0.4,0.45,0.5,0.55,0.6,0.65,0.7,0.75,0.8,1},{0,2,2.25,2.5,2.75,3,3.25,3.5,3.75,4}))))</f>
        <v/>
      </c>
      <c r="T286" s="5" t="str">
        <f>IF(OR(COUNT($A286)=0,DR!BZ288=""),"",IF($A286&lt;&gt;DR!$B288,"ERR",DR!BZ288))</f>
        <v/>
      </c>
      <c r="U286" s="2" t="str">
        <f>IF(COUNT($A286)=0,"",IF(T286="3E","3E",IF(T286="","I",LOOKUP(T286/V$2,{0,0.4,0.45,0.5,0.55,0.6,0.65,0.7,0.75,0.8,1},{"F","D","C","C+","B-","B","B+","A-","A","A+"}))))</f>
        <v/>
      </c>
      <c r="V286" s="99" t="str">
        <f>IF(COUNT($A286)=0,"",IF(T286="","--",IF(T286="3E","3E",LOOKUP(T286/V$2,{0,0.4,0.45,0.5,0.55,0.6,0.65,0.7,0.75,0.8,1},{0,2,2.25,2.5,2.75,3,3.25,3.5,3.75,4}))))</f>
        <v/>
      </c>
      <c r="W286" s="5" t="str">
        <f>IF(COUNT($A286)=0,"",IF($A286&lt;&gt;DR!$B288,"ERR",IF(DR!$A288="IM",DR!CL288,DR!CK288)))</f>
        <v/>
      </c>
      <c r="X286" s="2" t="str">
        <f>IF(COUNT($A286)=0,"",IF(W286="3E","3E",IF(W286="","I",LOOKUP(W286/Y$2,{0,0.4,0.45,0.5,0.55,0.6,0.65,0.7,0.75,0.8,1},{"F","D","C","C+","B-","B","B+","A-","A","A+"}))))</f>
        <v/>
      </c>
      <c r="Y286" s="99" t="str">
        <f>IF(COUNT($A286)=0,"",IF(W286="","--",IF(W286="3E","3E",LOOKUP(W286/Y$2,{0,0.4,0.45,0.5,0.55,0.6,0.65,0.7,0.75,0.8,1},{0,2,2.25,2.5,2.75,3,3.25,3.5,3.75,4}))))</f>
        <v/>
      </c>
      <c r="Z286" s="5" t="str">
        <f>IF(COUNT($A286)=0,"",IF($A286&lt;&gt;DR!$B288,"ERR",DR!BF288))</f>
        <v/>
      </c>
      <c r="AA286" s="2" t="str">
        <f>IF(COUNT($A286)=0,"",IF(Z286="3E","3E",IF(Z286="","I",LOOKUP(Z286/AB$2,{0,0.4,0.45,0.5,0.55,0.6,0.65,0.7,0.75,0.8,1},{"F","D","C","C+","B-","B","B+","A-","A","A+"}))))</f>
        <v/>
      </c>
      <c r="AB286" s="99" t="str">
        <f>IF(COUNT($A286)=0,"",IF(Z286="","--",IF(Z286="3E","3E",LOOKUP(Z286/AB$2,{0,0.4,0.45,0.5,0.55,0.6,0.65,0.7,0.75,0.8,1},{0,2,2.25,2.5,2.75,3,3.25,3.5,3.75,4}))))</f>
        <v/>
      </c>
      <c r="AC286" s="5" t="str">
        <f>IF(COUNT($A286)=0,"",IF($A286&lt;&gt;DR!$B288,"ERR",DR!BG288))</f>
        <v/>
      </c>
      <c r="AD286" s="2" t="str">
        <f>IF(COUNT($A286)=0,"",IF(AC286="3E","3E",IF(AC286="","I",LOOKUP(AC286/AE$2,{0,0.4,0.45,0.5,0.55,0.6,0.65,0.7,0.75,0.8,1},{"F","D","C","C+","B-","B","B+","A-","A","A+"}))))</f>
        <v/>
      </c>
      <c r="AE286" s="99" t="str">
        <f>IF(COUNT($A286)=0,"",IF(AC286="","--",IF(AC286="3E","3E",LOOKUP(AC286/AE$2,{0,0.4,0.45,0.5,0.55,0.6,0.65,0.7,0.75,0.8,1},{0,2,2.25,2.5,2.75,3,3.25,3.5,3.75,4}))))</f>
        <v/>
      </c>
      <c r="AF286" s="5" t="str">
        <f>IF(COUNT($A286)=0,"",IF($A286&lt;&gt;DR!$B288,"ERR",DR!BQ288))</f>
        <v/>
      </c>
      <c r="AG286" s="2" t="str">
        <f>IF(COUNT($A286)=0,"",IF(AF286="3E","3E",IF(AF286="","I",LOOKUP(AF286/AH$2,{0,0.4,0.45,0.5,0.55,0.6,0.65,0.7,0.75,0.8,1},{"F","D","C","C+","B-","B","B+","A-","A","A+"}))))</f>
        <v/>
      </c>
      <c r="AH286" s="99" t="str">
        <f>IF(COUNT($A286)=0,"",IF(AF286="","--",IF(AF286="3E","3E",LOOKUP(AF286/AH$2,{0,0.4,0.45,0.5,0.55,0.6,0.65,0.7,0.75,0.8,1},{0,2,2.25,2.5,2.75,3,3.25,3.5,3.75,4}))))</f>
        <v/>
      </c>
      <c r="AI286" s="5" t="str">
        <f>IF(COUNT($A286)=0,"",IF($A286&lt;&gt;DR!$B288,"ERR",DR!BY288))</f>
        <v/>
      </c>
      <c r="AJ286" s="2" t="str">
        <f>IF(COUNT($A286)=0,"",IF(AI286="3E","3E",IF(AI286="","I",LOOKUP(AI286/AK$2,{0,0.4,0.45,0.5,0.55,0.6,0.65,0.7,0.75,0.8,1},{"F","D","C","C+","B-","B","B+","A-","A","A+"}))))</f>
        <v/>
      </c>
      <c r="AK286" s="103" t="str">
        <f>IF(COUNT($A286)=0,"",IF(AI286="","--",IF(AI286="3E","3E",LOOKUP(AI286/AK$2,{0,0.4,0.45,0.5,0.55,0.6,0.65,0.7,0.75,0.8,1},{0,2,2.25,2.5,2.75,3,3.25,3.5,3.75,4}))))</f>
        <v/>
      </c>
      <c r="AL286" s="94" t="str">
        <f>IFERROR(IF(COUNT($A286)=0,"",IF(COUNT(W286)=0,"--",IF(COUNTIF(B286:AK286,"3E")&gt;0,"3E",SUM(IF(D286&gt;=2,D286*$D$3),IF(G286&gt;=2,G286*$G$3),IF(J286&gt;=2,J286*$J$3),IF(M286&gt;=2,M286*$M$3),IF(P286&gt;=2,P286*$P$3),IF(S286&gt;=2,S286*$S$3),IF(V286&gt;=2,V286*$V$3),IF(Y286&gt;=2,Y286*$Y$3),IF(AB286&gt;=2,AB286*$AB$3),IF(AE286&gt;=2,AE286*$AE$3),IF(AH286&gt;=2,AH286*$AH$3),IF(AK286&gt;=2,AK286*$AK$3))))),"")</f>
        <v/>
      </c>
      <c r="AM286" s="4" t="str">
        <f>IF(COUNT($A286)=0,"",IF(COUNT(W286)=0,"--",IF(COUNTIF(B286:Y286,"3E")&gt;0,"3E",TRUNC(SUM(IF(N(D286)&gt;=2,D$3*D286,0),IF(N(G286)&gt;=2,G$3*G286,0),IF(N(J286)&gt;=2,J$3*J286,0),IF(N(M286)&gt;=2,M$3*M286,0),IF(N(P286)&gt;=2,P$3*P286,0),IF(N(S286)&gt;=2,S$3*S286,0),IF(N(AB286)&gt;=2,AB$3*AB286,0),IF(N(AE286)&gt;=2,AE$3*AE286,0),IF(N(AH286)&gt;=2,AH$3*AH286,0),IF(N(V286)&gt;=2,V$3*V286,0),IF(N(Y286)&gt;=2,Y$3*Y286,0))/TCP,3))))</f>
        <v/>
      </c>
      <c r="AN286" s="2" t="str">
        <f>IFERROR(IF(COUNT($A286)=0,"",IF(COUNT(W286)=0,"--",IF(COUNTIF(B286:AK286,"3E")&gt;0,"3E",SUM(IF(D286&gt;=2,$D$3),IF(G286&gt;=2,$G$3),IF(J286&gt;=2,$J$3),IF(M286&gt;=2,$M$3),IF(P286&gt;=2,$P$3),IF(S286&gt;=2,$S$3),IF(V286&gt;=2,$V$3),IF(Y286&gt;=2,$Y$3),IF(AB286&gt;=2,$AB$3),IF(AE286&gt;=2,$AE$3),IF(AH286&gt;=2,$AH$3),IF(AK286&gt;=2,$AK$3))))),"")</f>
        <v/>
      </c>
      <c r="AO286" s="2" t="str">
        <f>IF(AM286="3E","3E",IF(COUNT($A286)=0,"",IF(COUNT(AK286)=0,"I",LOOKUP(AM286,{0,2,2.25,2.5,2.75,3,3.25,3.5,3.75,4},{"F","D","C","C+","B-","B","B+","A-","A","A+"}))))</f>
        <v/>
      </c>
      <c r="AP286" s="2" t="str">
        <f>IF(AM286="3E","3E",IF(OR(COUNT($A286)=0,COUNT(W286)=0),"",IF(AND(Y286&gt;=2,AM286&gt;=2,AN286&gt;=28),"PASS","FAIL")))</f>
        <v/>
      </c>
      <c r="AQ286" s="2" t="str">
        <f>IF(COUNT($A286)=0,"",IF(AP286="3E","3E",IF(AP286="PASS",CONCATENATE(IF(N(D286)&lt;2,"411F,",""),IF(N(G286)&lt;2,"412F,",""),IF(N(J286)&lt;2,"413F,",""),IF(N(M286)&lt;2,"421F,",""),IF(N(P286)&lt;2,"422F,",""),IF(N(S286)&lt;2,"423F,",""),IF(N(AB286)&lt;2,"431F,",""),IF(N(AE286)&lt;2,"432F,",""),IF(N(AH286)&lt;2,"433F,","")),"")))</f>
        <v/>
      </c>
      <c r="AR286" s="6" t="str">
        <f t="shared" si="5"/>
        <v/>
      </c>
    </row>
    <row r="287" spans="1:44" ht="18.95" customHeight="1" x14ac:dyDescent="0.25">
      <c r="A287" s="93" t="str">
        <f>IF(DR!$B289="","",DR!$B289)</f>
        <v/>
      </c>
      <c r="B287" s="5" t="str">
        <f>IF(COUNT($A287)=0,"",IF($A287&lt;&gt;DR!$B289,"ERR",DR!J289))</f>
        <v/>
      </c>
      <c r="C287" s="2" t="str">
        <f>IF(COUNT($A287)=0,"",IF(B287="3E","3E",IF(B287="","I",LOOKUP(B287/D$2,{0,0.4,0.45,0.5,0.55,0.6,0.65,0.7,0.75,0.8,1},{"F","D","C","C+","B-","B","B+","A-","A","A+"}))))</f>
        <v/>
      </c>
      <c r="D287" s="99" t="str">
        <f>IF(COUNT($A287)=0,"",IF(B287="","--",IF(B287="3E","3E",LOOKUP(B287/D$2,{0,0.4,0.45,0.5,0.55,0.6,0.65,0.7,0.75,0.8,1},{0,2,2.25,2.5,2.75,3,3.25,3.5,3.75,4}))))</f>
        <v/>
      </c>
      <c r="E287" s="5" t="str">
        <f>IF(COUNT($A287)=0,"",IF($A287&lt;&gt;DR!$B289,"ERR",DR!R289))</f>
        <v/>
      </c>
      <c r="F287" s="2" t="str">
        <f>IF(COUNT($A287)=0,"",IF(E287="3E","3E",IF(E287="","I",LOOKUP(E287/G$2,{0,0.4,0.45,0.5,0.55,0.6,0.65,0.7,0.75,0.8,1},{"F","D","C","C+","B-","B","B+","A-","A","A+"}))))</f>
        <v/>
      </c>
      <c r="G287" s="99" t="str">
        <f>IF(COUNT($A287)=0,"",IF(E287="","--",IF(E287="3E","3E",LOOKUP(E287/G$2,{0,0.4,0.45,0.5,0.55,0.6,0.65,0.7,0.75,0.8,1},{0,2,2.25,2.5,2.75,3,3.25,3.5,3.75,4}))))</f>
        <v/>
      </c>
      <c r="H287" s="5" t="str">
        <f>IF(COUNT($A287)=0,"",IF($A287&lt;&gt;DR!$B289,"ERR",DR!Z289))</f>
        <v/>
      </c>
      <c r="I287" s="2" t="str">
        <f>IF(COUNT($A287)=0,"",IF(H287="3E","3E",IF(H287="","I",LOOKUP(H287/J$2,{0,0.4,0.45,0.5,0.55,0.6,0.65,0.7,0.75,0.8,1},{"F","D","C","C+","B-","B","B+","A-","A","A+"}))))</f>
        <v/>
      </c>
      <c r="J287" s="99" t="str">
        <f>IF(COUNT($A287)=0,"",IF(H287="","--",IF(H287="3E","3E",LOOKUP(H287/J$2,{0,0.4,0.45,0.5,0.55,0.6,0.65,0.7,0.75,0.8,1},{0,2,2.25,2.5,2.75,3,3.25,3.5,3.75,4}))))</f>
        <v/>
      </c>
      <c r="K287" s="5" t="str">
        <f>IF(COUNT($A287)=0,"",IF($A287&lt;&gt;DR!$B289,"ERR",DR!AH289))</f>
        <v/>
      </c>
      <c r="L287" s="2" t="str">
        <f>IF(COUNT($A287)=0,"",IF(K287="3E","3E",IF(K287="","I",LOOKUP(K287/M$2,{0,0.4,0.45,0.5,0.55,0.6,0.65,0.7,0.75,0.8,1},{"F","D","C","C+","B-","B","B+","A-","A","A+"}))))</f>
        <v/>
      </c>
      <c r="M287" s="99" t="str">
        <f>IF(COUNT($A287)=0,"",IF(K287="","--",IF(K287="3E","3E",LOOKUP(K287/M$2,{0,0.4,0.45,0.5,0.55,0.6,0.65,0.7,0.75,0.8,1},{0,2,2.25,2.5,2.75,3,3.25,3.5,3.75,4}))))</f>
        <v/>
      </c>
      <c r="N287" s="5" t="str">
        <f>IF(COUNT($A287)=0,"",IF($A287&lt;&gt;DR!$B289,"ERR",DR!AP289))</f>
        <v/>
      </c>
      <c r="O287" s="2" t="str">
        <f>IF(COUNT($A287)=0,"",IF(N287="3E","3E",IF(N287="","I",LOOKUP(N287/P$2,{0,0.4,0.45,0.5,0.55,0.6,0.65,0.7,0.75,0.8,1},{"F","D","C","C+","B-","B","B+","A-","A","A+"}))))</f>
        <v/>
      </c>
      <c r="P287" s="99" t="str">
        <f>IF(COUNT($A287)=0,"",IF(N287="","--",IF(N287="3E","3E",LOOKUP(N287/P$2,{0,0.4,0.45,0.5,0.55,0.6,0.65,0.7,0.75,0.8,1},{0,2,2.25,2.5,2.75,3,3.25,3.5,3.75,4}))))</f>
        <v/>
      </c>
      <c r="Q287" s="5" t="str">
        <f>IF(COUNT($A287)=0,"",IF($A287&lt;&gt;DR!$B289,"ERR",DR!AX289))</f>
        <v/>
      </c>
      <c r="R287" s="2" t="str">
        <f>IF(COUNT($A287)=0,"",IF(Q287="3E","3E",IF(Q287="","I",LOOKUP(Q287/S$2,{0,0.4,0.45,0.5,0.55,0.6,0.65,0.7,0.75,0.8,1},{"F","D","C","C+","B-","B","B+","A-","A","A+"}))))</f>
        <v/>
      </c>
      <c r="S287" s="99" t="str">
        <f>IF(COUNT($A287)=0,"",IF(Q287="","--",IF(Q287="3E","3E",LOOKUP(Q287/S$2,{0,0.4,0.45,0.5,0.55,0.6,0.65,0.7,0.75,0.8,1},{0,2,2.25,2.5,2.75,3,3.25,3.5,3.75,4}))))</f>
        <v/>
      </c>
      <c r="T287" s="5" t="str">
        <f>IF(OR(COUNT($A287)=0,DR!BZ289=""),"",IF($A287&lt;&gt;DR!$B289,"ERR",DR!BZ289))</f>
        <v/>
      </c>
      <c r="U287" s="2" t="str">
        <f>IF(COUNT($A287)=0,"",IF(T287="3E","3E",IF(T287="","I",LOOKUP(T287/V$2,{0,0.4,0.45,0.5,0.55,0.6,0.65,0.7,0.75,0.8,1},{"F","D","C","C+","B-","B","B+","A-","A","A+"}))))</f>
        <v/>
      </c>
      <c r="V287" s="99" t="str">
        <f>IF(COUNT($A287)=0,"",IF(T287="","--",IF(T287="3E","3E",LOOKUP(T287/V$2,{0,0.4,0.45,0.5,0.55,0.6,0.65,0.7,0.75,0.8,1},{0,2,2.25,2.5,2.75,3,3.25,3.5,3.75,4}))))</f>
        <v/>
      </c>
      <c r="W287" s="5" t="str">
        <f>IF(COUNT($A287)=0,"",IF($A287&lt;&gt;DR!$B289,"ERR",IF(DR!$A289="IM",DR!CL289,DR!CK289)))</f>
        <v/>
      </c>
      <c r="X287" s="2" t="str">
        <f>IF(COUNT($A287)=0,"",IF(W287="3E","3E",IF(W287="","I",LOOKUP(W287/Y$2,{0,0.4,0.45,0.5,0.55,0.6,0.65,0.7,0.75,0.8,1},{"F","D","C","C+","B-","B","B+","A-","A","A+"}))))</f>
        <v/>
      </c>
      <c r="Y287" s="99" t="str">
        <f>IF(COUNT($A287)=0,"",IF(W287="","--",IF(W287="3E","3E",LOOKUP(W287/Y$2,{0,0.4,0.45,0.5,0.55,0.6,0.65,0.7,0.75,0.8,1},{0,2,2.25,2.5,2.75,3,3.25,3.5,3.75,4}))))</f>
        <v/>
      </c>
      <c r="Z287" s="5" t="str">
        <f>IF(COUNT($A287)=0,"",IF($A287&lt;&gt;DR!$B289,"ERR",DR!BF289))</f>
        <v/>
      </c>
      <c r="AA287" s="2" t="str">
        <f>IF(COUNT($A287)=0,"",IF(Z287="3E","3E",IF(Z287="","I",LOOKUP(Z287/AB$2,{0,0.4,0.45,0.5,0.55,0.6,0.65,0.7,0.75,0.8,1},{"F","D","C","C+","B-","B","B+","A-","A","A+"}))))</f>
        <v/>
      </c>
      <c r="AB287" s="99" t="str">
        <f>IF(COUNT($A287)=0,"",IF(Z287="","--",IF(Z287="3E","3E",LOOKUP(Z287/AB$2,{0,0.4,0.45,0.5,0.55,0.6,0.65,0.7,0.75,0.8,1},{0,2,2.25,2.5,2.75,3,3.25,3.5,3.75,4}))))</f>
        <v/>
      </c>
      <c r="AC287" s="5" t="str">
        <f>IF(COUNT($A287)=0,"",IF($A287&lt;&gt;DR!$B289,"ERR",DR!BG289))</f>
        <v/>
      </c>
      <c r="AD287" s="2" t="str">
        <f>IF(COUNT($A287)=0,"",IF(AC287="3E","3E",IF(AC287="","I",LOOKUP(AC287/AE$2,{0,0.4,0.45,0.5,0.55,0.6,0.65,0.7,0.75,0.8,1},{"F","D","C","C+","B-","B","B+","A-","A","A+"}))))</f>
        <v/>
      </c>
      <c r="AE287" s="99" t="str">
        <f>IF(COUNT($A287)=0,"",IF(AC287="","--",IF(AC287="3E","3E",LOOKUP(AC287/AE$2,{0,0.4,0.45,0.5,0.55,0.6,0.65,0.7,0.75,0.8,1},{0,2,2.25,2.5,2.75,3,3.25,3.5,3.75,4}))))</f>
        <v/>
      </c>
      <c r="AF287" s="5" t="str">
        <f>IF(COUNT($A287)=0,"",IF($A287&lt;&gt;DR!$B289,"ERR",DR!BQ289))</f>
        <v/>
      </c>
      <c r="AG287" s="2" t="str">
        <f>IF(COUNT($A287)=0,"",IF(AF287="3E","3E",IF(AF287="","I",LOOKUP(AF287/AH$2,{0,0.4,0.45,0.5,0.55,0.6,0.65,0.7,0.75,0.8,1},{"F","D","C","C+","B-","B","B+","A-","A","A+"}))))</f>
        <v/>
      </c>
      <c r="AH287" s="99" t="str">
        <f>IF(COUNT($A287)=0,"",IF(AF287="","--",IF(AF287="3E","3E",LOOKUP(AF287/AH$2,{0,0.4,0.45,0.5,0.55,0.6,0.65,0.7,0.75,0.8,1},{0,2,2.25,2.5,2.75,3,3.25,3.5,3.75,4}))))</f>
        <v/>
      </c>
      <c r="AI287" s="5" t="str">
        <f>IF(COUNT($A287)=0,"",IF($A287&lt;&gt;DR!$B289,"ERR",DR!BY289))</f>
        <v/>
      </c>
      <c r="AJ287" s="2" t="str">
        <f>IF(COUNT($A287)=0,"",IF(AI287="3E","3E",IF(AI287="","I",LOOKUP(AI287/AK$2,{0,0.4,0.45,0.5,0.55,0.6,0.65,0.7,0.75,0.8,1},{"F","D","C","C+","B-","B","B+","A-","A","A+"}))))</f>
        <v/>
      </c>
      <c r="AK287" s="103" t="str">
        <f>IF(COUNT($A287)=0,"",IF(AI287="","--",IF(AI287="3E","3E",LOOKUP(AI287/AK$2,{0,0.4,0.45,0.5,0.55,0.6,0.65,0.7,0.75,0.8,1},{0,2,2.25,2.5,2.75,3,3.25,3.5,3.75,4}))))</f>
        <v/>
      </c>
      <c r="AL287" s="94" t="str">
        <f>IFERROR(IF(COUNT($A287)=0,"",IF(COUNT(W287)=0,"--",IF(COUNTIF(B287:AK287,"3E")&gt;0,"3E",SUM(IF(D287&gt;=2,D287*$D$3),IF(G287&gt;=2,G287*$G$3),IF(J287&gt;=2,J287*$J$3),IF(M287&gt;=2,M287*$M$3),IF(P287&gt;=2,P287*$P$3),IF(S287&gt;=2,S287*$S$3),IF(V287&gt;=2,V287*$V$3),IF(Y287&gt;=2,Y287*$Y$3),IF(AB287&gt;=2,AB287*$AB$3),IF(AE287&gt;=2,AE287*$AE$3),IF(AH287&gt;=2,AH287*$AH$3),IF(AK287&gt;=2,AK287*$AK$3))))),"")</f>
        <v/>
      </c>
      <c r="AM287" s="4" t="str">
        <f>IF(COUNT($A287)=0,"",IF(COUNT(W287)=0,"--",IF(COUNTIF(B287:Y287,"3E")&gt;0,"3E",TRUNC(SUM(IF(N(D287)&gt;=2,D$3*D287,0),IF(N(G287)&gt;=2,G$3*G287,0),IF(N(J287)&gt;=2,J$3*J287,0),IF(N(M287)&gt;=2,M$3*M287,0),IF(N(P287)&gt;=2,P$3*P287,0),IF(N(S287)&gt;=2,S$3*S287,0),IF(N(AB287)&gt;=2,AB$3*AB287,0),IF(N(AE287)&gt;=2,AE$3*AE287,0),IF(N(AH287)&gt;=2,AH$3*AH287,0),IF(N(V287)&gt;=2,V$3*V287,0),IF(N(Y287)&gt;=2,Y$3*Y287,0))/TCP,3))))</f>
        <v/>
      </c>
      <c r="AN287" s="2" t="str">
        <f>IFERROR(IF(COUNT($A287)=0,"",IF(COUNT(W287)=0,"--",IF(COUNTIF(B287:AK287,"3E")&gt;0,"3E",SUM(IF(D287&gt;=2,$D$3),IF(G287&gt;=2,$G$3),IF(J287&gt;=2,$J$3),IF(M287&gt;=2,$M$3),IF(P287&gt;=2,$P$3),IF(S287&gt;=2,$S$3),IF(V287&gt;=2,$V$3),IF(Y287&gt;=2,$Y$3),IF(AB287&gt;=2,$AB$3),IF(AE287&gt;=2,$AE$3),IF(AH287&gt;=2,$AH$3),IF(AK287&gt;=2,$AK$3))))),"")</f>
        <v/>
      </c>
      <c r="AO287" s="2" t="str">
        <f>IF(AM287="3E","3E",IF(COUNT($A287)=0,"",IF(COUNT(AK287)=0,"I",LOOKUP(AM287,{0,2,2.25,2.5,2.75,3,3.25,3.5,3.75,4},{"F","D","C","C+","B-","B","B+","A-","A","A+"}))))</f>
        <v/>
      </c>
      <c r="AP287" s="2" t="str">
        <f>IF(AM287="3E","3E",IF(OR(COUNT($A287)=0,COUNT(W287)=0),"",IF(AND(Y287&gt;=2,AM287&gt;=2,AN287&gt;=28),"PASS","FAIL")))</f>
        <v/>
      </c>
      <c r="AQ287" s="2" t="str">
        <f>IF(COUNT($A287)=0,"",IF(AP287="3E","3E",IF(AP287="PASS",CONCATENATE(IF(N(D287)&lt;2,"411F,",""),IF(N(G287)&lt;2,"412F,",""),IF(N(J287)&lt;2,"413F,",""),IF(N(M287)&lt;2,"421F,",""),IF(N(P287)&lt;2,"422F,",""),IF(N(S287)&lt;2,"423F,",""),IF(N(AB287)&lt;2,"431F,",""),IF(N(AE287)&lt;2,"432F,",""),IF(N(AH287)&lt;2,"433F,","")),"")))</f>
        <v/>
      </c>
      <c r="AR287" s="6" t="str">
        <f t="shared" si="5"/>
        <v/>
      </c>
    </row>
    <row r="288" spans="1:44" ht="18.95" customHeight="1" x14ac:dyDescent="0.25">
      <c r="A288" s="93" t="str">
        <f>IF(DR!$B290="","",DR!$B290)</f>
        <v/>
      </c>
      <c r="B288" s="5" t="str">
        <f>IF(COUNT($A288)=0,"",IF($A288&lt;&gt;DR!$B290,"ERR",DR!J290))</f>
        <v/>
      </c>
      <c r="C288" s="2" t="str">
        <f>IF(COUNT($A288)=0,"",IF(B288="3E","3E",IF(B288="","I",LOOKUP(B288/D$2,{0,0.4,0.45,0.5,0.55,0.6,0.65,0.7,0.75,0.8,1},{"F","D","C","C+","B-","B","B+","A-","A","A+"}))))</f>
        <v/>
      </c>
      <c r="D288" s="99" t="str">
        <f>IF(COUNT($A288)=0,"",IF(B288="","--",IF(B288="3E","3E",LOOKUP(B288/D$2,{0,0.4,0.45,0.5,0.55,0.6,0.65,0.7,0.75,0.8,1},{0,2,2.25,2.5,2.75,3,3.25,3.5,3.75,4}))))</f>
        <v/>
      </c>
      <c r="E288" s="5" t="str">
        <f>IF(COUNT($A288)=0,"",IF($A288&lt;&gt;DR!$B290,"ERR",DR!R290))</f>
        <v/>
      </c>
      <c r="F288" s="2" t="str">
        <f>IF(COUNT($A288)=0,"",IF(E288="3E","3E",IF(E288="","I",LOOKUP(E288/G$2,{0,0.4,0.45,0.5,0.55,0.6,0.65,0.7,0.75,0.8,1},{"F","D","C","C+","B-","B","B+","A-","A","A+"}))))</f>
        <v/>
      </c>
      <c r="G288" s="99" t="str">
        <f>IF(COUNT($A288)=0,"",IF(E288="","--",IF(E288="3E","3E",LOOKUP(E288/G$2,{0,0.4,0.45,0.5,0.55,0.6,0.65,0.7,0.75,0.8,1},{0,2,2.25,2.5,2.75,3,3.25,3.5,3.75,4}))))</f>
        <v/>
      </c>
      <c r="H288" s="5" t="str">
        <f>IF(COUNT($A288)=0,"",IF($A288&lt;&gt;DR!$B290,"ERR",DR!Z290))</f>
        <v/>
      </c>
      <c r="I288" s="2" t="str">
        <f>IF(COUNT($A288)=0,"",IF(H288="3E","3E",IF(H288="","I",LOOKUP(H288/J$2,{0,0.4,0.45,0.5,0.55,0.6,0.65,0.7,0.75,0.8,1},{"F","D","C","C+","B-","B","B+","A-","A","A+"}))))</f>
        <v/>
      </c>
      <c r="J288" s="99" t="str">
        <f>IF(COUNT($A288)=0,"",IF(H288="","--",IF(H288="3E","3E",LOOKUP(H288/J$2,{0,0.4,0.45,0.5,0.55,0.6,0.65,0.7,0.75,0.8,1},{0,2,2.25,2.5,2.75,3,3.25,3.5,3.75,4}))))</f>
        <v/>
      </c>
      <c r="K288" s="5" t="str">
        <f>IF(COUNT($A288)=0,"",IF($A288&lt;&gt;DR!$B290,"ERR",DR!AH290))</f>
        <v/>
      </c>
      <c r="L288" s="2" t="str">
        <f>IF(COUNT($A288)=0,"",IF(K288="3E","3E",IF(K288="","I",LOOKUP(K288/M$2,{0,0.4,0.45,0.5,0.55,0.6,0.65,0.7,0.75,0.8,1},{"F","D","C","C+","B-","B","B+","A-","A","A+"}))))</f>
        <v/>
      </c>
      <c r="M288" s="99" t="str">
        <f>IF(COUNT($A288)=0,"",IF(K288="","--",IF(K288="3E","3E",LOOKUP(K288/M$2,{0,0.4,0.45,0.5,0.55,0.6,0.65,0.7,0.75,0.8,1},{0,2,2.25,2.5,2.75,3,3.25,3.5,3.75,4}))))</f>
        <v/>
      </c>
      <c r="N288" s="5" t="str">
        <f>IF(COUNT($A288)=0,"",IF($A288&lt;&gt;DR!$B290,"ERR",DR!AP290))</f>
        <v/>
      </c>
      <c r="O288" s="2" t="str">
        <f>IF(COUNT($A288)=0,"",IF(N288="3E","3E",IF(N288="","I",LOOKUP(N288/P$2,{0,0.4,0.45,0.5,0.55,0.6,0.65,0.7,0.75,0.8,1},{"F","D","C","C+","B-","B","B+","A-","A","A+"}))))</f>
        <v/>
      </c>
      <c r="P288" s="99" t="str">
        <f>IF(COUNT($A288)=0,"",IF(N288="","--",IF(N288="3E","3E",LOOKUP(N288/P$2,{0,0.4,0.45,0.5,0.55,0.6,0.65,0.7,0.75,0.8,1},{0,2,2.25,2.5,2.75,3,3.25,3.5,3.75,4}))))</f>
        <v/>
      </c>
      <c r="Q288" s="5" t="str">
        <f>IF(COUNT($A288)=0,"",IF($A288&lt;&gt;DR!$B290,"ERR",DR!AX290))</f>
        <v/>
      </c>
      <c r="R288" s="2" t="str">
        <f>IF(COUNT($A288)=0,"",IF(Q288="3E","3E",IF(Q288="","I",LOOKUP(Q288/S$2,{0,0.4,0.45,0.5,0.55,0.6,0.65,0.7,0.75,0.8,1},{"F","D","C","C+","B-","B","B+","A-","A","A+"}))))</f>
        <v/>
      </c>
      <c r="S288" s="99" t="str">
        <f>IF(COUNT($A288)=0,"",IF(Q288="","--",IF(Q288="3E","3E",LOOKUP(Q288/S$2,{0,0.4,0.45,0.5,0.55,0.6,0.65,0.7,0.75,0.8,1},{0,2,2.25,2.5,2.75,3,3.25,3.5,3.75,4}))))</f>
        <v/>
      </c>
      <c r="T288" s="5" t="str">
        <f>IF(OR(COUNT($A288)=0,DR!BZ290=""),"",IF($A288&lt;&gt;DR!$B290,"ERR",DR!BZ290))</f>
        <v/>
      </c>
      <c r="U288" s="2" t="str">
        <f>IF(COUNT($A288)=0,"",IF(T288="3E","3E",IF(T288="","I",LOOKUP(T288/V$2,{0,0.4,0.45,0.5,0.55,0.6,0.65,0.7,0.75,0.8,1},{"F","D","C","C+","B-","B","B+","A-","A","A+"}))))</f>
        <v/>
      </c>
      <c r="V288" s="99" t="str">
        <f>IF(COUNT($A288)=0,"",IF(T288="","--",IF(T288="3E","3E",LOOKUP(T288/V$2,{0,0.4,0.45,0.5,0.55,0.6,0.65,0.7,0.75,0.8,1},{0,2,2.25,2.5,2.75,3,3.25,3.5,3.75,4}))))</f>
        <v/>
      </c>
      <c r="W288" s="5" t="str">
        <f>IF(COUNT($A288)=0,"",IF($A288&lt;&gt;DR!$B290,"ERR",IF(DR!$A290="IM",DR!CL290,DR!CK290)))</f>
        <v/>
      </c>
      <c r="X288" s="2" t="str">
        <f>IF(COUNT($A288)=0,"",IF(W288="3E","3E",IF(W288="","I",LOOKUP(W288/Y$2,{0,0.4,0.45,0.5,0.55,0.6,0.65,0.7,0.75,0.8,1},{"F","D","C","C+","B-","B","B+","A-","A","A+"}))))</f>
        <v/>
      </c>
      <c r="Y288" s="99" t="str">
        <f>IF(COUNT($A288)=0,"",IF(W288="","--",IF(W288="3E","3E",LOOKUP(W288/Y$2,{0,0.4,0.45,0.5,0.55,0.6,0.65,0.7,0.75,0.8,1},{0,2,2.25,2.5,2.75,3,3.25,3.5,3.75,4}))))</f>
        <v/>
      </c>
      <c r="Z288" s="5" t="str">
        <f>IF(COUNT($A288)=0,"",IF($A288&lt;&gt;DR!$B290,"ERR",DR!BF290))</f>
        <v/>
      </c>
      <c r="AA288" s="2" t="str">
        <f>IF(COUNT($A288)=0,"",IF(Z288="3E","3E",IF(Z288="","I",LOOKUP(Z288/AB$2,{0,0.4,0.45,0.5,0.55,0.6,0.65,0.7,0.75,0.8,1},{"F","D","C","C+","B-","B","B+","A-","A","A+"}))))</f>
        <v/>
      </c>
      <c r="AB288" s="99" t="str">
        <f>IF(COUNT($A288)=0,"",IF(Z288="","--",IF(Z288="3E","3E",LOOKUP(Z288/AB$2,{0,0.4,0.45,0.5,0.55,0.6,0.65,0.7,0.75,0.8,1},{0,2,2.25,2.5,2.75,3,3.25,3.5,3.75,4}))))</f>
        <v/>
      </c>
      <c r="AC288" s="5" t="str">
        <f>IF(COUNT($A288)=0,"",IF($A288&lt;&gt;DR!$B290,"ERR",DR!BG290))</f>
        <v/>
      </c>
      <c r="AD288" s="2" t="str">
        <f>IF(COUNT($A288)=0,"",IF(AC288="3E","3E",IF(AC288="","I",LOOKUP(AC288/AE$2,{0,0.4,0.45,0.5,0.55,0.6,0.65,0.7,0.75,0.8,1},{"F","D","C","C+","B-","B","B+","A-","A","A+"}))))</f>
        <v/>
      </c>
      <c r="AE288" s="99" t="str">
        <f>IF(COUNT($A288)=0,"",IF(AC288="","--",IF(AC288="3E","3E",LOOKUP(AC288/AE$2,{0,0.4,0.45,0.5,0.55,0.6,0.65,0.7,0.75,0.8,1},{0,2,2.25,2.5,2.75,3,3.25,3.5,3.75,4}))))</f>
        <v/>
      </c>
      <c r="AF288" s="5" t="str">
        <f>IF(COUNT($A288)=0,"",IF($A288&lt;&gt;DR!$B290,"ERR",DR!BQ290))</f>
        <v/>
      </c>
      <c r="AG288" s="2" t="str">
        <f>IF(COUNT($A288)=0,"",IF(AF288="3E","3E",IF(AF288="","I",LOOKUP(AF288/AH$2,{0,0.4,0.45,0.5,0.55,0.6,0.65,0.7,0.75,0.8,1},{"F","D","C","C+","B-","B","B+","A-","A","A+"}))))</f>
        <v/>
      </c>
      <c r="AH288" s="99" t="str">
        <f>IF(COUNT($A288)=0,"",IF(AF288="","--",IF(AF288="3E","3E",LOOKUP(AF288/AH$2,{0,0.4,0.45,0.5,0.55,0.6,0.65,0.7,0.75,0.8,1},{0,2,2.25,2.5,2.75,3,3.25,3.5,3.75,4}))))</f>
        <v/>
      </c>
      <c r="AI288" s="5" t="str">
        <f>IF(COUNT($A288)=0,"",IF($A288&lt;&gt;DR!$B290,"ERR",DR!BY290))</f>
        <v/>
      </c>
      <c r="AJ288" s="2" t="str">
        <f>IF(COUNT($A288)=0,"",IF(AI288="3E","3E",IF(AI288="","I",LOOKUP(AI288/AK$2,{0,0.4,0.45,0.5,0.55,0.6,0.65,0.7,0.75,0.8,1},{"F","D","C","C+","B-","B","B+","A-","A","A+"}))))</f>
        <v/>
      </c>
      <c r="AK288" s="103" t="str">
        <f>IF(COUNT($A288)=0,"",IF(AI288="","--",IF(AI288="3E","3E",LOOKUP(AI288/AK$2,{0,0.4,0.45,0.5,0.55,0.6,0.65,0.7,0.75,0.8,1},{0,2,2.25,2.5,2.75,3,3.25,3.5,3.75,4}))))</f>
        <v/>
      </c>
      <c r="AL288" s="94" t="str">
        <f>IFERROR(IF(COUNT($A288)=0,"",IF(COUNT(W288)=0,"--",IF(COUNTIF(B288:AK288,"3E")&gt;0,"3E",SUM(IF(D288&gt;=2,D288*$D$3),IF(G288&gt;=2,G288*$G$3),IF(J288&gt;=2,J288*$J$3),IF(M288&gt;=2,M288*$M$3),IF(P288&gt;=2,P288*$P$3),IF(S288&gt;=2,S288*$S$3),IF(V288&gt;=2,V288*$V$3),IF(Y288&gt;=2,Y288*$Y$3),IF(AB288&gt;=2,AB288*$AB$3),IF(AE288&gt;=2,AE288*$AE$3),IF(AH288&gt;=2,AH288*$AH$3),IF(AK288&gt;=2,AK288*$AK$3))))),"")</f>
        <v/>
      </c>
      <c r="AM288" s="4" t="str">
        <f>IF(COUNT($A288)=0,"",IF(COUNT(W288)=0,"--",IF(COUNTIF(B288:Y288,"3E")&gt;0,"3E",TRUNC(SUM(IF(N(D288)&gt;=2,D$3*D288,0),IF(N(G288)&gt;=2,G$3*G288,0),IF(N(J288)&gt;=2,J$3*J288,0),IF(N(M288)&gt;=2,M$3*M288,0),IF(N(P288)&gt;=2,P$3*P288,0),IF(N(S288)&gt;=2,S$3*S288,0),IF(N(AB288)&gt;=2,AB$3*AB288,0),IF(N(AE288)&gt;=2,AE$3*AE288,0),IF(N(AH288)&gt;=2,AH$3*AH288,0),IF(N(V288)&gt;=2,V$3*V288,0),IF(N(Y288)&gt;=2,Y$3*Y288,0))/TCP,3))))</f>
        <v/>
      </c>
      <c r="AN288" s="2" t="str">
        <f>IFERROR(IF(COUNT($A288)=0,"",IF(COUNT(W288)=0,"--",IF(COUNTIF(B288:AK288,"3E")&gt;0,"3E",SUM(IF(D288&gt;=2,$D$3),IF(G288&gt;=2,$G$3),IF(J288&gt;=2,$J$3),IF(M288&gt;=2,$M$3),IF(P288&gt;=2,$P$3),IF(S288&gt;=2,$S$3),IF(V288&gt;=2,$V$3),IF(Y288&gt;=2,$Y$3),IF(AB288&gt;=2,$AB$3),IF(AE288&gt;=2,$AE$3),IF(AH288&gt;=2,$AH$3),IF(AK288&gt;=2,$AK$3))))),"")</f>
        <v/>
      </c>
      <c r="AO288" s="2" t="str">
        <f>IF(AM288="3E","3E",IF(COUNT($A288)=0,"",IF(COUNT(AK288)=0,"I",LOOKUP(AM288,{0,2,2.25,2.5,2.75,3,3.25,3.5,3.75,4},{"F","D","C","C+","B-","B","B+","A-","A","A+"}))))</f>
        <v/>
      </c>
      <c r="AP288" s="2" t="str">
        <f>IF(AM288="3E","3E",IF(OR(COUNT($A288)=0,COUNT(W288)=0),"",IF(AND(Y288&gt;=2,AM288&gt;=2,AN288&gt;=28),"PASS","FAIL")))</f>
        <v/>
      </c>
      <c r="AQ288" s="2" t="str">
        <f>IF(COUNT($A288)=0,"",IF(AP288="3E","3E",IF(AP288="PASS",CONCATENATE(IF(N(D288)&lt;2,"411F,",""),IF(N(G288)&lt;2,"412F,",""),IF(N(J288)&lt;2,"413F,",""),IF(N(M288)&lt;2,"421F,",""),IF(N(P288)&lt;2,"422F,",""),IF(N(S288)&lt;2,"423F,",""),IF(N(AB288)&lt;2,"431F,",""),IF(N(AE288)&lt;2,"432F,",""),IF(N(AH288)&lt;2,"433F,","")),"")))</f>
        <v/>
      </c>
      <c r="AR288" s="6" t="str">
        <f t="shared" si="5"/>
        <v/>
      </c>
    </row>
    <row r="289" spans="1:44" ht="18.95" customHeight="1" x14ac:dyDescent="0.25">
      <c r="A289" s="93" t="str">
        <f>IF(DR!$B291="","",DR!$B291)</f>
        <v/>
      </c>
      <c r="B289" s="5" t="str">
        <f>IF(COUNT($A289)=0,"",IF($A289&lt;&gt;DR!$B291,"ERR",DR!J291))</f>
        <v/>
      </c>
      <c r="C289" s="2" t="str">
        <f>IF(COUNT($A289)=0,"",IF(B289="3E","3E",IF(B289="","I",LOOKUP(B289/D$2,{0,0.4,0.45,0.5,0.55,0.6,0.65,0.7,0.75,0.8,1},{"F","D","C","C+","B-","B","B+","A-","A","A+"}))))</f>
        <v/>
      </c>
      <c r="D289" s="99" t="str">
        <f>IF(COUNT($A289)=0,"",IF(B289="","--",IF(B289="3E","3E",LOOKUP(B289/D$2,{0,0.4,0.45,0.5,0.55,0.6,0.65,0.7,0.75,0.8,1},{0,2,2.25,2.5,2.75,3,3.25,3.5,3.75,4}))))</f>
        <v/>
      </c>
      <c r="E289" s="5" t="str">
        <f>IF(COUNT($A289)=0,"",IF($A289&lt;&gt;DR!$B291,"ERR",DR!R291))</f>
        <v/>
      </c>
      <c r="F289" s="2" t="str">
        <f>IF(COUNT($A289)=0,"",IF(E289="3E","3E",IF(E289="","I",LOOKUP(E289/G$2,{0,0.4,0.45,0.5,0.55,0.6,0.65,0.7,0.75,0.8,1},{"F","D","C","C+","B-","B","B+","A-","A","A+"}))))</f>
        <v/>
      </c>
      <c r="G289" s="99" t="str">
        <f>IF(COUNT($A289)=0,"",IF(E289="","--",IF(E289="3E","3E",LOOKUP(E289/G$2,{0,0.4,0.45,0.5,0.55,0.6,0.65,0.7,0.75,0.8,1},{0,2,2.25,2.5,2.75,3,3.25,3.5,3.75,4}))))</f>
        <v/>
      </c>
      <c r="H289" s="5" t="str">
        <f>IF(COUNT($A289)=0,"",IF($A289&lt;&gt;DR!$B291,"ERR",DR!Z291))</f>
        <v/>
      </c>
      <c r="I289" s="2" t="str">
        <f>IF(COUNT($A289)=0,"",IF(H289="3E","3E",IF(H289="","I",LOOKUP(H289/J$2,{0,0.4,0.45,0.5,0.55,0.6,0.65,0.7,0.75,0.8,1},{"F","D","C","C+","B-","B","B+","A-","A","A+"}))))</f>
        <v/>
      </c>
      <c r="J289" s="99" t="str">
        <f>IF(COUNT($A289)=0,"",IF(H289="","--",IF(H289="3E","3E",LOOKUP(H289/J$2,{0,0.4,0.45,0.5,0.55,0.6,0.65,0.7,0.75,0.8,1},{0,2,2.25,2.5,2.75,3,3.25,3.5,3.75,4}))))</f>
        <v/>
      </c>
      <c r="K289" s="5" t="str">
        <f>IF(COUNT($A289)=0,"",IF($A289&lt;&gt;DR!$B291,"ERR",DR!AH291))</f>
        <v/>
      </c>
      <c r="L289" s="2" t="str">
        <f>IF(COUNT($A289)=0,"",IF(K289="3E","3E",IF(K289="","I",LOOKUP(K289/M$2,{0,0.4,0.45,0.5,0.55,0.6,0.65,0.7,0.75,0.8,1},{"F","D","C","C+","B-","B","B+","A-","A","A+"}))))</f>
        <v/>
      </c>
      <c r="M289" s="99" t="str">
        <f>IF(COUNT($A289)=0,"",IF(K289="","--",IF(K289="3E","3E",LOOKUP(K289/M$2,{0,0.4,0.45,0.5,0.55,0.6,0.65,0.7,0.75,0.8,1},{0,2,2.25,2.5,2.75,3,3.25,3.5,3.75,4}))))</f>
        <v/>
      </c>
      <c r="N289" s="5" t="str">
        <f>IF(COUNT($A289)=0,"",IF($A289&lt;&gt;DR!$B291,"ERR",DR!AP291))</f>
        <v/>
      </c>
      <c r="O289" s="2" t="str">
        <f>IF(COUNT($A289)=0,"",IF(N289="3E","3E",IF(N289="","I",LOOKUP(N289/P$2,{0,0.4,0.45,0.5,0.55,0.6,0.65,0.7,0.75,0.8,1},{"F","D","C","C+","B-","B","B+","A-","A","A+"}))))</f>
        <v/>
      </c>
      <c r="P289" s="99" t="str">
        <f>IF(COUNT($A289)=0,"",IF(N289="","--",IF(N289="3E","3E",LOOKUP(N289/P$2,{0,0.4,0.45,0.5,0.55,0.6,0.65,0.7,0.75,0.8,1},{0,2,2.25,2.5,2.75,3,3.25,3.5,3.75,4}))))</f>
        <v/>
      </c>
      <c r="Q289" s="5" t="str">
        <f>IF(COUNT($A289)=0,"",IF($A289&lt;&gt;DR!$B291,"ERR",DR!AX291))</f>
        <v/>
      </c>
      <c r="R289" s="2" t="str">
        <f>IF(COUNT($A289)=0,"",IF(Q289="3E","3E",IF(Q289="","I",LOOKUP(Q289/S$2,{0,0.4,0.45,0.5,0.55,0.6,0.65,0.7,0.75,0.8,1},{"F","D","C","C+","B-","B","B+","A-","A","A+"}))))</f>
        <v/>
      </c>
      <c r="S289" s="99" t="str">
        <f>IF(COUNT($A289)=0,"",IF(Q289="","--",IF(Q289="3E","3E",LOOKUP(Q289/S$2,{0,0.4,0.45,0.5,0.55,0.6,0.65,0.7,0.75,0.8,1},{0,2,2.25,2.5,2.75,3,3.25,3.5,3.75,4}))))</f>
        <v/>
      </c>
      <c r="T289" s="5" t="str">
        <f>IF(OR(COUNT($A289)=0,DR!BZ291=""),"",IF($A289&lt;&gt;DR!$B291,"ERR",DR!BZ291))</f>
        <v/>
      </c>
      <c r="U289" s="2" t="str">
        <f>IF(COUNT($A289)=0,"",IF(T289="3E","3E",IF(T289="","I",LOOKUP(T289/V$2,{0,0.4,0.45,0.5,0.55,0.6,0.65,0.7,0.75,0.8,1},{"F","D","C","C+","B-","B","B+","A-","A","A+"}))))</f>
        <v/>
      </c>
      <c r="V289" s="99" t="str">
        <f>IF(COUNT($A289)=0,"",IF(T289="","--",IF(T289="3E","3E",LOOKUP(T289/V$2,{0,0.4,0.45,0.5,0.55,0.6,0.65,0.7,0.75,0.8,1},{0,2,2.25,2.5,2.75,3,3.25,3.5,3.75,4}))))</f>
        <v/>
      </c>
      <c r="W289" s="5" t="str">
        <f>IF(COUNT($A289)=0,"",IF($A289&lt;&gt;DR!$B291,"ERR",IF(DR!$A291="IM",DR!CL291,DR!CK291)))</f>
        <v/>
      </c>
      <c r="X289" s="2" t="str">
        <f>IF(COUNT($A289)=0,"",IF(W289="3E","3E",IF(W289="","I",LOOKUP(W289/Y$2,{0,0.4,0.45,0.5,0.55,0.6,0.65,0.7,0.75,0.8,1},{"F","D","C","C+","B-","B","B+","A-","A","A+"}))))</f>
        <v/>
      </c>
      <c r="Y289" s="99" t="str">
        <f>IF(COUNT($A289)=0,"",IF(W289="","--",IF(W289="3E","3E",LOOKUP(W289/Y$2,{0,0.4,0.45,0.5,0.55,0.6,0.65,0.7,0.75,0.8,1},{0,2,2.25,2.5,2.75,3,3.25,3.5,3.75,4}))))</f>
        <v/>
      </c>
      <c r="Z289" s="5" t="str">
        <f>IF(COUNT($A289)=0,"",IF($A289&lt;&gt;DR!$B291,"ERR",DR!BF291))</f>
        <v/>
      </c>
      <c r="AA289" s="2" t="str">
        <f>IF(COUNT($A289)=0,"",IF(Z289="3E","3E",IF(Z289="","I",LOOKUP(Z289/AB$2,{0,0.4,0.45,0.5,0.55,0.6,0.65,0.7,0.75,0.8,1},{"F","D","C","C+","B-","B","B+","A-","A","A+"}))))</f>
        <v/>
      </c>
      <c r="AB289" s="99" t="str">
        <f>IF(COUNT($A289)=0,"",IF(Z289="","--",IF(Z289="3E","3E",LOOKUP(Z289/AB$2,{0,0.4,0.45,0.5,0.55,0.6,0.65,0.7,0.75,0.8,1},{0,2,2.25,2.5,2.75,3,3.25,3.5,3.75,4}))))</f>
        <v/>
      </c>
      <c r="AC289" s="5" t="str">
        <f>IF(COUNT($A289)=0,"",IF($A289&lt;&gt;DR!$B291,"ERR",DR!BG291))</f>
        <v/>
      </c>
      <c r="AD289" s="2" t="str">
        <f>IF(COUNT($A289)=0,"",IF(AC289="3E","3E",IF(AC289="","I",LOOKUP(AC289/AE$2,{0,0.4,0.45,0.5,0.55,0.6,0.65,0.7,0.75,0.8,1},{"F","D","C","C+","B-","B","B+","A-","A","A+"}))))</f>
        <v/>
      </c>
      <c r="AE289" s="99" t="str">
        <f>IF(COUNT($A289)=0,"",IF(AC289="","--",IF(AC289="3E","3E",LOOKUP(AC289/AE$2,{0,0.4,0.45,0.5,0.55,0.6,0.65,0.7,0.75,0.8,1},{0,2,2.25,2.5,2.75,3,3.25,3.5,3.75,4}))))</f>
        <v/>
      </c>
      <c r="AF289" s="5" t="str">
        <f>IF(COUNT($A289)=0,"",IF($A289&lt;&gt;DR!$B291,"ERR",DR!BQ291))</f>
        <v/>
      </c>
      <c r="AG289" s="2" t="str">
        <f>IF(COUNT($A289)=0,"",IF(AF289="3E","3E",IF(AF289="","I",LOOKUP(AF289/AH$2,{0,0.4,0.45,0.5,0.55,0.6,0.65,0.7,0.75,0.8,1},{"F","D","C","C+","B-","B","B+","A-","A","A+"}))))</f>
        <v/>
      </c>
      <c r="AH289" s="99" t="str">
        <f>IF(COUNT($A289)=0,"",IF(AF289="","--",IF(AF289="3E","3E",LOOKUP(AF289/AH$2,{0,0.4,0.45,0.5,0.55,0.6,0.65,0.7,0.75,0.8,1},{0,2,2.25,2.5,2.75,3,3.25,3.5,3.75,4}))))</f>
        <v/>
      </c>
      <c r="AI289" s="5" t="str">
        <f>IF(COUNT($A289)=0,"",IF($A289&lt;&gt;DR!$B291,"ERR",DR!BY291))</f>
        <v/>
      </c>
      <c r="AJ289" s="2" t="str">
        <f>IF(COUNT($A289)=0,"",IF(AI289="3E","3E",IF(AI289="","I",LOOKUP(AI289/AK$2,{0,0.4,0.45,0.5,0.55,0.6,0.65,0.7,0.75,0.8,1},{"F","D","C","C+","B-","B","B+","A-","A","A+"}))))</f>
        <v/>
      </c>
      <c r="AK289" s="103" t="str">
        <f>IF(COUNT($A289)=0,"",IF(AI289="","--",IF(AI289="3E","3E",LOOKUP(AI289/AK$2,{0,0.4,0.45,0.5,0.55,0.6,0.65,0.7,0.75,0.8,1},{0,2,2.25,2.5,2.75,3,3.25,3.5,3.75,4}))))</f>
        <v/>
      </c>
      <c r="AL289" s="94" t="str">
        <f>IFERROR(IF(COUNT($A289)=0,"",IF(COUNT(W289)=0,"--",IF(COUNTIF(B289:AK289,"3E")&gt;0,"3E",SUM(IF(D289&gt;=2,D289*$D$3),IF(G289&gt;=2,G289*$G$3),IF(J289&gt;=2,J289*$J$3),IF(M289&gt;=2,M289*$M$3),IF(P289&gt;=2,P289*$P$3),IF(S289&gt;=2,S289*$S$3),IF(V289&gt;=2,V289*$V$3),IF(Y289&gt;=2,Y289*$Y$3),IF(AB289&gt;=2,AB289*$AB$3),IF(AE289&gt;=2,AE289*$AE$3),IF(AH289&gt;=2,AH289*$AH$3),IF(AK289&gt;=2,AK289*$AK$3))))),"")</f>
        <v/>
      </c>
      <c r="AM289" s="4" t="str">
        <f>IF(COUNT($A289)=0,"",IF(COUNT(W289)=0,"--",IF(COUNTIF(B289:Y289,"3E")&gt;0,"3E",TRUNC(SUM(IF(N(D289)&gt;=2,D$3*D289,0),IF(N(G289)&gt;=2,G$3*G289,0),IF(N(J289)&gt;=2,J$3*J289,0),IF(N(M289)&gt;=2,M$3*M289,0),IF(N(P289)&gt;=2,P$3*P289,0),IF(N(S289)&gt;=2,S$3*S289,0),IF(N(AB289)&gt;=2,AB$3*AB289,0),IF(N(AE289)&gt;=2,AE$3*AE289,0),IF(N(AH289)&gt;=2,AH$3*AH289,0),IF(N(V289)&gt;=2,V$3*V289,0),IF(N(Y289)&gt;=2,Y$3*Y289,0))/TCP,3))))</f>
        <v/>
      </c>
      <c r="AN289" s="2" t="str">
        <f>IFERROR(IF(COUNT($A289)=0,"",IF(COUNT(W289)=0,"--",IF(COUNTIF(B289:AK289,"3E")&gt;0,"3E",SUM(IF(D289&gt;=2,$D$3),IF(G289&gt;=2,$G$3),IF(J289&gt;=2,$J$3),IF(M289&gt;=2,$M$3),IF(P289&gt;=2,$P$3),IF(S289&gt;=2,$S$3),IF(V289&gt;=2,$V$3),IF(Y289&gt;=2,$Y$3),IF(AB289&gt;=2,$AB$3),IF(AE289&gt;=2,$AE$3),IF(AH289&gt;=2,$AH$3),IF(AK289&gt;=2,$AK$3))))),"")</f>
        <v/>
      </c>
      <c r="AO289" s="2" t="str">
        <f>IF(AM289="3E","3E",IF(COUNT($A289)=0,"",IF(COUNT(AK289)=0,"I",LOOKUP(AM289,{0,2,2.25,2.5,2.75,3,3.25,3.5,3.75,4},{"F","D","C","C+","B-","B","B+","A-","A","A+"}))))</f>
        <v/>
      </c>
      <c r="AP289" s="2" t="str">
        <f>IF(AM289="3E","3E",IF(OR(COUNT($A289)=0,COUNT(W289)=0),"",IF(AND(Y289&gt;=2,AM289&gt;=2,AN289&gt;=28),"PASS","FAIL")))</f>
        <v/>
      </c>
      <c r="AQ289" s="2" t="str">
        <f>IF(COUNT($A289)=0,"",IF(AP289="3E","3E",IF(AP289="PASS",CONCATENATE(IF(N(D289)&lt;2,"411F,",""),IF(N(G289)&lt;2,"412F,",""),IF(N(J289)&lt;2,"413F,",""),IF(N(M289)&lt;2,"421F,",""),IF(N(P289)&lt;2,"422F,",""),IF(N(S289)&lt;2,"423F,",""),IF(N(AB289)&lt;2,"431F,",""),IF(N(AE289)&lt;2,"432F,",""),IF(N(AH289)&lt;2,"433F,","")),"")))</f>
        <v/>
      </c>
      <c r="AR289" s="6" t="str">
        <f t="shared" si="5"/>
        <v/>
      </c>
    </row>
    <row r="290" spans="1:44" ht="18.95" customHeight="1" x14ac:dyDescent="0.25">
      <c r="A290" s="93" t="str">
        <f>IF(DR!$B292="","",DR!$B292)</f>
        <v/>
      </c>
      <c r="B290" s="5" t="str">
        <f>IF(COUNT($A290)=0,"",IF($A290&lt;&gt;DR!$B292,"ERR",DR!J292))</f>
        <v/>
      </c>
      <c r="C290" s="2" t="str">
        <f>IF(COUNT($A290)=0,"",IF(B290="3E","3E",IF(B290="","I",LOOKUP(B290/D$2,{0,0.4,0.45,0.5,0.55,0.6,0.65,0.7,0.75,0.8,1},{"F","D","C","C+","B-","B","B+","A-","A","A+"}))))</f>
        <v/>
      </c>
      <c r="D290" s="99" t="str">
        <f>IF(COUNT($A290)=0,"",IF(B290="","--",IF(B290="3E","3E",LOOKUP(B290/D$2,{0,0.4,0.45,0.5,0.55,0.6,0.65,0.7,0.75,0.8,1},{0,2,2.25,2.5,2.75,3,3.25,3.5,3.75,4}))))</f>
        <v/>
      </c>
      <c r="E290" s="5" t="str">
        <f>IF(COUNT($A290)=0,"",IF($A290&lt;&gt;DR!$B292,"ERR",DR!R292))</f>
        <v/>
      </c>
      <c r="F290" s="2" t="str">
        <f>IF(COUNT($A290)=0,"",IF(E290="3E","3E",IF(E290="","I",LOOKUP(E290/G$2,{0,0.4,0.45,0.5,0.55,0.6,0.65,0.7,0.75,0.8,1},{"F","D","C","C+","B-","B","B+","A-","A","A+"}))))</f>
        <v/>
      </c>
      <c r="G290" s="99" t="str">
        <f>IF(COUNT($A290)=0,"",IF(E290="","--",IF(E290="3E","3E",LOOKUP(E290/G$2,{0,0.4,0.45,0.5,0.55,0.6,0.65,0.7,0.75,0.8,1},{0,2,2.25,2.5,2.75,3,3.25,3.5,3.75,4}))))</f>
        <v/>
      </c>
      <c r="H290" s="5" t="str">
        <f>IF(COUNT($A290)=0,"",IF($A290&lt;&gt;DR!$B292,"ERR",DR!Z292))</f>
        <v/>
      </c>
      <c r="I290" s="2" t="str">
        <f>IF(COUNT($A290)=0,"",IF(H290="3E","3E",IF(H290="","I",LOOKUP(H290/J$2,{0,0.4,0.45,0.5,0.55,0.6,0.65,0.7,0.75,0.8,1},{"F","D","C","C+","B-","B","B+","A-","A","A+"}))))</f>
        <v/>
      </c>
      <c r="J290" s="99" t="str">
        <f>IF(COUNT($A290)=0,"",IF(H290="","--",IF(H290="3E","3E",LOOKUP(H290/J$2,{0,0.4,0.45,0.5,0.55,0.6,0.65,0.7,0.75,0.8,1},{0,2,2.25,2.5,2.75,3,3.25,3.5,3.75,4}))))</f>
        <v/>
      </c>
      <c r="K290" s="5" t="str">
        <f>IF(COUNT($A290)=0,"",IF($A290&lt;&gt;DR!$B292,"ERR",DR!AH292))</f>
        <v/>
      </c>
      <c r="L290" s="2" t="str">
        <f>IF(COUNT($A290)=0,"",IF(K290="3E","3E",IF(K290="","I",LOOKUP(K290/M$2,{0,0.4,0.45,0.5,0.55,0.6,0.65,0.7,0.75,0.8,1},{"F","D","C","C+","B-","B","B+","A-","A","A+"}))))</f>
        <v/>
      </c>
      <c r="M290" s="99" t="str">
        <f>IF(COUNT($A290)=0,"",IF(K290="","--",IF(K290="3E","3E",LOOKUP(K290/M$2,{0,0.4,0.45,0.5,0.55,0.6,0.65,0.7,0.75,0.8,1},{0,2,2.25,2.5,2.75,3,3.25,3.5,3.75,4}))))</f>
        <v/>
      </c>
      <c r="N290" s="5" t="str">
        <f>IF(COUNT($A290)=0,"",IF($A290&lt;&gt;DR!$B292,"ERR",DR!AP292))</f>
        <v/>
      </c>
      <c r="O290" s="2" t="str">
        <f>IF(COUNT($A290)=0,"",IF(N290="3E","3E",IF(N290="","I",LOOKUP(N290/P$2,{0,0.4,0.45,0.5,0.55,0.6,0.65,0.7,0.75,0.8,1},{"F","D","C","C+","B-","B","B+","A-","A","A+"}))))</f>
        <v/>
      </c>
      <c r="P290" s="99" t="str">
        <f>IF(COUNT($A290)=0,"",IF(N290="","--",IF(N290="3E","3E",LOOKUP(N290/P$2,{0,0.4,0.45,0.5,0.55,0.6,0.65,0.7,0.75,0.8,1},{0,2,2.25,2.5,2.75,3,3.25,3.5,3.75,4}))))</f>
        <v/>
      </c>
      <c r="Q290" s="5" t="str">
        <f>IF(COUNT($A290)=0,"",IF($A290&lt;&gt;DR!$B292,"ERR",DR!AX292))</f>
        <v/>
      </c>
      <c r="R290" s="2" t="str">
        <f>IF(COUNT($A290)=0,"",IF(Q290="3E","3E",IF(Q290="","I",LOOKUP(Q290/S$2,{0,0.4,0.45,0.5,0.55,0.6,0.65,0.7,0.75,0.8,1},{"F","D","C","C+","B-","B","B+","A-","A","A+"}))))</f>
        <v/>
      </c>
      <c r="S290" s="99" t="str">
        <f>IF(COUNT($A290)=0,"",IF(Q290="","--",IF(Q290="3E","3E",LOOKUP(Q290/S$2,{0,0.4,0.45,0.5,0.55,0.6,0.65,0.7,0.75,0.8,1},{0,2,2.25,2.5,2.75,3,3.25,3.5,3.75,4}))))</f>
        <v/>
      </c>
      <c r="T290" s="5" t="str">
        <f>IF(OR(COUNT($A290)=0,DR!BZ292=""),"",IF($A290&lt;&gt;DR!$B292,"ERR",DR!BZ292))</f>
        <v/>
      </c>
      <c r="U290" s="2" t="str">
        <f>IF(COUNT($A290)=0,"",IF(T290="3E","3E",IF(T290="","I",LOOKUP(T290/V$2,{0,0.4,0.45,0.5,0.55,0.6,0.65,0.7,0.75,0.8,1},{"F","D","C","C+","B-","B","B+","A-","A","A+"}))))</f>
        <v/>
      </c>
      <c r="V290" s="99" t="str">
        <f>IF(COUNT($A290)=0,"",IF(T290="","--",IF(T290="3E","3E",LOOKUP(T290/V$2,{0,0.4,0.45,0.5,0.55,0.6,0.65,0.7,0.75,0.8,1},{0,2,2.25,2.5,2.75,3,3.25,3.5,3.75,4}))))</f>
        <v/>
      </c>
      <c r="W290" s="5" t="str">
        <f>IF(COUNT($A290)=0,"",IF($A290&lt;&gt;DR!$B292,"ERR",IF(DR!$A292="IM",DR!CL292,DR!CK292)))</f>
        <v/>
      </c>
      <c r="X290" s="2" t="str">
        <f>IF(COUNT($A290)=0,"",IF(W290="3E","3E",IF(W290="","I",LOOKUP(W290/Y$2,{0,0.4,0.45,0.5,0.55,0.6,0.65,0.7,0.75,0.8,1},{"F","D","C","C+","B-","B","B+","A-","A","A+"}))))</f>
        <v/>
      </c>
      <c r="Y290" s="99" t="str">
        <f>IF(COUNT($A290)=0,"",IF(W290="","--",IF(W290="3E","3E",LOOKUP(W290/Y$2,{0,0.4,0.45,0.5,0.55,0.6,0.65,0.7,0.75,0.8,1},{0,2,2.25,2.5,2.75,3,3.25,3.5,3.75,4}))))</f>
        <v/>
      </c>
      <c r="Z290" s="5" t="str">
        <f>IF(COUNT($A290)=0,"",IF($A290&lt;&gt;DR!$B292,"ERR",DR!BF292))</f>
        <v/>
      </c>
      <c r="AA290" s="2" t="str">
        <f>IF(COUNT($A290)=0,"",IF(Z290="3E","3E",IF(Z290="","I",LOOKUP(Z290/AB$2,{0,0.4,0.45,0.5,0.55,0.6,0.65,0.7,0.75,0.8,1},{"F","D","C","C+","B-","B","B+","A-","A","A+"}))))</f>
        <v/>
      </c>
      <c r="AB290" s="99" t="str">
        <f>IF(COUNT($A290)=0,"",IF(Z290="","--",IF(Z290="3E","3E",LOOKUP(Z290/AB$2,{0,0.4,0.45,0.5,0.55,0.6,0.65,0.7,0.75,0.8,1},{0,2,2.25,2.5,2.75,3,3.25,3.5,3.75,4}))))</f>
        <v/>
      </c>
      <c r="AC290" s="5" t="str">
        <f>IF(COUNT($A290)=0,"",IF($A290&lt;&gt;DR!$B292,"ERR",DR!BG292))</f>
        <v/>
      </c>
      <c r="AD290" s="2" t="str">
        <f>IF(COUNT($A290)=0,"",IF(AC290="3E","3E",IF(AC290="","I",LOOKUP(AC290/AE$2,{0,0.4,0.45,0.5,0.55,0.6,0.65,0.7,0.75,0.8,1},{"F","D","C","C+","B-","B","B+","A-","A","A+"}))))</f>
        <v/>
      </c>
      <c r="AE290" s="99" t="str">
        <f>IF(COUNT($A290)=0,"",IF(AC290="","--",IF(AC290="3E","3E",LOOKUP(AC290/AE$2,{0,0.4,0.45,0.5,0.55,0.6,0.65,0.7,0.75,0.8,1},{0,2,2.25,2.5,2.75,3,3.25,3.5,3.75,4}))))</f>
        <v/>
      </c>
      <c r="AF290" s="5" t="str">
        <f>IF(COUNT($A290)=0,"",IF($A290&lt;&gt;DR!$B292,"ERR",DR!BQ292))</f>
        <v/>
      </c>
      <c r="AG290" s="2" t="str">
        <f>IF(COUNT($A290)=0,"",IF(AF290="3E","3E",IF(AF290="","I",LOOKUP(AF290/AH$2,{0,0.4,0.45,0.5,0.55,0.6,0.65,0.7,0.75,0.8,1},{"F","D","C","C+","B-","B","B+","A-","A","A+"}))))</f>
        <v/>
      </c>
      <c r="AH290" s="99" t="str">
        <f>IF(COUNT($A290)=0,"",IF(AF290="","--",IF(AF290="3E","3E",LOOKUP(AF290/AH$2,{0,0.4,0.45,0.5,0.55,0.6,0.65,0.7,0.75,0.8,1},{0,2,2.25,2.5,2.75,3,3.25,3.5,3.75,4}))))</f>
        <v/>
      </c>
      <c r="AI290" s="5" t="str">
        <f>IF(COUNT($A290)=0,"",IF($A290&lt;&gt;DR!$B292,"ERR",DR!BY292))</f>
        <v/>
      </c>
      <c r="AJ290" s="2" t="str">
        <f>IF(COUNT($A290)=0,"",IF(AI290="3E","3E",IF(AI290="","I",LOOKUP(AI290/AK$2,{0,0.4,0.45,0.5,0.55,0.6,0.65,0.7,0.75,0.8,1},{"F","D","C","C+","B-","B","B+","A-","A","A+"}))))</f>
        <v/>
      </c>
      <c r="AK290" s="103" t="str">
        <f>IF(COUNT($A290)=0,"",IF(AI290="","--",IF(AI290="3E","3E",LOOKUP(AI290/AK$2,{0,0.4,0.45,0.5,0.55,0.6,0.65,0.7,0.75,0.8,1},{0,2,2.25,2.5,2.75,3,3.25,3.5,3.75,4}))))</f>
        <v/>
      </c>
      <c r="AL290" s="94" t="str">
        <f>IFERROR(IF(COUNT($A290)=0,"",IF(COUNT(W290)=0,"--",IF(COUNTIF(B290:AK290,"3E")&gt;0,"3E",SUM(IF(D290&gt;=2,D290*$D$3),IF(G290&gt;=2,G290*$G$3),IF(J290&gt;=2,J290*$J$3),IF(M290&gt;=2,M290*$M$3),IF(P290&gt;=2,P290*$P$3),IF(S290&gt;=2,S290*$S$3),IF(V290&gt;=2,V290*$V$3),IF(Y290&gt;=2,Y290*$Y$3),IF(AB290&gt;=2,AB290*$AB$3),IF(AE290&gt;=2,AE290*$AE$3),IF(AH290&gt;=2,AH290*$AH$3),IF(AK290&gt;=2,AK290*$AK$3))))),"")</f>
        <v/>
      </c>
      <c r="AM290" s="4" t="str">
        <f>IF(COUNT($A290)=0,"",IF(COUNT(W290)=0,"--",IF(COUNTIF(B290:Y290,"3E")&gt;0,"3E",TRUNC(SUM(IF(N(D290)&gt;=2,D$3*D290,0),IF(N(G290)&gt;=2,G$3*G290,0),IF(N(J290)&gt;=2,J$3*J290,0),IF(N(M290)&gt;=2,M$3*M290,0),IF(N(P290)&gt;=2,P$3*P290,0),IF(N(S290)&gt;=2,S$3*S290,0),IF(N(AB290)&gt;=2,AB$3*AB290,0),IF(N(AE290)&gt;=2,AE$3*AE290,0),IF(N(AH290)&gt;=2,AH$3*AH290,0),IF(N(V290)&gt;=2,V$3*V290,0),IF(N(Y290)&gt;=2,Y$3*Y290,0))/TCP,3))))</f>
        <v/>
      </c>
      <c r="AN290" s="2" t="str">
        <f>IFERROR(IF(COUNT($A290)=0,"",IF(COUNT(W290)=0,"--",IF(COUNTIF(B290:AK290,"3E")&gt;0,"3E",SUM(IF(D290&gt;=2,$D$3),IF(G290&gt;=2,$G$3),IF(J290&gt;=2,$J$3),IF(M290&gt;=2,$M$3),IF(P290&gt;=2,$P$3),IF(S290&gt;=2,$S$3),IF(V290&gt;=2,$V$3),IF(Y290&gt;=2,$Y$3),IF(AB290&gt;=2,$AB$3),IF(AE290&gt;=2,$AE$3),IF(AH290&gt;=2,$AH$3),IF(AK290&gt;=2,$AK$3))))),"")</f>
        <v/>
      </c>
      <c r="AO290" s="2" t="str">
        <f>IF(AM290="3E","3E",IF(COUNT($A290)=0,"",IF(COUNT(AK290)=0,"I",LOOKUP(AM290,{0,2,2.25,2.5,2.75,3,3.25,3.5,3.75,4},{"F","D","C","C+","B-","B","B+","A-","A","A+"}))))</f>
        <v/>
      </c>
      <c r="AP290" s="2" t="str">
        <f>IF(AM290="3E","3E",IF(OR(COUNT($A290)=0,COUNT(W290)=0),"",IF(AND(Y290&gt;=2,AM290&gt;=2,AN290&gt;=28),"PASS","FAIL")))</f>
        <v/>
      </c>
      <c r="AQ290" s="2" t="str">
        <f>IF(COUNT($A290)=0,"",IF(AP290="3E","3E",IF(AP290="PASS",CONCATENATE(IF(N(D290)&lt;2,"411F,",""),IF(N(G290)&lt;2,"412F,",""),IF(N(J290)&lt;2,"413F,",""),IF(N(M290)&lt;2,"421F,",""),IF(N(P290)&lt;2,"422F,",""),IF(N(S290)&lt;2,"423F,",""),IF(N(AB290)&lt;2,"431F,",""),IF(N(AE290)&lt;2,"432F,",""),IF(N(AH290)&lt;2,"433F,","")),"")))</f>
        <v/>
      </c>
      <c r="AR290" s="6" t="str">
        <f t="shared" si="5"/>
        <v/>
      </c>
    </row>
    <row r="291" spans="1:44" ht="18.95" customHeight="1" x14ac:dyDescent="0.25">
      <c r="A291" s="93" t="str">
        <f>IF(DR!$B293="","",DR!$B293)</f>
        <v/>
      </c>
      <c r="B291" s="5" t="str">
        <f>IF(COUNT($A291)=0,"",IF($A291&lt;&gt;DR!$B293,"ERR",DR!J293))</f>
        <v/>
      </c>
      <c r="C291" s="2" t="str">
        <f>IF(COUNT($A291)=0,"",IF(B291="3E","3E",IF(B291="","I",LOOKUP(B291/D$2,{0,0.4,0.45,0.5,0.55,0.6,0.65,0.7,0.75,0.8,1},{"F","D","C","C+","B-","B","B+","A-","A","A+"}))))</f>
        <v/>
      </c>
      <c r="D291" s="99" t="str">
        <f>IF(COUNT($A291)=0,"",IF(B291="","--",IF(B291="3E","3E",LOOKUP(B291/D$2,{0,0.4,0.45,0.5,0.55,0.6,0.65,0.7,0.75,0.8,1},{0,2,2.25,2.5,2.75,3,3.25,3.5,3.75,4}))))</f>
        <v/>
      </c>
      <c r="E291" s="5" t="str">
        <f>IF(COUNT($A291)=0,"",IF($A291&lt;&gt;DR!$B293,"ERR",DR!R293))</f>
        <v/>
      </c>
      <c r="F291" s="2" t="str">
        <f>IF(COUNT($A291)=0,"",IF(E291="3E","3E",IF(E291="","I",LOOKUP(E291/G$2,{0,0.4,0.45,0.5,0.55,0.6,0.65,0.7,0.75,0.8,1},{"F","D","C","C+","B-","B","B+","A-","A","A+"}))))</f>
        <v/>
      </c>
      <c r="G291" s="99" t="str">
        <f>IF(COUNT($A291)=0,"",IF(E291="","--",IF(E291="3E","3E",LOOKUP(E291/G$2,{0,0.4,0.45,0.5,0.55,0.6,0.65,0.7,0.75,0.8,1},{0,2,2.25,2.5,2.75,3,3.25,3.5,3.75,4}))))</f>
        <v/>
      </c>
      <c r="H291" s="5" t="str">
        <f>IF(COUNT($A291)=0,"",IF($A291&lt;&gt;DR!$B293,"ERR",DR!Z293))</f>
        <v/>
      </c>
      <c r="I291" s="2" t="str">
        <f>IF(COUNT($A291)=0,"",IF(H291="3E","3E",IF(H291="","I",LOOKUP(H291/J$2,{0,0.4,0.45,0.5,0.55,0.6,0.65,0.7,0.75,0.8,1},{"F","D","C","C+","B-","B","B+","A-","A","A+"}))))</f>
        <v/>
      </c>
      <c r="J291" s="99" t="str">
        <f>IF(COUNT($A291)=0,"",IF(H291="","--",IF(H291="3E","3E",LOOKUP(H291/J$2,{0,0.4,0.45,0.5,0.55,0.6,0.65,0.7,0.75,0.8,1},{0,2,2.25,2.5,2.75,3,3.25,3.5,3.75,4}))))</f>
        <v/>
      </c>
      <c r="K291" s="5" t="str">
        <f>IF(COUNT($A291)=0,"",IF($A291&lt;&gt;DR!$B293,"ERR",DR!AH293))</f>
        <v/>
      </c>
      <c r="L291" s="2" t="str">
        <f>IF(COUNT($A291)=0,"",IF(K291="3E","3E",IF(K291="","I",LOOKUP(K291/M$2,{0,0.4,0.45,0.5,0.55,0.6,0.65,0.7,0.75,0.8,1},{"F","D","C","C+","B-","B","B+","A-","A","A+"}))))</f>
        <v/>
      </c>
      <c r="M291" s="99" t="str">
        <f>IF(COUNT($A291)=0,"",IF(K291="","--",IF(K291="3E","3E",LOOKUP(K291/M$2,{0,0.4,0.45,0.5,0.55,0.6,0.65,0.7,0.75,0.8,1},{0,2,2.25,2.5,2.75,3,3.25,3.5,3.75,4}))))</f>
        <v/>
      </c>
      <c r="N291" s="5" t="str">
        <f>IF(COUNT($A291)=0,"",IF($A291&lt;&gt;DR!$B293,"ERR",DR!AP293))</f>
        <v/>
      </c>
      <c r="O291" s="2" t="str">
        <f>IF(COUNT($A291)=0,"",IF(N291="3E","3E",IF(N291="","I",LOOKUP(N291/P$2,{0,0.4,0.45,0.5,0.55,0.6,0.65,0.7,0.75,0.8,1},{"F","D","C","C+","B-","B","B+","A-","A","A+"}))))</f>
        <v/>
      </c>
      <c r="P291" s="99" t="str">
        <f>IF(COUNT($A291)=0,"",IF(N291="","--",IF(N291="3E","3E",LOOKUP(N291/P$2,{0,0.4,0.45,0.5,0.55,0.6,0.65,0.7,0.75,0.8,1},{0,2,2.25,2.5,2.75,3,3.25,3.5,3.75,4}))))</f>
        <v/>
      </c>
      <c r="Q291" s="5" t="str">
        <f>IF(COUNT($A291)=0,"",IF($A291&lt;&gt;DR!$B293,"ERR",DR!AX293))</f>
        <v/>
      </c>
      <c r="R291" s="2" t="str">
        <f>IF(COUNT($A291)=0,"",IF(Q291="3E","3E",IF(Q291="","I",LOOKUP(Q291/S$2,{0,0.4,0.45,0.5,0.55,0.6,0.65,0.7,0.75,0.8,1},{"F","D","C","C+","B-","B","B+","A-","A","A+"}))))</f>
        <v/>
      </c>
      <c r="S291" s="99" t="str">
        <f>IF(COUNT($A291)=0,"",IF(Q291="","--",IF(Q291="3E","3E",LOOKUP(Q291/S$2,{0,0.4,0.45,0.5,0.55,0.6,0.65,0.7,0.75,0.8,1},{0,2,2.25,2.5,2.75,3,3.25,3.5,3.75,4}))))</f>
        <v/>
      </c>
      <c r="T291" s="5" t="str">
        <f>IF(OR(COUNT($A291)=0,DR!BZ293=""),"",IF($A291&lt;&gt;DR!$B293,"ERR",DR!BZ293))</f>
        <v/>
      </c>
      <c r="U291" s="2" t="str">
        <f>IF(COUNT($A291)=0,"",IF(T291="3E","3E",IF(T291="","I",LOOKUP(T291/V$2,{0,0.4,0.45,0.5,0.55,0.6,0.65,0.7,0.75,0.8,1},{"F","D","C","C+","B-","B","B+","A-","A","A+"}))))</f>
        <v/>
      </c>
      <c r="V291" s="99" t="str">
        <f>IF(COUNT($A291)=0,"",IF(T291="","--",IF(T291="3E","3E",LOOKUP(T291/V$2,{0,0.4,0.45,0.5,0.55,0.6,0.65,0.7,0.75,0.8,1},{0,2,2.25,2.5,2.75,3,3.25,3.5,3.75,4}))))</f>
        <v/>
      </c>
      <c r="W291" s="5" t="str">
        <f>IF(COUNT($A291)=0,"",IF($A291&lt;&gt;DR!$B293,"ERR",IF(DR!$A293="IM",DR!CL293,DR!CK293)))</f>
        <v/>
      </c>
      <c r="X291" s="2" t="str">
        <f>IF(COUNT($A291)=0,"",IF(W291="3E","3E",IF(W291="","I",LOOKUP(W291/Y$2,{0,0.4,0.45,0.5,0.55,0.6,0.65,0.7,0.75,0.8,1},{"F","D","C","C+","B-","B","B+","A-","A","A+"}))))</f>
        <v/>
      </c>
      <c r="Y291" s="99" t="str">
        <f>IF(COUNT($A291)=0,"",IF(W291="","--",IF(W291="3E","3E",LOOKUP(W291/Y$2,{0,0.4,0.45,0.5,0.55,0.6,0.65,0.7,0.75,0.8,1},{0,2,2.25,2.5,2.75,3,3.25,3.5,3.75,4}))))</f>
        <v/>
      </c>
      <c r="Z291" s="5" t="str">
        <f>IF(COUNT($A291)=0,"",IF($A291&lt;&gt;DR!$B293,"ERR",DR!BF293))</f>
        <v/>
      </c>
      <c r="AA291" s="2" t="str">
        <f>IF(COUNT($A291)=0,"",IF(Z291="3E","3E",IF(Z291="","I",LOOKUP(Z291/AB$2,{0,0.4,0.45,0.5,0.55,0.6,0.65,0.7,0.75,0.8,1},{"F","D","C","C+","B-","B","B+","A-","A","A+"}))))</f>
        <v/>
      </c>
      <c r="AB291" s="99" t="str">
        <f>IF(COUNT($A291)=0,"",IF(Z291="","--",IF(Z291="3E","3E",LOOKUP(Z291/AB$2,{0,0.4,0.45,0.5,0.55,0.6,0.65,0.7,0.75,0.8,1},{0,2,2.25,2.5,2.75,3,3.25,3.5,3.75,4}))))</f>
        <v/>
      </c>
      <c r="AC291" s="5" t="str">
        <f>IF(COUNT($A291)=0,"",IF($A291&lt;&gt;DR!$B293,"ERR",DR!BG293))</f>
        <v/>
      </c>
      <c r="AD291" s="2" t="str">
        <f>IF(COUNT($A291)=0,"",IF(AC291="3E","3E",IF(AC291="","I",LOOKUP(AC291/AE$2,{0,0.4,0.45,0.5,0.55,0.6,0.65,0.7,0.75,0.8,1},{"F","D","C","C+","B-","B","B+","A-","A","A+"}))))</f>
        <v/>
      </c>
      <c r="AE291" s="99" t="str">
        <f>IF(COUNT($A291)=0,"",IF(AC291="","--",IF(AC291="3E","3E",LOOKUP(AC291/AE$2,{0,0.4,0.45,0.5,0.55,0.6,0.65,0.7,0.75,0.8,1},{0,2,2.25,2.5,2.75,3,3.25,3.5,3.75,4}))))</f>
        <v/>
      </c>
      <c r="AF291" s="5" t="str">
        <f>IF(COUNT($A291)=0,"",IF($A291&lt;&gt;DR!$B293,"ERR",DR!BQ293))</f>
        <v/>
      </c>
      <c r="AG291" s="2" t="str">
        <f>IF(COUNT($A291)=0,"",IF(AF291="3E","3E",IF(AF291="","I",LOOKUP(AF291/AH$2,{0,0.4,0.45,0.5,0.55,0.6,0.65,0.7,0.75,0.8,1},{"F","D","C","C+","B-","B","B+","A-","A","A+"}))))</f>
        <v/>
      </c>
      <c r="AH291" s="99" t="str">
        <f>IF(COUNT($A291)=0,"",IF(AF291="","--",IF(AF291="3E","3E",LOOKUP(AF291/AH$2,{0,0.4,0.45,0.5,0.55,0.6,0.65,0.7,0.75,0.8,1},{0,2,2.25,2.5,2.75,3,3.25,3.5,3.75,4}))))</f>
        <v/>
      </c>
      <c r="AI291" s="5" t="str">
        <f>IF(COUNT($A291)=0,"",IF($A291&lt;&gt;DR!$B293,"ERR",DR!BY293))</f>
        <v/>
      </c>
      <c r="AJ291" s="2" t="str">
        <f>IF(COUNT($A291)=0,"",IF(AI291="3E","3E",IF(AI291="","I",LOOKUP(AI291/AK$2,{0,0.4,0.45,0.5,0.55,0.6,0.65,0.7,0.75,0.8,1},{"F","D","C","C+","B-","B","B+","A-","A","A+"}))))</f>
        <v/>
      </c>
      <c r="AK291" s="103" t="str">
        <f>IF(COUNT($A291)=0,"",IF(AI291="","--",IF(AI291="3E","3E",LOOKUP(AI291/AK$2,{0,0.4,0.45,0.5,0.55,0.6,0.65,0.7,0.75,0.8,1},{0,2,2.25,2.5,2.75,3,3.25,3.5,3.75,4}))))</f>
        <v/>
      </c>
      <c r="AL291" s="94" t="str">
        <f>IFERROR(IF(COUNT($A291)=0,"",IF(COUNT(W291)=0,"--",IF(COUNTIF(B291:AK291,"3E")&gt;0,"3E",SUM(IF(D291&gt;=2,D291*$D$3),IF(G291&gt;=2,G291*$G$3),IF(J291&gt;=2,J291*$J$3),IF(M291&gt;=2,M291*$M$3),IF(P291&gt;=2,P291*$P$3),IF(S291&gt;=2,S291*$S$3),IF(V291&gt;=2,V291*$V$3),IF(Y291&gt;=2,Y291*$Y$3),IF(AB291&gt;=2,AB291*$AB$3),IF(AE291&gt;=2,AE291*$AE$3),IF(AH291&gt;=2,AH291*$AH$3),IF(AK291&gt;=2,AK291*$AK$3))))),"")</f>
        <v/>
      </c>
      <c r="AM291" s="4" t="str">
        <f>IF(COUNT($A291)=0,"",IF(COUNT(W291)=0,"--",IF(COUNTIF(B291:Y291,"3E")&gt;0,"3E",TRUNC(SUM(IF(N(D291)&gt;=2,D$3*D291,0),IF(N(G291)&gt;=2,G$3*G291,0),IF(N(J291)&gt;=2,J$3*J291,0),IF(N(M291)&gt;=2,M$3*M291,0),IF(N(P291)&gt;=2,P$3*P291,0),IF(N(S291)&gt;=2,S$3*S291,0),IF(N(AB291)&gt;=2,AB$3*AB291,0),IF(N(AE291)&gt;=2,AE$3*AE291,0),IF(N(AH291)&gt;=2,AH$3*AH291,0),IF(N(V291)&gt;=2,V$3*V291,0),IF(N(Y291)&gt;=2,Y$3*Y291,0))/TCP,3))))</f>
        <v/>
      </c>
      <c r="AN291" s="2" t="str">
        <f>IFERROR(IF(COUNT($A291)=0,"",IF(COUNT(W291)=0,"--",IF(COUNTIF(B291:AK291,"3E")&gt;0,"3E",SUM(IF(D291&gt;=2,$D$3),IF(G291&gt;=2,$G$3),IF(J291&gt;=2,$J$3),IF(M291&gt;=2,$M$3),IF(P291&gt;=2,$P$3),IF(S291&gt;=2,$S$3),IF(V291&gt;=2,$V$3),IF(Y291&gt;=2,$Y$3),IF(AB291&gt;=2,$AB$3),IF(AE291&gt;=2,$AE$3),IF(AH291&gt;=2,$AH$3),IF(AK291&gt;=2,$AK$3))))),"")</f>
        <v/>
      </c>
      <c r="AO291" s="2" t="str">
        <f>IF(AM291="3E","3E",IF(COUNT($A291)=0,"",IF(COUNT(AK291)=0,"I",LOOKUP(AM291,{0,2,2.25,2.5,2.75,3,3.25,3.5,3.75,4},{"F","D","C","C+","B-","B","B+","A-","A","A+"}))))</f>
        <v/>
      </c>
      <c r="AP291" s="2" t="str">
        <f>IF(AM291="3E","3E",IF(OR(COUNT($A291)=0,COUNT(W291)=0),"",IF(AND(Y291&gt;=2,AM291&gt;=2,AN291&gt;=28),"PASS","FAIL")))</f>
        <v/>
      </c>
      <c r="AQ291" s="2" t="str">
        <f>IF(COUNT($A291)=0,"",IF(AP291="3E","3E",IF(AP291="PASS",CONCATENATE(IF(N(D291)&lt;2,"411F,",""),IF(N(G291)&lt;2,"412F,",""),IF(N(J291)&lt;2,"413F,",""),IF(N(M291)&lt;2,"421F,",""),IF(N(P291)&lt;2,"422F,",""),IF(N(S291)&lt;2,"423F,",""),IF(N(AB291)&lt;2,"431F,",""),IF(N(AE291)&lt;2,"432F,",""),IF(N(AH291)&lt;2,"433F,","")),"")))</f>
        <v/>
      </c>
      <c r="AR291" s="6" t="str">
        <f t="shared" si="5"/>
        <v/>
      </c>
    </row>
    <row r="292" spans="1:44" ht="18.95" customHeight="1" x14ac:dyDescent="0.25">
      <c r="A292" s="93" t="str">
        <f>IF(DR!$B294="","",DR!$B294)</f>
        <v/>
      </c>
      <c r="B292" s="5" t="str">
        <f>IF(COUNT($A292)=0,"",IF($A292&lt;&gt;DR!$B294,"ERR",DR!J294))</f>
        <v/>
      </c>
      <c r="C292" s="2" t="str">
        <f>IF(COUNT($A292)=0,"",IF(B292="3E","3E",IF(B292="","I",LOOKUP(B292/D$2,{0,0.4,0.45,0.5,0.55,0.6,0.65,0.7,0.75,0.8,1},{"F","D","C","C+","B-","B","B+","A-","A","A+"}))))</f>
        <v/>
      </c>
      <c r="D292" s="99" t="str">
        <f>IF(COUNT($A292)=0,"",IF(B292="","--",IF(B292="3E","3E",LOOKUP(B292/D$2,{0,0.4,0.45,0.5,0.55,0.6,0.65,0.7,0.75,0.8,1},{0,2,2.25,2.5,2.75,3,3.25,3.5,3.75,4}))))</f>
        <v/>
      </c>
      <c r="E292" s="5" t="str">
        <f>IF(COUNT($A292)=0,"",IF($A292&lt;&gt;DR!$B294,"ERR",DR!R294))</f>
        <v/>
      </c>
      <c r="F292" s="2" t="str">
        <f>IF(COUNT($A292)=0,"",IF(E292="3E","3E",IF(E292="","I",LOOKUP(E292/G$2,{0,0.4,0.45,0.5,0.55,0.6,0.65,0.7,0.75,0.8,1},{"F","D","C","C+","B-","B","B+","A-","A","A+"}))))</f>
        <v/>
      </c>
      <c r="G292" s="99" t="str">
        <f>IF(COUNT($A292)=0,"",IF(E292="","--",IF(E292="3E","3E",LOOKUP(E292/G$2,{0,0.4,0.45,0.5,0.55,0.6,0.65,0.7,0.75,0.8,1},{0,2,2.25,2.5,2.75,3,3.25,3.5,3.75,4}))))</f>
        <v/>
      </c>
      <c r="H292" s="5" t="str">
        <f>IF(COUNT($A292)=0,"",IF($A292&lt;&gt;DR!$B294,"ERR",DR!Z294))</f>
        <v/>
      </c>
      <c r="I292" s="2" t="str">
        <f>IF(COUNT($A292)=0,"",IF(H292="3E","3E",IF(H292="","I",LOOKUP(H292/J$2,{0,0.4,0.45,0.5,0.55,0.6,0.65,0.7,0.75,0.8,1},{"F","D","C","C+","B-","B","B+","A-","A","A+"}))))</f>
        <v/>
      </c>
      <c r="J292" s="99" t="str">
        <f>IF(COUNT($A292)=0,"",IF(H292="","--",IF(H292="3E","3E",LOOKUP(H292/J$2,{0,0.4,0.45,0.5,0.55,0.6,0.65,0.7,0.75,0.8,1},{0,2,2.25,2.5,2.75,3,3.25,3.5,3.75,4}))))</f>
        <v/>
      </c>
      <c r="K292" s="5" t="str">
        <f>IF(COUNT($A292)=0,"",IF($A292&lt;&gt;DR!$B294,"ERR",DR!AH294))</f>
        <v/>
      </c>
      <c r="L292" s="2" t="str">
        <f>IF(COUNT($A292)=0,"",IF(K292="3E","3E",IF(K292="","I",LOOKUP(K292/M$2,{0,0.4,0.45,0.5,0.55,0.6,0.65,0.7,0.75,0.8,1},{"F","D","C","C+","B-","B","B+","A-","A","A+"}))))</f>
        <v/>
      </c>
      <c r="M292" s="99" t="str">
        <f>IF(COUNT($A292)=0,"",IF(K292="","--",IF(K292="3E","3E",LOOKUP(K292/M$2,{0,0.4,0.45,0.5,0.55,0.6,0.65,0.7,0.75,0.8,1},{0,2,2.25,2.5,2.75,3,3.25,3.5,3.75,4}))))</f>
        <v/>
      </c>
      <c r="N292" s="5" t="str">
        <f>IF(COUNT($A292)=0,"",IF($A292&lt;&gt;DR!$B294,"ERR",DR!AP294))</f>
        <v/>
      </c>
      <c r="O292" s="2" t="str">
        <f>IF(COUNT($A292)=0,"",IF(N292="3E","3E",IF(N292="","I",LOOKUP(N292/P$2,{0,0.4,0.45,0.5,0.55,0.6,0.65,0.7,0.75,0.8,1},{"F","D","C","C+","B-","B","B+","A-","A","A+"}))))</f>
        <v/>
      </c>
      <c r="P292" s="99" t="str">
        <f>IF(COUNT($A292)=0,"",IF(N292="","--",IF(N292="3E","3E",LOOKUP(N292/P$2,{0,0.4,0.45,0.5,0.55,0.6,0.65,0.7,0.75,0.8,1},{0,2,2.25,2.5,2.75,3,3.25,3.5,3.75,4}))))</f>
        <v/>
      </c>
      <c r="Q292" s="5" t="str">
        <f>IF(COUNT($A292)=0,"",IF($A292&lt;&gt;DR!$B294,"ERR",DR!AX294))</f>
        <v/>
      </c>
      <c r="R292" s="2" t="str">
        <f>IF(COUNT($A292)=0,"",IF(Q292="3E","3E",IF(Q292="","I",LOOKUP(Q292/S$2,{0,0.4,0.45,0.5,0.55,0.6,0.65,0.7,0.75,0.8,1},{"F","D","C","C+","B-","B","B+","A-","A","A+"}))))</f>
        <v/>
      </c>
      <c r="S292" s="99" t="str">
        <f>IF(COUNT($A292)=0,"",IF(Q292="","--",IF(Q292="3E","3E",LOOKUP(Q292/S$2,{0,0.4,0.45,0.5,0.55,0.6,0.65,0.7,0.75,0.8,1},{0,2,2.25,2.5,2.75,3,3.25,3.5,3.75,4}))))</f>
        <v/>
      </c>
      <c r="T292" s="5" t="str">
        <f>IF(OR(COUNT($A292)=0,DR!BZ294=""),"",IF($A292&lt;&gt;DR!$B294,"ERR",DR!BZ294))</f>
        <v/>
      </c>
      <c r="U292" s="2" t="str">
        <f>IF(COUNT($A292)=0,"",IF(T292="3E","3E",IF(T292="","I",LOOKUP(T292/V$2,{0,0.4,0.45,0.5,0.55,0.6,0.65,0.7,0.75,0.8,1},{"F","D","C","C+","B-","B","B+","A-","A","A+"}))))</f>
        <v/>
      </c>
      <c r="V292" s="99" t="str">
        <f>IF(COUNT($A292)=0,"",IF(T292="","--",IF(T292="3E","3E",LOOKUP(T292/V$2,{0,0.4,0.45,0.5,0.55,0.6,0.65,0.7,0.75,0.8,1},{0,2,2.25,2.5,2.75,3,3.25,3.5,3.75,4}))))</f>
        <v/>
      </c>
      <c r="W292" s="5" t="str">
        <f>IF(COUNT($A292)=0,"",IF($A292&lt;&gt;DR!$B294,"ERR",IF(DR!$A294="IM",DR!CL294,DR!CK294)))</f>
        <v/>
      </c>
      <c r="X292" s="2" t="str">
        <f>IF(COUNT($A292)=0,"",IF(W292="3E","3E",IF(W292="","I",LOOKUP(W292/Y$2,{0,0.4,0.45,0.5,0.55,0.6,0.65,0.7,0.75,0.8,1},{"F","D","C","C+","B-","B","B+","A-","A","A+"}))))</f>
        <v/>
      </c>
      <c r="Y292" s="99" t="str">
        <f>IF(COUNT($A292)=0,"",IF(W292="","--",IF(W292="3E","3E",LOOKUP(W292/Y$2,{0,0.4,0.45,0.5,0.55,0.6,0.65,0.7,0.75,0.8,1},{0,2,2.25,2.5,2.75,3,3.25,3.5,3.75,4}))))</f>
        <v/>
      </c>
      <c r="Z292" s="5" t="str">
        <f>IF(COUNT($A292)=0,"",IF($A292&lt;&gt;DR!$B294,"ERR",DR!BF294))</f>
        <v/>
      </c>
      <c r="AA292" s="2" t="str">
        <f>IF(COUNT($A292)=0,"",IF(Z292="3E","3E",IF(Z292="","I",LOOKUP(Z292/AB$2,{0,0.4,0.45,0.5,0.55,0.6,0.65,0.7,0.75,0.8,1},{"F","D","C","C+","B-","B","B+","A-","A","A+"}))))</f>
        <v/>
      </c>
      <c r="AB292" s="99" t="str">
        <f>IF(COUNT($A292)=0,"",IF(Z292="","--",IF(Z292="3E","3E",LOOKUP(Z292/AB$2,{0,0.4,0.45,0.5,0.55,0.6,0.65,0.7,0.75,0.8,1},{0,2,2.25,2.5,2.75,3,3.25,3.5,3.75,4}))))</f>
        <v/>
      </c>
      <c r="AC292" s="5" t="str">
        <f>IF(COUNT($A292)=0,"",IF($A292&lt;&gt;DR!$B294,"ERR",DR!BG294))</f>
        <v/>
      </c>
      <c r="AD292" s="2" t="str">
        <f>IF(COUNT($A292)=0,"",IF(AC292="3E","3E",IF(AC292="","I",LOOKUP(AC292/AE$2,{0,0.4,0.45,0.5,0.55,0.6,0.65,0.7,0.75,0.8,1},{"F","D","C","C+","B-","B","B+","A-","A","A+"}))))</f>
        <v/>
      </c>
      <c r="AE292" s="99" t="str">
        <f>IF(COUNT($A292)=0,"",IF(AC292="","--",IF(AC292="3E","3E",LOOKUP(AC292/AE$2,{0,0.4,0.45,0.5,0.55,0.6,0.65,0.7,0.75,0.8,1},{0,2,2.25,2.5,2.75,3,3.25,3.5,3.75,4}))))</f>
        <v/>
      </c>
      <c r="AF292" s="5" t="str">
        <f>IF(COUNT($A292)=0,"",IF($A292&lt;&gt;DR!$B294,"ERR",DR!BQ294))</f>
        <v/>
      </c>
      <c r="AG292" s="2" t="str">
        <f>IF(COUNT($A292)=0,"",IF(AF292="3E","3E",IF(AF292="","I",LOOKUP(AF292/AH$2,{0,0.4,0.45,0.5,0.55,0.6,0.65,0.7,0.75,0.8,1},{"F","D","C","C+","B-","B","B+","A-","A","A+"}))))</f>
        <v/>
      </c>
      <c r="AH292" s="99" t="str">
        <f>IF(COUNT($A292)=0,"",IF(AF292="","--",IF(AF292="3E","3E",LOOKUP(AF292/AH$2,{0,0.4,0.45,0.5,0.55,0.6,0.65,0.7,0.75,0.8,1},{0,2,2.25,2.5,2.75,3,3.25,3.5,3.75,4}))))</f>
        <v/>
      </c>
      <c r="AI292" s="5" t="str">
        <f>IF(COUNT($A292)=0,"",IF($A292&lt;&gt;DR!$B294,"ERR",DR!BY294))</f>
        <v/>
      </c>
      <c r="AJ292" s="2" t="str">
        <f>IF(COUNT($A292)=0,"",IF(AI292="3E","3E",IF(AI292="","I",LOOKUP(AI292/AK$2,{0,0.4,0.45,0.5,0.55,0.6,0.65,0.7,0.75,0.8,1},{"F","D","C","C+","B-","B","B+","A-","A","A+"}))))</f>
        <v/>
      </c>
      <c r="AK292" s="103" t="str">
        <f>IF(COUNT($A292)=0,"",IF(AI292="","--",IF(AI292="3E","3E",LOOKUP(AI292/AK$2,{0,0.4,0.45,0.5,0.55,0.6,0.65,0.7,0.75,0.8,1},{0,2,2.25,2.5,2.75,3,3.25,3.5,3.75,4}))))</f>
        <v/>
      </c>
      <c r="AL292" s="94" t="str">
        <f>IFERROR(IF(COUNT($A292)=0,"",IF(COUNT(W292)=0,"--",IF(COUNTIF(B292:AK292,"3E")&gt;0,"3E",SUM(IF(D292&gt;=2,D292*$D$3),IF(G292&gt;=2,G292*$G$3),IF(J292&gt;=2,J292*$J$3),IF(M292&gt;=2,M292*$M$3),IF(P292&gt;=2,P292*$P$3),IF(S292&gt;=2,S292*$S$3),IF(V292&gt;=2,V292*$V$3),IF(Y292&gt;=2,Y292*$Y$3),IF(AB292&gt;=2,AB292*$AB$3),IF(AE292&gt;=2,AE292*$AE$3),IF(AH292&gt;=2,AH292*$AH$3),IF(AK292&gt;=2,AK292*$AK$3))))),"")</f>
        <v/>
      </c>
      <c r="AM292" s="4" t="str">
        <f>IF(COUNT($A292)=0,"",IF(COUNT(W292)=0,"--",IF(COUNTIF(B292:Y292,"3E")&gt;0,"3E",TRUNC(SUM(IF(N(D292)&gt;=2,D$3*D292,0),IF(N(G292)&gt;=2,G$3*G292,0),IF(N(J292)&gt;=2,J$3*J292,0),IF(N(M292)&gt;=2,M$3*M292,0),IF(N(P292)&gt;=2,P$3*P292,0),IF(N(S292)&gt;=2,S$3*S292,0),IF(N(AB292)&gt;=2,AB$3*AB292,0),IF(N(AE292)&gt;=2,AE$3*AE292,0),IF(N(AH292)&gt;=2,AH$3*AH292,0),IF(N(V292)&gt;=2,V$3*V292,0),IF(N(Y292)&gt;=2,Y$3*Y292,0))/TCP,3))))</f>
        <v/>
      </c>
      <c r="AN292" s="2" t="str">
        <f>IFERROR(IF(COUNT($A292)=0,"",IF(COUNT(W292)=0,"--",IF(COUNTIF(B292:AK292,"3E")&gt;0,"3E",SUM(IF(D292&gt;=2,$D$3),IF(G292&gt;=2,$G$3),IF(J292&gt;=2,$J$3),IF(M292&gt;=2,$M$3),IF(P292&gt;=2,$P$3),IF(S292&gt;=2,$S$3),IF(V292&gt;=2,$V$3),IF(Y292&gt;=2,$Y$3),IF(AB292&gt;=2,$AB$3),IF(AE292&gt;=2,$AE$3),IF(AH292&gt;=2,$AH$3),IF(AK292&gt;=2,$AK$3))))),"")</f>
        <v/>
      </c>
      <c r="AO292" s="2" t="str">
        <f>IF(AM292="3E","3E",IF(COUNT($A292)=0,"",IF(COUNT(AK292)=0,"I",LOOKUP(AM292,{0,2,2.25,2.5,2.75,3,3.25,3.5,3.75,4},{"F","D","C","C+","B-","B","B+","A-","A","A+"}))))</f>
        <v/>
      </c>
      <c r="AP292" s="2" t="str">
        <f>IF(AM292="3E","3E",IF(OR(COUNT($A292)=0,COUNT(W292)=0),"",IF(AND(Y292&gt;=2,AM292&gt;=2,AN292&gt;=28),"PASS","FAIL")))</f>
        <v/>
      </c>
      <c r="AQ292" s="2" t="str">
        <f>IF(COUNT($A292)=0,"",IF(AP292="3E","3E",IF(AP292="PASS",CONCATENATE(IF(N(D292)&lt;2,"411F,",""),IF(N(G292)&lt;2,"412F,",""),IF(N(J292)&lt;2,"413F,",""),IF(N(M292)&lt;2,"421F,",""),IF(N(P292)&lt;2,"422F,",""),IF(N(S292)&lt;2,"423F,",""),IF(N(AB292)&lt;2,"431F,",""),IF(N(AE292)&lt;2,"432F,",""),IF(N(AH292)&lt;2,"433F,","")),"")))</f>
        <v/>
      </c>
      <c r="AR292" s="6" t="str">
        <f t="shared" si="5"/>
        <v/>
      </c>
    </row>
    <row r="293" spans="1:44" ht="18.95" customHeight="1" x14ac:dyDescent="0.25">
      <c r="A293" s="93" t="str">
        <f>IF(DR!$B295="","",DR!$B295)</f>
        <v/>
      </c>
      <c r="B293" s="5" t="str">
        <f>IF(COUNT($A293)=0,"",IF($A293&lt;&gt;DR!$B295,"ERR",DR!J295))</f>
        <v/>
      </c>
      <c r="C293" s="2" t="str">
        <f>IF(COUNT($A293)=0,"",IF(B293="3E","3E",IF(B293="","I",LOOKUP(B293/D$2,{0,0.4,0.45,0.5,0.55,0.6,0.65,0.7,0.75,0.8,1},{"F","D","C","C+","B-","B","B+","A-","A","A+"}))))</f>
        <v/>
      </c>
      <c r="D293" s="99" t="str">
        <f>IF(COUNT($A293)=0,"",IF(B293="","--",IF(B293="3E","3E",LOOKUP(B293/D$2,{0,0.4,0.45,0.5,0.55,0.6,0.65,0.7,0.75,0.8,1},{0,2,2.25,2.5,2.75,3,3.25,3.5,3.75,4}))))</f>
        <v/>
      </c>
      <c r="E293" s="5" t="str">
        <f>IF(COUNT($A293)=0,"",IF($A293&lt;&gt;DR!$B295,"ERR",DR!R295))</f>
        <v/>
      </c>
      <c r="F293" s="2" t="str">
        <f>IF(COUNT($A293)=0,"",IF(E293="3E","3E",IF(E293="","I",LOOKUP(E293/G$2,{0,0.4,0.45,0.5,0.55,0.6,0.65,0.7,0.75,0.8,1},{"F","D","C","C+","B-","B","B+","A-","A","A+"}))))</f>
        <v/>
      </c>
      <c r="G293" s="99" t="str">
        <f>IF(COUNT($A293)=0,"",IF(E293="","--",IF(E293="3E","3E",LOOKUP(E293/G$2,{0,0.4,0.45,0.5,0.55,0.6,0.65,0.7,0.75,0.8,1},{0,2,2.25,2.5,2.75,3,3.25,3.5,3.75,4}))))</f>
        <v/>
      </c>
      <c r="H293" s="5" t="str">
        <f>IF(COUNT($A293)=0,"",IF($A293&lt;&gt;DR!$B295,"ERR",DR!Z295))</f>
        <v/>
      </c>
      <c r="I293" s="2" t="str">
        <f>IF(COUNT($A293)=0,"",IF(H293="3E","3E",IF(H293="","I",LOOKUP(H293/J$2,{0,0.4,0.45,0.5,0.55,0.6,0.65,0.7,0.75,0.8,1},{"F","D","C","C+","B-","B","B+","A-","A","A+"}))))</f>
        <v/>
      </c>
      <c r="J293" s="99" t="str">
        <f>IF(COUNT($A293)=0,"",IF(H293="","--",IF(H293="3E","3E",LOOKUP(H293/J$2,{0,0.4,0.45,0.5,0.55,0.6,0.65,0.7,0.75,0.8,1},{0,2,2.25,2.5,2.75,3,3.25,3.5,3.75,4}))))</f>
        <v/>
      </c>
      <c r="K293" s="5" t="str">
        <f>IF(COUNT($A293)=0,"",IF($A293&lt;&gt;DR!$B295,"ERR",DR!AH295))</f>
        <v/>
      </c>
      <c r="L293" s="2" t="str">
        <f>IF(COUNT($A293)=0,"",IF(K293="3E","3E",IF(K293="","I",LOOKUP(K293/M$2,{0,0.4,0.45,0.5,0.55,0.6,0.65,0.7,0.75,0.8,1},{"F","D","C","C+","B-","B","B+","A-","A","A+"}))))</f>
        <v/>
      </c>
      <c r="M293" s="99" t="str">
        <f>IF(COUNT($A293)=0,"",IF(K293="","--",IF(K293="3E","3E",LOOKUP(K293/M$2,{0,0.4,0.45,0.5,0.55,0.6,0.65,0.7,0.75,0.8,1},{0,2,2.25,2.5,2.75,3,3.25,3.5,3.75,4}))))</f>
        <v/>
      </c>
      <c r="N293" s="5" t="str">
        <f>IF(COUNT($A293)=0,"",IF($A293&lt;&gt;DR!$B295,"ERR",DR!AP295))</f>
        <v/>
      </c>
      <c r="O293" s="2" t="str">
        <f>IF(COUNT($A293)=0,"",IF(N293="3E","3E",IF(N293="","I",LOOKUP(N293/P$2,{0,0.4,0.45,0.5,0.55,0.6,0.65,0.7,0.75,0.8,1},{"F","D","C","C+","B-","B","B+","A-","A","A+"}))))</f>
        <v/>
      </c>
      <c r="P293" s="99" t="str">
        <f>IF(COUNT($A293)=0,"",IF(N293="","--",IF(N293="3E","3E",LOOKUP(N293/P$2,{0,0.4,0.45,0.5,0.55,0.6,0.65,0.7,0.75,0.8,1},{0,2,2.25,2.5,2.75,3,3.25,3.5,3.75,4}))))</f>
        <v/>
      </c>
      <c r="Q293" s="5" t="str">
        <f>IF(COUNT($A293)=0,"",IF($A293&lt;&gt;DR!$B295,"ERR",DR!AX295))</f>
        <v/>
      </c>
      <c r="R293" s="2" t="str">
        <f>IF(COUNT($A293)=0,"",IF(Q293="3E","3E",IF(Q293="","I",LOOKUP(Q293/S$2,{0,0.4,0.45,0.5,0.55,0.6,0.65,0.7,0.75,0.8,1},{"F","D","C","C+","B-","B","B+","A-","A","A+"}))))</f>
        <v/>
      </c>
      <c r="S293" s="99" t="str">
        <f>IF(COUNT($A293)=0,"",IF(Q293="","--",IF(Q293="3E","3E",LOOKUP(Q293/S$2,{0,0.4,0.45,0.5,0.55,0.6,0.65,0.7,0.75,0.8,1},{0,2,2.25,2.5,2.75,3,3.25,3.5,3.75,4}))))</f>
        <v/>
      </c>
      <c r="T293" s="5" t="str">
        <f>IF(OR(COUNT($A293)=0,DR!BZ295=""),"",IF($A293&lt;&gt;DR!$B295,"ERR",DR!BZ295))</f>
        <v/>
      </c>
      <c r="U293" s="2" t="str">
        <f>IF(COUNT($A293)=0,"",IF(T293="3E","3E",IF(T293="","I",LOOKUP(T293/V$2,{0,0.4,0.45,0.5,0.55,0.6,0.65,0.7,0.75,0.8,1},{"F","D","C","C+","B-","B","B+","A-","A","A+"}))))</f>
        <v/>
      </c>
      <c r="V293" s="99" t="str">
        <f>IF(COUNT($A293)=0,"",IF(T293="","--",IF(T293="3E","3E",LOOKUP(T293/V$2,{0,0.4,0.45,0.5,0.55,0.6,0.65,0.7,0.75,0.8,1},{0,2,2.25,2.5,2.75,3,3.25,3.5,3.75,4}))))</f>
        <v/>
      </c>
      <c r="W293" s="5" t="str">
        <f>IF(COUNT($A293)=0,"",IF($A293&lt;&gt;DR!$B295,"ERR",IF(DR!$A295="IM",DR!CL295,DR!CK295)))</f>
        <v/>
      </c>
      <c r="X293" s="2" t="str">
        <f>IF(COUNT($A293)=0,"",IF(W293="3E","3E",IF(W293="","I",LOOKUP(W293/Y$2,{0,0.4,0.45,0.5,0.55,0.6,0.65,0.7,0.75,0.8,1},{"F","D","C","C+","B-","B","B+","A-","A","A+"}))))</f>
        <v/>
      </c>
      <c r="Y293" s="99" t="str">
        <f>IF(COUNT($A293)=0,"",IF(W293="","--",IF(W293="3E","3E",LOOKUP(W293/Y$2,{0,0.4,0.45,0.5,0.55,0.6,0.65,0.7,0.75,0.8,1},{0,2,2.25,2.5,2.75,3,3.25,3.5,3.75,4}))))</f>
        <v/>
      </c>
      <c r="Z293" s="5" t="str">
        <f>IF(COUNT($A293)=0,"",IF($A293&lt;&gt;DR!$B295,"ERR",DR!BF295))</f>
        <v/>
      </c>
      <c r="AA293" s="2" t="str">
        <f>IF(COUNT($A293)=0,"",IF(Z293="3E","3E",IF(Z293="","I",LOOKUP(Z293/AB$2,{0,0.4,0.45,0.5,0.55,0.6,0.65,0.7,0.75,0.8,1},{"F","D","C","C+","B-","B","B+","A-","A","A+"}))))</f>
        <v/>
      </c>
      <c r="AB293" s="99" t="str">
        <f>IF(COUNT($A293)=0,"",IF(Z293="","--",IF(Z293="3E","3E",LOOKUP(Z293/AB$2,{0,0.4,0.45,0.5,0.55,0.6,0.65,0.7,0.75,0.8,1},{0,2,2.25,2.5,2.75,3,3.25,3.5,3.75,4}))))</f>
        <v/>
      </c>
      <c r="AC293" s="5" t="str">
        <f>IF(COUNT($A293)=0,"",IF($A293&lt;&gt;DR!$B295,"ERR",DR!BG295))</f>
        <v/>
      </c>
      <c r="AD293" s="2" t="str">
        <f>IF(COUNT($A293)=0,"",IF(AC293="3E","3E",IF(AC293="","I",LOOKUP(AC293/AE$2,{0,0.4,0.45,0.5,0.55,0.6,0.65,0.7,0.75,0.8,1},{"F","D","C","C+","B-","B","B+","A-","A","A+"}))))</f>
        <v/>
      </c>
      <c r="AE293" s="99" t="str">
        <f>IF(COUNT($A293)=0,"",IF(AC293="","--",IF(AC293="3E","3E",LOOKUP(AC293/AE$2,{0,0.4,0.45,0.5,0.55,0.6,0.65,0.7,0.75,0.8,1},{0,2,2.25,2.5,2.75,3,3.25,3.5,3.75,4}))))</f>
        <v/>
      </c>
      <c r="AF293" s="5" t="str">
        <f>IF(COUNT($A293)=0,"",IF($A293&lt;&gt;DR!$B295,"ERR",DR!BQ295))</f>
        <v/>
      </c>
      <c r="AG293" s="2" t="str">
        <f>IF(COUNT($A293)=0,"",IF(AF293="3E","3E",IF(AF293="","I",LOOKUP(AF293/AH$2,{0,0.4,0.45,0.5,0.55,0.6,0.65,0.7,0.75,0.8,1},{"F","D","C","C+","B-","B","B+","A-","A","A+"}))))</f>
        <v/>
      </c>
      <c r="AH293" s="99" t="str">
        <f>IF(COUNT($A293)=0,"",IF(AF293="","--",IF(AF293="3E","3E",LOOKUP(AF293/AH$2,{0,0.4,0.45,0.5,0.55,0.6,0.65,0.7,0.75,0.8,1},{0,2,2.25,2.5,2.75,3,3.25,3.5,3.75,4}))))</f>
        <v/>
      </c>
      <c r="AI293" s="5" t="str">
        <f>IF(COUNT($A293)=0,"",IF($A293&lt;&gt;DR!$B295,"ERR",DR!BY295))</f>
        <v/>
      </c>
      <c r="AJ293" s="2" t="str">
        <f>IF(COUNT($A293)=0,"",IF(AI293="3E","3E",IF(AI293="","I",LOOKUP(AI293/AK$2,{0,0.4,0.45,0.5,0.55,0.6,0.65,0.7,0.75,0.8,1},{"F","D","C","C+","B-","B","B+","A-","A","A+"}))))</f>
        <v/>
      </c>
      <c r="AK293" s="103" t="str">
        <f>IF(COUNT($A293)=0,"",IF(AI293="","--",IF(AI293="3E","3E",LOOKUP(AI293/AK$2,{0,0.4,0.45,0.5,0.55,0.6,0.65,0.7,0.75,0.8,1},{0,2,2.25,2.5,2.75,3,3.25,3.5,3.75,4}))))</f>
        <v/>
      </c>
      <c r="AL293" s="94" t="str">
        <f>IFERROR(IF(COUNT($A293)=0,"",IF(COUNT(W293)=0,"--",IF(COUNTIF(B293:AK293,"3E")&gt;0,"3E",SUM(IF(D293&gt;=2,D293*$D$3),IF(G293&gt;=2,G293*$G$3),IF(J293&gt;=2,J293*$J$3),IF(M293&gt;=2,M293*$M$3),IF(P293&gt;=2,P293*$P$3),IF(S293&gt;=2,S293*$S$3),IF(V293&gt;=2,V293*$V$3),IF(Y293&gt;=2,Y293*$Y$3),IF(AB293&gt;=2,AB293*$AB$3),IF(AE293&gt;=2,AE293*$AE$3),IF(AH293&gt;=2,AH293*$AH$3),IF(AK293&gt;=2,AK293*$AK$3))))),"")</f>
        <v/>
      </c>
      <c r="AM293" s="4" t="str">
        <f>IF(COUNT($A293)=0,"",IF(COUNT(W293)=0,"--",IF(COUNTIF(B293:Y293,"3E")&gt;0,"3E",TRUNC(SUM(IF(N(D293)&gt;=2,D$3*D293,0),IF(N(G293)&gt;=2,G$3*G293,0),IF(N(J293)&gt;=2,J$3*J293,0),IF(N(M293)&gt;=2,M$3*M293,0),IF(N(P293)&gt;=2,P$3*P293,0),IF(N(S293)&gt;=2,S$3*S293,0),IF(N(AB293)&gt;=2,AB$3*AB293,0),IF(N(AE293)&gt;=2,AE$3*AE293,0),IF(N(AH293)&gt;=2,AH$3*AH293,0),IF(N(V293)&gt;=2,V$3*V293,0),IF(N(Y293)&gt;=2,Y$3*Y293,0))/TCP,3))))</f>
        <v/>
      </c>
      <c r="AN293" s="2" t="str">
        <f>IFERROR(IF(COUNT($A293)=0,"",IF(COUNT(W293)=0,"--",IF(COUNTIF(B293:AK293,"3E")&gt;0,"3E",SUM(IF(D293&gt;=2,$D$3),IF(G293&gt;=2,$G$3),IF(J293&gt;=2,$J$3),IF(M293&gt;=2,$M$3),IF(P293&gt;=2,$P$3),IF(S293&gt;=2,$S$3),IF(V293&gt;=2,$V$3),IF(Y293&gt;=2,$Y$3),IF(AB293&gt;=2,$AB$3),IF(AE293&gt;=2,$AE$3),IF(AH293&gt;=2,$AH$3),IF(AK293&gt;=2,$AK$3))))),"")</f>
        <v/>
      </c>
      <c r="AO293" s="2" t="str">
        <f>IF(AM293="3E","3E",IF(COUNT($A293)=0,"",IF(COUNT(AK293)=0,"I",LOOKUP(AM293,{0,2,2.25,2.5,2.75,3,3.25,3.5,3.75,4},{"F","D","C","C+","B-","B","B+","A-","A","A+"}))))</f>
        <v/>
      </c>
      <c r="AP293" s="2" t="str">
        <f>IF(AM293="3E","3E",IF(OR(COUNT($A293)=0,COUNT(W293)=0),"",IF(AND(Y293&gt;=2,AM293&gt;=2,AN293&gt;=28),"PASS","FAIL")))</f>
        <v/>
      </c>
      <c r="AQ293" s="2" t="str">
        <f>IF(COUNT($A293)=0,"",IF(AP293="3E","3E",IF(AP293="PASS",CONCATENATE(IF(N(D293)&lt;2,"411F,",""),IF(N(G293)&lt;2,"412F,",""),IF(N(J293)&lt;2,"413F,",""),IF(N(M293)&lt;2,"421F,",""),IF(N(P293)&lt;2,"422F,",""),IF(N(S293)&lt;2,"423F,",""),IF(N(AB293)&lt;2,"431F,",""),IF(N(AE293)&lt;2,"432F,",""),IF(N(AH293)&lt;2,"433F,","")),"")))</f>
        <v/>
      </c>
      <c r="AR293" s="6" t="str">
        <f t="shared" si="5"/>
        <v/>
      </c>
    </row>
    <row r="294" spans="1:44" ht="18.95" customHeight="1" x14ac:dyDescent="0.25">
      <c r="A294" s="93" t="str">
        <f>IF(DR!$B296="","",DR!$B296)</f>
        <v/>
      </c>
      <c r="B294" s="5" t="str">
        <f>IF(COUNT($A294)=0,"",IF($A294&lt;&gt;DR!$B296,"ERR",DR!J296))</f>
        <v/>
      </c>
      <c r="C294" s="2" t="str">
        <f>IF(COUNT($A294)=0,"",IF(B294="3E","3E",IF(B294="","I",LOOKUP(B294/D$2,{0,0.4,0.45,0.5,0.55,0.6,0.65,0.7,0.75,0.8,1},{"F","D","C","C+","B-","B","B+","A-","A","A+"}))))</f>
        <v/>
      </c>
      <c r="D294" s="99" t="str">
        <f>IF(COUNT($A294)=0,"",IF(B294="","--",IF(B294="3E","3E",LOOKUP(B294/D$2,{0,0.4,0.45,0.5,0.55,0.6,0.65,0.7,0.75,0.8,1},{0,2,2.25,2.5,2.75,3,3.25,3.5,3.75,4}))))</f>
        <v/>
      </c>
      <c r="E294" s="5" t="str">
        <f>IF(COUNT($A294)=0,"",IF($A294&lt;&gt;DR!$B296,"ERR",DR!R296))</f>
        <v/>
      </c>
      <c r="F294" s="2" t="str">
        <f>IF(COUNT($A294)=0,"",IF(E294="3E","3E",IF(E294="","I",LOOKUP(E294/G$2,{0,0.4,0.45,0.5,0.55,0.6,0.65,0.7,0.75,0.8,1},{"F","D","C","C+","B-","B","B+","A-","A","A+"}))))</f>
        <v/>
      </c>
      <c r="G294" s="99" t="str">
        <f>IF(COUNT($A294)=0,"",IF(E294="","--",IF(E294="3E","3E",LOOKUP(E294/G$2,{0,0.4,0.45,0.5,0.55,0.6,0.65,0.7,0.75,0.8,1},{0,2,2.25,2.5,2.75,3,3.25,3.5,3.75,4}))))</f>
        <v/>
      </c>
      <c r="H294" s="5" t="str">
        <f>IF(COUNT($A294)=0,"",IF($A294&lt;&gt;DR!$B296,"ERR",DR!Z296))</f>
        <v/>
      </c>
      <c r="I294" s="2" t="str">
        <f>IF(COUNT($A294)=0,"",IF(H294="3E","3E",IF(H294="","I",LOOKUP(H294/J$2,{0,0.4,0.45,0.5,0.55,0.6,0.65,0.7,0.75,0.8,1},{"F","D","C","C+","B-","B","B+","A-","A","A+"}))))</f>
        <v/>
      </c>
      <c r="J294" s="99" t="str">
        <f>IF(COUNT($A294)=0,"",IF(H294="","--",IF(H294="3E","3E",LOOKUP(H294/J$2,{0,0.4,0.45,0.5,0.55,0.6,0.65,0.7,0.75,0.8,1},{0,2,2.25,2.5,2.75,3,3.25,3.5,3.75,4}))))</f>
        <v/>
      </c>
      <c r="K294" s="5" t="str">
        <f>IF(COUNT($A294)=0,"",IF($A294&lt;&gt;DR!$B296,"ERR",DR!AH296))</f>
        <v/>
      </c>
      <c r="L294" s="2" t="str">
        <f>IF(COUNT($A294)=0,"",IF(K294="3E","3E",IF(K294="","I",LOOKUP(K294/M$2,{0,0.4,0.45,0.5,0.55,0.6,0.65,0.7,0.75,0.8,1},{"F","D","C","C+","B-","B","B+","A-","A","A+"}))))</f>
        <v/>
      </c>
      <c r="M294" s="99" t="str">
        <f>IF(COUNT($A294)=0,"",IF(K294="","--",IF(K294="3E","3E",LOOKUP(K294/M$2,{0,0.4,0.45,0.5,0.55,0.6,0.65,0.7,0.75,0.8,1},{0,2,2.25,2.5,2.75,3,3.25,3.5,3.75,4}))))</f>
        <v/>
      </c>
      <c r="N294" s="5" t="str">
        <f>IF(COUNT($A294)=0,"",IF($A294&lt;&gt;DR!$B296,"ERR",DR!AP296))</f>
        <v/>
      </c>
      <c r="O294" s="2" t="str">
        <f>IF(COUNT($A294)=0,"",IF(N294="3E","3E",IF(N294="","I",LOOKUP(N294/P$2,{0,0.4,0.45,0.5,0.55,0.6,0.65,0.7,0.75,0.8,1},{"F","D","C","C+","B-","B","B+","A-","A","A+"}))))</f>
        <v/>
      </c>
      <c r="P294" s="99" t="str">
        <f>IF(COUNT($A294)=0,"",IF(N294="","--",IF(N294="3E","3E",LOOKUP(N294/P$2,{0,0.4,0.45,0.5,0.55,0.6,0.65,0.7,0.75,0.8,1},{0,2,2.25,2.5,2.75,3,3.25,3.5,3.75,4}))))</f>
        <v/>
      </c>
      <c r="Q294" s="5" t="str">
        <f>IF(COUNT($A294)=0,"",IF($A294&lt;&gt;DR!$B296,"ERR",DR!AX296))</f>
        <v/>
      </c>
      <c r="R294" s="2" t="str">
        <f>IF(COUNT($A294)=0,"",IF(Q294="3E","3E",IF(Q294="","I",LOOKUP(Q294/S$2,{0,0.4,0.45,0.5,0.55,0.6,0.65,0.7,0.75,0.8,1},{"F","D","C","C+","B-","B","B+","A-","A","A+"}))))</f>
        <v/>
      </c>
      <c r="S294" s="99" t="str">
        <f>IF(COUNT($A294)=0,"",IF(Q294="","--",IF(Q294="3E","3E",LOOKUP(Q294/S$2,{0,0.4,0.45,0.5,0.55,0.6,0.65,0.7,0.75,0.8,1},{0,2,2.25,2.5,2.75,3,3.25,3.5,3.75,4}))))</f>
        <v/>
      </c>
      <c r="T294" s="5" t="str">
        <f>IF(OR(COUNT($A294)=0,DR!BZ296=""),"",IF($A294&lt;&gt;DR!$B296,"ERR",DR!BZ296))</f>
        <v/>
      </c>
      <c r="U294" s="2" t="str">
        <f>IF(COUNT($A294)=0,"",IF(T294="3E","3E",IF(T294="","I",LOOKUP(T294/V$2,{0,0.4,0.45,0.5,0.55,0.6,0.65,0.7,0.75,0.8,1},{"F","D","C","C+","B-","B","B+","A-","A","A+"}))))</f>
        <v/>
      </c>
      <c r="V294" s="99" t="str">
        <f>IF(COUNT($A294)=0,"",IF(T294="","--",IF(T294="3E","3E",LOOKUP(T294/V$2,{0,0.4,0.45,0.5,0.55,0.6,0.65,0.7,0.75,0.8,1},{0,2,2.25,2.5,2.75,3,3.25,3.5,3.75,4}))))</f>
        <v/>
      </c>
      <c r="W294" s="5" t="str">
        <f>IF(COUNT($A294)=0,"",IF($A294&lt;&gt;DR!$B296,"ERR",IF(DR!$A296="IM",DR!CL296,DR!CK296)))</f>
        <v/>
      </c>
      <c r="X294" s="2" t="str">
        <f>IF(COUNT($A294)=0,"",IF(W294="3E","3E",IF(W294="","I",LOOKUP(W294/Y$2,{0,0.4,0.45,0.5,0.55,0.6,0.65,0.7,0.75,0.8,1},{"F","D","C","C+","B-","B","B+","A-","A","A+"}))))</f>
        <v/>
      </c>
      <c r="Y294" s="99" t="str">
        <f>IF(COUNT($A294)=0,"",IF(W294="","--",IF(W294="3E","3E",LOOKUP(W294/Y$2,{0,0.4,0.45,0.5,0.55,0.6,0.65,0.7,0.75,0.8,1},{0,2,2.25,2.5,2.75,3,3.25,3.5,3.75,4}))))</f>
        <v/>
      </c>
      <c r="Z294" s="5" t="str">
        <f>IF(COUNT($A294)=0,"",IF($A294&lt;&gt;DR!$B296,"ERR",DR!BF296))</f>
        <v/>
      </c>
      <c r="AA294" s="2" t="str">
        <f>IF(COUNT($A294)=0,"",IF(Z294="3E","3E",IF(Z294="","I",LOOKUP(Z294/AB$2,{0,0.4,0.45,0.5,0.55,0.6,0.65,0.7,0.75,0.8,1},{"F","D","C","C+","B-","B","B+","A-","A","A+"}))))</f>
        <v/>
      </c>
      <c r="AB294" s="99" t="str">
        <f>IF(COUNT($A294)=0,"",IF(Z294="","--",IF(Z294="3E","3E",LOOKUP(Z294/AB$2,{0,0.4,0.45,0.5,0.55,0.6,0.65,0.7,0.75,0.8,1},{0,2,2.25,2.5,2.75,3,3.25,3.5,3.75,4}))))</f>
        <v/>
      </c>
      <c r="AC294" s="5" t="str">
        <f>IF(COUNT($A294)=0,"",IF($A294&lt;&gt;DR!$B296,"ERR",DR!BG296))</f>
        <v/>
      </c>
      <c r="AD294" s="2" t="str">
        <f>IF(COUNT($A294)=0,"",IF(AC294="3E","3E",IF(AC294="","I",LOOKUP(AC294/AE$2,{0,0.4,0.45,0.5,0.55,0.6,0.65,0.7,0.75,0.8,1},{"F","D","C","C+","B-","B","B+","A-","A","A+"}))))</f>
        <v/>
      </c>
      <c r="AE294" s="99" t="str">
        <f>IF(COUNT($A294)=0,"",IF(AC294="","--",IF(AC294="3E","3E",LOOKUP(AC294/AE$2,{0,0.4,0.45,0.5,0.55,0.6,0.65,0.7,0.75,0.8,1},{0,2,2.25,2.5,2.75,3,3.25,3.5,3.75,4}))))</f>
        <v/>
      </c>
      <c r="AF294" s="5" t="str">
        <f>IF(COUNT($A294)=0,"",IF($A294&lt;&gt;DR!$B296,"ERR",DR!BQ296))</f>
        <v/>
      </c>
      <c r="AG294" s="2" t="str">
        <f>IF(COUNT($A294)=0,"",IF(AF294="3E","3E",IF(AF294="","I",LOOKUP(AF294/AH$2,{0,0.4,0.45,0.5,0.55,0.6,0.65,0.7,0.75,0.8,1},{"F","D","C","C+","B-","B","B+","A-","A","A+"}))))</f>
        <v/>
      </c>
      <c r="AH294" s="99" t="str">
        <f>IF(COUNT($A294)=0,"",IF(AF294="","--",IF(AF294="3E","3E",LOOKUP(AF294/AH$2,{0,0.4,0.45,0.5,0.55,0.6,0.65,0.7,0.75,0.8,1},{0,2,2.25,2.5,2.75,3,3.25,3.5,3.75,4}))))</f>
        <v/>
      </c>
      <c r="AI294" s="5" t="str">
        <f>IF(COUNT($A294)=0,"",IF($A294&lt;&gt;DR!$B296,"ERR",DR!BY296))</f>
        <v/>
      </c>
      <c r="AJ294" s="2" t="str">
        <f>IF(COUNT($A294)=0,"",IF(AI294="3E","3E",IF(AI294="","I",LOOKUP(AI294/AK$2,{0,0.4,0.45,0.5,0.55,0.6,0.65,0.7,0.75,0.8,1},{"F","D","C","C+","B-","B","B+","A-","A","A+"}))))</f>
        <v/>
      </c>
      <c r="AK294" s="103" t="str">
        <f>IF(COUNT($A294)=0,"",IF(AI294="","--",IF(AI294="3E","3E",LOOKUP(AI294/AK$2,{0,0.4,0.45,0.5,0.55,0.6,0.65,0.7,0.75,0.8,1},{0,2,2.25,2.5,2.75,3,3.25,3.5,3.75,4}))))</f>
        <v/>
      </c>
      <c r="AL294" s="94" t="str">
        <f>IFERROR(IF(COUNT($A294)=0,"",IF(COUNT(W294)=0,"--",IF(COUNTIF(B294:AK294,"3E")&gt;0,"3E",SUM(IF(D294&gt;=2,D294*$D$3),IF(G294&gt;=2,G294*$G$3),IF(J294&gt;=2,J294*$J$3),IF(M294&gt;=2,M294*$M$3),IF(P294&gt;=2,P294*$P$3),IF(S294&gt;=2,S294*$S$3),IF(V294&gt;=2,V294*$V$3),IF(Y294&gt;=2,Y294*$Y$3),IF(AB294&gt;=2,AB294*$AB$3),IF(AE294&gt;=2,AE294*$AE$3),IF(AH294&gt;=2,AH294*$AH$3),IF(AK294&gt;=2,AK294*$AK$3))))),"")</f>
        <v/>
      </c>
      <c r="AM294" s="4" t="str">
        <f>IF(COUNT($A294)=0,"",IF(COUNT(W294)=0,"--",IF(COUNTIF(B294:Y294,"3E")&gt;0,"3E",TRUNC(SUM(IF(N(D294)&gt;=2,D$3*D294,0),IF(N(G294)&gt;=2,G$3*G294,0),IF(N(J294)&gt;=2,J$3*J294,0),IF(N(M294)&gt;=2,M$3*M294,0),IF(N(P294)&gt;=2,P$3*P294,0),IF(N(S294)&gt;=2,S$3*S294,0),IF(N(AB294)&gt;=2,AB$3*AB294,0),IF(N(AE294)&gt;=2,AE$3*AE294,0),IF(N(AH294)&gt;=2,AH$3*AH294,0),IF(N(V294)&gt;=2,V$3*V294,0),IF(N(Y294)&gt;=2,Y$3*Y294,0))/TCP,3))))</f>
        <v/>
      </c>
      <c r="AN294" s="2" t="str">
        <f>IFERROR(IF(COUNT($A294)=0,"",IF(COUNT(W294)=0,"--",IF(COUNTIF(B294:AK294,"3E")&gt;0,"3E",SUM(IF(D294&gt;=2,$D$3),IF(G294&gt;=2,$G$3),IF(J294&gt;=2,$J$3),IF(M294&gt;=2,$M$3),IF(P294&gt;=2,$P$3),IF(S294&gt;=2,$S$3),IF(V294&gt;=2,$V$3),IF(Y294&gt;=2,$Y$3),IF(AB294&gt;=2,$AB$3),IF(AE294&gt;=2,$AE$3),IF(AH294&gt;=2,$AH$3),IF(AK294&gt;=2,$AK$3))))),"")</f>
        <v/>
      </c>
      <c r="AO294" s="2" t="str">
        <f>IF(AM294="3E","3E",IF(COUNT($A294)=0,"",IF(COUNT(AK294)=0,"I",LOOKUP(AM294,{0,2,2.25,2.5,2.75,3,3.25,3.5,3.75,4},{"F","D","C","C+","B-","B","B+","A-","A","A+"}))))</f>
        <v/>
      </c>
      <c r="AP294" s="2" t="str">
        <f>IF(AM294="3E","3E",IF(OR(COUNT($A294)=0,COUNT(W294)=0),"",IF(AND(Y294&gt;=2,AM294&gt;=2,AN294&gt;=28),"PASS","FAIL")))</f>
        <v/>
      </c>
      <c r="AQ294" s="2" t="str">
        <f>IF(COUNT($A294)=0,"",IF(AP294="3E","3E",IF(AP294="PASS",CONCATENATE(IF(N(D294)&lt;2,"411F,",""),IF(N(G294)&lt;2,"412F,",""),IF(N(J294)&lt;2,"413F,",""),IF(N(M294)&lt;2,"421F,",""),IF(N(P294)&lt;2,"422F,",""),IF(N(S294)&lt;2,"423F,",""),IF(N(AB294)&lt;2,"431F,",""),IF(N(AE294)&lt;2,"432F,",""),IF(N(AH294)&lt;2,"433F,","")),"")))</f>
        <v/>
      </c>
      <c r="AR294" s="6" t="str">
        <f t="shared" si="5"/>
        <v/>
      </c>
    </row>
    <row r="295" spans="1:44" ht="18.95" customHeight="1" x14ac:dyDescent="0.25">
      <c r="A295" s="93" t="str">
        <f>IF(DR!$B297="","",DR!$B297)</f>
        <v/>
      </c>
      <c r="B295" s="5" t="str">
        <f>IF(COUNT($A295)=0,"",IF($A295&lt;&gt;DR!$B297,"ERR",DR!J297))</f>
        <v/>
      </c>
      <c r="C295" s="2" t="str">
        <f>IF(COUNT($A295)=0,"",IF(B295="3E","3E",IF(B295="","I",LOOKUP(B295/D$2,{0,0.4,0.45,0.5,0.55,0.6,0.65,0.7,0.75,0.8,1},{"F","D","C","C+","B-","B","B+","A-","A","A+"}))))</f>
        <v/>
      </c>
      <c r="D295" s="99" t="str">
        <f>IF(COUNT($A295)=0,"",IF(B295="","--",IF(B295="3E","3E",LOOKUP(B295/D$2,{0,0.4,0.45,0.5,0.55,0.6,0.65,0.7,0.75,0.8,1},{0,2,2.25,2.5,2.75,3,3.25,3.5,3.75,4}))))</f>
        <v/>
      </c>
      <c r="E295" s="5" t="str">
        <f>IF(COUNT($A295)=0,"",IF($A295&lt;&gt;DR!$B297,"ERR",DR!R297))</f>
        <v/>
      </c>
      <c r="F295" s="2" t="str">
        <f>IF(COUNT($A295)=0,"",IF(E295="3E","3E",IF(E295="","I",LOOKUP(E295/G$2,{0,0.4,0.45,0.5,0.55,0.6,0.65,0.7,0.75,0.8,1},{"F","D","C","C+","B-","B","B+","A-","A","A+"}))))</f>
        <v/>
      </c>
      <c r="G295" s="99" t="str">
        <f>IF(COUNT($A295)=0,"",IF(E295="","--",IF(E295="3E","3E",LOOKUP(E295/G$2,{0,0.4,0.45,0.5,0.55,0.6,0.65,0.7,0.75,0.8,1},{0,2,2.25,2.5,2.75,3,3.25,3.5,3.75,4}))))</f>
        <v/>
      </c>
      <c r="H295" s="5" t="str">
        <f>IF(COUNT($A295)=0,"",IF($A295&lt;&gt;DR!$B297,"ERR",DR!Z297))</f>
        <v/>
      </c>
      <c r="I295" s="2" t="str">
        <f>IF(COUNT($A295)=0,"",IF(H295="3E","3E",IF(H295="","I",LOOKUP(H295/J$2,{0,0.4,0.45,0.5,0.55,0.6,0.65,0.7,0.75,0.8,1},{"F","D","C","C+","B-","B","B+","A-","A","A+"}))))</f>
        <v/>
      </c>
      <c r="J295" s="99" t="str">
        <f>IF(COUNT($A295)=0,"",IF(H295="","--",IF(H295="3E","3E",LOOKUP(H295/J$2,{0,0.4,0.45,0.5,0.55,0.6,0.65,0.7,0.75,0.8,1},{0,2,2.25,2.5,2.75,3,3.25,3.5,3.75,4}))))</f>
        <v/>
      </c>
      <c r="K295" s="5" t="str">
        <f>IF(COUNT($A295)=0,"",IF($A295&lt;&gt;DR!$B297,"ERR",DR!AH297))</f>
        <v/>
      </c>
      <c r="L295" s="2" t="str">
        <f>IF(COUNT($A295)=0,"",IF(K295="3E","3E",IF(K295="","I",LOOKUP(K295/M$2,{0,0.4,0.45,0.5,0.55,0.6,0.65,0.7,0.75,0.8,1},{"F","D","C","C+","B-","B","B+","A-","A","A+"}))))</f>
        <v/>
      </c>
      <c r="M295" s="99" t="str">
        <f>IF(COUNT($A295)=0,"",IF(K295="","--",IF(K295="3E","3E",LOOKUP(K295/M$2,{0,0.4,0.45,0.5,0.55,0.6,0.65,0.7,0.75,0.8,1},{0,2,2.25,2.5,2.75,3,3.25,3.5,3.75,4}))))</f>
        <v/>
      </c>
      <c r="N295" s="5" t="str">
        <f>IF(COUNT($A295)=0,"",IF($A295&lt;&gt;DR!$B297,"ERR",DR!AP297))</f>
        <v/>
      </c>
      <c r="O295" s="2" t="str">
        <f>IF(COUNT($A295)=0,"",IF(N295="3E","3E",IF(N295="","I",LOOKUP(N295/P$2,{0,0.4,0.45,0.5,0.55,0.6,0.65,0.7,0.75,0.8,1},{"F","D","C","C+","B-","B","B+","A-","A","A+"}))))</f>
        <v/>
      </c>
      <c r="P295" s="99" t="str">
        <f>IF(COUNT($A295)=0,"",IF(N295="","--",IF(N295="3E","3E",LOOKUP(N295/P$2,{0,0.4,0.45,0.5,0.55,0.6,0.65,0.7,0.75,0.8,1},{0,2,2.25,2.5,2.75,3,3.25,3.5,3.75,4}))))</f>
        <v/>
      </c>
      <c r="Q295" s="5" t="str">
        <f>IF(COUNT($A295)=0,"",IF($A295&lt;&gt;DR!$B297,"ERR",DR!AX297))</f>
        <v/>
      </c>
      <c r="R295" s="2" t="str">
        <f>IF(COUNT($A295)=0,"",IF(Q295="3E","3E",IF(Q295="","I",LOOKUP(Q295/S$2,{0,0.4,0.45,0.5,0.55,0.6,0.65,0.7,0.75,0.8,1},{"F","D","C","C+","B-","B","B+","A-","A","A+"}))))</f>
        <v/>
      </c>
      <c r="S295" s="99" t="str">
        <f>IF(COUNT($A295)=0,"",IF(Q295="","--",IF(Q295="3E","3E",LOOKUP(Q295/S$2,{0,0.4,0.45,0.5,0.55,0.6,0.65,0.7,0.75,0.8,1},{0,2,2.25,2.5,2.75,3,3.25,3.5,3.75,4}))))</f>
        <v/>
      </c>
      <c r="T295" s="5" t="str">
        <f>IF(OR(COUNT($A295)=0,DR!BZ297=""),"",IF($A295&lt;&gt;DR!$B297,"ERR",DR!BZ297))</f>
        <v/>
      </c>
      <c r="U295" s="2" t="str">
        <f>IF(COUNT($A295)=0,"",IF(T295="3E","3E",IF(T295="","I",LOOKUP(T295/V$2,{0,0.4,0.45,0.5,0.55,0.6,0.65,0.7,0.75,0.8,1},{"F","D","C","C+","B-","B","B+","A-","A","A+"}))))</f>
        <v/>
      </c>
      <c r="V295" s="99" t="str">
        <f>IF(COUNT($A295)=0,"",IF(T295="","--",IF(T295="3E","3E",LOOKUP(T295/V$2,{0,0.4,0.45,0.5,0.55,0.6,0.65,0.7,0.75,0.8,1},{0,2,2.25,2.5,2.75,3,3.25,3.5,3.75,4}))))</f>
        <v/>
      </c>
      <c r="W295" s="5" t="str">
        <f>IF(COUNT($A295)=0,"",IF($A295&lt;&gt;DR!$B297,"ERR",IF(DR!$A297="IM",DR!CL297,DR!CK297)))</f>
        <v/>
      </c>
      <c r="X295" s="2" t="str">
        <f>IF(COUNT($A295)=0,"",IF(W295="3E","3E",IF(W295="","I",LOOKUP(W295/Y$2,{0,0.4,0.45,0.5,0.55,0.6,0.65,0.7,0.75,0.8,1},{"F","D","C","C+","B-","B","B+","A-","A","A+"}))))</f>
        <v/>
      </c>
      <c r="Y295" s="99" t="str">
        <f>IF(COUNT($A295)=0,"",IF(W295="","--",IF(W295="3E","3E",LOOKUP(W295/Y$2,{0,0.4,0.45,0.5,0.55,0.6,0.65,0.7,0.75,0.8,1},{0,2,2.25,2.5,2.75,3,3.25,3.5,3.75,4}))))</f>
        <v/>
      </c>
      <c r="Z295" s="5" t="str">
        <f>IF(COUNT($A295)=0,"",IF($A295&lt;&gt;DR!$B297,"ERR",DR!BF297))</f>
        <v/>
      </c>
      <c r="AA295" s="2" t="str">
        <f>IF(COUNT($A295)=0,"",IF(Z295="3E","3E",IF(Z295="","I",LOOKUP(Z295/AB$2,{0,0.4,0.45,0.5,0.55,0.6,0.65,0.7,0.75,0.8,1},{"F","D","C","C+","B-","B","B+","A-","A","A+"}))))</f>
        <v/>
      </c>
      <c r="AB295" s="99" t="str">
        <f>IF(COUNT($A295)=0,"",IF(Z295="","--",IF(Z295="3E","3E",LOOKUP(Z295/AB$2,{0,0.4,0.45,0.5,0.55,0.6,0.65,0.7,0.75,0.8,1},{0,2,2.25,2.5,2.75,3,3.25,3.5,3.75,4}))))</f>
        <v/>
      </c>
      <c r="AC295" s="5" t="str">
        <f>IF(COUNT($A295)=0,"",IF($A295&lt;&gt;DR!$B297,"ERR",DR!BG297))</f>
        <v/>
      </c>
      <c r="AD295" s="2" t="str">
        <f>IF(COUNT($A295)=0,"",IF(AC295="3E","3E",IF(AC295="","I",LOOKUP(AC295/AE$2,{0,0.4,0.45,0.5,0.55,0.6,0.65,0.7,0.75,0.8,1},{"F","D","C","C+","B-","B","B+","A-","A","A+"}))))</f>
        <v/>
      </c>
      <c r="AE295" s="99" t="str">
        <f>IF(COUNT($A295)=0,"",IF(AC295="","--",IF(AC295="3E","3E",LOOKUP(AC295/AE$2,{0,0.4,0.45,0.5,0.55,0.6,0.65,0.7,0.75,0.8,1},{0,2,2.25,2.5,2.75,3,3.25,3.5,3.75,4}))))</f>
        <v/>
      </c>
      <c r="AF295" s="5" t="str">
        <f>IF(COUNT($A295)=0,"",IF($A295&lt;&gt;DR!$B297,"ERR",DR!BQ297))</f>
        <v/>
      </c>
      <c r="AG295" s="2" t="str">
        <f>IF(COUNT($A295)=0,"",IF(AF295="3E","3E",IF(AF295="","I",LOOKUP(AF295/AH$2,{0,0.4,0.45,0.5,0.55,0.6,0.65,0.7,0.75,0.8,1},{"F","D","C","C+","B-","B","B+","A-","A","A+"}))))</f>
        <v/>
      </c>
      <c r="AH295" s="99" t="str">
        <f>IF(COUNT($A295)=0,"",IF(AF295="","--",IF(AF295="3E","3E",LOOKUP(AF295/AH$2,{0,0.4,0.45,0.5,0.55,0.6,0.65,0.7,0.75,0.8,1},{0,2,2.25,2.5,2.75,3,3.25,3.5,3.75,4}))))</f>
        <v/>
      </c>
      <c r="AI295" s="5" t="str">
        <f>IF(COUNT($A295)=0,"",IF($A295&lt;&gt;DR!$B297,"ERR",DR!BY297))</f>
        <v/>
      </c>
      <c r="AJ295" s="2" t="str">
        <f>IF(COUNT($A295)=0,"",IF(AI295="3E","3E",IF(AI295="","I",LOOKUP(AI295/AK$2,{0,0.4,0.45,0.5,0.55,0.6,0.65,0.7,0.75,0.8,1},{"F","D","C","C+","B-","B","B+","A-","A","A+"}))))</f>
        <v/>
      </c>
      <c r="AK295" s="103" t="str">
        <f>IF(COUNT($A295)=0,"",IF(AI295="","--",IF(AI295="3E","3E",LOOKUP(AI295/AK$2,{0,0.4,0.45,0.5,0.55,0.6,0.65,0.7,0.75,0.8,1},{0,2,2.25,2.5,2.75,3,3.25,3.5,3.75,4}))))</f>
        <v/>
      </c>
      <c r="AL295" s="94" t="str">
        <f>IFERROR(IF(COUNT($A295)=0,"",IF(COUNT(W295)=0,"--",IF(COUNTIF(B295:AK295,"3E")&gt;0,"3E",SUM(IF(D295&gt;=2,D295*$D$3),IF(G295&gt;=2,G295*$G$3),IF(J295&gt;=2,J295*$J$3),IF(M295&gt;=2,M295*$M$3),IF(P295&gt;=2,P295*$P$3),IF(S295&gt;=2,S295*$S$3),IF(V295&gt;=2,V295*$V$3),IF(Y295&gt;=2,Y295*$Y$3),IF(AB295&gt;=2,AB295*$AB$3),IF(AE295&gt;=2,AE295*$AE$3),IF(AH295&gt;=2,AH295*$AH$3),IF(AK295&gt;=2,AK295*$AK$3))))),"")</f>
        <v/>
      </c>
      <c r="AM295" s="4" t="str">
        <f>IF(COUNT($A295)=0,"",IF(COUNT(W295)=0,"--",IF(COUNTIF(B295:Y295,"3E")&gt;0,"3E",TRUNC(SUM(IF(N(D295)&gt;=2,D$3*D295,0),IF(N(G295)&gt;=2,G$3*G295,0),IF(N(J295)&gt;=2,J$3*J295,0),IF(N(M295)&gt;=2,M$3*M295,0),IF(N(P295)&gt;=2,P$3*P295,0),IF(N(S295)&gt;=2,S$3*S295,0),IF(N(AB295)&gt;=2,AB$3*AB295,0),IF(N(AE295)&gt;=2,AE$3*AE295,0),IF(N(AH295)&gt;=2,AH$3*AH295,0),IF(N(V295)&gt;=2,V$3*V295,0),IF(N(Y295)&gt;=2,Y$3*Y295,0))/TCP,3))))</f>
        <v/>
      </c>
      <c r="AN295" s="2" t="str">
        <f>IFERROR(IF(COUNT($A295)=0,"",IF(COUNT(W295)=0,"--",IF(COUNTIF(B295:AK295,"3E")&gt;0,"3E",SUM(IF(D295&gt;=2,$D$3),IF(G295&gt;=2,$G$3),IF(J295&gt;=2,$J$3),IF(M295&gt;=2,$M$3),IF(P295&gt;=2,$P$3),IF(S295&gt;=2,$S$3),IF(V295&gt;=2,$V$3),IF(Y295&gt;=2,$Y$3),IF(AB295&gt;=2,$AB$3),IF(AE295&gt;=2,$AE$3),IF(AH295&gt;=2,$AH$3),IF(AK295&gt;=2,$AK$3))))),"")</f>
        <v/>
      </c>
      <c r="AO295" s="2" t="str">
        <f>IF(AM295="3E","3E",IF(COUNT($A295)=0,"",IF(COUNT(AK295)=0,"I",LOOKUP(AM295,{0,2,2.25,2.5,2.75,3,3.25,3.5,3.75,4},{"F","D","C","C+","B-","B","B+","A-","A","A+"}))))</f>
        <v/>
      </c>
      <c r="AP295" s="2" t="str">
        <f>IF(AM295="3E","3E",IF(OR(COUNT($A295)=0,COUNT(W295)=0),"",IF(AND(Y295&gt;=2,AM295&gt;=2,AN295&gt;=28),"PASS","FAIL")))</f>
        <v/>
      </c>
      <c r="AQ295" s="2" t="str">
        <f>IF(COUNT($A295)=0,"",IF(AP295="3E","3E",IF(AP295="PASS",CONCATENATE(IF(N(D295)&lt;2,"411F,",""),IF(N(G295)&lt;2,"412F,",""),IF(N(J295)&lt;2,"413F,",""),IF(N(M295)&lt;2,"421F,",""),IF(N(P295)&lt;2,"422F,",""),IF(N(S295)&lt;2,"423F,",""),IF(N(AB295)&lt;2,"431F,",""),IF(N(AE295)&lt;2,"432F,",""),IF(N(AH295)&lt;2,"433F,","")),"")))</f>
        <v/>
      </c>
      <c r="AR295" s="6" t="str">
        <f t="shared" si="5"/>
        <v/>
      </c>
    </row>
    <row r="296" spans="1:44" ht="18.95" customHeight="1" x14ac:dyDescent="0.25">
      <c r="A296" s="93" t="str">
        <f>IF(DR!$B298="","",DR!$B298)</f>
        <v/>
      </c>
      <c r="B296" s="5" t="str">
        <f>IF(COUNT($A296)=0,"",IF($A296&lt;&gt;DR!$B298,"ERR",DR!J298))</f>
        <v/>
      </c>
      <c r="C296" s="2" t="str">
        <f>IF(COUNT($A296)=0,"",IF(B296="3E","3E",IF(B296="","I",LOOKUP(B296/D$2,{0,0.4,0.45,0.5,0.55,0.6,0.65,0.7,0.75,0.8,1},{"F","D","C","C+","B-","B","B+","A-","A","A+"}))))</f>
        <v/>
      </c>
      <c r="D296" s="99" t="str">
        <f>IF(COUNT($A296)=0,"",IF(B296="","--",IF(B296="3E","3E",LOOKUP(B296/D$2,{0,0.4,0.45,0.5,0.55,0.6,0.65,0.7,0.75,0.8,1},{0,2,2.25,2.5,2.75,3,3.25,3.5,3.75,4}))))</f>
        <v/>
      </c>
      <c r="E296" s="5" t="str">
        <f>IF(COUNT($A296)=0,"",IF($A296&lt;&gt;DR!$B298,"ERR",DR!R298))</f>
        <v/>
      </c>
      <c r="F296" s="2" t="str">
        <f>IF(COUNT($A296)=0,"",IF(E296="3E","3E",IF(E296="","I",LOOKUP(E296/G$2,{0,0.4,0.45,0.5,0.55,0.6,0.65,0.7,0.75,0.8,1},{"F","D","C","C+","B-","B","B+","A-","A","A+"}))))</f>
        <v/>
      </c>
      <c r="G296" s="99" t="str">
        <f>IF(COUNT($A296)=0,"",IF(E296="","--",IF(E296="3E","3E",LOOKUP(E296/G$2,{0,0.4,0.45,0.5,0.55,0.6,0.65,0.7,0.75,0.8,1},{0,2,2.25,2.5,2.75,3,3.25,3.5,3.75,4}))))</f>
        <v/>
      </c>
      <c r="H296" s="5" t="str">
        <f>IF(COUNT($A296)=0,"",IF($A296&lt;&gt;DR!$B298,"ERR",DR!Z298))</f>
        <v/>
      </c>
      <c r="I296" s="2" t="str">
        <f>IF(COUNT($A296)=0,"",IF(H296="3E","3E",IF(H296="","I",LOOKUP(H296/J$2,{0,0.4,0.45,0.5,0.55,0.6,0.65,0.7,0.75,0.8,1},{"F","D","C","C+","B-","B","B+","A-","A","A+"}))))</f>
        <v/>
      </c>
      <c r="J296" s="99" t="str">
        <f>IF(COUNT($A296)=0,"",IF(H296="","--",IF(H296="3E","3E",LOOKUP(H296/J$2,{0,0.4,0.45,0.5,0.55,0.6,0.65,0.7,0.75,0.8,1},{0,2,2.25,2.5,2.75,3,3.25,3.5,3.75,4}))))</f>
        <v/>
      </c>
      <c r="K296" s="5" t="str">
        <f>IF(COUNT($A296)=0,"",IF($A296&lt;&gt;DR!$B298,"ERR",DR!AH298))</f>
        <v/>
      </c>
      <c r="L296" s="2" t="str">
        <f>IF(COUNT($A296)=0,"",IF(K296="3E","3E",IF(K296="","I",LOOKUP(K296/M$2,{0,0.4,0.45,0.5,0.55,0.6,0.65,0.7,0.75,0.8,1},{"F","D","C","C+","B-","B","B+","A-","A","A+"}))))</f>
        <v/>
      </c>
      <c r="M296" s="99" t="str">
        <f>IF(COUNT($A296)=0,"",IF(K296="","--",IF(K296="3E","3E",LOOKUP(K296/M$2,{0,0.4,0.45,0.5,0.55,0.6,0.65,0.7,0.75,0.8,1},{0,2,2.25,2.5,2.75,3,3.25,3.5,3.75,4}))))</f>
        <v/>
      </c>
      <c r="N296" s="5" t="str">
        <f>IF(COUNT($A296)=0,"",IF($A296&lt;&gt;DR!$B298,"ERR",DR!AP298))</f>
        <v/>
      </c>
      <c r="O296" s="2" t="str">
        <f>IF(COUNT($A296)=0,"",IF(N296="3E","3E",IF(N296="","I",LOOKUP(N296/P$2,{0,0.4,0.45,0.5,0.55,0.6,0.65,0.7,0.75,0.8,1},{"F","D","C","C+","B-","B","B+","A-","A","A+"}))))</f>
        <v/>
      </c>
      <c r="P296" s="99" t="str">
        <f>IF(COUNT($A296)=0,"",IF(N296="","--",IF(N296="3E","3E",LOOKUP(N296/P$2,{0,0.4,0.45,0.5,0.55,0.6,0.65,0.7,0.75,0.8,1},{0,2,2.25,2.5,2.75,3,3.25,3.5,3.75,4}))))</f>
        <v/>
      </c>
      <c r="Q296" s="5" t="str">
        <f>IF(COUNT($A296)=0,"",IF($A296&lt;&gt;DR!$B298,"ERR",DR!AX298))</f>
        <v/>
      </c>
      <c r="R296" s="2" t="str">
        <f>IF(COUNT($A296)=0,"",IF(Q296="3E","3E",IF(Q296="","I",LOOKUP(Q296/S$2,{0,0.4,0.45,0.5,0.55,0.6,0.65,0.7,0.75,0.8,1},{"F","D","C","C+","B-","B","B+","A-","A","A+"}))))</f>
        <v/>
      </c>
      <c r="S296" s="99" t="str">
        <f>IF(COUNT($A296)=0,"",IF(Q296="","--",IF(Q296="3E","3E",LOOKUP(Q296/S$2,{0,0.4,0.45,0.5,0.55,0.6,0.65,0.7,0.75,0.8,1},{0,2,2.25,2.5,2.75,3,3.25,3.5,3.75,4}))))</f>
        <v/>
      </c>
      <c r="T296" s="5" t="str">
        <f>IF(OR(COUNT($A296)=0,DR!BZ298=""),"",IF($A296&lt;&gt;DR!$B298,"ERR",DR!BZ298))</f>
        <v/>
      </c>
      <c r="U296" s="2" t="str">
        <f>IF(COUNT($A296)=0,"",IF(T296="3E","3E",IF(T296="","I",LOOKUP(T296/V$2,{0,0.4,0.45,0.5,0.55,0.6,0.65,0.7,0.75,0.8,1},{"F","D","C","C+","B-","B","B+","A-","A","A+"}))))</f>
        <v/>
      </c>
      <c r="V296" s="99" t="str">
        <f>IF(COUNT($A296)=0,"",IF(T296="","--",IF(T296="3E","3E",LOOKUP(T296/V$2,{0,0.4,0.45,0.5,0.55,0.6,0.65,0.7,0.75,0.8,1},{0,2,2.25,2.5,2.75,3,3.25,3.5,3.75,4}))))</f>
        <v/>
      </c>
      <c r="W296" s="5" t="str">
        <f>IF(COUNT($A296)=0,"",IF($A296&lt;&gt;DR!$B298,"ERR",IF(DR!$A298="IM",DR!CL298,DR!CK298)))</f>
        <v/>
      </c>
      <c r="X296" s="2" t="str">
        <f>IF(COUNT($A296)=0,"",IF(W296="3E","3E",IF(W296="","I",LOOKUP(W296/Y$2,{0,0.4,0.45,0.5,0.55,0.6,0.65,0.7,0.75,0.8,1},{"F","D","C","C+","B-","B","B+","A-","A","A+"}))))</f>
        <v/>
      </c>
      <c r="Y296" s="99" t="str">
        <f>IF(COUNT($A296)=0,"",IF(W296="","--",IF(W296="3E","3E",LOOKUP(W296/Y$2,{0,0.4,0.45,0.5,0.55,0.6,0.65,0.7,0.75,0.8,1},{0,2,2.25,2.5,2.75,3,3.25,3.5,3.75,4}))))</f>
        <v/>
      </c>
      <c r="Z296" s="5" t="str">
        <f>IF(COUNT($A296)=0,"",IF($A296&lt;&gt;DR!$B298,"ERR",DR!BF298))</f>
        <v/>
      </c>
      <c r="AA296" s="2" t="str">
        <f>IF(COUNT($A296)=0,"",IF(Z296="3E","3E",IF(Z296="","I",LOOKUP(Z296/AB$2,{0,0.4,0.45,0.5,0.55,0.6,0.65,0.7,0.75,0.8,1},{"F","D","C","C+","B-","B","B+","A-","A","A+"}))))</f>
        <v/>
      </c>
      <c r="AB296" s="99" t="str">
        <f>IF(COUNT($A296)=0,"",IF(Z296="","--",IF(Z296="3E","3E",LOOKUP(Z296/AB$2,{0,0.4,0.45,0.5,0.55,0.6,0.65,0.7,0.75,0.8,1},{0,2,2.25,2.5,2.75,3,3.25,3.5,3.75,4}))))</f>
        <v/>
      </c>
      <c r="AC296" s="5" t="str">
        <f>IF(COUNT($A296)=0,"",IF($A296&lt;&gt;DR!$B298,"ERR",DR!BG298))</f>
        <v/>
      </c>
      <c r="AD296" s="2" t="str">
        <f>IF(COUNT($A296)=0,"",IF(AC296="3E","3E",IF(AC296="","I",LOOKUP(AC296/AE$2,{0,0.4,0.45,0.5,0.55,0.6,0.65,0.7,0.75,0.8,1},{"F","D","C","C+","B-","B","B+","A-","A","A+"}))))</f>
        <v/>
      </c>
      <c r="AE296" s="99" t="str">
        <f>IF(COUNT($A296)=0,"",IF(AC296="","--",IF(AC296="3E","3E",LOOKUP(AC296/AE$2,{0,0.4,0.45,0.5,0.55,0.6,0.65,0.7,0.75,0.8,1},{0,2,2.25,2.5,2.75,3,3.25,3.5,3.75,4}))))</f>
        <v/>
      </c>
      <c r="AF296" s="5" t="str">
        <f>IF(COUNT($A296)=0,"",IF($A296&lt;&gt;DR!$B298,"ERR",DR!BQ298))</f>
        <v/>
      </c>
      <c r="AG296" s="2" t="str">
        <f>IF(COUNT($A296)=0,"",IF(AF296="3E","3E",IF(AF296="","I",LOOKUP(AF296/AH$2,{0,0.4,0.45,0.5,0.55,0.6,0.65,0.7,0.75,0.8,1},{"F","D","C","C+","B-","B","B+","A-","A","A+"}))))</f>
        <v/>
      </c>
      <c r="AH296" s="99" t="str">
        <f>IF(COUNT($A296)=0,"",IF(AF296="","--",IF(AF296="3E","3E",LOOKUP(AF296/AH$2,{0,0.4,0.45,0.5,0.55,0.6,0.65,0.7,0.75,0.8,1},{0,2,2.25,2.5,2.75,3,3.25,3.5,3.75,4}))))</f>
        <v/>
      </c>
      <c r="AI296" s="5" t="str">
        <f>IF(COUNT($A296)=0,"",IF($A296&lt;&gt;DR!$B298,"ERR",DR!BY298))</f>
        <v/>
      </c>
      <c r="AJ296" s="2" t="str">
        <f>IF(COUNT($A296)=0,"",IF(AI296="3E","3E",IF(AI296="","I",LOOKUP(AI296/AK$2,{0,0.4,0.45,0.5,0.55,0.6,0.65,0.7,0.75,0.8,1},{"F","D","C","C+","B-","B","B+","A-","A","A+"}))))</f>
        <v/>
      </c>
      <c r="AK296" s="103" t="str">
        <f>IF(COUNT($A296)=0,"",IF(AI296="","--",IF(AI296="3E","3E",LOOKUP(AI296/AK$2,{0,0.4,0.45,0.5,0.55,0.6,0.65,0.7,0.75,0.8,1},{0,2,2.25,2.5,2.75,3,3.25,3.5,3.75,4}))))</f>
        <v/>
      </c>
      <c r="AL296" s="94" t="str">
        <f>IFERROR(IF(COUNT($A296)=0,"",IF(COUNT(W296)=0,"--",IF(COUNTIF(B296:AK296,"3E")&gt;0,"3E",SUM(IF(D296&gt;=2,D296*$D$3),IF(G296&gt;=2,G296*$G$3),IF(J296&gt;=2,J296*$J$3),IF(M296&gt;=2,M296*$M$3),IF(P296&gt;=2,P296*$P$3),IF(S296&gt;=2,S296*$S$3),IF(V296&gt;=2,V296*$V$3),IF(Y296&gt;=2,Y296*$Y$3),IF(AB296&gt;=2,AB296*$AB$3),IF(AE296&gt;=2,AE296*$AE$3),IF(AH296&gt;=2,AH296*$AH$3),IF(AK296&gt;=2,AK296*$AK$3))))),"")</f>
        <v/>
      </c>
      <c r="AM296" s="4" t="str">
        <f>IF(COUNT($A296)=0,"",IF(COUNT(W296)=0,"--",IF(COUNTIF(B296:Y296,"3E")&gt;0,"3E",TRUNC(SUM(IF(N(D296)&gt;=2,D$3*D296,0),IF(N(G296)&gt;=2,G$3*G296,0),IF(N(J296)&gt;=2,J$3*J296,0),IF(N(M296)&gt;=2,M$3*M296,0),IF(N(P296)&gt;=2,P$3*P296,0),IF(N(S296)&gt;=2,S$3*S296,0),IF(N(AB296)&gt;=2,AB$3*AB296,0),IF(N(AE296)&gt;=2,AE$3*AE296,0),IF(N(AH296)&gt;=2,AH$3*AH296,0),IF(N(V296)&gt;=2,V$3*V296,0),IF(N(Y296)&gt;=2,Y$3*Y296,0))/TCP,3))))</f>
        <v/>
      </c>
      <c r="AN296" s="2" t="str">
        <f>IFERROR(IF(COUNT($A296)=0,"",IF(COUNT(W296)=0,"--",IF(COUNTIF(B296:AK296,"3E")&gt;0,"3E",SUM(IF(D296&gt;=2,$D$3),IF(G296&gt;=2,$G$3),IF(J296&gt;=2,$J$3),IF(M296&gt;=2,$M$3),IF(P296&gt;=2,$P$3),IF(S296&gt;=2,$S$3),IF(V296&gt;=2,$V$3),IF(Y296&gt;=2,$Y$3),IF(AB296&gt;=2,$AB$3),IF(AE296&gt;=2,$AE$3),IF(AH296&gt;=2,$AH$3),IF(AK296&gt;=2,$AK$3))))),"")</f>
        <v/>
      </c>
      <c r="AO296" s="2" t="str">
        <f>IF(AM296="3E","3E",IF(COUNT($A296)=0,"",IF(COUNT(AK296)=0,"I",LOOKUP(AM296,{0,2,2.25,2.5,2.75,3,3.25,3.5,3.75,4},{"F","D","C","C+","B-","B","B+","A-","A","A+"}))))</f>
        <v/>
      </c>
      <c r="AP296" s="2" t="str">
        <f>IF(AM296="3E","3E",IF(OR(COUNT($A296)=0,COUNT(W296)=0),"",IF(AND(Y296&gt;=2,AM296&gt;=2,AN296&gt;=28),"PASS","FAIL")))</f>
        <v/>
      </c>
      <c r="AQ296" s="2" t="str">
        <f>IF(COUNT($A296)=0,"",IF(AP296="3E","3E",IF(AP296="PASS",CONCATENATE(IF(N(D296)&lt;2,"411F,",""),IF(N(G296)&lt;2,"412F,",""),IF(N(J296)&lt;2,"413F,",""),IF(N(M296)&lt;2,"421F,",""),IF(N(P296)&lt;2,"422F,",""),IF(N(S296)&lt;2,"423F,",""),IF(N(AB296)&lt;2,"431F,",""),IF(N(AE296)&lt;2,"432F,",""),IF(N(AH296)&lt;2,"433F,","")),"")))</f>
        <v/>
      </c>
      <c r="AR296" s="6" t="str">
        <f t="shared" si="5"/>
        <v/>
      </c>
    </row>
    <row r="297" spans="1:44" ht="18.95" customHeight="1" x14ac:dyDescent="0.25">
      <c r="A297" s="93" t="str">
        <f>IF(DR!$B299="","",DR!$B299)</f>
        <v/>
      </c>
      <c r="B297" s="5" t="str">
        <f>IF(COUNT($A297)=0,"",IF($A297&lt;&gt;DR!$B299,"ERR",DR!J299))</f>
        <v/>
      </c>
      <c r="C297" s="2" t="str">
        <f>IF(COUNT($A297)=0,"",IF(B297="3E","3E",IF(B297="","I",LOOKUP(B297/D$2,{0,0.4,0.45,0.5,0.55,0.6,0.65,0.7,0.75,0.8,1},{"F","D","C","C+","B-","B","B+","A-","A","A+"}))))</f>
        <v/>
      </c>
      <c r="D297" s="99" t="str">
        <f>IF(COUNT($A297)=0,"",IF(B297="","--",IF(B297="3E","3E",LOOKUP(B297/D$2,{0,0.4,0.45,0.5,0.55,0.6,0.65,0.7,0.75,0.8,1},{0,2,2.25,2.5,2.75,3,3.25,3.5,3.75,4}))))</f>
        <v/>
      </c>
      <c r="E297" s="5" t="str">
        <f>IF(COUNT($A297)=0,"",IF($A297&lt;&gt;DR!$B299,"ERR",DR!R299))</f>
        <v/>
      </c>
      <c r="F297" s="2" t="str">
        <f>IF(COUNT($A297)=0,"",IF(E297="3E","3E",IF(E297="","I",LOOKUP(E297/G$2,{0,0.4,0.45,0.5,0.55,0.6,0.65,0.7,0.75,0.8,1},{"F","D","C","C+","B-","B","B+","A-","A","A+"}))))</f>
        <v/>
      </c>
      <c r="G297" s="99" t="str">
        <f>IF(COUNT($A297)=0,"",IF(E297="","--",IF(E297="3E","3E",LOOKUP(E297/G$2,{0,0.4,0.45,0.5,0.55,0.6,0.65,0.7,0.75,0.8,1},{0,2,2.25,2.5,2.75,3,3.25,3.5,3.75,4}))))</f>
        <v/>
      </c>
      <c r="H297" s="5" t="str">
        <f>IF(COUNT($A297)=0,"",IF($A297&lt;&gt;DR!$B299,"ERR",DR!Z299))</f>
        <v/>
      </c>
      <c r="I297" s="2" t="str">
        <f>IF(COUNT($A297)=0,"",IF(H297="3E","3E",IF(H297="","I",LOOKUP(H297/J$2,{0,0.4,0.45,0.5,0.55,0.6,0.65,0.7,0.75,0.8,1},{"F","D","C","C+","B-","B","B+","A-","A","A+"}))))</f>
        <v/>
      </c>
      <c r="J297" s="99" t="str">
        <f>IF(COUNT($A297)=0,"",IF(H297="","--",IF(H297="3E","3E",LOOKUP(H297/J$2,{0,0.4,0.45,0.5,0.55,0.6,0.65,0.7,0.75,0.8,1},{0,2,2.25,2.5,2.75,3,3.25,3.5,3.75,4}))))</f>
        <v/>
      </c>
      <c r="K297" s="5" t="str">
        <f>IF(COUNT($A297)=0,"",IF($A297&lt;&gt;DR!$B299,"ERR",DR!AH299))</f>
        <v/>
      </c>
      <c r="L297" s="2" t="str">
        <f>IF(COUNT($A297)=0,"",IF(K297="3E","3E",IF(K297="","I",LOOKUP(K297/M$2,{0,0.4,0.45,0.5,0.55,0.6,0.65,0.7,0.75,0.8,1},{"F","D","C","C+","B-","B","B+","A-","A","A+"}))))</f>
        <v/>
      </c>
      <c r="M297" s="99" t="str">
        <f>IF(COUNT($A297)=0,"",IF(K297="","--",IF(K297="3E","3E",LOOKUP(K297/M$2,{0,0.4,0.45,0.5,0.55,0.6,0.65,0.7,0.75,0.8,1},{0,2,2.25,2.5,2.75,3,3.25,3.5,3.75,4}))))</f>
        <v/>
      </c>
      <c r="N297" s="5" t="str">
        <f>IF(COUNT($A297)=0,"",IF($A297&lt;&gt;DR!$B299,"ERR",DR!AP299))</f>
        <v/>
      </c>
      <c r="O297" s="2" t="str">
        <f>IF(COUNT($A297)=0,"",IF(N297="3E","3E",IF(N297="","I",LOOKUP(N297/P$2,{0,0.4,0.45,0.5,0.55,0.6,0.65,0.7,0.75,0.8,1},{"F","D","C","C+","B-","B","B+","A-","A","A+"}))))</f>
        <v/>
      </c>
      <c r="P297" s="99" t="str">
        <f>IF(COUNT($A297)=0,"",IF(N297="","--",IF(N297="3E","3E",LOOKUP(N297/P$2,{0,0.4,0.45,0.5,0.55,0.6,0.65,0.7,0.75,0.8,1},{0,2,2.25,2.5,2.75,3,3.25,3.5,3.75,4}))))</f>
        <v/>
      </c>
      <c r="Q297" s="5" t="str">
        <f>IF(COUNT($A297)=0,"",IF($A297&lt;&gt;DR!$B299,"ERR",DR!AX299))</f>
        <v/>
      </c>
      <c r="R297" s="2" t="str">
        <f>IF(COUNT($A297)=0,"",IF(Q297="3E","3E",IF(Q297="","I",LOOKUP(Q297/S$2,{0,0.4,0.45,0.5,0.55,0.6,0.65,0.7,0.75,0.8,1},{"F","D","C","C+","B-","B","B+","A-","A","A+"}))))</f>
        <v/>
      </c>
      <c r="S297" s="99" t="str">
        <f>IF(COUNT($A297)=0,"",IF(Q297="","--",IF(Q297="3E","3E",LOOKUP(Q297/S$2,{0,0.4,0.45,0.5,0.55,0.6,0.65,0.7,0.75,0.8,1},{0,2,2.25,2.5,2.75,3,3.25,3.5,3.75,4}))))</f>
        <v/>
      </c>
      <c r="T297" s="5" t="str">
        <f>IF(OR(COUNT($A297)=0,DR!BZ299=""),"",IF($A297&lt;&gt;DR!$B299,"ERR",DR!BZ299))</f>
        <v/>
      </c>
      <c r="U297" s="2" t="str">
        <f>IF(COUNT($A297)=0,"",IF(T297="3E","3E",IF(T297="","I",LOOKUP(T297/V$2,{0,0.4,0.45,0.5,0.55,0.6,0.65,0.7,0.75,0.8,1},{"F","D","C","C+","B-","B","B+","A-","A","A+"}))))</f>
        <v/>
      </c>
      <c r="V297" s="99" t="str">
        <f>IF(COUNT($A297)=0,"",IF(T297="","--",IF(T297="3E","3E",LOOKUP(T297/V$2,{0,0.4,0.45,0.5,0.55,0.6,0.65,0.7,0.75,0.8,1},{0,2,2.25,2.5,2.75,3,3.25,3.5,3.75,4}))))</f>
        <v/>
      </c>
      <c r="W297" s="5" t="str">
        <f>IF(COUNT($A297)=0,"",IF($A297&lt;&gt;DR!$B299,"ERR",IF(DR!$A299="IM",DR!CL299,DR!CK299)))</f>
        <v/>
      </c>
      <c r="X297" s="2" t="str">
        <f>IF(COUNT($A297)=0,"",IF(W297="3E","3E",IF(W297="","I",LOOKUP(W297/Y$2,{0,0.4,0.45,0.5,0.55,0.6,0.65,0.7,0.75,0.8,1},{"F","D","C","C+","B-","B","B+","A-","A","A+"}))))</f>
        <v/>
      </c>
      <c r="Y297" s="99" t="str">
        <f>IF(COUNT($A297)=0,"",IF(W297="","--",IF(W297="3E","3E",LOOKUP(W297/Y$2,{0,0.4,0.45,0.5,0.55,0.6,0.65,0.7,0.75,0.8,1},{0,2,2.25,2.5,2.75,3,3.25,3.5,3.75,4}))))</f>
        <v/>
      </c>
      <c r="Z297" s="5" t="str">
        <f>IF(COUNT($A297)=0,"",IF($A297&lt;&gt;DR!$B299,"ERR",DR!BF299))</f>
        <v/>
      </c>
      <c r="AA297" s="2" t="str">
        <f>IF(COUNT($A297)=0,"",IF(Z297="3E","3E",IF(Z297="","I",LOOKUP(Z297/AB$2,{0,0.4,0.45,0.5,0.55,0.6,0.65,0.7,0.75,0.8,1},{"F","D","C","C+","B-","B","B+","A-","A","A+"}))))</f>
        <v/>
      </c>
      <c r="AB297" s="99" t="str">
        <f>IF(COUNT($A297)=0,"",IF(Z297="","--",IF(Z297="3E","3E",LOOKUP(Z297/AB$2,{0,0.4,0.45,0.5,0.55,0.6,0.65,0.7,0.75,0.8,1},{0,2,2.25,2.5,2.75,3,3.25,3.5,3.75,4}))))</f>
        <v/>
      </c>
      <c r="AC297" s="5" t="str">
        <f>IF(COUNT($A297)=0,"",IF($A297&lt;&gt;DR!$B299,"ERR",DR!BG299))</f>
        <v/>
      </c>
      <c r="AD297" s="2" t="str">
        <f>IF(COUNT($A297)=0,"",IF(AC297="3E","3E",IF(AC297="","I",LOOKUP(AC297/AE$2,{0,0.4,0.45,0.5,0.55,0.6,0.65,0.7,0.75,0.8,1},{"F","D","C","C+","B-","B","B+","A-","A","A+"}))))</f>
        <v/>
      </c>
      <c r="AE297" s="99" t="str">
        <f>IF(COUNT($A297)=0,"",IF(AC297="","--",IF(AC297="3E","3E",LOOKUP(AC297/AE$2,{0,0.4,0.45,0.5,0.55,0.6,0.65,0.7,0.75,0.8,1},{0,2,2.25,2.5,2.75,3,3.25,3.5,3.75,4}))))</f>
        <v/>
      </c>
      <c r="AF297" s="5" t="str">
        <f>IF(COUNT($A297)=0,"",IF($A297&lt;&gt;DR!$B299,"ERR",DR!BQ299))</f>
        <v/>
      </c>
      <c r="AG297" s="2" t="str">
        <f>IF(COUNT($A297)=0,"",IF(AF297="3E","3E",IF(AF297="","I",LOOKUP(AF297/AH$2,{0,0.4,0.45,0.5,0.55,0.6,0.65,0.7,0.75,0.8,1},{"F","D","C","C+","B-","B","B+","A-","A","A+"}))))</f>
        <v/>
      </c>
      <c r="AH297" s="99" t="str">
        <f>IF(COUNT($A297)=0,"",IF(AF297="","--",IF(AF297="3E","3E",LOOKUP(AF297/AH$2,{0,0.4,0.45,0.5,0.55,0.6,0.65,0.7,0.75,0.8,1},{0,2,2.25,2.5,2.75,3,3.25,3.5,3.75,4}))))</f>
        <v/>
      </c>
      <c r="AI297" s="5" t="str">
        <f>IF(COUNT($A297)=0,"",IF($A297&lt;&gt;DR!$B299,"ERR",DR!BY299))</f>
        <v/>
      </c>
      <c r="AJ297" s="2" t="str">
        <f>IF(COUNT($A297)=0,"",IF(AI297="3E","3E",IF(AI297="","I",LOOKUP(AI297/AK$2,{0,0.4,0.45,0.5,0.55,0.6,0.65,0.7,0.75,0.8,1},{"F","D","C","C+","B-","B","B+","A-","A","A+"}))))</f>
        <v/>
      </c>
      <c r="AK297" s="103" t="str">
        <f>IF(COUNT($A297)=0,"",IF(AI297="","--",IF(AI297="3E","3E",LOOKUP(AI297/AK$2,{0,0.4,0.45,0.5,0.55,0.6,0.65,0.7,0.75,0.8,1},{0,2,2.25,2.5,2.75,3,3.25,3.5,3.75,4}))))</f>
        <v/>
      </c>
      <c r="AL297" s="94" t="str">
        <f>IFERROR(IF(COUNT($A297)=0,"",IF(COUNT(W297)=0,"--",IF(COUNTIF(B297:AK297,"3E")&gt;0,"3E",SUM(IF(D297&gt;=2,D297*$D$3),IF(G297&gt;=2,G297*$G$3),IF(J297&gt;=2,J297*$J$3),IF(M297&gt;=2,M297*$M$3),IF(P297&gt;=2,P297*$P$3),IF(S297&gt;=2,S297*$S$3),IF(V297&gt;=2,V297*$V$3),IF(Y297&gt;=2,Y297*$Y$3),IF(AB297&gt;=2,AB297*$AB$3),IF(AE297&gt;=2,AE297*$AE$3),IF(AH297&gt;=2,AH297*$AH$3),IF(AK297&gt;=2,AK297*$AK$3))))),"")</f>
        <v/>
      </c>
      <c r="AM297" s="4" t="str">
        <f>IF(COUNT($A297)=0,"",IF(COUNT(W297)=0,"--",IF(COUNTIF(B297:Y297,"3E")&gt;0,"3E",TRUNC(SUM(IF(N(D297)&gt;=2,D$3*D297,0),IF(N(G297)&gt;=2,G$3*G297,0),IF(N(J297)&gt;=2,J$3*J297,0),IF(N(M297)&gt;=2,M$3*M297,0),IF(N(P297)&gt;=2,P$3*P297,0),IF(N(S297)&gt;=2,S$3*S297,0),IF(N(AB297)&gt;=2,AB$3*AB297,0),IF(N(AE297)&gt;=2,AE$3*AE297,0),IF(N(AH297)&gt;=2,AH$3*AH297,0),IF(N(V297)&gt;=2,V$3*V297,0),IF(N(Y297)&gt;=2,Y$3*Y297,0))/TCP,3))))</f>
        <v/>
      </c>
      <c r="AN297" s="2" t="str">
        <f>IFERROR(IF(COUNT($A297)=0,"",IF(COUNT(W297)=0,"--",IF(COUNTIF(B297:AK297,"3E")&gt;0,"3E",SUM(IF(D297&gt;=2,$D$3),IF(G297&gt;=2,$G$3),IF(J297&gt;=2,$J$3),IF(M297&gt;=2,$M$3),IF(P297&gt;=2,$P$3),IF(S297&gt;=2,$S$3),IF(V297&gt;=2,$V$3),IF(Y297&gt;=2,$Y$3),IF(AB297&gt;=2,$AB$3),IF(AE297&gt;=2,$AE$3),IF(AH297&gt;=2,$AH$3),IF(AK297&gt;=2,$AK$3))))),"")</f>
        <v/>
      </c>
      <c r="AO297" s="2" t="str">
        <f>IF(AM297="3E","3E",IF(COUNT($A297)=0,"",IF(COUNT(AK297)=0,"I",LOOKUP(AM297,{0,2,2.25,2.5,2.75,3,3.25,3.5,3.75,4},{"F","D","C","C+","B-","B","B+","A-","A","A+"}))))</f>
        <v/>
      </c>
      <c r="AP297" s="2" t="str">
        <f>IF(AM297="3E","3E",IF(OR(COUNT($A297)=0,COUNT(W297)=0),"",IF(AND(Y297&gt;=2,AM297&gt;=2,AN297&gt;=28),"PASS","FAIL")))</f>
        <v/>
      </c>
      <c r="AQ297" s="2" t="str">
        <f>IF(COUNT($A297)=0,"",IF(AP297="3E","3E",IF(AP297="PASS",CONCATENATE(IF(N(D297)&lt;2,"411F,",""),IF(N(G297)&lt;2,"412F,",""),IF(N(J297)&lt;2,"413F,",""),IF(N(M297)&lt;2,"421F,",""),IF(N(P297)&lt;2,"422F,",""),IF(N(S297)&lt;2,"423F,",""),IF(N(AB297)&lt;2,"431F,",""),IF(N(AE297)&lt;2,"432F,",""),IF(N(AH297)&lt;2,"433F,","")),"")))</f>
        <v/>
      </c>
      <c r="AR297" s="6" t="str">
        <f t="shared" si="5"/>
        <v/>
      </c>
    </row>
    <row r="298" spans="1:44" ht="18.95" customHeight="1" x14ac:dyDescent="0.25">
      <c r="A298" s="93" t="str">
        <f>IF(DR!$B300="","",DR!$B300)</f>
        <v/>
      </c>
      <c r="B298" s="5" t="str">
        <f>IF(COUNT($A298)=0,"",IF($A298&lt;&gt;DR!$B300,"ERR",DR!J300))</f>
        <v/>
      </c>
      <c r="C298" s="2" t="str">
        <f>IF(COUNT($A298)=0,"",IF(B298="3E","3E",IF(B298="","I",LOOKUP(B298/D$2,{0,0.4,0.45,0.5,0.55,0.6,0.65,0.7,0.75,0.8,1},{"F","D","C","C+","B-","B","B+","A-","A","A+"}))))</f>
        <v/>
      </c>
      <c r="D298" s="99" t="str">
        <f>IF(COUNT($A298)=0,"",IF(B298="","--",IF(B298="3E","3E",LOOKUP(B298/D$2,{0,0.4,0.45,0.5,0.55,0.6,0.65,0.7,0.75,0.8,1},{0,2,2.25,2.5,2.75,3,3.25,3.5,3.75,4}))))</f>
        <v/>
      </c>
      <c r="E298" s="5" t="str">
        <f>IF(COUNT($A298)=0,"",IF($A298&lt;&gt;DR!$B300,"ERR",DR!R300))</f>
        <v/>
      </c>
      <c r="F298" s="2" t="str">
        <f>IF(COUNT($A298)=0,"",IF(E298="3E","3E",IF(E298="","I",LOOKUP(E298/G$2,{0,0.4,0.45,0.5,0.55,0.6,0.65,0.7,0.75,0.8,1},{"F","D","C","C+","B-","B","B+","A-","A","A+"}))))</f>
        <v/>
      </c>
      <c r="G298" s="99" t="str">
        <f>IF(COUNT($A298)=0,"",IF(E298="","--",IF(E298="3E","3E",LOOKUP(E298/G$2,{0,0.4,0.45,0.5,0.55,0.6,0.65,0.7,0.75,0.8,1},{0,2,2.25,2.5,2.75,3,3.25,3.5,3.75,4}))))</f>
        <v/>
      </c>
      <c r="H298" s="5" t="str">
        <f>IF(COUNT($A298)=0,"",IF($A298&lt;&gt;DR!$B300,"ERR",DR!Z300))</f>
        <v/>
      </c>
      <c r="I298" s="2" t="str">
        <f>IF(COUNT($A298)=0,"",IF(H298="3E","3E",IF(H298="","I",LOOKUP(H298/J$2,{0,0.4,0.45,0.5,0.55,0.6,0.65,0.7,0.75,0.8,1},{"F","D","C","C+","B-","B","B+","A-","A","A+"}))))</f>
        <v/>
      </c>
      <c r="J298" s="99" t="str">
        <f>IF(COUNT($A298)=0,"",IF(H298="","--",IF(H298="3E","3E",LOOKUP(H298/J$2,{0,0.4,0.45,0.5,0.55,0.6,0.65,0.7,0.75,0.8,1},{0,2,2.25,2.5,2.75,3,3.25,3.5,3.75,4}))))</f>
        <v/>
      </c>
      <c r="K298" s="5" t="str">
        <f>IF(COUNT($A298)=0,"",IF($A298&lt;&gt;DR!$B300,"ERR",DR!AH300))</f>
        <v/>
      </c>
      <c r="L298" s="2" t="str">
        <f>IF(COUNT($A298)=0,"",IF(K298="3E","3E",IF(K298="","I",LOOKUP(K298/M$2,{0,0.4,0.45,0.5,0.55,0.6,0.65,0.7,0.75,0.8,1},{"F","D","C","C+","B-","B","B+","A-","A","A+"}))))</f>
        <v/>
      </c>
      <c r="M298" s="99" t="str">
        <f>IF(COUNT($A298)=0,"",IF(K298="","--",IF(K298="3E","3E",LOOKUP(K298/M$2,{0,0.4,0.45,0.5,0.55,0.6,0.65,0.7,0.75,0.8,1},{0,2,2.25,2.5,2.75,3,3.25,3.5,3.75,4}))))</f>
        <v/>
      </c>
      <c r="N298" s="5" t="str">
        <f>IF(COUNT($A298)=0,"",IF($A298&lt;&gt;DR!$B300,"ERR",DR!AP300))</f>
        <v/>
      </c>
      <c r="O298" s="2" t="str">
        <f>IF(COUNT($A298)=0,"",IF(N298="3E","3E",IF(N298="","I",LOOKUP(N298/P$2,{0,0.4,0.45,0.5,0.55,0.6,0.65,0.7,0.75,0.8,1},{"F","D","C","C+","B-","B","B+","A-","A","A+"}))))</f>
        <v/>
      </c>
      <c r="P298" s="99" t="str">
        <f>IF(COUNT($A298)=0,"",IF(N298="","--",IF(N298="3E","3E",LOOKUP(N298/P$2,{0,0.4,0.45,0.5,0.55,0.6,0.65,0.7,0.75,0.8,1},{0,2,2.25,2.5,2.75,3,3.25,3.5,3.75,4}))))</f>
        <v/>
      </c>
      <c r="Q298" s="5" t="str">
        <f>IF(COUNT($A298)=0,"",IF($A298&lt;&gt;DR!$B300,"ERR",DR!AX300))</f>
        <v/>
      </c>
      <c r="R298" s="2" t="str">
        <f>IF(COUNT($A298)=0,"",IF(Q298="3E","3E",IF(Q298="","I",LOOKUP(Q298/S$2,{0,0.4,0.45,0.5,0.55,0.6,0.65,0.7,0.75,0.8,1},{"F","D","C","C+","B-","B","B+","A-","A","A+"}))))</f>
        <v/>
      </c>
      <c r="S298" s="99" t="str">
        <f>IF(COUNT($A298)=0,"",IF(Q298="","--",IF(Q298="3E","3E",LOOKUP(Q298/S$2,{0,0.4,0.45,0.5,0.55,0.6,0.65,0.7,0.75,0.8,1},{0,2,2.25,2.5,2.75,3,3.25,3.5,3.75,4}))))</f>
        <v/>
      </c>
      <c r="T298" s="5" t="str">
        <f>IF(OR(COUNT($A298)=0,DR!BZ300=""),"",IF($A298&lt;&gt;DR!$B300,"ERR",DR!BZ300))</f>
        <v/>
      </c>
      <c r="U298" s="2" t="str">
        <f>IF(COUNT($A298)=0,"",IF(T298="3E","3E",IF(T298="","I",LOOKUP(T298/V$2,{0,0.4,0.45,0.5,0.55,0.6,0.65,0.7,0.75,0.8,1},{"F","D","C","C+","B-","B","B+","A-","A","A+"}))))</f>
        <v/>
      </c>
      <c r="V298" s="99" t="str">
        <f>IF(COUNT($A298)=0,"",IF(T298="","--",IF(T298="3E","3E",LOOKUP(T298/V$2,{0,0.4,0.45,0.5,0.55,0.6,0.65,0.7,0.75,0.8,1},{0,2,2.25,2.5,2.75,3,3.25,3.5,3.75,4}))))</f>
        <v/>
      </c>
      <c r="W298" s="5" t="str">
        <f>IF(COUNT($A298)=0,"",IF($A298&lt;&gt;DR!$B300,"ERR",IF(DR!$A300="IM",DR!CL300,DR!CK300)))</f>
        <v/>
      </c>
      <c r="X298" s="2" t="str">
        <f>IF(COUNT($A298)=0,"",IF(W298="3E","3E",IF(W298="","I",LOOKUP(W298/Y$2,{0,0.4,0.45,0.5,0.55,0.6,0.65,0.7,0.75,0.8,1},{"F","D","C","C+","B-","B","B+","A-","A","A+"}))))</f>
        <v/>
      </c>
      <c r="Y298" s="99" t="str">
        <f>IF(COUNT($A298)=0,"",IF(W298="","--",IF(W298="3E","3E",LOOKUP(W298/Y$2,{0,0.4,0.45,0.5,0.55,0.6,0.65,0.7,0.75,0.8,1},{0,2,2.25,2.5,2.75,3,3.25,3.5,3.75,4}))))</f>
        <v/>
      </c>
      <c r="Z298" s="5" t="str">
        <f>IF(COUNT($A298)=0,"",IF($A298&lt;&gt;DR!$B300,"ERR",DR!BF300))</f>
        <v/>
      </c>
      <c r="AA298" s="2" t="str">
        <f>IF(COUNT($A298)=0,"",IF(Z298="3E","3E",IF(Z298="","I",LOOKUP(Z298/AB$2,{0,0.4,0.45,0.5,0.55,0.6,0.65,0.7,0.75,0.8,1},{"F","D","C","C+","B-","B","B+","A-","A","A+"}))))</f>
        <v/>
      </c>
      <c r="AB298" s="99" t="str">
        <f>IF(COUNT($A298)=0,"",IF(Z298="","--",IF(Z298="3E","3E",LOOKUP(Z298/AB$2,{0,0.4,0.45,0.5,0.55,0.6,0.65,0.7,0.75,0.8,1},{0,2,2.25,2.5,2.75,3,3.25,3.5,3.75,4}))))</f>
        <v/>
      </c>
      <c r="AC298" s="5" t="str">
        <f>IF(COUNT($A298)=0,"",IF($A298&lt;&gt;DR!$B300,"ERR",DR!BG300))</f>
        <v/>
      </c>
      <c r="AD298" s="2" t="str">
        <f>IF(COUNT($A298)=0,"",IF(AC298="3E","3E",IF(AC298="","I",LOOKUP(AC298/AE$2,{0,0.4,0.45,0.5,0.55,0.6,0.65,0.7,0.75,0.8,1},{"F","D","C","C+","B-","B","B+","A-","A","A+"}))))</f>
        <v/>
      </c>
      <c r="AE298" s="99" t="str">
        <f>IF(COUNT($A298)=0,"",IF(AC298="","--",IF(AC298="3E","3E",LOOKUP(AC298/AE$2,{0,0.4,0.45,0.5,0.55,0.6,0.65,0.7,0.75,0.8,1},{0,2,2.25,2.5,2.75,3,3.25,3.5,3.75,4}))))</f>
        <v/>
      </c>
      <c r="AF298" s="5" t="str">
        <f>IF(COUNT($A298)=0,"",IF($A298&lt;&gt;DR!$B300,"ERR",DR!BQ300))</f>
        <v/>
      </c>
      <c r="AG298" s="2" t="str">
        <f>IF(COUNT($A298)=0,"",IF(AF298="3E","3E",IF(AF298="","I",LOOKUP(AF298/AH$2,{0,0.4,0.45,0.5,0.55,0.6,0.65,0.7,0.75,0.8,1},{"F","D","C","C+","B-","B","B+","A-","A","A+"}))))</f>
        <v/>
      </c>
      <c r="AH298" s="99" t="str">
        <f>IF(COUNT($A298)=0,"",IF(AF298="","--",IF(AF298="3E","3E",LOOKUP(AF298/AH$2,{0,0.4,0.45,0.5,0.55,0.6,0.65,0.7,0.75,0.8,1},{0,2,2.25,2.5,2.75,3,3.25,3.5,3.75,4}))))</f>
        <v/>
      </c>
      <c r="AI298" s="5" t="str">
        <f>IF(COUNT($A298)=0,"",IF($A298&lt;&gt;DR!$B300,"ERR",DR!BY300))</f>
        <v/>
      </c>
      <c r="AJ298" s="2" t="str">
        <f>IF(COUNT($A298)=0,"",IF(AI298="3E","3E",IF(AI298="","I",LOOKUP(AI298/AK$2,{0,0.4,0.45,0.5,0.55,0.6,0.65,0.7,0.75,0.8,1},{"F","D","C","C+","B-","B","B+","A-","A","A+"}))))</f>
        <v/>
      </c>
      <c r="AK298" s="103" t="str">
        <f>IF(COUNT($A298)=0,"",IF(AI298="","--",IF(AI298="3E","3E",LOOKUP(AI298/AK$2,{0,0.4,0.45,0.5,0.55,0.6,0.65,0.7,0.75,0.8,1},{0,2,2.25,2.5,2.75,3,3.25,3.5,3.75,4}))))</f>
        <v/>
      </c>
      <c r="AL298" s="94" t="str">
        <f>IFERROR(IF(COUNT($A298)=0,"",IF(COUNT(W298)=0,"--",IF(COUNTIF(B298:AK298,"3E")&gt;0,"3E",SUM(IF(D298&gt;=2,D298*$D$3),IF(G298&gt;=2,G298*$G$3),IF(J298&gt;=2,J298*$J$3),IF(M298&gt;=2,M298*$M$3),IF(P298&gt;=2,P298*$P$3),IF(S298&gt;=2,S298*$S$3),IF(V298&gt;=2,V298*$V$3),IF(Y298&gt;=2,Y298*$Y$3),IF(AB298&gt;=2,AB298*$AB$3),IF(AE298&gt;=2,AE298*$AE$3),IF(AH298&gt;=2,AH298*$AH$3),IF(AK298&gt;=2,AK298*$AK$3))))),"")</f>
        <v/>
      </c>
      <c r="AM298" s="4" t="str">
        <f>IF(COUNT($A298)=0,"",IF(COUNT(W298)=0,"--",IF(COUNTIF(B298:Y298,"3E")&gt;0,"3E",TRUNC(SUM(IF(N(D298)&gt;=2,D$3*D298,0),IF(N(G298)&gt;=2,G$3*G298,0),IF(N(J298)&gt;=2,J$3*J298,0),IF(N(M298)&gt;=2,M$3*M298,0),IF(N(P298)&gt;=2,P$3*P298,0),IF(N(S298)&gt;=2,S$3*S298,0),IF(N(AB298)&gt;=2,AB$3*AB298,0),IF(N(AE298)&gt;=2,AE$3*AE298,0),IF(N(AH298)&gt;=2,AH$3*AH298,0),IF(N(V298)&gt;=2,V$3*V298,0),IF(N(Y298)&gt;=2,Y$3*Y298,0))/TCP,3))))</f>
        <v/>
      </c>
      <c r="AN298" s="2" t="str">
        <f>IFERROR(IF(COUNT($A298)=0,"",IF(COUNT(W298)=0,"--",IF(COUNTIF(B298:AK298,"3E")&gt;0,"3E",SUM(IF(D298&gt;=2,$D$3),IF(G298&gt;=2,$G$3),IF(J298&gt;=2,$J$3),IF(M298&gt;=2,$M$3),IF(P298&gt;=2,$P$3),IF(S298&gt;=2,$S$3),IF(V298&gt;=2,$V$3),IF(Y298&gt;=2,$Y$3),IF(AB298&gt;=2,$AB$3),IF(AE298&gt;=2,$AE$3),IF(AH298&gt;=2,$AH$3),IF(AK298&gt;=2,$AK$3))))),"")</f>
        <v/>
      </c>
      <c r="AO298" s="2" t="str">
        <f>IF(AM298="3E","3E",IF(COUNT($A298)=0,"",IF(COUNT(AK298)=0,"I",LOOKUP(AM298,{0,2,2.25,2.5,2.75,3,3.25,3.5,3.75,4},{"F","D","C","C+","B-","B","B+","A-","A","A+"}))))</f>
        <v/>
      </c>
      <c r="AP298" s="2" t="str">
        <f>IF(AM298="3E","3E",IF(OR(COUNT($A298)=0,COUNT(W298)=0),"",IF(AND(Y298&gt;=2,AM298&gt;=2,AN298&gt;=28),"PASS","FAIL")))</f>
        <v/>
      </c>
      <c r="AQ298" s="2" t="str">
        <f>IF(COUNT($A298)=0,"",IF(AP298="3E","3E",IF(AP298="PASS",CONCATENATE(IF(N(D298)&lt;2,"411F,",""),IF(N(G298)&lt;2,"412F,",""),IF(N(J298)&lt;2,"413F,",""),IF(N(M298)&lt;2,"421F,",""),IF(N(P298)&lt;2,"422F,",""),IF(N(S298)&lt;2,"423F,",""),IF(N(AB298)&lt;2,"431F,",""),IF(N(AE298)&lt;2,"432F,",""),IF(N(AH298)&lt;2,"433F,","")),"")))</f>
        <v/>
      </c>
      <c r="AR298" s="6" t="str">
        <f t="shared" si="5"/>
        <v/>
      </c>
    </row>
    <row r="299" spans="1:44" ht="18.95" customHeight="1" x14ac:dyDescent="0.25">
      <c r="A299" s="93" t="str">
        <f>IF(DR!$B301="","",DR!$B301)</f>
        <v/>
      </c>
      <c r="B299" s="5" t="str">
        <f>IF(COUNT($A299)=0,"",IF($A299&lt;&gt;DR!$B301,"ERR",DR!J301))</f>
        <v/>
      </c>
      <c r="C299" s="2" t="str">
        <f>IF(COUNT($A299)=0,"",IF(B299="3E","3E",IF(B299="","I",LOOKUP(B299/D$2,{0,0.4,0.45,0.5,0.55,0.6,0.65,0.7,0.75,0.8,1},{"F","D","C","C+","B-","B","B+","A-","A","A+"}))))</f>
        <v/>
      </c>
      <c r="D299" s="99" t="str">
        <f>IF(COUNT($A299)=0,"",IF(B299="","--",IF(B299="3E","3E",LOOKUP(B299/D$2,{0,0.4,0.45,0.5,0.55,0.6,0.65,0.7,0.75,0.8,1},{0,2,2.25,2.5,2.75,3,3.25,3.5,3.75,4}))))</f>
        <v/>
      </c>
      <c r="E299" s="5" t="str">
        <f>IF(COUNT($A299)=0,"",IF($A299&lt;&gt;DR!$B301,"ERR",DR!R301))</f>
        <v/>
      </c>
      <c r="F299" s="2" t="str">
        <f>IF(COUNT($A299)=0,"",IF(E299="3E","3E",IF(E299="","I",LOOKUP(E299/G$2,{0,0.4,0.45,0.5,0.55,0.6,0.65,0.7,0.75,0.8,1},{"F","D","C","C+","B-","B","B+","A-","A","A+"}))))</f>
        <v/>
      </c>
      <c r="G299" s="99" t="str">
        <f>IF(COUNT($A299)=0,"",IF(E299="","--",IF(E299="3E","3E",LOOKUP(E299/G$2,{0,0.4,0.45,0.5,0.55,0.6,0.65,0.7,0.75,0.8,1},{0,2,2.25,2.5,2.75,3,3.25,3.5,3.75,4}))))</f>
        <v/>
      </c>
      <c r="H299" s="5" t="str">
        <f>IF(COUNT($A299)=0,"",IF($A299&lt;&gt;DR!$B301,"ERR",DR!Z301))</f>
        <v/>
      </c>
      <c r="I299" s="2" t="str">
        <f>IF(COUNT($A299)=0,"",IF(H299="3E","3E",IF(H299="","I",LOOKUP(H299/J$2,{0,0.4,0.45,0.5,0.55,0.6,0.65,0.7,0.75,0.8,1},{"F","D","C","C+","B-","B","B+","A-","A","A+"}))))</f>
        <v/>
      </c>
      <c r="J299" s="99" t="str">
        <f>IF(COUNT($A299)=0,"",IF(H299="","--",IF(H299="3E","3E",LOOKUP(H299/J$2,{0,0.4,0.45,0.5,0.55,0.6,0.65,0.7,0.75,0.8,1},{0,2,2.25,2.5,2.75,3,3.25,3.5,3.75,4}))))</f>
        <v/>
      </c>
      <c r="K299" s="5" t="str">
        <f>IF(COUNT($A299)=0,"",IF($A299&lt;&gt;DR!$B301,"ERR",DR!AH301))</f>
        <v/>
      </c>
      <c r="L299" s="2" t="str">
        <f>IF(COUNT($A299)=0,"",IF(K299="3E","3E",IF(K299="","I",LOOKUP(K299/M$2,{0,0.4,0.45,0.5,0.55,0.6,0.65,0.7,0.75,0.8,1},{"F","D","C","C+","B-","B","B+","A-","A","A+"}))))</f>
        <v/>
      </c>
      <c r="M299" s="99" t="str">
        <f>IF(COUNT($A299)=0,"",IF(K299="","--",IF(K299="3E","3E",LOOKUP(K299/M$2,{0,0.4,0.45,0.5,0.55,0.6,0.65,0.7,0.75,0.8,1},{0,2,2.25,2.5,2.75,3,3.25,3.5,3.75,4}))))</f>
        <v/>
      </c>
      <c r="N299" s="5" t="str">
        <f>IF(COUNT($A299)=0,"",IF($A299&lt;&gt;DR!$B301,"ERR",DR!AP301))</f>
        <v/>
      </c>
      <c r="O299" s="2" t="str">
        <f>IF(COUNT($A299)=0,"",IF(N299="3E","3E",IF(N299="","I",LOOKUP(N299/P$2,{0,0.4,0.45,0.5,0.55,0.6,0.65,0.7,0.75,0.8,1},{"F","D","C","C+","B-","B","B+","A-","A","A+"}))))</f>
        <v/>
      </c>
      <c r="P299" s="99" t="str">
        <f>IF(COUNT($A299)=0,"",IF(N299="","--",IF(N299="3E","3E",LOOKUP(N299/P$2,{0,0.4,0.45,0.5,0.55,0.6,0.65,0.7,0.75,0.8,1},{0,2,2.25,2.5,2.75,3,3.25,3.5,3.75,4}))))</f>
        <v/>
      </c>
      <c r="Q299" s="5" t="str">
        <f>IF(COUNT($A299)=0,"",IF($A299&lt;&gt;DR!$B301,"ERR",DR!AX301))</f>
        <v/>
      </c>
      <c r="R299" s="2" t="str">
        <f>IF(COUNT($A299)=0,"",IF(Q299="3E","3E",IF(Q299="","I",LOOKUP(Q299/S$2,{0,0.4,0.45,0.5,0.55,0.6,0.65,0.7,0.75,0.8,1},{"F","D","C","C+","B-","B","B+","A-","A","A+"}))))</f>
        <v/>
      </c>
      <c r="S299" s="99" t="str">
        <f>IF(COUNT($A299)=0,"",IF(Q299="","--",IF(Q299="3E","3E",LOOKUP(Q299/S$2,{0,0.4,0.45,0.5,0.55,0.6,0.65,0.7,0.75,0.8,1},{0,2,2.25,2.5,2.75,3,3.25,3.5,3.75,4}))))</f>
        <v/>
      </c>
      <c r="T299" s="5" t="str">
        <f>IF(OR(COUNT($A299)=0,DR!BZ301=""),"",IF($A299&lt;&gt;DR!$B301,"ERR",DR!BZ301))</f>
        <v/>
      </c>
      <c r="U299" s="2" t="str">
        <f>IF(COUNT($A299)=0,"",IF(T299="3E","3E",IF(T299="","I",LOOKUP(T299/V$2,{0,0.4,0.45,0.5,0.55,0.6,0.65,0.7,0.75,0.8,1},{"F","D","C","C+","B-","B","B+","A-","A","A+"}))))</f>
        <v/>
      </c>
      <c r="V299" s="99" t="str">
        <f>IF(COUNT($A299)=0,"",IF(T299="","--",IF(T299="3E","3E",LOOKUP(T299/V$2,{0,0.4,0.45,0.5,0.55,0.6,0.65,0.7,0.75,0.8,1},{0,2,2.25,2.5,2.75,3,3.25,3.5,3.75,4}))))</f>
        <v/>
      </c>
      <c r="W299" s="5" t="str">
        <f>IF(COUNT($A299)=0,"",IF($A299&lt;&gt;DR!$B301,"ERR",IF(DR!$A301="IM",DR!CL301,DR!CK301)))</f>
        <v/>
      </c>
      <c r="X299" s="2" t="str">
        <f>IF(COUNT($A299)=0,"",IF(W299="3E","3E",IF(W299="","I",LOOKUP(W299/Y$2,{0,0.4,0.45,0.5,0.55,0.6,0.65,0.7,0.75,0.8,1},{"F","D","C","C+","B-","B","B+","A-","A","A+"}))))</f>
        <v/>
      </c>
      <c r="Y299" s="99" t="str">
        <f>IF(COUNT($A299)=0,"",IF(W299="","--",IF(W299="3E","3E",LOOKUP(W299/Y$2,{0,0.4,0.45,0.5,0.55,0.6,0.65,0.7,0.75,0.8,1},{0,2,2.25,2.5,2.75,3,3.25,3.5,3.75,4}))))</f>
        <v/>
      </c>
      <c r="Z299" s="5" t="str">
        <f>IF(COUNT($A299)=0,"",IF($A299&lt;&gt;DR!$B301,"ERR",DR!BF301))</f>
        <v/>
      </c>
      <c r="AA299" s="2" t="str">
        <f>IF(COUNT($A299)=0,"",IF(Z299="3E","3E",IF(Z299="","I",LOOKUP(Z299/AB$2,{0,0.4,0.45,0.5,0.55,0.6,0.65,0.7,0.75,0.8,1},{"F","D","C","C+","B-","B","B+","A-","A","A+"}))))</f>
        <v/>
      </c>
      <c r="AB299" s="99" t="str">
        <f>IF(COUNT($A299)=0,"",IF(Z299="","--",IF(Z299="3E","3E",LOOKUP(Z299/AB$2,{0,0.4,0.45,0.5,0.55,0.6,0.65,0.7,0.75,0.8,1},{0,2,2.25,2.5,2.75,3,3.25,3.5,3.75,4}))))</f>
        <v/>
      </c>
      <c r="AC299" s="5" t="str">
        <f>IF(COUNT($A299)=0,"",IF($A299&lt;&gt;DR!$B301,"ERR",DR!BG301))</f>
        <v/>
      </c>
      <c r="AD299" s="2" t="str">
        <f>IF(COUNT($A299)=0,"",IF(AC299="3E","3E",IF(AC299="","I",LOOKUP(AC299/AE$2,{0,0.4,0.45,0.5,0.55,0.6,0.65,0.7,0.75,0.8,1},{"F","D","C","C+","B-","B","B+","A-","A","A+"}))))</f>
        <v/>
      </c>
      <c r="AE299" s="99" t="str">
        <f>IF(COUNT($A299)=0,"",IF(AC299="","--",IF(AC299="3E","3E",LOOKUP(AC299/AE$2,{0,0.4,0.45,0.5,0.55,0.6,0.65,0.7,0.75,0.8,1},{0,2,2.25,2.5,2.75,3,3.25,3.5,3.75,4}))))</f>
        <v/>
      </c>
      <c r="AF299" s="5" t="str">
        <f>IF(COUNT($A299)=0,"",IF($A299&lt;&gt;DR!$B301,"ERR",DR!BQ301))</f>
        <v/>
      </c>
      <c r="AG299" s="2" t="str">
        <f>IF(COUNT($A299)=0,"",IF(AF299="3E","3E",IF(AF299="","I",LOOKUP(AF299/AH$2,{0,0.4,0.45,0.5,0.55,0.6,0.65,0.7,0.75,0.8,1},{"F","D","C","C+","B-","B","B+","A-","A","A+"}))))</f>
        <v/>
      </c>
      <c r="AH299" s="99" t="str">
        <f>IF(COUNT($A299)=0,"",IF(AF299="","--",IF(AF299="3E","3E",LOOKUP(AF299/AH$2,{0,0.4,0.45,0.5,0.55,0.6,0.65,0.7,0.75,0.8,1},{0,2,2.25,2.5,2.75,3,3.25,3.5,3.75,4}))))</f>
        <v/>
      </c>
      <c r="AI299" s="5" t="str">
        <f>IF(COUNT($A299)=0,"",IF($A299&lt;&gt;DR!$B301,"ERR",DR!BY301))</f>
        <v/>
      </c>
      <c r="AJ299" s="2" t="str">
        <f>IF(COUNT($A299)=0,"",IF(AI299="3E","3E",IF(AI299="","I",LOOKUP(AI299/AK$2,{0,0.4,0.45,0.5,0.55,0.6,0.65,0.7,0.75,0.8,1},{"F","D","C","C+","B-","B","B+","A-","A","A+"}))))</f>
        <v/>
      </c>
      <c r="AK299" s="103" t="str">
        <f>IF(COUNT($A299)=0,"",IF(AI299="","--",IF(AI299="3E","3E",LOOKUP(AI299/AK$2,{0,0.4,0.45,0.5,0.55,0.6,0.65,0.7,0.75,0.8,1},{0,2,2.25,2.5,2.75,3,3.25,3.5,3.75,4}))))</f>
        <v/>
      </c>
      <c r="AL299" s="94" t="str">
        <f>IFERROR(IF(COUNT($A299)=0,"",IF(COUNT(W299)=0,"--",IF(COUNTIF(B299:AK299,"3E")&gt;0,"3E",SUM(IF(D299&gt;=2,D299*$D$3),IF(G299&gt;=2,G299*$G$3),IF(J299&gt;=2,J299*$J$3),IF(M299&gt;=2,M299*$M$3),IF(P299&gt;=2,P299*$P$3),IF(S299&gt;=2,S299*$S$3),IF(V299&gt;=2,V299*$V$3),IF(Y299&gt;=2,Y299*$Y$3),IF(AB299&gt;=2,AB299*$AB$3),IF(AE299&gt;=2,AE299*$AE$3),IF(AH299&gt;=2,AH299*$AH$3),IF(AK299&gt;=2,AK299*$AK$3))))),"")</f>
        <v/>
      </c>
      <c r="AM299" s="4" t="str">
        <f>IF(COUNT($A299)=0,"",IF(COUNT(W299)=0,"--",IF(COUNTIF(B299:Y299,"3E")&gt;0,"3E",TRUNC(SUM(IF(N(D299)&gt;=2,D$3*D299,0),IF(N(G299)&gt;=2,G$3*G299,0),IF(N(J299)&gt;=2,J$3*J299,0),IF(N(M299)&gt;=2,M$3*M299,0),IF(N(P299)&gt;=2,P$3*P299,0),IF(N(S299)&gt;=2,S$3*S299,0),IF(N(AB299)&gt;=2,AB$3*AB299,0),IF(N(AE299)&gt;=2,AE$3*AE299,0),IF(N(AH299)&gt;=2,AH$3*AH299,0),IF(N(V299)&gt;=2,V$3*V299,0),IF(N(Y299)&gt;=2,Y$3*Y299,0))/TCP,3))))</f>
        <v/>
      </c>
      <c r="AN299" s="2" t="str">
        <f>IFERROR(IF(COUNT($A299)=0,"",IF(COUNT(W299)=0,"--",IF(COUNTIF(B299:AK299,"3E")&gt;0,"3E",SUM(IF(D299&gt;=2,$D$3),IF(G299&gt;=2,$G$3),IF(J299&gt;=2,$J$3),IF(M299&gt;=2,$M$3),IF(P299&gt;=2,$P$3),IF(S299&gt;=2,$S$3),IF(V299&gt;=2,$V$3),IF(Y299&gt;=2,$Y$3),IF(AB299&gt;=2,$AB$3),IF(AE299&gt;=2,$AE$3),IF(AH299&gt;=2,$AH$3),IF(AK299&gt;=2,$AK$3))))),"")</f>
        <v/>
      </c>
      <c r="AO299" s="2" t="str">
        <f>IF(AM299="3E","3E",IF(COUNT($A299)=0,"",IF(COUNT(AK299)=0,"I",LOOKUP(AM299,{0,2,2.25,2.5,2.75,3,3.25,3.5,3.75,4},{"F","D","C","C+","B-","B","B+","A-","A","A+"}))))</f>
        <v/>
      </c>
      <c r="AP299" s="2" t="str">
        <f>IF(AM299="3E","3E",IF(OR(COUNT($A299)=0,COUNT(W299)=0),"",IF(AND(Y299&gt;=2,AM299&gt;=2,AN299&gt;=28),"PASS","FAIL")))</f>
        <v/>
      </c>
      <c r="AQ299" s="2" t="str">
        <f>IF(COUNT($A299)=0,"",IF(AP299="3E","3E",IF(AP299="PASS",CONCATENATE(IF(N(D299)&lt;2,"411F,",""),IF(N(G299)&lt;2,"412F,",""),IF(N(J299)&lt;2,"413F,",""),IF(N(M299)&lt;2,"421F,",""),IF(N(P299)&lt;2,"422F,",""),IF(N(S299)&lt;2,"423F,",""),IF(N(AB299)&lt;2,"431F,",""),IF(N(AE299)&lt;2,"432F,",""),IF(N(AH299)&lt;2,"433F,","")),"")))</f>
        <v/>
      </c>
      <c r="AR299" s="6" t="str">
        <f t="shared" si="5"/>
        <v/>
      </c>
    </row>
    <row r="300" spans="1:44" ht="18.95" customHeight="1" x14ac:dyDescent="0.25">
      <c r="A300" s="93" t="str">
        <f>IF(DR!$B302="","",DR!$B302)</f>
        <v/>
      </c>
      <c r="B300" s="5" t="str">
        <f>IF(COUNT($A300)=0,"",IF($A300&lt;&gt;DR!$B302,"ERR",DR!J302))</f>
        <v/>
      </c>
      <c r="C300" s="2" t="str">
        <f>IF(COUNT($A300)=0,"",IF(B300="3E","3E",IF(B300="","I",LOOKUP(B300/D$2,{0,0.4,0.45,0.5,0.55,0.6,0.65,0.7,0.75,0.8,1},{"F","D","C","C+","B-","B","B+","A-","A","A+"}))))</f>
        <v/>
      </c>
      <c r="D300" s="99" t="str">
        <f>IF(COUNT($A300)=0,"",IF(B300="","--",IF(B300="3E","3E",LOOKUP(B300/D$2,{0,0.4,0.45,0.5,0.55,0.6,0.65,0.7,0.75,0.8,1},{0,2,2.25,2.5,2.75,3,3.25,3.5,3.75,4}))))</f>
        <v/>
      </c>
      <c r="E300" s="5" t="str">
        <f>IF(COUNT($A300)=0,"",IF($A300&lt;&gt;DR!$B302,"ERR",DR!R302))</f>
        <v/>
      </c>
      <c r="F300" s="2" t="str">
        <f>IF(COUNT($A300)=0,"",IF(E300="3E","3E",IF(E300="","I",LOOKUP(E300/G$2,{0,0.4,0.45,0.5,0.55,0.6,0.65,0.7,0.75,0.8,1},{"F","D","C","C+","B-","B","B+","A-","A","A+"}))))</f>
        <v/>
      </c>
      <c r="G300" s="99" t="str">
        <f>IF(COUNT($A300)=0,"",IF(E300="","--",IF(E300="3E","3E",LOOKUP(E300/G$2,{0,0.4,0.45,0.5,0.55,0.6,0.65,0.7,0.75,0.8,1},{0,2,2.25,2.5,2.75,3,3.25,3.5,3.75,4}))))</f>
        <v/>
      </c>
      <c r="H300" s="5" t="str">
        <f>IF(COUNT($A300)=0,"",IF($A300&lt;&gt;DR!$B302,"ERR",DR!Z302))</f>
        <v/>
      </c>
      <c r="I300" s="2" t="str">
        <f>IF(COUNT($A300)=0,"",IF(H300="3E","3E",IF(H300="","I",LOOKUP(H300/J$2,{0,0.4,0.45,0.5,0.55,0.6,0.65,0.7,0.75,0.8,1},{"F","D","C","C+","B-","B","B+","A-","A","A+"}))))</f>
        <v/>
      </c>
      <c r="J300" s="99" t="str">
        <f>IF(COUNT($A300)=0,"",IF(H300="","--",IF(H300="3E","3E",LOOKUP(H300/J$2,{0,0.4,0.45,0.5,0.55,0.6,0.65,0.7,0.75,0.8,1},{0,2,2.25,2.5,2.75,3,3.25,3.5,3.75,4}))))</f>
        <v/>
      </c>
      <c r="K300" s="5" t="str">
        <f>IF(COUNT($A300)=0,"",IF($A300&lt;&gt;DR!$B302,"ERR",DR!AH302))</f>
        <v/>
      </c>
      <c r="L300" s="2" t="str">
        <f>IF(COUNT($A300)=0,"",IF(K300="3E","3E",IF(K300="","I",LOOKUP(K300/M$2,{0,0.4,0.45,0.5,0.55,0.6,0.65,0.7,0.75,0.8,1},{"F","D","C","C+","B-","B","B+","A-","A","A+"}))))</f>
        <v/>
      </c>
      <c r="M300" s="99" t="str">
        <f>IF(COUNT($A300)=0,"",IF(K300="","--",IF(K300="3E","3E",LOOKUP(K300/M$2,{0,0.4,0.45,0.5,0.55,0.6,0.65,0.7,0.75,0.8,1},{0,2,2.25,2.5,2.75,3,3.25,3.5,3.75,4}))))</f>
        <v/>
      </c>
      <c r="N300" s="5" t="str">
        <f>IF(COUNT($A300)=0,"",IF($A300&lt;&gt;DR!$B302,"ERR",DR!AP302))</f>
        <v/>
      </c>
      <c r="O300" s="2" t="str">
        <f>IF(COUNT($A300)=0,"",IF(N300="3E","3E",IF(N300="","I",LOOKUP(N300/P$2,{0,0.4,0.45,0.5,0.55,0.6,0.65,0.7,0.75,0.8,1},{"F","D","C","C+","B-","B","B+","A-","A","A+"}))))</f>
        <v/>
      </c>
      <c r="P300" s="99" t="str">
        <f>IF(COUNT($A300)=0,"",IF(N300="","--",IF(N300="3E","3E",LOOKUP(N300/P$2,{0,0.4,0.45,0.5,0.55,0.6,0.65,0.7,0.75,0.8,1},{0,2,2.25,2.5,2.75,3,3.25,3.5,3.75,4}))))</f>
        <v/>
      </c>
      <c r="Q300" s="5" t="str">
        <f>IF(COUNT($A300)=0,"",IF($A300&lt;&gt;DR!$B302,"ERR",DR!AX302))</f>
        <v/>
      </c>
      <c r="R300" s="2" t="str">
        <f>IF(COUNT($A300)=0,"",IF(Q300="3E","3E",IF(Q300="","I",LOOKUP(Q300/S$2,{0,0.4,0.45,0.5,0.55,0.6,0.65,0.7,0.75,0.8,1},{"F","D","C","C+","B-","B","B+","A-","A","A+"}))))</f>
        <v/>
      </c>
      <c r="S300" s="99" t="str">
        <f>IF(COUNT($A300)=0,"",IF(Q300="","--",IF(Q300="3E","3E",LOOKUP(Q300/S$2,{0,0.4,0.45,0.5,0.55,0.6,0.65,0.7,0.75,0.8,1},{0,2,2.25,2.5,2.75,3,3.25,3.5,3.75,4}))))</f>
        <v/>
      </c>
      <c r="T300" s="5" t="str">
        <f>IF(OR(COUNT($A300)=0,DR!BZ302=""),"",IF($A300&lt;&gt;DR!$B302,"ERR",DR!BZ302))</f>
        <v/>
      </c>
      <c r="U300" s="2" t="str">
        <f>IF(COUNT($A300)=0,"",IF(T300="3E","3E",IF(T300="","I",LOOKUP(T300/V$2,{0,0.4,0.45,0.5,0.55,0.6,0.65,0.7,0.75,0.8,1},{"F","D","C","C+","B-","B","B+","A-","A","A+"}))))</f>
        <v/>
      </c>
      <c r="V300" s="99" t="str">
        <f>IF(COUNT($A300)=0,"",IF(T300="","--",IF(T300="3E","3E",LOOKUP(T300/V$2,{0,0.4,0.45,0.5,0.55,0.6,0.65,0.7,0.75,0.8,1},{0,2,2.25,2.5,2.75,3,3.25,3.5,3.75,4}))))</f>
        <v/>
      </c>
      <c r="W300" s="5" t="str">
        <f>IF(COUNT($A300)=0,"",IF($A300&lt;&gt;DR!$B302,"ERR",IF(DR!$A302="IM",DR!CL302,DR!CK302)))</f>
        <v/>
      </c>
      <c r="X300" s="2" t="str">
        <f>IF(COUNT($A300)=0,"",IF(W300="3E","3E",IF(W300="","I",LOOKUP(W300/Y$2,{0,0.4,0.45,0.5,0.55,0.6,0.65,0.7,0.75,0.8,1},{"F","D","C","C+","B-","B","B+","A-","A","A+"}))))</f>
        <v/>
      </c>
      <c r="Y300" s="99" t="str">
        <f>IF(COUNT($A300)=0,"",IF(W300="","--",IF(W300="3E","3E",LOOKUP(W300/Y$2,{0,0.4,0.45,0.5,0.55,0.6,0.65,0.7,0.75,0.8,1},{0,2,2.25,2.5,2.75,3,3.25,3.5,3.75,4}))))</f>
        <v/>
      </c>
      <c r="Z300" s="5" t="str">
        <f>IF(COUNT($A300)=0,"",IF($A300&lt;&gt;DR!$B302,"ERR",DR!BF302))</f>
        <v/>
      </c>
      <c r="AA300" s="2" t="str">
        <f>IF(COUNT($A300)=0,"",IF(Z300="3E","3E",IF(Z300="","I",LOOKUP(Z300/AB$2,{0,0.4,0.45,0.5,0.55,0.6,0.65,0.7,0.75,0.8,1},{"F","D","C","C+","B-","B","B+","A-","A","A+"}))))</f>
        <v/>
      </c>
      <c r="AB300" s="99" t="str">
        <f>IF(COUNT($A300)=0,"",IF(Z300="","--",IF(Z300="3E","3E",LOOKUP(Z300/AB$2,{0,0.4,0.45,0.5,0.55,0.6,0.65,0.7,0.75,0.8,1},{0,2,2.25,2.5,2.75,3,3.25,3.5,3.75,4}))))</f>
        <v/>
      </c>
      <c r="AC300" s="5" t="str">
        <f>IF(COUNT($A300)=0,"",IF($A300&lt;&gt;DR!$B302,"ERR",DR!BG302))</f>
        <v/>
      </c>
      <c r="AD300" s="2" t="str">
        <f>IF(COUNT($A300)=0,"",IF(AC300="3E","3E",IF(AC300="","I",LOOKUP(AC300/AE$2,{0,0.4,0.45,0.5,0.55,0.6,0.65,0.7,0.75,0.8,1},{"F","D","C","C+","B-","B","B+","A-","A","A+"}))))</f>
        <v/>
      </c>
      <c r="AE300" s="99" t="str">
        <f>IF(COUNT($A300)=0,"",IF(AC300="","--",IF(AC300="3E","3E",LOOKUP(AC300/AE$2,{0,0.4,0.45,0.5,0.55,0.6,0.65,0.7,0.75,0.8,1},{0,2,2.25,2.5,2.75,3,3.25,3.5,3.75,4}))))</f>
        <v/>
      </c>
      <c r="AF300" s="5" t="str">
        <f>IF(COUNT($A300)=0,"",IF($A300&lt;&gt;DR!$B302,"ERR",DR!BQ302))</f>
        <v/>
      </c>
      <c r="AG300" s="2" t="str">
        <f>IF(COUNT($A300)=0,"",IF(AF300="3E","3E",IF(AF300="","I",LOOKUP(AF300/AH$2,{0,0.4,0.45,0.5,0.55,0.6,0.65,0.7,0.75,0.8,1},{"F","D","C","C+","B-","B","B+","A-","A","A+"}))))</f>
        <v/>
      </c>
      <c r="AH300" s="99" t="str">
        <f>IF(COUNT($A300)=0,"",IF(AF300="","--",IF(AF300="3E","3E",LOOKUP(AF300/AH$2,{0,0.4,0.45,0.5,0.55,0.6,0.65,0.7,0.75,0.8,1},{0,2,2.25,2.5,2.75,3,3.25,3.5,3.75,4}))))</f>
        <v/>
      </c>
      <c r="AI300" s="5" t="str">
        <f>IF(COUNT($A300)=0,"",IF($A300&lt;&gt;DR!$B302,"ERR",DR!BY302))</f>
        <v/>
      </c>
      <c r="AJ300" s="2" t="str">
        <f>IF(COUNT($A300)=0,"",IF(AI300="3E","3E",IF(AI300="","I",LOOKUP(AI300/AK$2,{0,0.4,0.45,0.5,0.55,0.6,0.65,0.7,0.75,0.8,1},{"F","D","C","C+","B-","B","B+","A-","A","A+"}))))</f>
        <v/>
      </c>
      <c r="AK300" s="103" t="str">
        <f>IF(COUNT($A300)=0,"",IF(AI300="","--",IF(AI300="3E","3E",LOOKUP(AI300/AK$2,{0,0.4,0.45,0.5,0.55,0.6,0.65,0.7,0.75,0.8,1},{0,2,2.25,2.5,2.75,3,3.25,3.5,3.75,4}))))</f>
        <v/>
      </c>
      <c r="AL300" s="94" t="str">
        <f>IFERROR(IF(COUNT($A300)=0,"",IF(COUNT(W300)=0,"--",IF(COUNTIF(B300:AK300,"3E")&gt;0,"3E",SUM(IF(D300&gt;=2,D300*$D$3),IF(G300&gt;=2,G300*$G$3),IF(J300&gt;=2,J300*$J$3),IF(M300&gt;=2,M300*$M$3),IF(P300&gt;=2,P300*$P$3),IF(S300&gt;=2,S300*$S$3),IF(V300&gt;=2,V300*$V$3),IF(Y300&gt;=2,Y300*$Y$3),IF(AB300&gt;=2,AB300*$AB$3),IF(AE300&gt;=2,AE300*$AE$3),IF(AH300&gt;=2,AH300*$AH$3),IF(AK300&gt;=2,AK300*$AK$3))))),"")</f>
        <v/>
      </c>
      <c r="AM300" s="4" t="str">
        <f>IF(COUNT($A300)=0,"",IF(COUNT(W300)=0,"--",IF(COUNTIF(B300:Y300,"3E")&gt;0,"3E",TRUNC(SUM(IF(N(D300)&gt;=2,D$3*D300,0),IF(N(G300)&gt;=2,G$3*G300,0),IF(N(J300)&gt;=2,J$3*J300,0),IF(N(M300)&gt;=2,M$3*M300,0),IF(N(P300)&gt;=2,P$3*P300,0),IF(N(S300)&gt;=2,S$3*S300,0),IF(N(AB300)&gt;=2,AB$3*AB300,0),IF(N(AE300)&gt;=2,AE$3*AE300,0),IF(N(AH300)&gt;=2,AH$3*AH300,0),IF(N(V300)&gt;=2,V$3*V300,0),IF(N(Y300)&gt;=2,Y$3*Y300,0))/TCP,3))))</f>
        <v/>
      </c>
      <c r="AN300" s="2" t="str">
        <f>IFERROR(IF(COUNT($A300)=0,"",IF(COUNT(W300)=0,"--",IF(COUNTIF(B300:AK300,"3E")&gt;0,"3E",SUM(IF(D300&gt;=2,$D$3),IF(G300&gt;=2,$G$3),IF(J300&gt;=2,$J$3),IF(M300&gt;=2,$M$3),IF(P300&gt;=2,$P$3),IF(S300&gt;=2,$S$3),IF(V300&gt;=2,$V$3),IF(Y300&gt;=2,$Y$3),IF(AB300&gt;=2,$AB$3),IF(AE300&gt;=2,$AE$3),IF(AH300&gt;=2,$AH$3),IF(AK300&gt;=2,$AK$3))))),"")</f>
        <v/>
      </c>
      <c r="AO300" s="2" t="str">
        <f>IF(AM300="3E","3E",IF(COUNT($A300)=0,"",IF(COUNT(AK300)=0,"I",LOOKUP(AM300,{0,2,2.25,2.5,2.75,3,3.25,3.5,3.75,4},{"F","D","C","C+","B-","B","B+","A-","A","A+"}))))</f>
        <v/>
      </c>
      <c r="AP300" s="2" t="str">
        <f>IF(AM300="3E","3E",IF(OR(COUNT($A300)=0,COUNT(W300)=0),"",IF(AND(Y300&gt;=2,AM300&gt;=2,AN300&gt;=28),"PASS","FAIL")))</f>
        <v/>
      </c>
      <c r="AQ300" s="2" t="str">
        <f>IF(COUNT($A300)=0,"",IF(AP300="3E","3E",IF(AP300="PASS",CONCATENATE(IF(N(D300)&lt;2,"411F,",""),IF(N(G300)&lt;2,"412F,",""),IF(N(J300)&lt;2,"413F,",""),IF(N(M300)&lt;2,"421F,",""),IF(N(P300)&lt;2,"422F,",""),IF(N(S300)&lt;2,"423F,",""),IF(N(AB300)&lt;2,"431F,",""),IF(N(AE300)&lt;2,"432F,",""),IF(N(AH300)&lt;2,"433F,","")),"")))</f>
        <v/>
      </c>
      <c r="AR300" s="6" t="str">
        <f t="shared" si="5"/>
        <v/>
      </c>
    </row>
    <row r="301" spans="1:44" ht="18.95" customHeight="1" x14ac:dyDescent="0.25">
      <c r="A301" s="93" t="str">
        <f>IF(DR!$B303="","",DR!$B303)</f>
        <v/>
      </c>
      <c r="B301" s="5" t="str">
        <f>IF(COUNT($A301)=0,"",IF($A301&lt;&gt;DR!$B303,"ERR",DR!J303))</f>
        <v/>
      </c>
      <c r="C301" s="2" t="str">
        <f>IF(COUNT($A301)=0,"",IF(B301="3E","3E",IF(B301="","I",LOOKUP(B301/D$2,{0,0.4,0.45,0.5,0.55,0.6,0.65,0.7,0.75,0.8,1},{"F","D","C","C+","B-","B","B+","A-","A","A+"}))))</f>
        <v/>
      </c>
      <c r="D301" s="99" t="str">
        <f>IF(COUNT($A301)=0,"",IF(B301="","--",IF(B301="3E","3E",LOOKUP(B301/D$2,{0,0.4,0.45,0.5,0.55,0.6,0.65,0.7,0.75,0.8,1},{0,2,2.25,2.5,2.75,3,3.25,3.5,3.75,4}))))</f>
        <v/>
      </c>
      <c r="E301" s="5" t="str">
        <f>IF(COUNT($A301)=0,"",IF($A301&lt;&gt;DR!$B303,"ERR",DR!R303))</f>
        <v/>
      </c>
      <c r="F301" s="2" t="str">
        <f>IF(COUNT($A301)=0,"",IF(E301="3E","3E",IF(E301="","I",LOOKUP(E301/G$2,{0,0.4,0.45,0.5,0.55,0.6,0.65,0.7,0.75,0.8,1},{"F","D","C","C+","B-","B","B+","A-","A","A+"}))))</f>
        <v/>
      </c>
      <c r="G301" s="99" t="str">
        <f>IF(COUNT($A301)=0,"",IF(E301="","--",IF(E301="3E","3E",LOOKUP(E301/G$2,{0,0.4,0.45,0.5,0.55,0.6,0.65,0.7,0.75,0.8,1},{0,2,2.25,2.5,2.75,3,3.25,3.5,3.75,4}))))</f>
        <v/>
      </c>
      <c r="H301" s="5" t="str">
        <f>IF(COUNT($A301)=0,"",IF($A301&lt;&gt;DR!$B303,"ERR",DR!Z303))</f>
        <v/>
      </c>
      <c r="I301" s="2" t="str">
        <f>IF(COUNT($A301)=0,"",IF(H301="3E","3E",IF(H301="","I",LOOKUP(H301/J$2,{0,0.4,0.45,0.5,0.55,0.6,0.65,0.7,0.75,0.8,1},{"F","D","C","C+","B-","B","B+","A-","A","A+"}))))</f>
        <v/>
      </c>
      <c r="J301" s="99" t="str">
        <f>IF(COUNT($A301)=0,"",IF(H301="","--",IF(H301="3E","3E",LOOKUP(H301/J$2,{0,0.4,0.45,0.5,0.55,0.6,0.65,0.7,0.75,0.8,1},{0,2,2.25,2.5,2.75,3,3.25,3.5,3.75,4}))))</f>
        <v/>
      </c>
      <c r="K301" s="5" t="str">
        <f>IF(COUNT($A301)=0,"",IF($A301&lt;&gt;DR!$B303,"ERR",DR!AH303))</f>
        <v/>
      </c>
      <c r="L301" s="2" t="str">
        <f>IF(COUNT($A301)=0,"",IF(K301="3E","3E",IF(K301="","I",LOOKUP(K301/M$2,{0,0.4,0.45,0.5,0.55,0.6,0.65,0.7,0.75,0.8,1},{"F","D","C","C+","B-","B","B+","A-","A","A+"}))))</f>
        <v/>
      </c>
      <c r="M301" s="99" t="str">
        <f>IF(COUNT($A301)=0,"",IF(K301="","--",IF(K301="3E","3E",LOOKUP(K301/M$2,{0,0.4,0.45,0.5,0.55,0.6,0.65,0.7,0.75,0.8,1},{0,2,2.25,2.5,2.75,3,3.25,3.5,3.75,4}))))</f>
        <v/>
      </c>
      <c r="N301" s="5" t="str">
        <f>IF(COUNT($A301)=0,"",IF($A301&lt;&gt;DR!$B303,"ERR",DR!AP303))</f>
        <v/>
      </c>
      <c r="O301" s="2" t="str">
        <f>IF(COUNT($A301)=0,"",IF(N301="3E","3E",IF(N301="","I",LOOKUP(N301/P$2,{0,0.4,0.45,0.5,0.55,0.6,0.65,0.7,0.75,0.8,1},{"F","D","C","C+","B-","B","B+","A-","A","A+"}))))</f>
        <v/>
      </c>
      <c r="P301" s="99" t="str">
        <f>IF(COUNT($A301)=0,"",IF(N301="","--",IF(N301="3E","3E",LOOKUP(N301/P$2,{0,0.4,0.45,0.5,0.55,0.6,0.65,0.7,0.75,0.8,1},{0,2,2.25,2.5,2.75,3,3.25,3.5,3.75,4}))))</f>
        <v/>
      </c>
      <c r="Q301" s="5" t="str">
        <f>IF(COUNT($A301)=0,"",IF($A301&lt;&gt;DR!$B303,"ERR",DR!AX303))</f>
        <v/>
      </c>
      <c r="R301" s="2" t="str">
        <f>IF(COUNT($A301)=0,"",IF(Q301="3E","3E",IF(Q301="","I",LOOKUP(Q301/S$2,{0,0.4,0.45,0.5,0.55,0.6,0.65,0.7,0.75,0.8,1},{"F","D","C","C+","B-","B","B+","A-","A","A+"}))))</f>
        <v/>
      </c>
      <c r="S301" s="99" t="str">
        <f>IF(COUNT($A301)=0,"",IF(Q301="","--",IF(Q301="3E","3E",LOOKUP(Q301/S$2,{0,0.4,0.45,0.5,0.55,0.6,0.65,0.7,0.75,0.8,1},{0,2,2.25,2.5,2.75,3,3.25,3.5,3.75,4}))))</f>
        <v/>
      </c>
      <c r="T301" s="5" t="str">
        <f>IF(OR(COUNT($A301)=0,DR!BZ303=""),"",IF($A301&lt;&gt;DR!$B303,"ERR",DR!BZ303))</f>
        <v/>
      </c>
      <c r="U301" s="2" t="str">
        <f>IF(COUNT($A301)=0,"",IF(T301="3E","3E",IF(T301="","I",LOOKUP(T301/V$2,{0,0.4,0.45,0.5,0.55,0.6,0.65,0.7,0.75,0.8,1},{"F","D","C","C+","B-","B","B+","A-","A","A+"}))))</f>
        <v/>
      </c>
      <c r="V301" s="99" t="str">
        <f>IF(COUNT($A301)=0,"",IF(T301="","--",IF(T301="3E","3E",LOOKUP(T301/V$2,{0,0.4,0.45,0.5,0.55,0.6,0.65,0.7,0.75,0.8,1},{0,2,2.25,2.5,2.75,3,3.25,3.5,3.75,4}))))</f>
        <v/>
      </c>
      <c r="W301" s="5" t="str">
        <f>IF(COUNT($A301)=0,"",IF($A301&lt;&gt;DR!$B303,"ERR",IF(DR!$A303="IM",DR!CL303,DR!CK303)))</f>
        <v/>
      </c>
      <c r="X301" s="2" t="str">
        <f>IF(COUNT($A301)=0,"",IF(W301="3E","3E",IF(W301="","I",LOOKUP(W301/Y$2,{0,0.4,0.45,0.5,0.55,0.6,0.65,0.7,0.75,0.8,1},{"F","D","C","C+","B-","B","B+","A-","A","A+"}))))</f>
        <v/>
      </c>
      <c r="Y301" s="99" t="str">
        <f>IF(COUNT($A301)=0,"",IF(W301="","--",IF(W301="3E","3E",LOOKUP(W301/Y$2,{0,0.4,0.45,0.5,0.55,0.6,0.65,0.7,0.75,0.8,1},{0,2,2.25,2.5,2.75,3,3.25,3.5,3.75,4}))))</f>
        <v/>
      </c>
      <c r="Z301" s="5" t="str">
        <f>IF(COUNT($A301)=0,"",IF($A301&lt;&gt;DR!$B303,"ERR",DR!BF303))</f>
        <v/>
      </c>
      <c r="AA301" s="2" t="str">
        <f>IF(COUNT($A301)=0,"",IF(Z301="3E","3E",IF(Z301="","I",LOOKUP(Z301/AB$2,{0,0.4,0.45,0.5,0.55,0.6,0.65,0.7,0.75,0.8,1},{"F","D","C","C+","B-","B","B+","A-","A","A+"}))))</f>
        <v/>
      </c>
      <c r="AB301" s="99" t="str">
        <f>IF(COUNT($A301)=0,"",IF(Z301="","--",IF(Z301="3E","3E",LOOKUP(Z301/AB$2,{0,0.4,0.45,0.5,0.55,0.6,0.65,0.7,0.75,0.8,1},{0,2,2.25,2.5,2.75,3,3.25,3.5,3.75,4}))))</f>
        <v/>
      </c>
      <c r="AC301" s="5" t="str">
        <f>IF(COUNT($A301)=0,"",IF($A301&lt;&gt;DR!$B303,"ERR",DR!BG303))</f>
        <v/>
      </c>
      <c r="AD301" s="2" t="str">
        <f>IF(COUNT($A301)=0,"",IF(AC301="3E","3E",IF(AC301="","I",LOOKUP(AC301/AE$2,{0,0.4,0.45,0.5,0.55,0.6,0.65,0.7,0.75,0.8,1},{"F","D","C","C+","B-","B","B+","A-","A","A+"}))))</f>
        <v/>
      </c>
      <c r="AE301" s="99" t="str">
        <f>IF(COUNT($A301)=0,"",IF(AC301="","--",IF(AC301="3E","3E",LOOKUP(AC301/AE$2,{0,0.4,0.45,0.5,0.55,0.6,0.65,0.7,0.75,0.8,1},{0,2,2.25,2.5,2.75,3,3.25,3.5,3.75,4}))))</f>
        <v/>
      </c>
      <c r="AF301" s="5" t="str">
        <f>IF(COUNT($A301)=0,"",IF($A301&lt;&gt;DR!$B303,"ERR",DR!BQ303))</f>
        <v/>
      </c>
      <c r="AG301" s="2" t="str">
        <f>IF(COUNT($A301)=0,"",IF(AF301="3E","3E",IF(AF301="","I",LOOKUP(AF301/AH$2,{0,0.4,0.45,0.5,0.55,0.6,0.65,0.7,0.75,0.8,1},{"F","D","C","C+","B-","B","B+","A-","A","A+"}))))</f>
        <v/>
      </c>
      <c r="AH301" s="99" t="str">
        <f>IF(COUNT($A301)=0,"",IF(AF301="","--",IF(AF301="3E","3E",LOOKUP(AF301/AH$2,{0,0.4,0.45,0.5,0.55,0.6,0.65,0.7,0.75,0.8,1},{0,2,2.25,2.5,2.75,3,3.25,3.5,3.75,4}))))</f>
        <v/>
      </c>
      <c r="AI301" s="5" t="str">
        <f>IF(COUNT($A301)=0,"",IF($A301&lt;&gt;DR!$B303,"ERR",DR!BY303))</f>
        <v/>
      </c>
      <c r="AJ301" s="2" t="str">
        <f>IF(COUNT($A301)=0,"",IF(AI301="3E","3E",IF(AI301="","I",LOOKUP(AI301/AK$2,{0,0.4,0.45,0.5,0.55,0.6,0.65,0.7,0.75,0.8,1},{"F","D","C","C+","B-","B","B+","A-","A","A+"}))))</f>
        <v/>
      </c>
      <c r="AK301" s="103" t="str">
        <f>IF(COUNT($A301)=0,"",IF(AI301="","--",IF(AI301="3E","3E",LOOKUP(AI301/AK$2,{0,0.4,0.45,0.5,0.55,0.6,0.65,0.7,0.75,0.8,1},{0,2,2.25,2.5,2.75,3,3.25,3.5,3.75,4}))))</f>
        <v/>
      </c>
      <c r="AL301" s="94" t="str">
        <f>IFERROR(IF(COUNT($A301)=0,"",IF(COUNT(W301)=0,"--",IF(COUNTIF(B301:AK301,"3E")&gt;0,"3E",SUM(IF(D301&gt;=2,D301*$D$3),IF(G301&gt;=2,G301*$G$3),IF(J301&gt;=2,J301*$J$3),IF(M301&gt;=2,M301*$M$3),IF(P301&gt;=2,P301*$P$3),IF(S301&gt;=2,S301*$S$3),IF(V301&gt;=2,V301*$V$3),IF(Y301&gt;=2,Y301*$Y$3),IF(AB301&gt;=2,AB301*$AB$3),IF(AE301&gt;=2,AE301*$AE$3),IF(AH301&gt;=2,AH301*$AH$3),IF(AK301&gt;=2,AK301*$AK$3))))),"")</f>
        <v/>
      </c>
      <c r="AM301" s="4" t="str">
        <f>IF(COUNT($A301)=0,"",IF(COUNT(W301)=0,"--",IF(COUNTIF(B301:Y301,"3E")&gt;0,"3E",TRUNC(SUM(IF(N(D301)&gt;=2,D$3*D301,0),IF(N(G301)&gt;=2,G$3*G301,0),IF(N(J301)&gt;=2,J$3*J301,0),IF(N(M301)&gt;=2,M$3*M301,0),IF(N(P301)&gt;=2,P$3*P301,0),IF(N(S301)&gt;=2,S$3*S301,0),IF(N(AB301)&gt;=2,AB$3*AB301,0),IF(N(AE301)&gt;=2,AE$3*AE301,0),IF(N(AH301)&gt;=2,AH$3*AH301,0),IF(N(V301)&gt;=2,V$3*V301,0),IF(N(Y301)&gt;=2,Y$3*Y301,0))/TCP,3))))</f>
        <v/>
      </c>
      <c r="AN301" s="2" t="str">
        <f>IFERROR(IF(COUNT($A301)=0,"",IF(COUNT(W301)=0,"--",IF(COUNTIF(B301:AK301,"3E")&gt;0,"3E",SUM(IF(D301&gt;=2,$D$3),IF(G301&gt;=2,$G$3),IF(J301&gt;=2,$J$3),IF(M301&gt;=2,$M$3),IF(P301&gt;=2,$P$3),IF(S301&gt;=2,$S$3),IF(V301&gt;=2,$V$3),IF(Y301&gt;=2,$Y$3),IF(AB301&gt;=2,$AB$3),IF(AE301&gt;=2,$AE$3),IF(AH301&gt;=2,$AH$3),IF(AK301&gt;=2,$AK$3))))),"")</f>
        <v/>
      </c>
      <c r="AO301" s="2" t="str">
        <f>IF(AM301="3E","3E",IF(COUNT($A301)=0,"",IF(COUNT(AK301)=0,"I",LOOKUP(AM301,{0,2,2.25,2.5,2.75,3,3.25,3.5,3.75,4},{"F","D","C","C+","B-","B","B+","A-","A","A+"}))))</f>
        <v/>
      </c>
      <c r="AP301" s="2" t="str">
        <f>IF(AM301="3E","3E",IF(OR(COUNT($A301)=0,COUNT(W301)=0),"",IF(AND(Y301&gt;=2,AM301&gt;=2,AN301&gt;=28),"PASS","FAIL")))</f>
        <v/>
      </c>
      <c r="AQ301" s="2" t="str">
        <f>IF(COUNT($A301)=0,"",IF(AP301="3E","3E",IF(AP301="PASS",CONCATENATE(IF(N(D301)&lt;2,"411F,",""),IF(N(G301)&lt;2,"412F,",""),IF(N(J301)&lt;2,"413F,",""),IF(N(M301)&lt;2,"421F,",""),IF(N(P301)&lt;2,"422F,",""),IF(N(S301)&lt;2,"423F,",""),IF(N(AB301)&lt;2,"431F,",""),IF(N(AE301)&lt;2,"432F,",""),IF(N(AH301)&lt;2,"433F,","")),"")))</f>
        <v/>
      </c>
      <c r="AR301" s="6" t="str">
        <f t="shared" si="5"/>
        <v/>
      </c>
    </row>
    <row r="302" spans="1:44" ht="18.95" customHeight="1" x14ac:dyDescent="0.25">
      <c r="A302" s="93" t="str">
        <f>IF(DR!$B304="","",DR!$B304)</f>
        <v/>
      </c>
      <c r="B302" s="5" t="str">
        <f>IF(COUNT($A302)=0,"",IF($A302&lt;&gt;DR!$B304,"ERR",DR!J304))</f>
        <v/>
      </c>
      <c r="C302" s="2" t="str">
        <f>IF(COUNT($A302)=0,"",IF(B302="3E","3E",IF(B302="","I",LOOKUP(B302/D$2,{0,0.4,0.45,0.5,0.55,0.6,0.65,0.7,0.75,0.8,1},{"F","D","C","C+","B-","B","B+","A-","A","A+"}))))</f>
        <v/>
      </c>
      <c r="D302" s="99" t="str">
        <f>IF(COUNT($A302)=0,"",IF(B302="","--",IF(B302="3E","3E",LOOKUP(B302/D$2,{0,0.4,0.45,0.5,0.55,0.6,0.65,0.7,0.75,0.8,1},{0,2,2.25,2.5,2.75,3,3.25,3.5,3.75,4}))))</f>
        <v/>
      </c>
      <c r="E302" s="5" t="str">
        <f>IF(COUNT($A302)=0,"",IF($A302&lt;&gt;DR!$B304,"ERR",DR!R304))</f>
        <v/>
      </c>
      <c r="F302" s="2" t="str">
        <f>IF(COUNT($A302)=0,"",IF(E302="3E","3E",IF(E302="","I",LOOKUP(E302/G$2,{0,0.4,0.45,0.5,0.55,0.6,0.65,0.7,0.75,0.8,1},{"F","D","C","C+","B-","B","B+","A-","A","A+"}))))</f>
        <v/>
      </c>
      <c r="G302" s="99" t="str">
        <f>IF(COUNT($A302)=0,"",IF(E302="","--",IF(E302="3E","3E",LOOKUP(E302/G$2,{0,0.4,0.45,0.5,0.55,0.6,0.65,0.7,0.75,0.8,1},{0,2,2.25,2.5,2.75,3,3.25,3.5,3.75,4}))))</f>
        <v/>
      </c>
      <c r="H302" s="5" t="str">
        <f>IF(COUNT($A302)=0,"",IF($A302&lt;&gt;DR!$B304,"ERR",DR!Z304))</f>
        <v/>
      </c>
      <c r="I302" s="2" t="str">
        <f>IF(COUNT($A302)=0,"",IF(H302="3E","3E",IF(H302="","I",LOOKUP(H302/J$2,{0,0.4,0.45,0.5,0.55,0.6,0.65,0.7,0.75,0.8,1},{"F","D","C","C+","B-","B","B+","A-","A","A+"}))))</f>
        <v/>
      </c>
      <c r="J302" s="99" t="str">
        <f>IF(COUNT($A302)=0,"",IF(H302="","--",IF(H302="3E","3E",LOOKUP(H302/J$2,{0,0.4,0.45,0.5,0.55,0.6,0.65,0.7,0.75,0.8,1},{0,2,2.25,2.5,2.75,3,3.25,3.5,3.75,4}))))</f>
        <v/>
      </c>
      <c r="K302" s="5" t="str">
        <f>IF(COUNT($A302)=0,"",IF($A302&lt;&gt;DR!$B304,"ERR",DR!AH304))</f>
        <v/>
      </c>
      <c r="L302" s="2" t="str">
        <f>IF(COUNT($A302)=0,"",IF(K302="3E","3E",IF(K302="","I",LOOKUP(K302/M$2,{0,0.4,0.45,0.5,0.55,0.6,0.65,0.7,0.75,0.8,1},{"F","D","C","C+","B-","B","B+","A-","A","A+"}))))</f>
        <v/>
      </c>
      <c r="M302" s="99" t="str">
        <f>IF(COUNT($A302)=0,"",IF(K302="","--",IF(K302="3E","3E",LOOKUP(K302/M$2,{0,0.4,0.45,0.5,0.55,0.6,0.65,0.7,0.75,0.8,1},{0,2,2.25,2.5,2.75,3,3.25,3.5,3.75,4}))))</f>
        <v/>
      </c>
      <c r="N302" s="5" t="str">
        <f>IF(COUNT($A302)=0,"",IF($A302&lt;&gt;DR!$B304,"ERR",DR!AP304))</f>
        <v/>
      </c>
      <c r="O302" s="2" t="str">
        <f>IF(COUNT($A302)=0,"",IF(N302="3E","3E",IF(N302="","I",LOOKUP(N302/P$2,{0,0.4,0.45,0.5,0.55,0.6,0.65,0.7,0.75,0.8,1},{"F","D","C","C+","B-","B","B+","A-","A","A+"}))))</f>
        <v/>
      </c>
      <c r="P302" s="99" t="str">
        <f>IF(COUNT($A302)=0,"",IF(N302="","--",IF(N302="3E","3E",LOOKUP(N302/P$2,{0,0.4,0.45,0.5,0.55,0.6,0.65,0.7,0.75,0.8,1},{0,2,2.25,2.5,2.75,3,3.25,3.5,3.75,4}))))</f>
        <v/>
      </c>
      <c r="Q302" s="5" t="str">
        <f>IF(COUNT($A302)=0,"",IF($A302&lt;&gt;DR!$B304,"ERR",DR!AX304))</f>
        <v/>
      </c>
      <c r="R302" s="2" t="str">
        <f>IF(COUNT($A302)=0,"",IF(Q302="3E","3E",IF(Q302="","I",LOOKUP(Q302/S$2,{0,0.4,0.45,0.5,0.55,0.6,0.65,0.7,0.75,0.8,1},{"F","D","C","C+","B-","B","B+","A-","A","A+"}))))</f>
        <v/>
      </c>
      <c r="S302" s="99" t="str">
        <f>IF(COUNT($A302)=0,"",IF(Q302="","--",IF(Q302="3E","3E",LOOKUP(Q302/S$2,{0,0.4,0.45,0.5,0.55,0.6,0.65,0.7,0.75,0.8,1},{0,2,2.25,2.5,2.75,3,3.25,3.5,3.75,4}))))</f>
        <v/>
      </c>
      <c r="T302" s="5" t="str">
        <f>IF(OR(COUNT($A302)=0,DR!BZ304=""),"",IF($A302&lt;&gt;DR!$B304,"ERR",DR!BZ304))</f>
        <v/>
      </c>
      <c r="U302" s="2" t="str">
        <f>IF(COUNT($A302)=0,"",IF(T302="3E","3E",IF(T302="","I",LOOKUP(T302/V$2,{0,0.4,0.45,0.5,0.55,0.6,0.65,0.7,0.75,0.8,1},{"F","D","C","C+","B-","B","B+","A-","A","A+"}))))</f>
        <v/>
      </c>
      <c r="V302" s="99" t="str">
        <f>IF(COUNT($A302)=0,"",IF(T302="","--",IF(T302="3E","3E",LOOKUP(T302/V$2,{0,0.4,0.45,0.5,0.55,0.6,0.65,0.7,0.75,0.8,1},{0,2,2.25,2.5,2.75,3,3.25,3.5,3.75,4}))))</f>
        <v/>
      </c>
      <c r="W302" s="5" t="str">
        <f>IF(COUNT($A302)=0,"",IF($A302&lt;&gt;DR!$B304,"ERR",IF(DR!$A304="IM",DR!CL304,DR!CK304)))</f>
        <v/>
      </c>
      <c r="X302" s="2" t="str">
        <f>IF(COUNT($A302)=0,"",IF(W302="3E","3E",IF(W302="","I",LOOKUP(W302/Y$2,{0,0.4,0.45,0.5,0.55,0.6,0.65,0.7,0.75,0.8,1},{"F","D","C","C+","B-","B","B+","A-","A","A+"}))))</f>
        <v/>
      </c>
      <c r="Y302" s="99" t="str">
        <f>IF(COUNT($A302)=0,"",IF(W302="","--",IF(W302="3E","3E",LOOKUP(W302/Y$2,{0,0.4,0.45,0.5,0.55,0.6,0.65,0.7,0.75,0.8,1},{0,2,2.25,2.5,2.75,3,3.25,3.5,3.75,4}))))</f>
        <v/>
      </c>
      <c r="Z302" s="5" t="str">
        <f>IF(COUNT($A302)=0,"",IF($A302&lt;&gt;DR!$B304,"ERR",DR!BF304))</f>
        <v/>
      </c>
      <c r="AA302" s="2" t="str">
        <f>IF(COUNT($A302)=0,"",IF(Z302="3E","3E",IF(Z302="","I",LOOKUP(Z302/AB$2,{0,0.4,0.45,0.5,0.55,0.6,0.65,0.7,0.75,0.8,1},{"F","D","C","C+","B-","B","B+","A-","A","A+"}))))</f>
        <v/>
      </c>
      <c r="AB302" s="99" t="str">
        <f>IF(COUNT($A302)=0,"",IF(Z302="","--",IF(Z302="3E","3E",LOOKUP(Z302/AB$2,{0,0.4,0.45,0.5,0.55,0.6,0.65,0.7,0.75,0.8,1},{0,2,2.25,2.5,2.75,3,3.25,3.5,3.75,4}))))</f>
        <v/>
      </c>
      <c r="AC302" s="5" t="str">
        <f>IF(COUNT($A302)=0,"",IF($A302&lt;&gt;DR!$B304,"ERR",DR!BG304))</f>
        <v/>
      </c>
      <c r="AD302" s="2" t="str">
        <f>IF(COUNT($A302)=0,"",IF(AC302="3E","3E",IF(AC302="","I",LOOKUP(AC302/AE$2,{0,0.4,0.45,0.5,0.55,0.6,0.65,0.7,0.75,0.8,1},{"F","D","C","C+","B-","B","B+","A-","A","A+"}))))</f>
        <v/>
      </c>
      <c r="AE302" s="99" t="str">
        <f>IF(COUNT($A302)=0,"",IF(AC302="","--",IF(AC302="3E","3E",LOOKUP(AC302/AE$2,{0,0.4,0.45,0.5,0.55,0.6,0.65,0.7,0.75,0.8,1},{0,2,2.25,2.5,2.75,3,3.25,3.5,3.75,4}))))</f>
        <v/>
      </c>
      <c r="AF302" s="5" t="str">
        <f>IF(COUNT($A302)=0,"",IF($A302&lt;&gt;DR!$B304,"ERR",DR!BQ304))</f>
        <v/>
      </c>
      <c r="AG302" s="2" t="str">
        <f>IF(COUNT($A302)=0,"",IF(AF302="3E","3E",IF(AF302="","I",LOOKUP(AF302/AH$2,{0,0.4,0.45,0.5,0.55,0.6,0.65,0.7,0.75,0.8,1},{"F","D","C","C+","B-","B","B+","A-","A","A+"}))))</f>
        <v/>
      </c>
      <c r="AH302" s="99" t="str">
        <f>IF(COUNT($A302)=0,"",IF(AF302="","--",IF(AF302="3E","3E",LOOKUP(AF302/AH$2,{0,0.4,0.45,0.5,0.55,0.6,0.65,0.7,0.75,0.8,1},{0,2,2.25,2.5,2.75,3,3.25,3.5,3.75,4}))))</f>
        <v/>
      </c>
      <c r="AI302" s="5" t="str">
        <f>IF(COUNT($A302)=0,"",IF($A302&lt;&gt;DR!$B304,"ERR",DR!BY304))</f>
        <v/>
      </c>
      <c r="AJ302" s="2" t="str">
        <f>IF(COUNT($A302)=0,"",IF(AI302="3E","3E",IF(AI302="","I",LOOKUP(AI302/AK$2,{0,0.4,0.45,0.5,0.55,0.6,0.65,0.7,0.75,0.8,1},{"F","D","C","C+","B-","B","B+","A-","A","A+"}))))</f>
        <v/>
      </c>
      <c r="AK302" s="103" t="str">
        <f>IF(COUNT($A302)=0,"",IF(AI302="","--",IF(AI302="3E","3E",LOOKUP(AI302/AK$2,{0,0.4,0.45,0.5,0.55,0.6,0.65,0.7,0.75,0.8,1},{0,2,2.25,2.5,2.75,3,3.25,3.5,3.75,4}))))</f>
        <v/>
      </c>
      <c r="AL302" s="94" t="str">
        <f>IFERROR(IF(COUNT($A302)=0,"",IF(COUNT(W302)=0,"--",IF(COUNTIF(B302:AK302,"3E")&gt;0,"3E",SUM(IF(D302&gt;=2,D302*$D$3),IF(G302&gt;=2,G302*$G$3),IF(J302&gt;=2,J302*$J$3),IF(M302&gt;=2,M302*$M$3),IF(P302&gt;=2,P302*$P$3),IF(S302&gt;=2,S302*$S$3),IF(V302&gt;=2,V302*$V$3),IF(Y302&gt;=2,Y302*$Y$3),IF(AB302&gt;=2,AB302*$AB$3),IF(AE302&gt;=2,AE302*$AE$3),IF(AH302&gt;=2,AH302*$AH$3),IF(AK302&gt;=2,AK302*$AK$3))))),"")</f>
        <v/>
      </c>
      <c r="AM302" s="4" t="str">
        <f>IF(COUNT($A302)=0,"",IF(COUNT(W302)=0,"--",IF(COUNTIF(B302:Y302,"3E")&gt;0,"3E",TRUNC(SUM(IF(N(D302)&gt;=2,D$3*D302,0),IF(N(G302)&gt;=2,G$3*G302,0),IF(N(J302)&gt;=2,J$3*J302,0),IF(N(M302)&gt;=2,M$3*M302,0),IF(N(P302)&gt;=2,P$3*P302,0),IF(N(S302)&gt;=2,S$3*S302,0),IF(N(AB302)&gt;=2,AB$3*AB302,0),IF(N(AE302)&gt;=2,AE$3*AE302,0),IF(N(AH302)&gt;=2,AH$3*AH302,0),IF(N(V302)&gt;=2,V$3*V302,0),IF(N(Y302)&gt;=2,Y$3*Y302,0))/TCP,3))))</f>
        <v/>
      </c>
      <c r="AN302" s="2" t="str">
        <f>IFERROR(IF(COUNT($A302)=0,"",IF(COUNT(W302)=0,"--",IF(COUNTIF(B302:AK302,"3E")&gt;0,"3E",SUM(IF(D302&gt;=2,$D$3),IF(G302&gt;=2,$G$3),IF(J302&gt;=2,$J$3),IF(M302&gt;=2,$M$3),IF(P302&gt;=2,$P$3),IF(S302&gt;=2,$S$3),IF(V302&gt;=2,$V$3),IF(Y302&gt;=2,$Y$3),IF(AB302&gt;=2,$AB$3),IF(AE302&gt;=2,$AE$3),IF(AH302&gt;=2,$AH$3),IF(AK302&gt;=2,$AK$3))))),"")</f>
        <v/>
      </c>
      <c r="AO302" s="2" t="str">
        <f>IF(AM302="3E","3E",IF(COUNT($A302)=0,"",IF(COUNT(AK302)=0,"I",LOOKUP(AM302,{0,2,2.25,2.5,2.75,3,3.25,3.5,3.75,4},{"F","D","C","C+","B-","B","B+","A-","A","A+"}))))</f>
        <v/>
      </c>
      <c r="AP302" s="2" t="str">
        <f>IF(AM302="3E","3E",IF(OR(COUNT($A302)=0,COUNT(W302)=0),"",IF(AND(Y302&gt;=2,AM302&gt;=2,AN302&gt;=28),"PASS","FAIL")))</f>
        <v/>
      </c>
      <c r="AQ302" s="2" t="str">
        <f>IF(COUNT($A302)=0,"",IF(AP302="3E","3E",IF(AP302="PASS",CONCATENATE(IF(N(D302)&lt;2,"411F,",""),IF(N(G302)&lt;2,"412F,",""),IF(N(J302)&lt;2,"413F,",""),IF(N(M302)&lt;2,"421F,",""),IF(N(P302)&lt;2,"422F,",""),IF(N(S302)&lt;2,"423F,",""),IF(N(AB302)&lt;2,"431F,",""),IF(N(AE302)&lt;2,"432F,",""),IF(N(AH302)&lt;2,"433F,","")),"")))</f>
        <v/>
      </c>
      <c r="AR302" s="6" t="str">
        <f t="shared" si="5"/>
        <v/>
      </c>
    </row>
    <row r="303" spans="1:44" ht="18.95" customHeight="1" x14ac:dyDescent="0.25">
      <c r="A303" s="93" t="str">
        <f>IF(DR!$B305="","",DR!$B305)</f>
        <v/>
      </c>
      <c r="B303" s="5" t="str">
        <f>IF(COUNT($A303)=0,"",IF($A303&lt;&gt;DR!$B305,"ERR",DR!J305))</f>
        <v/>
      </c>
      <c r="C303" s="2" t="str">
        <f>IF(COUNT($A303)=0,"",IF(B303="3E","3E",IF(B303="","I",LOOKUP(B303/D$2,{0,0.4,0.45,0.5,0.55,0.6,0.65,0.7,0.75,0.8,1},{"F","D","C","C+","B-","B","B+","A-","A","A+"}))))</f>
        <v/>
      </c>
      <c r="D303" s="99" t="str">
        <f>IF(COUNT($A303)=0,"",IF(B303="","--",IF(B303="3E","3E",LOOKUP(B303/D$2,{0,0.4,0.45,0.5,0.55,0.6,0.65,0.7,0.75,0.8,1},{0,2,2.25,2.5,2.75,3,3.25,3.5,3.75,4}))))</f>
        <v/>
      </c>
      <c r="E303" s="5" t="str">
        <f>IF(COUNT($A303)=0,"",IF($A303&lt;&gt;DR!$B305,"ERR",DR!R305))</f>
        <v/>
      </c>
      <c r="F303" s="2" t="str">
        <f>IF(COUNT($A303)=0,"",IF(E303="3E","3E",IF(E303="","I",LOOKUP(E303/G$2,{0,0.4,0.45,0.5,0.55,0.6,0.65,0.7,0.75,0.8,1},{"F","D","C","C+","B-","B","B+","A-","A","A+"}))))</f>
        <v/>
      </c>
      <c r="G303" s="99" t="str">
        <f>IF(COUNT($A303)=0,"",IF(E303="","--",IF(E303="3E","3E",LOOKUP(E303/G$2,{0,0.4,0.45,0.5,0.55,0.6,0.65,0.7,0.75,0.8,1},{0,2,2.25,2.5,2.75,3,3.25,3.5,3.75,4}))))</f>
        <v/>
      </c>
      <c r="H303" s="5" t="str">
        <f>IF(COUNT($A303)=0,"",IF($A303&lt;&gt;DR!$B305,"ERR",DR!Z305))</f>
        <v/>
      </c>
      <c r="I303" s="2" t="str">
        <f>IF(COUNT($A303)=0,"",IF(H303="3E","3E",IF(H303="","I",LOOKUP(H303/J$2,{0,0.4,0.45,0.5,0.55,0.6,0.65,0.7,0.75,0.8,1},{"F","D","C","C+","B-","B","B+","A-","A","A+"}))))</f>
        <v/>
      </c>
      <c r="J303" s="99" t="str">
        <f>IF(COUNT($A303)=0,"",IF(H303="","--",IF(H303="3E","3E",LOOKUP(H303/J$2,{0,0.4,0.45,0.5,0.55,0.6,0.65,0.7,0.75,0.8,1},{0,2,2.25,2.5,2.75,3,3.25,3.5,3.75,4}))))</f>
        <v/>
      </c>
      <c r="K303" s="5" t="str">
        <f>IF(COUNT($A303)=0,"",IF($A303&lt;&gt;DR!$B305,"ERR",DR!AH305))</f>
        <v/>
      </c>
      <c r="L303" s="2" t="str">
        <f>IF(COUNT($A303)=0,"",IF(K303="3E","3E",IF(K303="","I",LOOKUP(K303/M$2,{0,0.4,0.45,0.5,0.55,0.6,0.65,0.7,0.75,0.8,1},{"F","D","C","C+","B-","B","B+","A-","A","A+"}))))</f>
        <v/>
      </c>
      <c r="M303" s="99" t="str">
        <f>IF(COUNT($A303)=0,"",IF(K303="","--",IF(K303="3E","3E",LOOKUP(K303/M$2,{0,0.4,0.45,0.5,0.55,0.6,0.65,0.7,0.75,0.8,1},{0,2,2.25,2.5,2.75,3,3.25,3.5,3.75,4}))))</f>
        <v/>
      </c>
      <c r="N303" s="5" t="str">
        <f>IF(COUNT($A303)=0,"",IF($A303&lt;&gt;DR!$B305,"ERR",DR!AP305))</f>
        <v/>
      </c>
      <c r="O303" s="2" t="str">
        <f>IF(COUNT($A303)=0,"",IF(N303="3E","3E",IF(N303="","I",LOOKUP(N303/P$2,{0,0.4,0.45,0.5,0.55,0.6,0.65,0.7,0.75,0.8,1},{"F","D","C","C+","B-","B","B+","A-","A","A+"}))))</f>
        <v/>
      </c>
      <c r="P303" s="99" t="str">
        <f>IF(COUNT($A303)=0,"",IF(N303="","--",IF(N303="3E","3E",LOOKUP(N303/P$2,{0,0.4,0.45,0.5,0.55,0.6,0.65,0.7,0.75,0.8,1},{0,2,2.25,2.5,2.75,3,3.25,3.5,3.75,4}))))</f>
        <v/>
      </c>
      <c r="Q303" s="5" t="str">
        <f>IF(COUNT($A303)=0,"",IF($A303&lt;&gt;DR!$B305,"ERR",DR!AX305))</f>
        <v/>
      </c>
      <c r="R303" s="2" t="str">
        <f>IF(COUNT($A303)=0,"",IF(Q303="3E","3E",IF(Q303="","I",LOOKUP(Q303/S$2,{0,0.4,0.45,0.5,0.55,0.6,0.65,0.7,0.75,0.8,1},{"F","D","C","C+","B-","B","B+","A-","A","A+"}))))</f>
        <v/>
      </c>
      <c r="S303" s="99" t="str">
        <f>IF(COUNT($A303)=0,"",IF(Q303="","--",IF(Q303="3E","3E",LOOKUP(Q303/S$2,{0,0.4,0.45,0.5,0.55,0.6,0.65,0.7,0.75,0.8,1},{0,2,2.25,2.5,2.75,3,3.25,3.5,3.75,4}))))</f>
        <v/>
      </c>
      <c r="T303" s="5" t="str">
        <f>IF(OR(COUNT($A303)=0,DR!BZ305=""),"",IF($A303&lt;&gt;DR!$B305,"ERR",DR!BZ305))</f>
        <v/>
      </c>
      <c r="U303" s="2" t="str">
        <f>IF(COUNT($A303)=0,"",IF(T303="3E","3E",IF(T303="","I",LOOKUP(T303/V$2,{0,0.4,0.45,0.5,0.55,0.6,0.65,0.7,0.75,0.8,1},{"F","D","C","C+","B-","B","B+","A-","A","A+"}))))</f>
        <v/>
      </c>
      <c r="V303" s="99" t="str">
        <f>IF(COUNT($A303)=0,"",IF(T303="","--",IF(T303="3E","3E",LOOKUP(T303/V$2,{0,0.4,0.45,0.5,0.55,0.6,0.65,0.7,0.75,0.8,1},{0,2,2.25,2.5,2.75,3,3.25,3.5,3.75,4}))))</f>
        <v/>
      </c>
      <c r="W303" s="5" t="str">
        <f>IF(COUNT($A303)=0,"",IF($A303&lt;&gt;DR!$B305,"ERR",IF(DR!$A305="IM",DR!CL305,DR!CK305)))</f>
        <v/>
      </c>
      <c r="X303" s="2" t="str">
        <f>IF(COUNT($A303)=0,"",IF(W303="3E","3E",IF(W303="","I",LOOKUP(W303/Y$2,{0,0.4,0.45,0.5,0.55,0.6,0.65,0.7,0.75,0.8,1},{"F","D","C","C+","B-","B","B+","A-","A","A+"}))))</f>
        <v/>
      </c>
      <c r="Y303" s="99" t="str">
        <f>IF(COUNT($A303)=0,"",IF(W303="","--",IF(W303="3E","3E",LOOKUP(W303/Y$2,{0,0.4,0.45,0.5,0.55,0.6,0.65,0.7,0.75,0.8,1},{0,2,2.25,2.5,2.75,3,3.25,3.5,3.75,4}))))</f>
        <v/>
      </c>
      <c r="Z303" s="5" t="str">
        <f>IF(COUNT($A303)=0,"",IF($A303&lt;&gt;DR!$B305,"ERR",DR!BF305))</f>
        <v/>
      </c>
      <c r="AA303" s="2" t="str">
        <f>IF(COUNT($A303)=0,"",IF(Z303="3E","3E",IF(Z303="","I",LOOKUP(Z303/AB$2,{0,0.4,0.45,0.5,0.55,0.6,0.65,0.7,0.75,0.8,1},{"F","D","C","C+","B-","B","B+","A-","A","A+"}))))</f>
        <v/>
      </c>
      <c r="AB303" s="99" t="str">
        <f>IF(COUNT($A303)=0,"",IF(Z303="","--",IF(Z303="3E","3E",LOOKUP(Z303/AB$2,{0,0.4,0.45,0.5,0.55,0.6,0.65,0.7,0.75,0.8,1},{0,2,2.25,2.5,2.75,3,3.25,3.5,3.75,4}))))</f>
        <v/>
      </c>
      <c r="AC303" s="5" t="str">
        <f>IF(COUNT($A303)=0,"",IF($A303&lt;&gt;DR!$B305,"ERR",DR!BG305))</f>
        <v/>
      </c>
      <c r="AD303" s="2" t="str">
        <f>IF(COUNT($A303)=0,"",IF(AC303="3E","3E",IF(AC303="","I",LOOKUP(AC303/AE$2,{0,0.4,0.45,0.5,0.55,0.6,0.65,0.7,0.75,0.8,1},{"F","D","C","C+","B-","B","B+","A-","A","A+"}))))</f>
        <v/>
      </c>
      <c r="AE303" s="99" t="str">
        <f>IF(COUNT($A303)=0,"",IF(AC303="","--",IF(AC303="3E","3E",LOOKUP(AC303/AE$2,{0,0.4,0.45,0.5,0.55,0.6,0.65,0.7,0.75,0.8,1},{0,2,2.25,2.5,2.75,3,3.25,3.5,3.75,4}))))</f>
        <v/>
      </c>
      <c r="AF303" s="5" t="str">
        <f>IF(COUNT($A303)=0,"",IF($A303&lt;&gt;DR!$B305,"ERR",DR!BQ305))</f>
        <v/>
      </c>
      <c r="AG303" s="2" t="str">
        <f>IF(COUNT($A303)=0,"",IF(AF303="3E","3E",IF(AF303="","I",LOOKUP(AF303/AH$2,{0,0.4,0.45,0.5,0.55,0.6,0.65,0.7,0.75,0.8,1},{"F","D","C","C+","B-","B","B+","A-","A","A+"}))))</f>
        <v/>
      </c>
      <c r="AH303" s="99" t="str">
        <f>IF(COUNT($A303)=0,"",IF(AF303="","--",IF(AF303="3E","3E",LOOKUP(AF303/AH$2,{0,0.4,0.45,0.5,0.55,0.6,0.65,0.7,0.75,0.8,1},{0,2,2.25,2.5,2.75,3,3.25,3.5,3.75,4}))))</f>
        <v/>
      </c>
      <c r="AI303" s="5" t="str">
        <f>IF(COUNT($A303)=0,"",IF($A303&lt;&gt;DR!$B305,"ERR",DR!BY305))</f>
        <v/>
      </c>
      <c r="AJ303" s="2" t="str">
        <f>IF(COUNT($A303)=0,"",IF(AI303="3E","3E",IF(AI303="","I",LOOKUP(AI303/AK$2,{0,0.4,0.45,0.5,0.55,0.6,0.65,0.7,0.75,0.8,1},{"F","D","C","C+","B-","B","B+","A-","A","A+"}))))</f>
        <v/>
      </c>
      <c r="AK303" s="103" t="str">
        <f>IF(COUNT($A303)=0,"",IF(AI303="","--",IF(AI303="3E","3E",LOOKUP(AI303/AK$2,{0,0.4,0.45,0.5,0.55,0.6,0.65,0.7,0.75,0.8,1},{0,2,2.25,2.5,2.75,3,3.25,3.5,3.75,4}))))</f>
        <v/>
      </c>
      <c r="AL303" s="94" t="str">
        <f>IFERROR(IF(COUNT($A303)=0,"",IF(COUNT(W303)=0,"--",IF(COUNTIF(B303:AK303,"3E")&gt;0,"3E",SUM(IF(D303&gt;=2,D303*$D$3),IF(G303&gt;=2,G303*$G$3),IF(J303&gt;=2,J303*$J$3),IF(M303&gt;=2,M303*$M$3),IF(P303&gt;=2,P303*$P$3),IF(S303&gt;=2,S303*$S$3),IF(V303&gt;=2,V303*$V$3),IF(Y303&gt;=2,Y303*$Y$3),IF(AB303&gt;=2,AB303*$AB$3),IF(AE303&gt;=2,AE303*$AE$3),IF(AH303&gt;=2,AH303*$AH$3),IF(AK303&gt;=2,AK303*$AK$3))))),"")</f>
        <v/>
      </c>
      <c r="AM303" s="4" t="str">
        <f>IF(COUNT($A303)=0,"",IF(COUNT(W303)=0,"--",IF(COUNTIF(B303:Y303,"3E")&gt;0,"3E",TRUNC(SUM(IF(N(D303)&gt;=2,D$3*D303,0),IF(N(G303)&gt;=2,G$3*G303,0),IF(N(J303)&gt;=2,J$3*J303,0),IF(N(M303)&gt;=2,M$3*M303,0),IF(N(P303)&gt;=2,P$3*P303,0),IF(N(S303)&gt;=2,S$3*S303,0),IF(N(AB303)&gt;=2,AB$3*AB303,0),IF(N(AE303)&gt;=2,AE$3*AE303,0),IF(N(AH303)&gt;=2,AH$3*AH303,0),IF(N(V303)&gt;=2,V$3*V303,0),IF(N(Y303)&gt;=2,Y$3*Y303,0))/TCP,3))))</f>
        <v/>
      </c>
      <c r="AN303" s="2" t="str">
        <f>IFERROR(IF(COUNT($A303)=0,"",IF(COUNT(W303)=0,"--",IF(COUNTIF(B303:AK303,"3E")&gt;0,"3E",SUM(IF(D303&gt;=2,$D$3),IF(G303&gt;=2,$G$3),IF(J303&gt;=2,$J$3),IF(M303&gt;=2,$M$3),IF(P303&gt;=2,$P$3),IF(S303&gt;=2,$S$3),IF(V303&gt;=2,$V$3),IF(Y303&gt;=2,$Y$3),IF(AB303&gt;=2,$AB$3),IF(AE303&gt;=2,$AE$3),IF(AH303&gt;=2,$AH$3),IF(AK303&gt;=2,$AK$3))))),"")</f>
        <v/>
      </c>
      <c r="AO303" s="2" t="str">
        <f>IF(AM303="3E","3E",IF(COUNT($A303)=0,"",IF(COUNT(AK303)=0,"I",LOOKUP(AM303,{0,2,2.25,2.5,2.75,3,3.25,3.5,3.75,4},{"F","D","C","C+","B-","B","B+","A-","A","A+"}))))</f>
        <v/>
      </c>
      <c r="AP303" s="2" t="str">
        <f>IF(AM303="3E","3E",IF(OR(COUNT($A303)=0,COUNT(W303)=0),"",IF(AND(Y303&gt;=2,AM303&gt;=2,AN303&gt;=28),"PASS","FAIL")))</f>
        <v/>
      </c>
      <c r="AQ303" s="2" t="str">
        <f>IF(COUNT($A303)=0,"",IF(AP303="3E","3E",IF(AP303="PASS",CONCATENATE(IF(N(D303)&lt;2,"411F,",""),IF(N(G303)&lt;2,"412F,",""),IF(N(J303)&lt;2,"413F,",""),IF(N(M303)&lt;2,"421F,",""),IF(N(P303)&lt;2,"422F,",""),IF(N(S303)&lt;2,"423F,",""),IF(N(AB303)&lt;2,"431F,",""),IF(N(AE303)&lt;2,"432F,",""),IF(N(AH303)&lt;2,"433F,","")),"")))</f>
        <v/>
      </c>
      <c r="AR303" s="6" t="str">
        <f t="shared" si="5"/>
        <v/>
      </c>
    </row>
    <row r="304" spans="1:44" ht="18.95" customHeight="1" x14ac:dyDescent="0.25">
      <c r="A304" s="93" t="str">
        <f>IF(DR!$B306="","",DR!$B306)</f>
        <v/>
      </c>
      <c r="B304" s="5" t="str">
        <f>IF(COUNT($A304)=0,"",IF($A304&lt;&gt;DR!$B306,"ERR",DR!J306))</f>
        <v/>
      </c>
      <c r="C304" s="2" t="str">
        <f>IF(COUNT($A304)=0,"",IF(B304="3E","3E",IF(B304="","I",LOOKUP(B304/D$2,{0,0.4,0.45,0.5,0.55,0.6,0.65,0.7,0.75,0.8,1},{"F","D","C","C+","B-","B","B+","A-","A","A+"}))))</f>
        <v/>
      </c>
      <c r="D304" s="99" t="str">
        <f>IF(COUNT($A304)=0,"",IF(B304="","--",IF(B304="3E","3E",LOOKUP(B304/D$2,{0,0.4,0.45,0.5,0.55,0.6,0.65,0.7,0.75,0.8,1},{0,2,2.25,2.5,2.75,3,3.25,3.5,3.75,4}))))</f>
        <v/>
      </c>
      <c r="E304" s="5" t="str">
        <f>IF(COUNT($A304)=0,"",IF($A304&lt;&gt;DR!$B306,"ERR",DR!R306))</f>
        <v/>
      </c>
      <c r="F304" s="2" t="str">
        <f>IF(COUNT($A304)=0,"",IF(E304="3E","3E",IF(E304="","I",LOOKUP(E304/G$2,{0,0.4,0.45,0.5,0.55,0.6,0.65,0.7,0.75,0.8,1},{"F","D","C","C+","B-","B","B+","A-","A","A+"}))))</f>
        <v/>
      </c>
      <c r="G304" s="99" t="str">
        <f>IF(COUNT($A304)=0,"",IF(E304="","--",IF(E304="3E","3E",LOOKUP(E304/G$2,{0,0.4,0.45,0.5,0.55,0.6,0.65,0.7,0.75,0.8,1},{0,2,2.25,2.5,2.75,3,3.25,3.5,3.75,4}))))</f>
        <v/>
      </c>
      <c r="H304" s="5" t="str">
        <f>IF(COUNT($A304)=0,"",IF($A304&lt;&gt;DR!$B306,"ERR",DR!Z306))</f>
        <v/>
      </c>
      <c r="I304" s="2" t="str">
        <f>IF(COUNT($A304)=0,"",IF(H304="3E","3E",IF(H304="","I",LOOKUP(H304/J$2,{0,0.4,0.45,0.5,0.55,0.6,0.65,0.7,0.75,0.8,1},{"F","D","C","C+","B-","B","B+","A-","A","A+"}))))</f>
        <v/>
      </c>
      <c r="J304" s="99" t="str">
        <f>IF(COUNT($A304)=0,"",IF(H304="","--",IF(H304="3E","3E",LOOKUP(H304/J$2,{0,0.4,0.45,0.5,0.55,0.6,0.65,0.7,0.75,0.8,1},{0,2,2.25,2.5,2.75,3,3.25,3.5,3.75,4}))))</f>
        <v/>
      </c>
      <c r="K304" s="5" t="str">
        <f>IF(COUNT($A304)=0,"",IF($A304&lt;&gt;DR!$B306,"ERR",DR!AH306))</f>
        <v/>
      </c>
      <c r="L304" s="2" t="str">
        <f>IF(COUNT($A304)=0,"",IF(K304="3E","3E",IF(K304="","I",LOOKUP(K304/M$2,{0,0.4,0.45,0.5,0.55,0.6,0.65,0.7,0.75,0.8,1},{"F","D","C","C+","B-","B","B+","A-","A","A+"}))))</f>
        <v/>
      </c>
      <c r="M304" s="99" t="str">
        <f>IF(COUNT($A304)=0,"",IF(K304="","--",IF(K304="3E","3E",LOOKUP(K304/M$2,{0,0.4,0.45,0.5,0.55,0.6,0.65,0.7,0.75,0.8,1},{0,2,2.25,2.5,2.75,3,3.25,3.5,3.75,4}))))</f>
        <v/>
      </c>
      <c r="N304" s="5" t="str">
        <f>IF(COUNT($A304)=0,"",IF($A304&lt;&gt;DR!$B306,"ERR",DR!AP306))</f>
        <v/>
      </c>
      <c r="O304" s="2" t="str">
        <f>IF(COUNT($A304)=0,"",IF(N304="3E","3E",IF(N304="","I",LOOKUP(N304/P$2,{0,0.4,0.45,0.5,0.55,0.6,0.65,0.7,0.75,0.8,1},{"F","D","C","C+","B-","B","B+","A-","A","A+"}))))</f>
        <v/>
      </c>
      <c r="P304" s="99" t="str">
        <f>IF(COUNT($A304)=0,"",IF(N304="","--",IF(N304="3E","3E",LOOKUP(N304/P$2,{0,0.4,0.45,0.5,0.55,0.6,0.65,0.7,0.75,0.8,1},{0,2,2.25,2.5,2.75,3,3.25,3.5,3.75,4}))))</f>
        <v/>
      </c>
      <c r="Q304" s="5" t="str">
        <f>IF(COUNT($A304)=0,"",IF($A304&lt;&gt;DR!$B306,"ERR",DR!AX306))</f>
        <v/>
      </c>
      <c r="R304" s="2" t="str">
        <f>IF(COUNT($A304)=0,"",IF(Q304="3E","3E",IF(Q304="","I",LOOKUP(Q304/S$2,{0,0.4,0.45,0.5,0.55,0.6,0.65,0.7,0.75,0.8,1},{"F","D","C","C+","B-","B","B+","A-","A","A+"}))))</f>
        <v/>
      </c>
      <c r="S304" s="99" t="str">
        <f>IF(COUNT($A304)=0,"",IF(Q304="","--",IF(Q304="3E","3E",LOOKUP(Q304/S$2,{0,0.4,0.45,0.5,0.55,0.6,0.65,0.7,0.75,0.8,1},{0,2,2.25,2.5,2.75,3,3.25,3.5,3.75,4}))))</f>
        <v/>
      </c>
      <c r="T304" s="5" t="str">
        <f>IF(OR(COUNT($A304)=0,DR!BZ306=""),"",IF($A304&lt;&gt;DR!$B306,"ERR",DR!BZ306))</f>
        <v/>
      </c>
      <c r="U304" s="2" t="str">
        <f>IF(COUNT($A304)=0,"",IF(T304="3E","3E",IF(T304="","I",LOOKUP(T304/V$2,{0,0.4,0.45,0.5,0.55,0.6,0.65,0.7,0.75,0.8,1},{"F","D","C","C+","B-","B","B+","A-","A","A+"}))))</f>
        <v/>
      </c>
      <c r="V304" s="99" t="str">
        <f>IF(COUNT($A304)=0,"",IF(T304="","--",IF(T304="3E","3E",LOOKUP(T304/V$2,{0,0.4,0.45,0.5,0.55,0.6,0.65,0.7,0.75,0.8,1},{0,2,2.25,2.5,2.75,3,3.25,3.5,3.75,4}))))</f>
        <v/>
      </c>
      <c r="W304" s="5" t="str">
        <f>IF(COUNT($A304)=0,"",IF($A304&lt;&gt;DR!$B306,"ERR",IF(DR!$A306="IM",DR!CL306,DR!CK306)))</f>
        <v/>
      </c>
      <c r="X304" s="2" t="str">
        <f>IF(COUNT($A304)=0,"",IF(W304="3E","3E",IF(W304="","I",LOOKUP(W304/Y$2,{0,0.4,0.45,0.5,0.55,0.6,0.65,0.7,0.75,0.8,1},{"F","D","C","C+","B-","B","B+","A-","A","A+"}))))</f>
        <v/>
      </c>
      <c r="Y304" s="99" t="str">
        <f>IF(COUNT($A304)=0,"",IF(W304="","--",IF(W304="3E","3E",LOOKUP(W304/Y$2,{0,0.4,0.45,0.5,0.55,0.6,0.65,0.7,0.75,0.8,1},{0,2,2.25,2.5,2.75,3,3.25,3.5,3.75,4}))))</f>
        <v/>
      </c>
      <c r="Z304" s="5" t="str">
        <f>IF(COUNT($A304)=0,"",IF($A304&lt;&gt;DR!$B306,"ERR",DR!BF306))</f>
        <v/>
      </c>
      <c r="AA304" s="2" t="str">
        <f>IF(COUNT($A304)=0,"",IF(Z304="3E","3E",IF(Z304="","I",LOOKUP(Z304/AB$2,{0,0.4,0.45,0.5,0.55,0.6,0.65,0.7,0.75,0.8,1},{"F","D","C","C+","B-","B","B+","A-","A","A+"}))))</f>
        <v/>
      </c>
      <c r="AB304" s="99" t="str">
        <f>IF(COUNT($A304)=0,"",IF(Z304="","--",IF(Z304="3E","3E",LOOKUP(Z304/AB$2,{0,0.4,0.45,0.5,0.55,0.6,0.65,0.7,0.75,0.8,1},{0,2,2.25,2.5,2.75,3,3.25,3.5,3.75,4}))))</f>
        <v/>
      </c>
      <c r="AC304" s="5" t="str">
        <f>IF(COUNT($A304)=0,"",IF($A304&lt;&gt;DR!$B306,"ERR",DR!BG306))</f>
        <v/>
      </c>
      <c r="AD304" s="2" t="str">
        <f>IF(COUNT($A304)=0,"",IF(AC304="3E","3E",IF(AC304="","I",LOOKUP(AC304/AE$2,{0,0.4,0.45,0.5,0.55,0.6,0.65,0.7,0.75,0.8,1},{"F","D","C","C+","B-","B","B+","A-","A","A+"}))))</f>
        <v/>
      </c>
      <c r="AE304" s="99" t="str">
        <f>IF(COUNT($A304)=0,"",IF(AC304="","--",IF(AC304="3E","3E",LOOKUP(AC304/AE$2,{0,0.4,0.45,0.5,0.55,0.6,0.65,0.7,0.75,0.8,1},{0,2,2.25,2.5,2.75,3,3.25,3.5,3.75,4}))))</f>
        <v/>
      </c>
      <c r="AF304" s="5" t="str">
        <f>IF(COUNT($A304)=0,"",IF($A304&lt;&gt;DR!$B306,"ERR",DR!BQ306))</f>
        <v/>
      </c>
      <c r="AG304" s="2" t="str">
        <f>IF(COUNT($A304)=0,"",IF(AF304="3E","3E",IF(AF304="","I",LOOKUP(AF304/AH$2,{0,0.4,0.45,0.5,0.55,0.6,0.65,0.7,0.75,0.8,1},{"F","D","C","C+","B-","B","B+","A-","A","A+"}))))</f>
        <v/>
      </c>
      <c r="AH304" s="99" t="str">
        <f>IF(COUNT($A304)=0,"",IF(AF304="","--",IF(AF304="3E","3E",LOOKUP(AF304/AH$2,{0,0.4,0.45,0.5,0.55,0.6,0.65,0.7,0.75,0.8,1},{0,2,2.25,2.5,2.75,3,3.25,3.5,3.75,4}))))</f>
        <v/>
      </c>
      <c r="AI304" s="5" t="str">
        <f>IF(COUNT($A304)=0,"",IF($A304&lt;&gt;DR!$B306,"ERR",DR!BY306))</f>
        <v/>
      </c>
      <c r="AJ304" s="2" t="str">
        <f>IF(COUNT($A304)=0,"",IF(AI304="3E","3E",IF(AI304="","I",LOOKUP(AI304/AK$2,{0,0.4,0.45,0.5,0.55,0.6,0.65,0.7,0.75,0.8,1},{"F","D","C","C+","B-","B","B+","A-","A","A+"}))))</f>
        <v/>
      </c>
      <c r="AK304" s="103" t="str">
        <f>IF(COUNT($A304)=0,"",IF(AI304="","--",IF(AI304="3E","3E",LOOKUP(AI304/AK$2,{0,0.4,0.45,0.5,0.55,0.6,0.65,0.7,0.75,0.8,1},{0,2,2.25,2.5,2.75,3,3.25,3.5,3.75,4}))))</f>
        <v/>
      </c>
      <c r="AL304" s="94" t="str">
        <f>IFERROR(IF(COUNT($A304)=0,"",IF(COUNT(W304)=0,"--",IF(COUNTIF(B304:AK304,"3E")&gt;0,"3E",SUM(IF(D304&gt;=2,D304*$D$3),IF(G304&gt;=2,G304*$G$3),IF(J304&gt;=2,J304*$J$3),IF(M304&gt;=2,M304*$M$3),IF(P304&gt;=2,P304*$P$3),IF(S304&gt;=2,S304*$S$3),IF(V304&gt;=2,V304*$V$3),IF(Y304&gt;=2,Y304*$Y$3),IF(AB304&gt;=2,AB304*$AB$3),IF(AE304&gt;=2,AE304*$AE$3),IF(AH304&gt;=2,AH304*$AH$3),IF(AK304&gt;=2,AK304*$AK$3))))),"")</f>
        <v/>
      </c>
      <c r="AM304" s="4" t="str">
        <f>IF(COUNT($A304)=0,"",IF(COUNT(W304)=0,"--",IF(COUNTIF(B304:Y304,"3E")&gt;0,"3E",TRUNC(SUM(IF(N(D304)&gt;=2,D$3*D304,0),IF(N(G304)&gt;=2,G$3*G304,0),IF(N(J304)&gt;=2,J$3*J304,0),IF(N(M304)&gt;=2,M$3*M304,0),IF(N(P304)&gt;=2,P$3*P304,0),IF(N(S304)&gt;=2,S$3*S304,0),IF(N(AB304)&gt;=2,AB$3*AB304,0),IF(N(AE304)&gt;=2,AE$3*AE304,0),IF(N(AH304)&gt;=2,AH$3*AH304,0),IF(N(V304)&gt;=2,V$3*V304,0),IF(N(Y304)&gt;=2,Y$3*Y304,0))/TCP,3))))</f>
        <v/>
      </c>
      <c r="AN304" s="2" t="str">
        <f>IFERROR(IF(COUNT($A304)=0,"",IF(COUNT(W304)=0,"--",IF(COUNTIF(B304:AK304,"3E")&gt;0,"3E",SUM(IF(D304&gt;=2,$D$3),IF(G304&gt;=2,$G$3),IF(J304&gt;=2,$J$3),IF(M304&gt;=2,$M$3),IF(P304&gt;=2,$P$3),IF(S304&gt;=2,$S$3),IF(V304&gt;=2,$V$3),IF(Y304&gt;=2,$Y$3),IF(AB304&gt;=2,$AB$3),IF(AE304&gt;=2,$AE$3),IF(AH304&gt;=2,$AH$3),IF(AK304&gt;=2,$AK$3))))),"")</f>
        <v/>
      </c>
      <c r="AO304" s="2" t="str">
        <f>IF(AM304="3E","3E",IF(COUNT($A304)=0,"",IF(COUNT(AK304)=0,"I",LOOKUP(AM304,{0,2,2.25,2.5,2.75,3,3.25,3.5,3.75,4},{"F","D","C","C+","B-","B","B+","A-","A","A+"}))))</f>
        <v/>
      </c>
      <c r="AP304" s="2" t="str">
        <f>IF(AM304="3E","3E",IF(OR(COUNT($A304)=0,COUNT(W304)=0),"",IF(AND(Y304&gt;=2,AM304&gt;=2,AN304&gt;=28),"PASS","FAIL")))</f>
        <v/>
      </c>
      <c r="AQ304" s="2" t="str">
        <f>IF(COUNT($A304)=0,"",IF(AP304="3E","3E",IF(AP304="PASS",CONCATENATE(IF(N(D304)&lt;2,"411F,",""),IF(N(G304)&lt;2,"412F,",""),IF(N(J304)&lt;2,"413F,",""),IF(N(M304)&lt;2,"421F,",""),IF(N(P304)&lt;2,"422F,",""),IF(N(S304)&lt;2,"423F,",""),IF(N(AB304)&lt;2,"431F,",""),IF(N(AE304)&lt;2,"432F,",""),IF(N(AH304)&lt;2,"433F,","")),"")))</f>
        <v/>
      </c>
      <c r="AR304" s="6" t="str">
        <f t="shared" si="5"/>
        <v/>
      </c>
    </row>
    <row r="305" spans="1:44" ht="18.95" customHeight="1" x14ac:dyDescent="0.25">
      <c r="A305" s="93" t="str">
        <f>IF(DR!$B307="","",DR!$B307)</f>
        <v/>
      </c>
      <c r="B305" s="5" t="str">
        <f>IF(COUNT($A305)=0,"",IF($A305&lt;&gt;DR!$B307,"ERR",DR!J307))</f>
        <v/>
      </c>
      <c r="C305" s="2" t="str">
        <f>IF(COUNT($A305)=0,"",IF(B305="3E","3E",IF(B305="","I",LOOKUP(B305/D$2,{0,0.4,0.45,0.5,0.55,0.6,0.65,0.7,0.75,0.8,1},{"F","D","C","C+","B-","B","B+","A-","A","A+"}))))</f>
        <v/>
      </c>
      <c r="D305" s="99" t="str">
        <f>IF(COUNT($A305)=0,"",IF(B305="","--",IF(B305="3E","3E",LOOKUP(B305/D$2,{0,0.4,0.45,0.5,0.55,0.6,0.65,0.7,0.75,0.8,1},{0,2,2.25,2.5,2.75,3,3.25,3.5,3.75,4}))))</f>
        <v/>
      </c>
      <c r="E305" s="5" t="str">
        <f>IF(COUNT($A305)=0,"",IF($A305&lt;&gt;DR!$B307,"ERR",DR!R307))</f>
        <v/>
      </c>
      <c r="F305" s="2" t="str">
        <f>IF(COUNT($A305)=0,"",IF(E305="3E","3E",IF(E305="","I",LOOKUP(E305/G$2,{0,0.4,0.45,0.5,0.55,0.6,0.65,0.7,0.75,0.8,1},{"F","D","C","C+","B-","B","B+","A-","A","A+"}))))</f>
        <v/>
      </c>
      <c r="G305" s="99" t="str">
        <f>IF(COUNT($A305)=0,"",IF(E305="","--",IF(E305="3E","3E",LOOKUP(E305/G$2,{0,0.4,0.45,0.5,0.55,0.6,0.65,0.7,0.75,0.8,1},{0,2,2.25,2.5,2.75,3,3.25,3.5,3.75,4}))))</f>
        <v/>
      </c>
      <c r="H305" s="5" t="str">
        <f>IF(COUNT($A305)=0,"",IF($A305&lt;&gt;DR!$B307,"ERR",DR!Z307))</f>
        <v/>
      </c>
      <c r="I305" s="2" t="str">
        <f>IF(COUNT($A305)=0,"",IF(H305="3E","3E",IF(H305="","I",LOOKUP(H305/J$2,{0,0.4,0.45,0.5,0.55,0.6,0.65,0.7,0.75,0.8,1},{"F","D","C","C+","B-","B","B+","A-","A","A+"}))))</f>
        <v/>
      </c>
      <c r="J305" s="99" t="str">
        <f>IF(COUNT($A305)=0,"",IF(H305="","--",IF(H305="3E","3E",LOOKUP(H305/J$2,{0,0.4,0.45,0.5,0.55,0.6,0.65,0.7,0.75,0.8,1},{0,2,2.25,2.5,2.75,3,3.25,3.5,3.75,4}))))</f>
        <v/>
      </c>
      <c r="K305" s="5" t="str">
        <f>IF(COUNT($A305)=0,"",IF($A305&lt;&gt;DR!$B307,"ERR",DR!AH307))</f>
        <v/>
      </c>
      <c r="L305" s="2" t="str">
        <f>IF(COUNT($A305)=0,"",IF(K305="3E","3E",IF(K305="","I",LOOKUP(K305/M$2,{0,0.4,0.45,0.5,0.55,0.6,0.65,0.7,0.75,0.8,1},{"F","D","C","C+","B-","B","B+","A-","A","A+"}))))</f>
        <v/>
      </c>
      <c r="M305" s="99" t="str">
        <f>IF(COUNT($A305)=0,"",IF(K305="","--",IF(K305="3E","3E",LOOKUP(K305/M$2,{0,0.4,0.45,0.5,0.55,0.6,0.65,0.7,0.75,0.8,1},{0,2,2.25,2.5,2.75,3,3.25,3.5,3.75,4}))))</f>
        <v/>
      </c>
      <c r="N305" s="5" t="str">
        <f>IF(COUNT($A305)=0,"",IF($A305&lt;&gt;DR!$B307,"ERR",DR!AP307))</f>
        <v/>
      </c>
      <c r="O305" s="2" t="str">
        <f>IF(COUNT($A305)=0,"",IF(N305="3E","3E",IF(N305="","I",LOOKUP(N305/P$2,{0,0.4,0.45,0.5,0.55,0.6,0.65,0.7,0.75,0.8,1},{"F","D","C","C+","B-","B","B+","A-","A","A+"}))))</f>
        <v/>
      </c>
      <c r="P305" s="99" t="str">
        <f>IF(COUNT($A305)=0,"",IF(N305="","--",IF(N305="3E","3E",LOOKUP(N305/P$2,{0,0.4,0.45,0.5,0.55,0.6,0.65,0.7,0.75,0.8,1},{0,2,2.25,2.5,2.75,3,3.25,3.5,3.75,4}))))</f>
        <v/>
      </c>
      <c r="Q305" s="5" t="str">
        <f>IF(COUNT($A305)=0,"",IF($A305&lt;&gt;DR!$B307,"ERR",DR!AX307))</f>
        <v/>
      </c>
      <c r="R305" s="2" t="str">
        <f>IF(COUNT($A305)=0,"",IF(Q305="3E","3E",IF(Q305="","I",LOOKUP(Q305/S$2,{0,0.4,0.45,0.5,0.55,0.6,0.65,0.7,0.75,0.8,1},{"F","D","C","C+","B-","B","B+","A-","A","A+"}))))</f>
        <v/>
      </c>
      <c r="S305" s="99" t="str">
        <f>IF(COUNT($A305)=0,"",IF(Q305="","--",IF(Q305="3E","3E",LOOKUP(Q305/S$2,{0,0.4,0.45,0.5,0.55,0.6,0.65,0.7,0.75,0.8,1},{0,2,2.25,2.5,2.75,3,3.25,3.5,3.75,4}))))</f>
        <v/>
      </c>
      <c r="T305" s="5" t="str">
        <f>IF(OR(COUNT($A305)=0,DR!BZ307=""),"",IF($A305&lt;&gt;DR!$B307,"ERR",DR!BZ307))</f>
        <v/>
      </c>
      <c r="U305" s="2" t="str">
        <f>IF(COUNT($A305)=0,"",IF(T305="3E","3E",IF(T305="","I",LOOKUP(T305/V$2,{0,0.4,0.45,0.5,0.55,0.6,0.65,0.7,0.75,0.8,1},{"F","D","C","C+","B-","B","B+","A-","A","A+"}))))</f>
        <v/>
      </c>
      <c r="V305" s="99" t="str">
        <f>IF(COUNT($A305)=0,"",IF(T305="","--",IF(T305="3E","3E",LOOKUP(T305/V$2,{0,0.4,0.45,0.5,0.55,0.6,0.65,0.7,0.75,0.8,1},{0,2,2.25,2.5,2.75,3,3.25,3.5,3.75,4}))))</f>
        <v/>
      </c>
      <c r="W305" s="5" t="str">
        <f>IF(COUNT($A305)=0,"",IF($A305&lt;&gt;DR!$B307,"ERR",IF(DR!$A307="IM",DR!CL307,DR!CK307)))</f>
        <v/>
      </c>
      <c r="X305" s="2" t="str">
        <f>IF(COUNT($A305)=0,"",IF(W305="3E","3E",IF(W305="","I",LOOKUP(W305/Y$2,{0,0.4,0.45,0.5,0.55,0.6,0.65,0.7,0.75,0.8,1},{"F","D","C","C+","B-","B","B+","A-","A","A+"}))))</f>
        <v/>
      </c>
      <c r="Y305" s="99" t="str">
        <f>IF(COUNT($A305)=0,"",IF(W305="","--",IF(W305="3E","3E",LOOKUP(W305/Y$2,{0,0.4,0.45,0.5,0.55,0.6,0.65,0.7,0.75,0.8,1},{0,2,2.25,2.5,2.75,3,3.25,3.5,3.75,4}))))</f>
        <v/>
      </c>
      <c r="Z305" s="5" t="str">
        <f>IF(COUNT($A305)=0,"",IF($A305&lt;&gt;DR!$B307,"ERR",DR!BF307))</f>
        <v/>
      </c>
      <c r="AA305" s="2" t="str">
        <f>IF(COUNT($A305)=0,"",IF(Z305="3E","3E",IF(Z305="","I",LOOKUP(Z305/AB$2,{0,0.4,0.45,0.5,0.55,0.6,0.65,0.7,0.75,0.8,1},{"F","D","C","C+","B-","B","B+","A-","A","A+"}))))</f>
        <v/>
      </c>
      <c r="AB305" s="99" t="str">
        <f>IF(COUNT($A305)=0,"",IF(Z305="","--",IF(Z305="3E","3E",LOOKUP(Z305/AB$2,{0,0.4,0.45,0.5,0.55,0.6,0.65,0.7,0.75,0.8,1},{0,2,2.25,2.5,2.75,3,3.25,3.5,3.75,4}))))</f>
        <v/>
      </c>
      <c r="AC305" s="5" t="str">
        <f>IF(COUNT($A305)=0,"",IF($A305&lt;&gt;DR!$B307,"ERR",DR!BG307))</f>
        <v/>
      </c>
      <c r="AD305" s="2" t="str">
        <f>IF(COUNT($A305)=0,"",IF(AC305="3E","3E",IF(AC305="","I",LOOKUP(AC305/AE$2,{0,0.4,0.45,0.5,0.55,0.6,0.65,0.7,0.75,0.8,1},{"F","D","C","C+","B-","B","B+","A-","A","A+"}))))</f>
        <v/>
      </c>
      <c r="AE305" s="99" t="str">
        <f>IF(COUNT($A305)=0,"",IF(AC305="","--",IF(AC305="3E","3E",LOOKUP(AC305/AE$2,{0,0.4,0.45,0.5,0.55,0.6,0.65,0.7,0.75,0.8,1},{0,2,2.25,2.5,2.75,3,3.25,3.5,3.75,4}))))</f>
        <v/>
      </c>
      <c r="AF305" s="5" t="str">
        <f>IF(COUNT($A305)=0,"",IF($A305&lt;&gt;DR!$B307,"ERR",DR!BQ307))</f>
        <v/>
      </c>
      <c r="AG305" s="2" t="str">
        <f>IF(COUNT($A305)=0,"",IF(AF305="3E","3E",IF(AF305="","I",LOOKUP(AF305/AH$2,{0,0.4,0.45,0.5,0.55,0.6,0.65,0.7,0.75,0.8,1},{"F","D","C","C+","B-","B","B+","A-","A","A+"}))))</f>
        <v/>
      </c>
      <c r="AH305" s="99" t="str">
        <f>IF(COUNT($A305)=0,"",IF(AF305="","--",IF(AF305="3E","3E",LOOKUP(AF305/AH$2,{0,0.4,0.45,0.5,0.55,0.6,0.65,0.7,0.75,0.8,1},{0,2,2.25,2.5,2.75,3,3.25,3.5,3.75,4}))))</f>
        <v/>
      </c>
      <c r="AI305" s="5" t="str">
        <f>IF(COUNT($A305)=0,"",IF($A305&lt;&gt;DR!$B307,"ERR",DR!BY307))</f>
        <v/>
      </c>
      <c r="AJ305" s="2" t="str">
        <f>IF(COUNT($A305)=0,"",IF(AI305="3E","3E",IF(AI305="","I",LOOKUP(AI305/AK$2,{0,0.4,0.45,0.5,0.55,0.6,0.65,0.7,0.75,0.8,1},{"F","D","C","C+","B-","B","B+","A-","A","A+"}))))</f>
        <v/>
      </c>
      <c r="AK305" s="103" t="str">
        <f>IF(COUNT($A305)=0,"",IF(AI305="","--",IF(AI305="3E","3E",LOOKUP(AI305/AK$2,{0,0.4,0.45,0.5,0.55,0.6,0.65,0.7,0.75,0.8,1},{0,2,2.25,2.5,2.75,3,3.25,3.5,3.75,4}))))</f>
        <v/>
      </c>
      <c r="AL305" s="94" t="str">
        <f>IFERROR(IF(COUNT($A305)=0,"",IF(COUNT(W305)=0,"--",IF(COUNTIF(B305:AK305,"3E")&gt;0,"3E",SUM(IF(D305&gt;=2,D305*$D$3),IF(G305&gt;=2,G305*$G$3),IF(J305&gt;=2,J305*$J$3),IF(M305&gt;=2,M305*$M$3),IF(P305&gt;=2,P305*$P$3),IF(S305&gt;=2,S305*$S$3),IF(V305&gt;=2,V305*$V$3),IF(Y305&gt;=2,Y305*$Y$3),IF(AB305&gt;=2,AB305*$AB$3),IF(AE305&gt;=2,AE305*$AE$3),IF(AH305&gt;=2,AH305*$AH$3),IF(AK305&gt;=2,AK305*$AK$3))))),"")</f>
        <v/>
      </c>
      <c r="AM305" s="4" t="str">
        <f>IF(COUNT($A305)=0,"",IF(COUNT(W305)=0,"--",IF(COUNTIF(B305:Y305,"3E")&gt;0,"3E",TRUNC(SUM(IF(N(D305)&gt;=2,D$3*D305,0),IF(N(G305)&gt;=2,G$3*G305,0),IF(N(J305)&gt;=2,J$3*J305,0),IF(N(M305)&gt;=2,M$3*M305,0),IF(N(P305)&gt;=2,P$3*P305,0),IF(N(S305)&gt;=2,S$3*S305,0),IF(N(AB305)&gt;=2,AB$3*AB305,0),IF(N(AE305)&gt;=2,AE$3*AE305,0),IF(N(AH305)&gt;=2,AH$3*AH305,0),IF(N(V305)&gt;=2,V$3*V305,0),IF(N(Y305)&gt;=2,Y$3*Y305,0))/TCP,3))))</f>
        <v/>
      </c>
      <c r="AN305" s="2" t="str">
        <f>IFERROR(IF(COUNT($A305)=0,"",IF(COUNT(W305)=0,"--",IF(COUNTIF(B305:AK305,"3E")&gt;0,"3E",SUM(IF(D305&gt;=2,$D$3),IF(G305&gt;=2,$G$3),IF(J305&gt;=2,$J$3),IF(M305&gt;=2,$M$3),IF(P305&gt;=2,$P$3),IF(S305&gt;=2,$S$3),IF(V305&gt;=2,$V$3),IF(Y305&gt;=2,$Y$3),IF(AB305&gt;=2,$AB$3),IF(AE305&gt;=2,$AE$3),IF(AH305&gt;=2,$AH$3),IF(AK305&gt;=2,$AK$3))))),"")</f>
        <v/>
      </c>
      <c r="AO305" s="2" t="str">
        <f>IF(AM305="3E","3E",IF(COUNT($A305)=0,"",IF(COUNT(AK305)=0,"I",LOOKUP(AM305,{0,2,2.25,2.5,2.75,3,3.25,3.5,3.75,4},{"F","D","C","C+","B-","B","B+","A-","A","A+"}))))</f>
        <v/>
      </c>
      <c r="AP305" s="2" t="str">
        <f>IF(AM305="3E","3E",IF(OR(COUNT($A305)=0,COUNT(W305)=0),"",IF(AND(Y305&gt;=2,AM305&gt;=2,AN305&gt;=28),"PASS","FAIL")))</f>
        <v/>
      </c>
      <c r="AQ305" s="2" t="str">
        <f>IF(COUNT($A305)=0,"",IF(AP305="3E","3E",IF(AP305="PASS",CONCATENATE(IF(N(D305)&lt;2,"411F,",""),IF(N(G305)&lt;2,"412F,",""),IF(N(J305)&lt;2,"413F,",""),IF(N(M305)&lt;2,"421F,",""),IF(N(P305)&lt;2,"422F,",""),IF(N(S305)&lt;2,"423F,",""),IF(N(AB305)&lt;2,"431F,",""),IF(N(AE305)&lt;2,"432F,",""),IF(N(AH305)&lt;2,"433F,","")),"")))</f>
        <v/>
      </c>
      <c r="AR305" s="6" t="str">
        <f t="shared" si="5"/>
        <v/>
      </c>
    </row>
    <row r="306" spans="1:44" ht="18.95" customHeight="1" x14ac:dyDescent="0.25">
      <c r="A306" s="93" t="str">
        <f>IF(DR!$B308="","",DR!$B308)</f>
        <v/>
      </c>
      <c r="B306" s="5" t="str">
        <f>IF(COUNT($A306)=0,"",IF($A306&lt;&gt;DR!$B308,"ERR",DR!J308))</f>
        <v/>
      </c>
      <c r="C306" s="2" t="str">
        <f>IF(COUNT($A306)=0,"",IF(B306="3E","3E",IF(B306="","I",LOOKUP(B306/D$2,{0,0.4,0.45,0.5,0.55,0.6,0.65,0.7,0.75,0.8,1},{"F","D","C","C+","B-","B","B+","A-","A","A+"}))))</f>
        <v/>
      </c>
      <c r="D306" s="99" t="str">
        <f>IF(COUNT($A306)=0,"",IF(B306="","--",IF(B306="3E","3E",LOOKUP(B306/D$2,{0,0.4,0.45,0.5,0.55,0.6,0.65,0.7,0.75,0.8,1},{0,2,2.25,2.5,2.75,3,3.25,3.5,3.75,4}))))</f>
        <v/>
      </c>
      <c r="E306" s="5" t="str">
        <f>IF(COUNT($A306)=0,"",IF($A306&lt;&gt;DR!$B308,"ERR",DR!R308))</f>
        <v/>
      </c>
      <c r="F306" s="2" t="str">
        <f>IF(COUNT($A306)=0,"",IF(E306="3E","3E",IF(E306="","I",LOOKUP(E306/G$2,{0,0.4,0.45,0.5,0.55,0.6,0.65,0.7,0.75,0.8,1},{"F","D","C","C+","B-","B","B+","A-","A","A+"}))))</f>
        <v/>
      </c>
      <c r="G306" s="99" t="str">
        <f>IF(COUNT($A306)=0,"",IF(E306="","--",IF(E306="3E","3E",LOOKUP(E306/G$2,{0,0.4,0.45,0.5,0.55,0.6,0.65,0.7,0.75,0.8,1},{0,2,2.25,2.5,2.75,3,3.25,3.5,3.75,4}))))</f>
        <v/>
      </c>
      <c r="H306" s="5" t="str">
        <f>IF(COUNT($A306)=0,"",IF($A306&lt;&gt;DR!$B308,"ERR",DR!Z308))</f>
        <v/>
      </c>
      <c r="I306" s="2" t="str">
        <f>IF(COUNT($A306)=0,"",IF(H306="3E","3E",IF(H306="","I",LOOKUP(H306/J$2,{0,0.4,0.45,0.5,0.55,0.6,0.65,0.7,0.75,0.8,1},{"F","D","C","C+","B-","B","B+","A-","A","A+"}))))</f>
        <v/>
      </c>
      <c r="J306" s="99" t="str">
        <f>IF(COUNT($A306)=0,"",IF(H306="","--",IF(H306="3E","3E",LOOKUP(H306/J$2,{0,0.4,0.45,0.5,0.55,0.6,0.65,0.7,0.75,0.8,1},{0,2,2.25,2.5,2.75,3,3.25,3.5,3.75,4}))))</f>
        <v/>
      </c>
      <c r="K306" s="5" t="str">
        <f>IF(COUNT($A306)=0,"",IF($A306&lt;&gt;DR!$B308,"ERR",DR!AH308))</f>
        <v/>
      </c>
      <c r="L306" s="2" t="str">
        <f>IF(COUNT($A306)=0,"",IF(K306="3E","3E",IF(K306="","I",LOOKUP(K306/M$2,{0,0.4,0.45,0.5,0.55,0.6,0.65,0.7,0.75,0.8,1},{"F","D","C","C+","B-","B","B+","A-","A","A+"}))))</f>
        <v/>
      </c>
      <c r="M306" s="99" t="str">
        <f>IF(COUNT($A306)=0,"",IF(K306="","--",IF(K306="3E","3E",LOOKUP(K306/M$2,{0,0.4,0.45,0.5,0.55,0.6,0.65,0.7,0.75,0.8,1},{0,2,2.25,2.5,2.75,3,3.25,3.5,3.75,4}))))</f>
        <v/>
      </c>
      <c r="N306" s="5" t="str">
        <f>IF(COUNT($A306)=0,"",IF($A306&lt;&gt;DR!$B308,"ERR",DR!AP308))</f>
        <v/>
      </c>
      <c r="O306" s="2" t="str">
        <f>IF(COUNT($A306)=0,"",IF(N306="3E","3E",IF(N306="","I",LOOKUP(N306/P$2,{0,0.4,0.45,0.5,0.55,0.6,0.65,0.7,0.75,0.8,1},{"F","D","C","C+","B-","B","B+","A-","A","A+"}))))</f>
        <v/>
      </c>
      <c r="P306" s="99" t="str">
        <f>IF(COUNT($A306)=0,"",IF(N306="","--",IF(N306="3E","3E",LOOKUP(N306/P$2,{0,0.4,0.45,0.5,0.55,0.6,0.65,0.7,0.75,0.8,1},{0,2,2.25,2.5,2.75,3,3.25,3.5,3.75,4}))))</f>
        <v/>
      </c>
      <c r="Q306" s="5" t="str">
        <f>IF(COUNT($A306)=0,"",IF($A306&lt;&gt;DR!$B308,"ERR",DR!AX308))</f>
        <v/>
      </c>
      <c r="R306" s="2" t="str">
        <f>IF(COUNT($A306)=0,"",IF(Q306="3E","3E",IF(Q306="","I",LOOKUP(Q306/S$2,{0,0.4,0.45,0.5,0.55,0.6,0.65,0.7,0.75,0.8,1},{"F","D","C","C+","B-","B","B+","A-","A","A+"}))))</f>
        <v/>
      </c>
      <c r="S306" s="99" t="str">
        <f>IF(COUNT($A306)=0,"",IF(Q306="","--",IF(Q306="3E","3E",LOOKUP(Q306/S$2,{0,0.4,0.45,0.5,0.55,0.6,0.65,0.7,0.75,0.8,1},{0,2,2.25,2.5,2.75,3,3.25,3.5,3.75,4}))))</f>
        <v/>
      </c>
      <c r="T306" s="5" t="str">
        <f>IF(OR(COUNT($A306)=0,DR!BZ308=""),"",IF($A306&lt;&gt;DR!$B308,"ERR",DR!BZ308))</f>
        <v/>
      </c>
      <c r="U306" s="2" t="str">
        <f>IF(COUNT($A306)=0,"",IF(T306="3E","3E",IF(T306="","I",LOOKUP(T306/V$2,{0,0.4,0.45,0.5,0.55,0.6,0.65,0.7,0.75,0.8,1},{"F","D","C","C+","B-","B","B+","A-","A","A+"}))))</f>
        <v/>
      </c>
      <c r="V306" s="99" t="str">
        <f>IF(COUNT($A306)=0,"",IF(T306="","--",IF(T306="3E","3E",LOOKUP(T306/V$2,{0,0.4,0.45,0.5,0.55,0.6,0.65,0.7,0.75,0.8,1},{0,2,2.25,2.5,2.75,3,3.25,3.5,3.75,4}))))</f>
        <v/>
      </c>
      <c r="W306" s="5" t="str">
        <f>IF(COUNT($A306)=0,"",IF($A306&lt;&gt;DR!$B308,"ERR",IF(DR!$A308="IM",DR!CL308,DR!CK308)))</f>
        <v/>
      </c>
      <c r="X306" s="2" t="str">
        <f>IF(COUNT($A306)=0,"",IF(W306="3E","3E",IF(W306="","I",LOOKUP(W306/Y$2,{0,0.4,0.45,0.5,0.55,0.6,0.65,0.7,0.75,0.8,1},{"F","D","C","C+","B-","B","B+","A-","A","A+"}))))</f>
        <v/>
      </c>
      <c r="Y306" s="99" t="str">
        <f>IF(COUNT($A306)=0,"",IF(W306="","--",IF(W306="3E","3E",LOOKUP(W306/Y$2,{0,0.4,0.45,0.5,0.55,0.6,0.65,0.7,0.75,0.8,1},{0,2,2.25,2.5,2.75,3,3.25,3.5,3.75,4}))))</f>
        <v/>
      </c>
      <c r="Z306" s="5" t="str">
        <f>IF(COUNT($A306)=0,"",IF($A306&lt;&gt;DR!$B308,"ERR",DR!BF308))</f>
        <v/>
      </c>
      <c r="AA306" s="2" t="str">
        <f>IF(COUNT($A306)=0,"",IF(Z306="3E","3E",IF(Z306="","I",LOOKUP(Z306/AB$2,{0,0.4,0.45,0.5,0.55,0.6,0.65,0.7,0.75,0.8,1},{"F","D","C","C+","B-","B","B+","A-","A","A+"}))))</f>
        <v/>
      </c>
      <c r="AB306" s="99" t="str">
        <f>IF(COUNT($A306)=0,"",IF(Z306="","--",IF(Z306="3E","3E",LOOKUP(Z306/AB$2,{0,0.4,0.45,0.5,0.55,0.6,0.65,0.7,0.75,0.8,1},{0,2,2.25,2.5,2.75,3,3.25,3.5,3.75,4}))))</f>
        <v/>
      </c>
      <c r="AC306" s="5" t="str">
        <f>IF(COUNT($A306)=0,"",IF($A306&lt;&gt;DR!$B308,"ERR",DR!BG308))</f>
        <v/>
      </c>
      <c r="AD306" s="2" t="str">
        <f>IF(COUNT($A306)=0,"",IF(AC306="3E","3E",IF(AC306="","I",LOOKUP(AC306/AE$2,{0,0.4,0.45,0.5,0.55,0.6,0.65,0.7,0.75,0.8,1},{"F","D","C","C+","B-","B","B+","A-","A","A+"}))))</f>
        <v/>
      </c>
      <c r="AE306" s="99" t="str">
        <f>IF(COUNT($A306)=0,"",IF(AC306="","--",IF(AC306="3E","3E",LOOKUP(AC306/AE$2,{0,0.4,0.45,0.5,0.55,0.6,0.65,0.7,0.75,0.8,1},{0,2,2.25,2.5,2.75,3,3.25,3.5,3.75,4}))))</f>
        <v/>
      </c>
      <c r="AF306" s="5" t="str">
        <f>IF(COUNT($A306)=0,"",IF($A306&lt;&gt;DR!$B308,"ERR",DR!BQ308))</f>
        <v/>
      </c>
      <c r="AG306" s="2" t="str">
        <f>IF(COUNT($A306)=0,"",IF(AF306="3E","3E",IF(AF306="","I",LOOKUP(AF306/AH$2,{0,0.4,0.45,0.5,0.55,0.6,0.65,0.7,0.75,0.8,1},{"F","D","C","C+","B-","B","B+","A-","A","A+"}))))</f>
        <v/>
      </c>
      <c r="AH306" s="99" t="str">
        <f>IF(COUNT($A306)=0,"",IF(AF306="","--",IF(AF306="3E","3E",LOOKUP(AF306/AH$2,{0,0.4,0.45,0.5,0.55,0.6,0.65,0.7,0.75,0.8,1},{0,2,2.25,2.5,2.75,3,3.25,3.5,3.75,4}))))</f>
        <v/>
      </c>
      <c r="AI306" s="5" t="str">
        <f>IF(COUNT($A306)=0,"",IF($A306&lt;&gt;DR!$B308,"ERR",DR!BY308))</f>
        <v/>
      </c>
      <c r="AJ306" s="2" t="str">
        <f>IF(COUNT($A306)=0,"",IF(AI306="3E","3E",IF(AI306="","I",LOOKUP(AI306/AK$2,{0,0.4,0.45,0.5,0.55,0.6,0.65,0.7,0.75,0.8,1},{"F","D","C","C+","B-","B","B+","A-","A","A+"}))))</f>
        <v/>
      </c>
      <c r="AK306" s="103" t="str">
        <f>IF(COUNT($A306)=0,"",IF(AI306="","--",IF(AI306="3E","3E",LOOKUP(AI306/AK$2,{0,0.4,0.45,0.5,0.55,0.6,0.65,0.7,0.75,0.8,1},{0,2,2.25,2.5,2.75,3,3.25,3.5,3.75,4}))))</f>
        <v/>
      </c>
      <c r="AL306" s="94" t="str">
        <f>IFERROR(IF(COUNT($A306)=0,"",IF(COUNT(W306)=0,"--",IF(COUNTIF(B306:AK306,"3E")&gt;0,"3E",SUM(IF(D306&gt;=2,D306*$D$3),IF(G306&gt;=2,G306*$G$3),IF(J306&gt;=2,J306*$J$3),IF(M306&gt;=2,M306*$M$3),IF(P306&gt;=2,P306*$P$3),IF(S306&gt;=2,S306*$S$3),IF(V306&gt;=2,V306*$V$3),IF(Y306&gt;=2,Y306*$Y$3),IF(AB306&gt;=2,AB306*$AB$3),IF(AE306&gt;=2,AE306*$AE$3),IF(AH306&gt;=2,AH306*$AH$3),IF(AK306&gt;=2,AK306*$AK$3))))),"")</f>
        <v/>
      </c>
      <c r="AM306" s="4" t="str">
        <f>IF(COUNT($A306)=0,"",IF(COUNT(W306)=0,"--",IF(COUNTIF(B306:Y306,"3E")&gt;0,"3E",TRUNC(SUM(IF(N(D306)&gt;=2,D$3*D306,0),IF(N(G306)&gt;=2,G$3*G306,0),IF(N(J306)&gt;=2,J$3*J306,0),IF(N(M306)&gt;=2,M$3*M306,0),IF(N(P306)&gt;=2,P$3*P306,0),IF(N(S306)&gt;=2,S$3*S306,0),IF(N(AB306)&gt;=2,AB$3*AB306,0),IF(N(AE306)&gt;=2,AE$3*AE306,0),IF(N(AH306)&gt;=2,AH$3*AH306,0),IF(N(V306)&gt;=2,V$3*V306,0),IF(N(Y306)&gt;=2,Y$3*Y306,0))/TCP,3))))</f>
        <v/>
      </c>
      <c r="AN306" s="2" t="str">
        <f>IFERROR(IF(COUNT($A306)=0,"",IF(COUNT(W306)=0,"--",IF(COUNTIF(B306:AK306,"3E")&gt;0,"3E",SUM(IF(D306&gt;=2,$D$3),IF(G306&gt;=2,$G$3),IF(J306&gt;=2,$J$3),IF(M306&gt;=2,$M$3),IF(P306&gt;=2,$P$3),IF(S306&gt;=2,$S$3),IF(V306&gt;=2,$V$3),IF(Y306&gt;=2,$Y$3),IF(AB306&gt;=2,$AB$3),IF(AE306&gt;=2,$AE$3),IF(AH306&gt;=2,$AH$3),IF(AK306&gt;=2,$AK$3))))),"")</f>
        <v/>
      </c>
      <c r="AO306" s="2" t="str">
        <f>IF(AM306="3E","3E",IF(COUNT($A306)=0,"",IF(COUNT(AK306)=0,"I",LOOKUP(AM306,{0,2,2.25,2.5,2.75,3,3.25,3.5,3.75,4},{"F","D","C","C+","B-","B","B+","A-","A","A+"}))))</f>
        <v/>
      </c>
      <c r="AP306" s="2" t="str">
        <f>IF(AM306="3E","3E",IF(OR(COUNT($A306)=0,COUNT(W306)=0),"",IF(AND(Y306&gt;=2,AM306&gt;=2,AN306&gt;=28),"PASS","FAIL")))</f>
        <v/>
      </c>
      <c r="AQ306" s="2" t="str">
        <f>IF(COUNT($A306)=0,"",IF(AP306="3E","3E",IF(AP306="PASS",CONCATENATE(IF(N(D306)&lt;2,"411F,",""),IF(N(G306)&lt;2,"412F,",""),IF(N(J306)&lt;2,"413F,",""),IF(N(M306)&lt;2,"421F,",""),IF(N(P306)&lt;2,"422F,",""),IF(N(S306)&lt;2,"423F,",""),IF(N(AB306)&lt;2,"431F,",""),IF(N(AE306)&lt;2,"432F,",""),IF(N(AH306)&lt;2,"433F,","")),"")))</f>
        <v/>
      </c>
      <c r="AR306" s="6" t="str">
        <f t="shared" si="5"/>
        <v/>
      </c>
    </row>
    <row r="307" spans="1:44" ht="18.95" customHeight="1" x14ac:dyDescent="0.25">
      <c r="A307" s="93" t="str">
        <f>IF(DR!$B309="","",DR!$B309)</f>
        <v/>
      </c>
      <c r="B307" s="5" t="str">
        <f>IF(COUNT($A307)=0,"",IF($A307&lt;&gt;DR!$B309,"ERR",DR!J309))</f>
        <v/>
      </c>
      <c r="C307" s="2" t="str">
        <f>IF(COUNT($A307)=0,"",IF(B307="3E","3E",IF(B307="","I",LOOKUP(B307/D$2,{0,0.4,0.45,0.5,0.55,0.6,0.65,0.7,0.75,0.8,1},{"F","D","C","C+","B-","B","B+","A-","A","A+"}))))</f>
        <v/>
      </c>
      <c r="D307" s="99" t="str">
        <f>IF(COUNT($A307)=0,"",IF(B307="","--",IF(B307="3E","3E",LOOKUP(B307/D$2,{0,0.4,0.45,0.5,0.55,0.6,0.65,0.7,0.75,0.8,1},{0,2,2.25,2.5,2.75,3,3.25,3.5,3.75,4}))))</f>
        <v/>
      </c>
      <c r="E307" s="5" t="str">
        <f>IF(COUNT($A307)=0,"",IF($A307&lt;&gt;DR!$B309,"ERR",DR!R309))</f>
        <v/>
      </c>
      <c r="F307" s="2" t="str">
        <f>IF(COUNT($A307)=0,"",IF(E307="3E","3E",IF(E307="","I",LOOKUP(E307/G$2,{0,0.4,0.45,0.5,0.55,0.6,0.65,0.7,0.75,0.8,1},{"F","D","C","C+","B-","B","B+","A-","A","A+"}))))</f>
        <v/>
      </c>
      <c r="G307" s="99" t="str">
        <f>IF(COUNT($A307)=0,"",IF(E307="","--",IF(E307="3E","3E",LOOKUP(E307/G$2,{0,0.4,0.45,0.5,0.55,0.6,0.65,0.7,0.75,0.8,1},{0,2,2.25,2.5,2.75,3,3.25,3.5,3.75,4}))))</f>
        <v/>
      </c>
      <c r="H307" s="5" t="str">
        <f>IF(COUNT($A307)=0,"",IF($A307&lt;&gt;DR!$B309,"ERR",DR!Z309))</f>
        <v/>
      </c>
      <c r="I307" s="2" t="str">
        <f>IF(COUNT($A307)=0,"",IF(H307="3E","3E",IF(H307="","I",LOOKUP(H307/J$2,{0,0.4,0.45,0.5,0.55,0.6,0.65,0.7,0.75,0.8,1},{"F","D","C","C+","B-","B","B+","A-","A","A+"}))))</f>
        <v/>
      </c>
      <c r="J307" s="99" t="str">
        <f>IF(COUNT($A307)=0,"",IF(H307="","--",IF(H307="3E","3E",LOOKUP(H307/J$2,{0,0.4,0.45,0.5,0.55,0.6,0.65,0.7,0.75,0.8,1},{0,2,2.25,2.5,2.75,3,3.25,3.5,3.75,4}))))</f>
        <v/>
      </c>
      <c r="K307" s="5" t="str">
        <f>IF(COUNT($A307)=0,"",IF($A307&lt;&gt;DR!$B309,"ERR",DR!AH309))</f>
        <v/>
      </c>
      <c r="L307" s="2" t="str">
        <f>IF(COUNT($A307)=0,"",IF(K307="3E","3E",IF(K307="","I",LOOKUP(K307/M$2,{0,0.4,0.45,0.5,0.55,0.6,0.65,0.7,0.75,0.8,1},{"F","D","C","C+","B-","B","B+","A-","A","A+"}))))</f>
        <v/>
      </c>
      <c r="M307" s="99" t="str">
        <f>IF(COUNT($A307)=0,"",IF(K307="","--",IF(K307="3E","3E",LOOKUP(K307/M$2,{0,0.4,0.45,0.5,0.55,0.6,0.65,0.7,0.75,0.8,1},{0,2,2.25,2.5,2.75,3,3.25,3.5,3.75,4}))))</f>
        <v/>
      </c>
      <c r="N307" s="5" t="str">
        <f>IF(COUNT($A307)=0,"",IF($A307&lt;&gt;DR!$B309,"ERR",DR!AP309))</f>
        <v/>
      </c>
      <c r="O307" s="2" t="str">
        <f>IF(COUNT($A307)=0,"",IF(N307="3E","3E",IF(N307="","I",LOOKUP(N307/P$2,{0,0.4,0.45,0.5,0.55,0.6,0.65,0.7,0.75,0.8,1},{"F","D","C","C+","B-","B","B+","A-","A","A+"}))))</f>
        <v/>
      </c>
      <c r="P307" s="99" t="str">
        <f>IF(COUNT($A307)=0,"",IF(N307="","--",IF(N307="3E","3E",LOOKUP(N307/P$2,{0,0.4,0.45,0.5,0.55,0.6,0.65,0.7,0.75,0.8,1},{0,2,2.25,2.5,2.75,3,3.25,3.5,3.75,4}))))</f>
        <v/>
      </c>
      <c r="Q307" s="5" t="str">
        <f>IF(COUNT($A307)=0,"",IF($A307&lt;&gt;DR!$B309,"ERR",DR!AX309))</f>
        <v/>
      </c>
      <c r="R307" s="2" t="str">
        <f>IF(COUNT($A307)=0,"",IF(Q307="3E","3E",IF(Q307="","I",LOOKUP(Q307/S$2,{0,0.4,0.45,0.5,0.55,0.6,0.65,0.7,0.75,0.8,1},{"F","D","C","C+","B-","B","B+","A-","A","A+"}))))</f>
        <v/>
      </c>
      <c r="S307" s="99" t="str">
        <f>IF(COUNT($A307)=0,"",IF(Q307="","--",IF(Q307="3E","3E",LOOKUP(Q307/S$2,{0,0.4,0.45,0.5,0.55,0.6,0.65,0.7,0.75,0.8,1},{0,2,2.25,2.5,2.75,3,3.25,3.5,3.75,4}))))</f>
        <v/>
      </c>
      <c r="T307" s="5" t="str">
        <f>IF(OR(COUNT($A307)=0,DR!BZ309=""),"",IF($A307&lt;&gt;DR!$B309,"ERR",DR!BZ309))</f>
        <v/>
      </c>
      <c r="U307" s="2" t="str">
        <f>IF(COUNT($A307)=0,"",IF(T307="3E","3E",IF(T307="","I",LOOKUP(T307/V$2,{0,0.4,0.45,0.5,0.55,0.6,0.65,0.7,0.75,0.8,1},{"F","D","C","C+","B-","B","B+","A-","A","A+"}))))</f>
        <v/>
      </c>
      <c r="V307" s="99" t="str">
        <f>IF(COUNT($A307)=0,"",IF(T307="","--",IF(T307="3E","3E",LOOKUP(T307/V$2,{0,0.4,0.45,0.5,0.55,0.6,0.65,0.7,0.75,0.8,1},{0,2,2.25,2.5,2.75,3,3.25,3.5,3.75,4}))))</f>
        <v/>
      </c>
      <c r="W307" s="5" t="str">
        <f>IF(COUNT($A307)=0,"",IF($A307&lt;&gt;DR!$B309,"ERR",IF(DR!$A309="IM",DR!CL309,DR!CK309)))</f>
        <v/>
      </c>
      <c r="X307" s="2" t="str">
        <f>IF(COUNT($A307)=0,"",IF(W307="3E","3E",IF(W307="","I",LOOKUP(W307/Y$2,{0,0.4,0.45,0.5,0.55,0.6,0.65,0.7,0.75,0.8,1},{"F","D","C","C+","B-","B","B+","A-","A","A+"}))))</f>
        <v/>
      </c>
      <c r="Y307" s="99" t="str">
        <f>IF(COUNT($A307)=0,"",IF(W307="","--",IF(W307="3E","3E",LOOKUP(W307/Y$2,{0,0.4,0.45,0.5,0.55,0.6,0.65,0.7,0.75,0.8,1},{0,2,2.25,2.5,2.75,3,3.25,3.5,3.75,4}))))</f>
        <v/>
      </c>
      <c r="Z307" s="5" t="str">
        <f>IF(COUNT($A307)=0,"",IF($A307&lt;&gt;DR!$B309,"ERR",DR!BF309))</f>
        <v/>
      </c>
      <c r="AA307" s="2" t="str">
        <f>IF(COUNT($A307)=0,"",IF(Z307="3E","3E",IF(Z307="","I",LOOKUP(Z307/AB$2,{0,0.4,0.45,0.5,0.55,0.6,0.65,0.7,0.75,0.8,1},{"F","D","C","C+","B-","B","B+","A-","A","A+"}))))</f>
        <v/>
      </c>
      <c r="AB307" s="99" t="str">
        <f>IF(COUNT($A307)=0,"",IF(Z307="","--",IF(Z307="3E","3E",LOOKUP(Z307/AB$2,{0,0.4,0.45,0.5,0.55,0.6,0.65,0.7,0.75,0.8,1},{0,2,2.25,2.5,2.75,3,3.25,3.5,3.75,4}))))</f>
        <v/>
      </c>
      <c r="AC307" s="5" t="str">
        <f>IF(COUNT($A307)=0,"",IF($A307&lt;&gt;DR!$B309,"ERR",DR!BG309))</f>
        <v/>
      </c>
      <c r="AD307" s="2" t="str">
        <f>IF(COUNT($A307)=0,"",IF(AC307="3E","3E",IF(AC307="","I",LOOKUP(AC307/AE$2,{0,0.4,0.45,0.5,0.55,0.6,0.65,0.7,0.75,0.8,1},{"F","D","C","C+","B-","B","B+","A-","A","A+"}))))</f>
        <v/>
      </c>
      <c r="AE307" s="99" t="str">
        <f>IF(COUNT($A307)=0,"",IF(AC307="","--",IF(AC307="3E","3E",LOOKUP(AC307/AE$2,{0,0.4,0.45,0.5,0.55,0.6,0.65,0.7,0.75,0.8,1},{0,2,2.25,2.5,2.75,3,3.25,3.5,3.75,4}))))</f>
        <v/>
      </c>
      <c r="AF307" s="5" t="str">
        <f>IF(COUNT($A307)=0,"",IF($A307&lt;&gt;DR!$B309,"ERR",DR!BQ309))</f>
        <v/>
      </c>
      <c r="AG307" s="2" t="str">
        <f>IF(COUNT($A307)=0,"",IF(AF307="3E","3E",IF(AF307="","I",LOOKUP(AF307/AH$2,{0,0.4,0.45,0.5,0.55,0.6,0.65,0.7,0.75,0.8,1},{"F","D","C","C+","B-","B","B+","A-","A","A+"}))))</f>
        <v/>
      </c>
      <c r="AH307" s="99" t="str">
        <f>IF(COUNT($A307)=0,"",IF(AF307="","--",IF(AF307="3E","3E",LOOKUP(AF307/AH$2,{0,0.4,0.45,0.5,0.55,0.6,0.65,0.7,0.75,0.8,1},{0,2,2.25,2.5,2.75,3,3.25,3.5,3.75,4}))))</f>
        <v/>
      </c>
      <c r="AI307" s="5" t="str">
        <f>IF(COUNT($A307)=0,"",IF($A307&lt;&gt;DR!$B309,"ERR",DR!BY309))</f>
        <v/>
      </c>
      <c r="AJ307" s="2" t="str">
        <f>IF(COUNT($A307)=0,"",IF(AI307="3E","3E",IF(AI307="","I",LOOKUP(AI307/AK$2,{0,0.4,0.45,0.5,0.55,0.6,0.65,0.7,0.75,0.8,1},{"F","D","C","C+","B-","B","B+","A-","A","A+"}))))</f>
        <v/>
      </c>
      <c r="AK307" s="103" t="str">
        <f>IF(COUNT($A307)=0,"",IF(AI307="","--",IF(AI307="3E","3E",LOOKUP(AI307/AK$2,{0,0.4,0.45,0.5,0.55,0.6,0.65,0.7,0.75,0.8,1},{0,2,2.25,2.5,2.75,3,3.25,3.5,3.75,4}))))</f>
        <v/>
      </c>
      <c r="AL307" s="94" t="str">
        <f>IFERROR(IF(COUNT($A307)=0,"",IF(COUNT(W307)=0,"--",IF(COUNTIF(B307:AK307,"3E")&gt;0,"3E",SUM(IF(D307&gt;=2,D307*$D$3),IF(G307&gt;=2,G307*$G$3),IF(J307&gt;=2,J307*$J$3),IF(M307&gt;=2,M307*$M$3),IF(P307&gt;=2,P307*$P$3),IF(S307&gt;=2,S307*$S$3),IF(V307&gt;=2,V307*$V$3),IF(Y307&gt;=2,Y307*$Y$3),IF(AB307&gt;=2,AB307*$AB$3),IF(AE307&gt;=2,AE307*$AE$3),IF(AH307&gt;=2,AH307*$AH$3),IF(AK307&gt;=2,AK307*$AK$3))))),"")</f>
        <v/>
      </c>
      <c r="AM307" s="4" t="str">
        <f>IF(COUNT($A307)=0,"",IF(COUNT(W307)=0,"--",IF(COUNTIF(B307:Y307,"3E")&gt;0,"3E",TRUNC(SUM(IF(N(D307)&gt;=2,D$3*D307,0),IF(N(G307)&gt;=2,G$3*G307,0),IF(N(J307)&gt;=2,J$3*J307,0),IF(N(M307)&gt;=2,M$3*M307,0),IF(N(P307)&gt;=2,P$3*P307,0),IF(N(S307)&gt;=2,S$3*S307,0),IF(N(AB307)&gt;=2,AB$3*AB307,0),IF(N(AE307)&gt;=2,AE$3*AE307,0),IF(N(AH307)&gt;=2,AH$3*AH307,0),IF(N(V307)&gt;=2,V$3*V307,0),IF(N(Y307)&gt;=2,Y$3*Y307,0))/TCP,3))))</f>
        <v/>
      </c>
      <c r="AN307" s="2" t="str">
        <f>IFERROR(IF(COUNT($A307)=0,"",IF(COUNT(W307)=0,"--",IF(COUNTIF(B307:AK307,"3E")&gt;0,"3E",SUM(IF(D307&gt;=2,$D$3),IF(G307&gt;=2,$G$3),IF(J307&gt;=2,$J$3),IF(M307&gt;=2,$M$3),IF(P307&gt;=2,$P$3),IF(S307&gt;=2,$S$3),IF(V307&gt;=2,$V$3),IF(Y307&gt;=2,$Y$3),IF(AB307&gt;=2,$AB$3),IF(AE307&gt;=2,$AE$3),IF(AH307&gt;=2,$AH$3),IF(AK307&gt;=2,$AK$3))))),"")</f>
        <v/>
      </c>
      <c r="AO307" s="2" t="str">
        <f>IF(AM307="3E","3E",IF(COUNT($A307)=0,"",IF(COUNT(AK307)=0,"I",LOOKUP(AM307,{0,2,2.25,2.5,2.75,3,3.25,3.5,3.75,4},{"F","D","C","C+","B-","B","B+","A-","A","A+"}))))</f>
        <v/>
      </c>
      <c r="AP307" s="2" t="str">
        <f>IF(AM307="3E","3E",IF(OR(COUNT($A307)=0,COUNT(W307)=0),"",IF(AND(Y307&gt;=2,AM307&gt;=2,AN307&gt;=28),"PASS","FAIL")))</f>
        <v/>
      </c>
      <c r="AQ307" s="2" t="str">
        <f>IF(COUNT($A307)=0,"",IF(AP307="3E","3E",IF(AP307="PASS",CONCATENATE(IF(N(D307)&lt;2,"411F,",""),IF(N(G307)&lt;2,"412F,",""),IF(N(J307)&lt;2,"413F,",""),IF(N(M307)&lt;2,"421F,",""),IF(N(P307)&lt;2,"422F,",""),IF(N(S307)&lt;2,"423F,",""),IF(N(AB307)&lt;2,"431F,",""),IF(N(AE307)&lt;2,"432F,",""),IF(N(AH307)&lt;2,"433F,","")),"")))</f>
        <v/>
      </c>
      <c r="AR307" s="6" t="str">
        <f t="shared" si="5"/>
        <v/>
      </c>
    </row>
    <row r="308" spans="1:44" ht="18.95" customHeight="1" x14ac:dyDescent="0.25">
      <c r="A308" s="93" t="str">
        <f>IF(DR!$B310="","",DR!$B310)</f>
        <v/>
      </c>
      <c r="B308" s="5" t="str">
        <f>IF(COUNT($A308)=0,"",IF($A308&lt;&gt;DR!$B310,"ERR",DR!J310))</f>
        <v/>
      </c>
      <c r="C308" s="2" t="str">
        <f>IF(COUNT($A308)=0,"",IF(B308="3E","3E",IF(B308="","I",LOOKUP(B308/D$2,{0,0.4,0.45,0.5,0.55,0.6,0.65,0.7,0.75,0.8,1},{"F","D","C","C+","B-","B","B+","A-","A","A+"}))))</f>
        <v/>
      </c>
      <c r="D308" s="99" t="str">
        <f>IF(COUNT($A308)=0,"",IF(B308="","--",IF(B308="3E","3E",LOOKUP(B308/D$2,{0,0.4,0.45,0.5,0.55,0.6,0.65,0.7,0.75,0.8,1},{0,2,2.25,2.5,2.75,3,3.25,3.5,3.75,4}))))</f>
        <v/>
      </c>
      <c r="E308" s="5" t="str">
        <f>IF(COUNT($A308)=0,"",IF($A308&lt;&gt;DR!$B310,"ERR",DR!R310))</f>
        <v/>
      </c>
      <c r="F308" s="2" t="str">
        <f>IF(COUNT($A308)=0,"",IF(E308="3E","3E",IF(E308="","I",LOOKUP(E308/G$2,{0,0.4,0.45,0.5,0.55,0.6,0.65,0.7,0.75,0.8,1},{"F","D","C","C+","B-","B","B+","A-","A","A+"}))))</f>
        <v/>
      </c>
      <c r="G308" s="99" t="str">
        <f>IF(COUNT($A308)=0,"",IF(E308="","--",IF(E308="3E","3E",LOOKUP(E308/G$2,{0,0.4,0.45,0.5,0.55,0.6,0.65,0.7,0.75,0.8,1},{0,2,2.25,2.5,2.75,3,3.25,3.5,3.75,4}))))</f>
        <v/>
      </c>
      <c r="H308" s="5" t="str">
        <f>IF(COUNT($A308)=0,"",IF($A308&lt;&gt;DR!$B310,"ERR",DR!Z310))</f>
        <v/>
      </c>
      <c r="I308" s="2" t="str">
        <f>IF(COUNT($A308)=0,"",IF(H308="3E","3E",IF(H308="","I",LOOKUP(H308/J$2,{0,0.4,0.45,0.5,0.55,0.6,0.65,0.7,0.75,0.8,1},{"F","D","C","C+","B-","B","B+","A-","A","A+"}))))</f>
        <v/>
      </c>
      <c r="J308" s="99" t="str">
        <f>IF(COUNT($A308)=0,"",IF(H308="","--",IF(H308="3E","3E",LOOKUP(H308/J$2,{0,0.4,0.45,0.5,0.55,0.6,0.65,0.7,0.75,0.8,1},{0,2,2.25,2.5,2.75,3,3.25,3.5,3.75,4}))))</f>
        <v/>
      </c>
      <c r="K308" s="5" t="str">
        <f>IF(COUNT($A308)=0,"",IF($A308&lt;&gt;DR!$B310,"ERR",DR!AH310))</f>
        <v/>
      </c>
      <c r="L308" s="2" t="str">
        <f>IF(COUNT($A308)=0,"",IF(K308="3E","3E",IF(K308="","I",LOOKUP(K308/M$2,{0,0.4,0.45,0.5,0.55,0.6,0.65,0.7,0.75,0.8,1},{"F","D","C","C+","B-","B","B+","A-","A","A+"}))))</f>
        <v/>
      </c>
      <c r="M308" s="99" t="str">
        <f>IF(COUNT($A308)=0,"",IF(K308="","--",IF(K308="3E","3E",LOOKUP(K308/M$2,{0,0.4,0.45,0.5,0.55,0.6,0.65,0.7,0.75,0.8,1},{0,2,2.25,2.5,2.75,3,3.25,3.5,3.75,4}))))</f>
        <v/>
      </c>
      <c r="N308" s="5" t="str">
        <f>IF(COUNT($A308)=0,"",IF($A308&lt;&gt;DR!$B310,"ERR",DR!AP310))</f>
        <v/>
      </c>
      <c r="O308" s="2" t="str">
        <f>IF(COUNT($A308)=0,"",IF(N308="3E","3E",IF(N308="","I",LOOKUP(N308/P$2,{0,0.4,0.45,0.5,0.55,0.6,0.65,0.7,0.75,0.8,1},{"F","D","C","C+","B-","B","B+","A-","A","A+"}))))</f>
        <v/>
      </c>
      <c r="P308" s="99" t="str">
        <f>IF(COUNT($A308)=0,"",IF(N308="","--",IF(N308="3E","3E",LOOKUP(N308/P$2,{0,0.4,0.45,0.5,0.55,0.6,0.65,0.7,0.75,0.8,1},{0,2,2.25,2.5,2.75,3,3.25,3.5,3.75,4}))))</f>
        <v/>
      </c>
      <c r="Q308" s="5" t="str">
        <f>IF(COUNT($A308)=0,"",IF($A308&lt;&gt;DR!$B310,"ERR",DR!AX310))</f>
        <v/>
      </c>
      <c r="R308" s="2" t="str">
        <f>IF(COUNT($A308)=0,"",IF(Q308="3E","3E",IF(Q308="","I",LOOKUP(Q308/S$2,{0,0.4,0.45,0.5,0.55,0.6,0.65,0.7,0.75,0.8,1},{"F","D","C","C+","B-","B","B+","A-","A","A+"}))))</f>
        <v/>
      </c>
      <c r="S308" s="99" t="str">
        <f>IF(COUNT($A308)=0,"",IF(Q308="","--",IF(Q308="3E","3E",LOOKUP(Q308/S$2,{0,0.4,0.45,0.5,0.55,0.6,0.65,0.7,0.75,0.8,1},{0,2,2.25,2.5,2.75,3,3.25,3.5,3.75,4}))))</f>
        <v/>
      </c>
      <c r="T308" s="5" t="str">
        <f>IF(OR(COUNT($A308)=0,DR!BZ310=""),"",IF($A308&lt;&gt;DR!$B310,"ERR",DR!BZ310))</f>
        <v/>
      </c>
      <c r="U308" s="2" t="str">
        <f>IF(COUNT($A308)=0,"",IF(T308="3E","3E",IF(T308="","I",LOOKUP(T308/V$2,{0,0.4,0.45,0.5,0.55,0.6,0.65,0.7,0.75,0.8,1},{"F","D","C","C+","B-","B","B+","A-","A","A+"}))))</f>
        <v/>
      </c>
      <c r="V308" s="99" t="str">
        <f>IF(COUNT($A308)=0,"",IF(T308="","--",IF(T308="3E","3E",LOOKUP(T308/V$2,{0,0.4,0.45,0.5,0.55,0.6,0.65,0.7,0.75,0.8,1},{0,2,2.25,2.5,2.75,3,3.25,3.5,3.75,4}))))</f>
        <v/>
      </c>
      <c r="W308" s="5" t="str">
        <f>IF(COUNT($A308)=0,"",IF($A308&lt;&gt;DR!$B310,"ERR",IF(DR!$A310="IM",DR!CL310,DR!CK310)))</f>
        <v/>
      </c>
      <c r="X308" s="2" t="str">
        <f>IF(COUNT($A308)=0,"",IF(W308="3E","3E",IF(W308="","I",LOOKUP(W308/Y$2,{0,0.4,0.45,0.5,0.55,0.6,0.65,0.7,0.75,0.8,1},{"F","D","C","C+","B-","B","B+","A-","A","A+"}))))</f>
        <v/>
      </c>
      <c r="Y308" s="99" t="str">
        <f>IF(COUNT($A308)=0,"",IF(W308="","--",IF(W308="3E","3E",LOOKUP(W308/Y$2,{0,0.4,0.45,0.5,0.55,0.6,0.65,0.7,0.75,0.8,1},{0,2,2.25,2.5,2.75,3,3.25,3.5,3.75,4}))))</f>
        <v/>
      </c>
      <c r="Z308" s="5" t="str">
        <f>IF(COUNT($A308)=0,"",IF($A308&lt;&gt;DR!$B310,"ERR",DR!BF310))</f>
        <v/>
      </c>
      <c r="AA308" s="2" t="str">
        <f>IF(COUNT($A308)=0,"",IF(Z308="3E","3E",IF(Z308="","I",LOOKUP(Z308/AB$2,{0,0.4,0.45,0.5,0.55,0.6,0.65,0.7,0.75,0.8,1},{"F","D","C","C+","B-","B","B+","A-","A","A+"}))))</f>
        <v/>
      </c>
      <c r="AB308" s="99" t="str">
        <f>IF(COUNT($A308)=0,"",IF(Z308="","--",IF(Z308="3E","3E",LOOKUP(Z308/AB$2,{0,0.4,0.45,0.5,0.55,0.6,0.65,0.7,0.75,0.8,1},{0,2,2.25,2.5,2.75,3,3.25,3.5,3.75,4}))))</f>
        <v/>
      </c>
      <c r="AC308" s="5" t="str">
        <f>IF(COUNT($A308)=0,"",IF($A308&lt;&gt;DR!$B310,"ERR",DR!BG310))</f>
        <v/>
      </c>
      <c r="AD308" s="2" t="str">
        <f>IF(COUNT($A308)=0,"",IF(AC308="3E","3E",IF(AC308="","I",LOOKUP(AC308/AE$2,{0,0.4,0.45,0.5,0.55,0.6,0.65,0.7,0.75,0.8,1},{"F","D","C","C+","B-","B","B+","A-","A","A+"}))))</f>
        <v/>
      </c>
      <c r="AE308" s="99" t="str">
        <f>IF(COUNT($A308)=0,"",IF(AC308="","--",IF(AC308="3E","3E",LOOKUP(AC308/AE$2,{0,0.4,0.45,0.5,0.55,0.6,0.65,0.7,0.75,0.8,1},{0,2,2.25,2.5,2.75,3,3.25,3.5,3.75,4}))))</f>
        <v/>
      </c>
      <c r="AF308" s="5" t="str">
        <f>IF(COUNT($A308)=0,"",IF($A308&lt;&gt;DR!$B310,"ERR",DR!BQ310))</f>
        <v/>
      </c>
      <c r="AG308" s="2" t="str">
        <f>IF(COUNT($A308)=0,"",IF(AF308="3E","3E",IF(AF308="","I",LOOKUP(AF308/AH$2,{0,0.4,0.45,0.5,0.55,0.6,0.65,0.7,0.75,0.8,1},{"F","D","C","C+","B-","B","B+","A-","A","A+"}))))</f>
        <v/>
      </c>
      <c r="AH308" s="99" t="str">
        <f>IF(COUNT($A308)=0,"",IF(AF308="","--",IF(AF308="3E","3E",LOOKUP(AF308/AH$2,{0,0.4,0.45,0.5,0.55,0.6,0.65,0.7,0.75,0.8,1},{0,2,2.25,2.5,2.75,3,3.25,3.5,3.75,4}))))</f>
        <v/>
      </c>
      <c r="AI308" s="5" t="str">
        <f>IF(COUNT($A308)=0,"",IF($A308&lt;&gt;DR!$B310,"ERR",DR!BY310))</f>
        <v/>
      </c>
      <c r="AJ308" s="2" t="str">
        <f>IF(COUNT($A308)=0,"",IF(AI308="3E","3E",IF(AI308="","I",LOOKUP(AI308/AK$2,{0,0.4,0.45,0.5,0.55,0.6,0.65,0.7,0.75,0.8,1},{"F","D","C","C+","B-","B","B+","A-","A","A+"}))))</f>
        <v/>
      </c>
      <c r="AK308" s="103" t="str">
        <f>IF(COUNT($A308)=0,"",IF(AI308="","--",IF(AI308="3E","3E",LOOKUP(AI308/AK$2,{0,0.4,0.45,0.5,0.55,0.6,0.65,0.7,0.75,0.8,1},{0,2,2.25,2.5,2.75,3,3.25,3.5,3.75,4}))))</f>
        <v/>
      </c>
      <c r="AL308" s="94" t="str">
        <f>IFERROR(IF(COUNT($A308)=0,"",IF(COUNT(W308)=0,"--",IF(COUNTIF(B308:AK308,"3E")&gt;0,"3E",SUM(IF(D308&gt;=2,D308*$D$3),IF(G308&gt;=2,G308*$G$3),IF(J308&gt;=2,J308*$J$3),IF(M308&gt;=2,M308*$M$3),IF(P308&gt;=2,P308*$P$3),IF(S308&gt;=2,S308*$S$3),IF(V308&gt;=2,V308*$V$3),IF(Y308&gt;=2,Y308*$Y$3),IF(AB308&gt;=2,AB308*$AB$3),IF(AE308&gt;=2,AE308*$AE$3),IF(AH308&gt;=2,AH308*$AH$3),IF(AK308&gt;=2,AK308*$AK$3))))),"")</f>
        <v/>
      </c>
      <c r="AM308" s="4" t="str">
        <f>IF(COUNT($A308)=0,"",IF(COUNT(W308)=0,"--",IF(COUNTIF(B308:Y308,"3E")&gt;0,"3E",TRUNC(SUM(IF(N(D308)&gt;=2,D$3*D308,0),IF(N(G308)&gt;=2,G$3*G308,0),IF(N(J308)&gt;=2,J$3*J308,0),IF(N(M308)&gt;=2,M$3*M308,0),IF(N(P308)&gt;=2,P$3*P308,0),IF(N(S308)&gt;=2,S$3*S308,0),IF(N(AB308)&gt;=2,AB$3*AB308,0),IF(N(AE308)&gt;=2,AE$3*AE308,0),IF(N(AH308)&gt;=2,AH$3*AH308,0),IF(N(V308)&gt;=2,V$3*V308,0),IF(N(Y308)&gt;=2,Y$3*Y308,0))/TCP,3))))</f>
        <v/>
      </c>
      <c r="AN308" s="2" t="str">
        <f>IFERROR(IF(COUNT($A308)=0,"",IF(COUNT(W308)=0,"--",IF(COUNTIF(B308:AK308,"3E")&gt;0,"3E",SUM(IF(D308&gt;=2,$D$3),IF(G308&gt;=2,$G$3),IF(J308&gt;=2,$J$3),IF(M308&gt;=2,$M$3),IF(P308&gt;=2,$P$3),IF(S308&gt;=2,$S$3),IF(V308&gt;=2,$V$3),IF(Y308&gt;=2,$Y$3),IF(AB308&gt;=2,$AB$3),IF(AE308&gt;=2,$AE$3),IF(AH308&gt;=2,$AH$3),IF(AK308&gt;=2,$AK$3))))),"")</f>
        <v/>
      </c>
      <c r="AO308" s="2" t="str">
        <f>IF(AM308="3E","3E",IF(COUNT($A308)=0,"",IF(COUNT(AK308)=0,"I",LOOKUP(AM308,{0,2,2.25,2.5,2.75,3,3.25,3.5,3.75,4},{"F","D","C","C+","B-","B","B+","A-","A","A+"}))))</f>
        <v/>
      </c>
      <c r="AP308" s="2" t="str">
        <f>IF(AM308="3E","3E",IF(OR(COUNT($A308)=0,COUNT(W308)=0),"",IF(AND(Y308&gt;=2,AM308&gt;=2,AN308&gt;=28),"PASS","FAIL")))</f>
        <v/>
      </c>
      <c r="AQ308" s="2" t="str">
        <f>IF(COUNT($A308)=0,"",IF(AP308="3E","3E",IF(AP308="PASS",CONCATENATE(IF(N(D308)&lt;2,"411F,",""),IF(N(G308)&lt;2,"412F,",""),IF(N(J308)&lt;2,"413F,",""),IF(N(M308)&lt;2,"421F,",""),IF(N(P308)&lt;2,"422F,",""),IF(N(S308)&lt;2,"423F,",""),IF(N(AB308)&lt;2,"431F,",""),IF(N(AE308)&lt;2,"432F,",""),IF(N(AH308)&lt;2,"433F,","")),"")))</f>
        <v/>
      </c>
      <c r="AR308" s="6" t="str">
        <f t="shared" si="5"/>
        <v/>
      </c>
    </row>
    <row r="309" spans="1:44" ht="18.95" customHeight="1" x14ac:dyDescent="0.25">
      <c r="A309" s="93" t="str">
        <f>IF(DR!$B311="","",DR!$B311)</f>
        <v/>
      </c>
      <c r="B309" s="5" t="str">
        <f>IF(COUNT($A309)=0,"",IF($A309&lt;&gt;DR!$B311,"ERR",DR!J311))</f>
        <v/>
      </c>
      <c r="C309" s="2" t="str">
        <f>IF(COUNT($A309)=0,"",IF(B309="3E","3E",IF(B309="","I",LOOKUP(B309/D$2,{0,0.4,0.45,0.5,0.55,0.6,0.65,0.7,0.75,0.8,1},{"F","D","C","C+","B-","B","B+","A-","A","A+"}))))</f>
        <v/>
      </c>
      <c r="D309" s="99" t="str">
        <f>IF(COUNT($A309)=0,"",IF(B309="","--",IF(B309="3E","3E",LOOKUP(B309/D$2,{0,0.4,0.45,0.5,0.55,0.6,0.65,0.7,0.75,0.8,1},{0,2,2.25,2.5,2.75,3,3.25,3.5,3.75,4}))))</f>
        <v/>
      </c>
      <c r="E309" s="5" t="str">
        <f>IF(COUNT($A309)=0,"",IF($A309&lt;&gt;DR!$B311,"ERR",DR!R311))</f>
        <v/>
      </c>
      <c r="F309" s="2" t="str">
        <f>IF(COUNT($A309)=0,"",IF(E309="3E","3E",IF(E309="","I",LOOKUP(E309/G$2,{0,0.4,0.45,0.5,0.55,0.6,0.65,0.7,0.75,0.8,1},{"F","D","C","C+","B-","B","B+","A-","A","A+"}))))</f>
        <v/>
      </c>
      <c r="G309" s="99" t="str">
        <f>IF(COUNT($A309)=0,"",IF(E309="","--",IF(E309="3E","3E",LOOKUP(E309/G$2,{0,0.4,0.45,0.5,0.55,0.6,0.65,0.7,0.75,0.8,1},{0,2,2.25,2.5,2.75,3,3.25,3.5,3.75,4}))))</f>
        <v/>
      </c>
      <c r="H309" s="5" t="str">
        <f>IF(COUNT($A309)=0,"",IF($A309&lt;&gt;DR!$B311,"ERR",DR!Z311))</f>
        <v/>
      </c>
      <c r="I309" s="2" t="str">
        <f>IF(COUNT($A309)=0,"",IF(H309="3E","3E",IF(H309="","I",LOOKUP(H309/J$2,{0,0.4,0.45,0.5,0.55,0.6,0.65,0.7,0.75,0.8,1},{"F","D","C","C+","B-","B","B+","A-","A","A+"}))))</f>
        <v/>
      </c>
      <c r="J309" s="99" t="str">
        <f>IF(COUNT($A309)=0,"",IF(H309="","--",IF(H309="3E","3E",LOOKUP(H309/J$2,{0,0.4,0.45,0.5,0.55,0.6,0.65,0.7,0.75,0.8,1},{0,2,2.25,2.5,2.75,3,3.25,3.5,3.75,4}))))</f>
        <v/>
      </c>
      <c r="K309" s="5" t="str">
        <f>IF(COUNT($A309)=0,"",IF($A309&lt;&gt;DR!$B311,"ERR",DR!AH311))</f>
        <v/>
      </c>
      <c r="L309" s="2" t="str">
        <f>IF(COUNT($A309)=0,"",IF(K309="3E","3E",IF(K309="","I",LOOKUP(K309/M$2,{0,0.4,0.45,0.5,0.55,0.6,0.65,0.7,0.75,0.8,1},{"F","D","C","C+","B-","B","B+","A-","A","A+"}))))</f>
        <v/>
      </c>
      <c r="M309" s="99" t="str">
        <f>IF(COUNT($A309)=0,"",IF(K309="","--",IF(K309="3E","3E",LOOKUP(K309/M$2,{0,0.4,0.45,0.5,0.55,0.6,0.65,0.7,0.75,0.8,1},{0,2,2.25,2.5,2.75,3,3.25,3.5,3.75,4}))))</f>
        <v/>
      </c>
      <c r="N309" s="5" t="str">
        <f>IF(COUNT($A309)=0,"",IF($A309&lt;&gt;DR!$B311,"ERR",DR!AP311))</f>
        <v/>
      </c>
      <c r="O309" s="2" t="str">
        <f>IF(COUNT($A309)=0,"",IF(N309="3E","3E",IF(N309="","I",LOOKUP(N309/P$2,{0,0.4,0.45,0.5,0.55,0.6,0.65,0.7,0.75,0.8,1},{"F","D","C","C+","B-","B","B+","A-","A","A+"}))))</f>
        <v/>
      </c>
      <c r="P309" s="99" t="str">
        <f>IF(COUNT($A309)=0,"",IF(N309="","--",IF(N309="3E","3E",LOOKUP(N309/P$2,{0,0.4,0.45,0.5,0.55,0.6,0.65,0.7,0.75,0.8,1},{0,2,2.25,2.5,2.75,3,3.25,3.5,3.75,4}))))</f>
        <v/>
      </c>
      <c r="Q309" s="5" t="str">
        <f>IF(COUNT($A309)=0,"",IF($A309&lt;&gt;DR!$B311,"ERR",DR!AX311))</f>
        <v/>
      </c>
      <c r="R309" s="2" t="str">
        <f>IF(COUNT($A309)=0,"",IF(Q309="3E","3E",IF(Q309="","I",LOOKUP(Q309/S$2,{0,0.4,0.45,0.5,0.55,0.6,0.65,0.7,0.75,0.8,1},{"F","D","C","C+","B-","B","B+","A-","A","A+"}))))</f>
        <v/>
      </c>
      <c r="S309" s="99" t="str">
        <f>IF(COUNT($A309)=0,"",IF(Q309="","--",IF(Q309="3E","3E",LOOKUP(Q309/S$2,{0,0.4,0.45,0.5,0.55,0.6,0.65,0.7,0.75,0.8,1},{0,2,2.25,2.5,2.75,3,3.25,3.5,3.75,4}))))</f>
        <v/>
      </c>
      <c r="T309" s="5" t="str">
        <f>IF(OR(COUNT($A309)=0,DR!BZ311=""),"",IF($A309&lt;&gt;DR!$B311,"ERR",DR!BZ311))</f>
        <v/>
      </c>
      <c r="U309" s="2" t="str">
        <f>IF(COUNT($A309)=0,"",IF(T309="3E","3E",IF(T309="","I",LOOKUP(T309/V$2,{0,0.4,0.45,0.5,0.55,0.6,0.65,0.7,0.75,0.8,1},{"F","D","C","C+","B-","B","B+","A-","A","A+"}))))</f>
        <v/>
      </c>
      <c r="V309" s="99" t="str">
        <f>IF(COUNT($A309)=0,"",IF(T309="","--",IF(T309="3E","3E",LOOKUP(T309/V$2,{0,0.4,0.45,0.5,0.55,0.6,0.65,0.7,0.75,0.8,1},{0,2,2.25,2.5,2.75,3,3.25,3.5,3.75,4}))))</f>
        <v/>
      </c>
      <c r="W309" s="5" t="str">
        <f>IF(COUNT($A309)=0,"",IF($A309&lt;&gt;DR!$B311,"ERR",IF(DR!$A311="IM",DR!CL311,DR!CK311)))</f>
        <v/>
      </c>
      <c r="X309" s="2" t="str">
        <f>IF(COUNT($A309)=0,"",IF(W309="3E","3E",IF(W309="","I",LOOKUP(W309/Y$2,{0,0.4,0.45,0.5,0.55,0.6,0.65,0.7,0.75,0.8,1},{"F","D","C","C+","B-","B","B+","A-","A","A+"}))))</f>
        <v/>
      </c>
      <c r="Y309" s="99" t="str">
        <f>IF(COUNT($A309)=0,"",IF(W309="","--",IF(W309="3E","3E",LOOKUP(W309/Y$2,{0,0.4,0.45,0.5,0.55,0.6,0.65,0.7,0.75,0.8,1},{0,2,2.25,2.5,2.75,3,3.25,3.5,3.75,4}))))</f>
        <v/>
      </c>
      <c r="Z309" s="5" t="str">
        <f>IF(COUNT($A309)=0,"",IF($A309&lt;&gt;DR!$B311,"ERR",DR!BF311))</f>
        <v/>
      </c>
      <c r="AA309" s="2" t="str">
        <f>IF(COUNT($A309)=0,"",IF(Z309="3E","3E",IF(Z309="","I",LOOKUP(Z309/AB$2,{0,0.4,0.45,0.5,0.55,0.6,0.65,0.7,0.75,0.8,1},{"F","D","C","C+","B-","B","B+","A-","A","A+"}))))</f>
        <v/>
      </c>
      <c r="AB309" s="99" t="str">
        <f>IF(COUNT($A309)=0,"",IF(Z309="","--",IF(Z309="3E","3E",LOOKUP(Z309/AB$2,{0,0.4,0.45,0.5,0.55,0.6,0.65,0.7,0.75,0.8,1},{0,2,2.25,2.5,2.75,3,3.25,3.5,3.75,4}))))</f>
        <v/>
      </c>
      <c r="AC309" s="5" t="str">
        <f>IF(COUNT($A309)=0,"",IF($A309&lt;&gt;DR!$B311,"ERR",DR!BG311))</f>
        <v/>
      </c>
      <c r="AD309" s="2" t="str">
        <f>IF(COUNT($A309)=0,"",IF(AC309="3E","3E",IF(AC309="","I",LOOKUP(AC309/AE$2,{0,0.4,0.45,0.5,0.55,0.6,0.65,0.7,0.75,0.8,1},{"F","D","C","C+","B-","B","B+","A-","A","A+"}))))</f>
        <v/>
      </c>
      <c r="AE309" s="99" t="str">
        <f>IF(COUNT($A309)=0,"",IF(AC309="","--",IF(AC309="3E","3E",LOOKUP(AC309/AE$2,{0,0.4,0.45,0.5,0.55,0.6,0.65,0.7,0.75,0.8,1},{0,2,2.25,2.5,2.75,3,3.25,3.5,3.75,4}))))</f>
        <v/>
      </c>
      <c r="AF309" s="5" t="str">
        <f>IF(COUNT($A309)=0,"",IF($A309&lt;&gt;DR!$B311,"ERR",DR!BQ311))</f>
        <v/>
      </c>
      <c r="AG309" s="2" t="str">
        <f>IF(COUNT($A309)=0,"",IF(AF309="3E","3E",IF(AF309="","I",LOOKUP(AF309/AH$2,{0,0.4,0.45,0.5,0.55,0.6,0.65,0.7,0.75,0.8,1},{"F","D","C","C+","B-","B","B+","A-","A","A+"}))))</f>
        <v/>
      </c>
      <c r="AH309" s="99" t="str">
        <f>IF(COUNT($A309)=0,"",IF(AF309="","--",IF(AF309="3E","3E",LOOKUP(AF309/AH$2,{0,0.4,0.45,0.5,0.55,0.6,0.65,0.7,0.75,0.8,1},{0,2,2.25,2.5,2.75,3,3.25,3.5,3.75,4}))))</f>
        <v/>
      </c>
      <c r="AI309" s="5" t="str">
        <f>IF(COUNT($A309)=0,"",IF($A309&lt;&gt;DR!$B311,"ERR",DR!BY311))</f>
        <v/>
      </c>
      <c r="AJ309" s="2" t="str">
        <f>IF(COUNT($A309)=0,"",IF(AI309="3E","3E",IF(AI309="","I",LOOKUP(AI309/AK$2,{0,0.4,0.45,0.5,0.55,0.6,0.65,0.7,0.75,0.8,1},{"F","D","C","C+","B-","B","B+","A-","A","A+"}))))</f>
        <v/>
      </c>
      <c r="AK309" s="103" t="str">
        <f>IF(COUNT($A309)=0,"",IF(AI309="","--",IF(AI309="3E","3E",LOOKUP(AI309/AK$2,{0,0.4,0.45,0.5,0.55,0.6,0.65,0.7,0.75,0.8,1},{0,2,2.25,2.5,2.75,3,3.25,3.5,3.75,4}))))</f>
        <v/>
      </c>
      <c r="AL309" s="94" t="str">
        <f>IFERROR(IF(COUNT($A309)=0,"",IF(COUNT(W309)=0,"--",IF(COUNTIF(B309:AK309,"3E")&gt;0,"3E",SUM(IF(D309&gt;=2,D309*$D$3),IF(G309&gt;=2,G309*$G$3),IF(J309&gt;=2,J309*$J$3),IF(M309&gt;=2,M309*$M$3),IF(P309&gt;=2,P309*$P$3),IF(S309&gt;=2,S309*$S$3),IF(V309&gt;=2,V309*$V$3),IF(Y309&gt;=2,Y309*$Y$3),IF(AB309&gt;=2,AB309*$AB$3),IF(AE309&gt;=2,AE309*$AE$3),IF(AH309&gt;=2,AH309*$AH$3),IF(AK309&gt;=2,AK309*$AK$3))))),"")</f>
        <v/>
      </c>
      <c r="AM309" s="4" t="str">
        <f>IF(COUNT($A309)=0,"",IF(COUNT(W309)=0,"--",IF(COUNTIF(B309:Y309,"3E")&gt;0,"3E",TRUNC(SUM(IF(N(D309)&gt;=2,D$3*D309,0),IF(N(G309)&gt;=2,G$3*G309,0),IF(N(J309)&gt;=2,J$3*J309,0),IF(N(M309)&gt;=2,M$3*M309,0),IF(N(P309)&gt;=2,P$3*P309,0),IF(N(S309)&gt;=2,S$3*S309,0),IF(N(AB309)&gt;=2,AB$3*AB309,0),IF(N(AE309)&gt;=2,AE$3*AE309,0),IF(N(AH309)&gt;=2,AH$3*AH309,0),IF(N(V309)&gt;=2,V$3*V309,0),IF(N(Y309)&gt;=2,Y$3*Y309,0))/TCP,3))))</f>
        <v/>
      </c>
      <c r="AN309" s="2" t="str">
        <f>IFERROR(IF(COUNT($A309)=0,"",IF(COUNT(W309)=0,"--",IF(COUNTIF(B309:AK309,"3E")&gt;0,"3E",SUM(IF(D309&gt;=2,$D$3),IF(G309&gt;=2,$G$3),IF(J309&gt;=2,$J$3),IF(M309&gt;=2,$M$3),IF(P309&gt;=2,$P$3),IF(S309&gt;=2,$S$3),IF(V309&gt;=2,$V$3),IF(Y309&gt;=2,$Y$3),IF(AB309&gt;=2,$AB$3),IF(AE309&gt;=2,$AE$3),IF(AH309&gt;=2,$AH$3),IF(AK309&gt;=2,$AK$3))))),"")</f>
        <v/>
      </c>
      <c r="AO309" s="2" t="str">
        <f>IF(AM309="3E","3E",IF(COUNT($A309)=0,"",IF(COUNT(AK309)=0,"I",LOOKUP(AM309,{0,2,2.25,2.5,2.75,3,3.25,3.5,3.75,4},{"F","D","C","C+","B-","B","B+","A-","A","A+"}))))</f>
        <v/>
      </c>
      <c r="AP309" s="2" t="str">
        <f>IF(AM309="3E","3E",IF(OR(COUNT($A309)=0,COUNT(W309)=0),"",IF(AND(Y309&gt;=2,AM309&gt;=2,AN309&gt;=28),"PASS","FAIL")))</f>
        <v/>
      </c>
      <c r="AQ309" s="2" t="str">
        <f>IF(COUNT($A309)=0,"",IF(AP309="3E","3E",IF(AP309="PASS",CONCATENATE(IF(N(D309)&lt;2,"411F,",""),IF(N(G309)&lt;2,"412F,",""),IF(N(J309)&lt;2,"413F,",""),IF(N(M309)&lt;2,"421F,",""),IF(N(P309)&lt;2,"422F,",""),IF(N(S309)&lt;2,"423F,",""),IF(N(AB309)&lt;2,"431F,",""),IF(N(AE309)&lt;2,"432F,",""),IF(N(AH309)&lt;2,"433F,","")),"")))</f>
        <v/>
      </c>
      <c r="AR309" s="6" t="str">
        <f t="shared" si="5"/>
        <v/>
      </c>
    </row>
    <row r="310" spans="1:44" ht="18.95" customHeight="1" x14ac:dyDescent="0.25">
      <c r="A310" s="93" t="str">
        <f>IF(DR!$B312="","",DR!$B312)</f>
        <v/>
      </c>
      <c r="B310" s="5" t="str">
        <f>IF(COUNT($A310)=0,"",IF($A310&lt;&gt;DR!$B312,"ERR",DR!J312))</f>
        <v/>
      </c>
      <c r="C310" s="2" t="str">
        <f>IF(COUNT($A310)=0,"",IF(B310="3E","3E",IF(B310="","I",LOOKUP(B310/D$2,{0,0.4,0.45,0.5,0.55,0.6,0.65,0.7,0.75,0.8,1},{"F","D","C","C+","B-","B","B+","A-","A","A+"}))))</f>
        <v/>
      </c>
      <c r="D310" s="99" t="str">
        <f>IF(COUNT($A310)=0,"",IF(B310="","--",IF(B310="3E","3E",LOOKUP(B310/D$2,{0,0.4,0.45,0.5,0.55,0.6,0.65,0.7,0.75,0.8,1},{0,2,2.25,2.5,2.75,3,3.25,3.5,3.75,4}))))</f>
        <v/>
      </c>
      <c r="E310" s="5" t="str">
        <f>IF(COUNT($A310)=0,"",IF($A310&lt;&gt;DR!$B312,"ERR",DR!R312))</f>
        <v/>
      </c>
      <c r="F310" s="2" t="str">
        <f>IF(COUNT($A310)=0,"",IF(E310="3E","3E",IF(E310="","I",LOOKUP(E310/G$2,{0,0.4,0.45,0.5,0.55,0.6,0.65,0.7,0.75,0.8,1},{"F","D","C","C+","B-","B","B+","A-","A","A+"}))))</f>
        <v/>
      </c>
      <c r="G310" s="99" t="str">
        <f>IF(COUNT($A310)=0,"",IF(E310="","--",IF(E310="3E","3E",LOOKUP(E310/G$2,{0,0.4,0.45,0.5,0.55,0.6,0.65,0.7,0.75,0.8,1},{0,2,2.25,2.5,2.75,3,3.25,3.5,3.75,4}))))</f>
        <v/>
      </c>
      <c r="H310" s="5" t="str">
        <f>IF(COUNT($A310)=0,"",IF($A310&lt;&gt;DR!$B312,"ERR",DR!Z312))</f>
        <v/>
      </c>
      <c r="I310" s="2" t="str">
        <f>IF(COUNT($A310)=0,"",IF(H310="3E","3E",IF(H310="","I",LOOKUP(H310/J$2,{0,0.4,0.45,0.5,0.55,0.6,0.65,0.7,0.75,0.8,1},{"F","D","C","C+","B-","B","B+","A-","A","A+"}))))</f>
        <v/>
      </c>
      <c r="J310" s="99" t="str">
        <f>IF(COUNT($A310)=0,"",IF(H310="","--",IF(H310="3E","3E",LOOKUP(H310/J$2,{0,0.4,0.45,0.5,0.55,0.6,0.65,0.7,0.75,0.8,1},{0,2,2.25,2.5,2.75,3,3.25,3.5,3.75,4}))))</f>
        <v/>
      </c>
      <c r="K310" s="5" t="str">
        <f>IF(COUNT($A310)=0,"",IF($A310&lt;&gt;DR!$B312,"ERR",DR!AH312))</f>
        <v/>
      </c>
      <c r="L310" s="2" t="str">
        <f>IF(COUNT($A310)=0,"",IF(K310="3E","3E",IF(K310="","I",LOOKUP(K310/M$2,{0,0.4,0.45,0.5,0.55,0.6,0.65,0.7,0.75,0.8,1},{"F","D","C","C+","B-","B","B+","A-","A","A+"}))))</f>
        <v/>
      </c>
      <c r="M310" s="99" t="str">
        <f>IF(COUNT($A310)=0,"",IF(K310="","--",IF(K310="3E","3E",LOOKUP(K310/M$2,{0,0.4,0.45,0.5,0.55,0.6,0.65,0.7,0.75,0.8,1},{0,2,2.25,2.5,2.75,3,3.25,3.5,3.75,4}))))</f>
        <v/>
      </c>
      <c r="N310" s="5" t="str">
        <f>IF(COUNT($A310)=0,"",IF($A310&lt;&gt;DR!$B312,"ERR",DR!AP312))</f>
        <v/>
      </c>
      <c r="O310" s="2" t="str">
        <f>IF(COUNT($A310)=0,"",IF(N310="3E","3E",IF(N310="","I",LOOKUP(N310/P$2,{0,0.4,0.45,0.5,0.55,0.6,0.65,0.7,0.75,0.8,1},{"F","D","C","C+","B-","B","B+","A-","A","A+"}))))</f>
        <v/>
      </c>
      <c r="P310" s="99" t="str">
        <f>IF(COUNT($A310)=0,"",IF(N310="","--",IF(N310="3E","3E",LOOKUP(N310/P$2,{0,0.4,0.45,0.5,0.55,0.6,0.65,0.7,0.75,0.8,1},{0,2,2.25,2.5,2.75,3,3.25,3.5,3.75,4}))))</f>
        <v/>
      </c>
      <c r="Q310" s="5" t="str">
        <f>IF(COUNT($A310)=0,"",IF($A310&lt;&gt;DR!$B312,"ERR",DR!AX312))</f>
        <v/>
      </c>
      <c r="R310" s="2" t="str">
        <f>IF(COUNT($A310)=0,"",IF(Q310="3E","3E",IF(Q310="","I",LOOKUP(Q310/S$2,{0,0.4,0.45,0.5,0.55,0.6,0.65,0.7,0.75,0.8,1},{"F","D","C","C+","B-","B","B+","A-","A","A+"}))))</f>
        <v/>
      </c>
      <c r="S310" s="99" t="str">
        <f>IF(COUNT($A310)=0,"",IF(Q310="","--",IF(Q310="3E","3E",LOOKUP(Q310/S$2,{0,0.4,0.45,0.5,0.55,0.6,0.65,0.7,0.75,0.8,1},{0,2,2.25,2.5,2.75,3,3.25,3.5,3.75,4}))))</f>
        <v/>
      </c>
      <c r="T310" s="5" t="str">
        <f>IF(OR(COUNT($A310)=0,DR!BZ312=""),"",IF($A310&lt;&gt;DR!$B312,"ERR",DR!BZ312))</f>
        <v/>
      </c>
      <c r="U310" s="2" t="str">
        <f>IF(COUNT($A310)=0,"",IF(T310="3E","3E",IF(T310="","I",LOOKUP(T310/V$2,{0,0.4,0.45,0.5,0.55,0.6,0.65,0.7,0.75,0.8,1},{"F","D","C","C+","B-","B","B+","A-","A","A+"}))))</f>
        <v/>
      </c>
      <c r="V310" s="99" t="str">
        <f>IF(COUNT($A310)=0,"",IF(T310="","--",IF(T310="3E","3E",LOOKUP(T310/V$2,{0,0.4,0.45,0.5,0.55,0.6,0.65,0.7,0.75,0.8,1},{0,2,2.25,2.5,2.75,3,3.25,3.5,3.75,4}))))</f>
        <v/>
      </c>
      <c r="W310" s="5" t="str">
        <f>IF(COUNT($A310)=0,"",IF($A310&lt;&gt;DR!$B312,"ERR",IF(DR!$A312="IM",DR!CL312,DR!CK312)))</f>
        <v/>
      </c>
      <c r="X310" s="2" t="str">
        <f>IF(COUNT($A310)=0,"",IF(W310="3E","3E",IF(W310="","I",LOOKUP(W310/Y$2,{0,0.4,0.45,0.5,0.55,0.6,0.65,0.7,0.75,0.8,1},{"F","D","C","C+","B-","B","B+","A-","A","A+"}))))</f>
        <v/>
      </c>
      <c r="Y310" s="99" t="str">
        <f>IF(COUNT($A310)=0,"",IF(W310="","--",IF(W310="3E","3E",LOOKUP(W310/Y$2,{0,0.4,0.45,0.5,0.55,0.6,0.65,0.7,0.75,0.8,1},{0,2,2.25,2.5,2.75,3,3.25,3.5,3.75,4}))))</f>
        <v/>
      </c>
      <c r="Z310" s="5" t="str">
        <f>IF(COUNT($A310)=0,"",IF($A310&lt;&gt;DR!$B312,"ERR",DR!BF312))</f>
        <v/>
      </c>
      <c r="AA310" s="2" t="str">
        <f>IF(COUNT($A310)=0,"",IF(Z310="3E","3E",IF(Z310="","I",LOOKUP(Z310/AB$2,{0,0.4,0.45,0.5,0.55,0.6,0.65,0.7,0.75,0.8,1},{"F","D","C","C+","B-","B","B+","A-","A","A+"}))))</f>
        <v/>
      </c>
      <c r="AB310" s="99" t="str">
        <f>IF(COUNT($A310)=0,"",IF(Z310="","--",IF(Z310="3E","3E",LOOKUP(Z310/AB$2,{0,0.4,0.45,0.5,0.55,0.6,0.65,0.7,0.75,0.8,1},{0,2,2.25,2.5,2.75,3,3.25,3.5,3.75,4}))))</f>
        <v/>
      </c>
      <c r="AC310" s="5" t="str">
        <f>IF(COUNT($A310)=0,"",IF($A310&lt;&gt;DR!$B312,"ERR",DR!BG312))</f>
        <v/>
      </c>
      <c r="AD310" s="2" t="str">
        <f>IF(COUNT($A310)=0,"",IF(AC310="3E","3E",IF(AC310="","I",LOOKUP(AC310/AE$2,{0,0.4,0.45,0.5,0.55,0.6,0.65,0.7,0.75,0.8,1},{"F","D","C","C+","B-","B","B+","A-","A","A+"}))))</f>
        <v/>
      </c>
      <c r="AE310" s="99" t="str">
        <f>IF(COUNT($A310)=0,"",IF(AC310="","--",IF(AC310="3E","3E",LOOKUP(AC310/AE$2,{0,0.4,0.45,0.5,0.55,0.6,0.65,0.7,0.75,0.8,1},{0,2,2.25,2.5,2.75,3,3.25,3.5,3.75,4}))))</f>
        <v/>
      </c>
      <c r="AF310" s="5" t="str">
        <f>IF(COUNT($A310)=0,"",IF($A310&lt;&gt;DR!$B312,"ERR",DR!BQ312))</f>
        <v/>
      </c>
      <c r="AG310" s="2" t="str">
        <f>IF(COUNT($A310)=0,"",IF(AF310="3E","3E",IF(AF310="","I",LOOKUP(AF310/AH$2,{0,0.4,0.45,0.5,0.55,0.6,0.65,0.7,0.75,0.8,1},{"F","D","C","C+","B-","B","B+","A-","A","A+"}))))</f>
        <v/>
      </c>
      <c r="AH310" s="99" t="str">
        <f>IF(COUNT($A310)=0,"",IF(AF310="","--",IF(AF310="3E","3E",LOOKUP(AF310/AH$2,{0,0.4,0.45,0.5,0.55,0.6,0.65,0.7,0.75,0.8,1},{0,2,2.25,2.5,2.75,3,3.25,3.5,3.75,4}))))</f>
        <v/>
      </c>
      <c r="AI310" s="5" t="str">
        <f>IF(COUNT($A310)=0,"",IF($A310&lt;&gt;DR!$B312,"ERR",DR!BY312))</f>
        <v/>
      </c>
      <c r="AJ310" s="2" t="str">
        <f>IF(COUNT($A310)=0,"",IF(AI310="3E","3E",IF(AI310="","I",LOOKUP(AI310/AK$2,{0,0.4,0.45,0.5,0.55,0.6,0.65,0.7,0.75,0.8,1},{"F","D","C","C+","B-","B","B+","A-","A","A+"}))))</f>
        <v/>
      </c>
      <c r="AK310" s="103" t="str">
        <f>IF(COUNT($A310)=0,"",IF(AI310="","--",IF(AI310="3E","3E",LOOKUP(AI310/AK$2,{0,0.4,0.45,0.5,0.55,0.6,0.65,0.7,0.75,0.8,1},{0,2,2.25,2.5,2.75,3,3.25,3.5,3.75,4}))))</f>
        <v/>
      </c>
      <c r="AL310" s="94" t="str">
        <f>IFERROR(IF(COUNT($A310)=0,"",IF(COUNT(W310)=0,"--",IF(COUNTIF(B310:AK310,"3E")&gt;0,"3E",SUM(IF(D310&gt;=2,D310*$D$3),IF(G310&gt;=2,G310*$G$3),IF(J310&gt;=2,J310*$J$3),IF(M310&gt;=2,M310*$M$3),IF(P310&gt;=2,P310*$P$3),IF(S310&gt;=2,S310*$S$3),IF(V310&gt;=2,V310*$V$3),IF(Y310&gt;=2,Y310*$Y$3),IF(AB310&gt;=2,AB310*$AB$3),IF(AE310&gt;=2,AE310*$AE$3),IF(AH310&gt;=2,AH310*$AH$3),IF(AK310&gt;=2,AK310*$AK$3))))),"")</f>
        <v/>
      </c>
      <c r="AM310" s="4" t="str">
        <f>IF(COUNT($A310)=0,"",IF(COUNT(W310)=0,"--",IF(COUNTIF(B310:Y310,"3E")&gt;0,"3E",TRUNC(SUM(IF(N(D310)&gt;=2,D$3*D310,0),IF(N(G310)&gt;=2,G$3*G310,0),IF(N(J310)&gt;=2,J$3*J310,0),IF(N(M310)&gt;=2,M$3*M310,0),IF(N(P310)&gt;=2,P$3*P310,0),IF(N(S310)&gt;=2,S$3*S310,0),IF(N(AB310)&gt;=2,AB$3*AB310,0),IF(N(AE310)&gt;=2,AE$3*AE310,0),IF(N(AH310)&gt;=2,AH$3*AH310,0),IF(N(V310)&gt;=2,V$3*V310,0),IF(N(Y310)&gt;=2,Y$3*Y310,0))/TCP,3))))</f>
        <v/>
      </c>
      <c r="AN310" s="2" t="str">
        <f>IFERROR(IF(COUNT($A310)=0,"",IF(COUNT(W310)=0,"--",IF(COUNTIF(B310:AK310,"3E")&gt;0,"3E",SUM(IF(D310&gt;=2,$D$3),IF(G310&gt;=2,$G$3),IF(J310&gt;=2,$J$3),IF(M310&gt;=2,$M$3),IF(P310&gt;=2,$P$3),IF(S310&gt;=2,$S$3),IF(V310&gt;=2,$V$3),IF(Y310&gt;=2,$Y$3),IF(AB310&gt;=2,$AB$3),IF(AE310&gt;=2,$AE$3),IF(AH310&gt;=2,$AH$3),IF(AK310&gt;=2,$AK$3))))),"")</f>
        <v/>
      </c>
      <c r="AO310" s="2" t="str">
        <f>IF(AM310="3E","3E",IF(COUNT($A310)=0,"",IF(COUNT(AK310)=0,"I",LOOKUP(AM310,{0,2,2.25,2.5,2.75,3,3.25,3.5,3.75,4},{"F","D","C","C+","B-","B","B+","A-","A","A+"}))))</f>
        <v/>
      </c>
      <c r="AP310" s="2" t="str">
        <f>IF(AM310="3E","3E",IF(OR(COUNT($A310)=0,COUNT(W310)=0),"",IF(AND(Y310&gt;=2,AM310&gt;=2,AN310&gt;=28),"PASS","FAIL")))</f>
        <v/>
      </c>
      <c r="AQ310" s="2" t="str">
        <f>IF(COUNT($A310)=0,"",IF(AP310="3E","3E",IF(AP310="PASS",CONCATENATE(IF(N(D310)&lt;2,"411F,",""),IF(N(G310)&lt;2,"412F,",""),IF(N(J310)&lt;2,"413F,",""),IF(N(M310)&lt;2,"421F,",""),IF(N(P310)&lt;2,"422F,",""),IF(N(S310)&lt;2,"423F,",""),IF(N(AB310)&lt;2,"431F,",""),IF(N(AE310)&lt;2,"432F,",""),IF(N(AH310)&lt;2,"433F,","")),"")))</f>
        <v/>
      </c>
      <c r="AR310" s="6" t="str">
        <f t="shared" si="5"/>
        <v/>
      </c>
    </row>
    <row r="311" spans="1:44" ht="18.95" customHeight="1" x14ac:dyDescent="0.25">
      <c r="A311" s="93" t="str">
        <f>IF(DR!$B313="","",DR!$B313)</f>
        <v/>
      </c>
      <c r="B311" s="5" t="str">
        <f>IF(COUNT($A311)=0,"",IF($A311&lt;&gt;DR!$B313,"ERR",DR!J313))</f>
        <v/>
      </c>
      <c r="C311" s="2" t="str">
        <f>IF(COUNT($A311)=0,"",IF(B311="3E","3E",IF(B311="","I",LOOKUP(B311/D$2,{0,0.4,0.45,0.5,0.55,0.6,0.65,0.7,0.75,0.8,1},{"F","D","C","C+","B-","B","B+","A-","A","A+"}))))</f>
        <v/>
      </c>
      <c r="D311" s="99" t="str">
        <f>IF(COUNT($A311)=0,"",IF(B311="","--",IF(B311="3E","3E",LOOKUP(B311/D$2,{0,0.4,0.45,0.5,0.55,0.6,0.65,0.7,0.75,0.8,1},{0,2,2.25,2.5,2.75,3,3.25,3.5,3.75,4}))))</f>
        <v/>
      </c>
      <c r="E311" s="5" t="str">
        <f>IF(COUNT($A311)=0,"",IF($A311&lt;&gt;DR!$B313,"ERR",DR!R313))</f>
        <v/>
      </c>
      <c r="F311" s="2" t="str">
        <f>IF(COUNT($A311)=0,"",IF(E311="3E","3E",IF(E311="","I",LOOKUP(E311/G$2,{0,0.4,0.45,0.5,0.55,0.6,0.65,0.7,0.75,0.8,1},{"F","D","C","C+","B-","B","B+","A-","A","A+"}))))</f>
        <v/>
      </c>
      <c r="G311" s="99" t="str">
        <f>IF(COUNT($A311)=0,"",IF(E311="","--",IF(E311="3E","3E",LOOKUP(E311/G$2,{0,0.4,0.45,0.5,0.55,0.6,0.65,0.7,0.75,0.8,1},{0,2,2.25,2.5,2.75,3,3.25,3.5,3.75,4}))))</f>
        <v/>
      </c>
      <c r="H311" s="5" t="str">
        <f>IF(COUNT($A311)=0,"",IF($A311&lt;&gt;DR!$B313,"ERR",DR!Z313))</f>
        <v/>
      </c>
      <c r="I311" s="2" t="str">
        <f>IF(COUNT($A311)=0,"",IF(H311="3E","3E",IF(H311="","I",LOOKUP(H311/J$2,{0,0.4,0.45,0.5,0.55,0.6,0.65,0.7,0.75,0.8,1},{"F","D","C","C+","B-","B","B+","A-","A","A+"}))))</f>
        <v/>
      </c>
      <c r="J311" s="99" t="str">
        <f>IF(COUNT($A311)=0,"",IF(H311="","--",IF(H311="3E","3E",LOOKUP(H311/J$2,{0,0.4,0.45,0.5,0.55,0.6,0.65,0.7,0.75,0.8,1},{0,2,2.25,2.5,2.75,3,3.25,3.5,3.75,4}))))</f>
        <v/>
      </c>
      <c r="K311" s="5" t="str">
        <f>IF(COUNT($A311)=0,"",IF($A311&lt;&gt;DR!$B313,"ERR",DR!AH313))</f>
        <v/>
      </c>
      <c r="L311" s="2" t="str">
        <f>IF(COUNT($A311)=0,"",IF(K311="3E","3E",IF(K311="","I",LOOKUP(K311/M$2,{0,0.4,0.45,0.5,0.55,0.6,0.65,0.7,0.75,0.8,1},{"F","D","C","C+","B-","B","B+","A-","A","A+"}))))</f>
        <v/>
      </c>
      <c r="M311" s="99" t="str">
        <f>IF(COUNT($A311)=0,"",IF(K311="","--",IF(K311="3E","3E",LOOKUP(K311/M$2,{0,0.4,0.45,0.5,0.55,0.6,0.65,0.7,0.75,0.8,1},{0,2,2.25,2.5,2.75,3,3.25,3.5,3.75,4}))))</f>
        <v/>
      </c>
      <c r="N311" s="5" t="str">
        <f>IF(COUNT($A311)=0,"",IF($A311&lt;&gt;DR!$B313,"ERR",DR!AP313))</f>
        <v/>
      </c>
      <c r="O311" s="2" t="str">
        <f>IF(COUNT($A311)=0,"",IF(N311="3E","3E",IF(N311="","I",LOOKUP(N311/P$2,{0,0.4,0.45,0.5,0.55,0.6,0.65,0.7,0.75,0.8,1},{"F","D","C","C+","B-","B","B+","A-","A","A+"}))))</f>
        <v/>
      </c>
      <c r="P311" s="99" t="str">
        <f>IF(COUNT($A311)=0,"",IF(N311="","--",IF(N311="3E","3E",LOOKUP(N311/P$2,{0,0.4,0.45,0.5,0.55,0.6,0.65,0.7,0.75,0.8,1},{0,2,2.25,2.5,2.75,3,3.25,3.5,3.75,4}))))</f>
        <v/>
      </c>
      <c r="Q311" s="5" t="str">
        <f>IF(COUNT($A311)=0,"",IF($A311&lt;&gt;DR!$B313,"ERR",DR!AX313))</f>
        <v/>
      </c>
      <c r="R311" s="2" t="str">
        <f>IF(COUNT($A311)=0,"",IF(Q311="3E","3E",IF(Q311="","I",LOOKUP(Q311/S$2,{0,0.4,0.45,0.5,0.55,0.6,0.65,0.7,0.75,0.8,1},{"F","D","C","C+","B-","B","B+","A-","A","A+"}))))</f>
        <v/>
      </c>
      <c r="S311" s="99" t="str">
        <f>IF(COUNT($A311)=0,"",IF(Q311="","--",IF(Q311="3E","3E",LOOKUP(Q311/S$2,{0,0.4,0.45,0.5,0.55,0.6,0.65,0.7,0.75,0.8,1},{0,2,2.25,2.5,2.75,3,3.25,3.5,3.75,4}))))</f>
        <v/>
      </c>
      <c r="T311" s="5" t="str">
        <f>IF(OR(COUNT($A311)=0,DR!BZ313=""),"",IF($A311&lt;&gt;DR!$B313,"ERR",DR!BZ313))</f>
        <v/>
      </c>
      <c r="U311" s="2" t="str">
        <f>IF(COUNT($A311)=0,"",IF(T311="3E","3E",IF(T311="","I",LOOKUP(T311/V$2,{0,0.4,0.45,0.5,0.55,0.6,0.65,0.7,0.75,0.8,1},{"F","D","C","C+","B-","B","B+","A-","A","A+"}))))</f>
        <v/>
      </c>
      <c r="V311" s="99" t="str">
        <f>IF(COUNT($A311)=0,"",IF(T311="","--",IF(T311="3E","3E",LOOKUP(T311/V$2,{0,0.4,0.45,0.5,0.55,0.6,0.65,0.7,0.75,0.8,1},{0,2,2.25,2.5,2.75,3,3.25,3.5,3.75,4}))))</f>
        <v/>
      </c>
      <c r="W311" s="5" t="str">
        <f>IF(COUNT($A311)=0,"",IF($A311&lt;&gt;DR!$B313,"ERR",IF(DR!$A313="IM",DR!CL313,DR!CK313)))</f>
        <v/>
      </c>
      <c r="X311" s="2" t="str">
        <f>IF(COUNT($A311)=0,"",IF(W311="3E","3E",IF(W311="","I",LOOKUP(W311/Y$2,{0,0.4,0.45,0.5,0.55,0.6,0.65,0.7,0.75,0.8,1},{"F","D","C","C+","B-","B","B+","A-","A","A+"}))))</f>
        <v/>
      </c>
      <c r="Y311" s="99" t="str">
        <f>IF(COUNT($A311)=0,"",IF(W311="","--",IF(W311="3E","3E",LOOKUP(W311/Y$2,{0,0.4,0.45,0.5,0.55,0.6,0.65,0.7,0.75,0.8,1},{0,2,2.25,2.5,2.75,3,3.25,3.5,3.75,4}))))</f>
        <v/>
      </c>
      <c r="Z311" s="5" t="str">
        <f>IF(COUNT($A311)=0,"",IF($A311&lt;&gt;DR!$B313,"ERR",DR!BF313))</f>
        <v/>
      </c>
      <c r="AA311" s="2" t="str">
        <f>IF(COUNT($A311)=0,"",IF(Z311="3E","3E",IF(Z311="","I",LOOKUP(Z311/AB$2,{0,0.4,0.45,0.5,0.55,0.6,0.65,0.7,0.75,0.8,1},{"F","D","C","C+","B-","B","B+","A-","A","A+"}))))</f>
        <v/>
      </c>
      <c r="AB311" s="99" t="str">
        <f>IF(COUNT($A311)=0,"",IF(Z311="","--",IF(Z311="3E","3E",LOOKUP(Z311/AB$2,{0,0.4,0.45,0.5,0.55,0.6,0.65,0.7,0.75,0.8,1},{0,2,2.25,2.5,2.75,3,3.25,3.5,3.75,4}))))</f>
        <v/>
      </c>
      <c r="AC311" s="5" t="str">
        <f>IF(COUNT($A311)=0,"",IF($A311&lt;&gt;DR!$B313,"ERR",DR!BG313))</f>
        <v/>
      </c>
      <c r="AD311" s="2" t="str">
        <f>IF(COUNT($A311)=0,"",IF(AC311="3E","3E",IF(AC311="","I",LOOKUP(AC311/AE$2,{0,0.4,0.45,0.5,0.55,0.6,0.65,0.7,0.75,0.8,1},{"F","D","C","C+","B-","B","B+","A-","A","A+"}))))</f>
        <v/>
      </c>
      <c r="AE311" s="99" t="str">
        <f>IF(COUNT($A311)=0,"",IF(AC311="","--",IF(AC311="3E","3E",LOOKUP(AC311/AE$2,{0,0.4,0.45,0.5,0.55,0.6,0.65,0.7,0.75,0.8,1},{0,2,2.25,2.5,2.75,3,3.25,3.5,3.75,4}))))</f>
        <v/>
      </c>
      <c r="AF311" s="5" t="str">
        <f>IF(COUNT($A311)=0,"",IF($A311&lt;&gt;DR!$B313,"ERR",DR!BQ313))</f>
        <v/>
      </c>
      <c r="AG311" s="2" t="str">
        <f>IF(COUNT($A311)=0,"",IF(AF311="3E","3E",IF(AF311="","I",LOOKUP(AF311/AH$2,{0,0.4,0.45,0.5,0.55,0.6,0.65,0.7,0.75,0.8,1},{"F","D","C","C+","B-","B","B+","A-","A","A+"}))))</f>
        <v/>
      </c>
      <c r="AH311" s="99" t="str">
        <f>IF(COUNT($A311)=0,"",IF(AF311="","--",IF(AF311="3E","3E",LOOKUP(AF311/AH$2,{0,0.4,0.45,0.5,0.55,0.6,0.65,0.7,0.75,0.8,1},{0,2,2.25,2.5,2.75,3,3.25,3.5,3.75,4}))))</f>
        <v/>
      </c>
      <c r="AI311" s="5" t="str">
        <f>IF(COUNT($A311)=0,"",IF($A311&lt;&gt;DR!$B313,"ERR",DR!BY313))</f>
        <v/>
      </c>
      <c r="AJ311" s="2" t="str">
        <f>IF(COUNT($A311)=0,"",IF(AI311="3E","3E",IF(AI311="","I",LOOKUP(AI311/AK$2,{0,0.4,0.45,0.5,0.55,0.6,0.65,0.7,0.75,0.8,1},{"F","D","C","C+","B-","B","B+","A-","A","A+"}))))</f>
        <v/>
      </c>
      <c r="AK311" s="103" t="str">
        <f>IF(COUNT($A311)=0,"",IF(AI311="","--",IF(AI311="3E","3E",LOOKUP(AI311/AK$2,{0,0.4,0.45,0.5,0.55,0.6,0.65,0.7,0.75,0.8,1},{0,2,2.25,2.5,2.75,3,3.25,3.5,3.75,4}))))</f>
        <v/>
      </c>
      <c r="AL311" s="94" t="str">
        <f>IFERROR(IF(COUNT($A311)=0,"",IF(COUNT(W311)=0,"--",IF(COUNTIF(B311:AK311,"3E")&gt;0,"3E",SUM(IF(D311&gt;=2,D311*$D$3),IF(G311&gt;=2,G311*$G$3),IF(J311&gt;=2,J311*$J$3),IF(M311&gt;=2,M311*$M$3),IF(P311&gt;=2,P311*$P$3),IF(S311&gt;=2,S311*$S$3),IF(V311&gt;=2,V311*$V$3),IF(Y311&gt;=2,Y311*$Y$3),IF(AB311&gt;=2,AB311*$AB$3),IF(AE311&gt;=2,AE311*$AE$3),IF(AH311&gt;=2,AH311*$AH$3),IF(AK311&gt;=2,AK311*$AK$3))))),"")</f>
        <v/>
      </c>
      <c r="AM311" s="4" t="str">
        <f>IF(COUNT($A311)=0,"",IF(COUNT(W311)=0,"--",IF(COUNTIF(B311:Y311,"3E")&gt;0,"3E",TRUNC(SUM(IF(N(D311)&gt;=2,D$3*D311,0),IF(N(G311)&gt;=2,G$3*G311,0),IF(N(J311)&gt;=2,J$3*J311,0),IF(N(M311)&gt;=2,M$3*M311,0),IF(N(P311)&gt;=2,P$3*P311,0),IF(N(S311)&gt;=2,S$3*S311,0),IF(N(AB311)&gt;=2,AB$3*AB311,0),IF(N(AE311)&gt;=2,AE$3*AE311,0),IF(N(AH311)&gt;=2,AH$3*AH311,0),IF(N(V311)&gt;=2,V$3*V311,0),IF(N(Y311)&gt;=2,Y$3*Y311,0))/TCP,3))))</f>
        <v/>
      </c>
      <c r="AN311" s="2" t="str">
        <f>IFERROR(IF(COUNT($A311)=0,"",IF(COUNT(W311)=0,"--",IF(COUNTIF(B311:AK311,"3E")&gt;0,"3E",SUM(IF(D311&gt;=2,$D$3),IF(G311&gt;=2,$G$3),IF(J311&gt;=2,$J$3),IF(M311&gt;=2,$M$3),IF(P311&gt;=2,$P$3),IF(S311&gt;=2,$S$3),IF(V311&gt;=2,$V$3),IF(Y311&gt;=2,$Y$3),IF(AB311&gt;=2,$AB$3),IF(AE311&gt;=2,$AE$3),IF(AH311&gt;=2,$AH$3),IF(AK311&gt;=2,$AK$3))))),"")</f>
        <v/>
      </c>
      <c r="AO311" s="2" t="str">
        <f>IF(AM311="3E","3E",IF(COUNT($A311)=0,"",IF(COUNT(AK311)=0,"I",LOOKUP(AM311,{0,2,2.25,2.5,2.75,3,3.25,3.5,3.75,4},{"F","D","C","C+","B-","B","B+","A-","A","A+"}))))</f>
        <v/>
      </c>
      <c r="AP311" s="2" t="str">
        <f>IF(AM311="3E","3E",IF(OR(COUNT($A311)=0,COUNT(W311)=0),"",IF(AND(Y311&gt;=2,AM311&gt;=2,AN311&gt;=28),"PASS","FAIL")))</f>
        <v/>
      </c>
      <c r="AQ311" s="2" t="str">
        <f>IF(COUNT($A311)=0,"",IF(AP311="3E","3E",IF(AP311="PASS",CONCATENATE(IF(N(D311)&lt;2,"411F,",""),IF(N(G311)&lt;2,"412F,",""),IF(N(J311)&lt;2,"413F,",""),IF(N(M311)&lt;2,"421F,",""),IF(N(P311)&lt;2,"422F,",""),IF(N(S311)&lt;2,"423F,",""),IF(N(AB311)&lt;2,"431F,",""),IF(N(AE311)&lt;2,"432F,",""),IF(N(AH311)&lt;2,"433F,","")),"")))</f>
        <v/>
      </c>
      <c r="AR311" s="6" t="str">
        <f t="shared" si="5"/>
        <v/>
      </c>
    </row>
    <row r="312" spans="1:44" ht="18.95" customHeight="1" x14ac:dyDescent="0.25">
      <c r="A312" s="93" t="str">
        <f>IF(DR!$B314="","",DR!$B314)</f>
        <v/>
      </c>
      <c r="B312" s="5" t="str">
        <f>IF(COUNT($A312)=0,"",IF($A312&lt;&gt;DR!$B314,"ERR",DR!J314))</f>
        <v/>
      </c>
      <c r="C312" s="2" t="str">
        <f>IF(COUNT($A312)=0,"",IF(B312="3E","3E",IF(B312="","I",LOOKUP(B312/D$2,{0,0.4,0.45,0.5,0.55,0.6,0.65,0.7,0.75,0.8,1},{"F","D","C","C+","B-","B","B+","A-","A","A+"}))))</f>
        <v/>
      </c>
      <c r="D312" s="99" t="str">
        <f>IF(COUNT($A312)=0,"",IF(B312="","--",IF(B312="3E","3E",LOOKUP(B312/D$2,{0,0.4,0.45,0.5,0.55,0.6,0.65,0.7,0.75,0.8,1},{0,2,2.25,2.5,2.75,3,3.25,3.5,3.75,4}))))</f>
        <v/>
      </c>
      <c r="E312" s="5" t="str">
        <f>IF(COUNT($A312)=0,"",IF($A312&lt;&gt;DR!$B314,"ERR",DR!R314))</f>
        <v/>
      </c>
      <c r="F312" s="2" t="str">
        <f>IF(COUNT($A312)=0,"",IF(E312="3E","3E",IF(E312="","I",LOOKUP(E312/G$2,{0,0.4,0.45,0.5,0.55,0.6,0.65,0.7,0.75,0.8,1},{"F","D","C","C+","B-","B","B+","A-","A","A+"}))))</f>
        <v/>
      </c>
      <c r="G312" s="99" t="str">
        <f>IF(COUNT($A312)=0,"",IF(E312="","--",IF(E312="3E","3E",LOOKUP(E312/G$2,{0,0.4,0.45,0.5,0.55,0.6,0.65,0.7,0.75,0.8,1},{0,2,2.25,2.5,2.75,3,3.25,3.5,3.75,4}))))</f>
        <v/>
      </c>
      <c r="H312" s="5" t="str">
        <f>IF(COUNT($A312)=0,"",IF($A312&lt;&gt;DR!$B314,"ERR",DR!Z314))</f>
        <v/>
      </c>
      <c r="I312" s="2" t="str">
        <f>IF(COUNT($A312)=0,"",IF(H312="3E","3E",IF(H312="","I",LOOKUP(H312/J$2,{0,0.4,0.45,0.5,0.55,0.6,0.65,0.7,0.75,0.8,1},{"F","D","C","C+","B-","B","B+","A-","A","A+"}))))</f>
        <v/>
      </c>
      <c r="J312" s="99" t="str">
        <f>IF(COUNT($A312)=0,"",IF(H312="","--",IF(H312="3E","3E",LOOKUP(H312/J$2,{0,0.4,0.45,0.5,0.55,0.6,0.65,0.7,0.75,0.8,1},{0,2,2.25,2.5,2.75,3,3.25,3.5,3.75,4}))))</f>
        <v/>
      </c>
      <c r="K312" s="5" t="str">
        <f>IF(COUNT($A312)=0,"",IF($A312&lt;&gt;DR!$B314,"ERR",DR!AH314))</f>
        <v/>
      </c>
      <c r="L312" s="2" t="str">
        <f>IF(COUNT($A312)=0,"",IF(K312="3E","3E",IF(K312="","I",LOOKUP(K312/M$2,{0,0.4,0.45,0.5,0.55,0.6,0.65,0.7,0.75,0.8,1},{"F","D","C","C+","B-","B","B+","A-","A","A+"}))))</f>
        <v/>
      </c>
      <c r="M312" s="99" t="str">
        <f>IF(COUNT($A312)=0,"",IF(K312="","--",IF(K312="3E","3E",LOOKUP(K312/M$2,{0,0.4,0.45,0.5,0.55,0.6,0.65,0.7,0.75,0.8,1},{0,2,2.25,2.5,2.75,3,3.25,3.5,3.75,4}))))</f>
        <v/>
      </c>
      <c r="N312" s="5" t="str">
        <f>IF(COUNT($A312)=0,"",IF($A312&lt;&gt;DR!$B314,"ERR",DR!AP314))</f>
        <v/>
      </c>
      <c r="O312" s="2" t="str">
        <f>IF(COUNT($A312)=0,"",IF(N312="3E","3E",IF(N312="","I",LOOKUP(N312/P$2,{0,0.4,0.45,0.5,0.55,0.6,0.65,0.7,0.75,0.8,1},{"F","D","C","C+","B-","B","B+","A-","A","A+"}))))</f>
        <v/>
      </c>
      <c r="P312" s="99" t="str">
        <f>IF(COUNT($A312)=0,"",IF(N312="","--",IF(N312="3E","3E",LOOKUP(N312/P$2,{0,0.4,0.45,0.5,0.55,0.6,0.65,0.7,0.75,0.8,1},{0,2,2.25,2.5,2.75,3,3.25,3.5,3.75,4}))))</f>
        <v/>
      </c>
      <c r="Q312" s="5" t="str">
        <f>IF(COUNT($A312)=0,"",IF($A312&lt;&gt;DR!$B314,"ERR",DR!AX314))</f>
        <v/>
      </c>
      <c r="R312" s="2" t="str">
        <f>IF(COUNT($A312)=0,"",IF(Q312="3E","3E",IF(Q312="","I",LOOKUP(Q312/S$2,{0,0.4,0.45,0.5,0.55,0.6,0.65,0.7,0.75,0.8,1},{"F","D","C","C+","B-","B","B+","A-","A","A+"}))))</f>
        <v/>
      </c>
      <c r="S312" s="99" t="str">
        <f>IF(COUNT($A312)=0,"",IF(Q312="","--",IF(Q312="3E","3E",LOOKUP(Q312/S$2,{0,0.4,0.45,0.5,0.55,0.6,0.65,0.7,0.75,0.8,1},{0,2,2.25,2.5,2.75,3,3.25,3.5,3.75,4}))))</f>
        <v/>
      </c>
      <c r="T312" s="5" t="str">
        <f>IF(OR(COUNT($A312)=0,DR!BZ314=""),"",IF($A312&lt;&gt;DR!$B314,"ERR",DR!BZ314))</f>
        <v/>
      </c>
      <c r="U312" s="2" t="str">
        <f>IF(COUNT($A312)=0,"",IF(T312="3E","3E",IF(T312="","I",LOOKUP(T312/V$2,{0,0.4,0.45,0.5,0.55,0.6,0.65,0.7,0.75,0.8,1},{"F","D","C","C+","B-","B","B+","A-","A","A+"}))))</f>
        <v/>
      </c>
      <c r="V312" s="99" t="str">
        <f>IF(COUNT($A312)=0,"",IF(T312="","--",IF(T312="3E","3E",LOOKUP(T312/V$2,{0,0.4,0.45,0.5,0.55,0.6,0.65,0.7,0.75,0.8,1},{0,2,2.25,2.5,2.75,3,3.25,3.5,3.75,4}))))</f>
        <v/>
      </c>
      <c r="W312" s="5" t="str">
        <f>IF(COUNT($A312)=0,"",IF($A312&lt;&gt;DR!$B314,"ERR",IF(DR!$A314="IM",DR!CL314,DR!CK314)))</f>
        <v/>
      </c>
      <c r="X312" s="2" t="str">
        <f>IF(COUNT($A312)=0,"",IF(W312="3E","3E",IF(W312="","I",LOOKUP(W312/Y$2,{0,0.4,0.45,0.5,0.55,0.6,0.65,0.7,0.75,0.8,1},{"F","D","C","C+","B-","B","B+","A-","A","A+"}))))</f>
        <v/>
      </c>
      <c r="Y312" s="99" t="str">
        <f>IF(COUNT($A312)=0,"",IF(W312="","--",IF(W312="3E","3E",LOOKUP(W312/Y$2,{0,0.4,0.45,0.5,0.55,0.6,0.65,0.7,0.75,0.8,1},{0,2,2.25,2.5,2.75,3,3.25,3.5,3.75,4}))))</f>
        <v/>
      </c>
      <c r="Z312" s="5" t="str">
        <f>IF(COUNT($A312)=0,"",IF($A312&lt;&gt;DR!$B314,"ERR",DR!BF314))</f>
        <v/>
      </c>
      <c r="AA312" s="2" t="str">
        <f>IF(COUNT($A312)=0,"",IF(Z312="3E","3E",IF(Z312="","I",LOOKUP(Z312/AB$2,{0,0.4,0.45,0.5,0.55,0.6,0.65,0.7,0.75,0.8,1},{"F","D","C","C+","B-","B","B+","A-","A","A+"}))))</f>
        <v/>
      </c>
      <c r="AB312" s="99" t="str">
        <f>IF(COUNT($A312)=0,"",IF(Z312="","--",IF(Z312="3E","3E",LOOKUP(Z312/AB$2,{0,0.4,0.45,0.5,0.55,0.6,0.65,0.7,0.75,0.8,1},{0,2,2.25,2.5,2.75,3,3.25,3.5,3.75,4}))))</f>
        <v/>
      </c>
      <c r="AC312" s="5" t="str">
        <f>IF(COUNT($A312)=0,"",IF($A312&lt;&gt;DR!$B314,"ERR",DR!BG314))</f>
        <v/>
      </c>
      <c r="AD312" s="2" t="str">
        <f>IF(COUNT($A312)=0,"",IF(AC312="3E","3E",IF(AC312="","I",LOOKUP(AC312/AE$2,{0,0.4,0.45,0.5,0.55,0.6,0.65,0.7,0.75,0.8,1},{"F","D","C","C+","B-","B","B+","A-","A","A+"}))))</f>
        <v/>
      </c>
      <c r="AE312" s="99" t="str">
        <f>IF(COUNT($A312)=0,"",IF(AC312="","--",IF(AC312="3E","3E",LOOKUP(AC312/AE$2,{0,0.4,0.45,0.5,0.55,0.6,0.65,0.7,0.75,0.8,1},{0,2,2.25,2.5,2.75,3,3.25,3.5,3.75,4}))))</f>
        <v/>
      </c>
      <c r="AF312" s="5" t="str">
        <f>IF(COUNT($A312)=0,"",IF($A312&lt;&gt;DR!$B314,"ERR",DR!BQ314))</f>
        <v/>
      </c>
      <c r="AG312" s="2" t="str">
        <f>IF(COUNT($A312)=0,"",IF(AF312="3E","3E",IF(AF312="","I",LOOKUP(AF312/AH$2,{0,0.4,0.45,0.5,0.55,0.6,0.65,0.7,0.75,0.8,1},{"F","D","C","C+","B-","B","B+","A-","A","A+"}))))</f>
        <v/>
      </c>
      <c r="AH312" s="99" t="str">
        <f>IF(COUNT($A312)=0,"",IF(AF312="","--",IF(AF312="3E","3E",LOOKUP(AF312/AH$2,{0,0.4,0.45,0.5,0.55,0.6,0.65,0.7,0.75,0.8,1},{0,2,2.25,2.5,2.75,3,3.25,3.5,3.75,4}))))</f>
        <v/>
      </c>
      <c r="AI312" s="5" t="str">
        <f>IF(COUNT($A312)=0,"",IF($A312&lt;&gt;DR!$B314,"ERR",DR!BY314))</f>
        <v/>
      </c>
      <c r="AJ312" s="2" t="str">
        <f>IF(COUNT($A312)=0,"",IF(AI312="3E","3E",IF(AI312="","I",LOOKUP(AI312/AK$2,{0,0.4,0.45,0.5,0.55,0.6,0.65,0.7,0.75,0.8,1},{"F","D","C","C+","B-","B","B+","A-","A","A+"}))))</f>
        <v/>
      </c>
      <c r="AK312" s="103" t="str">
        <f>IF(COUNT($A312)=0,"",IF(AI312="","--",IF(AI312="3E","3E",LOOKUP(AI312/AK$2,{0,0.4,0.45,0.5,0.55,0.6,0.65,0.7,0.75,0.8,1},{0,2,2.25,2.5,2.75,3,3.25,3.5,3.75,4}))))</f>
        <v/>
      </c>
      <c r="AL312" s="94" t="str">
        <f>IFERROR(IF(COUNT($A312)=0,"",IF(COUNT(W312)=0,"--",IF(COUNTIF(B312:AK312,"3E")&gt;0,"3E",SUM(IF(D312&gt;=2,D312*$D$3),IF(G312&gt;=2,G312*$G$3),IF(J312&gt;=2,J312*$J$3),IF(M312&gt;=2,M312*$M$3),IF(P312&gt;=2,P312*$P$3),IF(S312&gt;=2,S312*$S$3),IF(V312&gt;=2,V312*$V$3),IF(Y312&gt;=2,Y312*$Y$3),IF(AB312&gt;=2,AB312*$AB$3),IF(AE312&gt;=2,AE312*$AE$3),IF(AH312&gt;=2,AH312*$AH$3),IF(AK312&gt;=2,AK312*$AK$3))))),"")</f>
        <v/>
      </c>
      <c r="AM312" s="4" t="str">
        <f>IF(COUNT($A312)=0,"",IF(COUNT(W312)=0,"--",IF(COUNTIF(B312:Y312,"3E")&gt;0,"3E",TRUNC(SUM(IF(N(D312)&gt;=2,D$3*D312,0),IF(N(G312)&gt;=2,G$3*G312,0),IF(N(J312)&gt;=2,J$3*J312,0),IF(N(M312)&gt;=2,M$3*M312,0),IF(N(P312)&gt;=2,P$3*P312,0),IF(N(S312)&gt;=2,S$3*S312,0),IF(N(AB312)&gt;=2,AB$3*AB312,0),IF(N(AE312)&gt;=2,AE$3*AE312,0),IF(N(AH312)&gt;=2,AH$3*AH312,0),IF(N(V312)&gt;=2,V$3*V312,0),IF(N(Y312)&gt;=2,Y$3*Y312,0))/TCP,3))))</f>
        <v/>
      </c>
      <c r="AN312" s="2" t="str">
        <f>IFERROR(IF(COUNT($A312)=0,"",IF(COUNT(W312)=0,"--",IF(COUNTIF(B312:AK312,"3E")&gt;0,"3E",SUM(IF(D312&gt;=2,$D$3),IF(G312&gt;=2,$G$3),IF(J312&gt;=2,$J$3),IF(M312&gt;=2,$M$3),IF(P312&gt;=2,$P$3),IF(S312&gt;=2,$S$3),IF(V312&gt;=2,$V$3),IF(Y312&gt;=2,$Y$3),IF(AB312&gt;=2,$AB$3),IF(AE312&gt;=2,$AE$3),IF(AH312&gt;=2,$AH$3),IF(AK312&gt;=2,$AK$3))))),"")</f>
        <v/>
      </c>
      <c r="AO312" s="2" t="str">
        <f>IF(AM312="3E","3E",IF(COUNT($A312)=0,"",IF(COUNT(AK312)=0,"I",LOOKUP(AM312,{0,2,2.25,2.5,2.75,3,3.25,3.5,3.75,4},{"F","D","C","C+","B-","B","B+","A-","A","A+"}))))</f>
        <v/>
      </c>
      <c r="AP312" s="2" t="str">
        <f>IF(AM312="3E","3E",IF(OR(COUNT($A312)=0,COUNT(W312)=0),"",IF(AND(Y312&gt;=2,AM312&gt;=2,AN312&gt;=28),"PASS","FAIL")))</f>
        <v/>
      </c>
      <c r="AQ312" s="2" t="str">
        <f>IF(COUNT($A312)=0,"",IF(AP312="3E","3E",IF(AP312="PASS",CONCATENATE(IF(N(D312)&lt;2,"411F,",""),IF(N(G312)&lt;2,"412F,",""),IF(N(J312)&lt;2,"413F,",""),IF(N(M312)&lt;2,"421F,",""),IF(N(P312)&lt;2,"422F,",""),IF(N(S312)&lt;2,"423F,",""),IF(N(AB312)&lt;2,"431F,",""),IF(N(AE312)&lt;2,"432F,",""),IF(N(AH312)&lt;2,"433F,","")),"")))</f>
        <v/>
      </c>
      <c r="AR312" s="6" t="str">
        <f t="shared" si="5"/>
        <v/>
      </c>
    </row>
    <row r="313" spans="1:44" ht="18.95" customHeight="1" x14ac:dyDescent="0.25">
      <c r="A313" s="93" t="str">
        <f>IF(DR!$B315="","",DR!$B315)</f>
        <v/>
      </c>
      <c r="B313" s="5" t="str">
        <f>IF(COUNT($A313)=0,"",IF($A313&lt;&gt;DR!$B315,"ERR",DR!J315))</f>
        <v/>
      </c>
      <c r="C313" s="2" t="str">
        <f>IF(COUNT($A313)=0,"",IF(B313="3E","3E",IF(B313="","I",LOOKUP(B313/D$2,{0,0.4,0.45,0.5,0.55,0.6,0.65,0.7,0.75,0.8,1},{"F","D","C","C+","B-","B","B+","A-","A","A+"}))))</f>
        <v/>
      </c>
      <c r="D313" s="99" t="str">
        <f>IF(COUNT($A313)=0,"",IF(B313="","--",IF(B313="3E","3E",LOOKUP(B313/D$2,{0,0.4,0.45,0.5,0.55,0.6,0.65,0.7,0.75,0.8,1},{0,2,2.25,2.5,2.75,3,3.25,3.5,3.75,4}))))</f>
        <v/>
      </c>
      <c r="E313" s="5" t="str">
        <f>IF(COUNT($A313)=0,"",IF($A313&lt;&gt;DR!$B315,"ERR",DR!R315))</f>
        <v/>
      </c>
      <c r="F313" s="2" t="str">
        <f>IF(COUNT($A313)=0,"",IF(E313="3E","3E",IF(E313="","I",LOOKUP(E313/G$2,{0,0.4,0.45,0.5,0.55,0.6,0.65,0.7,0.75,0.8,1},{"F","D","C","C+","B-","B","B+","A-","A","A+"}))))</f>
        <v/>
      </c>
      <c r="G313" s="99" t="str">
        <f>IF(COUNT($A313)=0,"",IF(E313="","--",IF(E313="3E","3E",LOOKUP(E313/G$2,{0,0.4,0.45,0.5,0.55,0.6,0.65,0.7,0.75,0.8,1},{0,2,2.25,2.5,2.75,3,3.25,3.5,3.75,4}))))</f>
        <v/>
      </c>
      <c r="H313" s="5" t="str">
        <f>IF(COUNT($A313)=0,"",IF($A313&lt;&gt;DR!$B315,"ERR",DR!Z315))</f>
        <v/>
      </c>
      <c r="I313" s="2" t="str">
        <f>IF(COUNT($A313)=0,"",IF(H313="3E","3E",IF(H313="","I",LOOKUP(H313/J$2,{0,0.4,0.45,0.5,0.55,0.6,0.65,0.7,0.75,0.8,1},{"F","D","C","C+","B-","B","B+","A-","A","A+"}))))</f>
        <v/>
      </c>
      <c r="J313" s="99" t="str">
        <f>IF(COUNT($A313)=0,"",IF(H313="","--",IF(H313="3E","3E",LOOKUP(H313/J$2,{0,0.4,0.45,0.5,0.55,0.6,0.65,0.7,0.75,0.8,1},{0,2,2.25,2.5,2.75,3,3.25,3.5,3.75,4}))))</f>
        <v/>
      </c>
      <c r="K313" s="5" t="str">
        <f>IF(COUNT($A313)=0,"",IF($A313&lt;&gt;DR!$B315,"ERR",DR!AH315))</f>
        <v/>
      </c>
      <c r="L313" s="2" t="str">
        <f>IF(COUNT($A313)=0,"",IF(K313="3E","3E",IF(K313="","I",LOOKUP(K313/M$2,{0,0.4,0.45,0.5,0.55,0.6,0.65,0.7,0.75,0.8,1},{"F","D","C","C+","B-","B","B+","A-","A","A+"}))))</f>
        <v/>
      </c>
      <c r="M313" s="99" t="str">
        <f>IF(COUNT($A313)=0,"",IF(K313="","--",IF(K313="3E","3E",LOOKUP(K313/M$2,{0,0.4,0.45,0.5,0.55,0.6,0.65,0.7,0.75,0.8,1},{0,2,2.25,2.5,2.75,3,3.25,3.5,3.75,4}))))</f>
        <v/>
      </c>
      <c r="N313" s="5" t="str">
        <f>IF(COUNT($A313)=0,"",IF($A313&lt;&gt;DR!$B315,"ERR",DR!AP315))</f>
        <v/>
      </c>
      <c r="O313" s="2" t="str">
        <f>IF(COUNT($A313)=0,"",IF(N313="3E","3E",IF(N313="","I",LOOKUP(N313/P$2,{0,0.4,0.45,0.5,0.55,0.6,0.65,0.7,0.75,0.8,1},{"F","D","C","C+","B-","B","B+","A-","A","A+"}))))</f>
        <v/>
      </c>
      <c r="P313" s="99" t="str">
        <f>IF(COUNT($A313)=0,"",IF(N313="","--",IF(N313="3E","3E",LOOKUP(N313/P$2,{0,0.4,0.45,0.5,0.55,0.6,0.65,0.7,0.75,0.8,1},{0,2,2.25,2.5,2.75,3,3.25,3.5,3.75,4}))))</f>
        <v/>
      </c>
      <c r="Q313" s="5" t="str">
        <f>IF(COUNT($A313)=0,"",IF($A313&lt;&gt;DR!$B315,"ERR",DR!AX315))</f>
        <v/>
      </c>
      <c r="R313" s="2" t="str">
        <f>IF(COUNT($A313)=0,"",IF(Q313="3E","3E",IF(Q313="","I",LOOKUP(Q313/S$2,{0,0.4,0.45,0.5,0.55,0.6,0.65,0.7,0.75,0.8,1},{"F","D","C","C+","B-","B","B+","A-","A","A+"}))))</f>
        <v/>
      </c>
      <c r="S313" s="99" t="str">
        <f>IF(COUNT($A313)=0,"",IF(Q313="","--",IF(Q313="3E","3E",LOOKUP(Q313/S$2,{0,0.4,0.45,0.5,0.55,0.6,0.65,0.7,0.75,0.8,1},{0,2,2.25,2.5,2.75,3,3.25,3.5,3.75,4}))))</f>
        <v/>
      </c>
      <c r="T313" s="5" t="str">
        <f>IF(OR(COUNT($A313)=0,DR!BZ315=""),"",IF($A313&lt;&gt;DR!$B315,"ERR",DR!BZ315))</f>
        <v/>
      </c>
      <c r="U313" s="2" t="str">
        <f>IF(COUNT($A313)=0,"",IF(T313="3E","3E",IF(T313="","I",LOOKUP(T313/V$2,{0,0.4,0.45,0.5,0.55,0.6,0.65,0.7,0.75,0.8,1},{"F","D","C","C+","B-","B","B+","A-","A","A+"}))))</f>
        <v/>
      </c>
      <c r="V313" s="99" t="str">
        <f>IF(COUNT($A313)=0,"",IF(T313="","--",IF(T313="3E","3E",LOOKUP(T313/V$2,{0,0.4,0.45,0.5,0.55,0.6,0.65,0.7,0.75,0.8,1},{0,2,2.25,2.5,2.75,3,3.25,3.5,3.75,4}))))</f>
        <v/>
      </c>
      <c r="W313" s="5" t="str">
        <f>IF(COUNT($A313)=0,"",IF($A313&lt;&gt;DR!$B315,"ERR",IF(DR!$A315="IM",DR!CL315,DR!CK315)))</f>
        <v/>
      </c>
      <c r="X313" s="2" t="str">
        <f>IF(COUNT($A313)=0,"",IF(W313="3E","3E",IF(W313="","I",LOOKUP(W313/Y$2,{0,0.4,0.45,0.5,0.55,0.6,0.65,0.7,0.75,0.8,1},{"F","D","C","C+","B-","B","B+","A-","A","A+"}))))</f>
        <v/>
      </c>
      <c r="Y313" s="99" t="str">
        <f>IF(COUNT($A313)=0,"",IF(W313="","--",IF(W313="3E","3E",LOOKUP(W313/Y$2,{0,0.4,0.45,0.5,0.55,0.6,0.65,0.7,0.75,0.8,1},{0,2,2.25,2.5,2.75,3,3.25,3.5,3.75,4}))))</f>
        <v/>
      </c>
      <c r="Z313" s="5" t="str">
        <f>IF(COUNT($A313)=0,"",IF($A313&lt;&gt;DR!$B315,"ERR",DR!BF315))</f>
        <v/>
      </c>
      <c r="AA313" s="2" t="str">
        <f>IF(COUNT($A313)=0,"",IF(Z313="3E","3E",IF(Z313="","I",LOOKUP(Z313/AB$2,{0,0.4,0.45,0.5,0.55,0.6,0.65,0.7,0.75,0.8,1},{"F","D","C","C+","B-","B","B+","A-","A","A+"}))))</f>
        <v/>
      </c>
      <c r="AB313" s="99" t="str">
        <f>IF(COUNT($A313)=0,"",IF(Z313="","--",IF(Z313="3E","3E",LOOKUP(Z313/AB$2,{0,0.4,0.45,0.5,0.55,0.6,0.65,0.7,0.75,0.8,1},{0,2,2.25,2.5,2.75,3,3.25,3.5,3.75,4}))))</f>
        <v/>
      </c>
      <c r="AC313" s="5" t="str">
        <f>IF(COUNT($A313)=0,"",IF($A313&lt;&gt;DR!$B315,"ERR",DR!BG315))</f>
        <v/>
      </c>
      <c r="AD313" s="2" t="str">
        <f>IF(COUNT($A313)=0,"",IF(AC313="3E","3E",IF(AC313="","I",LOOKUP(AC313/AE$2,{0,0.4,0.45,0.5,0.55,0.6,0.65,0.7,0.75,0.8,1},{"F","D","C","C+","B-","B","B+","A-","A","A+"}))))</f>
        <v/>
      </c>
      <c r="AE313" s="99" t="str">
        <f>IF(COUNT($A313)=0,"",IF(AC313="","--",IF(AC313="3E","3E",LOOKUP(AC313/AE$2,{0,0.4,0.45,0.5,0.55,0.6,0.65,0.7,0.75,0.8,1},{0,2,2.25,2.5,2.75,3,3.25,3.5,3.75,4}))))</f>
        <v/>
      </c>
      <c r="AF313" s="5" t="str">
        <f>IF(COUNT($A313)=0,"",IF($A313&lt;&gt;DR!$B315,"ERR",DR!BQ315))</f>
        <v/>
      </c>
      <c r="AG313" s="2" t="str">
        <f>IF(COUNT($A313)=0,"",IF(AF313="3E","3E",IF(AF313="","I",LOOKUP(AF313/AH$2,{0,0.4,0.45,0.5,0.55,0.6,0.65,0.7,0.75,0.8,1},{"F","D","C","C+","B-","B","B+","A-","A","A+"}))))</f>
        <v/>
      </c>
      <c r="AH313" s="99" t="str">
        <f>IF(COUNT($A313)=0,"",IF(AF313="","--",IF(AF313="3E","3E",LOOKUP(AF313/AH$2,{0,0.4,0.45,0.5,0.55,0.6,0.65,0.7,0.75,0.8,1},{0,2,2.25,2.5,2.75,3,3.25,3.5,3.75,4}))))</f>
        <v/>
      </c>
      <c r="AI313" s="5" t="str">
        <f>IF(COUNT($A313)=0,"",IF($A313&lt;&gt;DR!$B315,"ERR",DR!BY315))</f>
        <v/>
      </c>
      <c r="AJ313" s="2" t="str">
        <f>IF(COUNT($A313)=0,"",IF(AI313="3E","3E",IF(AI313="","I",LOOKUP(AI313/AK$2,{0,0.4,0.45,0.5,0.55,0.6,0.65,0.7,0.75,0.8,1},{"F","D","C","C+","B-","B","B+","A-","A","A+"}))))</f>
        <v/>
      </c>
      <c r="AK313" s="103" t="str">
        <f>IF(COUNT($A313)=0,"",IF(AI313="","--",IF(AI313="3E","3E",LOOKUP(AI313/AK$2,{0,0.4,0.45,0.5,0.55,0.6,0.65,0.7,0.75,0.8,1},{0,2,2.25,2.5,2.75,3,3.25,3.5,3.75,4}))))</f>
        <v/>
      </c>
      <c r="AL313" s="94" t="str">
        <f>IFERROR(IF(COUNT($A313)=0,"",IF(COUNT(W313)=0,"--",IF(COUNTIF(B313:AK313,"3E")&gt;0,"3E",SUM(IF(D313&gt;=2,D313*$D$3),IF(G313&gt;=2,G313*$G$3),IF(J313&gt;=2,J313*$J$3),IF(M313&gt;=2,M313*$M$3),IF(P313&gt;=2,P313*$P$3),IF(S313&gt;=2,S313*$S$3),IF(V313&gt;=2,V313*$V$3),IF(Y313&gt;=2,Y313*$Y$3),IF(AB313&gt;=2,AB313*$AB$3),IF(AE313&gt;=2,AE313*$AE$3),IF(AH313&gt;=2,AH313*$AH$3),IF(AK313&gt;=2,AK313*$AK$3))))),"")</f>
        <v/>
      </c>
      <c r="AM313" s="4" t="str">
        <f>IF(COUNT($A313)=0,"",IF(COUNT(W313)=0,"--",IF(COUNTIF(B313:Y313,"3E")&gt;0,"3E",TRUNC(SUM(IF(N(D313)&gt;=2,D$3*D313,0),IF(N(G313)&gt;=2,G$3*G313,0),IF(N(J313)&gt;=2,J$3*J313,0),IF(N(M313)&gt;=2,M$3*M313,0),IF(N(P313)&gt;=2,P$3*P313,0),IF(N(S313)&gt;=2,S$3*S313,0),IF(N(AB313)&gt;=2,AB$3*AB313,0),IF(N(AE313)&gt;=2,AE$3*AE313,0),IF(N(AH313)&gt;=2,AH$3*AH313,0),IF(N(V313)&gt;=2,V$3*V313,0),IF(N(Y313)&gt;=2,Y$3*Y313,0))/TCP,3))))</f>
        <v/>
      </c>
      <c r="AN313" s="2" t="str">
        <f>IFERROR(IF(COUNT($A313)=0,"",IF(COUNT(W313)=0,"--",IF(COUNTIF(B313:AK313,"3E")&gt;0,"3E",SUM(IF(D313&gt;=2,$D$3),IF(G313&gt;=2,$G$3),IF(J313&gt;=2,$J$3),IF(M313&gt;=2,$M$3),IF(P313&gt;=2,$P$3),IF(S313&gt;=2,$S$3),IF(V313&gt;=2,$V$3),IF(Y313&gt;=2,$Y$3),IF(AB313&gt;=2,$AB$3),IF(AE313&gt;=2,$AE$3),IF(AH313&gt;=2,$AH$3),IF(AK313&gt;=2,$AK$3))))),"")</f>
        <v/>
      </c>
      <c r="AO313" s="2" t="str">
        <f>IF(AM313="3E","3E",IF(COUNT($A313)=0,"",IF(COUNT(AK313)=0,"I",LOOKUP(AM313,{0,2,2.25,2.5,2.75,3,3.25,3.5,3.75,4},{"F","D","C","C+","B-","B","B+","A-","A","A+"}))))</f>
        <v/>
      </c>
      <c r="AP313" s="2" t="str">
        <f>IF(AM313="3E","3E",IF(OR(COUNT($A313)=0,COUNT(W313)=0),"",IF(AND(Y313&gt;=2,AM313&gt;=2,AN313&gt;=28),"PASS","FAIL")))</f>
        <v/>
      </c>
      <c r="AQ313" s="2" t="str">
        <f>IF(COUNT($A313)=0,"",IF(AP313="3E","3E",IF(AP313="PASS",CONCATENATE(IF(N(D313)&lt;2,"411F,",""),IF(N(G313)&lt;2,"412F,",""),IF(N(J313)&lt;2,"413F,",""),IF(N(M313)&lt;2,"421F,",""),IF(N(P313)&lt;2,"422F,",""),IF(N(S313)&lt;2,"423F,",""),IF(N(AB313)&lt;2,"431F,",""),IF(N(AE313)&lt;2,"432F,",""),IF(N(AH313)&lt;2,"433F,","")),"")))</f>
        <v/>
      </c>
      <c r="AR313" s="6" t="str">
        <f t="shared" si="5"/>
        <v/>
      </c>
    </row>
    <row r="314" spans="1:44" ht="18.95" customHeight="1" x14ac:dyDescent="0.25">
      <c r="A314" s="93" t="str">
        <f>IF(DR!$B316="","",DR!$B316)</f>
        <v/>
      </c>
      <c r="B314" s="5" t="str">
        <f>IF(COUNT($A314)=0,"",IF($A314&lt;&gt;DR!$B316,"ERR",DR!J316))</f>
        <v/>
      </c>
      <c r="C314" s="2" t="str">
        <f>IF(COUNT($A314)=0,"",IF(B314="3E","3E",IF(B314="","I",LOOKUP(B314/D$2,{0,0.4,0.45,0.5,0.55,0.6,0.65,0.7,0.75,0.8,1},{"F","D","C","C+","B-","B","B+","A-","A","A+"}))))</f>
        <v/>
      </c>
      <c r="D314" s="99" t="str">
        <f>IF(COUNT($A314)=0,"",IF(B314="","--",IF(B314="3E","3E",LOOKUP(B314/D$2,{0,0.4,0.45,0.5,0.55,0.6,0.65,0.7,0.75,0.8,1},{0,2,2.25,2.5,2.75,3,3.25,3.5,3.75,4}))))</f>
        <v/>
      </c>
      <c r="E314" s="5" t="str">
        <f>IF(COUNT($A314)=0,"",IF($A314&lt;&gt;DR!$B316,"ERR",DR!R316))</f>
        <v/>
      </c>
      <c r="F314" s="2" t="str">
        <f>IF(COUNT($A314)=0,"",IF(E314="3E","3E",IF(E314="","I",LOOKUP(E314/G$2,{0,0.4,0.45,0.5,0.55,0.6,0.65,0.7,0.75,0.8,1},{"F","D","C","C+","B-","B","B+","A-","A","A+"}))))</f>
        <v/>
      </c>
      <c r="G314" s="99" t="str">
        <f>IF(COUNT($A314)=0,"",IF(E314="","--",IF(E314="3E","3E",LOOKUP(E314/G$2,{0,0.4,0.45,0.5,0.55,0.6,0.65,0.7,0.75,0.8,1},{0,2,2.25,2.5,2.75,3,3.25,3.5,3.75,4}))))</f>
        <v/>
      </c>
      <c r="H314" s="5" t="str">
        <f>IF(COUNT($A314)=0,"",IF($A314&lt;&gt;DR!$B316,"ERR",DR!Z316))</f>
        <v/>
      </c>
      <c r="I314" s="2" t="str">
        <f>IF(COUNT($A314)=0,"",IF(H314="3E","3E",IF(H314="","I",LOOKUP(H314/J$2,{0,0.4,0.45,0.5,0.55,0.6,0.65,0.7,0.75,0.8,1},{"F","D","C","C+","B-","B","B+","A-","A","A+"}))))</f>
        <v/>
      </c>
      <c r="J314" s="99" t="str">
        <f>IF(COUNT($A314)=0,"",IF(H314="","--",IF(H314="3E","3E",LOOKUP(H314/J$2,{0,0.4,0.45,0.5,0.55,0.6,0.65,0.7,0.75,0.8,1},{0,2,2.25,2.5,2.75,3,3.25,3.5,3.75,4}))))</f>
        <v/>
      </c>
      <c r="K314" s="5" t="str">
        <f>IF(COUNT($A314)=0,"",IF($A314&lt;&gt;DR!$B316,"ERR",DR!AH316))</f>
        <v/>
      </c>
      <c r="L314" s="2" t="str">
        <f>IF(COUNT($A314)=0,"",IF(K314="3E","3E",IF(K314="","I",LOOKUP(K314/M$2,{0,0.4,0.45,0.5,0.55,0.6,0.65,0.7,0.75,0.8,1},{"F","D","C","C+","B-","B","B+","A-","A","A+"}))))</f>
        <v/>
      </c>
      <c r="M314" s="99" t="str">
        <f>IF(COUNT($A314)=0,"",IF(K314="","--",IF(K314="3E","3E",LOOKUP(K314/M$2,{0,0.4,0.45,0.5,0.55,0.6,0.65,0.7,0.75,0.8,1},{0,2,2.25,2.5,2.75,3,3.25,3.5,3.75,4}))))</f>
        <v/>
      </c>
      <c r="N314" s="5" t="str">
        <f>IF(COUNT($A314)=0,"",IF($A314&lt;&gt;DR!$B316,"ERR",DR!AP316))</f>
        <v/>
      </c>
      <c r="O314" s="2" t="str">
        <f>IF(COUNT($A314)=0,"",IF(N314="3E","3E",IF(N314="","I",LOOKUP(N314/P$2,{0,0.4,0.45,0.5,0.55,0.6,0.65,0.7,0.75,0.8,1},{"F","D","C","C+","B-","B","B+","A-","A","A+"}))))</f>
        <v/>
      </c>
      <c r="P314" s="99" t="str">
        <f>IF(COUNT($A314)=0,"",IF(N314="","--",IF(N314="3E","3E",LOOKUP(N314/P$2,{0,0.4,0.45,0.5,0.55,0.6,0.65,0.7,0.75,0.8,1},{0,2,2.25,2.5,2.75,3,3.25,3.5,3.75,4}))))</f>
        <v/>
      </c>
      <c r="Q314" s="5" t="str">
        <f>IF(COUNT($A314)=0,"",IF($A314&lt;&gt;DR!$B316,"ERR",DR!AX316))</f>
        <v/>
      </c>
      <c r="R314" s="2" t="str">
        <f>IF(COUNT($A314)=0,"",IF(Q314="3E","3E",IF(Q314="","I",LOOKUP(Q314/S$2,{0,0.4,0.45,0.5,0.55,0.6,0.65,0.7,0.75,0.8,1},{"F","D","C","C+","B-","B","B+","A-","A","A+"}))))</f>
        <v/>
      </c>
      <c r="S314" s="99" t="str">
        <f>IF(COUNT($A314)=0,"",IF(Q314="","--",IF(Q314="3E","3E",LOOKUP(Q314/S$2,{0,0.4,0.45,0.5,0.55,0.6,0.65,0.7,0.75,0.8,1},{0,2,2.25,2.5,2.75,3,3.25,3.5,3.75,4}))))</f>
        <v/>
      </c>
      <c r="T314" s="5" t="str">
        <f>IF(OR(COUNT($A314)=0,DR!BZ316=""),"",IF($A314&lt;&gt;DR!$B316,"ERR",DR!BZ316))</f>
        <v/>
      </c>
      <c r="U314" s="2" t="str">
        <f>IF(COUNT($A314)=0,"",IF(T314="3E","3E",IF(T314="","I",LOOKUP(T314/V$2,{0,0.4,0.45,0.5,0.55,0.6,0.65,0.7,0.75,0.8,1},{"F","D","C","C+","B-","B","B+","A-","A","A+"}))))</f>
        <v/>
      </c>
      <c r="V314" s="99" t="str">
        <f>IF(COUNT($A314)=0,"",IF(T314="","--",IF(T314="3E","3E",LOOKUP(T314/V$2,{0,0.4,0.45,0.5,0.55,0.6,0.65,0.7,0.75,0.8,1},{0,2,2.25,2.5,2.75,3,3.25,3.5,3.75,4}))))</f>
        <v/>
      </c>
      <c r="W314" s="5" t="str">
        <f>IF(COUNT($A314)=0,"",IF($A314&lt;&gt;DR!$B316,"ERR",IF(DR!$A316="IM",DR!CL316,DR!CK316)))</f>
        <v/>
      </c>
      <c r="X314" s="2" t="str">
        <f>IF(COUNT($A314)=0,"",IF(W314="3E","3E",IF(W314="","I",LOOKUP(W314/Y$2,{0,0.4,0.45,0.5,0.55,0.6,0.65,0.7,0.75,0.8,1},{"F","D","C","C+","B-","B","B+","A-","A","A+"}))))</f>
        <v/>
      </c>
      <c r="Y314" s="99" t="str">
        <f>IF(COUNT($A314)=0,"",IF(W314="","--",IF(W314="3E","3E",LOOKUP(W314/Y$2,{0,0.4,0.45,0.5,0.55,0.6,0.65,0.7,0.75,0.8,1},{0,2,2.25,2.5,2.75,3,3.25,3.5,3.75,4}))))</f>
        <v/>
      </c>
      <c r="Z314" s="5" t="str">
        <f>IF(COUNT($A314)=0,"",IF($A314&lt;&gt;DR!$B316,"ERR",DR!BF316))</f>
        <v/>
      </c>
      <c r="AA314" s="2" t="str">
        <f>IF(COUNT($A314)=0,"",IF(Z314="3E","3E",IF(Z314="","I",LOOKUP(Z314/AB$2,{0,0.4,0.45,0.5,0.55,0.6,0.65,0.7,0.75,0.8,1},{"F","D","C","C+","B-","B","B+","A-","A","A+"}))))</f>
        <v/>
      </c>
      <c r="AB314" s="99" t="str">
        <f>IF(COUNT($A314)=0,"",IF(Z314="","--",IF(Z314="3E","3E",LOOKUP(Z314/AB$2,{0,0.4,0.45,0.5,0.55,0.6,0.65,0.7,0.75,0.8,1},{0,2,2.25,2.5,2.75,3,3.25,3.5,3.75,4}))))</f>
        <v/>
      </c>
      <c r="AC314" s="5" t="str">
        <f>IF(COUNT($A314)=0,"",IF($A314&lt;&gt;DR!$B316,"ERR",DR!BG316))</f>
        <v/>
      </c>
      <c r="AD314" s="2" t="str">
        <f>IF(COUNT($A314)=0,"",IF(AC314="3E","3E",IF(AC314="","I",LOOKUP(AC314/AE$2,{0,0.4,0.45,0.5,0.55,0.6,0.65,0.7,0.75,0.8,1},{"F","D","C","C+","B-","B","B+","A-","A","A+"}))))</f>
        <v/>
      </c>
      <c r="AE314" s="99" t="str">
        <f>IF(COUNT($A314)=0,"",IF(AC314="","--",IF(AC314="3E","3E",LOOKUP(AC314/AE$2,{0,0.4,0.45,0.5,0.55,0.6,0.65,0.7,0.75,0.8,1},{0,2,2.25,2.5,2.75,3,3.25,3.5,3.75,4}))))</f>
        <v/>
      </c>
      <c r="AF314" s="5" t="str">
        <f>IF(COUNT($A314)=0,"",IF($A314&lt;&gt;DR!$B316,"ERR",DR!BQ316))</f>
        <v/>
      </c>
      <c r="AG314" s="2" t="str">
        <f>IF(COUNT($A314)=0,"",IF(AF314="3E","3E",IF(AF314="","I",LOOKUP(AF314/AH$2,{0,0.4,0.45,0.5,0.55,0.6,0.65,0.7,0.75,0.8,1},{"F","D","C","C+","B-","B","B+","A-","A","A+"}))))</f>
        <v/>
      </c>
      <c r="AH314" s="99" t="str">
        <f>IF(COUNT($A314)=0,"",IF(AF314="","--",IF(AF314="3E","3E",LOOKUP(AF314/AH$2,{0,0.4,0.45,0.5,0.55,0.6,0.65,0.7,0.75,0.8,1},{0,2,2.25,2.5,2.75,3,3.25,3.5,3.75,4}))))</f>
        <v/>
      </c>
      <c r="AI314" s="5" t="str">
        <f>IF(COUNT($A314)=0,"",IF($A314&lt;&gt;DR!$B316,"ERR",DR!BY316))</f>
        <v/>
      </c>
      <c r="AJ314" s="2" t="str">
        <f>IF(COUNT($A314)=0,"",IF(AI314="3E","3E",IF(AI314="","I",LOOKUP(AI314/AK$2,{0,0.4,0.45,0.5,0.55,0.6,0.65,0.7,0.75,0.8,1},{"F","D","C","C+","B-","B","B+","A-","A","A+"}))))</f>
        <v/>
      </c>
      <c r="AK314" s="103" t="str">
        <f>IF(COUNT($A314)=0,"",IF(AI314="","--",IF(AI314="3E","3E",LOOKUP(AI314/AK$2,{0,0.4,0.45,0.5,0.55,0.6,0.65,0.7,0.75,0.8,1},{0,2,2.25,2.5,2.75,3,3.25,3.5,3.75,4}))))</f>
        <v/>
      </c>
      <c r="AL314" s="94" t="str">
        <f>IFERROR(IF(COUNT($A314)=0,"",IF(COUNT(W314)=0,"--",IF(COUNTIF(B314:AK314,"3E")&gt;0,"3E",SUM(IF(D314&gt;=2,D314*$D$3),IF(G314&gt;=2,G314*$G$3),IF(J314&gt;=2,J314*$J$3),IF(M314&gt;=2,M314*$M$3),IF(P314&gt;=2,P314*$P$3),IF(S314&gt;=2,S314*$S$3),IF(V314&gt;=2,V314*$V$3),IF(Y314&gt;=2,Y314*$Y$3),IF(AB314&gt;=2,AB314*$AB$3),IF(AE314&gt;=2,AE314*$AE$3),IF(AH314&gt;=2,AH314*$AH$3),IF(AK314&gt;=2,AK314*$AK$3))))),"")</f>
        <v/>
      </c>
      <c r="AM314" s="4" t="str">
        <f>IF(COUNT($A314)=0,"",IF(COUNT(W314)=0,"--",IF(COUNTIF(B314:Y314,"3E")&gt;0,"3E",TRUNC(SUM(IF(N(D314)&gt;=2,D$3*D314,0),IF(N(G314)&gt;=2,G$3*G314,0),IF(N(J314)&gt;=2,J$3*J314,0),IF(N(M314)&gt;=2,M$3*M314,0),IF(N(P314)&gt;=2,P$3*P314,0),IF(N(S314)&gt;=2,S$3*S314,0),IF(N(AB314)&gt;=2,AB$3*AB314,0),IF(N(AE314)&gt;=2,AE$3*AE314,0),IF(N(AH314)&gt;=2,AH$3*AH314,0),IF(N(V314)&gt;=2,V$3*V314,0),IF(N(Y314)&gt;=2,Y$3*Y314,0))/TCP,3))))</f>
        <v/>
      </c>
      <c r="AN314" s="2" t="str">
        <f>IFERROR(IF(COUNT($A314)=0,"",IF(COUNT(W314)=0,"--",IF(COUNTIF(B314:AK314,"3E")&gt;0,"3E",SUM(IF(D314&gt;=2,$D$3),IF(G314&gt;=2,$G$3),IF(J314&gt;=2,$J$3),IF(M314&gt;=2,$M$3),IF(P314&gt;=2,$P$3),IF(S314&gt;=2,$S$3),IF(V314&gt;=2,$V$3),IF(Y314&gt;=2,$Y$3),IF(AB314&gt;=2,$AB$3),IF(AE314&gt;=2,$AE$3),IF(AH314&gt;=2,$AH$3),IF(AK314&gt;=2,$AK$3))))),"")</f>
        <v/>
      </c>
      <c r="AO314" s="2" t="str">
        <f>IF(AM314="3E","3E",IF(COUNT($A314)=0,"",IF(COUNT(AK314)=0,"I",LOOKUP(AM314,{0,2,2.25,2.5,2.75,3,3.25,3.5,3.75,4},{"F","D","C","C+","B-","B","B+","A-","A","A+"}))))</f>
        <v/>
      </c>
      <c r="AP314" s="2" t="str">
        <f>IF(AM314="3E","3E",IF(OR(COUNT($A314)=0,COUNT(W314)=0),"",IF(AND(Y314&gt;=2,AM314&gt;=2,AN314&gt;=28),"PASS","FAIL")))</f>
        <v/>
      </c>
      <c r="AQ314" s="2" t="str">
        <f>IF(COUNT($A314)=0,"",IF(AP314="3E","3E",IF(AP314="PASS",CONCATENATE(IF(N(D314)&lt;2,"411F,",""),IF(N(G314)&lt;2,"412F,",""),IF(N(J314)&lt;2,"413F,",""),IF(N(M314)&lt;2,"421F,",""),IF(N(P314)&lt;2,"422F,",""),IF(N(S314)&lt;2,"423F,",""),IF(N(AB314)&lt;2,"431F,",""),IF(N(AE314)&lt;2,"432F,",""),IF(N(AH314)&lt;2,"433F,","")),"")))</f>
        <v/>
      </c>
      <c r="AR314" s="6" t="str">
        <f t="shared" si="5"/>
        <v/>
      </c>
    </row>
    <row r="315" spans="1:44" ht="18.95" customHeight="1" x14ac:dyDescent="0.25">
      <c r="A315" s="93" t="str">
        <f>IF(DR!$B317="","",DR!$B317)</f>
        <v/>
      </c>
      <c r="B315" s="5" t="str">
        <f>IF(COUNT($A315)=0,"",IF($A315&lt;&gt;DR!$B317,"ERR",DR!J317))</f>
        <v/>
      </c>
      <c r="C315" s="2" t="str">
        <f>IF(COUNT($A315)=0,"",IF(B315="3E","3E",IF(B315="","I",LOOKUP(B315/D$2,{0,0.4,0.45,0.5,0.55,0.6,0.65,0.7,0.75,0.8,1},{"F","D","C","C+","B-","B","B+","A-","A","A+"}))))</f>
        <v/>
      </c>
      <c r="D315" s="99" t="str">
        <f>IF(COUNT($A315)=0,"",IF(B315="","--",IF(B315="3E","3E",LOOKUP(B315/D$2,{0,0.4,0.45,0.5,0.55,0.6,0.65,0.7,0.75,0.8,1},{0,2,2.25,2.5,2.75,3,3.25,3.5,3.75,4}))))</f>
        <v/>
      </c>
      <c r="E315" s="5" t="str">
        <f>IF(COUNT($A315)=0,"",IF($A315&lt;&gt;DR!$B317,"ERR",DR!R317))</f>
        <v/>
      </c>
      <c r="F315" s="2" t="str">
        <f>IF(COUNT($A315)=0,"",IF(E315="3E","3E",IF(E315="","I",LOOKUP(E315/G$2,{0,0.4,0.45,0.5,0.55,0.6,0.65,0.7,0.75,0.8,1},{"F","D","C","C+","B-","B","B+","A-","A","A+"}))))</f>
        <v/>
      </c>
      <c r="G315" s="99" t="str">
        <f>IF(COUNT($A315)=0,"",IF(E315="","--",IF(E315="3E","3E",LOOKUP(E315/G$2,{0,0.4,0.45,0.5,0.55,0.6,0.65,0.7,0.75,0.8,1},{0,2,2.25,2.5,2.75,3,3.25,3.5,3.75,4}))))</f>
        <v/>
      </c>
      <c r="H315" s="5" t="str">
        <f>IF(COUNT($A315)=0,"",IF($A315&lt;&gt;DR!$B317,"ERR",DR!Z317))</f>
        <v/>
      </c>
      <c r="I315" s="2" t="str">
        <f>IF(COUNT($A315)=0,"",IF(H315="3E","3E",IF(H315="","I",LOOKUP(H315/J$2,{0,0.4,0.45,0.5,0.55,0.6,0.65,0.7,0.75,0.8,1},{"F","D","C","C+","B-","B","B+","A-","A","A+"}))))</f>
        <v/>
      </c>
      <c r="J315" s="99" t="str">
        <f>IF(COUNT($A315)=0,"",IF(H315="","--",IF(H315="3E","3E",LOOKUP(H315/J$2,{0,0.4,0.45,0.5,0.55,0.6,0.65,0.7,0.75,0.8,1},{0,2,2.25,2.5,2.75,3,3.25,3.5,3.75,4}))))</f>
        <v/>
      </c>
      <c r="K315" s="5" t="str">
        <f>IF(COUNT($A315)=0,"",IF($A315&lt;&gt;DR!$B317,"ERR",DR!AH317))</f>
        <v/>
      </c>
      <c r="L315" s="2" t="str">
        <f>IF(COUNT($A315)=0,"",IF(K315="3E","3E",IF(K315="","I",LOOKUP(K315/M$2,{0,0.4,0.45,0.5,0.55,0.6,0.65,0.7,0.75,0.8,1},{"F","D","C","C+","B-","B","B+","A-","A","A+"}))))</f>
        <v/>
      </c>
      <c r="M315" s="99" t="str">
        <f>IF(COUNT($A315)=0,"",IF(K315="","--",IF(K315="3E","3E",LOOKUP(K315/M$2,{0,0.4,0.45,0.5,0.55,0.6,0.65,0.7,0.75,0.8,1},{0,2,2.25,2.5,2.75,3,3.25,3.5,3.75,4}))))</f>
        <v/>
      </c>
      <c r="N315" s="5" t="str">
        <f>IF(COUNT($A315)=0,"",IF($A315&lt;&gt;DR!$B317,"ERR",DR!AP317))</f>
        <v/>
      </c>
      <c r="O315" s="2" t="str">
        <f>IF(COUNT($A315)=0,"",IF(N315="3E","3E",IF(N315="","I",LOOKUP(N315/P$2,{0,0.4,0.45,0.5,0.55,0.6,0.65,0.7,0.75,0.8,1},{"F","D","C","C+","B-","B","B+","A-","A","A+"}))))</f>
        <v/>
      </c>
      <c r="P315" s="99" t="str">
        <f>IF(COUNT($A315)=0,"",IF(N315="","--",IF(N315="3E","3E",LOOKUP(N315/P$2,{0,0.4,0.45,0.5,0.55,0.6,0.65,0.7,0.75,0.8,1},{0,2,2.25,2.5,2.75,3,3.25,3.5,3.75,4}))))</f>
        <v/>
      </c>
      <c r="Q315" s="5" t="str">
        <f>IF(COUNT($A315)=0,"",IF($A315&lt;&gt;DR!$B317,"ERR",DR!AX317))</f>
        <v/>
      </c>
      <c r="R315" s="2" t="str">
        <f>IF(COUNT($A315)=0,"",IF(Q315="3E","3E",IF(Q315="","I",LOOKUP(Q315/S$2,{0,0.4,0.45,0.5,0.55,0.6,0.65,0.7,0.75,0.8,1},{"F","D","C","C+","B-","B","B+","A-","A","A+"}))))</f>
        <v/>
      </c>
      <c r="S315" s="99" t="str">
        <f>IF(COUNT($A315)=0,"",IF(Q315="","--",IF(Q315="3E","3E",LOOKUP(Q315/S$2,{0,0.4,0.45,0.5,0.55,0.6,0.65,0.7,0.75,0.8,1},{0,2,2.25,2.5,2.75,3,3.25,3.5,3.75,4}))))</f>
        <v/>
      </c>
      <c r="T315" s="5" t="str">
        <f>IF(OR(COUNT($A315)=0,DR!BZ317=""),"",IF($A315&lt;&gt;DR!$B317,"ERR",DR!BZ317))</f>
        <v/>
      </c>
      <c r="U315" s="2" t="str">
        <f>IF(COUNT($A315)=0,"",IF(T315="3E","3E",IF(T315="","I",LOOKUP(T315/V$2,{0,0.4,0.45,0.5,0.55,0.6,0.65,0.7,0.75,0.8,1},{"F","D","C","C+","B-","B","B+","A-","A","A+"}))))</f>
        <v/>
      </c>
      <c r="V315" s="99" t="str">
        <f>IF(COUNT($A315)=0,"",IF(T315="","--",IF(T315="3E","3E",LOOKUP(T315/V$2,{0,0.4,0.45,0.5,0.55,0.6,0.65,0.7,0.75,0.8,1},{0,2,2.25,2.5,2.75,3,3.25,3.5,3.75,4}))))</f>
        <v/>
      </c>
      <c r="W315" s="5" t="str">
        <f>IF(COUNT($A315)=0,"",IF($A315&lt;&gt;DR!$B317,"ERR",IF(DR!$A317="IM",DR!CL317,DR!CK317)))</f>
        <v/>
      </c>
      <c r="X315" s="2" t="str">
        <f>IF(COUNT($A315)=0,"",IF(W315="3E","3E",IF(W315="","I",LOOKUP(W315/Y$2,{0,0.4,0.45,0.5,0.55,0.6,0.65,0.7,0.75,0.8,1},{"F","D","C","C+","B-","B","B+","A-","A","A+"}))))</f>
        <v/>
      </c>
      <c r="Y315" s="99" t="str">
        <f>IF(COUNT($A315)=0,"",IF(W315="","--",IF(W315="3E","3E",LOOKUP(W315/Y$2,{0,0.4,0.45,0.5,0.55,0.6,0.65,0.7,0.75,0.8,1},{0,2,2.25,2.5,2.75,3,3.25,3.5,3.75,4}))))</f>
        <v/>
      </c>
      <c r="Z315" s="5" t="str">
        <f>IF(COUNT($A315)=0,"",IF($A315&lt;&gt;DR!$B317,"ERR",DR!BF317))</f>
        <v/>
      </c>
      <c r="AA315" s="2" t="str">
        <f>IF(COUNT($A315)=0,"",IF(Z315="3E","3E",IF(Z315="","I",LOOKUP(Z315/AB$2,{0,0.4,0.45,0.5,0.55,0.6,0.65,0.7,0.75,0.8,1},{"F","D","C","C+","B-","B","B+","A-","A","A+"}))))</f>
        <v/>
      </c>
      <c r="AB315" s="99" t="str">
        <f>IF(COUNT($A315)=0,"",IF(Z315="","--",IF(Z315="3E","3E",LOOKUP(Z315/AB$2,{0,0.4,0.45,0.5,0.55,0.6,0.65,0.7,0.75,0.8,1},{0,2,2.25,2.5,2.75,3,3.25,3.5,3.75,4}))))</f>
        <v/>
      </c>
      <c r="AC315" s="5" t="str">
        <f>IF(COUNT($A315)=0,"",IF($A315&lt;&gt;DR!$B317,"ERR",DR!BG317))</f>
        <v/>
      </c>
      <c r="AD315" s="2" t="str">
        <f>IF(COUNT($A315)=0,"",IF(AC315="3E","3E",IF(AC315="","I",LOOKUP(AC315/AE$2,{0,0.4,0.45,0.5,0.55,0.6,0.65,0.7,0.75,0.8,1},{"F","D","C","C+","B-","B","B+","A-","A","A+"}))))</f>
        <v/>
      </c>
      <c r="AE315" s="99" t="str">
        <f>IF(COUNT($A315)=0,"",IF(AC315="","--",IF(AC315="3E","3E",LOOKUP(AC315/AE$2,{0,0.4,0.45,0.5,0.55,0.6,0.65,0.7,0.75,0.8,1},{0,2,2.25,2.5,2.75,3,3.25,3.5,3.75,4}))))</f>
        <v/>
      </c>
      <c r="AF315" s="5" t="str">
        <f>IF(COUNT($A315)=0,"",IF($A315&lt;&gt;DR!$B317,"ERR",DR!BQ317))</f>
        <v/>
      </c>
      <c r="AG315" s="2" t="str">
        <f>IF(COUNT($A315)=0,"",IF(AF315="3E","3E",IF(AF315="","I",LOOKUP(AF315/AH$2,{0,0.4,0.45,0.5,0.55,0.6,0.65,0.7,0.75,0.8,1},{"F","D","C","C+","B-","B","B+","A-","A","A+"}))))</f>
        <v/>
      </c>
      <c r="AH315" s="99" t="str">
        <f>IF(COUNT($A315)=0,"",IF(AF315="","--",IF(AF315="3E","3E",LOOKUP(AF315/AH$2,{0,0.4,0.45,0.5,0.55,0.6,0.65,0.7,0.75,0.8,1},{0,2,2.25,2.5,2.75,3,3.25,3.5,3.75,4}))))</f>
        <v/>
      </c>
      <c r="AI315" s="5" t="str">
        <f>IF(COUNT($A315)=0,"",IF($A315&lt;&gt;DR!$B317,"ERR",DR!BY317))</f>
        <v/>
      </c>
      <c r="AJ315" s="2" t="str">
        <f>IF(COUNT($A315)=0,"",IF(AI315="3E","3E",IF(AI315="","I",LOOKUP(AI315/AK$2,{0,0.4,0.45,0.5,0.55,0.6,0.65,0.7,0.75,0.8,1},{"F","D","C","C+","B-","B","B+","A-","A","A+"}))))</f>
        <v/>
      </c>
      <c r="AK315" s="103" t="str">
        <f>IF(COUNT($A315)=0,"",IF(AI315="","--",IF(AI315="3E","3E",LOOKUP(AI315/AK$2,{0,0.4,0.45,0.5,0.55,0.6,0.65,0.7,0.75,0.8,1},{0,2,2.25,2.5,2.75,3,3.25,3.5,3.75,4}))))</f>
        <v/>
      </c>
      <c r="AL315" s="94" t="str">
        <f>IFERROR(IF(COUNT($A315)=0,"",IF(COUNT(W315)=0,"--",IF(COUNTIF(B315:AK315,"3E")&gt;0,"3E",SUM(IF(D315&gt;=2,D315*$D$3),IF(G315&gt;=2,G315*$G$3),IF(J315&gt;=2,J315*$J$3),IF(M315&gt;=2,M315*$M$3),IF(P315&gt;=2,P315*$P$3),IF(S315&gt;=2,S315*$S$3),IF(V315&gt;=2,V315*$V$3),IF(Y315&gt;=2,Y315*$Y$3),IF(AB315&gt;=2,AB315*$AB$3),IF(AE315&gt;=2,AE315*$AE$3),IF(AH315&gt;=2,AH315*$AH$3),IF(AK315&gt;=2,AK315*$AK$3))))),"")</f>
        <v/>
      </c>
      <c r="AM315" s="4" t="str">
        <f>IF(COUNT($A315)=0,"",IF(COUNT(W315)=0,"--",IF(COUNTIF(B315:Y315,"3E")&gt;0,"3E",TRUNC(SUM(IF(N(D315)&gt;=2,D$3*D315,0),IF(N(G315)&gt;=2,G$3*G315,0),IF(N(J315)&gt;=2,J$3*J315,0),IF(N(M315)&gt;=2,M$3*M315,0),IF(N(P315)&gt;=2,P$3*P315,0),IF(N(S315)&gt;=2,S$3*S315,0),IF(N(AB315)&gt;=2,AB$3*AB315,0),IF(N(AE315)&gt;=2,AE$3*AE315,0),IF(N(AH315)&gt;=2,AH$3*AH315,0),IF(N(V315)&gt;=2,V$3*V315,0),IF(N(Y315)&gt;=2,Y$3*Y315,0))/TCP,3))))</f>
        <v/>
      </c>
      <c r="AN315" s="2" t="str">
        <f>IFERROR(IF(COUNT($A315)=0,"",IF(COUNT(W315)=0,"--",IF(COUNTIF(B315:AK315,"3E")&gt;0,"3E",SUM(IF(D315&gt;=2,$D$3),IF(G315&gt;=2,$G$3),IF(J315&gt;=2,$J$3),IF(M315&gt;=2,$M$3),IF(P315&gt;=2,$P$3),IF(S315&gt;=2,$S$3),IF(V315&gt;=2,$V$3),IF(Y315&gt;=2,$Y$3),IF(AB315&gt;=2,$AB$3),IF(AE315&gt;=2,$AE$3),IF(AH315&gt;=2,$AH$3),IF(AK315&gt;=2,$AK$3))))),"")</f>
        <v/>
      </c>
      <c r="AO315" s="2" t="str">
        <f>IF(AM315="3E","3E",IF(COUNT($A315)=0,"",IF(COUNT(AK315)=0,"I",LOOKUP(AM315,{0,2,2.25,2.5,2.75,3,3.25,3.5,3.75,4},{"F","D","C","C+","B-","B","B+","A-","A","A+"}))))</f>
        <v/>
      </c>
      <c r="AP315" s="2" t="str">
        <f>IF(AM315="3E","3E",IF(OR(COUNT($A315)=0,COUNT(W315)=0),"",IF(AND(Y315&gt;=2,AM315&gt;=2,AN315&gt;=28),"PASS","FAIL")))</f>
        <v/>
      </c>
      <c r="AQ315" s="2" t="str">
        <f>IF(COUNT($A315)=0,"",IF(AP315="3E","3E",IF(AP315="PASS",CONCATENATE(IF(N(D315)&lt;2,"411F,",""),IF(N(G315)&lt;2,"412F,",""),IF(N(J315)&lt;2,"413F,",""),IF(N(M315)&lt;2,"421F,",""),IF(N(P315)&lt;2,"422F,",""),IF(N(S315)&lt;2,"423F,",""),IF(N(AB315)&lt;2,"431F,",""),IF(N(AE315)&lt;2,"432F,",""),IF(N(AH315)&lt;2,"433F,","")),"")))</f>
        <v/>
      </c>
      <c r="AR315" s="6" t="str">
        <f t="shared" si="5"/>
        <v/>
      </c>
    </row>
    <row r="316" spans="1:44" ht="18.95" customHeight="1" x14ac:dyDescent="0.25">
      <c r="A316" s="93" t="str">
        <f>IF(DR!$B318="","",DR!$B318)</f>
        <v/>
      </c>
      <c r="B316" s="5" t="str">
        <f>IF(COUNT($A316)=0,"",IF($A316&lt;&gt;DR!$B318,"ERR",DR!J318))</f>
        <v/>
      </c>
      <c r="C316" s="2" t="str">
        <f>IF(COUNT($A316)=0,"",IF(B316="3E","3E",IF(B316="","I",LOOKUP(B316/D$2,{0,0.4,0.45,0.5,0.55,0.6,0.65,0.7,0.75,0.8,1},{"F","D","C","C+","B-","B","B+","A-","A","A+"}))))</f>
        <v/>
      </c>
      <c r="D316" s="99" t="str">
        <f>IF(COUNT($A316)=0,"",IF(B316="","--",IF(B316="3E","3E",LOOKUP(B316/D$2,{0,0.4,0.45,0.5,0.55,0.6,0.65,0.7,0.75,0.8,1},{0,2,2.25,2.5,2.75,3,3.25,3.5,3.75,4}))))</f>
        <v/>
      </c>
      <c r="E316" s="5" t="str">
        <f>IF(COUNT($A316)=0,"",IF($A316&lt;&gt;DR!$B318,"ERR",DR!R318))</f>
        <v/>
      </c>
      <c r="F316" s="2" t="str">
        <f>IF(COUNT($A316)=0,"",IF(E316="3E","3E",IF(E316="","I",LOOKUP(E316/G$2,{0,0.4,0.45,0.5,0.55,0.6,0.65,0.7,0.75,0.8,1},{"F","D","C","C+","B-","B","B+","A-","A","A+"}))))</f>
        <v/>
      </c>
      <c r="G316" s="99" t="str">
        <f>IF(COUNT($A316)=0,"",IF(E316="","--",IF(E316="3E","3E",LOOKUP(E316/G$2,{0,0.4,0.45,0.5,0.55,0.6,0.65,0.7,0.75,0.8,1},{0,2,2.25,2.5,2.75,3,3.25,3.5,3.75,4}))))</f>
        <v/>
      </c>
      <c r="H316" s="5" t="str">
        <f>IF(COUNT($A316)=0,"",IF($A316&lt;&gt;DR!$B318,"ERR",DR!Z318))</f>
        <v/>
      </c>
      <c r="I316" s="2" t="str">
        <f>IF(COUNT($A316)=0,"",IF(H316="3E","3E",IF(H316="","I",LOOKUP(H316/J$2,{0,0.4,0.45,0.5,0.55,0.6,0.65,0.7,0.75,0.8,1},{"F","D","C","C+","B-","B","B+","A-","A","A+"}))))</f>
        <v/>
      </c>
      <c r="J316" s="99" t="str">
        <f>IF(COUNT($A316)=0,"",IF(H316="","--",IF(H316="3E","3E",LOOKUP(H316/J$2,{0,0.4,0.45,0.5,0.55,0.6,0.65,0.7,0.75,0.8,1},{0,2,2.25,2.5,2.75,3,3.25,3.5,3.75,4}))))</f>
        <v/>
      </c>
      <c r="K316" s="5" t="str">
        <f>IF(COUNT($A316)=0,"",IF($A316&lt;&gt;DR!$B318,"ERR",DR!AH318))</f>
        <v/>
      </c>
      <c r="L316" s="2" t="str">
        <f>IF(COUNT($A316)=0,"",IF(K316="3E","3E",IF(K316="","I",LOOKUP(K316/M$2,{0,0.4,0.45,0.5,0.55,0.6,0.65,0.7,0.75,0.8,1},{"F","D","C","C+","B-","B","B+","A-","A","A+"}))))</f>
        <v/>
      </c>
      <c r="M316" s="99" t="str">
        <f>IF(COUNT($A316)=0,"",IF(K316="","--",IF(K316="3E","3E",LOOKUP(K316/M$2,{0,0.4,0.45,0.5,0.55,0.6,0.65,0.7,0.75,0.8,1},{0,2,2.25,2.5,2.75,3,3.25,3.5,3.75,4}))))</f>
        <v/>
      </c>
      <c r="N316" s="5" t="str">
        <f>IF(COUNT($A316)=0,"",IF($A316&lt;&gt;DR!$B318,"ERR",DR!AP318))</f>
        <v/>
      </c>
      <c r="O316" s="2" t="str">
        <f>IF(COUNT($A316)=0,"",IF(N316="3E","3E",IF(N316="","I",LOOKUP(N316/P$2,{0,0.4,0.45,0.5,0.55,0.6,0.65,0.7,0.75,0.8,1},{"F","D","C","C+","B-","B","B+","A-","A","A+"}))))</f>
        <v/>
      </c>
      <c r="P316" s="99" t="str">
        <f>IF(COUNT($A316)=0,"",IF(N316="","--",IF(N316="3E","3E",LOOKUP(N316/P$2,{0,0.4,0.45,0.5,0.55,0.6,0.65,0.7,0.75,0.8,1},{0,2,2.25,2.5,2.75,3,3.25,3.5,3.75,4}))))</f>
        <v/>
      </c>
      <c r="Q316" s="5" t="str">
        <f>IF(COUNT($A316)=0,"",IF($A316&lt;&gt;DR!$B318,"ERR",DR!AX318))</f>
        <v/>
      </c>
      <c r="R316" s="2" t="str">
        <f>IF(COUNT($A316)=0,"",IF(Q316="3E","3E",IF(Q316="","I",LOOKUP(Q316/S$2,{0,0.4,0.45,0.5,0.55,0.6,0.65,0.7,0.75,0.8,1},{"F","D","C","C+","B-","B","B+","A-","A","A+"}))))</f>
        <v/>
      </c>
      <c r="S316" s="99" t="str">
        <f>IF(COUNT($A316)=0,"",IF(Q316="","--",IF(Q316="3E","3E",LOOKUP(Q316/S$2,{0,0.4,0.45,0.5,0.55,0.6,0.65,0.7,0.75,0.8,1},{0,2,2.25,2.5,2.75,3,3.25,3.5,3.75,4}))))</f>
        <v/>
      </c>
      <c r="T316" s="5" t="str">
        <f>IF(OR(COUNT($A316)=0,DR!BZ318=""),"",IF($A316&lt;&gt;DR!$B318,"ERR",DR!BZ318))</f>
        <v/>
      </c>
      <c r="U316" s="2" t="str">
        <f>IF(COUNT($A316)=0,"",IF(T316="3E","3E",IF(T316="","I",LOOKUP(T316/V$2,{0,0.4,0.45,0.5,0.55,0.6,0.65,0.7,0.75,0.8,1},{"F","D","C","C+","B-","B","B+","A-","A","A+"}))))</f>
        <v/>
      </c>
      <c r="V316" s="99" t="str">
        <f>IF(COUNT($A316)=0,"",IF(T316="","--",IF(T316="3E","3E",LOOKUP(T316/V$2,{0,0.4,0.45,0.5,0.55,0.6,0.65,0.7,0.75,0.8,1},{0,2,2.25,2.5,2.75,3,3.25,3.5,3.75,4}))))</f>
        <v/>
      </c>
      <c r="W316" s="5" t="str">
        <f>IF(COUNT($A316)=0,"",IF($A316&lt;&gt;DR!$B318,"ERR",IF(DR!$A318="IM",DR!CL318,DR!CK318)))</f>
        <v/>
      </c>
      <c r="X316" s="2" t="str">
        <f>IF(COUNT($A316)=0,"",IF(W316="3E","3E",IF(W316="","I",LOOKUP(W316/Y$2,{0,0.4,0.45,0.5,0.55,0.6,0.65,0.7,0.75,0.8,1},{"F","D","C","C+","B-","B","B+","A-","A","A+"}))))</f>
        <v/>
      </c>
      <c r="Y316" s="99" t="str">
        <f>IF(COUNT($A316)=0,"",IF(W316="","--",IF(W316="3E","3E",LOOKUP(W316/Y$2,{0,0.4,0.45,0.5,0.55,0.6,0.65,0.7,0.75,0.8,1},{0,2,2.25,2.5,2.75,3,3.25,3.5,3.75,4}))))</f>
        <v/>
      </c>
      <c r="Z316" s="5" t="str">
        <f>IF(COUNT($A316)=0,"",IF($A316&lt;&gt;DR!$B318,"ERR",DR!BF318))</f>
        <v/>
      </c>
      <c r="AA316" s="2" t="str">
        <f>IF(COUNT($A316)=0,"",IF(Z316="3E","3E",IF(Z316="","I",LOOKUP(Z316/AB$2,{0,0.4,0.45,0.5,0.55,0.6,0.65,0.7,0.75,0.8,1},{"F","D","C","C+","B-","B","B+","A-","A","A+"}))))</f>
        <v/>
      </c>
      <c r="AB316" s="99" t="str">
        <f>IF(COUNT($A316)=0,"",IF(Z316="","--",IF(Z316="3E","3E",LOOKUP(Z316/AB$2,{0,0.4,0.45,0.5,0.55,0.6,0.65,0.7,0.75,0.8,1},{0,2,2.25,2.5,2.75,3,3.25,3.5,3.75,4}))))</f>
        <v/>
      </c>
      <c r="AC316" s="5" t="str">
        <f>IF(COUNT($A316)=0,"",IF($A316&lt;&gt;DR!$B318,"ERR",DR!BG318))</f>
        <v/>
      </c>
      <c r="AD316" s="2" t="str">
        <f>IF(COUNT($A316)=0,"",IF(AC316="3E","3E",IF(AC316="","I",LOOKUP(AC316/AE$2,{0,0.4,0.45,0.5,0.55,0.6,0.65,0.7,0.75,0.8,1},{"F","D","C","C+","B-","B","B+","A-","A","A+"}))))</f>
        <v/>
      </c>
      <c r="AE316" s="99" t="str">
        <f>IF(COUNT($A316)=0,"",IF(AC316="","--",IF(AC316="3E","3E",LOOKUP(AC316/AE$2,{0,0.4,0.45,0.5,0.55,0.6,0.65,0.7,0.75,0.8,1},{0,2,2.25,2.5,2.75,3,3.25,3.5,3.75,4}))))</f>
        <v/>
      </c>
      <c r="AF316" s="5" t="str">
        <f>IF(COUNT($A316)=0,"",IF($A316&lt;&gt;DR!$B318,"ERR",DR!BQ318))</f>
        <v/>
      </c>
      <c r="AG316" s="2" t="str">
        <f>IF(COUNT($A316)=0,"",IF(AF316="3E","3E",IF(AF316="","I",LOOKUP(AF316/AH$2,{0,0.4,0.45,0.5,0.55,0.6,0.65,0.7,0.75,0.8,1},{"F","D","C","C+","B-","B","B+","A-","A","A+"}))))</f>
        <v/>
      </c>
      <c r="AH316" s="99" t="str">
        <f>IF(COUNT($A316)=0,"",IF(AF316="","--",IF(AF316="3E","3E",LOOKUP(AF316/AH$2,{0,0.4,0.45,0.5,0.55,0.6,0.65,0.7,0.75,0.8,1},{0,2,2.25,2.5,2.75,3,3.25,3.5,3.75,4}))))</f>
        <v/>
      </c>
      <c r="AI316" s="5" t="str">
        <f>IF(COUNT($A316)=0,"",IF($A316&lt;&gt;DR!$B318,"ERR",DR!BY318))</f>
        <v/>
      </c>
      <c r="AJ316" s="2" t="str">
        <f>IF(COUNT($A316)=0,"",IF(AI316="3E","3E",IF(AI316="","I",LOOKUP(AI316/AK$2,{0,0.4,0.45,0.5,0.55,0.6,0.65,0.7,0.75,0.8,1},{"F","D","C","C+","B-","B","B+","A-","A","A+"}))))</f>
        <v/>
      </c>
      <c r="AK316" s="103" t="str">
        <f>IF(COUNT($A316)=0,"",IF(AI316="","--",IF(AI316="3E","3E",LOOKUP(AI316/AK$2,{0,0.4,0.45,0.5,0.55,0.6,0.65,0.7,0.75,0.8,1},{0,2,2.25,2.5,2.75,3,3.25,3.5,3.75,4}))))</f>
        <v/>
      </c>
      <c r="AL316" s="94" t="str">
        <f>IFERROR(IF(COUNT($A316)=0,"",IF(COUNT(W316)=0,"--",IF(COUNTIF(B316:AK316,"3E")&gt;0,"3E",SUM(IF(D316&gt;=2,D316*$D$3),IF(G316&gt;=2,G316*$G$3),IF(J316&gt;=2,J316*$J$3),IF(M316&gt;=2,M316*$M$3),IF(P316&gt;=2,P316*$P$3),IF(S316&gt;=2,S316*$S$3),IF(V316&gt;=2,V316*$V$3),IF(Y316&gt;=2,Y316*$Y$3),IF(AB316&gt;=2,AB316*$AB$3),IF(AE316&gt;=2,AE316*$AE$3),IF(AH316&gt;=2,AH316*$AH$3),IF(AK316&gt;=2,AK316*$AK$3))))),"")</f>
        <v/>
      </c>
      <c r="AM316" s="4" t="str">
        <f>IF(COUNT($A316)=0,"",IF(COUNT(W316)=0,"--",IF(COUNTIF(B316:Y316,"3E")&gt;0,"3E",TRUNC(SUM(IF(N(D316)&gt;=2,D$3*D316,0),IF(N(G316)&gt;=2,G$3*G316,0),IF(N(J316)&gt;=2,J$3*J316,0),IF(N(M316)&gt;=2,M$3*M316,0),IF(N(P316)&gt;=2,P$3*P316,0),IF(N(S316)&gt;=2,S$3*S316,0),IF(N(AB316)&gt;=2,AB$3*AB316,0),IF(N(AE316)&gt;=2,AE$3*AE316,0),IF(N(AH316)&gt;=2,AH$3*AH316,0),IF(N(V316)&gt;=2,V$3*V316,0),IF(N(Y316)&gt;=2,Y$3*Y316,0))/TCP,3))))</f>
        <v/>
      </c>
      <c r="AN316" s="2" t="str">
        <f>IFERROR(IF(COUNT($A316)=0,"",IF(COUNT(W316)=0,"--",IF(COUNTIF(B316:AK316,"3E")&gt;0,"3E",SUM(IF(D316&gt;=2,$D$3),IF(G316&gt;=2,$G$3),IF(J316&gt;=2,$J$3),IF(M316&gt;=2,$M$3),IF(P316&gt;=2,$P$3),IF(S316&gt;=2,$S$3),IF(V316&gt;=2,$V$3),IF(Y316&gt;=2,$Y$3),IF(AB316&gt;=2,$AB$3),IF(AE316&gt;=2,$AE$3),IF(AH316&gt;=2,$AH$3),IF(AK316&gt;=2,$AK$3))))),"")</f>
        <v/>
      </c>
      <c r="AO316" s="2" t="str">
        <f>IF(AM316="3E","3E",IF(COUNT($A316)=0,"",IF(COUNT(AK316)=0,"I",LOOKUP(AM316,{0,2,2.25,2.5,2.75,3,3.25,3.5,3.75,4},{"F","D","C","C+","B-","B","B+","A-","A","A+"}))))</f>
        <v/>
      </c>
      <c r="AP316" s="2" t="str">
        <f>IF(AM316="3E","3E",IF(OR(COUNT($A316)=0,COUNT(W316)=0),"",IF(AND(Y316&gt;=2,AM316&gt;=2,AN316&gt;=28),"PASS","FAIL")))</f>
        <v/>
      </c>
      <c r="AQ316" s="2" t="str">
        <f>IF(COUNT($A316)=0,"",IF(AP316="3E","3E",IF(AP316="PASS",CONCATENATE(IF(N(D316)&lt;2,"411F,",""),IF(N(G316)&lt;2,"412F,",""),IF(N(J316)&lt;2,"413F,",""),IF(N(M316)&lt;2,"421F,",""),IF(N(P316)&lt;2,"422F,",""),IF(N(S316)&lt;2,"423F,",""),IF(N(AB316)&lt;2,"431F,",""),IF(N(AE316)&lt;2,"432F,",""),IF(N(AH316)&lt;2,"433F,","")),"")))</f>
        <v/>
      </c>
      <c r="AR316" s="6" t="str">
        <f t="shared" si="5"/>
        <v/>
      </c>
    </row>
    <row r="317" spans="1:44" ht="18.95" customHeight="1" x14ac:dyDescent="0.25">
      <c r="A317" s="93" t="str">
        <f>IF(DR!$B319="","",DR!$B319)</f>
        <v/>
      </c>
      <c r="B317" s="5" t="str">
        <f>IF(COUNT($A317)=0,"",IF($A317&lt;&gt;DR!$B319,"ERR",DR!J319))</f>
        <v/>
      </c>
      <c r="C317" s="2" t="str">
        <f>IF(COUNT($A317)=0,"",IF(B317="3E","3E",IF(B317="","I",LOOKUP(B317/D$2,{0,0.4,0.45,0.5,0.55,0.6,0.65,0.7,0.75,0.8,1},{"F","D","C","C+","B-","B","B+","A-","A","A+"}))))</f>
        <v/>
      </c>
      <c r="D317" s="99" t="str">
        <f>IF(COUNT($A317)=0,"",IF(B317="","--",IF(B317="3E","3E",LOOKUP(B317/D$2,{0,0.4,0.45,0.5,0.55,0.6,0.65,0.7,0.75,0.8,1},{0,2,2.25,2.5,2.75,3,3.25,3.5,3.75,4}))))</f>
        <v/>
      </c>
      <c r="E317" s="5" t="str">
        <f>IF(COUNT($A317)=0,"",IF($A317&lt;&gt;DR!$B319,"ERR",DR!R319))</f>
        <v/>
      </c>
      <c r="F317" s="2" t="str">
        <f>IF(COUNT($A317)=0,"",IF(E317="3E","3E",IF(E317="","I",LOOKUP(E317/G$2,{0,0.4,0.45,0.5,0.55,0.6,0.65,0.7,0.75,0.8,1},{"F","D","C","C+","B-","B","B+","A-","A","A+"}))))</f>
        <v/>
      </c>
      <c r="G317" s="99" t="str">
        <f>IF(COUNT($A317)=0,"",IF(E317="","--",IF(E317="3E","3E",LOOKUP(E317/G$2,{0,0.4,0.45,0.5,0.55,0.6,0.65,0.7,0.75,0.8,1},{0,2,2.25,2.5,2.75,3,3.25,3.5,3.75,4}))))</f>
        <v/>
      </c>
      <c r="H317" s="5" t="str">
        <f>IF(COUNT($A317)=0,"",IF($A317&lt;&gt;DR!$B319,"ERR",DR!Z319))</f>
        <v/>
      </c>
      <c r="I317" s="2" t="str">
        <f>IF(COUNT($A317)=0,"",IF(H317="3E","3E",IF(H317="","I",LOOKUP(H317/J$2,{0,0.4,0.45,0.5,0.55,0.6,0.65,0.7,0.75,0.8,1},{"F","D","C","C+","B-","B","B+","A-","A","A+"}))))</f>
        <v/>
      </c>
      <c r="J317" s="99" t="str">
        <f>IF(COUNT($A317)=0,"",IF(H317="","--",IF(H317="3E","3E",LOOKUP(H317/J$2,{0,0.4,0.45,0.5,0.55,0.6,0.65,0.7,0.75,0.8,1},{0,2,2.25,2.5,2.75,3,3.25,3.5,3.75,4}))))</f>
        <v/>
      </c>
      <c r="K317" s="5" t="str">
        <f>IF(COUNT($A317)=0,"",IF($A317&lt;&gt;DR!$B319,"ERR",DR!AH319))</f>
        <v/>
      </c>
      <c r="L317" s="2" t="str">
        <f>IF(COUNT($A317)=0,"",IF(K317="3E","3E",IF(K317="","I",LOOKUP(K317/M$2,{0,0.4,0.45,0.5,0.55,0.6,0.65,0.7,0.75,0.8,1},{"F","D","C","C+","B-","B","B+","A-","A","A+"}))))</f>
        <v/>
      </c>
      <c r="M317" s="99" t="str">
        <f>IF(COUNT($A317)=0,"",IF(K317="","--",IF(K317="3E","3E",LOOKUP(K317/M$2,{0,0.4,0.45,0.5,0.55,0.6,0.65,0.7,0.75,0.8,1},{0,2,2.25,2.5,2.75,3,3.25,3.5,3.75,4}))))</f>
        <v/>
      </c>
      <c r="N317" s="5" t="str">
        <f>IF(COUNT($A317)=0,"",IF($A317&lt;&gt;DR!$B319,"ERR",DR!AP319))</f>
        <v/>
      </c>
      <c r="O317" s="2" t="str">
        <f>IF(COUNT($A317)=0,"",IF(N317="3E","3E",IF(N317="","I",LOOKUP(N317/P$2,{0,0.4,0.45,0.5,0.55,0.6,0.65,0.7,0.75,0.8,1},{"F","D","C","C+","B-","B","B+","A-","A","A+"}))))</f>
        <v/>
      </c>
      <c r="P317" s="99" t="str">
        <f>IF(COUNT($A317)=0,"",IF(N317="","--",IF(N317="3E","3E",LOOKUP(N317/P$2,{0,0.4,0.45,0.5,0.55,0.6,0.65,0.7,0.75,0.8,1},{0,2,2.25,2.5,2.75,3,3.25,3.5,3.75,4}))))</f>
        <v/>
      </c>
      <c r="Q317" s="5" t="str">
        <f>IF(COUNT($A317)=0,"",IF($A317&lt;&gt;DR!$B319,"ERR",DR!AX319))</f>
        <v/>
      </c>
      <c r="R317" s="2" t="str">
        <f>IF(COUNT($A317)=0,"",IF(Q317="3E","3E",IF(Q317="","I",LOOKUP(Q317/S$2,{0,0.4,0.45,0.5,0.55,0.6,0.65,0.7,0.75,0.8,1},{"F","D","C","C+","B-","B","B+","A-","A","A+"}))))</f>
        <v/>
      </c>
      <c r="S317" s="99" t="str">
        <f>IF(COUNT($A317)=0,"",IF(Q317="","--",IF(Q317="3E","3E",LOOKUP(Q317/S$2,{0,0.4,0.45,0.5,0.55,0.6,0.65,0.7,0.75,0.8,1},{0,2,2.25,2.5,2.75,3,3.25,3.5,3.75,4}))))</f>
        <v/>
      </c>
      <c r="T317" s="5" t="str">
        <f>IF(OR(COUNT($A317)=0,DR!BZ319=""),"",IF($A317&lt;&gt;DR!$B319,"ERR",DR!BZ319))</f>
        <v/>
      </c>
      <c r="U317" s="2" t="str">
        <f>IF(COUNT($A317)=0,"",IF(T317="3E","3E",IF(T317="","I",LOOKUP(T317/V$2,{0,0.4,0.45,0.5,0.55,0.6,0.65,0.7,0.75,0.8,1},{"F","D","C","C+","B-","B","B+","A-","A","A+"}))))</f>
        <v/>
      </c>
      <c r="V317" s="99" t="str">
        <f>IF(COUNT($A317)=0,"",IF(T317="","--",IF(T317="3E","3E",LOOKUP(T317/V$2,{0,0.4,0.45,0.5,0.55,0.6,0.65,0.7,0.75,0.8,1},{0,2,2.25,2.5,2.75,3,3.25,3.5,3.75,4}))))</f>
        <v/>
      </c>
      <c r="W317" s="5" t="str">
        <f>IF(COUNT($A317)=0,"",IF($A317&lt;&gt;DR!$B319,"ERR",IF(DR!$A319="IM",DR!CL319,DR!CK319)))</f>
        <v/>
      </c>
      <c r="X317" s="2" t="str">
        <f>IF(COUNT($A317)=0,"",IF(W317="3E","3E",IF(W317="","I",LOOKUP(W317/Y$2,{0,0.4,0.45,0.5,0.55,0.6,0.65,0.7,0.75,0.8,1},{"F","D","C","C+","B-","B","B+","A-","A","A+"}))))</f>
        <v/>
      </c>
      <c r="Y317" s="99" t="str">
        <f>IF(COUNT($A317)=0,"",IF(W317="","--",IF(W317="3E","3E",LOOKUP(W317/Y$2,{0,0.4,0.45,0.5,0.55,0.6,0.65,0.7,0.75,0.8,1},{0,2,2.25,2.5,2.75,3,3.25,3.5,3.75,4}))))</f>
        <v/>
      </c>
      <c r="Z317" s="5" t="str">
        <f>IF(COUNT($A317)=0,"",IF($A317&lt;&gt;DR!$B319,"ERR",DR!BF319))</f>
        <v/>
      </c>
      <c r="AA317" s="2" t="str">
        <f>IF(COUNT($A317)=0,"",IF(Z317="3E","3E",IF(Z317="","I",LOOKUP(Z317/AB$2,{0,0.4,0.45,0.5,0.55,0.6,0.65,0.7,0.75,0.8,1},{"F","D","C","C+","B-","B","B+","A-","A","A+"}))))</f>
        <v/>
      </c>
      <c r="AB317" s="99" t="str">
        <f>IF(COUNT($A317)=0,"",IF(Z317="","--",IF(Z317="3E","3E",LOOKUP(Z317/AB$2,{0,0.4,0.45,0.5,0.55,0.6,0.65,0.7,0.75,0.8,1},{0,2,2.25,2.5,2.75,3,3.25,3.5,3.75,4}))))</f>
        <v/>
      </c>
      <c r="AC317" s="5" t="str">
        <f>IF(COUNT($A317)=0,"",IF($A317&lt;&gt;DR!$B319,"ERR",DR!BG319))</f>
        <v/>
      </c>
      <c r="AD317" s="2" t="str">
        <f>IF(COUNT($A317)=0,"",IF(AC317="3E","3E",IF(AC317="","I",LOOKUP(AC317/AE$2,{0,0.4,0.45,0.5,0.55,0.6,0.65,0.7,0.75,0.8,1},{"F","D","C","C+","B-","B","B+","A-","A","A+"}))))</f>
        <v/>
      </c>
      <c r="AE317" s="99" t="str">
        <f>IF(COUNT($A317)=0,"",IF(AC317="","--",IF(AC317="3E","3E",LOOKUP(AC317/AE$2,{0,0.4,0.45,0.5,0.55,0.6,0.65,0.7,0.75,0.8,1},{0,2,2.25,2.5,2.75,3,3.25,3.5,3.75,4}))))</f>
        <v/>
      </c>
      <c r="AF317" s="5" t="str">
        <f>IF(COUNT($A317)=0,"",IF($A317&lt;&gt;DR!$B319,"ERR",DR!BQ319))</f>
        <v/>
      </c>
      <c r="AG317" s="2" t="str">
        <f>IF(COUNT($A317)=0,"",IF(AF317="3E","3E",IF(AF317="","I",LOOKUP(AF317/AH$2,{0,0.4,0.45,0.5,0.55,0.6,0.65,0.7,0.75,0.8,1},{"F","D","C","C+","B-","B","B+","A-","A","A+"}))))</f>
        <v/>
      </c>
      <c r="AH317" s="99" t="str">
        <f>IF(COUNT($A317)=0,"",IF(AF317="","--",IF(AF317="3E","3E",LOOKUP(AF317/AH$2,{0,0.4,0.45,0.5,0.55,0.6,0.65,0.7,0.75,0.8,1},{0,2,2.25,2.5,2.75,3,3.25,3.5,3.75,4}))))</f>
        <v/>
      </c>
      <c r="AI317" s="5" t="str">
        <f>IF(COUNT($A317)=0,"",IF($A317&lt;&gt;DR!$B319,"ERR",DR!BY319))</f>
        <v/>
      </c>
      <c r="AJ317" s="2" t="str">
        <f>IF(COUNT($A317)=0,"",IF(AI317="3E","3E",IF(AI317="","I",LOOKUP(AI317/AK$2,{0,0.4,0.45,0.5,0.55,0.6,0.65,0.7,0.75,0.8,1},{"F","D","C","C+","B-","B","B+","A-","A","A+"}))))</f>
        <v/>
      </c>
      <c r="AK317" s="103" t="str">
        <f>IF(COUNT($A317)=0,"",IF(AI317="","--",IF(AI317="3E","3E",LOOKUP(AI317/AK$2,{0,0.4,0.45,0.5,0.55,0.6,0.65,0.7,0.75,0.8,1},{0,2,2.25,2.5,2.75,3,3.25,3.5,3.75,4}))))</f>
        <v/>
      </c>
      <c r="AL317" s="94" t="str">
        <f>IFERROR(IF(COUNT($A317)=0,"",IF(COUNT(W317)=0,"--",IF(COUNTIF(B317:AK317,"3E")&gt;0,"3E",SUM(IF(D317&gt;=2,D317*$D$3),IF(G317&gt;=2,G317*$G$3),IF(J317&gt;=2,J317*$J$3),IF(M317&gt;=2,M317*$M$3),IF(P317&gt;=2,P317*$P$3),IF(S317&gt;=2,S317*$S$3),IF(V317&gt;=2,V317*$V$3),IF(Y317&gt;=2,Y317*$Y$3),IF(AB317&gt;=2,AB317*$AB$3),IF(AE317&gt;=2,AE317*$AE$3),IF(AH317&gt;=2,AH317*$AH$3),IF(AK317&gt;=2,AK317*$AK$3))))),"")</f>
        <v/>
      </c>
      <c r="AM317" s="4" t="str">
        <f>IF(COUNT($A317)=0,"",IF(COUNT(W317)=0,"--",IF(COUNTIF(B317:Y317,"3E")&gt;0,"3E",TRUNC(SUM(IF(N(D317)&gt;=2,D$3*D317,0),IF(N(G317)&gt;=2,G$3*G317,0),IF(N(J317)&gt;=2,J$3*J317,0),IF(N(M317)&gt;=2,M$3*M317,0),IF(N(P317)&gt;=2,P$3*P317,0),IF(N(S317)&gt;=2,S$3*S317,0),IF(N(AB317)&gt;=2,AB$3*AB317,0),IF(N(AE317)&gt;=2,AE$3*AE317,0),IF(N(AH317)&gt;=2,AH$3*AH317,0),IF(N(V317)&gt;=2,V$3*V317,0),IF(N(Y317)&gt;=2,Y$3*Y317,0))/TCP,3))))</f>
        <v/>
      </c>
      <c r="AN317" s="2" t="str">
        <f>IFERROR(IF(COUNT($A317)=0,"",IF(COUNT(W317)=0,"--",IF(COUNTIF(B317:AK317,"3E")&gt;0,"3E",SUM(IF(D317&gt;=2,$D$3),IF(G317&gt;=2,$G$3),IF(J317&gt;=2,$J$3),IF(M317&gt;=2,$M$3),IF(P317&gt;=2,$P$3),IF(S317&gt;=2,$S$3),IF(V317&gt;=2,$V$3),IF(Y317&gt;=2,$Y$3),IF(AB317&gt;=2,$AB$3),IF(AE317&gt;=2,$AE$3),IF(AH317&gt;=2,$AH$3),IF(AK317&gt;=2,$AK$3))))),"")</f>
        <v/>
      </c>
      <c r="AO317" s="2" t="str">
        <f>IF(AM317="3E","3E",IF(COUNT($A317)=0,"",IF(COUNT(AK317)=0,"I",LOOKUP(AM317,{0,2,2.25,2.5,2.75,3,3.25,3.5,3.75,4},{"F","D","C","C+","B-","B","B+","A-","A","A+"}))))</f>
        <v/>
      </c>
      <c r="AP317" s="2" t="str">
        <f>IF(AM317="3E","3E",IF(OR(COUNT($A317)=0,COUNT(W317)=0),"",IF(AND(Y317&gt;=2,AM317&gt;=2,AN317&gt;=28),"PASS","FAIL")))</f>
        <v/>
      </c>
      <c r="AQ317" s="2" t="str">
        <f>IF(COUNT($A317)=0,"",IF(AP317="3E","3E",IF(AP317="PASS",CONCATENATE(IF(N(D317)&lt;2,"411F,",""),IF(N(G317)&lt;2,"412F,",""),IF(N(J317)&lt;2,"413F,",""),IF(N(M317)&lt;2,"421F,",""),IF(N(P317)&lt;2,"422F,",""),IF(N(S317)&lt;2,"423F,",""),IF(N(AB317)&lt;2,"431F,",""),IF(N(AE317)&lt;2,"432F,",""),IF(N(AH317)&lt;2,"433F,","")),"")))</f>
        <v/>
      </c>
      <c r="AR317" s="6" t="str">
        <f t="shared" si="5"/>
        <v/>
      </c>
    </row>
    <row r="318" spans="1:44" ht="18.95" customHeight="1" x14ac:dyDescent="0.25">
      <c r="A318" s="93" t="str">
        <f>IF(DR!$B320="","",DR!$B320)</f>
        <v/>
      </c>
      <c r="B318" s="5" t="str">
        <f>IF(COUNT($A318)=0,"",IF($A318&lt;&gt;DR!$B320,"ERR",DR!J320))</f>
        <v/>
      </c>
      <c r="C318" s="2" t="str">
        <f>IF(COUNT($A318)=0,"",IF(B318="3E","3E",IF(B318="","I",LOOKUP(B318/D$2,{0,0.4,0.45,0.5,0.55,0.6,0.65,0.7,0.75,0.8,1},{"F","D","C","C+","B-","B","B+","A-","A","A+"}))))</f>
        <v/>
      </c>
      <c r="D318" s="99" t="str">
        <f>IF(COUNT($A318)=0,"",IF(B318="","--",IF(B318="3E","3E",LOOKUP(B318/D$2,{0,0.4,0.45,0.5,0.55,0.6,0.65,0.7,0.75,0.8,1},{0,2,2.25,2.5,2.75,3,3.25,3.5,3.75,4}))))</f>
        <v/>
      </c>
      <c r="E318" s="5" t="str">
        <f>IF(COUNT($A318)=0,"",IF($A318&lt;&gt;DR!$B320,"ERR",DR!R320))</f>
        <v/>
      </c>
      <c r="F318" s="2" t="str">
        <f>IF(COUNT($A318)=0,"",IF(E318="3E","3E",IF(E318="","I",LOOKUP(E318/G$2,{0,0.4,0.45,0.5,0.55,0.6,0.65,0.7,0.75,0.8,1},{"F","D","C","C+","B-","B","B+","A-","A","A+"}))))</f>
        <v/>
      </c>
      <c r="G318" s="99" t="str">
        <f>IF(COUNT($A318)=0,"",IF(E318="","--",IF(E318="3E","3E",LOOKUP(E318/G$2,{0,0.4,0.45,0.5,0.55,0.6,0.65,0.7,0.75,0.8,1},{0,2,2.25,2.5,2.75,3,3.25,3.5,3.75,4}))))</f>
        <v/>
      </c>
      <c r="H318" s="5" t="str">
        <f>IF(COUNT($A318)=0,"",IF($A318&lt;&gt;DR!$B320,"ERR",DR!Z320))</f>
        <v/>
      </c>
      <c r="I318" s="2" t="str">
        <f>IF(COUNT($A318)=0,"",IF(H318="3E","3E",IF(H318="","I",LOOKUP(H318/J$2,{0,0.4,0.45,0.5,0.55,0.6,0.65,0.7,0.75,0.8,1},{"F","D","C","C+","B-","B","B+","A-","A","A+"}))))</f>
        <v/>
      </c>
      <c r="J318" s="99" t="str">
        <f>IF(COUNT($A318)=0,"",IF(H318="","--",IF(H318="3E","3E",LOOKUP(H318/J$2,{0,0.4,0.45,0.5,0.55,0.6,0.65,0.7,0.75,0.8,1},{0,2,2.25,2.5,2.75,3,3.25,3.5,3.75,4}))))</f>
        <v/>
      </c>
      <c r="K318" s="5" t="str">
        <f>IF(COUNT($A318)=0,"",IF($A318&lt;&gt;DR!$B320,"ERR",DR!AH320))</f>
        <v/>
      </c>
      <c r="L318" s="2" t="str">
        <f>IF(COUNT($A318)=0,"",IF(K318="3E","3E",IF(K318="","I",LOOKUP(K318/M$2,{0,0.4,0.45,0.5,0.55,0.6,0.65,0.7,0.75,0.8,1},{"F","D","C","C+","B-","B","B+","A-","A","A+"}))))</f>
        <v/>
      </c>
      <c r="M318" s="99" t="str">
        <f>IF(COUNT($A318)=0,"",IF(K318="","--",IF(K318="3E","3E",LOOKUP(K318/M$2,{0,0.4,0.45,0.5,0.55,0.6,0.65,0.7,0.75,0.8,1},{0,2,2.25,2.5,2.75,3,3.25,3.5,3.75,4}))))</f>
        <v/>
      </c>
      <c r="N318" s="5" t="str">
        <f>IF(COUNT($A318)=0,"",IF($A318&lt;&gt;DR!$B320,"ERR",DR!AP320))</f>
        <v/>
      </c>
      <c r="O318" s="2" t="str">
        <f>IF(COUNT($A318)=0,"",IF(N318="3E","3E",IF(N318="","I",LOOKUP(N318/P$2,{0,0.4,0.45,0.5,0.55,0.6,0.65,0.7,0.75,0.8,1},{"F","D","C","C+","B-","B","B+","A-","A","A+"}))))</f>
        <v/>
      </c>
      <c r="P318" s="99" t="str">
        <f>IF(COUNT($A318)=0,"",IF(N318="","--",IF(N318="3E","3E",LOOKUP(N318/P$2,{0,0.4,0.45,0.5,0.55,0.6,0.65,0.7,0.75,0.8,1},{0,2,2.25,2.5,2.75,3,3.25,3.5,3.75,4}))))</f>
        <v/>
      </c>
      <c r="Q318" s="5" t="str">
        <f>IF(COUNT($A318)=0,"",IF($A318&lt;&gt;DR!$B320,"ERR",DR!AX320))</f>
        <v/>
      </c>
      <c r="R318" s="2" t="str">
        <f>IF(COUNT($A318)=0,"",IF(Q318="3E","3E",IF(Q318="","I",LOOKUP(Q318/S$2,{0,0.4,0.45,0.5,0.55,0.6,0.65,0.7,0.75,0.8,1},{"F","D","C","C+","B-","B","B+","A-","A","A+"}))))</f>
        <v/>
      </c>
      <c r="S318" s="99" t="str">
        <f>IF(COUNT($A318)=0,"",IF(Q318="","--",IF(Q318="3E","3E",LOOKUP(Q318/S$2,{0,0.4,0.45,0.5,0.55,0.6,0.65,0.7,0.75,0.8,1},{0,2,2.25,2.5,2.75,3,3.25,3.5,3.75,4}))))</f>
        <v/>
      </c>
      <c r="T318" s="5" t="str">
        <f>IF(OR(COUNT($A318)=0,DR!BZ320=""),"",IF($A318&lt;&gt;DR!$B320,"ERR",DR!BZ320))</f>
        <v/>
      </c>
      <c r="U318" s="2" t="str">
        <f>IF(COUNT($A318)=0,"",IF(T318="3E","3E",IF(T318="","I",LOOKUP(T318/V$2,{0,0.4,0.45,0.5,0.55,0.6,0.65,0.7,0.75,0.8,1},{"F","D","C","C+","B-","B","B+","A-","A","A+"}))))</f>
        <v/>
      </c>
      <c r="V318" s="99" t="str">
        <f>IF(COUNT($A318)=0,"",IF(T318="","--",IF(T318="3E","3E",LOOKUP(T318/V$2,{0,0.4,0.45,0.5,0.55,0.6,0.65,0.7,0.75,0.8,1},{0,2,2.25,2.5,2.75,3,3.25,3.5,3.75,4}))))</f>
        <v/>
      </c>
      <c r="W318" s="5" t="str">
        <f>IF(COUNT($A318)=0,"",IF($A318&lt;&gt;DR!$B320,"ERR",IF(DR!$A320="IM",DR!CL320,DR!CK320)))</f>
        <v/>
      </c>
      <c r="X318" s="2" t="str">
        <f>IF(COUNT($A318)=0,"",IF(W318="3E","3E",IF(W318="","I",LOOKUP(W318/Y$2,{0,0.4,0.45,0.5,0.55,0.6,0.65,0.7,0.75,0.8,1},{"F","D","C","C+","B-","B","B+","A-","A","A+"}))))</f>
        <v/>
      </c>
      <c r="Y318" s="99" t="str">
        <f>IF(COUNT($A318)=0,"",IF(W318="","--",IF(W318="3E","3E",LOOKUP(W318/Y$2,{0,0.4,0.45,0.5,0.55,0.6,0.65,0.7,0.75,0.8,1},{0,2,2.25,2.5,2.75,3,3.25,3.5,3.75,4}))))</f>
        <v/>
      </c>
      <c r="Z318" s="5" t="str">
        <f>IF(COUNT($A318)=0,"",IF($A318&lt;&gt;DR!$B320,"ERR",DR!BF320))</f>
        <v/>
      </c>
      <c r="AA318" s="2" t="str">
        <f>IF(COUNT($A318)=0,"",IF(Z318="3E","3E",IF(Z318="","I",LOOKUP(Z318/AB$2,{0,0.4,0.45,0.5,0.55,0.6,0.65,0.7,0.75,0.8,1},{"F","D","C","C+","B-","B","B+","A-","A","A+"}))))</f>
        <v/>
      </c>
      <c r="AB318" s="99" t="str">
        <f>IF(COUNT($A318)=0,"",IF(Z318="","--",IF(Z318="3E","3E",LOOKUP(Z318/AB$2,{0,0.4,0.45,0.5,0.55,0.6,0.65,0.7,0.75,0.8,1},{0,2,2.25,2.5,2.75,3,3.25,3.5,3.75,4}))))</f>
        <v/>
      </c>
      <c r="AC318" s="5" t="str">
        <f>IF(COUNT($A318)=0,"",IF($A318&lt;&gt;DR!$B320,"ERR",DR!BG320))</f>
        <v/>
      </c>
      <c r="AD318" s="2" t="str">
        <f>IF(COUNT($A318)=0,"",IF(AC318="3E","3E",IF(AC318="","I",LOOKUP(AC318/AE$2,{0,0.4,0.45,0.5,0.55,0.6,0.65,0.7,0.75,0.8,1},{"F","D","C","C+","B-","B","B+","A-","A","A+"}))))</f>
        <v/>
      </c>
      <c r="AE318" s="99" t="str">
        <f>IF(COUNT($A318)=0,"",IF(AC318="","--",IF(AC318="3E","3E",LOOKUP(AC318/AE$2,{0,0.4,0.45,0.5,0.55,0.6,0.65,0.7,0.75,0.8,1},{0,2,2.25,2.5,2.75,3,3.25,3.5,3.75,4}))))</f>
        <v/>
      </c>
      <c r="AF318" s="5" t="str">
        <f>IF(COUNT($A318)=0,"",IF($A318&lt;&gt;DR!$B320,"ERR",DR!BQ320))</f>
        <v/>
      </c>
      <c r="AG318" s="2" t="str">
        <f>IF(COUNT($A318)=0,"",IF(AF318="3E","3E",IF(AF318="","I",LOOKUP(AF318/AH$2,{0,0.4,0.45,0.5,0.55,0.6,0.65,0.7,0.75,0.8,1},{"F","D","C","C+","B-","B","B+","A-","A","A+"}))))</f>
        <v/>
      </c>
      <c r="AH318" s="99" t="str">
        <f>IF(COUNT($A318)=0,"",IF(AF318="","--",IF(AF318="3E","3E",LOOKUP(AF318/AH$2,{0,0.4,0.45,0.5,0.55,0.6,0.65,0.7,0.75,0.8,1},{0,2,2.25,2.5,2.75,3,3.25,3.5,3.75,4}))))</f>
        <v/>
      </c>
      <c r="AI318" s="5" t="str">
        <f>IF(COUNT($A318)=0,"",IF($A318&lt;&gt;DR!$B320,"ERR",DR!BY320))</f>
        <v/>
      </c>
      <c r="AJ318" s="2" t="str">
        <f>IF(COUNT($A318)=0,"",IF(AI318="3E","3E",IF(AI318="","I",LOOKUP(AI318/AK$2,{0,0.4,0.45,0.5,0.55,0.6,0.65,0.7,0.75,0.8,1},{"F","D","C","C+","B-","B","B+","A-","A","A+"}))))</f>
        <v/>
      </c>
      <c r="AK318" s="103" t="str">
        <f>IF(COUNT($A318)=0,"",IF(AI318="","--",IF(AI318="3E","3E",LOOKUP(AI318/AK$2,{0,0.4,0.45,0.5,0.55,0.6,0.65,0.7,0.75,0.8,1},{0,2,2.25,2.5,2.75,3,3.25,3.5,3.75,4}))))</f>
        <v/>
      </c>
      <c r="AL318" s="94" t="str">
        <f>IFERROR(IF(COUNT($A318)=0,"",IF(COUNT(W318)=0,"--",IF(COUNTIF(B318:AK318,"3E")&gt;0,"3E",SUM(IF(D318&gt;=2,D318*$D$3),IF(G318&gt;=2,G318*$G$3),IF(J318&gt;=2,J318*$J$3),IF(M318&gt;=2,M318*$M$3),IF(P318&gt;=2,P318*$P$3),IF(S318&gt;=2,S318*$S$3),IF(V318&gt;=2,V318*$V$3),IF(Y318&gt;=2,Y318*$Y$3),IF(AB318&gt;=2,AB318*$AB$3),IF(AE318&gt;=2,AE318*$AE$3),IF(AH318&gt;=2,AH318*$AH$3),IF(AK318&gt;=2,AK318*$AK$3))))),"")</f>
        <v/>
      </c>
      <c r="AM318" s="4" t="str">
        <f>IF(COUNT($A318)=0,"",IF(COUNT(W318)=0,"--",IF(COUNTIF(B318:Y318,"3E")&gt;0,"3E",TRUNC(SUM(IF(N(D318)&gt;=2,D$3*D318,0),IF(N(G318)&gt;=2,G$3*G318,0),IF(N(J318)&gt;=2,J$3*J318,0),IF(N(M318)&gt;=2,M$3*M318,0),IF(N(P318)&gt;=2,P$3*P318,0),IF(N(S318)&gt;=2,S$3*S318,0),IF(N(AB318)&gt;=2,AB$3*AB318,0),IF(N(AE318)&gt;=2,AE$3*AE318,0),IF(N(AH318)&gt;=2,AH$3*AH318,0),IF(N(V318)&gt;=2,V$3*V318,0),IF(N(Y318)&gt;=2,Y$3*Y318,0))/TCP,3))))</f>
        <v/>
      </c>
      <c r="AN318" s="2" t="str">
        <f>IFERROR(IF(COUNT($A318)=0,"",IF(COUNT(W318)=0,"--",IF(COUNTIF(B318:AK318,"3E")&gt;0,"3E",SUM(IF(D318&gt;=2,$D$3),IF(G318&gt;=2,$G$3),IF(J318&gt;=2,$J$3),IF(M318&gt;=2,$M$3),IF(P318&gt;=2,$P$3),IF(S318&gt;=2,$S$3),IF(V318&gt;=2,$V$3),IF(Y318&gt;=2,$Y$3),IF(AB318&gt;=2,$AB$3),IF(AE318&gt;=2,$AE$3),IF(AH318&gt;=2,$AH$3),IF(AK318&gt;=2,$AK$3))))),"")</f>
        <v/>
      </c>
      <c r="AO318" s="2" t="str">
        <f>IF(AM318="3E","3E",IF(COUNT($A318)=0,"",IF(COUNT(AK318)=0,"I",LOOKUP(AM318,{0,2,2.25,2.5,2.75,3,3.25,3.5,3.75,4},{"F","D","C","C+","B-","B","B+","A-","A","A+"}))))</f>
        <v/>
      </c>
      <c r="AP318" s="2" t="str">
        <f>IF(AM318="3E","3E",IF(OR(COUNT($A318)=0,COUNT(W318)=0),"",IF(AND(Y318&gt;=2,AM318&gt;=2,AN318&gt;=28),"PASS","FAIL")))</f>
        <v/>
      </c>
      <c r="AQ318" s="2" t="str">
        <f>IF(COUNT($A318)=0,"",IF(AP318="3E","3E",IF(AP318="PASS",CONCATENATE(IF(N(D318)&lt;2,"411F,",""),IF(N(G318)&lt;2,"412F,",""),IF(N(J318)&lt;2,"413F,",""),IF(N(M318)&lt;2,"421F,",""),IF(N(P318)&lt;2,"422F,",""),IF(N(S318)&lt;2,"423F,",""),IF(N(AB318)&lt;2,"431F,",""),IF(N(AE318)&lt;2,"432F,",""),IF(N(AH318)&lt;2,"433F,","")),"")))</f>
        <v/>
      </c>
      <c r="AR318" s="6" t="str">
        <f t="shared" si="5"/>
        <v/>
      </c>
    </row>
    <row r="319" spans="1:44" ht="18.95" customHeight="1" x14ac:dyDescent="0.25">
      <c r="A319" s="93" t="str">
        <f>IF(DR!$B321="","",DR!$B321)</f>
        <v/>
      </c>
      <c r="B319" s="5" t="str">
        <f>IF(COUNT($A319)=0,"",IF($A319&lt;&gt;DR!$B321,"ERR",DR!J321))</f>
        <v/>
      </c>
      <c r="C319" s="2" t="str">
        <f>IF(COUNT($A319)=0,"",IF(B319="3E","3E",IF(B319="","I",LOOKUP(B319/D$2,{0,0.4,0.45,0.5,0.55,0.6,0.65,0.7,0.75,0.8,1},{"F","D","C","C+","B-","B","B+","A-","A","A+"}))))</f>
        <v/>
      </c>
      <c r="D319" s="99" t="str">
        <f>IF(COUNT($A319)=0,"",IF(B319="","--",IF(B319="3E","3E",LOOKUP(B319/D$2,{0,0.4,0.45,0.5,0.55,0.6,0.65,0.7,0.75,0.8,1},{0,2,2.25,2.5,2.75,3,3.25,3.5,3.75,4}))))</f>
        <v/>
      </c>
      <c r="E319" s="5" t="str">
        <f>IF(COUNT($A319)=0,"",IF($A319&lt;&gt;DR!$B321,"ERR",DR!R321))</f>
        <v/>
      </c>
      <c r="F319" s="2" t="str">
        <f>IF(COUNT($A319)=0,"",IF(E319="3E","3E",IF(E319="","I",LOOKUP(E319/G$2,{0,0.4,0.45,0.5,0.55,0.6,0.65,0.7,0.75,0.8,1},{"F","D","C","C+","B-","B","B+","A-","A","A+"}))))</f>
        <v/>
      </c>
      <c r="G319" s="99" t="str">
        <f>IF(COUNT($A319)=0,"",IF(E319="","--",IF(E319="3E","3E",LOOKUP(E319/G$2,{0,0.4,0.45,0.5,0.55,0.6,0.65,0.7,0.75,0.8,1},{0,2,2.25,2.5,2.75,3,3.25,3.5,3.75,4}))))</f>
        <v/>
      </c>
      <c r="H319" s="5" t="str">
        <f>IF(COUNT($A319)=0,"",IF($A319&lt;&gt;DR!$B321,"ERR",DR!Z321))</f>
        <v/>
      </c>
      <c r="I319" s="2" t="str">
        <f>IF(COUNT($A319)=0,"",IF(H319="3E","3E",IF(H319="","I",LOOKUP(H319/J$2,{0,0.4,0.45,0.5,0.55,0.6,0.65,0.7,0.75,0.8,1},{"F","D","C","C+","B-","B","B+","A-","A","A+"}))))</f>
        <v/>
      </c>
      <c r="J319" s="99" t="str">
        <f>IF(COUNT($A319)=0,"",IF(H319="","--",IF(H319="3E","3E",LOOKUP(H319/J$2,{0,0.4,0.45,0.5,0.55,0.6,0.65,0.7,0.75,0.8,1},{0,2,2.25,2.5,2.75,3,3.25,3.5,3.75,4}))))</f>
        <v/>
      </c>
      <c r="K319" s="5" t="str">
        <f>IF(COUNT($A319)=0,"",IF($A319&lt;&gt;DR!$B321,"ERR",DR!AH321))</f>
        <v/>
      </c>
      <c r="L319" s="2" t="str">
        <f>IF(COUNT($A319)=0,"",IF(K319="3E","3E",IF(K319="","I",LOOKUP(K319/M$2,{0,0.4,0.45,0.5,0.55,0.6,0.65,0.7,0.75,0.8,1},{"F","D","C","C+","B-","B","B+","A-","A","A+"}))))</f>
        <v/>
      </c>
      <c r="M319" s="99" t="str">
        <f>IF(COUNT($A319)=0,"",IF(K319="","--",IF(K319="3E","3E",LOOKUP(K319/M$2,{0,0.4,0.45,0.5,0.55,0.6,0.65,0.7,0.75,0.8,1},{0,2,2.25,2.5,2.75,3,3.25,3.5,3.75,4}))))</f>
        <v/>
      </c>
      <c r="N319" s="5" t="str">
        <f>IF(COUNT($A319)=0,"",IF($A319&lt;&gt;DR!$B321,"ERR",DR!AP321))</f>
        <v/>
      </c>
      <c r="O319" s="2" t="str">
        <f>IF(COUNT($A319)=0,"",IF(N319="3E","3E",IF(N319="","I",LOOKUP(N319/P$2,{0,0.4,0.45,0.5,0.55,0.6,0.65,0.7,0.75,0.8,1},{"F","D","C","C+","B-","B","B+","A-","A","A+"}))))</f>
        <v/>
      </c>
      <c r="P319" s="99" t="str">
        <f>IF(COUNT($A319)=0,"",IF(N319="","--",IF(N319="3E","3E",LOOKUP(N319/P$2,{0,0.4,0.45,0.5,0.55,0.6,0.65,0.7,0.75,0.8,1},{0,2,2.25,2.5,2.75,3,3.25,3.5,3.75,4}))))</f>
        <v/>
      </c>
      <c r="Q319" s="5" t="str">
        <f>IF(COUNT($A319)=0,"",IF($A319&lt;&gt;DR!$B321,"ERR",DR!AX321))</f>
        <v/>
      </c>
      <c r="R319" s="2" t="str">
        <f>IF(COUNT($A319)=0,"",IF(Q319="3E","3E",IF(Q319="","I",LOOKUP(Q319/S$2,{0,0.4,0.45,0.5,0.55,0.6,0.65,0.7,0.75,0.8,1},{"F","D","C","C+","B-","B","B+","A-","A","A+"}))))</f>
        <v/>
      </c>
      <c r="S319" s="99" t="str">
        <f>IF(COUNT($A319)=0,"",IF(Q319="","--",IF(Q319="3E","3E",LOOKUP(Q319/S$2,{0,0.4,0.45,0.5,0.55,0.6,0.65,0.7,0.75,0.8,1},{0,2,2.25,2.5,2.75,3,3.25,3.5,3.75,4}))))</f>
        <v/>
      </c>
      <c r="T319" s="5" t="str">
        <f>IF(OR(COUNT($A319)=0,DR!BZ321=""),"",IF($A319&lt;&gt;DR!$B321,"ERR",DR!BZ321))</f>
        <v/>
      </c>
      <c r="U319" s="2" t="str">
        <f>IF(COUNT($A319)=0,"",IF(T319="3E","3E",IF(T319="","I",LOOKUP(T319/V$2,{0,0.4,0.45,0.5,0.55,0.6,0.65,0.7,0.75,0.8,1},{"F","D","C","C+","B-","B","B+","A-","A","A+"}))))</f>
        <v/>
      </c>
      <c r="V319" s="99" t="str">
        <f>IF(COUNT($A319)=0,"",IF(T319="","--",IF(T319="3E","3E",LOOKUP(T319/V$2,{0,0.4,0.45,0.5,0.55,0.6,0.65,0.7,0.75,0.8,1},{0,2,2.25,2.5,2.75,3,3.25,3.5,3.75,4}))))</f>
        <v/>
      </c>
      <c r="W319" s="5" t="str">
        <f>IF(COUNT($A319)=0,"",IF($A319&lt;&gt;DR!$B321,"ERR",IF(DR!$A321="IM",DR!CL321,DR!CK321)))</f>
        <v/>
      </c>
      <c r="X319" s="2" t="str">
        <f>IF(COUNT($A319)=0,"",IF(W319="3E","3E",IF(W319="","I",LOOKUP(W319/Y$2,{0,0.4,0.45,0.5,0.55,0.6,0.65,0.7,0.75,0.8,1},{"F","D","C","C+","B-","B","B+","A-","A","A+"}))))</f>
        <v/>
      </c>
      <c r="Y319" s="99" t="str">
        <f>IF(COUNT($A319)=0,"",IF(W319="","--",IF(W319="3E","3E",LOOKUP(W319/Y$2,{0,0.4,0.45,0.5,0.55,0.6,0.65,0.7,0.75,0.8,1},{0,2,2.25,2.5,2.75,3,3.25,3.5,3.75,4}))))</f>
        <v/>
      </c>
      <c r="Z319" s="5" t="str">
        <f>IF(COUNT($A319)=0,"",IF($A319&lt;&gt;DR!$B321,"ERR",DR!BF321))</f>
        <v/>
      </c>
      <c r="AA319" s="2" t="str">
        <f>IF(COUNT($A319)=0,"",IF(Z319="3E","3E",IF(Z319="","I",LOOKUP(Z319/AB$2,{0,0.4,0.45,0.5,0.55,0.6,0.65,0.7,0.75,0.8,1},{"F","D","C","C+","B-","B","B+","A-","A","A+"}))))</f>
        <v/>
      </c>
      <c r="AB319" s="99" t="str">
        <f>IF(COUNT($A319)=0,"",IF(Z319="","--",IF(Z319="3E","3E",LOOKUP(Z319/AB$2,{0,0.4,0.45,0.5,0.55,0.6,0.65,0.7,0.75,0.8,1},{0,2,2.25,2.5,2.75,3,3.25,3.5,3.75,4}))))</f>
        <v/>
      </c>
      <c r="AC319" s="5" t="str">
        <f>IF(COUNT($A319)=0,"",IF($A319&lt;&gt;DR!$B321,"ERR",DR!BG321))</f>
        <v/>
      </c>
      <c r="AD319" s="2" t="str">
        <f>IF(COUNT($A319)=0,"",IF(AC319="3E","3E",IF(AC319="","I",LOOKUP(AC319/AE$2,{0,0.4,0.45,0.5,0.55,0.6,0.65,0.7,0.75,0.8,1},{"F","D","C","C+","B-","B","B+","A-","A","A+"}))))</f>
        <v/>
      </c>
      <c r="AE319" s="99" t="str">
        <f>IF(COUNT($A319)=0,"",IF(AC319="","--",IF(AC319="3E","3E",LOOKUP(AC319/AE$2,{0,0.4,0.45,0.5,0.55,0.6,0.65,0.7,0.75,0.8,1},{0,2,2.25,2.5,2.75,3,3.25,3.5,3.75,4}))))</f>
        <v/>
      </c>
      <c r="AF319" s="5" t="str">
        <f>IF(COUNT($A319)=0,"",IF($A319&lt;&gt;DR!$B321,"ERR",DR!BQ321))</f>
        <v/>
      </c>
      <c r="AG319" s="2" t="str">
        <f>IF(COUNT($A319)=0,"",IF(AF319="3E","3E",IF(AF319="","I",LOOKUP(AF319/AH$2,{0,0.4,0.45,0.5,0.55,0.6,0.65,0.7,0.75,0.8,1},{"F","D","C","C+","B-","B","B+","A-","A","A+"}))))</f>
        <v/>
      </c>
      <c r="AH319" s="99" t="str">
        <f>IF(COUNT($A319)=0,"",IF(AF319="","--",IF(AF319="3E","3E",LOOKUP(AF319/AH$2,{0,0.4,0.45,0.5,0.55,0.6,0.65,0.7,0.75,0.8,1},{0,2,2.25,2.5,2.75,3,3.25,3.5,3.75,4}))))</f>
        <v/>
      </c>
      <c r="AI319" s="5" t="str">
        <f>IF(COUNT($A319)=0,"",IF($A319&lt;&gt;DR!$B321,"ERR",DR!BY321))</f>
        <v/>
      </c>
      <c r="AJ319" s="2" t="str">
        <f>IF(COUNT($A319)=0,"",IF(AI319="3E","3E",IF(AI319="","I",LOOKUP(AI319/AK$2,{0,0.4,0.45,0.5,0.55,0.6,0.65,0.7,0.75,0.8,1},{"F","D","C","C+","B-","B","B+","A-","A","A+"}))))</f>
        <v/>
      </c>
      <c r="AK319" s="103" t="str">
        <f>IF(COUNT($A319)=0,"",IF(AI319="","--",IF(AI319="3E","3E",LOOKUP(AI319/AK$2,{0,0.4,0.45,0.5,0.55,0.6,0.65,0.7,0.75,0.8,1},{0,2,2.25,2.5,2.75,3,3.25,3.5,3.75,4}))))</f>
        <v/>
      </c>
      <c r="AL319" s="94" t="str">
        <f>IFERROR(IF(COUNT($A319)=0,"",IF(COUNT(W319)=0,"--",IF(COUNTIF(B319:AK319,"3E")&gt;0,"3E",SUM(IF(D319&gt;=2,D319*$D$3),IF(G319&gt;=2,G319*$G$3),IF(J319&gt;=2,J319*$J$3),IF(M319&gt;=2,M319*$M$3),IF(P319&gt;=2,P319*$P$3),IF(S319&gt;=2,S319*$S$3),IF(V319&gt;=2,V319*$V$3),IF(Y319&gt;=2,Y319*$Y$3),IF(AB319&gt;=2,AB319*$AB$3),IF(AE319&gt;=2,AE319*$AE$3),IF(AH319&gt;=2,AH319*$AH$3),IF(AK319&gt;=2,AK319*$AK$3))))),"")</f>
        <v/>
      </c>
      <c r="AM319" s="4" t="str">
        <f>IF(COUNT($A319)=0,"",IF(COUNT(W319)=0,"--",IF(COUNTIF(B319:Y319,"3E")&gt;0,"3E",TRUNC(SUM(IF(N(D319)&gt;=2,D$3*D319,0),IF(N(G319)&gt;=2,G$3*G319,0),IF(N(J319)&gt;=2,J$3*J319,0),IF(N(M319)&gt;=2,M$3*M319,0),IF(N(P319)&gt;=2,P$3*P319,0),IF(N(S319)&gt;=2,S$3*S319,0),IF(N(AB319)&gt;=2,AB$3*AB319,0),IF(N(AE319)&gt;=2,AE$3*AE319,0),IF(N(AH319)&gt;=2,AH$3*AH319,0),IF(N(V319)&gt;=2,V$3*V319,0),IF(N(Y319)&gt;=2,Y$3*Y319,0))/TCP,3))))</f>
        <v/>
      </c>
      <c r="AN319" s="2" t="str">
        <f>IFERROR(IF(COUNT($A319)=0,"",IF(COUNT(W319)=0,"--",IF(COUNTIF(B319:AK319,"3E")&gt;0,"3E",SUM(IF(D319&gt;=2,$D$3),IF(G319&gt;=2,$G$3),IF(J319&gt;=2,$J$3),IF(M319&gt;=2,$M$3),IF(P319&gt;=2,$P$3),IF(S319&gt;=2,$S$3),IF(V319&gt;=2,$V$3),IF(Y319&gt;=2,$Y$3),IF(AB319&gt;=2,$AB$3),IF(AE319&gt;=2,$AE$3),IF(AH319&gt;=2,$AH$3),IF(AK319&gt;=2,$AK$3))))),"")</f>
        <v/>
      </c>
      <c r="AO319" s="2" t="str">
        <f>IF(AM319="3E","3E",IF(COUNT($A319)=0,"",IF(COUNT(AK319)=0,"I",LOOKUP(AM319,{0,2,2.25,2.5,2.75,3,3.25,3.5,3.75,4},{"F","D","C","C+","B-","B","B+","A-","A","A+"}))))</f>
        <v/>
      </c>
      <c r="AP319" s="2" t="str">
        <f>IF(AM319="3E","3E",IF(OR(COUNT($A319)=0,COUNT(W319)=0),"",IF(AND(Y319&gt;=2,AM319&gt;=2,AN319&gt;=28),"PASS","FAIL")))</f>
        <v/>
      </c>
      <c r="AQ319" s="2" t="str">
        <f>IF(COUNT($A319)=0,"",IF(AP319="3E","3E",IF(AP319="PASS",CONCATENATE(IF(N(D319)&lt;2,"411F,",""),IF(N(G319)&lt;2,"412F,",""),IF(N(J319)&lt;2,"413F,",""),IF(N(M319)&lt;2,"421F,",""),IF(N(P319)&lt;2,"422F,",""),IF(N(S319)&lt;2,"423F,",""),IF(N(AB319)&lt;2,"431F,",""),IF(N(AE319)&lt;2,"432F,",""),IF(N(AH319)&lt;2,"433F,","")),"")))</f>
        <v/>
      </c>
      <c r="AR319" s="6" t="str">
        <f t="shared" si="5"/>
        <v/>
      </c>
    </row>
    <row r="320" spans="1:44" ht="18.95" customHeight="1" x14ac:dyDescent="0.25">
      <c r="A320" s="93" t="str">
        <f>IF(DR!$B322="","",DR!$B322)</f>
        <v/>
      </c>
      <c r="B320" s="5" t="str">
        <f>IF(COUNT($A320)=0,"",IF($A320&lt;&gt;DR!$B322,"ERR",DR!J322))</f>
        <v/>
      </c>
      <c r="C320" s="2" t="str">
        <f>IF(COUNT($A320)=0,"",IF(B320="3E","3E",IF(B320="","I",LOOKUP(B320/D$2,{0,0.4,0.45,0.5,0.55,0.6,0.65,0.7,0.75,0.8,1},{"F","D","C","C+","B-","B","B+","A-","A","A+"}))))</f>
        <v/>
      </c>
      <c r="D320" s="99" t="str">
        <f>IF(COUNT($A320)=0,"",IF(B320="","--",IF(B320="3E","3E",LOOKUP(B320/D$2,{0,0.4,0.45,0.5,0.55,0.6,0.65,0.7,0.75,0.8,1},{0,2,2.25,2.5,2.75,3,3.25,3.5,3.75,4}))))</f>
        <v/>
      </c>
      <c r="E320" s="5" t="str">
        <f>IF(COUNT($A320)=0,"",IF($A320&lt;&gt;DR!$B322,"ERR",DR!R322))</f>
        <v/>
      </c>
      <c r="F320" s="2" t="str">
        <f>IF(COUNT($A320)=0,"",IF(E320="3E","3E",IF(E320="","I",LOOKUP(E320/G$2,{0,0.4,0.45,0.5,0.55,0.6,0.65,0.7,0.75,0.8,1},{"F","D","C","C+","B-","B","B+","A-","A","A+"}))))</f>
        <v/>
      </c>
      <c r="G320" s="99" t="str">
        <f>IF(COUNT($A320)=0,"",IF(E320="","--",IF(E320="3E","3E",LOOKUP(E320/G$2,{0,0.4,0.45,0.5,0.55,0.6,0.65,0.7,0.75,0.8,1},{0,2,2.25,2.5,2.75,3,3.25,3.5,3.75,4}))))</f>
        <v/>
      </c>
      <c r="H320" s="5" t="str">
        <f>IF(COUNT($A320)=0,"",IF($A320&lt;&gt;DR!$B322,"ERR",DR!Z322))</f>
        <v/>
      </c>
      <c r="I320" s="2" t="str">
        <f>IF(COUNT($A320)=0,"",IF(H320="3E","3E",IF(H320="","I",LOOKUP(H320/J$2,{0,0.4,0.45,0.5,0.55,0.6,0.65,0.7,0.75,0.8,1},{"F","D","C","C+","B-","B","B+","A-","A","A+"}))))</f>
        <v/>
      </c>
      <c r="J320" s="99" t="str">
        <f>IF(COUNT($A320)=0,"",IF(H320="","--",IF(H320="3E","3E",LOOKUP(H320/J$2,{0,0.4,0.45,0.5,0.55,0.6,0.65,0.7,0.75,0.8,1},{0,2,2.25,2.5,2.75,3,3.25,3.5,3.75,4}))))</f>
        <v/>
      </c>
      <c r="K320" s="5" t="str">
        <f>IF(COUNT($A320)=0,"",IF($A320&lt;&gt;DR!$B322,"ERR",DR!AH322))</f>
        <v/>
      </c>
      <c r="L320" s="2" t="str">
        <f>IF(COUNT($A320)=0,"",IF(K320="3E","3E",IF(K320="","I",LOOKUP(K320/M$2,{0,0.4,0.45,0.5,0.55,0.6,0.65,0.7,0.75,0.8,1},{"F","D","C","C+","B-","B","B+","A-","A","A+"}))))</f>
        <v/>
      </c>
      <c r="M320" s="99" t="str">
        <f>IF(COUNT($A320)=0,"",IF(K320="","--",IF(K320="3E","3E",LOOKUP(K320/M$2,{0,0.4,0.45,0.5,0.55,0.6,0.65,0.7,0.75,0.8,1},{0,2,2.25,2.5,2.75,3,3.25,3.5,3.75,4}))))</f>
        <v/>
      </c>
      <c r="N320" s="5" t="str">
        <f>IF(COUNT($A320)=0,"",IF($A320&lt;&gt;DR!$B322,"ERR",DR!AP322))</f>
        <v/>
      </c>
      <c r="O320" s="2" t="str">
        <f>IF(COUNT($A320)=0,"",IF(N320="3E","3E",IF(N320="","I",LOOKUP(N320/P$2,{0,0.4,0.45,0.5,0.55,0.6,0.65,0.7,0.75,0.8,1},{"F","D","C","C+","B-","B","B+","A-","A","A+"}))))</f>
        <v/>
      </c>
      <c r="P320" s="99" t="str">
        <f>IF(COUNT($A320)=0,"",IF(N320="","--",IF(N320="3E","3E",LOOKUP(N320/P$2,{0,0.4,0.45,0.5,0.55,0.6,0.65,0.7,0.75,0.8,1},{0,2,2.25,2.5,2.75,3,3.25,3.5,3.75,4}))))</f>
        <v/>
      </c>
      <c r="Q320" s="5" t="str">
        <f>IF(COUNT($A320)=0,"",IF($A320&lt;&gt;DR!$B322,"ERR",DR!AX322))</f>
        <v/>
      </c>
      <c r="R320" s="2" t="str">
        <f>IF(COUNT($A320)=0,"",IF(Q320="3E","3E",IF(Q320="","I",LOOKUP(Q320/S$2,{0,0.4,0.45,0.5,0.55,0.6,0.65,0.7,0.75,0.8,1},{"F","D","C","C+","B-","B","B+","A-","A","A+"}))))</f>
        <v/>
      </c>
      <c r="S320" s="99" t="str">
        <f>IF(COUNT($A320)=0,"",IF(Q320="","--",IF(Q320="3E","3E",LOOKUP(Q320/S$2,{0,0.4,0.45,0.5,0.55,0.6,0.65,0.7,0.75,0.8,1},{0,2,2.25,2.5,2.75,3,3.25,3.5,3.75,4}))))</f>
        <v/>
      </c>
      <c r="T320" s="5" t="str">
        <f>IF(OR(COUNT($A320)=0,DR!BZ322=""),"",IF($A320&lt;&gt;DR!$B322,"ERR",DR!BZ322))</f>
        <v/>
      </c>
      <c r="U320" s="2" t="str">
        <f>IF(COUNT($A320)=0,"",IF(T320="3E","3E",IF(T320="","I",LOOKUP(T320/V$2,{0,0.4,0.45,0.5,0.55,0.6,0.65,0.7,0.75,0.8,1},{"F","D","C","C+","B-","B","B+","A-","A","A+"}))))</f>
        <v/>
      </c>
      <c r="V320" s="99" t="str">
        <f>IF(COUNT($A320)=0,"",IF(T320="","--",IF(T320="3E","3E",LOOKUP(T320/V$2,{0,0.4,0.45,0.5,0.55,0.6,0.65,0.7,0.75,0.8,1},{0,2,2.25,2.5,2.75,3,3.25,3.5,3.75,4}))))</f>
        <v/>
      </c>
      <c r="W320" s="5" t="str">
        <f>IF(COUNT($A320)=0,"",IF($A320&lt;&gt;DR!$B322,"ERR",IF(DR!$A322="IM",DR!CL322,DR!CK322)))</f>
        <v/>
      </c>
      <c r="X320" s="2" t="str">
        <f>IF(COUNT($A320)=0,"",IF(W320="3E","3E",IF(W320="","I",LOOKUP(W320/Y$2,{0,0.4,0.45,0.5,0.55,0.6,0.65,0.7,0.75,0.8,1},{"F","D","C","C+","B-","B","B+","A-","A","A+"}))))</f>
        <v/>
      </c>
      <c r="Y320" s="99" t="str">
        <f>IF(COUNT($A320)=0,"",IF(W320="","--",IF(W320="3E","3E",LOOKUP(W320/Y$2,{0,0.4,0.45,0.5,0.55,0.6,0.65,0.7,0.75,0.8,1},{0,2,2.25,2.5,2.75,3,3.25,3.5,3.75,4}))))</f>
        <v/>
      </c>
      <c r="Z320" s="5" t="str">
        <f>IF(COUNT($A320)=0,"",IF($A320&lt;&gt;DR!$B322,"ERR",DR!BF322))</f>
        <v/>
      </c>
      <c r="AA320" s="2" t="str">
        <f>IF(COUNT($A320)=0,"",IF(Z320="3E","3E",IF(Z320="","I",LOOKUP(Z320/AB$2,{0,0.4,0.45,0.5,0.55,0.6,0.65,0.7,0.75,0.8,1},{"F","D","C","C+","B-","B","B+","A-","A","A+"}))))</f>
        <v/>
      </c>
      <c r="AB320" s="99" t="str">
        <f>IF(COUNT($A320)=0,"",IF(Z320="","--",IF(Z320="3E","3E",LOOKUP(Z320/AB$2,{0,0.4,0.45,0.5,0.55,0.6,0.65,0.7,0.75,0.8,1},{0,2,2.25,2.5,2.75,3,3.25,3.5,3.75,4}))))</f>
        <v/>
      </c>
      <c r="AC320" s="5" t="str">
        <f>IF(COUNT($A320)=0,"",IF($A320&lt;&gt;DR!$B322,"ERR",DR!BG322))</f>
        <v/>
      </c>
      <c r="AD320" s="2" t="str">
        <f>IF(COUNT($A320)=0,"",IF(AC320="3E","3E",IF(AC320="","I",LOOKUP(AC320/AE$2,{0,0.4,0.45,0.5,0.55,0.6,0.65,0.7,0.75,0.8,1},{"F","D","C","C+","B-","B","B+","A-","A","A+"}))))</f>
        <v/>
      </c>
      <c r="AE320" s="99" t="str">
        <f>IF(COUNT($A320)=0,"",IF(AC320="","--",IF(AC320="3E","3E",LOOKUP(AC320/AE$2,{0,0.4,0.45,0.5,0.55,0.6,0.65,0.7,0.75,0.8,1},{0,2,2.25,2.5,2.75,3,3.25,3.5,3.75,4}))))</f>
        <v/>
      </c>
      <c r="AF320" s="5" t="str">
        <f>IF(COUNT($A320)=0,"",IF($A320&lt;&gt;DR!$B322,"ERR",DR!BQ322))</f>
        <v/>
      </c>
      <c r="AG320" s="2" t="str">
        <f>IF(COUNT($A320)=0,"",IF(AF320="3E","3E",IF(AF320="","I",LOOKUP(AF320/AH$2,{0,0.4,0.45,0.5,0.55,0.6,0.65,0.7,0.75,0.8,1},{"F","D","C","C+","B-","B","B+","A-","A","A+"}))))</f>
        <v/>
      </c>
      <c r="AH320" s="99" t="str">
        <f>IF(COUNT($A320)=0,"",IF(AF320="","--",IF(AF320="3E","3E",LOOKUP(AF320/AH$2,{0,0.4,0.45,0.5,0.55,0.6,0.65,0.7,0.75,0.8,1},{0,2,2.25,2.5,2.75,3,3.25,3.5,3.75,4}))))</f>
        <v/>
      </c>
      <c r="AI320" s="5" t="str">
        <f>IF(COUNT($A320)=0,"",IF($A320&lt;&gt;DR!$B322,"ERR",DR!BY322))</f>
        <v/>
      </c>
      <c r="AJ320" s="2" t="str">
        <f>IF(COUNT($A320)=0,"",IF(AI320="3E","3E",IF(AI320="","I",LOOKUP(AI320/AK$2,{0,0.4,0.45,0.5,0.55,0.6,0.65,0.7,0.75,0.8,1},{"F","D","C","C+","B-","B","B+","A-","A","A+"}))))</f>
        <v/>
      </c>
      <c r="AK320" s="103" t="str">
        <f>IF(COUNT($A320)=0,"",IF(AI320="","--",IF(AI320="3E","3E",LOOKUP(AI320/AK$2,{0,0.4,0.45,0.5,0.55,0.6,0.65,0.7,0.75,0.8,1},{0,2,2.25,2.5,2.75,3,3.25,3.5,3.75,4}))))</f>
        <v/>
      </c>
      <c r="AL320" s="94" t="str">
        <f>IFERROR(IF(COUNT($A320)=0,"",IF(COUNT(W320)=0,"--",IF(COUNTIF(B320:AK320,"3E")&gt;0,"3E",SUM(IF(D320&gt;=2,D320*$D$3),IF(G320&gt;=2,G320*$G$3),IF(J320&gt;=2,J320*$J$3),IF(M320&gt;=2,M320*$M$3),IF(P320&gt;=2,P320*$P$3),IF(S320&gt;=2,S320*$S$3),IF(V320&gt;=2,V320*$V$3),IF(Y320&gt;=2,Y320*$Y$3),IF(AB320&gt;=2,AB320*$AB$3),IF(AE320&gt;=2,AE320*$AE$3),IF(AH320&gt;=2,AH320*$AH$3),IF(AK320&gt;=2,AK320*$AK$3))))),"")</f>
        <v/>
      </c>
      <c r="AM320" s="4" t="str">
        <f>IF(COUNT($A320)=0,"",IF(COUNT(W320)=0,"--",IF(COUNTIF(B320:Y320,"3E")&gt;0,"3E",TRUNC(SUM(IF(N(D320)&gt;=2,D$3*D320,0),IF(N(G320)&gt;=2,G$3*G320,0),IF(N(J320)&gt;=2,J$3*J320,0),IF(N(M320)&gt;=2,M$3*M320,0),IF(N(P320)&gt;=2,P$3*P320,0),IF(N(S320)&gt;=2,S$3*S320,0),IF(N(AB320)&gt;=2,AB$3*AB320,0),IF(N(AE320)&gt;=2,AE$3*AE320,0),IF(N(AH320)&gt;=2,AH$3*AH320,0),IF(N(V320)&gt;=2,V$3*V320,0),IF(N(Y320)&gt;=2,Y$3*Y320,0))/TCP,3))))</f>
        <v/>
      </c>
      <c r="AN320" s="2" t="str">
        <f>IFERROR(IF(COUNT($A320)=0,"",IF(COUNT(W320)=0,"--",IF(COUNTIF(B320:AK320,"3E")&gt;0,"3E",SUM(IF(D320&gt;=2,$D$3),IF(G320&gt;=2,$G$3),IF(J320&gt;=2,$J$3),IF(M320&gt;=2,$M$3),IF(P320&gt;=2,$P$3),IF(S320&gt;=2,$S$3),IF(V320&gt;=2,$V$3),IF(Y320&gt;=2,$Y$3),IF(AB320&gt;=2,$AB$3),IF(AE320&gt;=2,$AE$3),IF(AH320&gt;=2,$AH$3),IF(AK320&gt;=2,$AK$3))))),"")</f>
        <v/>
      </c>
      <c r="AO320" s="2" t="str">
        <f>IF(AM320="3E","3E",IF(COUNT($A320)=0,"",IF(COUNT(AK320)=0,"I",LOOKUP(AM320,{0,2,2.25,2.5,2.75,3,3.25,3.5,3.75,4},{"F","D","C","C+","B-","B","B+","A-","A","A+"}))))</f>
        <v/>
      </c>
      <c r="AP320" s="2" t="str">
        <f>IF(AM320="3E","3E",IF(OR(COUNT($A320)=0,COUNT(W320)=0),"",IF(AND(Y320&gt;=2,AM320&gt;=2,AN320&gt;=28),"PASS","FAIL")))</f>
        <v/>
      </c>
      <c r="AQ320" s="2" t="str">
        <f>IF(COUNT($A320)=0,"",IF(AP320="3E","3E",IF(AP320="PASS",CONCATENATE(IF(N(D320)&lt;2,"411F,",""),IF(N(G320)&lt;2,"412F,",""),IF(N(J320)&lt;2,"413F,",""),IF(N(M320)&lt;2,"421F,",""),IF(N(P320)&lt;2,"422F,",""),IF(N(S320)&lt;2,"423F,",""),IF(N(AB320)&lt;2,"431F,",""),IF(N(AE320)&lt;2,"432F,",""),IF(N(AH320)&lt;2,"433F,","")),"")))</f>
        <v/>
      </c>
      <c r="AR320" s="6" t="str">
        <f t="shared" si="5"/>
        <v/>
      </c>
    </row>
    <row r="321" spans="1:44" ht="18.95" customHeight="1" x14ac:dyDescent="0.25">
      <c r="A321" s="93" t="str">
        <f>IF(DR!$B323="","",DR!$B323)</f>
        <v/>
      </c>
      <c r="B321" s="5" t="str">
        <f>IF(COUNT($A321)=0,"",IF($A321&lt;&gt;DR!$B323,"ERR",DR!J323))</f>
        <v/>
      </c>
      <c r="C321" s="2" t="str">
        <f>IF(COUNT($A321)=0,"",IF(B321="3E","3E",IF(B321="","I",LOOKUP(B321/D$2,{0,0.4,0.45,0.5,0.55,0.6,0.65,0.7,0.75,0.8,1},{"F","D","C","C+","B-","B","B+","A-","A","A+"}))))</f>
        <v/>
      </c>
      <c r="D321" s="99" t="str">
        <f>IF(COUNT($A321)=0,"",IF(B321="","--",IF(B321="3E","3E",LOOKUP(B321/D$2,{0,0.4,0.45,0.5,0.55,0.6,0.65,0.7,0.75,0.8,1},{0,2,2.25,2.5,2.75,3,3.25,3.5,3.75,4}))))</f>
        <v/>
      </c>
      <c r="E321" s="5" t="str">
        <f>IF(COUNT($A321)=0,"",IF($A321&lt;&gt;DR!$B323,"ERR",DR!R323))</f>
        <v/>
      </c>
      <c r="F321" s="2" t="str">
        <f>IF(COUNT($A321)=0,"",IF(E321="3E","3E",IF(E321="","I",LOOKUP(E321/G$2,{0,0.4,0.45,0.5,0.55,0.6,0.65,0.7,0.75,0.8,1},{"F","D","C","C+","B-","B","B+","A-","A","A+"}))))</f>
        <v/>
      </c>
      <c r="G321" s="99" t="str">
        <f>IF(COUNT($A321)=0,"",IF(E321="","--",IF(E321="3E","3E",LOOKUP(E321/G$2,{0,0.4,0.45,0.5,0.55,0.6,0.65,0.7,0.75,0.8,1},{0,2,2.25,2.5,2.75,3,3.25,3.5,3.75,4}))))</f>
        <v/>
      </c>
      <c r="H321" s="5" t="str">
        <f>IF(COUNT($A321)=0,"",IF($A321&lt;&gt;DR!$B323,"ERR",DR!Z323))</f>
        <v/>
      </c>
      <c r="I321" s="2" t="str">
        <f>IF(COUNT($A321)=0,"",IF(H321="3E","3E",IF(H321="","I",LOOKUP(H321/J$2,{0,0.4,0.45,0.5,0.55,0.6,0.65,0.7,0.75,0.8,1},{"F","D","C","C+","B-","B","B+","A-","A","A+"}))))</f>
        <v/>
      </c>
      <c r="J321" s="99" t="str">
        <f>IF(COUNT($A321)=0,"",IF(H321="","--",IF(H321="3E","3E",LOOKUP(H321/J$2,{0,0.4,0.45,0.5,0.55,0.6,0.65,0.7,0.75,0.8,1},{0,2,2.25,2.5,2.75,3,3.25,3.5,3.75,4}))))</f>
        <v/>
      </c>
      <c r="K321" s="5" t="str">
        <f>IF(COUNT($A321)=0,"",IF($A321&lt;&gt;DR!$B323,"ERR",DR!AH323))</f>
        <v/>
      </c>
      <c r="L321" s="2" t="str">
        <f>IF(COUNT($A321)=0,"",IF(K321="3E","3E",IF(K321="","I",LOOKUP(K321/M$2,{0,0.4,0.45,0.5,0.55,0.6,0.65,0.7,0.75,0.8,1},{"F","D","C","C+","B-","B","B+","A-","A","A+"}))))</f>
        <v/>
      </c>
      <c r="M321" s="99" t="str">
        <f>IF(COUNT($A321)=0,"",IF(K321="","--",IF(K321="3E","3E",LOOKUP(K321/M$2,{0,0.4,0.45,0.5,0.55,0.6,0.65,0.7,0.75,0.8,1},{0,2,2.25,2.5,2.75,3,3.25,3.5,3.75,4}))))</f>
        <v/>
      </c>
      <c r="N321" s="5" t="str">
        <f>IF(COUNT($A321)=0,"",IF($A321&lt;&gt;DR!$B323,"ERR",DR!AP323))</f>
        <v/>
      </c>
      <c r="O321" s="2" t="str">
        <f>IF(COUNT($A321)=0,"",IF(N321="3E","3E",IF(N321="","I",LOOKUP(N321/P$2,{0,0.4,0.45,0.5,0.55,0.6,0.65,0.7,0.75,0.8,1},{"F","D","C","C+","B-","B","B+","A-","A","A+"}))))</f>
        <v/>
      </c>
      <c r="P321" s="99" t="str">
        <f>IF(COUNT($A321)=0,"",IF(N321="","--",IF(N321="3E","3E",LOOKUP(N321/P$2,{0,0.4,0.45,0.5,0.55,0.6,0.65,0.7,0.75,0.8,1},{0,2,2.25,2.5,2.75,3,3.25,3.5,3.75,4}))))</f>
        <v/>
      </c>
      <c r="Q321" s="5" t="str">
        <f>IF(COUNT($A321)=0,"",IF($A321&lt;&gt;DR!$B323,"ERR",DR!AX323))</f>
        <v/>
      </c>
      <c r="R321" s="2" t="str">
        <f>IF(COUNT($A321)=0,"",IF(Q321="3E","3E",IF(Q321="","I",LOOKUP(Q321/S$2,{0,0.4,0.45,0.5,0.55,0.6,0.65,0.7,0.75,0.8,1},{"F","D","C","C+","B-","B","B+","A-","A","A+"}))))</f>
        <v/>
      </c>
      <c r="S321" s="99" t="str">
        <f>IF(COUNT($A321)=0,"",IF(Q321="","--",IF(Q321="3E","3E",LOOKUP(Q321/S$2,{0,0.4,0.45,0.5,0.55,0.6,0.65,0.7,0.75,0.8,1},{0,2,2.25,2.5,2.75,3,3.25,3.5,3.75,4}))))</f>
        <v/>
      </c>
      <c r="T321" s="5" t="str">
        <f>IF(OR(COUNT($A321)=0,DR!BZ323=""),"",IF($A321&lt;&gt;DR!$B323,"ERR",DR!BZ323))</f>
        <v/>
      </c>
      <c r="U321" s="2" t="str">
        <f>IF(COUNT($A321)=0,"",IF(T321="3E","3E",IF(T321="","I",LOOKUP(T321/V$2,{0,0.4,0.45,0.5,0.55,0.6,0.65,0.7,0.75,0.8,1},{"F","D","C","C+","B-","B","B+","A-","A","A+"}))))</f>
        <v/>
      </c>
      <c r="V321" s="99" t="str">
        <f>IF(COUNT($A321)=0,"",IF(T321="","--",IF(T321="3E","3E",LOOKUP(T321/V$2,{0,0.4,0.45,0.5,0.55,0.6,0.65,0.7,0.75,0.8,1},{0,2,2.25,2.5,2.75,3,3.25,3.5,3.75,4}))))</f>
        <v/>
      </c>
      <c r="W321" s="5" t="str">
        <f>IF(COUNT($A321)=0,"",IF($A321&lt;&gt;DR!$B323,"ERR",IF(DR!$A323="IM",DR!CL323,DR!CK323)))</f>
        <v/>
      </c>
      <c r="X321" s="2" t="str">
        <f>IF(COUNT($A321)=0,"",IF(W321="3E","3E",IF(W321="","I",LOOKUP(W321/Y$2,{0,0.4,0.45,0.5,0.55,0.6,0.65,0.7,0.75,0.8,1},{"F","D","C","C+","B-","B","B+","A-","A","A+"}))))</f>
        <v/>
      </c>
      <c r="Y321" s="99" t="str">
        <f>IF(COUNT($A321)=0,"",IF(W321="","--",IF(W321="3E","3E",LOOKUP(W321/Y$2,{0,0.4,0.45,0.5,0.55,0.6,0.65,0.7,0.75,0.8,1},{0,2,2.25,2.5,2.75,3,3.25,3.5,3.75,4}))))</f>
        <v/>
      </c>
      <c r="Z321" s="5" t="str">
        <f>IF(COUNT($A321)=0,"",IF($A321&lt;&gt;DR!$B323,"ERR",DR!BF323))</f>
        <v/>
      </c>
      <c r="AA321" s="2" t="str">
        <f>IF(COUNT($A321)=0,"",IF(Z321="3E","3E",IF(Z321="","I",LOOKUP(Z321/AB$2,{0,0.4,0.45,0.5,0.55,0.6,0.65,0.7,0.75,0.8,1},{"F","D","C","C+","B-","B","B+","A-","A","A+"}))))</f>
        <v/>
      </c>
      <c r="AB321" s="99" t="str">
        <f>IF(COUNT($A321)=0,"",IF(Z321="","--",IF(Z321="3E","3E",LOOKUP(Z321/AB$2,{0,0.4,0.45,0.5,0.55,0.6,0.65,0.7,0.75,0.8,1},{0,2,2.25,2.5,2.75,3,3.25,3.5,3.75,4}))))</f>
        <v/>
      </c>
      <c r="AC321" s="5" t="str">
        <f>IF(COUNT($A321)=0,"",IF($A321&lt;&gt;DR!$B323,"ERR",DR!BG323))</f>
        <v/>
      </c>
      <c r="AD321" s="2" t="str">
        <f>IF(COUNT($A321)=0,"",IF(AC321="3E","3E",IF(AC321="","I",LOOKUP(AC321/AE$2,{0,0.4,0.45,0.5,0.55,0.6,0.65,0.7,0.75,0.8,1},{"F","D","C","C+","B-","B","B+","A-","A","A+"}))))</f>
        <v/>
      </c>
      <c r="AE321" s="99" t="str">
        <f>IF(COUNT($A321)=0,"",IF(AC321="","--",IF(AC321="3E","3E",LOOKUP(AC321/AE$2,{0,0.4,0.45,0.5,0.55,0.6,0.65,0.7,0.75,0.8,1},{0,2,2.25,2.5,2.75,3,3.25,3.5,3.75,4}))))</f>
        <v/>
      </c>
      <c r="AF321" s="5" t="str">
        <f>IF(COUNT($A321)=0,"",IF($A321&lt;&gt;DR!$B323,"ERR",DR!BQ323))</f>
        <v/>
      </c>
      <c r="AG321" s="2" t="str">
        <f>IF(COUNT($A321)=0,"",IF(AF321="3E","3E",IF(AF321="","I",LOOKUP(AF321/AH$2,{0,0.4,0.45,0.5,0.55,0.6,0.65,0.7,0.75,0.8,1},{"F","D","C","C+","B-","B","B+","A-","A","A+"}))))</f>
        <v/>
      </c>
      <c r="AH321" s="99" t="str">
        <f>IF(COUNT($A321)=0,"",IF(AF321="","--",IF(AF321="3E","3E",LOOKUP(AF321/AH$2,{0,0.4,0.45,0.5,0.55,0.6,0.65,0.7,0.75,0.8,1},{0,2,2.25,2.5,2.75,3,3.25,3.5,3.75,4}))))</f>
        <v/>
      </c>
      <c r="AI321" s="5" t="str">
        <f>IF(COUNT($A321)=0,"",IF($A321&lt;&gt;DR!$B323,"ERR",DR!BY323))</f>
        <v/>
      </c>
      <c r="AJ321" s="2" t="str">
        <f>IF(COUNT($A321)=0,"",IF(AI321="3E","3E",IF(AI321="","I",LOOKUP(AI321/AK$2,{0,0.4,0.45,0.5,0.55,0.6,0.65,0.7,0.75,0.8,1},{"F","D","C","C+","B-","B","B+","A-","A","A+"}))))</f>
        <v/>
      </c>
      <c r="AK321" s="103" t="str">
        <f>IF(COUNT($A321)=0,"",IF(AI321="","--",IF(AI321="3E","3E",LOOKUP(AI321/AK$2,{0,0.4,0.45,0.5,0.55,0.6,0.65,0.7,0.75,0.8,1},{0,2,2.25,2.5,2.75,3,3.25,3.5,3.75,4}))))</f>
        <v/>
      </c>
      <c r="AL321" s="94" t="str">
        <f>IFERROR(IF(COUNT($A321)=0,"",IF(COUNT(W321)=0,"--",IF(COUNTIF(B321:AK321,"3E")&gt;0,"3E",SUM(IF(D321&gt;=2,D321*$D$3),IF(G321&gt;=2,G321*$G$3),IF(J321&gt;=2,J321*$J$3),IF(M321&gt;=2,M321*$M$3),IF(P321&gt;=2,P321*$P$3),IF(S321&gt;=2,S321*$S$3),IF(V321&gt;=2,V321*$V$3),IF(Y321&gt;=2,Y321*$Y$3),IF(AB321&gt;=2,AB321*$AB$3),IF(AE321&gt;=2,AE321*$AE$3),IF(AH321&gt;=2,AH321*$AH$3),IF(AK321&gt;=2,AK321*$AK$3))))),"")</f>
        <v/>
      </c>
      <c r="AM321" s="4" t="str">
        <f>IF(COUNT($A321)=0,"",IF(COUNT(W321)=0,"--",IF(COUNTIF(B321:Y321,"3E")&gt;0,"3E",TRUNC(SUM(IF(N(D321)&gt;=2,D$3*D321,0),IF(N(G321)&gt;=2,G$3*G321,0),IF(N(J321)&gt;=2,J$3*J321,0),IF(N(M321)&gt;=2,M$3*M321,0),IF(N(P321)&gt;=2,P$3*P321,0),IF(N(S321)&gt;=2,S$3*S321,0),IF(N(AB321)&gt;=2,AB$3*AB321,0),IF(N(AE321)&gt;=2,AE$3*AE321,0),IF(N(AH321)&gt;=2,AH$3*AH321,0),IF(N(V321)&gt;=2,V$3*V321,0),IF(N(Y321)&gt;=2,Y$3*Y321,0))/TCP,3))))</f>
        <v/>
      </c>
      <c r="AN321" s="2" t="str">
        <f>IFERROR(IF(COUNT($A321)=0,"",IF(COUNT(W321)=0,"--",IF(COUNTIF(B321:AK321,"3E")&gt;0,"3E",SUM(IF(D321&gt;=2,$D$3),IF(G321&gt;=2,$G$3),IF(J321&gt;=2,$J$3),IF(M321&gt;=2,$M$3),IF(P321&gt;=2,$P$3),IF(S321&gt;=2,$S$3),IF(V321&gt;=2,$V$3),IF(Y321&gt;=2,$Y$3),IF(AB321&gt;=2,$AB$3),IF(AE321&gt;=2,$AE$3),IF(AH321&gt;=2,$AH$3),IF(AK321&gt;=2,$AK$3))))),"")</f>
        <v/>
      </c>
      <c r="AO321" s="2" t="str">
        <f>IF(AM321="3E","3E",IF(COUNT($A321)=0,"",IF(COUNT(AK321)=0,"I",LOOKUP(AM321,{0,2,2.25,2.5,2.75,3,3.25,3.5,3.75,4},{"F","D","C","C+","B-","B","B+","A-","A","A+"}))))</f>
        <v/>
      </c>
      <c r="AP321" s="2" t="str">
        <f>IF(AM321="3E","3E",IF(OR(COUNT($A321)=0,COUNT(W321)=0),"",IF(AND(Y321&gt;=2,AM321&gt;=2,AN321&gt;=28),"PASS","FAIL")))</f>
        <v/>
      </c>
      <c r="AQ321" s="2" t="str">
        <f>IF(COUNT($A321)=0,"",IF(AP321="3E","3E",IF(AP321="PASS",CONCATENATE(IF(N(D321)&lt;2,"411F,",""),IF(N(G321)&lt;2,"412F,",""),IF(N(J321)&lt;2,"413F,",""),IF(N(M321)&lt;2,"421F,",""),IF(N(P321)&lt;2,"422F,",""),IF(N(S321)&lt;2,"423F,",""),IF(N(AB321)&lt;2,"431F,",""),IF(N(AE321)&lt;2,"432F,",""),IF(N(AH321)&lt;2,"433F,","")),"")))</f>
        <v/>
      </c>
      <c r="AR321" s="6" t="str">
        <f t="shared" si="5"/>
        <v/>
      </c>
    </row>
    <row r="322" spans="1:44" ht="18.95" customHeight="1" x14ac:dyDescent="0.25">
      <c r="A322" s="93" t="str">
        <f>IF(DR!$B324="","",DR!$B324)</f>
        <v/>
      </c>
      <c r="B322" s="5" t="str">
        <f>IF(COUNT($A322)=0,"",IF($A322&lt;&gt;DR!$B324,"ERR",DR!J324))</f>
        <v/>
      </c>
      <c r="C322" s="2" t="str">
        <f>IF(COUNT($A322)=0,"",IF(B322="3E","3E",IF(B322="","I",LOOKUP(B322/D$2,{0,0.4,0.45,0.5,0.55,0.6,0.65,0.7,0.75,0.8,1},{"F","D","C","C+","B-","B","B+","A-","A","A+"}))))</f>
        <v/>
      </c>
      <c r="D322" s="99" t="str">
        <f>IF(COUNT($A322)=0,"",IF(B322="","--",IF(B322="3E","3E",LOOKUP(B322/D$2,{0,0.4,0.45,0.5,0.55,0.6,0.65,0.7,0.75,0.8,1},{0,2,2.25,2.5,2.75,3,3.25,3.5,3.75,4}))))</f>
        <v/>
      </c>
      <c r="E322" s="5" t="str">
        <f>IF(COUNT($A322)=0,"",IF($A322&lt;&gt;DR!$B324,"ERR",DR!R324))</f>
        <v/>
      </c>
      <c r="F322" s="2" t="str">
        <f>IF(COUNT($A322)=0,"",IF(E322="3E","3E",IF(E322="","I",LOOKUP(E322/G$2,{0,0.4,0.45,0.5,0.55,0.6,0.65,0.7,0.75,0.8,1},{"F","D","C","C+","B-","B","B+","A-","A","A+"}))))</f>
        <v/>
      </c>
      <c r="G322" s="99" t="str">
        <f>IF(COUNT($A322)=0,"",IF(E322="","--",IF(E322="3E","3E",LOOKUP(E322/G$2,{0,0.4,0.45,0.5,0.55,0.6,0.65,0.7,0.75,0.8,1},{0,2,2.25,2.5,2.75,3,3.25,3.5,3.75,4}))))</f>
        <v/>
      </c>
      <c r="H322" s="5" t="str">
        <f>IF(COUNT($A322)=0,"",IF($A322&lt;&gt;DR!$B324,"ERR",DR!Z324))</f>
        <v/>
      </c>
      <c r="I322" s="2" t="str">
        <f>IF(COUNT($A322)=0,"",IF(H322="3E","3E",IF(H322="","I",LOOKUP(H322/J$2,{0,0.4,0.45,0.5,0.55,0.6,0.65,0.7,0.75,0.8,1},{"F","D","C","C+","B-","B","B+","A-","A","A+"}))))</f>
        <v/>
      </c>
      <c r="J322" s="99" t="str">
        <f>IF(COUNT($A322)=0,"",IF(H322="","--",IF(H322="3E","3E",LOOKUP(H322/J$2,{0,0.4,0.45,0.5,0.55,0.6,0.65,0.7,0.75,0.8,1},{0,2,2.25,2.5,2.75,3,3.25,3.5,3.75,4}))))</f>
        <v/>
      </c>
      <c r="K322" s="5" t="str">
        <f>IF(COUNT($A322)=0,"",IF($A322&lt;&gt;DR!$B324,"ERR",DR!AH324))</f>
        <v/>
      </c>
      <c r="L322" s="2" t="str">
        <f>IF(COUNT($A322)=0,"",IF(K322="3E","3E",IF(K322="","I",LOOKUP(K322/M$2,{0,0.4,0.45,0.5,0.55,0.6,0.65,0.7,0.75,0.8,1},{"F","D","C","C+","B-","B","B+","A-","A","A+"}))))</f>
        <v/>
      </c>
      <c r="M322" s="99" t="str">
        <f>IF(COUNT($A322)=0,"",IF(K322="","--",IF(K322="3E","3E",LOOKUP(K322/M$2,{0,0.4,0.45,0.5,0.55,0.6,0.65,0.7,0.75,0.8,1},{0,2,2.25,2.5,2.75,3,3.25,3.5,3.75,4}))))</f>
        <v/>
      </c>
      <c r="N322" s="5" t="str">
        <f>IF(COUNT($A322)=0,"",IF($A322&lt;&gt;DR!$B324,"ERR",DR!AP324))</f>
        <v/>
      </c>
      <c r="O322" s="2" t="str">
        <f>IF(COUNT($A322)=0,"",IF(N322="3E","3E",IF(N322="","I",LOOKUP(N322/P$2,{0,0.4,0.45,0.5,0.55,0.6,0.65,0.7,0.75,0.8,1},{"F","D","C","C+","B-","B","B+","A-","A","A+"}))))</f>
        <v/>
      </c>
      <c r="P322" s="99" t="str">
        <f>IF(COUNT($A322)=0,"",IF(N322="","--",IF(N322="3E","3E",LOOKUP(N322/P$2,{0,0.4,0.45,0.5,0.55,0.6,0.65,0.7,0.75,0.8,1},{0,2,2.25,2.5,2.75,3,3.25,3.5,3.75,4}))))</f>
        <v/>
      </c>
      <c r="Q322" s="5" t="str">
        <f>IF(COUNT($A322)=0,"",IF($A322&lt;&gt;DR!$B324,"ERR",DR!AX324))</f>
        <v/>
      </c>
      <c r="R322" s="2" t="str">
        <f>IF(COUNT($A322)=0,"",IF(Q322="3E","3E",IF(Q322="","I",LOOKUP(Q322/S$2,{0,0.4,0.45,0.5,0.55,0.6,0.65,0.7,0.75,0.8,1},{"F","D","C","C+","B-","B","B+","A-","A","A+"}))))</f>
        <v/>
      </c>
      <c r="S322" s="99" t="str">
        <f>IF(COUNT($A322)=0,"",IF(Q322="","--",IF(Q322="3E","3E",LOOKUP(Q322/S$2,{0,0.4,0.45,0.5,0.55,0.6,0.65,0.7,0.75,0.8,1},{0,2,2.25,2.5,2.75,3,3.25,3.5,3.75,4}))))</f>
        <v/>
      </c>
      <c r="T322" s="5" t="str">
        <f>IF(OR(COUNT($A322)=0,DR!BZ324=""),"",IF($A322&lt;&gt;DR!$B324,"ERR",DR!BZ324))</f>
        <v/>
      </c>
      <c r="U322" s="2" t="str">
        <f>IF(COUNT($A322)=0,"",IF(T322="3E","3E",IF(T322="","I",LOOKUP(T322/V$2,{0,0.4,0.45,0.5,0.55,0.6,0.65,0.7,0.75,0.8,1},{"F","D","C","C+","B-","B","B+","A-","A","A+"}))))</f>
        <v/>
      </c>
      <c r="V322" s="99" t="str">
        <f>IF(COUNT($A322)=0,"",IF(T322="","--",IF(T322="3E","3E",LOOKUP(T322/V$2,{0,0.4,0.45,0.5,0.55,0.6,0.65,0.7,0.75,0.8,1},{0,2,2.25,2.5,2.75,3,3.25,3.5,3.75,4}))))</f>
        <v/>
      </c>
      <c r="W322" s="5" t="str">
        <f>IF(COUNT($A322)=0,"",IF($A322&lt;&gt;DR!$B324,"ERR",IF(DR!$A324="IM",DR!CL324,DR!CK324)))</f>
        <v/>
      </c>
      <c r="X322" s="2" t="str">
        <f>IF(COUNT($A322)=0,"",IF(W322="3E","3E",IF(W322="","I",LOOKUP(W322/Y$2,{0,0.4,0.45,0.5,0.55,0.6,0.65,0.7,0.75,0.8,1},{"F","D","C","C+","B-","B","B+","A-","A","A+"}))))</f>
        <v/>
      </c>
      <c r="Y322" s="99" t="str">
        <f>IF(COUNT($A322)=0,"",IF(W322="","--",IF(W322="3E","3E",LOOKUP(W322/Y$2,{0,0.4,0.45,0.5,0.55,0.6,0.65,0.7,0.75,0.8,1},{0,2,2.25,2.5,2.75,3,3.25,3.5,3.75,4}))))</f>
        <v/>
      </c>
      <c r="Z322" s="5" t="str">
        <f>IF(COUNT($A322)=0,"",IF($A322&lt;&gt;DR!$B324,"ERR",DR!BF324))</f>
        <v/>
      </c>
      <c r="AA322" s="2" t="str">
        <f>IF(COUNT($A322)=0,"",IF(Z322="3E","3E",IF(Z322="","I",LOOKUP(Z322/AB$2,{0,0.4,0.45,0.5,0.55,0.6,0.65,0.7,0.75,0.8,1},{"F","D","C","C+","B-","B","B+","A-","A","A+"}))))</f>
        <v/>
      </c>
      <c r="AB322" s="99" t="str">
        <f>IF(COUNT($A322)=0,"",IF(Z322="","--",IF(Z322="3E","3E",LOOKUP(Z322/AB$2,{0,0.4,0.45,0.5,0.55,0.6,0.65,0.7,0.75,0.8,1},{0,2,2.25,2.5,2.75,3,3.25,3.5,3.75,4}))))</f>
        <v/>
      </c>
      <c r="AC322" s="5" t="str">
        <f>IF(COUNT($A322)=0,"",IF($A322&lt;&gt;DR!$B324,"ERR",DR!BG324))</f>
        <v/>
      </c>
      <c r="AD322" s="2" t="str">
        <f>IF(COUNT($A322)=0,"",IF(AC322="3E","3E",IF(AC322="","I",LOOKUP(AC322/AE$2,{0,0.4,0.45,0.5,0.55,0.6,0.65,0.7,0.75,0.8,1},{"F","D","C","C+","B-","B","B+","A-","A","A+"}))))</f>
        <v/>
      </c>
      <c r="AE322" s="99" t="str">
        <f>IF(COUNT($A322)=0,"",IF(AC322="","--",IF(AC322="3E","3E",LOOKUP(AC322/AE$2,{0,0.4,0.45,0.5,0.55,0.6,0.65,0.7,0.75,0.8,1},{0,2,2.25,2.5,2.75,3,3.25,3.5,3.75,4}))))</f>
        <v/>
      </c>
      <c r="AF322" s="5" t="str">
        <f>IF(COUNT($A322)=0,"",IF($A322&lt;&gt;DR!$B324,"ERR",DR!BQ324))</f>
        <v/>
      </c>
      <c r="AG322" s="2" t="str">
        <f>IF(COUNT($A322)=0,"",IF(AF322="3E","3E",IF(AF322="","I",LOOKUP(AF322/AH$2,{0,0.4,0.45,0.5,0.55,0.6,0.65,0.7,0.75,0.8,1},{"F","D","C","C+","B-","B","B+","A-","A","A+"}))))</f>
        <v/>
      </c>
      <c r="AH322" s="99" t="str">
        <f>IF(COUNT($A322)=0,"",IF(AF322="","--",IF(AF322="3E","3E",LOOKUP(AF322/AH$2,{0,0.4,0.45,0.5,0.55,0.6,0.65,0.7,0.75,0.8,1},{0,2,2.25,2.5,2.75,3,3.25,3.5,3.75,4}))))</f>
        <v/>
      </c>
      <c r="AI322" s="5" t="str">
        <f>IF(COUNT($A322)=0,"",IF($A322&lt;&gt;DR!$B324,"ERR",DR!BY324))</f>
        <v/>
      </c>
      <c r="AJ322" s="2" t="str">
        <f>IF(COUNT($A322)=0,"",IF(AI322="3E","3E",IF(AI322="","I",LOOKUP(AI322/AK$2,{0,0.4,0.45,0.5,0.55,0.6,0.65,0.7,0.75,0.8,1},{"F","D","C","C+","B-","B","B+","A-","A","A+"}))))</f>
        <v/>
      </c>
      <c r="AK322" s="103" t="str">
        <f>IF(COUNT($A322)=0,"",IF(AI322="","--",IF(AI322="3E","3E",LOOKUP(AI322/AK$2,{0,0.4,0.45,0.5,0.55,0.6,0.65,0.7,0.75,0.8,1},{0,2,2.25,2.5,2.75,3,3.25,3.5,3.75,4}))))</f>
        <v/>
      </c>
      <c r="AL322" s="94" t="str">
        <f>IFERROR(IF(COUNT($A322)=0,"",IF(COUNT(W322)=0,"--",IF(COUNTIF(B322:AK322,"3E")&gt;0,"3E",SUM(IF(D322&gt;=2,D322*$D$3),IF(G322&gt;=2,G322*$G$3),IF(J322&gt;=2,J322*$J$3),IF(M322&gt;=2,M322*$M$3),IF(P322&gt;=2,P322*$P$3),IF(S322&gt;=2,S322*$S$3),IF(V322&gt;=2,V322*$V$3),IF(Y322&gt;=2,Y322*$Y$3),IF(AB322&gt;=2,AB322*$AB$3),IF(AE322&gt;=2,AE322*$AE$3),IF(AH322&gt;=2,AH322*$AH$3),IF(AK322&gt;=2,AK322*$AK$3))))),"")</f>
        <v/>
      </c>
      <c r="AM322" s="4" t="str">
        <f>IF(COUNT($A322)=0,"",IF(COUNT(W322)=0,"--",IF(COUNTIF(B322:Y322,"3E")&gt;0,"3E",TRUNC(SUM(IF(N(D322)&gt;=2,D$3*D322,0),IF(N(G322)&gt;=2,G$3*G322,0),IF(N(J322)&gt;=2,J$3*J322,0),IF(N(M322)&gt;=2,M$3*M322,0),IF(N(P322)&gt;=2,P$3*P322,0),IF(N(S322)&gt;=2,S$3*S322,0),IF(N(AB322)&gt;=2,AB$3*AB322,0),IF(N(AE322)&gt;=2,AE$3*AE322,0),IF(N(AH322)&gt;=2,AH$3*AH322,0),IF(N(V322)&gt;=2,V$3*V322,0),IF(N(Y322)&gt;=2,Y$3*Y322,0))/TCP,3))))</f>
        <v/>
      </c>
      <c r="AN322" s="2" t="str">
        <f>IFERROR(IF(COUNT($A322)=0,"",IF(COUNT(W322)=0,"--",IF(COUNTIF(B322:AK322,"3E")&gt;0,"3E",SUM(IF(D322&gt;=2,$D$3),IF(G322&gt;=2,$G$3),IF(J322&gt;=2,$J$3),IF(M322&gt;=2,$M$3),IF(P322&gt;=2,$P$3),IF(S322&gt;=2,$S$3),IF(V322&gt;=2,$V$3),IF(Y322&gt;=2,$Y$3),IF(AB322&gt;=2,$AB$3),IF(AE322&gt;=2,$AE$3),IF(AH322&gt;=2,$AH$3),IF(AK322&gt;=2,$AK$3))))),"")</f>
        <v/>
      </c>
      <c r="AO322" s="2" t="str">
        <f>IF(AM322="3E","3E",IF(COUNT($A322)=0,"",IF(COUNT(AK322)=0,"I",LOOKUP(AM322,{0,2,2.25,2.5,2.75,3,3.25,3.5,3.75,4},{"F","D","C","C+","B-","B","B+","A-","A","A+"}))))</f>
        <v/>
      </c>
      <c r="AP322" s="2" t="str">
        <f>IF(AM322="3E","3E",IF(OR(COUNT($A322)=0,COUNT(W322)=0),"",IF(AND(Y322&gt;=2,AM322&gt;=2,AN322&gt;=28),"PASS","FAIL")))</f>
        <v/>
      </c>
      <c r="AQ322" s="2" t="str">
        <f>IF(COUNT($A322)=0,"",IF(AP322="3E","3E",IF(AP322="PASS",CONCATENATE(IF(N(D322)&lt;2,"411F,",""),IF(N(G322)&lt;2,"412F,",""),IF(N(J322)&lt;2,"413F,",""),IF(N(M322)&lt;2,"421F,",""),IF(N(P322)&lt;2,"422F,",""),IF(N(S322)&lt;2,"423F,",""),IF(N(AB322)&lt;2,"431F,",""),IF(N(AE322)&lt;2,"432F,",""),IF(N(AH322)&lt;2,"433F,","")),"")))</f>
        <v/>
      </c>
      <c r="AR322" s="6" t="str">
        <f t="shared" si="5"/>
        <v/>
      </c>
    </row>
    <row r="323" spans="1:44" ht="18.95" customHeight="1" x14ac:dyDescent="0.25">
      <c r="A323" s="93" t="str">
        <f>IF(DR!$B325="","",DR!$B325)</f>
        <v/>
      </c>
      <c r="B323" s="5" t="str">
        <f>IF(COUNT($A323)=0,"",IF($A323&lt;&gt;DR!$B325,"ERR",DR!J325))</f>
        <v/>
      </c>
      <c r="C323" s="2" t="str">
        <f>IF(COUNT($A323)=0,"",IF(B323="3E","3E",IF(B323="","I",LOOKUP(B323/D$2,{0,0.4,0.45,0.5,0.55,0.6,0.65,0.7,0.75,0.8,1},{"F","D","C","C+","B-","B","B+","A-","A","A+"}))))</f>
        <v/>
      </c>
      <c r="D323" s="99" t="str">
        <f>IF(COUNT($A323)=0,"",IF(B323="","--",IF(B323="3E","3E",LOOKUP(B323/D$2,{0,0.4,0.45,0.5,0.55,0.6,0.65,0.7,0.75,0.8,1},{0,2,2.25,2.5,2.75,3,3.25,3.5,3.75,4}))))</f>
        <v/>
      </c>
      <c r="E323" s="5" t="str">
        <f>IF(COUNT($A323)=0,"",IF($A323&lt;&gt;DR!$B325,"ERR",DR!R325))</f>
        <v/>
      </c>
      <c r="F323" s="2" t="str">
        <f>IF(COUNT($A323)=0,"",IF(E323="3E","3E",IF(E323="","I",LOOKUP(E323/G$2,{0,0.4,0.45,0.5,0.55,0.6,0.65,0.7,0.75,0.8,1},{"F","D","C","C+","B-","B","B+","A-","A","A+"}))))</f>
        <v/>
      </c>
      <c r="G323" s="99" t="str">
        <f>IF(COUNT($A323)=0,"",IF(E323="","--",IF(E323="3E","3E",LOOKUP(E323/G$2,{0,0.4,0.45,0.5,0.55,0.6,0.65,0.7,0.75,0.8,1},{0,2,2.25,2.5,2.75,3,3.25,3.5,3.75,4}))))</f>
        <v/>
      </c>
      <c r="H323" s="5" t="str">
        <f>IF(COUNT($A323)=0,"",IF($A323&lt;&gt;DR!$B325,"ERR",DR!Z325))</f>
        <v/>
      </c>
      <c r="I323" s="2" t="str">
        <f>IF(COUNT($A323)=0,"",IF(H323="3E","3E",IF(H323="","I",LOOKUP(H323/J$2,{0,0.4,0.45,0.5,0.55,0.6,0.65,0.7,0.75,0.8,1},{"F","D","C","C+","B-","B","B+","A-","A","A+"}))))</f>
        <v/>
      </c>
      <c r="J323" s="99" t="str">
        <f>IF(COUNT($A323)=0,"",IF(H323="","--",IF(H323="3E","3E",LOOKUP(H323/J$2,{0,0.4,0.45,0.5,0.55,0.6,0.65,0.7,0.75,0.8,1},{0,2,2.25,2.5,2.75,3,3.25,3.5,3.75,4}))))</f>
        <v/>
      </c>
      <c r="K323" s="5" t="str">
        <f>IF(COUNT($A323)=0,"",IF($A323&lt;&gt;DR!$B325,"ERR",DR!AH325))</f>
        <v/>
      </c>
      <c r="L323" s="2" t="str">
        <f>IF(COUNT($A323)=0,"",IF(K323="3E","3E",IF(K323="","I",LOOKUP(K323/M$2,{0,0.4,0.45,0.5,0.55,0.6,0.65,0.7,0.75,0.8,1},{"F","D","C","C+","B-","B","B+","A-","A","A+"}))))</f>
        <v/>
      </c>
      <c r="M323" s="99" t="str">
        <f>IF(COUNT($A323)=0,"",IF(K323="","--",IF(K323="3E","3E",LOOKUP(K323/M$2,{0,0.4,0.45,0.5,0.55,0.6,0.65,0.7,0.75,0.8,1},{0,2,2.25,2.5,2.75,3,3.25,3.5,3.75,4}))))</f>
        <v/>
      </c>
      <c r="N323" s="5" t="str">
        <f>IF(COUNT($A323)=0,"",IF($A323&lt;&gt;DR!$B325,"ERR",DR!AP325))</f>
        <v/>
      </c>
      <c r="O323" s="2" t="str">
        <f>IF(COUNT($A323)=0,"",IF(N323="3E","3E",IF(N323="","I",LOOKUP(N323/P$2,{0,0.4,0.45,0.5,0.55,0.6,0.65,0.7,0.75,0.8,1},{"F","D","C","C+","B-","B","B+","A-","A","A+"}))))</f>
        <v/>
      </c>
      <c r="P323" s="99" t="str">
        <f>IF(COUNT($A323)=0,"",IF(N323="","--",IF(N323="3E","3E",LOOKUP(N323/P$2,{0,0.4,0.45,0.5,0.55,0.6,0.65,0.7,0.75,0.8,1},{0,2,2.25,2.5,2.75,3,3.25,3.5,3.75,4}))))</f>
        <v/>
      </c>
      <c r="Q323" s="5" t="str">
        <f>IF(COUNT($A323)=0,"",IF($A323&lt;&gt;DR!$B325,"ERR",DR!AX325))</f>
        <v/>
      </c>
      <c r="R323" s="2" t="str">
        <f>IF(COUNT($A323)=0,"",IF(Q323="3E","3E",IF(Q323="","I",LOOKUP(Q323/S$2,{0,0.4,0.45,0.5,0.55,0.6,0.65,0.7,0.75,0.8,1},{"F","D","C","C+","B-","B","B+","A-","A","A+"}))))</f>
        <v/>
      </c>
      <c r="S323" s="99" t="str">
        <f>IF(COUNT($A323)=0,"",IF(Q323="","--",IF(Q323="3E","3E",LOOKUP(Q323/S$2,{0,0.4,0.45,0.5,0.55,0.6,0.65,0.7,0.75,0.8,1},{0,2,2.25,2.5,2.75,3,3.25,3.5,3.75,4}))))</f>
        <v/>
      </c>
      <c r="T323" s="5" t="str">
        <f>IF(OR(COUNT($A323)=0,DR!BZ325=""),"",IF($A323&lt;&gt;DR!$B325,"ERR",DR!BZ325))</f>
        <v/>
      </c>
      <c r="U323" s="2" t="str">
        <f>IF(COUNT($A323)=0,"",IF(T323="3E","3E",IF(T323="","I",LOOKUP(T323/V$2,{0,0.4,0.45,0.5,0.55,0.6,0.65,0.7,0.75,0.8,1},{"F","D","C","C+","B-","B","B+","A-","A","A+"}))))</f>
        <v/>
      </c>
      <c r="V323" s="99" t="str">
        <f>IF(COUNT($A323)=0,"",IF(T323="","--",IF(T323="3E","3E",LOOKUP(T323/V$2,{0,0.4,0.45,0.5,0.55,0.6,0.65,0.7,0.75,0.8,1},{0,2,2.25,2.5,2.75,3,3.25,3.5,3.75,4}))))</f>
        <v/>
      </c>
      <c r="W323" s="5" t="str">
        <f>IF(COUNT($A323)=0,"",IF($A323&lt;&gt;DR!$B325,"ERR",IF(DR!$A325="IM",DR!CL325,DR!CK325)))</f>
        <v/>
      </c>
      <c r="X323" s="2" t="str">
        <f>IF(COUNT($A323)=0,"",IF(W323="3E","3E",IF(W323="","I",LOOKUP(W323/Y$2,{0,0.4,0.45,0.5,0.55,0.6,0.65,0.7,0.75,0.8,1},{"F","D","C","C+","B-","B","B+","A-","A","A+"}))))</f>
        <v/>
      </c>
      <c r="Y323" s="99" t="str">
        <f>IF(COUNT($A323)=0,"",IF(W323="","--",IF(W323="3E","3E",LOOKUP(W323/Y$2,{0,0.4,0.45,0.5,0.55,0.6,0.65,0.7,0.75,0.8,1},{0,2,2.25,2.5,2.75,3,3.25,3.5,3.75,4}))))</f>
        <v/>
      </c>
      <c r="Z323" s="5" t="str">
        <f>IF(COUNT($A323)=0,"",IF($A323&lt;&gt;DR!$B325,"ERR",DR!BF325))</f>
        <v/>
      </c>
      <c r="AA323" s="2" t="str">
        <f>IF(COUNT($A323)=0,"",IF(Z323="3E","3E",IF(Z323="","I",LOOKUP(Z323/AB$2,{0,0.4,0.45,0.5,0.55,0.6,0.65,0.7,0.75,0.8,1},{"F","D","C","C+","B-","B","B+","A-","A","A+"}))))</f>
        <v/>
      </c>
      <c r="AB323" s="99" t="str">
        <f>IF(COUNT($A323)=0,"",IF(Z323="","--",IF(Z323="3E","3E",LOOKUP(Z323/AB$2,{0,0.4,0.45,0.5,0.55,0.6,0.65,0.7,0.75,0.8,1},{0,2,2.25,2.5,2.75,3,3.25,3.5,3.75,4}))))</f>
        <v/>
      </c>
      <c r="AC323" s="5" t="str">
        <f>IF(COUNT($A323)=0,"",IF($A323&lt;&gt;DR!$B325,"ERR",DR!BG325))</f>
        <v/>
      </c>
      <c r="AD323" s="2" t="str">
        <f>IF(COUNT($A323)=0,"",IF(AC323="3E","3E",IF(AC323="","I",LOOKUP(AC323/AE$2,{0,0.4,0.45,0.5,0.55,0.6,0.65,0.7,0.75,0.8,1},{"F","D","C","C+","B-","B","B+","A-","A","A+"}))))</f>
        <v/>
      </c>
      <c r="AE323" s="99" t="str">
        <f>IF(COUNT($A323)=0,"",IF(AC323="","--",IF(AC323="3E","3E",LOOKUP(AC323/AE$2,{0,0.4,0.45,0.5,0.55,0.6,0.65,0.7,0.75,0.8,1},{0,2,2.25,2.5,2.75,3,3.25,3.5,3.75,4}))))</f>
        <v/>
      </c>
      <c r="AF323" s="5" t="str">
        <f>IF(COUNT($A323)=0,"",IF($A323&lt;&gt;DR!$B325,"ERR",DR!BQ325))</f>
        <v/>
      </c>
      <c r="AG323" s="2" t="str">
        <f>IF(COUNT($A323)=0,"",IF(AF323="3E","3E",IF(AF323="","I",LOOKUP(AF323/AH$2,{0,0.4,0.45,0.5,0.55,0.6,0.65,0.7,0.75,0.8,1},{"F","D","C","C+","B-","B","B+","A-","A","A+"}))))</f>
        <v/>
      </c>
      <c r="AH323" s="99" t="str">
        <f>IF(COUNT($A323)=0,"",IF(AF323="","--",IF(AF323="3E","3E",LOOKUP(AF323/AH$2,{0,0.4,0.45,0.5,0.55,0.6,0.65,0.7,0.75,0.8,1},{0,2,2.25,2.5,2.75,3,3.25,3.5,3.75,4}))))</f>
        <v/>
      </c>
      <c r="AI323" s="5" t="str">
        <f>IF(COUNT($A323)=0,"",IF($A323&lt;&gt;DR!$B325,"ERR",DR!BY325))</f>
        <v/>
      </c>
      <c r="AJ323" s="2" t="str">
        <f>IF(COUNT($A323)=0,"",IF(AI323="3E","3E",IF(AI323="","I",LOOKUP(AI323/AK$2,{0,0.4,0.45,0.5,0.55,0.6,0.65,0.7,0.75,0.8,1},{"F","D","C","C+","B-","B","B+","A-","A","A+"}))))</f>
        <v/>
      </c>
      <c r="AK323" s="103" t="str">
        <f>IF(COUNT($A323)=0,"",IF(AI323="","--",IF(AI323="3E","3E",LOOKUP(AI323/AK$2,{0,0.4,0.45,0.5,0.55,0.6,0.65,0.7,0.75,0.8,1},{0,2,2.25,2.5,2.75,3,3.25,3.5,3.75,4}))))</f>
        <v/>
      </c>
      <c r="AL323" s="94" t="str">
        <f>IFERROR(IF(COUNT($A323)=0,"",IF(COUNT(W323)=0,"--",IF(COUNTIF(B323:AK323,"3E")&gt;0,"3E",SUM(IF(D323&gt;=2,D323*$D$3),IF(G323&gt;=2,G323*$G$3),IF(J323&gt;=2,J323*$J$3),IF(M323&gt;=2,M323*$M$3),IF(P323&gt;=2,P323*$P$3),IF(S323&gt;=2,S323*$S$3),IF(V323&gt;=2,V323*$V$3),IF(Y323&gt;=2,Y323*$Y$3),IF(AB323&gt;=2,AB323*$AB$3),IF(AE323&gt;=2,AE323*$AE$3),IF(AH323&gt;=2,AH323*$AH$3),IF(AK323&gt;=2,AK323*$AK$3))))),"")</f>
        <v/>
      </c>
      <c r="AM323" s="4" t="str">
        <f>IF(COUNT($A323)=0,"",IF(COUNT(W323)=0,"--",IF(COUNTIF(B323:Y323,"3E")&gt;0,"3E",TRUNC(SUM(IF(N(D323)&gt;=2,D$3*D323,0),IF(N(G323)&gt;=2,G$3*G323,0),IF(N(J323)&gt;=2,J$3*J323,0),IF(N(M323)&gt;=2,M$3*M323,0),IF(N(P323)&gt;=2,P$3*P323,0),IF(N(S323)&gt;=2,S$3*S323,0),IF(N(AB323)&gt;=2,AB$3*AB323,0),IF(N(AE323)&gt;=2,AE$3*AE323,0),IF(N(AH323)&gt;=2,AH$3*AH323,0),IF(N(V323)&gt;=2,V$3*V323,0),IF(N(Y323)&gt;=2,Y$3*Y323,0))/TCP,3))))</f>
        <v/>
      </c>
      <c r="AN323" s="2" t="str">
        <f>IFERROR(IF(COUNT($A323)=0,"",IF(COUNT(W323)=0,"--",IF(COUNTIF(B323:AK323,"3E")&gt;0,"3E",SUM(IF(D323&gt;=2,$D$3),IF(G323&gt;=2,$G$3),IF(J323&gt;=2,$J$3),IF(M323&gt;=2,$M$3),IF(P323&gt;=2,$P$3),IF(S323&gt;=2,$S$3),IF(V323&gt;=2,$V$3),IF(Y323&gt;=2,$Y$3),IF(AB323&gt;=2,$AB$3),IF(AE323&gt;=2,$AE$3),IF(AH323&gt;=2,$AH$3),IF(AK323&gt;=2,$AK$3))))),"")</f>
        <v/>
      </c>
      <c r="AO323" s="2" t="str">
        <f>IF(AM323="3E","3E",IF(COUNT($A323)=0,"",IF(COUNT(AK323)=0,"I",LOOKUP(AM323,{0,2,2.25,2.5,2.75,3,3.25,3.5,3.75,4},{"F","D","C","C+","B-","B","B+","A-","A","A+"}))))</f>
        <v/>
      </c>
      <c r="AP323" s="2" t="str">
        <f>IF(AM323="3E","3E",IF(OR(COUNT($A323)=0,COUNT(W323)=0),"",IF(AND(Y323&gt;=2,AM323&gt;=2,AN323&gt;=28),"PASS","FAIL")))</f>
        <v/>
      </c>
      <c r="AQ323" s="2" t="str">
        <f>IF(COUNT($A323)=0,"",IF(AP323="3E","3E",IF(AP323="PASS",CONCATENATE(IF(N(D323)&lt;2,"411F,",""),IF(N(G323)&lt;2,"412F,",""),IF(N(J323)&lt;2,"413F,",""),IF(N(M323)&lt;2,"421F,",""),IF(N(P323)&lt;2,"422F,",""),IF(N(S323)&lt;2,"423F,",""),IF(N(AB323)&lt;2,"431F,",""),IF(N(AE323)&lt;2,"432F,",""),IF(N(AH323)&lt;2,"433F,","")),"")))</f>
        <v/>
      </c>
      <c r="AR323" s="6" t="str">
        <f t="shared" si="5"/>
        <v/>
      </c>
    </row>
    <row r="324" spans="1:44" ht="18.95" customHeight="1" x14ac:dyDescent="0.25">
      <c r="A324" s="93" t="str">
        <f>IF(DR!$B326="","",DR!$B326)</f>
        <v/>
      </c>
      <c r="B324" s="5" t="str">
        <f>IF(COUNT($A324)=0,"",IF($A324&lt;&gt;DR!$B326,"ERR",DR!J326))</f>
        <v/>
      </c>
      <c r="C324" s="2" t="str">
        <f>IF(COUNT($A324)=0,"",IF(B324="3E","3E",IF(B324="","I",LOOKUP(B324/D$2,{0,0.4,0.45,0.5,0.55,0.6,0.65,0.7,0.75,0.8,1},{"F","D","C","C+","B-","B","B+","A-","A","A+"}))))</f>
        <v/>
      </c>
      <c r="D324" s="99" t="str">
        <f>IF(COUNT($A324)=0,"",IF(B324="","--",IF(B324="3E","3E",LOOKUP(B324/D$2,{0,0.4,0.45,0.5,0.55,0.6,0.65,0.7,0.75,0.8,1},{0,2,2.25,2.5,2.75,3,3.25,3.5,3.75,4}))))</f>
        <v/>
      </c>
      <c r="E324" s="5" t="str">
        <f>IF(COUNT($A324)=0,"",IF($A324&lt;&gt;DR!$B326,"ERR",DR!R326))</f>
        <v/>
      </c>
      <c r="F324" s="2" t="str">
        <f>IF(COUNT($A324)=0,"",IF(E324="3E","3E",IF(E324="","I",LOOKUP(E324/G$2,{0,0.4,0.45,0.5,0.55,0.6,0.65,0.7,0.75,0.8,1},{"F","D","C","C+","B-","B","B+","A-","A","A+"}))))</f>
        <v/>
      </c>
      <c r="G324" s="99" t="str">
        <f>IF(COUNT($A324)=0,"",IF(E324="","--",IF(E324="3E","3E",LOOKUP(E324/G$2,{0,0.4,0.45,0.5,0.55,0.6,0.65,0.7,0.75,0.8,1},{0,2,2.25,2.5,2.75,3,3.25,3.5,3.75,4}))))</f>
        <v/>
      </c>
      <c r="H324" s="5" t="str">
        <f>IF(COUNT($A324)=0,"",IF($A324&lt;&gt;DR!$B326,"ERR",DR!Z326))</f>
        <v/>
      </c>
      <c r="I324" s="2" t="str">
        <f>IF(COUNT($A324)=0,"",IF(H324="3E","3E",IF(H324="","I",LOOKUP(H324/J$2,{0,0.4,0.45,0.5,0.55,0.6,0.65,0.7,0.75,0.8,1},{"F","D","C","C+","B-","B","B+","A-","A","A+"}))))</f>
        <v/>
      </c>
      <c r="J324" s="99" t="str">
        <f>IF(COUNT($A324)=0,"",IF(H324="","--",IF(H324="3E","3E",LOOKUP(H324/J$2,{0,0.4,0.45,0.5,0.55,0.6,0.65,0.7,0.75,0.8,1},{0,2,2.25,2.5,2.75,3,3.25,3.5,3.75,4}))))</f>
        <v/>
      </c>
      <c r="K324" s="5" t="str">
        <f>IF(COUNT($A324)=0,"",IF($A324&lt;&gt;DR!$B326,"ERR",DR!AH326))</f>
        <v/>
      </c>
      <c r="L324" s="2" t="str">
        <f>IF(COUNT($A324)=0,"",IF(K324="3E","3E",IF(K324="","I",LOOKUP(K324/M$2,{0,0.4,0.45,0.5,0.55,0.6,0.65,0.7,0.75,0.8,1},{"F","D","C","C+","B-","B","B+","A-","A","A+"}))))</f>
        <v/>
      </c>
      <c r="M324" s="99" t="str">
        <f>IF(COUNT($A324)=0,"",IF(K324="","--",IF(K324="3E","3E",LOOKUP(K324/M$2,{0,0.4,0.45,0.5,0.55,0.6,0.65,0.7,0.75,0.8,1},{0,2,2.25,2.5,2.75,3,3.25,3.5,3.75,4}))))</f>
        <v/>
      </c>
      <c r="N324" s="5" t="str">
        <f>IF(COUNT($A324)=0,"",IF($A324&lt;&gt;DR!$B326,"ERR",DR!AP326))</f>
        <v/>
      </c>
      <c r="O324" s="2" t="str">
        <f>IF(COUNT($A324)=0,"",IF(N324="3E","3E",IF(N324="","I",LOOKUP(N324/P$2,{0,0.4,0.45,0.5,0.55,0.6,0.65,0.7,0.75,0.8,1},{"F","D","C","C+","B-","B","B+","A-","A","A+"}))))</f>
        <v/>
      </c>
      <c r="P324" s="99" t="str">
        <f>IF(COUNT($A324)=0,"",IF(N324="","--",IF(N324="3E","3E",LOOKUP(N324/P$2,{0,0.4,0.45,0.5,0.55,0.6,0.65,0.7,0.75,0.8,1},{0,2,2.25,2.5,2.75,3,3.25,3.5,3.75,4}))))</f>
        <v/>
      </c>
      <c r="Q324" s="5" t="str">
        <f>IF(COUNT($A324)=0,"",IF($A324&lt;&gt;DR!$B326,"ERR",DR!AX326))</f>
        <v/>
      </c>
      <c r="R324" s="2" t="str">
        <f>IF(COUNT($A324)=0,"",IF(Q324="3E","3E",IF(Q324="","I",LOOKUP(Q324/S$2,{0,0.4,0.45,0.5,0.55,0.6,0.65,0.7,0.75,0.8,1},{"F","D","C","C+","B-","B","B+","A-","A","A+"}))))</f>
        <v/>
      </c>
      <c r="S324" s="99" t="str">
        <f>IF(COUNT($A324)=0,"",IF(Q324="","--",IF(Q324="3E","3E",LOOKUP(Q324/S$2,{0,0.4,0.45,0.5,0.55,0.6,0.65,0.7,0.75,0.8,1},{0,2,2.25,2.5,2.75,3,3.25,3.5,3.75,4}))))</f>
        <v/>
      </c>
      <c r="T324" s="5" t="str">
        <f>IF(OR(COUNT($A324)=0,DR!BZ326=""),"",IF($A324&lt;&gt;DR!$B326,"ERR",DR!BZ326))</f>
        <v/>
      </c>
      <c r="U324" s="2" t="str">
        <f>IF(COUNT($A324)=0,"",IF(T324="3E","3E",IF(T324="","I",LOOKUP(T324/V$2,{0,0.4,0.45,0.5,0.55,0.6,0.65,0.7,0.75,0.8,1},{"F","D","C","C+","B-","B","B+","A-","A","A+"}))))</f>
        <v/>
      </c>
      <c r="V324" s="99" t="str">
        <f>IF(COUNT($A324)=0,"",IF(T324="","--",IF(T324="3E","3E",LOOKUP(T324/V$2,{0,0.4,0.45,0.5,0.55,0.6,0.65,0.7,0.75,0.8,1},{0,2,2.25,2.5,2.75,3,3.25,3.5,3.75,4}))))</f>
        <v/>
      </c>
      <c r="W324" s="5" t="str">
        <f>IF(COUNT($A324)=0,"",IF($A324&lt;&gt;DR!$B326,"ERR",IF(DR!$A326="IM",DR!CL326,DR!CK326)))</f>
        <v/>
      </c>
      <c r="X324" s="2" t="str">
        <f>IF(COUNT($A324)=0,"",IF(W324="3E","3E",IF(W324="","I",LOOKUP(W324/Y$2,{0,0.4,0.45,0.5,0.55,0.6,0.65,0.7,0.75,0.8,1},{"F","D","C","C+","B-","B","B+","A-","A","A+"}))))</f>
        <v/>
      </c>
      <c r="Y324" s="99" t="str">
        <f>IF(COUNT($A324)=0,"",IF(W324="","--",IF(W324="3E","3E",LOOKUP(W324/Y$2,{0,0.4,0.45,0.5,0.55,0.6,0.65,0.7,0.75,0.8,1},{0,2,2.25,2.5,2.75,3,3.25,3.5,3.75,4}))))</f>
        <v/>
      </c>
      <c r="Z324" s="5" t="str">
        <f>IF(COUNT($A324)=0,"",IF($A324&lt;&gt;DR!$B326,"ERR",DR!BF326))</f>
        <v/>
      </c>
      <c r="AA324" s="2" t="str">
        <f>IF(COUNT($A324)=0,"",IF(Z324="3E","3E",IF(Z324="","I",LOOKUP(Z324/AB$2,{0,0.4,0.45,0.5,0.55,0.6,0.65,0.7,0.75,0.8,1},{"F","D","C","C+","B-","B","B+","A-","A","A+"}))))</f>
        <v/>
      </c>
      <c r="AB324" s="99" t="str">
        <f>IF(COUNT($A324)=0,"",IF(Z324="","--",IF(Z324="3E","3E",LOOKUP(Z324/AB$2,{0,0.4,0.45,0.5,0.55,0.6,0.65,0.7,0.75,0.8,1},{0,2,2.25,2.5,2.75,3,3.25,3.5,3.75,4}))))</f>
        <v/>
      </c>
      <c r="AC324" s="5" t="str">
        <f>IF(COUNT($A324)=0,"",IF($A324&lt;&gt;DR!$B326,"ERR",DR!BG326))</f>
        <v/>
      </c>
      <c r="AD324" s="2" t="str">
        <f>IF(COUNT($A324)=0,"",IF(AC324="3E","3E",IF(AC324="","I",LOOKUP(AC324/AE$2,{0,0.4,0.45,0.5,0.55,0.6,0.65,0.7,0.75,0.8,1},{"F","D","C","C+","B-","B","B+","A-","A","A+"}))))</f>
        <v/>
      </c>
      <c r="AE324" s="99" t="str">
        <f>IF(COUNT($A324)=0,"",IF(AC324="","--",IF(AC324="3E","3E",LOOKUP(AC324/AE$2,{0,0.4,0.45,0.5,0.55,0.6,0.65,0.7,0.75,0.8,1},{0,2,2.25,2.5,2.75,3,3.25,3.5,3.75,4}))))</f>
        <v/>
      </c>
      <c r="AF324" s="5" t="str">
        <f>IF(COUNT($A324)=0,"",IF($A324&lt;&gt;DR!$B326,"ERR",DR!BQ326))</f>
        <v/>
      </c>
      <c r="AG324" s="2" t="str">
        <f>IF(COUNT($A324)=0,"",IF(AF324="3E","3E",IF(AF324="","I",LOOKUP(AF324/AH$2,{0,0.4,0.45,0.5,0.55,0.6,0.65,0.7,0.75,0.8,1},{"F","D","C","C+","B-","B","B+","A-","A","A+"}))))</f>
        <v/>
      </c>
      <c r="AH324" s="99" t="str">
        <f>IF(COUNT($A324)=0,"",IF(AF324="","--",IF(AF324="3E","3E",LOOKUP(AF324/AH$2,{0,0.4,0.45,0.5,0.55,0.6,0.65,0.7,0.75,0.8,1},{0,2,2.25,2.5,2.75,3,3.25,3.5,3.75,4}))))</f>
        <v/>
      </c>
      <c r="AI324" s="5" t="str">
        <f>IF(COUNT($A324)=0,"",IF($A324&lt;&gt;DR!$B326,"ERR",DR!BY326))</f>
        <v/>
      </c>
      <c r="AJ324" s="2" t="str">
        <f>IF(COUNT($A324)=0,"",IF(AI324="3E","3E",IF(AI324="","I",LOOKUP(AI324/AK$2,{0,0.4,0.45,0.5,0.55,0.6,0.65,0.7,0.75,0.8,1},{"F","D","C","C+","B-","B","B+","A-","A","A+"}))))</f>
        <v/>
      </c>
      <c r="AK324" s="103" t="str">
        <f>IF(COUNT($A324)=0,"",IF(AI324="","--",IF(AI324="3E","3E",LOOKUP(AI324/AK$2,{0,0.4,0.45,0.5,0.55,0.6,0.65,0.7,0.75,0.8,1},{0,2,2.25,2.5,2.75,3,3.25,3.5,3.75,4}))))</f>
        <v/>
      </c>
      <c r="AL324" s="94" t="str">
        <f>IFERROR(IF(COUNT($A324)=0,"",IF(COUNT(W324)=0,"--",IF(COUNTIF(B324:AK324,"3E")&gt;0,"3E",SUM(IF(D324&gt;=2,D324*$D$3),IF(G324&gt;=2,G324*$G$3),IF(J324&gt;=2,J324*$J$3),IF(M324&gt;=2,M324*$M$3),IF(P324&gt;=2,P324*$P$3),IF(S324&gt;=2,S324*$S$3),IF(V324&gt;=2,V324*$V$3),IF(Y324&gt;=2,Y324*$Y$3),IF(AB324&gt;=2,AB324*$AB$3),IF(AE324&gt;=2,AE324*$AE$3),IF(AH324&gt;=2,AH324*$AH$3),IF(AK324&gt;=2,AK324*$AK$3))))),"")</f>
        <v/>
      </c>
      <c r="AM324" s="4" t="str">
        <f>IF(COUNT($A324)=0,"",IF(COUNT(W324)=0,"--",IF(COUNTIF(B324:Y324,"3E")&gt;0,"3E",TRUNC(SUM(IF(N(D324)&gt;=2,D$3*D324,0),IF(N(G324)&gt;=2,G$3*G324,0),IF(N(J324)&gt;=2,J$3*J324,0),IF(N(M324)&gt;=2,M$3*M324,0),IF(N(P324)&gt;=2,P$3*P324,0),IF(N(S324)&gt;=2,S$3*S324,0),IF(N(AB324)&gt;=2,AB$3*AB324,0),IF(N(AE324)&gt;=2,AE$3*AE324,0),IF(N(AH324)&gt;=2,AH$3*AH324,0),IF(N(V324)&gt;=2,V$3*V324,0),IF(N(Y324)&gt;=2,Y$3*Y324,0))/TCP,3))))</f>
        <v/>
      </c>
      <c r="AN324" s="2" t="str">
        <f>IFERROR(IF(COUNT($A324)=0,"",IF(COUNT(W324)=0,"--",IF(COUNTIF(B324:AK324,"3E")&gt;0,"3E",SUM(IF(D324&gt;=2,$D$3),IF(G324&gt;=2,$G$3),IF(J324&gt;=2,$J$3),IF(M324&gt;=2,$M$3),IF(P324&gt;=2,$P$3),IF(S324&gt;=2,$S$3),IF(V324&gt;=2,$V$3),IF(Y324&gt;=2,$Y$3),IF(AB324&gt;=2,$AB$3),IF(AE324&gt;=2,$AE$3),IF(AH324&gt;=2,$AH$3),IF(AK324&gt;=2,$AK$3))))),"")</f>
        <v/>
      </c>
      <c r="AO324" s="2" t="str">
        <f>IF(AM324="3E","3E",IF(COUNT($A324)=0,"",IF(COUNT(AK324)=0,"I",LOOKUP(AM324,{0,2,2.25,2.5,2.75,3,3.25,3.5,3.75,4},{"F","D","C","C+","B-","B","B+","A-","A","A+"}))))</f>
        <v/>
      </c>
      <c r="AP324" s="2" t="str">
        <f>IF(AM324="3E","3E",IF(OR(COUNT($A324)=0,COUNT(W324)=0),"",IF(AND(Y324&gt;=2,AM324&gt;=2,AN324&gt;=28),"PASS","FAIL")))</f>
        <v/>
      </c>
      <c r="AQ324" s="2" t="str">
        <f>IF(COUNT($A324)=0,"",IF(AP324="3E","3E",IF(AP324="PASS",CONCATENATE(IF(N(D324)&lt;2,"411F,",""),IF(N(G324)&lt;2,"412F,",""),IF(N(J324)&lt;2,"413F,",""),IF(N(M324)&lt;2,"421F,",""),IF(N(P324)&lt;2,"422F,",""),IF(N(S324)&lt;2,"423F,",""),IF(N(AB324)&lt;2,"431F,",""),IF(N(AE324)&lt;2,"432F,",""),IF(N(AH324)&lt;2,"433F,","")),"")))</f>
        <v/>
      </c>
      <c r="AR324" s="6" t="str">
        <f t="shared" si="5"/>
        <v/>
      </c>
    </row>
    <row r="325" spans="1:44" ht="18.95" customHeight="1" x14ac:dyDescent="0.25">
      <c r="A325" s="93" t="str">
        <f>IF(DR!$B327="","",DR!$B327)</f>
        <v/>
      </c>
      <c r="B325" s="5" t="str">
        <f>IF(COUNT($A325)=0,"",IF($A325&lt;&gt;DR!$B327,"ERR",DR!J327))</f>
        <v/>
      </c>
      <c r="C325" s="2" t="str">
        <f>IF(COUNT($A325)=0,"",IF(B325="3E","3E",IF(B325="","I",LOOKUP(B325/D$2,{0,0.4,0.45,0.5,0.55,0.6,0.65,0.7,0.75,0.8,1},{"F","D","C","C+","B-","B","B+","A-","A","A+"}))))</f>
        <v/>
      </c>
      <c r="D325" s="99" t="str">
        <f>IF(COUNT($A325)=0,"",IF(B325="","--",IF(B325="3E","3E",LOOKUP(B325/D$2,{0,0.4,0.45,0.5,0.55,0.6,0.65,0.7,0.75,0.8,1},{0,2,2.25,2.5,2.75,3,3.25,3.5,3.75,4}))))</f>
        <v/>
      </c>
      <c r="E325" s="5" t="str">
        <f>IF(COUNT($A325)=0,"",IF($A325&lt;&gt;DR!$B327,"ERR",DR!R327))</f>
        <v/>
      </c>
      <c r="F325" s="2" t="str">
        <f>IF(COUNT($A325)=0,"",IF(E325="3E","3E",IF(E325="","I",LOOKUP(E325/G$2,{0,0.4,0.45,0.5,0.55,0.6,0.65,0.7,0.75,0.8,1},{"F","D","C","C+","B-","B","B+","A-","A","A+"}))))</f>
        <v/>
      </c>
      <c r="G325" s="99" t="str">
        <f>IF(COUNT($A325)=0,"",IF(E325="","--",IF(E325="3E","3E",LOOKUP(E325/G$2,{0,0.4,0.45,0.5,0.55,0.6,0.65,0.7,0.75,0.8,1},{0,2,2.25,2.5,2.75,3,3.25,3.5,3.75,4}))))</f>
        <v/>
      </c>
      <c r="H325" s="5" t="str">
        <f>IF(COUNT($A325)=0,"",IF($A325&lt;&gt;DR!$B327,"ERR",DR!Z327))</f>
        <v/>
      </c>
      <c r="I325" s="2" t="str">
        <f>IF(COUNT($A325)=0,"",IF(H325="3E","3E",IF(H325="","I",LOOKUP(H325/J$2,{0,0.4,0.45,0.5,0.55,0.6,0.65,0.7,0.75,0.8,1},{"F","D","C","C+","B-","B","B+","A-","A","A+"}))))</f>
        <v/>
      </c>
      <c r="J325" s="99" t="str">
        <f>IF(COUNT($A325)=0,"",IF(H325="","--",IF(H325="3E","3E",LOOKUP(H325/J$2,{0,0.4,0.45,0.5,0.55,0.6,0.65,0.7,0.75,0.8,1},{0,2,2.25,2.5,2.75,3,3.25,3.5,3.75,4}))))</f>
        <v/>
      </c>
      <c r="K325" s="5" t="str">
        <f>IF(COUNT($A325)=0,"",IF($A325&lt;&gt;DR!$B327,"ERR",DR!AH327))</f>
        <v/>
      </c>
      <c r="L325" s="2" t="str">
        <f>IF(COUNT($A325)=0,"",IF(K325="3E","3E",IF(K325="","I",LOOKUP(K325/M$2,{0,0.4,0.45,0.5,0.55,0.6,0.65,0.7,0.75,0.8,1},{"F","D","C","C+","B-","B","B+","A-","A","A+"}))))</f>
        <v/>
      </c>
      <c r="M325" s="99" t="str">
        <f>IF(COUNT($A325)=0,"",IF(K325="","--",IF(K325="3E","3E",LOOKUP(K325/M$2,{0,0.4,0.45,0.5,0.55,0.6,0.65,0.7,0.75,0.8,1},{0,2,2.25,2.5,2.75,3,3.25,3.5,3.75,4}))))</f>
        <v/>
      </c>
      <c r="N325" s="5" t="str">
        <f>IF(COUNT($A325)=0,"",IF($A325&lt;&gt;DR!$B327,"ERR",DR!AP327))</f>
        <v/>
      </c>
      <c r="O325" s="2" t="str">
        <f>IF(COUNT($A325)=0,"",IF(N325="3E","3E",IF(N325="","I",LOOKUP(N325/P$2,{0,0.4,0.45,0.5,0.55,0.6,0.65,0.7,0.75,0.8,1},{"F","D","C","C+","B-","B","B+","A-","A","A+"}))))</f>
        <v/>
      </c>
      <c r="P325" s="99" t="str">
        <f>IF(COUNT($A325)=0,"",IF(N325="","--",IF(N325="3E","3E",LOOKUP(N325/P$2,{0,0.4,0.45,0.5,0.55,0.6,0.65,0.7,0.75,0.8,1},{0,2,2.25,2.5,2.75,3,3.25,3.5,3.75,4}))))</f>
        <v/>
      </c>
      <c r="Q325" s="5" t="str">
        <f>IF(COUNT($A325)=0,"",IF($A325&lt;&gt;DR!$B327,"ERR",DR!AX327))</f>
        <v/>
      </c>
      <c r="R325" s="2" t="str">
        <f>IF(COUNT($A325)=0,"",IF(Q325="3E","3E",IF(Q325="","I",LOOKUP(Q325/S$2,{0,0.4,0.45,0.5,0.55,0.6,0.65,0.7,0.75,0.8,1},{"F","D","C","C+","B-","B","B+","A-","A","A+"}))))</f>
        <v/>
      </c>
      <c r="S325" s="99" t="str">
        <f>IF(COUNT($A325)=0,"",IF(Q325="","--",IF(Q325="3E","3E",LOOKUP(Q325/S$2,{0,0.4,0.45,0.5,0.55,0.6,0.65,0.7,0.75,0.8,1},{0,2,2.25,2.5,2.75,3,3.25,3.5,3.75,4}))))</f>
        <v/>
      </c>
      <c r="T325" s="5" t="str">
        <f>IF(OR(COUNT($A325)=0,DR!BZ327=""),"",IF($A325&lt;&gt;DR!$B327,"ERR",DR!BZ327))</f>
        <v/>
      </c>
      <c r="U325" s="2" t="str">
        <f>IF(COUNT($A325)=0,"",IF(T325="3E","3E",IF(T325="","I",LOOKUP(T325/V$2,{0,0.4,0.45,0.5,0.55,0.6,0.65,0.7,0.75,0.8,1},{"F","D","C","C+","B-","B","B+","A-","A","A+"}))))</f>
        <v/>
      </c>
      <c r="V325" s="99" t="str">
        <f>IF(COUNT($A325)=0,"",IF(T325="","--",IF(T325="3E","3E",LOOKUP(T325/V$2,{0,0.4,0.45,0.5,0.55,0.6,0.65,0.7,0.75,0.8,1},{0,2,2.25,2.5,2.75,3,3.25,3.5,3.75,4}))))</f>
        <v/>
      </c>
      <c r="W325" s="5" t="str">
        <f>IF(COUNT($A325)=0,"",IF($A325&lt;&gt;DR!$B327,"ERR",IF(DR!$A327="IM",DR!CL327,DR!CK327)))</f>
        <v/>
      </c>
      <c r="X325" s="2" t="str">
        <f>IF(COUNT($A325)=0,"",IF(W325="3E","3E",IF(W325="","I",LOOKUP(W325/Y$2,{0,0.4,0.45,0.5,0.55,0.6,0.65,0.7,0.75,0.8,1},{"F","D","C","C+","B-","B","B+","A-","A","A+"}))))</f>
        <v/>
      </c>
      <c r="Y325" s="99" t="str">
        <f>IF(COUNT($A325)=0,"",IF(W325="","--",IF(W325="3E","3E",LOOKUP(W325/Y$2,{0,0.4,0.45,0.5,0.55,0.6,0.65,0.7,0.75,0.8,1},{0,2,2.25,2.5,2.75,3,3.25,3.5,3.75,4}))))</f>
        <v/>
      </c>
      <c r="Z325" s="5" t="str">
        <f>IF(COUNT($A325)=0,"",IF($A325&lt;&gt;DR!$B327,"ERR",DR!BF327))</f>
        <v/>
      </c>
      <c r="AA325" s="2" t="str">
        <f>IF(COUNT($A325)=0,"",IF(Z325="3E","3E",IF(Z325="","I",LOOKUP(Z325/AB$2,{0,0.4,0.45,0.5,0.55,0.6,0.65,0.7,0.75,0.8,1},{"F","D","C","C+","B-","B","B+","A-","A","A+"}))))</f>
        <v/>
      </c>
      <c r="AB325" s="99" t="str">
        <f>IF(COUNT($A325)=0,"",IF(Z325="","--",IF(Z325="3E","3E",LOOKUP(Z325/AB$2,{0,0.4,0.45,0.5,0.55,0.6,0.65,0.7,0.75,0.8,1},{0,2,2.25,2.5,2.75,3,3.25,3.5,3.75,4}))))</f>
        <v/>
      </c>
      <c r="AC325" s="5" t="str">
        <f>IF(COUNT($A325)=0,"",IF($A325&lt;&gt;DR!$B327,"ERR",DR!BG327))</f>
        <v/>
      </c>
      <c r="AD325" s="2" t="str">
        <f>IF(COUNT($A325)=0,"",IF(AC325="3E","3E",IF(AC325="","I",LOOKUP(AC325/AE$2,{0,0.4,0.45,0.5,0.55,0.6,0.65,0.7,0.75,0.8,1},{"F","D","C","C+","B-","B","B+","A-","A","A+"}))))</f>
        <v/>
      </c>
      <c r="AE325" s="99" t="str">
        <f>IF(COUNT($A325)=0,"",IF(AC325="","--",IF(AC325="3E","3E",LOOKUP(AC325/AE$2,{0,0.4,0.45,0.5,0.55,0.6,0.65,0.7,0.75,0.8,1},{0,2,2.25,2.5,2.75,3,3.25,3.5,3.75,4}))))</f>
        <v/>
      </c>
      <c r="AF325" s="5" t="str">
        <f>IF(COUNT($A325)=0,"",IF($A325&lt;&gt;DR!$B327,"ERR",DR!BQ327))</f>
        <v/>
      </c>
      <c r="AG325" s="2" t="str">
        <f>IF(COUNT($A325)=0,"",IF(AF325="3E","3E",IF(AF325="","I",LOOKUP(AF325/AH$2,{0,0.4,0.45,0.5,0.55,0.6,0.65,0.7,0.75,0.8,1},{"F","D","C","C+","B-","B","B+","A-","A","A+"}))))</f>
        <v/>
      </c>
      <c r="AH325" s="99" t="str">
        <f>IF(COUNT($A325)=0,"",IF(AF325="","--",IF(AF325="3E","3E",LOOKUP(AF325/AH$2,{0,0.4,0.45,0.5,0.55,0.6,0.65,0.7,0.75,0.8,1},{0,2,2.25,2.5,2.75,3,3.25,3.5,3.75,4}))))</f>
        <v/>
      </c>
      <c r="AI325" s="5" t="str">
        <f>IF(COUNT($A325)=0,"",IF($A325&lt;&gt;DR!$B327,"ERR",DR!BY327))</f>
        <v/>
      </c>
      <c r="AJ325" s="2" t="str">
        <f>IF(COUNT($A325)=0,"",IF(AI325="3E","3E",IF(AI325="","I",LOOKUP(AI325/AK$2,{0,0.4,0.45,0.5,0.55,0.6,0.65,0.7,0.75,0.8,1},{"F","D","C","C+","B-","B","B+","A-","A","A+"}))))</f>
        <v/>
      </c>
      <c r="AK325" s="103" t="str">
        <f>IF(COUNT($A325)=0,"",IF(AI325="","--",IF(AI325="3E","3E",LOOKUP(AI325/AK$2,{0,0.4,0.45,0.5,0.55,0.6,0.65,0.7,0.75,0.8,1},{0,2,2.25,2.5,2.75,3,3.25,3.5,3.75,4}))))</f>
        <v/>
      </c>
      <c r="AL325" s="94" t="str">
        <f>IFERROR(IF(COUNT($A325)=0,"",IF(COUNT(W325)=0,"--",IF(COUNTIF(B325:AK325,"3E")&gt;0,"3E",SUM(IF(D325&gt;=2,D325*$D$3),IF(G325&gt;=2,G325*$G$3),IF(J325&gt;=2,J325*$J$3),IF(M325&gt;=2,M325*$M$3),IF(P325&gt;=2,P325*$P$3),IF(S325&gt;=2,S325*$S$3),IF(V325&gt;=2,V325*$V$3),IF(Y325&gt;=2,Y325*$Y$3),IF(AB325&gt;=2,AB325*$AB$3),IF(AE325&gt;=2,AE325*$AE$3),IF(AH325&gt;=2,AH325*$AH$3),IF(AK325&gt;=2,AK325*$AK$3))))),"")</f>
        <v/>
      </c>
      <c r="AM325" s="4" t="str">
        <f>IF(COUNT($A325)=0,"",IF(COUNT(W325)=0,"--",IF(COUNTIF(B325:Y325,"3E")&gt;0,"3E",TRUNC(SUM(IF(N(D325)&gt;=2,D$3*D325,0),IF(N(G325)&gt;=2,G$3*G325,0),IF(N(J325)&gt;=2,J$3*J325,0),IF(N(M325)&gt;=2,M$3*M325,0),IF(N(P325)&gt;=2,P$3*P325,0),IF(N(S325)&gt;=2,S$3*S325,0),IF(N(AB325)&gt;=2,AB$3*AB325,0),IF(N(AE325)&gt;=2,AE$3*AE325,0),IF(N(AH325)&gt;=2,AH$3*AH325,0),IF(N(V325)&gt;=2,V$3*V325,0),IF(N(Y325)&gt;=2,Y$3*Y325,0))/TCP,3))))</f>
        <v/>
      </c>
      <c r="AN325" s="2" t="str">
        <f>IFERROR(IF(COUNT($A325)=0,"",IF(COUNT(W325)=0,"--",IF(COUNTIF(B325:AK325,"3E")&gt;0,"3E",SUM(IF(D325&gt;=2,$D$3),IF(G325&gt;=2,$G$3),IF(J325&gt;=2,$J$3),IF(M325&gt;=2,$M$3),IF(P325&gt;=2,$P$3),IF(S325&gt;=2,$S$3),IF(V325&gt;=2,$V$3),IF(Y325&gt;=2,$Y$3),IF(AB325&gt;=2,$AB$3),IF(AE325&gt;=2,$AE$3),IF(AH325&gt;=2,$AH$3),IF(AK325&gt;=2,$AK$3))))),"")</f>
        <v/>
      </c>
      <c r="AO325" s="2" t="str">
        <f>IF(AM325="3E","3E",IF(COUNT($A325)=0,"",IF(COUNT(AK325)=0,"I",LOOKUP(AM325,{0,2,2.25,2.5,2.75,3,3.25,3.5,3.75,4},{"F","D","C","C+","B-","B","B+","A-","A","A+"}))))</f>
        <v/>
      </c>
      <c r="AP325" s="2" t="str">
        <f>IF(AM325="3E","3E",IF(OR(COUNT($A325)=0,COUNT(W325)=0),"",IF(AND(Y325&gt;=2,AM325&gt;=2,AN325&gt;=28),"PASS","FAIL")))</f>
        <v/>
      </c>
      <c r="AQ325" s="2" t="str">
        <f>IF(COUNT($A325)=0,"",IF(AP325="3E","3E",IF(AP325="PASS",CONCATENATE(IF(N(D325)&lt;2,"411F,",""),IF(N(G325)&lt;2,"412F,",""),IF(N(J325)&lt;2,"413F,",""),IF(N(M325)&lt;2,"421F,",""),IF(N(P325)&lt;2,"422F,",""),IF(N(S325)&lt;2,"423F,",""),IF(N(AB325)&lt;2,"431F,",""),IF(N(AE325)&lt;2,"432F,",""),IF(N(AH325)&lt;2,"433F,","")),"")))</f>
        <v/>
      </c>
      <c r="AR325" s="6" t="str">
        <f t="shared" si="5"/>
        <v/>
      </c>
    </row>
    <row r="326" spans="1:44" ht="18.95" customHeight="1" x14ac:dyDescent="0.25">
      <c r="A326" s="93" t="str">
        <f>IF(DR!$B328="","",DR!$B328)</f>
        <v/>
      </c>
      <c r="B326" s="5" t="str">
        <f>IF(COUNT($A326)=0,"",IF($A326&lt;&gt;DR!$B328,"ERR",DR!J328))</f>
        <v/>
      </c>
      <c r="C326" s="2" t="str">
        <f>IF(COUNT($A326)=0,"",IF(B326="3E","3E",IF(B326="","I",LOOKUP(B326/D$2,{0,0.4,0.45,0.5,0.55,0.6,0.65,0.7,0.75,0.8,1},{"F","D","C","C+","B-","B","B+","A-","A","A+"}))))</f>
        <v/>
      </c>
      <c r="D326" s="99" t="str">
        <f>IF(COUNT($A326)=0,"",IF(B326="","--",IF(B326="3E","3E",LOOKUP(B326/D$2,{0,0.4,0.45,0.5,0.55,0.6,0.65,0.7,0.75,0.8,1},{0,2,2.25,2.5,2.75,3,3.25,3.5,3.75,4}))))</f>
        <v/>
      </c>
      <c r="E326" s="5" t="str">
        <f>IF(COUNT($A326)=0,"",IF($A326&lt;&gt;DR!$B328,"ERR",DR!R328))</f>
        <v/>
      </c>
      <c r="F326" s="2" t="str">
        <f>IF(COUNT($A326)=0,"",IF(E326="3E","3E",IF(E326="","I",LOOKUP(E326/G$2,{0,0.4,0.45,0.5,0.55,0.6,0.65,0.7,0.75,0.8,1},{"F","D","C","C+","B-","B","B+","A-","A","A+"}))))</f>
        <v/>
      </c>
      <c r="G326" s="99" t="str">
        <f>IF(COUNT($A326)=0,"",IF(E326="","--",IF(E326="3E","3E",LOOKUP(E326/G$2,{0,0.4,0.45,0.5,0.55,0.6,0.65,0.7,0.75,0.8,1},{0,2,2.25,2.5,2.75,3,3.25,3.5,3.75,4}))))</f>
        <v/>
      </c>
      <c r="H326" s="5" t="str">
        <f>IF(COUNT($A326)=0,"",IF($A326&lt;&gt;DR!$B328,"ERR",DR!Z328))</f>
        <v/>
      </c>
      <c r="I326" s="2" t="str">
        <f>IF(COUNT($A326)=0,"",IF(H326="3E","3E",IF(H326="","I",LOOKUP(H326/J$2,{0,0.4,0.45,0.5,0.55,0.6,0.65,0.7,0.75,0.8,1},{"F","D","C","C+","B-","B","B+","A-","A","A+"}))))</f>
        <v/>
      </c>
      <c r="J326" s="99" t="str">
        <f>IF(COUNT($A326)=0,"",IF(H326="","--",IF(H326="3E","3E",LOOKUP(H326/J$2,{0,0.4,0.45,0.5,0.55,0.6,0.65,0.7,0.75,0.8,1},{0,2,2.25,2.5,2.75,3,3.25,3.5,3.75,4}))))</f>
        <v/>
      </c>
      <c r="K326" s="5" t="str">
        <f>IF(COUNT($A326)=0,"",IF($A326&lt;&gt;DR!$B328,"ERR",DR!AH328))</f>
        <v/>
      </c>
      <c r="L326" s="2" t="str">
        <f>IF(COUNT($A326)=0,"",IF(K326="3E","3E",IF(K326="","I",LOOKUP(K326/M$2,{0,0.4,0.45,0.5,0.55,0.6,0.65,0.7,0.75,0.8,1},{"F","D","C","C+","B-","B","B+","A-","A","A+"}))))</f>
        <v/>
      </c>
      <c r="M326" s="99" t="str">
        <f>IF(COUNT($A326)=0,"",IF(K326="","--",IF(K326="3E","3E",LOOKUP(K326/M$2,{0,0.4,0.45,0.5,0.55,0.6,0.65,0.7,0.75,0.8,1},{0,2,2.25,2.5,2.75,3,3.25,3.5,3.75,4}))))</f>
        <v/>
      </c>
      <c r="N326" s="5" t="str">
        <f>IF(COUNT($A326)=0,"",IF($A326&lt;&gt;DR!$B328,"ERR",DR!AP328))</f>
        <v/>
      </c>
      <c r="O326" s="2" t="str">
        <f>IF(COUNT($A326)=0,"",IF(N326="3E","3E",IF(N326="","I",LOOKUP(N326/P$2,{0,0.4,0.45,0.5,0.55,0.6,0.65,0.7,0.75,0.8,1},{"F","D","C","C+","B-","B","B+","A-","A","A+"}))))</f>
        <v/>
      </c>
      <c r="P326" s="99" t="str">
        <f>IF(COUNT($A326)=0,"",IF(N326="","--",IF(N326="3E","3E",LOOKUP(N326/P$2,{0,0.4,0.45,0.5,0.55,0.6,0.65,0.7,0.75,0.8,1},{0,2,2.25,2.5,2.75,3,3.25,3.5,3.75,4}))))</f>
        <v/>
      </c>
      <c r="Q326" s="5" t="str">
        <f>IF(COUNT($A326)=0,"",IF($A326&lt;&gt;DR!$B328,"ERR",DR!AX328))</f>
        <v/>
      </c>
      <c r="R326" s="2" t="str">
        <f>IF(COUNT($A326)=0,"",IF(Q326="3E","3E",IF(Q326="","I",LOOKUP(Q326/S$2,{0,0.4,0.45,0.5,0.55,0.6,0.65,0.7,0.75,0.8,1},{"F","D","C","C+","B-","B","B+","A-","A","A+"}))))</f>
        <v/>
      </c>
      <c r="S326" s="99" t="str">
        <f>IF(COUNT($A326)=0,"",IF(Q326="","--",IF(Q326="3E","3E",LOOKUP(Q326/S$2,{0,0.4,0.45,0.5,0.55,0.6,0.65,0.7,0.75,0.8,1},{0,2,2.25,2.5,2.75,3,3.25,3.5,3.75,4}))))</f>
        <v/>
      </c>
      <c r="T326" s="5" t="str">
        <f>IF(OR(COUNT($A326)=0,DR!BZ328=""),"",IF($A326&lt;&gt;DR!$B328,"ERR",DR!BZ328))</f>
        <v/>
      </c>
      <c r="U326" s="2" t="str">
        <f>IF(COUNT($A326)=0,"",IF(T326="3E","3E",IF(T326="","I",LOOKUP(T326/V$2,{0,0.4,0.45,0.5,0.55,0.6,0.65,0.7,0.75,0.8,1},{"F","D","C","C+","B-","B","B+","A-","A","A+"}))))</f>
        <v/>
      </c>
      <c r="V326" s="99" t="str">
        <f>IF(COUNT($A326)=0,"",IF(T326="","--",IF(T326="3E","3E",LOOKUP(T326/V$2,{0,0.4,0.45,0.5,0.55,0.6,0.65,0.7,0.75,0.8,1},{0,2,2.25,2.5,2.75,3,3.25,3.5,3.75,4}))))</f>
        <v/>
      </c>
      <c r="W326" s="5" t="str">
        <f>IF(COUNT($A326)=0,"",IF($A326&lt;&gt;DR!$B328,"ERR",IF(DR!$A328="IM",DR!CL328,DR!CK328)))</f>
        <v/>
      </c>
      <c r="X326" s="2" t="str">
        <f>IF(COUNT($A326)=0,"",IF(W326="3E","3E",IF(W326="","I",LOOKUP(W326/Y$2,{0,0.4,0.45,0.5,0.55,0.6,0.65,0.7,0.75,0.8,1},{"F","D","C","C+","B-","B","B+","A-","A","A+"}))))</f>
        <v/>
      </c>
      <c r="Y326" s="99" t="str">
        <f>IF(COUNT($A326)=0,"",IF(W326="","--",IF(W326="3E","3E",LOOKUP(W326/Y$2,{0,0.4,0.45,0.5,0.55,0.6,0.65,0.7,0.75,0.8,1},{0,2,2.25,2.5,2.75,3,3.25,3.5,3.75,4}))))</f>
        <v/>
      </c>
      <c r="Z326" s="5" t="str">
        <f>IF(COUNT($A326)=0,"",IF($A326&lt;&gt;DR!$B328,"ERR",DR!BF328))</f>
        <v/>
      </c>
      <c r="AA326" s="2" t="str">
        <f>IF(COUNT($A326)=0,"",IF(Z326="3E","3E",IF(Z326="","I",LOOKUP(Z326/AB$2,{0,0.4,0.45,0.5,0.55,0.6,0.65,0.7,0.75,0.8,1},{"F","D","C","C+","B-","B","B+","A-","A","A+"}))))</f>
        <v/>
      </c>
      <c r="AB326" s="99" t="str">
        <f>IF(COUNT($A326)=0,"",IF(Z326="","--",IF(Z326="3E","3E",LOOKUP(Z326/AB$2,{0,0.4,0.45,0.5,0.55,0.6,0.65,0.7,0.75,0.8,1},{0,2,2.25,2.5,2.75,3,3.25,3.5,3.75,4}))))</f>
        <v/>
      </c>
      <c r="AC326" s="5" t="str">
        <f>IF(COUNT($A326)=0,"",IF($A326&lt;&gt;DR!$B328,"ERR",DR!BG328))</f>
        <v/>
      </c>
      <c r="AD326" s="2" t="str">
        <f>IF(COUNT($A326)=0,"",IF(AC326="3E","3E",IF(AC326="","I",LOOKUP(AC326/AE$2,{0,0.4,0.45,0.5,0.55,0.6,0.65,0.7,0.75,0.8,1},{"F","D","C","C+","B-","B","B+","A-","A","A+"}))))</f>
        <v/>
      </c>
      <c r="AE326" s="99" t="str">
        <f>IF(COUNT($A326)=0,"",IF(AC326="","--",IF(AC326="3E","3E",LOOKUP(AC326/AE$2,{0,0.4,0.45,0.5,0.55,0.6,0.65,0.7,0.75,0.8,1},{0,2,2.25,2.5,2.75,3,3.25,3.5,3.75,4}))))</f>
        <v/>
      </c>
      <c r="AF326" s="5" t="str">
        <f>IF(COUNT($A326)=0,"",IF($A326&lt;&gt;DR!$B328,"ERR",DR!BQ328))</f>
        <v/>
      </c>
      <c r="AG326" s="2" t="str">
        <f>IF(COUNT($A326)=0,"",IF(AF326="3E","3E",IF(AF326="","I",LOOKUP(AF326/AH$2,{0,0.4,0.45,0.5,0.55,0.6,0.65,0.7,0.75,0.8,1},{"F","D","C","C+","B-","B","B+","A-","A","A+"}))))</f>
        <v/>
      </c>
      <c r="AH326" s="99" t="str">
        <f>IF(COUNT($A326)=0,"",IF(AF326="","--",IF(AF326="3E","3E",LOOKUP(AF326/AH$2,{0,0.4,0.45,0.5,0.55,0.6,0.65,0.7,0.75,0.8,1},{0,2,2.25,2.5,2.75,3,3.25,3.5,3.75,4}))))</f>
        <v/>
      </c>
      <c r="AI326" s="5" t="str">
        <f>IF(COUNT($A326)=0,"",IF($A326&lt;&gt;DR!$B328,"ERR",DR!BY328))</f>
        <v/>
      </c>
      <c r="AJ326" s="2" t="str">
        <f>IF(COUNT($A326)=0,"",IF(AI326="3E","3E",IF(AI326="","I",LOOKUP(AI326/AK$2,{0,0.4,0.45,0.5,0.55,0.6,0.65,0.7,0.75,0.8,1},{"F","D","C","C+","B-","B","B+","A-","A","A+"}))))</f>
        <v/>
      </c>
      <c r="AK326" s="103" t="str">
        <f>IF(COUNT($A326)=0,"",IF(AI326="","--",IF(AI326="3E","3E",LOOKUP(AI326/AK$2,{0,0.4,0.45,0.5,0.55,0.6,0.65,0.7,0.75,0.8,1},{0,2,2.25,2.5,2.75,3,3.25,3.5,3.75,4}))))</f>
        <v/>
      </c>
      <c r="AL326" s="94" t="str">
        <f>IFERROR(IF(COUNT($A326)=0,"",IF(COUNT(W326)=0,"--",IF(COUNTIF(B326:AK326,"3E")&gt;0,"3E",SUM(IF(D326&gt;=2,D326*$D$3),IF(G326&gt;=2,G326*$G$3),IF(J326&gt;=2,J326*$J$3),IF(M326&gt;=2,M326*$M$3),IF(P326&gt;=2,P326*$P$3),IF(S326&gt;=2,S326*$S$3),IF(V326&gt;=2,V326*$V$3),IF(Y326&gt;=2,Y326*$Y$3),IF(AB326&gt;=2,AB326*$AB$3),IF(AE326&gt;=2,AE326*$AE$3),IF(AH326&gt;=2,AH326*$AH$3),IF(AK326&gt;=2,AK326*$AK$3))))),"")</f>
        <v/>
      </c>
      <c r="AM326" s="4" t="str">
        <f>IF(COUNT($A326)=0,"",IF(COUNT(W326)=0,"--",IF(COUNTIF(B326:Y326,"3E")&gt;0,"3E",TRUNC(SUM(IF(N(D326)&gt;=2,D$3*D326,0),IF(N(G326)&gt;=2,G$3*G326,0),IF(N(J326)&gt;=2,J$3*J326,0),IF(N(M326)&gt;=2,M$3*M326,0),IF(N(P326)&gt;=2,P$3*P326,0),IF(N(S326)&gt;=2,S$3*S326,0),IF(N(AB326)&gt;=2,AB$3*AB326,0),IF(N(AE326)&gt;=2,AE$3*AE326,0),IF(N(AH326)&gt;=2,AH$3*AH326,0),IF(N(V326)&gt;=2,V$3*V326,0),IF(N(Y326)&gt;=2,Y$3*Y326,0))/TCP,3))))</f>
        <v/>
      </c>
      <c r="AN326" s="2" t="str">
        <f>IFERROR(IF(COUNT($A326)=0,"",IF(COUNT(W326)=0,"--",IF(COUNTIF(B326:AK326,"3E")&gt;0,"3E",SUM(IF(D326&gt;=2,$D$3),IF(G326&gt;=2,$G$3),IF(J326&gt;=2,$J$3),IF(M326&gt;=2,$M$3),IF(P326&gt;=2,$P$3),IF(S326&gt;=2,$S$3),IF(V326&gt;=2,$V$3),IF(Y326&gt;=2,$Y$3),IF(AB326&gt;=2,$AB$3),IF(AE326&gt;=2,$AE$3),IF(AH326&gt;=2,$AH$3),IF(AK326&gt;=2,$AK$3))))),"")</f>
        <v/>
      </c>
      <c r="AO326" s="2" t="str">
        <f>IF(AM326="3E","3E",IF(COUNT($A326)=0,"",IF(COUNT(AK326)=0,"I",LOOKUP(AM326,{0,2,2.25,2.5,2.75,3,3.25,3.5,3.75,4},{"F","D","C","C+","B-","B","B+","A-","A","A+"}))))</f>
        <v/>
      </c>
      <c r="AP326" s="2" t="str">
        <f>IF(AM326="3E","3E",IF(OR(COUNT($A326)=0,COUNT(W326)=0),"",IF(AND(Y326&gt;=2,AM326&gt;=2,AN326&gt;=28),"PASS","FAIL")))</f>
        <v/>
      </c>
      <c r="AQ326" s="2" t="str">
        <f>IF(COUNT($A326)=0,"",IF(AP326="3E","3E",IF(AP326="PASS",CONCATENATE(IF(N(D326)&lt;2,"411F,",""),IF(N(G326)&lt;2,"412F,",""),IF(N(J326)&lt;2,"413F,",""),IF(N(M326)&lt;2,"421F,",""),IF(N(P326)&lt;2,"422F,",""),IF(N(S326)&lt;2,"423F,",""),IF(N(AB326)&lt;2,"431F,",""),IF(N(AE326)&lt;2,"432F,",""),IF(N(AH326)&lt;2,"433F,","")),"")))</f>
        <v/>
      </c>
      <c r="AR326" s="6" t="str">
        <f t="shared" ref="AR326:AR389" si="6">IF($AM326="3E","3E",IF(AM326=0,"",IF(OR(COUNT($A326)=0,COUNT(W326)=0),"",RANK(AM326,$AM$5:$AM$500,0))))</f>
        <v/>
      </c>
    </row>
    <row r="327" spans="1:44" ht="18.95" customHeight="1" x14ac:dyDescent="0.25">
      <c r="A327" s="93" t="str">
        <f>IF(DR!$B329="","",DR!$B329)</f>
        <v/>
      </c>
      <c r="B327" s="5" t="str">
        <f>IF(COUNT($A327)=0,"",IF($A327&lt;&gt;DR!$B329,"ERR",DR!J329))</f>
        <v/>
      </c>
      <c r="C327" s="2" t="str">
        <f>IF(COUNT($A327)=0,"",IF(B327="3E","3E",IF(B327="","I",LOOKUP(B327/D$2,{0,0.4,0.45,0.5,0.55,0.6,0.65,0.7,0.75,0.8,1},{"F","D","C","C+","B-","B","B+","A-","A","A+"}))))</f>
        <v/>
      </c>
      <c r="D327" s="99" t="str">
        <f>IF(COUNT($A327)=0,"",IF(B327="","--",IF(B327="3E","3E",LOOKUP(B327/D$2,{0,0.4,0.45,0.5,0.55,0.6,0.65,0.7,0.75,0.8,1},{0,2,2.25,2.5,2.75,3,3.25,3.5,3.75,4}))))</f>
        <v/>
      </c>
      <c r="E327" s="5" t="str">
        <f>IF(COUNT($A327)=0,"",IF($A327&lt;&gt;DR!$B329,"ERR",DR!R329))</f>
        <v/>
      </c>
      <c r="F327" s="2" t="str">
        <f>IF(COUNT($A327)=0,"",IF(E327="3E","3E",IF(E327="","I",LOOKUP(E327/G$2,{0,0.4,0.45,0.5,0.55,0.6,0.65,0.7,0.75,0.8,1},{"F","D","C","C+","B-","B","B+","A-","A","A+"}))))</f>
        <v/>
      </c>
      <c r="G327" s="99" t="str">
        <f>IF(COUNT($A327)=0,"",IF(E327="","--",IF(E327="3E","3E",LOOKUP(E327/G$2,{0,0.4,0.45,0.5,0.55,0.6,0.65,0.7,0.75,0.8,1},{0,2,2.25,2.5,2.75,3,3.25,3.5,3.75,4}))))</f>
        <v/>
      </c>
      <c r="H327" s="5" t="str">
        <f>IF(COUNT($A327)=0,"",IF($A327&lt;&gt;DR!$B329,"ERR",DR!Z329))</f>
        <v/>
      </c>
      <c r="I327" s="2" t="str">
        <f>IF(COUNT($A327)=0,"",IF(H327="3E","3E",IF(H327="","I",LOOKUP(H327/J$2,{0,0.4,0.45,0.5,0.55,0.6,0.65,0.7,0.75,0.8,1},{"F","D","C","C+","B-","B","B+","A-","A","A+"}))))</f>
        <v/>
      </c>
      <c r="J327" s="99" t="str">
        <f>IF(COUNT($A327)=0,"",IF(H327="","--",IF(H327="3E","3E",LOOKUP(H327/J$2,{0,0.4,0.45,0.5,0.55,0.6,0.65,0.7,0.75,0.8,1},{0,2,2.25,2.5,2.75,3,3.25,3.5,3.75,4}))))</f>
        <v/>
      </c>
      <c r="K327" s="5" t="str">
        <f>IF(COUNT($A327)=0,"",IF($A327&lt;&gt;DR!$B329,"ERR",DR!AH329))</f>
        <v/>
      </c>
      <c r="L327" s="2" t="str">
        <f>IF(COUNT($A327)=0,"",IF(K327="3E","3E",IF(K327="","I",LOOKUP(K327/M$2,{0,0.4,0.45,0.5,0.55,0.6,0.65,0.7,0.75,0.8,1},{"F","D","C","C+","B-","B","B+","A-","A","A+"}))))</f>
        <v/>
      </c>
      <c r="M327" s="99" t="str">
        <f>IF(COUNT($A327)=0,"",IF(K327="","--",IF(K327="3E","3E",LOOKUP(K327/M$2,{0,0.4,0.45,0.5,0.55,0.6,0.65,0.7,0.75,0.8,1},{0,2,2.25,2.5,2.75,3,3.25,3.5,3.75,4}))))</f>
        <v/>
      </c>
      <c r="N327" s="5" t="str">
        <f>IF(COUNT($A327)=0,"",IF($A327&lt;&gt;DR!$B329,"ERR",DR!AP329))</f>
        <v/>
      </c>
      <c r="O327" s="2" t="str">
        <f>IF(COUNT($A327)=0,"",IF(N327="3E","3E",IF(N327="","I",LOOKUP(N327/P$2,{0,0.4,0.45,0.5,0.55,0.6,0.65,0.7,0.75,0.8,1},{"F","D","C","C+","B-","B","B+","A-","A","A+"}))))</f>
        <v/>
      </c>
      <c r="P327" s="99" t="str">
        <f>IF(COUNT($A327)=0,"",IF(N327="","--",IF(N327="3E","3E",LOOKUP(N327/P$2,{0,0.4,0.45,0.5,0.55,0.6,0.65,0.7,0.75,0.8,1},{0,2,2.25,2.5,2.75,3,3.25,3.5,3.75,4}))))</f>
        <v/>
      </c>
      <c r="Q327" s="5" t="str">
        <f>IF(COUNT($A327)=0,"",IF($A327&lt;&gt;DR!$B329,"ERR",DR!AX329))</f>
        <v/>
      </c>
      <c r="R327" s="2" t="str">
        <f>IF(COUNT($A327)=0,"",IF(Q327="3E","3E",IF(Q327="","I",LOOKUP(Q327/S$2,{0,0.4,0.45,0.5,0.55,0.6,0.65,0.7,0.75,0.8,1},{"F","D","C","C+","B-","B","B+","A-","A","A+"}))))</f>
        <v/>
      </c>
      <c r="S327" s="99" t="str">
        <f>IF(COUNT($A327)=0,"",IF(Q327="","--",IF(Q327="3E","3E",LOOKUP(Q327/S$2,{0,0.4,0.45,0.5,0.55,0.6,0.65,0.7,0.75,0.8,1},{0,2,2.25,2.5,2.75,3,3.25,3.5,3.75,4}))))</f>
        <v/>
      </c>
      <c r="T327" s="5" t="str">
        <f>IF(OR(COUNT($A327)=0,DR!BZ329=""),"",IF($A327&lt;&gt;DR!$B329,"ERR",DR!BZ329))</f>
        <v/>
      </c>
      <c r="U327" s="2" t="str">
        <f>IF(COUNT($A327)=0,"",IF(T327="3E","3E",IF(T327="","I",LOOKUP(T327/V$2,{0,0.4,0.45,0.5,0.55,0.6,0.65,0.7,0.75,0.8,1},{"F","D","C","C+","B-","B","B+","A-","A","A+"}))))</f>
        <v/>
      </c>
      <c r="V327" s="99" t="str">
        <f>IF(COUNT($A327)=0,"",IF(T327="","--",IF(T327="3E","3E",LOOKUP(T327/V$2,{0,0.4,0.45,0.5,0.55,0.6,0.65,0.7,0.75,0.8,1},{0,2,2.25,2.5,2.75,3,3.25,3.5,3.75,4}))))</f>
        <v/>
      </c>
      <c r="W327" s="5" t="str">
        <f>IF(COUNT($A327)=0,"",IF($A327&lt;&gt;DR!$B329,"ERR",IF(DR!$A329="IM",DR!CL329,DR!CK329)))</f>
        <v/>
      </c>
      <c r="X327" s="2" t="str">
        <f>IF(COUNT($A327)=0,"",IF(W327="3E","3E",IF(W327="","I",LOOKUP(W327/Y$2,{0,0.4,0.45,0.5,0.55,0.6,0.65,0.7,0.75,0.8,1},{"F","D","C","C+","B-","B","B+","A-","A","A+"}))))</f>
        <v/>
      </c>
      <c r="Y327" s="99" t="str">
        <f>IF(COUNT($A327)=0,"",IF(W327="","--",IF(W327="3E","3E",LOOKUP(W327/Y$2,{0,0.4,0.45,0.5,0.55,0.6,0.65,0.7,0.75,0.8,1},{0,2,2.25,2.5,2.75,3,3.25,3.5,3.75,4}))))</f>
        <v/>
      </c>
      <c r="Z327" s="5" t="str">
        <f>IF(COUNT($A327)=0,"",IF($A327&lt;&gt;DR!$B329,"ERR",DR!BF329))</f>
        <v/>
      </c>
      <c r="AA327" s="2" t="str">
        <f>IF(COUNT($A327)=0,"",IF(Z327="3E","3E",IF(Z327="","I",LOOKUP(Z327/AB$2,{0,0.4,0.45,0.5,0.55,0.6,0.65,0.7,0.75,0.8,1},{"F","D","C","C+","B-","B","B+","A-","A","A+"}))))</f>
        <v/>
      </c>
      <c r="AB327" s="99" t="str">
        <f>IF(COUNT($A327)=0,"",IF(Z327="","--",IF(Z327="3E","3E",LOOKUP(Z327/AB$2,{0,0.4,0.45,0.5,0.55,0.6,0.65,0.7,0.75,0.8,1},{0,2,2.25,2.5,2.75,3,3.25,3.5,3.75,4}))))</f>
        <v/>
      </c>
      <c r="AC327" s="5" t="str">
        <f>IF(COUNT($A327)=0,"",IF($A327&lt;&gt;DR!$B329,"ERR",DR!BG329))</f>
        <v/>
      </c>
      <c r="AD327" s="2" t="str">
        <f>IF(COUNT($A327)=0,"",IF(AC327="3E","3E",IF(AC327="","I",LOOKUP(AC327/AE$2,{0,0.4,0.45,0.5,0.55,0.6,0.65,0.7,0.75,0.8,1},{"F","D","C","C+","B-","B","B+","A-","A","A+"}))))</f>
        <v/>
      </c>
      <c r="AE327" s="99" t="str">
        <f>IF(COUNT($A327)=0,"",IF(AC327="","--",IF(AC327="3E","3E",LOOKUP(AC327/AE$2,{0,0.4,0.45,0.5,0.55,0.6,0.65,0.7,0.75,0.8,1},{0,2,2.25,2.5,2.75,3,3.25,3.5,3.75,4}))))</f>
        <v/>
      </c>
      <c r="AF327" s="5" t="str">
        <f>IF(COUNT($A327)=0,"",IF($A327&lt;&gt;DR!$B329,"ERR",DR!BQ329))</f>
        <v/>
      </c>
      <c r="AG327" s="2" t="str">
        <f>IF(COUNT($A327)=0,"",IF(AF327="3E","3E",IF(AF327="","I",LOOKUP(AF327/AH$2,{0,0.4,0.45,0.5,0.55,0.6,0.65,0.7,0.75,0.8,1},{"F","D","C","C+","B-","B","B+","A-","A","A+"}))))</f>
        <v/>
      </c>
      <c r="AH327" s="99" t="str">
        <f>IF(COUNT($A327)=0,"",IF(AF327="","--",IF(AF327="3E","3E",LOOKUP(AF327/AH$2,{0,0.4,0.45,0.5,0.55,0.6,0.65,0.7,0.75,0.8,1},{0,2,2.25,2.5,2.75,3,3.25,3.5,3.75,4}))))</f>
        <v/>
      </c>
      <c r="AI327" s="5" t="str">
        <f>IF(COUNT($A327)=0,"",IF($A327&lt;&gt;DR!$B329,"ERR",DR!BY329))</f>
        <v/>
      </c>
      <c r="AJ327" s="2" t="str">
        <f>IF(COUNT($A327)=0,"",IF(AI327="3E","3E",IF(AI327="","I",LOOKUP(AI327/AK$2,{0,0.4,0.45,0.5,0.55,0.6,0.65,0.7,0.75,0.8,1},{"F","D","C","C+","B-","B","B+","A-","A","A+"}))))</f>
        <v/>
      </c>
      <c r="AK327" s="103" t="str">
        <f>IF(COUNT($A327)=0,"",IF(AI327="","--",IF(AI327="3E","3E",LOOKUP(AI327/AK$2,{0,0.4,0.45,0.5,0.55,0.6,0.65,0.7,0.75,0.8,1},{0,2,2.25,2.5,2.75,3,3.25,3.5,3.75,4}))))</f>
        <v/>
      </c>
      <c r="AL327" s="94" t="str">
        <f>IFERROR(IF(COUNT($A327)=0,"",IF(COUNT(W327)=0,"--",IF(COUNTIF(B327:AK327,"3E")&gt;0,"3E",SUM(IF(D327&gt;=2,D327*$D$3),IF(G327&gt;=2,G327*$G$3),IF(J327&gt;=2,J327*$J$3),IF(M327&gt;=2,M327*$M$3),IF(P327&gt;=2,P327*$P$3),IF(S327&gt;=2,S327*$S$3),IF(V327&gt;=2,V327*$V$3),IF(Y327&gt;=2,Y327*$Y$3),IF(AB327&gt;=2,AB327*$AB$3),IF(AE327&gt;=2,AE327*$AE$3),IF(AH327&gt;=2,AH327*$AH$3),IF(AK327&gt;=2,AK327*$AK$3))))),"")</f>
        <v/>
      </c>
      <c r="AM327" s="4" t="str">
        <f>IF(COUNT($A327)=0,"",IF(COUNT(W327)=0,"--",IF(COUNTIF(B327:Y327,"3E")&gt;0,"3E",TRUNC(SUM(IF(N(D327)&gt;=2,D$3*D327,0),IF(N(G327)&gt;=2,G$3*G327,0),IF(N(J327)&gt;=2,J$3*J327,0),IF(N(M327)&gt;=2,M$3*M327,0),IF(N(P327)&gt;=2,P$3*P327,0),IF(N(S327)&gt;=2,S$3*S327,0),IF(N(AB327)&gt;=2,AB$3*AB327,0),IF(N(AE327)&gt;=2,AE$3*AE327,0),IF(N(AH327)&gt;=2,AH$3*AH327,0),IF(N(V327)&gt;=2,V$3*V327,0),IF(N(Y327)&gt;=2,Y$3*Y327,0))/TCP,3))))</f>
        <v/>
      </c>
      <c r="AN327" s="2" t="str">
        <f>IFERROR(IF(COUNT($A327)=0,"",IF(COUNT(W327)=0,"--",IF(COUNTIF(B327:AK327,"3E")&gt;0,"3E",SUM(IF(D327&gt;=2,$D$3),IF(G327&gt;=2,$G$3),IF(J327&gt;=2,$J$3),IF(M327&gt;=2,$M$3),IF(P327&gt;=2,$P$3),IF(S327&gt;=2,$S$3),IF(V327&gt;=2,$V$3),IF(Y327&gt;=2,$Y$3),IF(AB327&gt;=2,$AB$3),IF(AE327&gt;=2,$AE$3),IF(AH327&gt;=2,$AH$3),IF(AK327&gt;=2,$AK$3))))),"")</f>
        <v/>
      </c>
      <c r="AO327" s="2" t="str">
        <f>IF(AM327="3E","3E",IF(COUNT($A327)=0,"",IF(COUNT(AK327)=0,"I",LOOKUP(AM327,{0,2,2.25,2.5,2.75,3,3.25,3.5,3.75,4},{"F","D","C","C+","B-","B","B+","A-","A","A+"}))))</f>
        <v/>
      </c>
      <c r="AP327" s="2" t="str">
        <f>IF(AM327="3E","3E",IF(OR(COUNT($A327)=0,COUNT(W327)=0),"",IF(AND(Y327&gt;=2,AM327&gt;=2,AN327&gt;=28),"PASS","FAIL")))</f>
        <v/>
      </c>
      <c r="AQ327" s="2" t="str">
        <f>IF(COUNT($A327)=0,"",IF(AP327="3E","3E",IF(AP327="PASS",CONCATENATE(IF(N(D327)&lt;2,"411F,",""),IF(N(G327)&lt;2,"412F,",""),IF(N(J327)&lt;2,"413F,",""),IF(N(M327)&lt;2,"421F,",""),IF(N(P327)&lt;2,"422F,",""),IF(N(S327)&lt;2,"423F,",""),IF(N(AB327)&lt;2,"431F,",""),IF(N(AE327)&lt;2,"432F,",""),IF(N(AH327)&lt;2,"433F,","")),"")))</f>
        <v/>
      </c>
      <c r="AR327" s="6" t="str">
        <f t="shared" si="6"/>
        <v/>
      </c>
    </row>
    <row r="328" spans="1:44" ht="18.95" customHeight="1" x14ac:dyDescent="0.25">
      <c r="A328" s="93" t="str">
        <f>IF(DR!$B330="","",DR!$B330)</f>
        <v/>
      </c>
      <c r="B328" s="5" t="str">
        <f>IF(COUNT($A328)=0,"",IF($A328&lt;&gt;DR!$B330,"ERR",DR!J330))</f>
        <v/>
      </c>
      <c r="C328" s="2" t="str">
        <f>IF(COUNT($A328)=0,"",IF(B328="3E","3E",IF(B328="","I",LOOKUP(B328/D$2,{0,0.4,0.45,0.5,0.55,0.6,0.65,0.7,0.75,0.8,1},{"F","D","C","C+","B-","B","B+","A-","A","A+"}))))</f>
        <v/>
      </c>
      <c r="D328" s="99" t="str">
        <f>IF(COUNT($A328)=0,"",IF(B328="","--",IF(B328="3E","3E",LOOKUP(B328/D$2,{0,0.4,0.45,0.5,0.55,0.6,0.65,0.7,0.75,0.8,1},{0,2,2.25,2.5,2.75,3,3.25,3.5,3.75,4}))))</f>
        <v/>
      </c>
      <c r="E328" s="5" t="str">
        <f>IF(COUNT($A328)=0,"",IF($A328&lt;&gt;DR!$B330,"ERR",DR!R330))</f>
        <v/>
      </c>
      <c r="F328" s="2" t="str">
        <f>IF(COUNT($A328)=0,"",IF(E328="3E","3E",IF(E328="","I",LOOKUP(E328/G$2,{0,0.4,0.45,0.5,0.55,0.6,0.65,0.7,0.75,0.8,1},{"F","D","C","C+","B-","B","B+","A-","A","A+"}))))</f>
        <v/>
      </c>
      <c r="G328" s="99" t="str">
        <f>IF(COUNT($A328)=0,"",IF(E328="","--",IF(E328="3E","3E",LOOKUP(E328/G$2,{0,0.4,0.45,0.5,0.55,0.6,0.65,0.7,0.75,0.8,1},{0,2,2.25,2.5,2.75,3,3.25,3.5,3.75,4}))))</f>
        <v/>
      </c>
      <c r="H328" s="5" t="str">
        <f>IF(COUNT($A328)=0,"",IF($A328&lt;&gt;DR!$B330,"ERR",DR!Z330))</f>
        <v/>
      </c>
      <c r="I328" s="2" t="str">
        <f>IF(COUNT($A328)=0,"",IF(H328="3E","3E",IF(H328="","I",LOOKUP(H328/J$2,{0,0.4,0.45,0.5,0.55,0.6,0.65,0.7,0.75,0.8,1},{"F","D","C","C+","B-","B","B+","A-","A","A+"}))))</f>
        <v/>
      </c>
      <c r="J328" s="99" t="str">
        <f>IF(COUNT($A328)=0,"",IF(H328="","--",IF(H328="3E","3E",LOOKUP(H328/J$2,{0,0.4,0.45,0.5,0.55,0.6,0.65,0.7,0.75,0.8,1},{0,2,2.25,2.5,2.75,3,3.25,3.5,3.75,4}))))</f>
        <v/>
      </c>
      <c r="K328" s="5" t="str">
        <f>IF(COUNT($A328)=0,"",IF($A328&lt;&gt;DR!$B330,"ERR",DR!AH330))</f>
        <v/>
      </c>
      <c r="L328" s="2" t="str">
        <f>IF(COUNT($A328)=0,"",IF(K328="3E","3E",IF(K328="","I",LOOKUP(K328/M$2,{0,0.4,0.45,0.5,0.55,0.6,0.65,0.7,0.75,0.8,1},{"F","D","C","C+","B-","B","B+","A-","A","A+"}))))</f>
        <v/>
      </c>
      <c r="M328" s="99" t="str">
        <f>IF(COUNT($A328)=0,"",IF(K328="","--",IF(K328="3E","3E",LOOKUP(K328/M$2,{0,0.4,0.45,0.5,0.55,0.6,0.65,0.7,0.75,0.8,1},{0,2,2.25,2.5,2.75,3,3.25,3.5,3.75,4}))))</f>
        <v/>
      </c>
      <c r="N328" s="5" t="str">
        <f>IF(COUNT($A328)=0,"",IF($A328&lt;&gt;DR!$B330,"ERR",DR!AP330))</f>
        <v/>
      </c>
      <c r="O328" s="2" t="str">
        <f>IF(COUNT($A328)=0,"",IF(N328="3E","3E",IF(N328="","I",LOOKUP(N328/P$2,{0,0.4,0.45,0.5,0.55,0.6,0.65,0.7,0.75,0.8,1},{"F","D","C","C+","B-","B","B+","A-","A","A+"}))))</f>
        <v/>
      </c>
      <c r="P328" s="99" t="str">
        <f>IF(COUNT($A328)=0,"",IF(N328="","--",IF(N328="3E","3E",LOOKUP(N328/P$2,{0,0.4,0.45,0.5,0.55,0.6,0.65,0.7,0.75,0.8,1},{0,2,2.25,2.5,2.75,3,3.25,3.5,3.75,4}))))</f>
        <v/>
      </c>
      <c r="Q328" s="5" t="str">
        <f>IF(COUNT($A328)=0,"",IF($A328&lt;&gt;DR!$B330,"ERR",DR!AX330))</f>
        <v/>
      </c>
      <c r="R328" s="2" t="str">
        <f>IF(COUNT($A328)=0,"",IF(Q328="3E","3E",IF(Q328="","I",LOOKUP(Q328/S$2,{0,0.4,0.45,0.5,0.55,0.6,0.65,0.7,0.75,0.8,1},{"F","D","C","C+","B-","B","B+","A-","A","A+"}))))</f>
        <v/>
      </c>
      <c r="S328" s="99" t="str">
        <f>IF(COUNT($A328)=0,"",IF(Q328="","--",IF(Q328="3E","3E",LOOKUP(Q328/S$2,{0,0.4,0.45,0.5,0.55,0.6,0.65,0.7,0.75,0.8,1},{0,2,2.25,2.5,2.75,3,3.25,3.5,3.75,4}))))</f>
        <v/>
      </c>
      <c r="T328" s="5" t="str">
        <f>IF(OR(COUNT($A328)=0,DR!BZ330=""),"",IF($A328&lt;&gt;DR!$B330,"ERR",DR!BZ330))</f>
        <v/>
      </c>
      <c r="U328" s="2" t="str">
        <f>IF(COUNT($A328)=0,"",IF(T328="3E","3E",IF(T328="","I",LOOKUP(T328/V$2,{0,0.4,0.45,0.5,0.55,0.6,0.65,0.7,0.75,0.8,1},{"F","D","C","C+","B-","B","B+","A-","A","A+"}))))</f>
        <v/>
      </c>
      <c r="V328" s="99" t="str">
        <f>IF(COUNT($A328)=0,"",IF(T328="","--",IF(T328="3E","3E",LOOKUP(T328/V$2,{0,0.4,0.45,0.5,0.55,0.6,0.65,0.7,0.75,0.8,1},{0,2,2.25,2.5,2.75,3,3.25,3.5,3.75,4}))))</f>
        <v/>
      </c>
      <c r="W328" s="5" t="str">
        <f>IF(COUNT($A328)=0,"",IF($A328&lt;&gt;DR!$B330,"ERR",IF(DR!$A330="IM",DR!CL330,DR!CK330)))</f>
        <v/>
      </c>
      <c r="X328" s="2" t="str">
        <f>IF(COUNT($A328)=0,"",IF(W328="3E","3E",IF(W328="","I",LOOKUP(W328/Y$2,{0,0.4,0.45,0.5,0.55,0.6,0.65,0.7,0.75,0.8,1},{"F","D","C","C+","B-","B","B+","A-","A","A+"}))))</f>
        <v/>
      </c>
      <c r="Y328" s="99" t="str">
        <f>IF(COUNT($A328)=0,"",IF(W328="","--",IF(W328="3E","3E",LOOKUP(W328/Y$2,{0,0.4,0.45,0.5,0.55,0.6,0.65,0.7,0.75,0.8,1},{0,2,2.25,2.5,2.75,3,3.25,3.5,3.75,4}))))</f>
        <v/>
      </c>
      <c r="Z328" s="5" t="str">
        <f>IF(COUNT($A328)=0,"",IF($A328&lt;&gt;DR!$B330,"ERR",DR!BF330))</f>
        <v/>
      </c>
      <c r="AA328" s="2" t="str">
        <f>IF(COUNT($A328)=0,"",IF(Z328="3E","3E",IF(Z328="","I",LOOKUP(Z328/AB$2,{0,0.4,0.45,0.5,0.55,0.6,0.65,0.7,0.75,0.8,1},{"F","D","C","C+","B-","B","B+","A-","A","A+"}))))</f>
        <v/>
      </c>
      <c r="AB328" s="99" t="str">
        <f>IF(COUNT($A328)=0,"",IF(Z328="","--",IF(Z328="3E","3E",LOOKUP(Z328/AB$2,{0,0.4,0.45,0.5,0.55,0.6,0.65,0.7,0.75,0.8,1},{0,2,2.25,2.5,2.75,3,3.25,3.5,3.75,4}))))</f>
        <v/>
      </c>
      <c r="AC328" s="5" t="str">
        <f>IF(COUNT($A328)=0,"",IF($A328&lt;&gt;DR!$B330,"ERR",DR!BG330))</f>
        <v/>
      </c>
      <c r="AD328" s="2" t="str">
        <f>IF(COUNT($A328)=0,"",IF(AC328="3E","3E",IF(AC328="","I",LOOKUP(AC328/AE$2,{0,0.4,0.45,0.5,0.55,0.6,0.65,0.7,0.75,0.8,1},{"F","D","C","C+","B-","B","B+","A-","A","A+"}))))</f>
        <v/>
      </c>
      <c r="AE328" s="99" t="str">
        <f>IF(COUNT($A328)=0,"",IF(AC328="","--",IF(AC328="3E","3E",LOOKUP(AC328/AE$2,{0,0.4,0.45,0.5,0.55,0.6,0.65,0.7,0.75,0.8,1},{0,2,2.25,2.5,2.75,3,3.25,3.5,3.75,4}))))</f>
        <v/>
      </c>
      <c r="AF328" s="5" t="str">
        <f>IF(COUNT($A328)=0,"",IF($A328&lt;&gt;DR!$B330,"ERR",DR!BQ330))</f>
        <v/>
      </c>
      <c r="AG328" s="2" t="str">
        <f>IF(COUNT($A328)=0,"",IF(AF328="3E","3E",IF(AF328="","I",LOOKUP(AF328/AH$2,{0,0.4,0.45,0.5,0.55,0.6,0.65,0.7,0.75,0.8,1},{"F","D","C","C+","B-","B","B+","A-","A","A+"}))))</f>
        <v/>
      </c>
      <c r="AH328" s="99" t="str">
        <f>IF(COUNT($A328)=0,"",IF(AF328="","--",IF(AF328="3E","3E",LOOKUP(AF328/AH$2,{0,0.4,0.45,0.5,0.55,0.6,0.65,0.7,0.75,0.8,1},{0,2,2.25,2.5,2.75,3,3.25,3.5,3.75,4}))))</f>
        <v/>
      </c>
      <c r="AI328" s="5" t="str">
        <f>IF(COUNT($A328)=0,"",IF($A328&lt;&gt;DR!$B330,"ERR",DR!BY330))</f>
        <v/>
      </c>
      <c r="AJ328" s="2" t="str">
        <f>IF(COUNT($A328)=0,"",IF(AI328="3E","3E",IF(AI328="","I",LOOKUP(AI328/AK$2,{0,0.4,0.45,0.5,0.55,0.6,0.65,0.7,0.75,0.8,1},{"F","D","C","C+","B-","B","B+","A-","A","A+"}))))</f>
        <v/>
      </c>
      <c r="AK328" s="103" t="str">
        <f>IF(COUNT($A328)=0,"",IF(AI328="","--",IF(AI328="3E","3E",LOOKUP(AI328/AK$2,{0,0.4,0.45,0.5,0.55,0.6,0.65,0.7,0.75,0.8,1},{0,2,2.25,2.5,2.75,3,3.25,3.5,3.75,4}))))</f>
        <v/>
      </c>
      <c r="AL328" s="94" t="str">
        <f>IFERROR(IF(COUNT($A328)=0,"",IF(COUNT(W328)=0,"--",IF(COUNTIF(B328:AK328,"3E")&gt;0,"3E",SUM(IF(D328&gt;=2,D328*$D$3),IF(G328&gt;=2,G328*$G$3),IF(J328&gt;=2,J328*$J$3),IF(M328&gt;=2,M328*$M$3),IF(P328&gt;=2,P328*$P$3),IF(S328&gt;=2,S328*$S$3),IF(V328&gt;=2,V328*$V$3),IF(Y328&gt;=2,Y328*$Y$3),IF(AB328&gt;=2,AB328*$AB$3),IF(AE328&gt;=2,AE328*$AE$3),IF(AH328&gt;=2,AH328*$AH$3),IF(AK328&gt;=2,AK328*$AK$3))))),"")</f>
        <v/>
      </c>
      <c r="AM328" s="4" t="str">
        <f>IF(COUNT($A328)=0,"",IF(COUNT(W328)=0,"--",IF(COUNTIF(B328:Y328,"3E")&gt;0,"3E",TRUNC(SUM(IF(N(D328)&gt;=2,D$3*D328,0),IF(N(G328)&gt;=2,G$3*G328,0),IF(N(J328)&gt;=2,J$3*J328,0),IF(N(M328)&gt;=2,M$3*M328,0),IF(N(P328)&gt;=2,P$3*P328,0),IF(N(S328)&gt;=2,S$3*S328,0),IF(N(AB328)&gt;=2,AB$3*AB328,0),IF(N(AE328)&gt;=2,AE$3*AE328,0),IF(N(AH328)&gt;=2,AH$3*AH328,0),IF(N(V328)&gt;=2,V$3*V328,0),IF(N(Y328)&gt;=2,Y$3*Y328,0))/TCP,3))))</f>
        <v/>
      </c>
      <c r="AN328" s="2" t="str">
        <f>IFERROR(IF(COUNT($A328)=0,"",IF(COUNT(W328)=0,"--",IF(COUNTIF(B328:AK328,"3E")&gt;0,"3E",SUM(IF(D328&gt;=2,$D$3),IF(G328&gt;=2,$G$3),IF(J328&gt;=2,$J$3),IF(M328&gt;=2,$M$3),IF(P328&gt;=2,$P$3),IF(S328&gt;=2,$S$3),IF(V328&gt;=2,$V$3),IF(Y328&gt;=2,$Y$3),IF(AB328&gt;=2,$AB$3),IF(AE328&gt;=2,$AE$3),IF(AH328&gt;=2,$AH$3),IF(AK328&gt;=2,$AK$3))))),"")</f>
        <v/>
      </c>
      <c r="AO328" s="2" t="str">
        <f>IF(AM328="3E","3E",IF(COUNT($A328)=0,"",IF(COUNT(AK328)=0,"I",LOOKUP(AM328,{0,2,2.25,2.5,2.75,3,3.25,3.5,3.75,4},{"F","D","C","C+","B-","B","B+","A-","A","A+"}))))</f>
        <v/>
      </c>
      <c r="AP328" s="2" t="str">
        <f>IF(AM328="3E","3E",IF(OR(COUNT($A328)=0,COUNT(W328)=0),"",IF(AND(Y328&gt;=2,AM328&gt;=2,AN328&gt;=28),"PASS","FAIL")))</f>
        <v/>
      </c>
      <c r="AQ328" s="2" t="str">
        <f>IF(COUNT($A328)=0,"",IF(AP328="3E","3E",IF(AP328="PASS",CONCATENATE(IF(N(D328)&lt;2,"411F,",""),IF(N(G328)&lt;2,"412F,",""),IF(N(J328)&lt;2,"413F,",""),IF(N(M328)&lt;2,"421F,",""),IF(N(P328)&lt;2,"422F,",""),IF(N(S328)&lt;2,"423F,",""),IF(N(AB328)&lt;2,"431F,",""),IF(N(AE328)&lt;2,"432F,",""),IF(N(AH328)&lt;2,"433F,","")),"")))</f>
        <v/>
      </c>
      <c r="AR328" s="6" t="str">
        <f t="shared" si="6"/>
        <v/>
      </c>
    </row>
    <row r="329" spans="1:44" ht="18.95" customHeight="1" x14ac:dyDescent="0.25">
      <c r="A329" s="93" t="str">
        <f>IF(DR!$B331="","",DR!$B331)</f>
        <v/>
      </c>
      <c r="B329" s="5" t="str">
        <f>IF(COUNT($A329)=0,"",IF($A329&lt;&gt;DR!$B331,"ERR",DR!J331))</f>
        <v/>
      </c>
      <c r="C329" s="2" t="str">
        <f>IF(COUNT($A329)=0,"",IF(B329="3E","3E",IF(B329="","I",LOOKUP(B329/D$2,{0,0.4,0.45,0.5,0.55,0.6,0.65,0.7,0.75,0.8,1},{"F","D","C","C+","B-","B","B+","A-","A","A+"}))))</f>
        <v/>
      </c>
      <c r="D329" s="99" t="str">
        <f>IF(COUNT($A329)=0,"",IF(B329="","--",IF(B329="3E","3E",LOOKUP(B329/D$2,{0,0.4,0.45,0.5,0.55,0.6,0.65,0.7,0.75,0.8,1},{0,2,2.25,2.5,2.75,3,3.25,3.5,3.75,4}))))</f>
        <v/>
      </c>
      <c r="E329" s="5" t="str">
        <f>IF(COUNT($A329)=0,"",IF($A329&lt;&gt;DR!$B331,"ERR",DR!R331))</f>
        <v/>
      </c>
      <c r="F329" s="2" t="str">
        <f>IF(COUNT($A329)=0,"",IF(E329="3E","3E",IF(E329="","I",LOOKUP(E329/G$2,{0,0.4,0.45,0.5,0.55,0.6,0.65,0.7,0.75,0.8,1},{"F","D","C","C+","B-","B","B+","A-","A","A+"}))))</f>
        <v/>
      </c>
      <c r="G329" s="99" t="str">
        <f>IF(COUNT($A329)=0,"",IF(E329="","--",IF(E329="3E","3E",LOOKUP(E329/G$2,{0,0.4,0.45,0.5,0.55,0.6,0.65,0.7,0.75,0.8,1},{0,2,2.25,2.5,2.75,3,3.25,3.5,3.75,4}))))</f>
        <v/>
      </c>
      <c r="H329" s="5" t="str">
        <f>IF(COUNT($A329)=0,"",IF($A329&lt;&gt;DR!$B331,"ERR",DR!Z331))</f>
        <v/>
      </c>
      <c r="I329" s="2" t="str">
        <f>IF(COUNT($A329)=0,"",IF(H329="3E","3E",IF(H329="","I",LOOKUP(H329/J$2,{0,0.4,0.45,0.5,0.55,0.6,0.65,0.7,0.75,0.8,1},{"F","D","C","C+","B-","B","B+","A-","A","A+"}))))</f>
        <v/>
      </c>
      <c r="J329" s="99" t="str">
        <f>IF(COUNT($A329)=0,"",IF(H329="","--",IF(H329="3E","3E",LOOKUP(H329/J$2,{0,0.4,0.45,0.5,0.55,0.6,0.65,0.7,0.75,0.8,1},{0,2,2.25,2.5,2.75,3,3.25,3.5,3.75,4}))))</f>
        <v/>
      </c>
      <c r="K329" s="5" t="str">
        <f>IF(COUNT($A329)=0,"",IF($A329&lt;&gt;DR!$B331,"ERR",DR!AH331))</f>
        <v/>
      </c>
      <c r="L329" s="2" t="str">
        <f>IF(COUNT($A329)=0,"",IF(K329="3E","3E",IF(K329="","I",LOOKUP(K329/M$2,{0,0.4,0.45,0.5,0.55,0.6,0.65,0.7,0.75,0.8,1},{"F","D","C","C+","B-","B","B+","A-","A","A+"}))))</f>
        <v/>
      </c>
      <c r="M329" s="99" t="str">
        <f>IF(COUNT($A329)=0,"",IF(K329="","--",IF(K329="3E","3E",LOOKUP(K329/M$2,{0,0.4,0.45,0.5,0.55,0.6,0.65,0.7,0.75,0.8,1},{0,2,2.25,2.5,2.75,3,3.25,3.5,3.75,4}))))</f>
        <v/>
      </c>
      <c r="N329" s="5" t="str">
        <f>IF(COUNT($A329)=0,"",IF($A329&lt;&gt;DR!$B331,"ERR",DR!AP331))</f>
        <v/>
      </c>
      <c r="O329" s="2" t="str">
        <f>IF(COUNT($A329)=0,"",IF(N329="3E","3E",IF(N329="","I",LOOKUP(N329/P$2,{0,0.4,0.45,0.5,0.55,0.6,0.65,0.7,0.75,0.8,1},{"F","D","C","C+","B-","B","B+","A-","A","A+"}))))</f>
        <v/>
      </c>
      <c r="P329" s="99" t="str">
        <f>IF(COUNT($A329)=0,"",IF(N329="","--",IF(N329="3E","3E",LOOKUP(N329/P$2,{0,0.4,0.45,0.5,0.55,0.6,0.65,0.7,0.75,0.8,1},{0,2,2.25,2.5,2.75,3,3.25,3.5,3.75,4}))))</f>
        <v/>
      </c>
      <c r="Q329" s="5" t="str">
        <f>IF(COUNT($A329)=0,"",IF($A329&lt;&gt;DR!$B331,"ERR",DR!AX331))</f>
        <v/>
      </c>
      <c r="R329" s="2" t="str">
        <f>IF(COUNT($A329)=0,"",IF(Q329="3E","3E",IF(Q329="","I",LOOKUP(Q329/S$2,{0,0.4,0.45,0.5,0.55,0.6,0.65,0.7,0.75,0.8,1},{"F","D","C","C+","B-","B","B+","A-","A","A+"}))))</f>
        <v/>
      </c>
      <c r="S329" s="99" t="str">
        <f>IF(COUNT($A329)=0,"",IF(Q329="","--",IF(Q329="3E","3E",LOOKUP(Q329/S$2,{0,0.4,0.45,0.5,0.55,0.6,0.65,0.7,0.75,0.8,1},{0,2,2.25,2.5,2.75,3,3.25,3.5,3.75,4}))))</f>
        <v/>
      </c>
      <c r="T329" s="5" t="str">
        <f>IF(OR(COUNT($A329)=0,DR!BZ331=""),"",IF($A329&lt;&gt;DR!$B331,"ERR",DR!BZ331))</f>
        <v/>
      </c>
      <c r="U329" s="2" t="str">
        <f>IF(COUNT($A329)=0,"",IF(T329="3E","3E",IF(T329="","I",LOOKUP(T329/V$2,{0,0.4,0.45,0.5,0.55,0.6,0.65,0.7,0.75,0.8,1},{"F","D","C","C+","B-","B","B+","A-","A","A+"}))))</f>
        <v/>
      </c>
      <c r="V329" s="99" t="str">
        <f>IF(COUNT($A329)=0,"",IF(T329="","--",IF(T329="3E","3E",LOOKUP(T329/V$2,{0,0.4,0.45,0.5,0.55,0.6,0.65,0.7,0.75,0.8,1},{0,2,2.25,2.5,2.75,3,3.25,3.5,3.75,4}))))</f>
        <v/>
      </c>
      <c r="W329" s="5" t="str">
        <f>IF(COUNT($A329)=0,"",IF($A329&lt;&gt;DR!$B331,"ERR",IF(DR!$A331="IM",DR!CL331,DR!CK331)))</f>
        <v/>
      </c>
      <c r="X329" s="2" t="str">
        <f>IF(COUNT($A329)=0,"",IF(W329="3E","3E",IF(W329="","I",LOOKUP(W329/Y$2,{0,0.4,0.45,0.5,0.55,0.6,0.65,0.7,0.75,0.8,1},{"F","D","C","C+","B-","B","B+","A-","A","A+"}))))</f>
        <v/>
      </c>
      <c r="Y329" s="99" t="str">
        <f>IF(COUNT($A329)=0,"",IF(W329="","--",IF(W329="3E","3E",LOOKUP(W329/Y$2,{0,0.4,0.45,0.5,0.55,0.6,0.65,0.7,0.75,0.8,1},{0,2,2.25,2.5,2.75,3,3.25,3.5,3.75,4}))))</f>
        <v/>
      </c>
      <c r="Z329" s="5" t="str">
        <f>IF(COUNT($A329)=0,"",IF($A329&lt;&gt;DR!$B331,"ERR",DR!BF331))</f>
        <v/>
      </c>
      <c r="AA329" s="2" t="str">
        <f>IF(COUNT($A329)=0,"",IF(Z329="3E","3E",IF(Z329="","I",LOOKUP(Z329/AB$2,{0,0.4,0.45,0.5,0.55,0.6,0.65,0.7,0.75,0.8,1},{"F","D","C","C+","B-","B","B+","A-","A","A+"}))))</f>
        <v/>
      </c>
      <c r="AB329" s="99" t="str">
        <f>IF(COUNT($A329)=0,"",IF(Z329="","--",IF(Z329="3E","3E",LOOKUP(Z329/AB$2,{0,0.4,0.45,0.5,0.55,0.6,0.65,0.7,0.75,0.8,1},{0,2,2.25,2.5,2.75,3,3.25,3.5,3.75,4}))))</f>
        <v/>
      </c>
      <c r="AC329" s="5" t="str">
        <f>IF(COUNT($A329)=0,"",IF($A329&lt;&gt;DR!$B331,"ERR",DR!BG331))</f>
        <v/>
      </c>
      <c r="AD329" s="2" t="str">
        <f>IF(COUNT($A329)=0,"",IF(AC329="3E","3E",IF(AC329="","I",LOOKUP(AC329/AE$2,{0,0.4,0.45,0.5,0.55,0.6,0.65,0.7,0.75,0.8,1},{"F","D","C","C+","B-","B","B+","A-","A","A+"}))))</f>
        <v/>
      </c>
      <c r="AE329" s="99" t="str">
        <f>IF(COUNT($A329)=0,"",IF(AC329="","--",IF(AC329="3E","3E",LOOKUP(AC329/AE$2,{0,0.4,0.45,0.5,0.55,0.6,0.65,0.7,0.75,0.8,1},{0,2,2.25,2.5,2.75,3,3.25,3.5,3.75,4}))))</f>
        <v/>
      </c>
      <c r="AF329" s="5" t="str">
        <f>IF(COUNT($A329)=0,"",IF($A329&lt;&gt;DR!$B331,"ERR",DR!BQ331))</f>
        <v/>
      </c>
      <c r="AG329" s="2" t="str">
        <f>IF(COUNT($A329)=0,"",IF(AF329="3E","3E",IF(AF329="","I",LOOKUP(AF329/AH$2,{0,0.4,0.45,0.5,0.55,0.6,0.65,0.7,0.75,0.8,1},{"F","D","C","C+","B-","B","B+","A-","A","A+"}))))</f>
        <v/>
      </c>
      <c r="AH329" s="99" t="str">
        <f>IF(COUNT($A329)=0,"",IF(AF329="","--",IF(AF329="3E","3E",LOOKUP(AF329/AH$2,{0,0.4,0.45,0.5,0.55,0.6,0.65,0.7,0.75,0.8,1},{0,2,2.25,2.5,2.75,3,3.25,3.5,3.75,4}))))</f>
        <v/>
      </c>
      <c r="AI329" s="5" t="str">
        <f>IF(COUNT($A329)=0,"",IF($A329&lt;&gt;DR!$B331,"ERR",DR!BY331))</f>
        <v/>
      </c>
      <c r="AJ329" s="2" t="str">
        <f>IF(COUNT($A329)=0,"",IF(AI329="3E","3E",IF(AI329="","I",LOOKUP(AI329/AK$2,{0,0.4,0.45,0.5,0.55,0.6,0.65,0.7,0.75,0.8,1},{"F","D","C","C+","B-","B","B+","A-","A","A+"}))))</f>
        <v/>
      </c>
      <c r="AK329" s="103" t="str">
        <f>IF(COUNT($A329)=0,"",IF(AI329="","--",IF(AI329="3E","3E",LOOKUP(AI329/AK$2,{0,0.4,0.45,0.5,0.55,0.6,0.65,0.7,0.75,0.8,1},{0,2,2.25,2.5,2.75,3,3.25,3.5,3.75,4}))))</f>
        <v/>
      </c>
      <c r="AL329" s="94" t="str">
        <f>IFERROR(IF(COUNT($A329)=0,"",IF(COUNT(W329)=0,"--",IF(COUNTIF(B329:AK329,"3E")&gt;0,"3E",SUM(IF(D329&gt;=2,D329*$D$3),IF(G329&gt;=2,G329*$G$3),IF(J329&gt;=2,J329*$J$3),IF(M329&gt;=2,M329*$M$3),IF(P329&gt;=2,P329*$P$3),IF(S329&gt;=2,S329*$S$3),IF(V329&gt;=2,V329*$V$3),IF(Y329&gt;=2,Y329*$Y$3),IF(AB329&gt;=2,AB329*$AB$3),IF(AE329&gt;=2,AE329*$AE$3),IF(AH329&gt;=2,AH329*$AH$3),IF(AK329&gt;=2,AK329*$AK$3))))),"")</f>
        <v/>
      </c>
      <c r="AM329" s="4" t="str">
        <f>IF(COUNT($A329)=0,"",IF(COUNT(W329)=0,"--",IF(COUNTIF(B329:Y329,"3E")&gt;0,"3E",TRUNC(SUM(IF(N(D329)&gt;=2,D$3*D329,0),IF(N(G329)&gt;=2,G$3*G329,0),IF(N(J329)&gt;=2,J$3*J329,0),IF(N(M329)&gt;=2,M$3*M329,0),IF(N(P329)&gt;=2,P$3*P329,0),IF(N(S329)&gt;=2,S$3*S329,0),IF(N(AB329)&gt;=2,AB$3*AB329,0),IF(N(AE329)&gt;=2,AE$3*AE329,0),IF(N(AH329)&gt;=2,AH$3*AH329,0),IF(N(V329)&gt;=2,V$3*V329,0),IF(N(Y329)&gt;=2,Y$3*Y329,0))/TCP,3))))</f>
        <v/>
      </c>
      <c r="AN329" s="2" t="str">
        <f>IFERROR(IF(COUNT($A329)=0,"",IF(COUNT(W329)=0,"--",IF(COUNTIF(B329:AK329,"3E")&gt;0,"3E",SUM(IF(D329&gt;=2,$D$3),IF(G329&gt;=2,$G$3),IF(J329&gt;=2,$J$3),IF(M329&gt;=2,$M$3),IF(P329&gt;=2,$P$3),IF(S329&gt;=2,$S$3),IF(V329&gt;=2,$V$3),IF(Y329&gt;=2,$Y$3),IF(AB329&gt;=2,$AB$3),IF(AE329&gt;=2,$AE$3),IF(AH329&gt;=2,$AH$3),IF(AK329&gt;=2,$AK$3))))),"")</f>
        <v/>
      </c>
      <c r="AO329" s="2" t="str">
        <f>IF(AM329="3E","3E",IF(COUNT($A329)=0,"",IF(COUNT(AK329)=0,"I",LOOKUP(AM329,{0,2,2.25,2.5,2.75,3,3.25,3.5,3.75,4},{"F","D","C","C+","B-","B","B+","A-","A","A+"}))))</f>
        <v/>
      </c>
      <c r="AP329" s="2" t="str">
        <f>IF(AM329="3E","3E",IF(OR(COUNT($A329)=0,COUNT(W329)=0),"",IF(AND(Y329&gt;=2,AM329&gt;=2,AN329&gt;=28),"PASS","FAIL")))</f>
        <v/>
      </c>
      <c r="AQ329" s="2" t="str">
        <f>IF(COUNT($A329)=0,"",IF(AP329="3E","3E",IF(AP329="PASS",CONCATENATE(IF(N(D329)&lt;2,"411F,",""),IF(N(G329)&lt;2,"412F,",""),IF(N(J329)&lt;2,"413F,",""),IF(N(M329)&lt;2,"421F,",""),IF(N(P329)&lt;2,"422F,",""),IF(N(S329)&lt;2,"423F,",""),IF(N(AB329)&lt;2,"431F,",""),IF(N(AE329)&lt;2,"432F,",""),IF(N(AH329)&lt;2,"433F,","")),"")))</f>
        <v/>
      </c>
      <c r="AR329" s="6" t="str">
        <f t="shared" si="6"/>
        <v/>
      </c>
    </row>
    <row r="330" spans="1:44" ht="18.95" customHeight="1" x14ac:dyDescent="0.25">
      <c r="A330" s="93" t="str">
        <f>IF(DR!$B332="","",DR!$B332)</f>
        <v/>
      </c>
      <c r="B330" s="5" t="str">
        <f>IF(COUNT($A330)=0,"",IF($A330&lt;&gt;DR!$B332,"ERR",DR!J332))</f>
        <v/>
      </c>
      <c r="C330" s="2" t="str">
        <f>IF(COUNT($A330)=0,"",IF(B330="3E","3E",IF(B330="","I",LOOKUP(B330/D$2,{0,0.4,0.45,0.5,0.55,0.6,0.65,0.7,0.75,0.8,1},{"F","D","C","C+","B-","B","B+","A-","A","A+"}))))</f>
        <v/>
      </c>
      <c r="D330" s="99" t="str">
        <f>IF(COUNT($A330)=0,"",IF(B330="","--",IF(B330="3E","3E",LOOKUP(B330/D$2,{0,0.4,0.45,0.5,0.55,0.6,0.65,0.7,0.75,0.8,1},{0,2,2.25,2.5,2.75,3,3.25,3.5,3.75,4}))))</f>
        <v/>
      </c>
      <c r="E330" s="5" t="str">
        <f>IF(COUNT($A330)=0,"",IF($A330&lt;&gt;DR!$B332,"ERR",DR!R332))</f>
        <v/>
      </c>
      <c r="F330" s="2" t="str">
        <f>IF(COUNT($A330)=0,"",IF(E330="3E","3E",IF(E330="","I",LOOKUP(E330/G$2,{0,0.4,0.45,0.5,0.55,0.6,0.65,0.7,0.75,0.8,1},{"F","D","C","C+","B-","B","B+","A-","A","A+"}))))</f>
        <v/>
      </c>
      <c r="G330" s="99" t="str">
        <f>IF(COUNT($A330)=0,"",IF(E330="","--",IF(E330="3E","3E",LOOKUP(E330/G$2,{0,0.4,0.45,0.5,0.55,0.6,0.65,0.7,0.75,0.8,1},{0,2,2.25,2.5,2.75,3,3.25,3.5,3.75,4}))))</f>
        <v/>
      </c>
      <c r="H330" s="5" t="str">
        <f>IF(COUNT($A330)=0,"",IF($A330&lt;&gt;DR!$B332,"ERR",DR!Z332))</f>
        <v/>
      </c>
      <c r="I330" s="2" t="str">
        <f>IF(COUNT($A330)=0,"",IF(H330="3E","3E",IF(H330="","I",LOOKUP(H330/J$2,{0,0.4,0.45,0.5,0.55,0.6,0.65,0.7,0.75,0.8,1},{"F","D","C","C+","B-","B","B+","A-","A","A+"}))))</f>
        <v/>
      </c>
      <c r="J330" s="99" t="str">
        <f>IF(COUNT($A330)=0,"",IF(H330="","--",IF(H330="3E","3E",LOOKUP(H330/J$2,{0,0.4,0.45,0.5,0.55,0.6,0.65,0.7,0.75,0.8,1},{0,2,2.25,2.5,2.75,3,3.25,3.5,3.75,4}))))</f>
        <v/>
      </c>
      <c r="K330" s="5" t="str">
        <f>IF(COUNT($A330)=0,"",IF($A330&lt;&gt;DR!$B332,"ERR",DR!AH332))</f>
        <v/>
      </c>
      <c r="L330" s="2" t="str">
        <f>IF(COUNT($A330)=0,"",IF(K330="3E","3E",IF(K330="","I",LOOKUP(K330/M$2,{0,0.4,0.45,0.5,0.55,0.6,0.65,0.7,0.75,0.8,1},{"F","D","C","C+","B-","B","B+","A-","A","A+"}))))</f>
        <v/>
      </c>
      <c r="M330" s="99" t="str">
        <f>IF(COUNT($A330)=0,"",IF(K330="","--",IF(K330="3E","3E",LOOKUP(K330/M$2,{0,0.4,0.45,0.5,0.55,0.6,0.65,0.7,0.75,0.8,1},{0,2,2.25,2.5,2.75,3,3.25,3.5,3.75,4}))))</f>
        <v/>
      </c>
      <c r="N330" s="5" t="str">
        <f>IF(COUNT($A330)=0,"",IF($A330&lt;&gt;DR!$B332,"ERR",DR!AP332))</f>
        <v/>
      </c>
      <c r="O330" s="2" t="str">
        <f>IF(COUNT($A330)=0,"",IF(N330="3E","3E",IF(N330="","I",LOOKUP(N330/P$2,{0,0.4,0.45,0.5,0.55,0.6,0.65,0.7,0.75,0.8,1},{"F","D","C","C+","B-","B","B+","A-","A","A+"}))))</f>
        <v/>
      </c>
      <c r="P330" s="99" t="str">
        <f>IF(COUNT($A330)=0,"",IF(N330="","--",IF(N330="3E","3E",LOOKUP(N330/P$2,{0,0.4,0.45,0.5,0.55,0.6,0.65,0.7,0.75,0.8,1},{0,2,2.25,2.5,2.75,3,3.25,3.5,3.75,4}))))</f>
        <v/>
      </c>
      <c r="Q330" s="5" t="str">
        <f>IF(COUNT($A330)=0,"",IF($A330&lt;&gt;DR!$B332,"ERR",DR!AX332))</f>
        <v/>
      </c>
      <c r="R330" s="2" t="str">
        <f>IF(COUNT($A330)=0,"",IF(Q330="3E","3E",IF(Q330="","I",LOOKUP(Q330/S$2,{0,0.4,0.45,0.5,0.55,0.6,0.65,0.7,0.75,0.8,1},{"F","D","C","C+","B-","B","B+","A-","A","A+"}))))</f>
        <v/>
      </c>
      <c r="S330" s="99" t="str">
        <f>IF(COUNT($A330)=0,"",IF(Q330="","--",IF(Q330="3E","3E",LOOKUP(Q330/S$2,{0,0.4,0.45,0.5,0.55,0.6,0.65,0.7,0.75,0.8,1},{0,2,2.25,2.5,2.75,3,3.25,3.5,3.75,4}))))</f>
        <v/>
      </c>
      <c r="T330" s="5" t="str">
        <f>IF(OR(COUNT($A330)=0,DR!BZ332=""),"",IF($A330&lt;&gt;DR!$B332,"ERR",DR!BZ332))</f>
        <v/>
      </c>
      <c r="U330" s="2" t="str">
        <f>IF(COUNT($A330)=0,"",IF(T330="3E","3E",IF(T330="","I",LOOKUP(T330/V$2,{0,0.4,0.45,0.5,0.55,0.6,0.65,0.7,0.75,0.8,1},{"F","D","C","C+","B-","B","B+","A-","A","A+"}))))</f>
        <v/>
      </c>
      <c r="V330" s="99" t="str">
        <f>IF(COUNT($A330)=0,"",IF(T330="","--",IF(T330="3E","3E",LOOKUP(T330/V$2,{0,0.4,0.45,0.5,0.55,0.6,0.65,0.7,0.75,0.8,1},{0,2,2.25,2.5,2.75,3,3.25,3.5,3.75,4}))))</f>
        <v/>
      </c>
      <c r="W330" s="5" t="str">
        <f>IF(COUNT($A330)=0,"",IF($A330&lt;&gt;DR!$B332,"ERR",IF(DR!$A332="IM",DR!CL332,DR!CK332)))</f>
        <v/>
      </c>
      <c r="X330" s="2" t="str">
        <f>IF(COUNT($A330)=0,"",IF(W330="3E","3E",IF(W330="","I",LOOKUP(W330/Y$2,{0,0.4,0.45,0.5,0.55,0.6,0.65,0.7,0.75,0.8,1},{"F","D","C","C+","B-","B","B+","A-","A","A+"}))))</f>
        <v/>
      </c>
      <c r="Y330" s="99" t="str">
        <f>IF(COUNT($A330)=0,"",IF(W330="","--",IF(W330="3E","3E",LOOKUP(W330/Y$2,{0,0.4,0.45,0.5,0.55,0.6,0.65,0.7,0.75,0.8,1},{0,2,2.25,2.5,2.75,3,3.25,3.5,3.75,4}))))</f>
        <v/>
      </c>
      <c r="Z330" s="5" t="str">
        <f>IF(COUNT($A330)=0,"",IF($A330&lt;&gt;DR!$B332,"ERR",DR!BF332))</f>
        <v/>
      </c>
      <c r="AA330" s="2" t="str">
        <f>IF(COUNT($A330)=0,"",IF(Z330="3E","3E",IF(Z330="","I",LOOKUP(Z330/AB$2,{0,0.4,0.45,0.5,0.55,0.6,0.65,0.7,0.75,0.8,1},{"F","D","C","C+","B-","B","B+","A-","A","A+"}))))</f>
        <v/>
      </c>
      <c r="AB330" s="99" t="str">
        <f>IF(COUNT($A330)=0,"",IF(Z330="","--",IF(Z330="3E","3E",LOOKUP(Z330/AB$2,{0,0.4,0.45,0.5,0.55,0.6,0.65,0.7,0.75,0.8,1},{0,2,2.25,2.5,2.75,3,3.25,3.5,3.75,4}))))</f>
        <v/>
      </c>
      <c r="AC330" s="5" t="str">
        <f>IF(COUNT($A330)=0,"",IF($A330&lt;&gt;DR!$B332,"ERR",DR!BG332))</f>
        <v/>
      </c>
      <c r="AD330" s="2" t="str">
        <f>IF(COUNT($A330)=0,"",IF(AC330="3E","3E",IF(AC330="","I",LOOKUP(AC330/AE$2,{0,0.4,0.45,0.5,0.55,0.6,0.65,0.7,0.75,0.8,1},{"F","D","C","C+","B-","B","B+","A-","A","A+"}))))</f>
        <v/>
      </c>
      <c r="AE330" s="99" t="str">
        <f>IF(COUNT($A330)=0,"",IF(AC330="","--",IF(AC330="3E","3E",LOOKUP(AC330/AE$2,{0,0.4,0.45,0.5,0.55,0.6,0.65,0.7,0.75,0.8,1},{0,2,2.25,2.5,2.75,3,3.25,3.5,3.75,4}))))</f>
        <v/>
      </c>
      <c r="AF330" s="5" t="str">
        <f>IF(COUNT($A330)=0,"",IF($A330&lt;&gt;DR!$B332,"ERR",DR!BQ332))</f>
        <v/>
      </c>
      <c r="AG330" s="2" t="str">
        <f>IF(COUNT($A330)=0,"",IF(AF330="3E","3E",IF(AF330="","I",LOOKUP(AF330/AH$2,{0,0.4,0.45,0.5,0.55,0.6,0.65,0.7,0.75,0.8,1},{"F","D","C","C+","B-","B","B+","A-","A","A+"}))))</f>
        <v/>
      </c>
      <c r="AH330" s="99" t="str">
        <f>IF(COUNT($A330)=0,"",IF(AF330="","--",IF(AF330="3E","3E",LOOKUP(AF330/AH$2,{0,0.4,0.45,0.5,0.55,0.6,0.65,0.7,0.75,0.8,1},{0,2,2.25,2.5,2.75,3,3.25,3.5,3.75,4}))))</f>
        <v/>
      </c>
      <c r="AI330" s="5" t="str">
        <f>IF(COUNT($A330)=0,"",IF($A330&lt;&gt;DR!$B332,"ERR",DR!BY332))</f>
        <v/>
      </c>
      <c r="AJ330" s="2" t="str">
        <f>IF(COUNT($A330)=0,"",IF(AI330="3E","3E",IF(AI330="","I",LOOKUP(AI330/AK$2,{0,0.4,0.45,0.5,0.55,0.6,0.65,0.7,0.75,0.8,1},{"F","D","C","C+","B-","B","B+","A-","A","A+"}))))</f>
        <v/>
      </c>
      <c r="AK330" s="103" t="str">
        <f>IF(COUNT($A330)=0,"",IF(AI330="","--",IF(AI330="3E","3E",LOOKUP(AI330/AK$2,{0,0.4,0.45,0.5,0.55,0.6,0.65,0.7,0.75,0.8,1},{0,2,2.25,2.5,2.75,3,3.25,3.5,3.75,4}))))</f>
        <v/>
      </c>
      <c r="AL330" s="94" t="str">
        <f>IFERROR(IF(COUNT($A330)=0,"",IF(COUNT(W330)=0,"--",IF(COUNTIF(B330:AK330,"3E")&gt;0,"3E",SUM(IF(D330&gt;=2,D330*$D$3),IF(G330&gt;=2,G330*$G$3),IF(J330&gt;=2,J330*$J$3),IF(M330&gt;=2,M330*$M$3),IF(P330&gt;=2,P330*$P$3),IF(S330&gt;=2,S330*$S$3),IF(V330&gt;=2,V330*$V$3),IF(Y330&gt;=2,Y330*$Y$3),IF(AB330&gt;=2,AB330*$AB$3),IF(AE330&gt;=2,AE330*$AE$3),IF(AH330&gt;=2,AH330*$AH$3),IF(AK330&gt;=2,AK330*$AK$3))))),"")</f>
        <v/>
      </c>
      <c r="AM330" s="4" t="str">
        <f>IF(COUNT($A330)=0,"",IF(COUNT(W330)=0,"--",IF(COUNTIF(B330:Y330,"3E")&gt;0,"3E",TRUNC(SUM(IF(N(D330)&gt;=2,D$3*D330,0),IF(N(G330)&gt;=2,G$3*G330,0),IF(N(J330)&gt;=2,J$3*J330,0),IF(N(M330)&gt;=2,M$3*M330,0),IF(N(P330)&gt;=2,P$3*P330,0),IF(N(S330)&gt;=2,S$3*S330,0),IF(N(AB330)&gt;=2,AB$3*AB330,0),IF(N(AE330)&gt;=2,AE$3*AE330,0),IF(N(AH330)&gt;=2,AH$3*AH330,0),IF(N(V330)&gt;=2,V$3*V330,0),IF(N(Y330)&gt;=2,Y$3*Y330,0))/TCP,3))))</f>
        <v/>
      </c>
      <c r="AN330" s="2" t="str">
        <f>IFERROR(IF(COUNT($A330)=0,"",IF(COUNT(W330)=0,"--",IF(COUNTIF(B330:AK330,"3E")&gt;0,"3E",SUM(IF(D330&gt;=2,$D$3),IF(G330&gt;=2,$G$3),IF(J330&gt;=2,$J$3),IF(M330&gt;=2,$M$3),IF(P330&gt;=2,$P$3),IF(S330&gt;=2,$S$3),IF(V330&gt;=2,$V$3),IF(Y330&gt;=2,$Y$3),IF(AB330&gt;=2,$AB$3),IF(AE330&gt;=2,$AE$3),IF(AH330&gt;=2,$AH$3),IF(AK330&gt;=2,$AK$3))))),"")</f>
        <v/>
      </c>
      <c r="AO330" s="2" t="str">
        <f>IF(AM330="3E","3E",IF(COUNT($A330)=0,"",IF(COUNT(AK330)=0,"I",LOOKUP(AM330,{0,2,2.25,2.5,2.75,3,3.25,3.5,3.75,4},{"F","D","C","C+","B-","B","B+","A-","A","A+"}))))</f>
        <v/>
      </c>
      <c r="AP330" s="2" t="str">
        <f>IF(AM330="3E","3E",IF(OR(COUNT($A330)=0,COUNT(W330)=0),"",IF(AND(Y330&gt;=2,AM330&gt;=2,AN330&gt;=28),"PASS","FAIL")))</f>
        <v/>
      </c>
      <c r="AQ330" s="2" t="str">
        <f>IF(COUNT($A330)=0,"",IF(AP330="3E","3E",IF(AP330="PASS",CONCATENATE(IF(N(D330)&lt;2,"411F,",""),IF(N(G330)&lt;2,"412F,",""),IF(N(J330)&lt;2,"413F,",""),IF(N(M330)&lt;2,"421F,",""),IF(N(P330)&lt;2,"422F,",""),IF(N(S330)&lt;2,"423F,",""),IF(N(AB330)&lt;2,"431F,",""),IF(N(AE330)&lt;2,"432F,",""),IF(N(AH330)&lt;2,"433F,","")),"")))</f>
        <v/>
      </c>
      <c r="AR330" s="6" t="str">
        <f t="shared" si="6"/>
        <v/>
      </c>
    </row>
    <row r="331" spans="1:44" ht="18.95" customHeight="1" x14ac:dyDescent="0.25">
      <c r="A331" s="93" t="str">
        <f>IF(DR!$B333="","",DR!$B333)</f>
        <v/>
      </c>
      <c r="B331" s="5" t="str">
        <f>IF(COUNT($A331)=0,"",IF($A331&lt;&gt;DR!$B333,"ERR",DR!J333))</f>
        <v/>
      </c>
      <c r="C331" s="2" t="str">
        <f>IF(COUNT($A331)=0,"",IF(B331="3E","3E",IF(B331="","I",LOOKUP(B331/D$2,{0,0.4,0.45,0.5,0.55,0.6,0.65,0.7,0.75,0.8,1},{"F","D","C","C+","B-","B","B+","A-","A","A+"}))))</f>
        <v/>
      </c>
      <c r="D331" s="99" t="str">
        <f>IF(COUNT($A331)=0,"",IF(B331="","--",IF(B331="3E","3E",LOOKUP(B331/D$2,{0,0.4,0.45,0.5,0.55,0.6,0.65,0.7,0.75,0.8,1},{0,2,2.25,2.5,2.75,3,3.25,3.5,3.75,4}))))</f>
        <v/>
      </c>
      <c r="E331" s="5" t="str">
        <f>IF(COUNT($A331)=0,"",IF($A331&lt;&gt;DR!$B333,"ERR",DR!R333))</f>
        <v/>
      </c>
      <c r="F331" s="2" t="str">
        <f>IF(COUNT($A331)=0,"",IF(E331="3E","3E",IF(E331="","I",LOOKUP(E331/G$2,{0,0.4,0.45,0.5,0.55,0.6,0.65,0.7,0.75,0.8,1},{"F","D","C","C+","B-","B","B+","A-","A","A+"}))))</f>
        <v/>
      </c>
      <c r="G331" s="99" t="str">
        <f>IF(COUNT($A331)=0,"",IF(E331="","--",IF(E331="3E","3E",LOOKUP(E331/G$2,{0,0.4,0.45,0.5,0.55,0.6,0.65,0.7,0.75,0.8,1},{0,2,2.25,2.5,2.75,3,3.25,3.5,3.75,4}))))</f>
        <v/>
      </c>
      <c r="H331" s="5" t="str">
        <f>IF(COUNT($A331)=0,"",IF($A331&lt;&gt;DR!$B333,"ERR",DR!Z333))</f>
        <v/>
      </c>
      <c r="I331" s="2" t="str">
        <f>IF(COUNT($A331)=0,"",IF(H331="3E","3E",IF(H331="","I",LOOKUP(H331/J$2,{0,0.4,0.45,0.5,0.55,0.6,0.65,0.7,0.75,0.8,1},{"F","D","C","C+","B-","B","B+","A-","A","A+"}))))</f>
        <v/>
      </c>
      <c r="J331" s="99" t="str">
        <f>IF(COUNT($A331)=0,"",IF(H331="","--",IF(H331="3E","3E",LOOKUP(H331/J$2,{0,0.4,0.45,0.5,0.55,0.6,0.65,0.7,0.75,0.8,1},{0,2,2.25,2.5,2.75,3,3.25,3.5,3.75,4}))))</f>
        <v/>
      </c>
      <c r="K331" s="5" t="str">
        <f>IF(COUNT($A331)=0,"",IF($A331&lt;&gt;DR!$B333,"ERR",DR!AH333))</f>
        <v/>
      </c>
      <c r="L331" s="2" t="str">
        <f>IF(COUNT($A331)=0,"",IF(K331="3E","3E",IF(K331="","I",LOOKUP(K331/M$2,{0,0.4,0.45,0.5,0.55,0.6,0.65,0.7,0.75,0.8,1},{"F","D","C","C+","B-","B","B+","A-","A","A+"}))))</f>
        <v/>
      </c>
      <c r="M331" s="99" t="str">
        <f>IF(COUNT($A331)=0,"",IF(K331="","--",IF(K331="3E","3E",LOOKUP(K331/M$2,{0,0.4,0.45,0.5,0.55,0.6,0.65,0.7,0.75,0.8,1},{0,2,2.25,2.5,2.75,3,3.25,3.5,3.75,4}))))</f>
        <v/>
      </c>
      <c r="N331" s="5" t="str">
        <f>IF(COUNT($A331)=0,"",IF($A331&lt;&gt;DR!$B333,"ERR",DR!AP333))</f>
        <v/>
      </c>
      <c r="O331" s="2" t="str">
        <f>IF(COUNT($A331)=0,"",IF(N331="3E","3E",IF(N331="","I",LOOKUP(N331/P$2,{0,0.4,0.45,0.5,0.55,0.6,0.65,0.7,0.75,0.8,1},{"F","D","C","C+","B-","B","B+","A-","A","A+"}))))</f>
        <v/>
      </c>
      <c r="P331" s="99" t="str">
        <f>IF(COUNT($A331)=0,"",IF(N331="","--",IF(N331="3E","3E",LOOKUP(N331/P$2,{0,0.4,0.45,0.5,0.55,0.6,0.65,0.7,0.75,0.8,1},{0,2,2.25,2.5,2.75,3,3.25,3.5,3.75,4}))))</f>
        <v/>
      </c>
      <c r="Q331" s="5" t="str">
        <f>IF(COUNT($A331)=0,"",IF($A331&lt;&gt;DR!$B333,"ERR",DR!AX333))</f>
        <v/>
      </c>
      <c r="R331" s="2" t="str">
        <f>IF(COUNT($A331)=0,"",IF(Q331="3E","3E",IF(Q331="","I",LOOKUP(Q331/S$2,{0,0.4,0.45,0.5,0.55,0.6,0.65,0.7,0.75,0.8,1},{"F","D","C","C+","B-","B","B+","A-","A","A+"}))))</f>
        <v/>
      </c>
      <c r="S331" s="99" t="str">
        <f>IF(COUNT($A331)=0,"",IF(Q331="","--",IF(Q331="3E","3E",LOOKUP(Q331/S$2,{0,0.4,0.45,0.5,0.55,0.6,0.65,0.7,0.75,0.8,1},{0,2,2.25,2.5,2.75,3,3.25,3.5,3.75,4}))))</f>
        <v/>
      </c>
      <c r="T331" s="5" t="str">
        <f>IF(OR(COUNT($A331)=0,DR!BZ333=""),"",IF($A331&lt;&gt;DR!$B333,"ERR",DR!BZ333))</f>
        <v/>
      </c>
      <c r="U331" s="2" t="str">
        <f>IF(COUNT($A331)=0,"",IF(T331="3E","3E",IF(T331="","I",LOOKUP(T331/V$2,{0,0.4,0.45,0.5,0.55,0.6,0.65,0.7,0.75,0.8,1},{"F","D","C","C+","B-","B","B+","A-","A","A+"}))))</f>
        <v/>
      </c>
      <c r="V331" s="99" t="str">
        <f>IF(COUNT($A331)=0,"",IF(T331="","--",IF(T331="3E","3E",LOOKUP(T331/V$2,{0,0.4,0.45,0.5,0.55,0.6,0.65,0.7,0.75,0.8,1},{0,2,2.25,2.5,2.75,3,3.25,3.5,3.75,4}))))</f>
        <v/>
      </c>
      <c r="W331" s="5" t="str">
        <f>IF(COUNT($A331)=0,"",IF($A331&lt;&gt;DR!$B333,"ERR",IF(DR!$A333="IM",DR!CL333,DR!CK333)))</f>
        <v/>
      </c>
      <c r="X331" s="2" t="str">
        <f>IF(COUNT($A331)=0,"",IF(W331="3E","3E",IF(W331="","I",LOOKUP(W331/Y$2,{0,0.4,0.45,0.5,0.55,0.6,0.65,0.7,0.75,0.8,1},{"F","D","C","C+","B-","B","B+","A-","A","A+"}))))</f>
        <v/>
      </c>
      <c r="Y331" s="99" t="str">
        <f>IF(COUNT($A331)=0,"",IF(W331="","--",IF(W331="3E","3E",LOOKUP(W331/Y$2,{0,0.4,0.45,0.5,0.55,0.6,0.65,0.7,0.75,0.8,1},{0,2,2.25,2.5,2.75,3,3.25,3.5,3.75,4}))))</f>
        <v/>
      </c>
      <c r="Z331" s="5" t="str">
        <f>IF(COUNT($A331)=0,"",IF($A331&lt;&gt;DR!$B333,"ERR",DR!BF333))</f>
        <v/>
      </c>
      <c r="AA331" s="2" t="str">
        <f>IF(COUNT($A331)=0,"",IF(Z331="3E","3E",IF(Z331="","I",LOOKUP(Z331/AB$2,{0,0.4,0.45,0.5,0.55,0.6,0.65,0.7,0.75,0.8,1},{"F","D","C","C+","B-","B","B+","A-","A","A+"}))))</f>
        <v/>
      </c>
      <c r="AB331" s="99" t="str">
        <f>IF(COUNT($A331)=0,"",IF(Z331="","--",IF(Z331="3E","3E",LOOKUP(Z331/AB$2,{0,0.4,0.45,0.5,0.55,0.6,0.65,0.7,0.75,0.8,1},{0,2,2.25,2.5,2.75,3,3.25,3.5,3.75,4}))))</f>
        <v/>
      </c>
      <c r="AC331" s="5" t="str">
        <f>IF(COUNT($A331)=0,"",IF($A331&lt;&gt;DR!$B333,"ERR",DR!BG333))</f>
        <v/>
      </c>
      <c r="AD331" s="2" t="str">
        <f>IF(COUNT($A331)=0,"",IF(AC331="3E","3E",IF(AC331="","I",LOOKUP(AC331/AE$2,{0,0.4,0.45,0.5,0.55,0.6,0.65,0.7,0.75,0.8,1},{"F","D","C","C+","B-","B","B+","A-","A","A+"}))))</f>
        <v/>
      </c>
      <c r="AE331" s="99" t="str">
        <f>IF(COUNT($A331)=0,"",IF(AC331="","--",IF(AC331="3E","3E",LOOKUP(AC331/AE$2,{0,0.4,0.45,0.5,0.55,0.6,0.65,0.7,0.75,0.8,1},{0,2,2.25,2.5,2.75,3,3.25,3.5,3.75,4}))))</f>
        <v/>
      </c>
      <c r="AF331" s="5" t="str">
        <f>IF(COUNT($A331)=0,"",IF($A331&lt;&gt;DR!$B333,"ERR",DR!BQ333))</f>
        <v/>
      </c>
      <c r="AG331" s="2" t="str">
        <f>IF(COUNT($A331)=0,"",IF(AF331="3E","3E",IF(AF331="","I",LOOKUP(AF331/AH$2,{0,0.4,0.45,0.5,0.55,0.6,0.65,0.7,0.75,0.8,1},{"F","D","C","C+","B-","B","B+","A-","A","A+"}))))</f>
        <v/>
      </c>
      <c r="AH331" s="99" t="str">
        <f>IF(COUNT($A331)=0,"",IF(AF331="","--",IF(AF331="3E","3E",LOOKUP(AF331/AH$2,{0,0.4,0.45,0.5,0.55,0.6,0.65,0.7,0.75,0.8,1},{0,2,2.25,2.5,2.75,3,3.25,3.5,3.75,4}))))</f>
        <v/>
      </c>
      <c r="AI331" s="5" t="str">
        <f>IF(COUNT($A331)=0,"",IF($A331&lt;&gt;DR!$B333,"ERR",DR!BY333))</f>
        <v/>
      </c>
      <c r="AJ331" s="2" t="str">
        <f>IF(COUNT($A331)=0,"",IF(AI331="3E","3E",IF(AI331="","I",LOOKUP(AI331/AK$2,{0,0.4,0.45,0.5,0.55,0.6,0.65,0.7,0.75,0.8,1},{"F","D","C","C+","B-","B","B+","A-","A","A+"}))))</f>
        <v/>
      </c>
      <c r="AK331" s="103" t="str">
        <f>IF(COUNT($A331)=0,"",IF(AI331="","--",IF(AI331="3E","3E",LOOKUP(AI331/AK$2,{0,0.4,0.45,0.5,0.55,0.6,0.65,0.7,0.75,0.8,1},{0,2,2.25,2.5,2.75,3,3.25,3.5,3.75,4}))))</f>
        <v/>
      </c>
      <c r="AL331" s="94" t="str">
        <f>IFERROR(IF(COUNT($A331)=0,"",IF(COUNT(W331)=0,"--",IF(COUNTIF(B331:AK331,"3E")&gt;0,"3E",SUM(IF(D331&gt;=2,D331*$D$3),IF(G331&gt;=2,G331*$G$3),IF(J331&gt;=2,J331*$J$3),IF(M331&gt;=2,M331*$M$3),IF(P331&gt;=2,P331*$P$3),IF(S331&gt;=2,S331*$S$3),IF(V331&gt;=2,V331*$V$3),IF(Y331&gt;=2,Y331*$Y$3),IF(AB331&gt;=2,AB331*$AB$3),IF(AE331&gt;=2,AE331*$AE$3),IF(AH331&gt;=2,AH331*$AH$3),IF(AK331&gt;=2,AK331*$AK$3))))),"")</f>
        <v/>
      </c>
      <c r="AM331" s="4" t="str">
        <f>IF(COUNT($A331)=0,"",IF(COUNT(W331)=0,"--",IF(COUNTIF(B331:Y331,"3E")&gt;0,"3E",TRUNC(SUM(IF(N(D331)&gt;=2,D$3*D331,0),IF(N(G331)&gt;=2,G$3*G331,0),IF(N(J331)&gt;=2,J$3*J331,0),IF(N(M331)&gt;=2,M$3*M331,0),IF(N(P331)&gt;=2,P$3*P331,0),IF(N(S331)&gt;=2,S$3*S331,0),IF(N(AB331)&gt;=2,AB$3*AB331,0),IF(N(AE331)&gt;=2,AE$3*AE331,0),IF(N(AH331)&gt;=2,AH$3*AH331,0),IF(N(V331)&gt;=2,V$3*V331,0),IF(N(Y331)&gt;=2,Y$3*Y331,0))/TCP,3))))</f>
        <v/>
      </c>
      <c r="AN331" s="2" t="str">
        <f>IFERROR(IF(COUNT($A331)=0,"",IF(COUNT(W331)=0,"--",IF(COUNTIF(B331:AK331,"3E")&gt;0,"3E",SUM(IF(D331&gt;=2,$D$3),IF(G331&gt;=2,$G$3),IF(J331&gt;=2,$J$3),IF(M331&gt;=2,$M$3),IF(P331&gt;=2,$P$3),IF(S331&gt;=2,$S$3),IF(V331&gt;=2,$V$3),IF(Y331&gt;=2,$Y$3),IF(AB331&gt;=2,$AB$3),IF(AE331&gt;=2,$AE$3),IF(AH331&gt;=2,$AH$3),IF(AK331&gt;=2,$AK$3))))),"")</f>
        <v/>
      </c>
      <c r="AO331" s="2" t="str">
        <f>IF(AM331="3E","3E",IF(COUNT($A331)=0,"",IF(COUNT(AK331)=0,"I",LOOKUP(AM331,{0,2,2.25,2.5,2.75,3,3.25,3.5,3.75,4},{"F","D","C","C+","B-","B","B+","A-","A","A+"}))))</f>
        <v/>
      </c>
      <c r="AP331" s="2" t="str">
        <f>IF(AM331="3E","3E",IF(OR(COUNT($A331)=0,COUNT(W331)=0),"",IF(AND(Y331&gt;=2,AM331&gt;=2,AN331&gt;=28),"PASS","FAIL")))</f>
        <v/>
      </c>
      <c r="AQ331" s="2" t="str">
        <f>IF(COUNT($A331)=0,"",IF(AP331="3E","3E",IF(AP331="PASS",CONCATENATE(IF(N(D331)&lt;2,"411F,",""),IF(N(G331)&lt;2,"412F,",""),IF(N(J331)&lt;2,"413F,",""),IF(N(M331)&lt;2,"421F,",""),IF(N(P331)&lt;2,"422F,",""),IF(N(S331)&lt;2,"423F,",""),IF(N(AB331)&lt;2,"431F,",""),IF(N(AE331)&lt;2,"432F,",""),IF(N(AH331)&lt;2,"433F,","")),"")))</f>
        <v/>
      </c>
      <c r="AR331" s="6" t="str">
        <f t="shared" si="6"/>
        <v/>
      </c>
    </row>
    <row r="332" spans="1:44" ht="18.95" customHeight="1" x14ac:dyDescent="0.25">
      <c r="A332" s="93" t="str">
        <f>IF(DR!$B334="","",DR!$B334)</f>
        <v/>
      </c>
      <c r="B332" s="5" t="str">
        <f>IF(COUNT($A332)=0,"",IF($A332&lt;&gt;DR!$B334,"ERR",DR!J334))</f>
        <v/>
      </c>
      <c r="C332" s="2" t="str">
        <f>IF(COUNT($A332)=0,"",IF(B332="3E","3E",IF(B332="","I",LOOKUP(B332/D$2,{0,0.4,0.45,0.5,0.55,0.6,0.65,0.7,0.75,0.8,1},{"F","D","C","C+","B-","B","B+","A-","A","A+"}))))</f>
        <v/>
      </c>
      <c r="D332" s="99" t="str">
        <f>IF(COUNT($A332)=0,"",IF(B332="","--",IF(B332="3E","3E",LOOKUP(B332/D$2,{0,0.4,0.45,0.5,0.55,0.6,0.65,0.7,0.75,0.8,1},{0,2,2.25,2.5,2.75,3,3.25,3.5,3.75,4}))))</f>
        <v/>
      </c>
      <c r="E332" s="5" t="str">
        <f>IF(COUNT($A332)=0,"",IF($A332&lt;&gt;DR!$B334,"ERR",DR!R334))</f>
        <v/>
      </c>
      <c r="F332" s="2" t="str">
        <f>IF(COUNT($A332)=0,"",IF(E332="3E","3E",IF(E332="","I",LOOKUP(E332/G$2,{0,0.4,0.45,0.5,0.55,0.6,0.65,0.7,0.75,0.8,1},{"F","D","C","C+","B-","B","B+","A-","A","A+"}))))</f>
        <v/>
      </c>
      <c r="G332" s="99" t="str">
        <f>IF(COUNT($A332)=0,"",IF(E332="","--",IF(E332="3E","3E",LOOKUP(E332/G$2,{0,0.4,0.45,0.5,0.55,0.6,0.65,0.7,0.75,0.8,1},{0,2,2.25,2.5,2.75,3,3.25,3.5,3.75,4}))))</f>
        <v/>
      </c>
      <c r="H332" s="5" t="str">
        <f>IF(COUNT($A332)=0,"",IF($A332&lt;&gt;DR!$B334,"ERR",DR!Z334))</f>
        <v/>
      </c>
      <c r="I332" s="2" t="str">
        <f>IF(COUNT($A332)=0,"",IF(H332="3E","3E",IF(H332="","I",LOOKUP(H332/J$2,{0,0.4,0.45,0.5,0.55,0.6,0.65,0.7,0.75,0.8,1},{"F","D","C","C+","B-","B","B+","A-","A","A+"}))))</f>
        <v/>
      </c>
      <c r="J332" s="99" t="str">
        <f>IF(COUNT($A332)=0,"",IF(H332="","--",IF(H332="3E","3E",LOOKUP(H332/J$2,{0,0.4,0.45,0.5,0.55,0.6,0.65,0.7,0.75,0.8,1},{0,2,2.25,2.5,2.75,3,3.25,3.5,3.75,4}))))</f>
        <v/>
      </c>
      <c r="K332" s="5" t="str">
        <f>IF(COUNT($A332)=0,"",IF($A332&lt;&gt;DR!$B334,"ERR",DR!AH334))</f>
        <v/>
      </c>
      <c r="L332" s="2" t="str">
        <f>IF(COUNT($A332)=0,"",IF(K332="3E","3E",IF(K332="","I",LOOKUP(K332/M$2,{0,0.4,0.45,0.5,0.55,0.6,0.65,0.7,0.75,0.8,1},{"F","D","C","C+","B-","B","B+","A-","A","A+"}))))</f>
        <v/>
      </c>
      <c r="M332" s="99" t="str">
        <f>IF(COUNT($A332)=0,"",IF(K332="","--",IF(K332="3E","3E",LOOKUP(K332/M$2,{0,0.4,0.45,0.5,0.55,0.6,0.65,0.7,0.75,0.8,1},{0,2,2.25,2.5,2.75,3,3.25,3.5,3.75,4}))))</f>
        <v/>
      </c>
      <c r="N332" s="5" t="str">
        <f>IF(COUNT($A332)=0,"",IF($A332&lt;&gt;DR!$B334,"ERR",DR!AP334))</f>
        <v/>
      </c>
      <c r="O332" s="2" t="str">
        <f>IF(COUNT($A332)=0,"",IF(N332="3E","3E",IF(N332="","I",LOOKUP(N332/P$2,{0,0.4,0.45,0.5,0.55,0.6,0.65,0.7,0.75,0.8,1},{"F","D","C","C+","B-","B","B+","A-","A","A+"}))))</f>
        <v/>
      </c>
      <c r="P332" s="99" t="str">
        <f>IF(COUNT($A332)=0,"",IF(N332="","--",IF(N332="3E","3E",LOOKUP(N332/P$2,{0,0.4,0.45,0.5,0.55,0.6,0.65,0.7,0.75,0.8,1},{0,2,2.25,2.5,2.75,3,3.25,3.5,3.75,4}))))</f>
        <v/>
      </c>
      <c r="Q332" s="5" t="str">
        <f>IF(COUNT($A332)=0,"",IF($A332&lt;&gt;DR!$B334,"ERR",DR!AX334))</f>
        <v/>
      </c>
      <c r="R332" s="2" t="str">
        <f>IF(COUNT($A332)=0,"",IF(Q332="3E","3E",IF(Q332="","I",LOOKUP(Q332/S$2,{0,0.4,0.45,0.5,0.55,0.6,0.65,0.7,0.75,0.8,1},{"F","D","C","C+","B-","B","B+","A-","A","A+"}))))</f>
        <v/>
      </c>
      <c r="S332" s="99" t="str">
        <f>IF(COUNT($A332)=0,"",IF(Q332="","--",IF(Q332="3E","3E",LOOKUP(Q332/S$2,{0,0.4,0.45,0.5,0.55,0.6,0.65,0.7,0.75,0.8,1},{0,2,2.25,2.5,2.75,3,3.25,3.5,3.75,4}))))</f>
        <v/>
      </c>
      <c r="T332" s="5" t="str">
        <f>IF(OR(COUNT($A332)=0,DR!BZ334=""),"",IF($A332&lt;&gt;DR!$B334,"ERR",DR!BZ334))</f>
        <v/>
      </c>
      <c r="U332" s="2" t="str">
        <f>IF(COUNT($A332)=0,"",IF(T332="3E","3E",IF(T332="","I",LOOKUP(T332/V$2,{0,0.4,0.45,0.5,0.55,0.6,0.65,0.7,0.75,0.8,1},{"F","D","C","C+","B-","B","B+","A-","A","A+"}))))</f>
        <v/>
      </c>
      <c r="V332" s="99" t="str">
        <f>IF(COUNT($A332)=0,"",IF(T332="","--",IF(T332="3E","3E",LOOKUP(T332/V$2,{0,0.4,0.45,0.5,0.55,0.6,0.65,0.7,0.75,0.8,1},{0,2,2.25,2.5,2.75,3,3.25,3.5,3.75,4}))))</f>
        <v/>
      </c>
      <c r="W332" s="5" t="str">
        <f>IF(COUNT($A332)=0,"",IF($A332&lt;&gt;DR!$B334,"ERR",IF(DR!$A334="IM",DR!CL334,DR!CK334)))</f>
        <v/>
      </c>
      <c r="X332" s="2" t="str">
        <f>IF(COUNT($A332)=0,"",IF(W332="3E","3E",IF(W332="","I",LOOKUP(W332/Y$2,{0,0.4,0.45,0.5,0.55,0.6,0.65,0.7,0.75,0.8,1},{"F","D","C","C+","B-","B","B+","A-","A","A+"}))))</f>
        <v/>
      </c>
      <c r="Y332" s="99" t="str">
        <f>IF(COUNT($A332)=0,"",IF(W332="","--",IF(W332="3E","3E",LOOKUP(W332/Y$2,{0,0.4,0.45,0.5,0.55,0.6,0.65,0.7,0.75,0.8,1},{0,2,2.25,2.5,2.75,3,3.25,3.5,3.75,4}))))</f>
        <v/>
      </c>
      <c r="Z332" s="5" t="str">
        <f>IF(COUNT($A332)=0,"",IF($A332&lt;&gt;DR!$B334,"ERR",DR!BF334))</f>
        <v/>
      </c>
      <c r="AA332" s="2" t="str">
        <f>IF(COUNT($A332)=0,"",IF(Z332="3E","3E",IF(Z332="","I",LOOKUP(Z332/AB$2,{0,0.4,0.45,0.5,0.55,0.6,0.65,0.7,0.75,0.8,1},{"F","D","C","C+","B-","B","B+","A-","A","A+"}))))</f>
        <v/>
      </c>
      <c r="AB332" s="99" t="str">
        <f>IF(COUNT($A332)=0,"",IF(Z332="","--",IF(Z332="3E","3E",LOOKUP(Z332/AB$2,{0,0.4,0.45,0.5,0.55,0.6,0.65,0.7,0.75,0.8,1},{0,2,2.25,2.5,2.75,3,3.25,3.5,3.75,4}))))</f>
        <v/>
      </c>
      <c r="AC332" s="5" t="str">
        <f>IF(COUNT($A332)=0,"",IF($A332&lt;&gt;DR!$B334,"ERR",DR!BG334))</f>
        <v/>
      </c>
      <c r="AD332" s="2" t="str">
        <f>IF(COUNT($A332)=0,"",IF(AC332="3E","3E",IF(AC332="","I",LOOKUP(AC332/AE$2,{0,0.4,0.45,0.5,0.55,0.6,0.65,0.7,0.75,0.8,1},{"F","D","C","C+","B-","B","B+","A-","A","A+"}))))</f>
        <v/>
      </c>
      <c r="AE332" s="99" t="str">
        <f>IF(COUNT($A332)=0,"",IF(AC332="","--",IF(AC332="3E","3E",LOOKUP(AC332/AE$2,{0,0.4,0.45,0.5,0.55,0.6,0.65,0.7,0.75,0.8,1},{0,2,2.25,2.5,2.75,3,3.25,3.5,3.75,4}))))</f>
        <v/>
      </c>
      <c r="AF332" s="5" t="str">
        <f>IF(COUNT($A332)=0,"",IF($A332&lt;&gt;DR!$B334,"ERR",DR!BQ334))</f>
        <v/>
      </c>
      <c r="AG332" s="2" t="str">
        <f>IF(COUNT($A332)=0,"",IF(AF332="3E","3E",IF(AF332="","I",LOOKUP(AF332/AH$2,{0,0.4,0.45,0.5,0.55,0.6,0.65,0.7,0.75,0.8,1},{"F","D","C","C+","B-","B","B+","A-","A","A+"}))))</f>
        <v/>
      </c>
      <c r="AH332" s="99" t="str">
        <f>IF(COUNT($A332)=0,"",IF(AF332="","--",IF(AF332="3E","3E",LOOKUP(AF332/AH$2,{0,0.4,0.45,0.5,0.55,0.6,0.65,0.7,0.75,0.8,1},{0,2,2.25,2.5,2.75,3,3.25,3.5,3.75,4}))))</f>
        <v/>
      </c>
      <c r="AI332" s="5" t="str">
        <f>IF(COUNT($A332)=0,"",IF($A332&lt;&gt;DR!$B334,"ERR",DR!BY334))</f>
        <v/>
      </c>
      <c r="AJ332" s="2" t="str">
        <f>IF(COUNT($A332)=0,"",IF(AI332="3E","3E",IF(AI332="","I",LOOKUP(AI332/AK$2,{0,0.4,0.45,0.5,0.55,0.6,0.65,0.7,0.75,0.8,1},{"F","D","C","C+","B-","B","B+","A-","A","A+"}))))</f>
        <v/>
      </c>
      <c r="AK332" s="103" t="str">
        <f>IF(COUNT($A332)=0,"",IF(AI332="","--",IF(AI332="3E","3E",LOOKUP(AI332/AK$2,{0,0.4,0.45,0.5,0.55,0.6,0.65,0.7,0.75,0.8,1},{0,2,2.25,2.5,2.75,3,3.25,3.5,3.75,4}))))</f>
        <v/>
      </c>
      <c r="AL332" s="94" t="str">
        <f>IFERROR(IF(COUNT($A332)=0,"",IF(COUNT(W332)=0,"--",IF(COUNTIF(B332:AK332,"3E")&gt;0,"3E",SUM(IF(D332&gt;=2,D332*$D$3),IF(G332&gt;=2,G332*$G$3),IF(J332&gt;=2,J332*$J$3),IF(M332&gt;=2,M332*$M$3),IF(P332&gt;=2,P332*$P$3),IF(S332&gt;=2,S332*$S$3),IF(V332&gt;=2,V332*$V$3),IF(Y332&gt;=2,Y332*$Y$3),IF(AB332&gt;=2,AB332*$AB$3),IF(AE332&gt;=2,AE332*$AE$3),IF(AH332&gt;=2,AH332*$AH$3),IF(AK332&gt;=2,AK332*$AK$3))))),"")</f>
        <v/>
      </c>
      <c r="AM332" s="4" t="str">
        <f>IF(COUNT($A332)=0,"",IF(COUNT(W332)=0,"--",IF(COUNTIF(B332:Y332,"3E")&gt;0,"3E",TRUNC(SUM(IF(N(D332)&gt;=2,D$3*D332,0),IF(N(G332)&gt;=2,G$3*G332,0),IF(N(J332)&gt;=2,J$3*J332,0),IF(N(M332)&gt;=2,M$3*M332,0),IF(N(P332)&gt;=2,P$3*P332,0),IF(N(S332)&gt;=2,S$3*S332,0),IF(N(AB332)&gt;=2,AB$3*AB332,0),IF(N(AE332)&gt;=2,AE$3*AE332,0),IF(N(AH332)&gt;=2,AH$3*AH332,0),IF(N(V332)&gt;=2,V$3*V332,0),IF(N(Y332)&gt;=2,Y$3*Y332,0))/TCP,3))))</f>
        <v/>
      </c>
      <c r="AN332" s="2" t="str">
        <f>IFERROR(IF(COUNT($A332)=0,"",IF(COUNT(W332)=0,"--",IF(COUNTIF(B332:AK332,"3E")&gt;0,"3E",SUM(IF(D332&gt;=2,$D$3),IF(G332&gt;=2,$G$3),IF(J332&gt;=2,$J$3),IF(M332&gt;=2,$M$3),IF(P332&gt;=2,$P$3),IF(S332&gt;=2,$S$3),IF(V332&gt;=2,$V$3),IF(Y332&gt;=2,$Y$3),IF(AB332&gt;=2,$AB$3),IF(AE332&gt;=2,$AE$3),IF(AH332&gt;=2,$AH$3),IF(AK332&gt;=2,$AK$3))))),"")</f>
        <v/>
      </c>
      <c r="AO332" s="2" t="str">
        <f>IF(AM332="3E","3E",IF(COUNT($A332)=0,"",IF(COUNT(AK332)=0,"I",LOOKUP(AM332,{0,2,2.25,2.5,2.75,3,3.25,3.5,3.75,4},{"F","D","C","C+","B-","B","B+","A-","A","A+"}))))</f>
        <v/>
      </c>
      <c r="AP332" s="2" t="str">
        <f>IF(AM332="3E","3E",IF(OR(COUNT($A332)=0,COUNT(W332)=0),"",IF(AND(Y332&gt;=2,AM332&gt;=2,AN332&gt;=28),"PASS","FAIL")))</f>
        <v/>
      </c>
      <c r="AQ332" s="2" t="str">
        <f>IF(COUNT($A332)=0,"",IF(AP332="3E","3E",IF(AP332="PASS",CONCATENATE(IF(N(D332)&lt;2,"411F,",""),IF(N(G332)&lt;2,"412F,",""),IF(N(J332)&lt;2,"413F,",""),IF(N(M332)&lt;2,"421F,",""),IF(N(P332)&lt;2,"422F,",""),IF(N(S332)&lt;2,"423F,",""),IF(N(AB332)&lt;2,"431F,",""),IF(N(AE332)&lt;2,"432F,",""),IF(N(AH332)&lt;2,"433F,","")),"")))</f>
        <v/>
      </c>
      <c r="AR332" s="6" t="str">
        <f t="shared" si="6"/>
        <v/>
      </c>
    </row>
    <row r="333" spans="1:44" ht="18.95" customHeight="1" x14ac:dyDescent="0.25">
      <c r="A333" s="93" t="str">
        <f>IF(DR!$B335="","",DR!$B335)</f>
        <v/>
      </c>
      <c r="B333" s="5" t="str">
        <f>IF(COUNT($A333)=0,"",IF($A333&lt;&gt;DR!$B335,"ERR",DR!J335))</f>
        <v/>
      </c>
      <c r="C333" s="2" t="str">
        <f>IF(COUNT($A333)=0,"",IF(B333="3E","3E",IF(B333="","I",LOOKUP(B333/D$2,{0,0.4,0.45,0.5,0.55,0.6,0.65,0.7,0.75,0.8,1},{"F","D","C","C+","B-","B","B+","A-","A","A+"}))))</f>
        <v/>
      </c>
      <c r="D333" s="99" t="str">
        <f>IF(COUNT($A333)=0,"",IF(B333="","--",IF(B333="3E","3E",LOOKUP(B333/D$2,{0,0.4,0.45,0.5,0.55,0.6,0.65,0.7,0.75,0.8,1},{0,2,2.25,2.5,2.75,3,3.25,3.5,3.75,4}))))</f>
        <v/>
      </c>
      <c r="E333" s="5" t="str">
        <f>IF(COUNT($A333)=0,"",IF($A333&lt;&gt;DR!$B335,"ERR",DR!R335))</f>
        <v/>
      </c>
      <c r="F333" s="2" t="str">
        <f>IF(COUNT($A333)=0,"",IF(E333="3E","3E",IF(E333="","I",LOOKUP(E333/G$2,{0,0.4,0.45,0.5,0.55,0.6,0.65,0.7,0.75,0.8,1},{"F","D","C","C+","B-","B","B+","A-","A","A+"}))))</f>
        <v/>
      </c>
      <c r="G333" s="99" t="str">
        <f>IF(COUNT($A333)=0,"",IF(E333="","--",IF(E333="3E","3E",LOOKUP(E333/G$2,{0,0.4,0.45,0.5,0.55,0.6,0.65,0.7,0.75,0.8,1},{0,2,2.25,2.5,2.75,3,3.25,3.5,3.75,4}))))</f>
        <v/>
      </c>
      <c r="H333" s="5" t="str">
        <f>IF(COUNT($A333)=0,"",IF($A333&lt;&gt;DR!$B335,"ERR",DR!Z335))</f>
        <v/>
      </c>
      <c r="I333" s="2" t="str">
        <f>IF(COUNT($A333)=0,"",IF(H333="3E","3E",IF(H333="","I",LOOKUP(H333/J$2,{0,0.4,0.45,0.5,0.55,0.6,0.65,0.7,0.75,0.8,1},{"F","D","C","C+","B-","B","B+","A-","A","A+"}))))</f>
        <v/>
      </c>
      <c r="J333" s="99" t="str">
        <f>IF(COUNT($A333)=0,"",IF(H333="","--",IF(H333="3E","3E",LOOKUP(H333/J$2,{0,0.4,0.45,0.5,0.55,0.6,0.65,0.7,0.75,0.8,1},{0,2,2.25,2.5,2.75,3,3.25,3.5,3.75,4}))))</f>
        <v/>
      </c>
      <c r="K333" s="5" t="str">
        <f>IF(COUNT($A333)=0,"",IF($A333&lt;&gt;DR!$B335,"ERR",DR!AH335))</f>
        <v/>
      </c>
      <c r="L333" s="2" t="str">
        <f>IF(COUNT($A333)=0,"",IF(K333="3E","3E",IF(K333="","I",LOOKUP(K333/M$2,{0,0.4,0.45,0.5,0.55,0.6,0.65,0.7,0.75,0.8,1},{"F","D","C","C+","B-","B","B+","A-","A","A+"}))))</f>
        <v/>
      </c>
      <c r="M333" s="99" t="str">
        <f>IF(COUNT($A333)=0,"",IF(K333="","--",IF(K333="3E","3E",LOOKUP(K333/M$2,{0,0.4,0.45,0.5,0.55,0.6,0.65,0.7,0.75,0.8,1},{0,2,2.25,2.5,2.75,3,3.25,3.5,3.75,4}))))</f>
        <v/>
      </c>
      <c r="N333" s="5" t="str">
        <f>IF(COUNT($A333)=0,"",IF($A333&lt;&gt;DR!$B335,"ERR",DR!AP335))</f>
        <v/>
      </c>
      <c r="O333" s="2" t="str">
        <f>IF(COUNT($A333)=0,"",IF(N333="3E","3E",IF(N333="","I",LOOKUP(N333/P$2,{0,0.4,0.45,0.5,0.55,0.6,0.65,0.7,0.75,0.8,1},{"F","D","C","C+","B-","B","B+","A-","A","A+"}))))</f>
        <v/>
      </c>
      <c r="P333" s="99" t="str">
        <f>IF(COUNT($A333)=0,"",IF(N333="","--",IF(N333="3E","3E",LOOKUP(N333/P$2,{0,0.4,0.45,0.5,0.55,0.6,0.65,0.7,0.75,0.8,1},{0,2,2.25,2.5,2.75,3,3.25,3.5,3.75,4}))))</f>
        <v/>
      </c>
      <c r="Q333" s="5" t="str">
        <f>IF(COUNT($A333)=0,"",IF($A333&lt;&gt;DR!$B335,"ERR",DR!AX335))</f>
        <v/>
      </c>
      <c r="R333" s="2" t="str">
        <f>IF(COUNT($A333)=0,"",IF(Q333="3E","3E",IF(Q333="","I",LOOKUP(Q333/S$2,{0,0.4,0.45,0.5,0.55,0.6,0.65,0.7,0.75,0.8,1},{"F","D","C","C+","B-","B","B+","A-","A","A+"}))))</f>
        <v/>
      </c>
      <c r="S333" s="99" t="str">
        <f>IF(COUNT($A333)=0,"",IF(Q333="","--",IF(Q333="3E","3E",LOOKUP(Q333/S$2,{0,0.4,0.45,0.5,0.55,0.6,0.65,0.7,0.75,0.8,1},{0,2,2.25,2.5,2.75,3,3.25,3.5,3.75,4}))))</f>
        <v/>
      </c>
      <c r="T333" s="5" t="str">
        <f>IF(OR(COUNT($A333)=0,DR!BZ335=""),"",IF($A333&lt;&gt;DR!$B335,"ERR",DR!BZ335))</f>
        <v/>
      </c>
      <c r="U333" s="2" t="str">
        <f>IF(COUNT($A333)=0,"",IF(T333="3E","3E",IF(T333="","I",LOOKUP(T333/V$2,{0,0.4,0.45,0.5,0.55,0.6,0.65,0.7,0.75,0.8,1},{"F","D","C","C+","B-","B","B+","A-","A","A+"}))))</f>
        <v/>
      </c>
      <c r="V333" s="99" t="str">
        <f>IF(COUNT($A333)=0,"",IF(T333="","--",IF(T333="3E","3E",LOOKUP(T333/V$2,{0,0.4,0.45,0.5,0.55,0.6,0.65,0.7,0.75,0.8,1},{0,2,2.25,2.5,2.75,3,3.25,3.5,3.75,4}))))</f>
        <v/>
      </c>
      <c r="W333" s="5" t="str">
        <f>IF(COUNT($A333)=0,"",IF($A333&lt;&gt;DR!$B335,"ERR",IF(DR!$A335="IM",DR!CL335,DR!CK335)))</f>
        <v/>
      </c>
      <c r="X333" s="2" t="str">
        <f>IF(COUNT($A333)=0,"",IF(W333="3E","3E",IF(W333="","I",LOOKUP(W333/Y$2,{0,0.4,0.45,0.5,0.55,0.6,0.65,0.7,0.75,0.8,1},{"F","D","C","C+","B-","B","B+","A-","A","A+"}))))</f>
        <v/>
      </c>
      <c r="Y333" s="99" t="str">
        <f>IF(COUNT($A333)=0,"",IF(W333="","--",IF(W333="3E","3E",LOOKUP(W333/Y$2,{0,0.4,0.45,0.5,0.55,0.6,0.65,0.7,0.75,0.8,1},{0,2,2.25,2.5,2.75,3,3.25,3.5,3.75,4}))))</f>
        <v/>
      </c>
      <c r="Z333" s="5" t="str">
        <f>IF(COUNT($A333)=0,"",IF($A333&lt;&gt;DR!$B335,"ERR",DR!BF335))</f>
        <v/>
      </c>
      <c r="AA333" s="2" t="str">
        <f>IF(COUNT($A333)=0,"",IF(Z333="3E","3E",IF(Z333="","I",LOOKUP(Z333/AB$2,{0,0.4,0.45,0.5,0.55,0.6,0.65,0.7,0.75,0.8,1},{"F","D","C","C+","B-","B","B+","A-","A","A+"}))))</f>
        <v/>
      </c>
      <c r="AB333" s="99" t="str">
        <f>IF(COUNT($A333)=0,"",IF(Z333="","--",IF(Z333="3E","3E",LOOKUP(Z333/AB$2,{0,0.4,0.45,0.5,0.55,0.6,0.65,0.7,0.75,0.8,1},{0,2,2.25,2.5,2.75,3,3.25,3.5,3.75,4}))))</f>
        <v/>
      </c>
      <c r="AC333" s="5" t="str">
        <f>IF(COUNT($A333)=0,"",IF($A333&lt;&gt;DR!$B335,"ERR",DR!BG335))</f>
        <v/>
      </c>
      <c r="AD333" s="2" t="str">
        <f>IF(COUNT($A333)=0,"",IF(AC333="3E","3E",IF(AC333="","I",LOOKUP(AC333/AE$2,{0,0.4,0.45,0.5,0.55,0.6,0.65,0.7,0.75,0.8,1},{"F","D","C","C+","B-","B","B+","A-","A","A+"}))))</f>
        <v/>
      </c>
      <c r="AE333" s="99" t="str">
        <f>IF(COUNT($A333)=0,"",IF(AC333="","--",IF(AC333="3E","3E",LOOKUP(AC333/AE$2,{0,0.4,0.45,0.5,0.55,0.6,0.65,0.7,0.75,0.8,1},{0,2,2.25,2.5,2.75,3,3.25,3.5,3.75,4}))))</f>
        <v/>
      </c>
      <c r="AF333" s="5" t="str">
        <f>IF(COUNT($A333)=0,"",IF($A333&lt;&gt;DR!$B335,"ERR",DR!BQ335))</f>
        <v/>
      </c>
      <c r="AG333" s="2" t="str">
        <f>IF(COUNT($A333)=0,"",IF(AF333="3E","3E",IF(AF333="","I",LOOKUP(AF333/AH$2,{0,0.4,0.45,0.5,0.55,0.6,0.65,0.7,0.75,0.8,1},{"F","D","C","C+","B-","B","B+","A-","A","A+"}))))</f>
        <v/>
      </c>
      <c r="AH333" s="99" t="str">
        <f>IF(COUNT($A333)=0,"",IF(AF333="","--",IF(AF333="3E","3E",LOOKUP(AF333/AH$2,{0,0.4,0.45,0.5,0.55,0.6,0.65,0.7,0.75,0.8,1},{0,2,2.25,2.5,2.75,3,3.25,3.5,3.75,4}))))</f>
        <v/>
      </c>
      <c r="AI333" s="5" t="str">
        <f>IF(COUNT($A333)=0,"",IF($A333&lt;&gt;DR!$B335,"ERR",DR!BY335))</f>
        <v/>
      </c>
      <c r="AJ333" s="2" t="str">
        <f>IF(COUNT($A333)=0,"",IF(AI333="3E","3E",IF(AI333="","I",LOOKUP(AI333/AK$2,{0,0.4,0.45,0.5,0.55,0.6,0.65,0.7,0.75,0.8,1},{"F","D","C","C+","B-","B","B+","A-","A","A+"}))))</f>
        <v/>
      </c>
      <c r="AK333" s="103" t="str">
        <f>IF(COUNT($A333)=0,"",IF(AI333="","--",IF(AI333="3E","3E",LOOKUP(AI333/AK$2,{0,0.4,0.45,0.5,0.55,0.6,0.65,0.7,0.75,0.8,1},{0,2,2.25,2.5,2.75,3,3.25,3.5,3.75,4}))))</f>
        <v/>
      </c>
      <c r="AL333" s="94" t="str">
        <f>IFERROR(IF(COUNT($A333)=0,"",IF(COUNT(W333)=0,"--",IF(COUNTIF(B333:AK333,"3E")&gt;0,"3E",SUM(IF(D333&gt;=2,D333*$D$3),IF(G333&gt;=2,G333*$G$3),IF(J333&gt;=2,J333*$J$3),IF(M333&gt;=2,M333*$M$3),IF(P333&gt;=2,P333*$P$3),IF(S333&gt;=2,S333*$S$3),IF(V333&gt;=2,V333*$V$3),IF(Y333&gt;=2,Y333*$Y$3),IF(AB333&gt;=2,AB333*$AB$3),IF(AE333&gt;=2,AE333*$AE$3),IF(AH333&gt;=2,AH333*$AH$3),IF(AK333&gt;=2,AK333*$AK$3))))),"")</f>
        <v/>
      </c>
      <c r="AM333" s="4" t="str">
        <f>IF(COUNT($A333)=0,"",IF(COUNT(W333)=0,"--",IF(COUNTIF(B333:Y333,"3E")&gt;0,"3E",TRUNC(SUM(IF(N(D333)&gt;=2,D$3*D333,0),IF(N(G333)&gt;=2,G$3*G333,0),IF(N(J333)&gt;=2,J$3*J333,0),IF(N(M333)&gt;=2,M$3*M333,0),IF(N(P333)&gt;=2,P$3*P333,0),IF(N(S333)&gt;=2,S$3*S333,0),IF(N(AB333)&gt;=2,AB$3*AB333,0),IF(N(AE333)&gt;=2,AE$3*AE333,0),IF(N(AH333)&gt;=2,AH$3*AH333,0),IF(N(V333)&gt;=2,V$3*V333,0),IF(N(Y333)&gt;=2,Y$3*Y333,0))/TCP,3))))</f>
        <v/>
      </c>
      <c r="AN333" s="2" t="str">
        <f>IFERROR(IF(COUNT($A333)=0,"",IF(COUNT(W333)=0,"--",IF(COUNTIF(B333:AK333,"3E")&gt;0,"3E",SUM(IF(D333&gt;=2,$D$3),IF(G333&gt;=2,$G$3),IF(J333&gt;=2,$J$3),IF(M333&gt;=2,$M$3),IF(P333&gt;=2,$P$3),IF(S333&gt;=2,$S$3),IF(V333&gt;=2,$V$3),IF(Y333&gt;=2,$Y$3),IF(AB333&gt;=2,$AB$3),IF(AE333&gt;=2,$AE$3),IF(AH333&gt;=2,$AH$3),IF(AK333&gt;=2,$AK$3))))),"")</f>
        <v/>
      </c>
      <c r="AO333" s="2" t="str">
        <f>IF(AM333="3E","3E",IF(COUNT($A333)=0,"",IF(COUNT(AK333)=0,"I",LOOKUP(AM333,{0,2,2.25,2.5,2.75,3,3.25,3.5,3.75,4},{"F","D","C","C+","B-","B","B+","A-","A","A+"}))))</f>
        <v/>
      </c>
      <c r="AP333" s="2" t="str">
        <f>IF(AM333="3E","3E",IF(OR(COUNT($A333)=0,COUNT(W333)=0),"",IF(AND(Y333&gt;=2,AM333&gt;=2,AN333&gt;=28),"PASS","FAIL")))</f>
        <v/>
      </c>
      <c r="AQ333" s="2" t="str">
        <f>IF(COUNT($A333)=0,"",IF(AP333="3E","3E",IF(AP333="PASS",CONCATENATE(IF(N(D333)&lt;2,"411F,",""),IF(N(G333)&lt;2,"412F,",""),IF(N(J333)&lt;2,"413F,",""),IF(N(M333)&lt;2,"421F,",""),IF(N(P333)&lt;2,"422F,",""),IF(N(S333)&lt;2,"423F,",""),IF(N(AB333)&lt;2,"431F,",""),IF(N(AE333)&lt;2,"432F,",""),IF(N(AH333)&lt;2,"433F,","")),"")))</f>
        <v/>
      </c>
      <c r="AR333" s="6" t="str">
        <f t="shared" si="6"/>
        <v/>
      </c>
    </row>
    <row r="334" spans="1:44" ht="18.95" customHeight="1" x14ac:dyDescent="0.25">
      <c r="A334" s="93" t="str">
        <f>IF(DR!$B336="","",DR!$B336)</f>
        <v/>
      </c>
      <c r="B334" s="5" t="str">
        <f>IF(COUNT($A334)=0,"",IF($A334&lt;&gt;DR!$B336,"ERR",DR!J336))</f>
        <v/>
      </c>
      <c r="C334" s="2" t="str">
        <f>IF(COUNT($A334)=0,"",IF(B334="3E","3E",IF(B334="","I",LOOKUP(B334/D$2,{0,0.4,0.45,0.5,0.55,0.6,0.65,0.7,0.75,0.8,1},{"F","D","C","C+","B-","B","B+","A-","A","A+"}))))</f>
        <v/>
      </c>
      <c r="D334" s="99" t="str">
        <f>IF(COUNT($A334)=0,"",IF(B334="","--",IF(B334="3E","3E",LOOKUP(B334/D$2,{0,0.4,0.45,0.5,0.55,0.6,0.65,0.7,0.75,0.8,1},{0,2,2.25,2.5,2.75,3,3.25,3.5,3.75,4}))))</f>
        <v/>
      </c>
      <c r="E334" s="5" t="str">
        <f>IF(COUNT($A334)=0,"",IF($A334&lt;&gt;DR!$B336,"ERR",DR!R336))</f>
        <v/>
      </c>
      <c r="F334" s="2" t="str">
        <f>IF(COUNT($A334)=0,"",IF(E334="3E","3E",IF(E334="","I",LOOKUP(E334/G$2,{0,0.4,0.45,0.5,0.55,0.6,0.65,0.7,0.75,0.8,1},{"F","D","C","C+","B-","B","B+","A-","A","A+"}))))</f>
        <v/>
      </c>
      <c r="G334" s="99" t="str">
        <f>IF(COUNT($A334)=0,"",IF(E334="","--",IF(E334="3E","3E",LOOKUP(E334/G$2,{0,0.4,0.45,0.5,0.55,0.6,0.65,0.7,0.75,0.8,1},{0,2,2.25,2.5,2.75,3,3.25,3.5,3.75,4}))))</f>
        <v/>
      </c>
      <c r="H334" s="5" t="str">
        <f>IF(COUNT($A334)=0,"",IF($A334&lt;&gt;DR!$B336,"ERR",DR!Z336))</f>
        <v/>
      </c>
      <c r="I334" s="2" t="str">
        <f>IF(COUNT($A334)=0,"",IF(H334="3E","3E",IF(H334="","I",LOOKUP(H334/J$2,{0,0.4,0.45,0.5,0.55,0.6,0.65,0.7,0.75,0.8,1},{"F","D","C","C+","B-","B","B+","A-","A","A+"}))))</f>
        <v/>
      </c>
      <c r="J334" s="99" t="str">
        <f>IF(COUNT($A334)=0,"",IF(H334="","--",IF(H334="3E","3E",LOOKUP(H334/J$2,{0,0.4,0.45,0.5,0.55,0.6,0.65,0.7,0.75,0.8,1},{0,2,2.25,2.5,2.75,3,3.25,3.5,3.75,4}))))</f>
        <v/>
      </c>
      <c r="K334" s="5" t="str">
        <f>IF(COUNT($A334)=0,"",IF($A334&lt;&gt;DR!$B336,"ERR",DR!AH336))</f>
        <v/>
      </c>
      <c r="L334" s="2" t="str">
        <f>IF(COUNT($A334)=0,"",IF(K334="3E","3E",IF(K334="","I",LOOKUP(K334/M$2,{0,0.4,0.45,0.5,0.55,0.6,0.65,0.7,0.75,0.8,1},{"F","D","C","C+","B-","B","B+","A-","A","A+"}))))</f>
        <v/>
      </c>
      <c r="M334" s="99" t="str">
        <f>IF(COUNT($A334)=0,"",IF(K334="","--",IF(K334="3E","3E",LOOKUP(K334/M$2,{0,0.4,0.45,0.5,0.55,0.6,0.65,0.7,0.75,0.8,1},{0,2,2.25,2.5,2.75,3,3.25,3.5,3.75,4}))))</f>
        <v/>
      </c>
      <c r="N334" s="5" t="str">
        <f>IF(COUNT($A334)=0,"",IF($A334&lt;&gt;DR!$B336,"ERR",DR!AP336))</f>
        <v/>
      </c>
      <c r="O334" s="2" t="str">
        <f>IF(COUNT($A334)=0,"",IF(N334="3E","3E",IF(N334="","I",LOOKUP(N334/P$2,{0,0.4,0.45,0.5,0.55,0.6,0.65,0.7,0.75,0.8,1},{"F","D","C","C+","B-","B","B+","A-","A","A+"}))))</f>
        <v/>
      </c>
      <c r="P334" s="99" t="str">
        <f>IF(COUNT($A334)=0,"",IF(N334="","--",IF(N334="3E","3E",LOOKUP(N334/P$2,{0,0.4,0.45,0.5,0.55,0.6,0.65,0.7,0.75,0.8,1},{0,2,2.25,2.5,2.75,3,3.25,3.5,3.75,4}))))</f>
        <v/>
      </c>
      <c r="Q334" s="5" t="str">
        <f>IF(COUNT($A334)=0,"",IF($A334&lt;&gt;DR!$B336,"ERR",DR!AX336))</f>
        <v/>
      </c>
      <c r="R334" s="2" t="str">
        <f>IF(COUNT($A334)=0,"",IF(Q334="3E","3E",IF(Q334="","I",LOOKUP(Q334/S$2,{0,0.4,0.45,0.5,0.55,0.6,0.65,0.7,0.75,0.8,1},{"F","D","C","C+","B-","B","B+","A-","A","A+"}))))</f>
        <v/>
      </c>
      <c r="S334" s="99" t="str">
        <f>IF(COUNT($A334)=0,"",IF(Q334="","--",IF(Q334="3E","3E",LOOKUP(Q334/S$2,{0,0.4,0.45,0.5,0.55,0.6,0.65,0.7,0.75,0.8,1},{0,2,2.25,2.5,2.75,3,3.25,3.5,3.75,4}))))</f>
        <v/>
      </c>
      <c r="T334" s="5" t="str">
        <f>IF(OR(COUNT($A334)=0,DR!BZ336=""),"",IF($A334&lt;&gt;DR!$B336,"ERR",DR!BZ336))</f>
        <v/>
      </c>
      <c r="U334" s="2" t="str">
        <f>IF(COUNT($A334)=0,"",IF(T334="3E","3E",IF(T334="","I",LOOKUP(T334/V$2,{0,0.4,0.45,0.5,0.55,0.6,0.65,0.7,0.75,0.8,1},{"F","D","C","C+","B-","B","B+","A-","A","A+"}))))</f>
        <v/>
      </c>
      <c r="V334" s="99" t="str">
        <f>IF(COUNT($A334)=0,"",IF(T334="","--",IF(T334="3E","3E",LOOKUP(T334/V$2,{0,0.4,0.45,0.5,0.55,0.6,0.65,0.7,0.75,0.8,1},{0,2,2.25,2.5,2.75,3,3.25,3.5,3.75,4}))))</f>
        <v/>
      </c>
      <c r="W334" s="5" t="str">
        <f>IF(COUNT($A334)=0,"",IF($A334&lt;&gt;DR!$B336,"ERR",IF(DR!$A336="IM",DR!CL336,DR!CK336)))</f>
        <v/>
      </c>
      <c r="X334" s="2" t="str">
        <f>IF(COUNT($A334)=0,"",IF(W334="3E","3E",IF(W334="","I",LOOKUP(W334/Y$2,{0,0.4,0.45,0.5,0.55,0.6,0.65,0.7,0.75,0.8,1},{"F","D","C","C+","B-","B","B+","A-","A","A+"}))))</f>
        <v/>
      </c>
      <c r="Y334" s="99" t="str">
        <f>IF(COUNT($A334)=0,"",IF(W334="","--",IF(W334="3E","3E",LOOKUP(W334/Y$2,{0,0.4,0.45,0.5,0.55,0.6,0.65,0.7,0.75,0.8,1},{0,2,2.25,2.5,2.75,3,3.25,3.5,3.75,4}))))</f>
        <v/>
      </c>
      <c r="Z334" s="5" t="str">
        <f>IF(COUNT($A334)=0,"",IF($A334&lt;&gt;DR!$B336,"ERR",DR!BF336))</f>
        <v/>
      </c>
      <c r="AA334" s="2" t="str">
        <f>IF(COUNT($A334)=0,"",IF(Z334="3E","3E",IF(Z334="","I",LOOKUP(Z334/AB$2,{0,0.4,0.45,0.5,0.55,0.6,0.65,0.7,0.75,0.8,1},{"F","D","C","C+","B-","B","B+","A-","A","A+"}))))</f>
        <v/>
      </c>
      <c r="AB334" s="99" t="str">
        <f>IF(COUNT($A334)=0,"",IF(Z334="","--",IF(Z334="3E","3E",LOOKUP(Z334/AB$2,{0,0.4,0.45,0.5,0.55,0.6,0.65,0.7,0.75,0.8,1},{0,2,2.25,2.5,2.75,3,3.25,3.5,3.75,4}))))</f>
        <v/>
      </c>
      <c r="AC334" s="5" t="str">
        <f>IF(COUNT($A334)=0,"",IF($A334&lt;&gt;DR!$B336,"ERR",DR!BG336))</f>
        <v/>
      </c>
      <c r="AD334" s="2" t="str">
        <f>IF(COUNT($A334)=0,"",IF(AC334="3E","3E",IF(AC334="","I",LOOKUP(AC334/AE$2,{0,0.4,0.45,0.5,0.55,0.6,0.65,0.7,0.75,0.8,1},{"F","D","C","C+","B-","B","B+","A-","A","A+"}))))</f>
        <v/>
      </c>
      <c r="AE334" s="99" t="str">
        <f>IF(COUNT($A334)=0,"",IF(AC334="","--",IF(AC334="3E","3E",LOOKUP(AC334/AE$2,{0,0.4,0.45,0.5,0.55,0.6,0.65,0.7,0.75,0.8,1},{0,2,2.25,2.5,2.75,3,3.25,3.5,3.75,4}))))</f>
        <v/>
      </c>
      <c r="AF334" s="5" t="str">
        <f>IF(COUNT($A334)=0,"",IF($A334&lt;&gt;DR!$B336,"ERR",DR!BQ336))</f>
        <v/>
      </c>
      <c r="AG334" s="2" t="str">
        <f>IF(COUNT($A334)=0,"",IF(AF334="3E","3E",IF(AF334="","I",LOOKUP(AF334/AH$2,{0,0.4,0.45,0.5,0.55,0.6,0.65,0.7,0.75,0.8,1},{"F","D","C","C+","B-","B","B+","A-","A","A+"}))))</f>
        <v/>
      </c>
      <c r="AH334" s="99" t="str">
        <f>IF(COUNT($A334)=0,"",IF(AF334="","--",IF(AF334="3E","3E",LOOKUP(AF334/AH$2,{0,0.4,0.45,0.5,0.55,0.6,0.65,0.7,0.75,0.8,1},{0,2,2.25,2.5,2.75,3,3.25,3.5,3.75,4}))))</f>
        <v/>
      </c>
      <c r="AI334" s="5" t="str">
        <f>IF(COUNT($A334)=0,"",IF($A334&lt;&gt;DR!$B336,"ERR",DR!BY336))</f>
        <v/>
      </c>
      <c r="AJ334" s="2" t="str">
        <f>IF(COUNT($A334)=0,"",IF(AI334="3E","3E",IF(AI334="","I",LOOKUP(AI334/AK$2,{0,0.4,0.45,0.5,0.55,0.6,0.65,0.7,0.75,0.8,1},{"F","D","C","C+","B-","B","B+","A-","A","A+"}))))</f>
        <v/>
      </c>
      <c r="AK334" s="103" t="str">
        <f>IF(COUNT($A334)=0,"",IF(AI334="","--",IF(AI334="3E","3E",LOOKUP(AI334/AK$2,{0,0.4,0.45,0.5,0.55,0.6,0.65,0.7,0.75,0.8,1},{0,2,2.25,2.5,2.75,3,3.25,3.5,3.75,4}))))</f>
        <v/>
      </c>
      <c r="AL334" s="94" t="str">
        <f>IFERROR(IF(COUNT($A334)=0,"",IF(COUNT(W334)=0,"--",IF(COUNTIF(B334:AK334,"3E")&gt;0,"3E",SUM(IF(D334&gt;=2,D334*$D$3),IF(G334&gt;=2,G334*$G$3),IF(J334&gt;=2,J334*$J$3),IF(M334&gt;=2,M334*$M$3),IF(P334&gt;=2,P334*$P$3),IF(S334&gt;=2,S334*$S$3),IF(V334&gt;=2,V334*$V$3),IF(Y334&gt;=2,Y334*$Y$3),IF(AB334&gt;=2,AB334*$AB$3),IF(AE334&gt;=2,AE334*$AE$3),IF(AH334&gt;=2,AH334*$AH$3),IF(AK334&gt;=2,AK334*$AK$3))))),"")</f>
        <v/>
      </c>
      <c r="AM334" s="4" t="str">
        <f>IF(COUNT($A334)=0,"",IF(COUNT(W334)=0,"--",IF(COUNTIF(B334:Y334,"3E")&gt;0,"3E",TRUNC(SUM(IF(N(D334)&gt;=2,D$3*D334,0),IF(N(G334)&gt;=2,G$3*G334,0),IF(N(J334)&gt;=2,J$3*J334,0),IF(N(M334)&gt;=2,M$3*M334,0),IF(N(P334)&gt;=2,P$3*P334,0),IF(N(S334)&gt;=2,S$3*S334,0),IF(N(AB334)&gt;=2,AB$3*AB334,0),IF(N(AE334)&gt;=2,AE$3*AE334,0),IF(N(AH334)&gt;=2,AH$3*AH334,0),IF(N(V334)&gt;=2,V$3*V334,0),IF(N(Y334)&gt;=2,Y$3*Y334,0))/TCP,3))))</f>
        <v/>
      </c>
      <c r="AN334" s="2" t="str">
        <f>IFERROR(IF(COUNT($A334)=0,"",IF(COUNT(W334)=0,"--",IF(COUNTIF(B334:AK334,"3E")&gt;0,"3E",SUM(IF(D334&gt;=2,$D$3),IF(G334&gt;=2,$G$3),IF(J334&gt;=2,$J$3),IF(M334&gt;=2,$M$3),IF(P334&gt;=2,$P$3),IF(S334&gt;=2,$S$3),IF(V334&gt;=2,$V$3),IF(Y334&gt;=2,$Y$3),IF(AB334&gt;=2,$AB$3),IF(AE334&gt;=2,$AE$3),IF(AH334&gt;=2,$AH$3),IF(AK334&gt;=2,$AK$3))))),"")</f>
        <v/>
      </c>
      <c r="AO334" s="2" t="str">
        <f>IF(AM334="3E","3E",IF(COUNT($A334)=0,"",IF(COUNT(AK334)=0,"I",LOOKUP(AM334,{0,2,2.25,2.5,2.75,3,3.25,3.5,3.75,4},{"F","D","C","C+","B-","B","B+","A-","A","A+"}))))</f>
        <v/>
      </c>
      <c r="AP334" s="2" t="str">
        <f>IF(AM334="3E","3E",IF(OR(COUNT($A334)=0,COUNT(W334)=0),"",IF(AND(Y334&gt;=2,AM334&gt;=2,AN334&gt;=28),"PASS","FAIL")))</f>
        <v/>
      </c>
      <c r="AQ334" s="2" t="str">
        <f>IF(COUNT($A334)=0,"",IF(AP334="3E","3E",IF(AP334="PASS",CONCATENATE(IF(N(D334)&lt;2,"411F,",""),IF(N(G334)&lt;2,"412F,",""),IF(N(J334)&lt;2,"413F,",""),IF(N(M334)&lt;2,"421F,",""),IF(N(P334)&lt;2,"422F,",""),IF(N(S334)&lt;2,"423F,",""),IF(N(AB334)&lt;2,"431F,",""),IF(N(AE334)&lt;2,"432F,",""),IF(N(AH334)&lt;2,"433F,","")),"")))</f>
        <v/>
      </c>
      <c r="AR334" s="6" t="str">
        <f t="shared" si="6"/>
        <v/>
      </c>
    </row>
    <row r="335" spans="1:44" ht="18.95" customHeight="1" x14ac:dyDescent="0.25">
      <c r="A335" s="93" t="str">
        <f>IF(DR!$B337="","",DR!$B337)</f>
        <v/>
      </c>
      <c r="B335" s="5" t="str">
        <f>IF(COUNT($A335)=0,"",IF($A335&lt;&gt;DR!$B337,"ERR",DR!J337))</f>
        <v/>
      </c>
      <c r="C335" s="2" t="str">
        <f>IF(COUNT($A335)=0,"",IF(B335="3E","3E",IF(B335="","I",LOOKUP(B335/D$2,{0,0.4,0.45,0.5,0.55,0.6,0.65,0.7,0.75,0.8,1},{"F","D","C","C+","B-","B","B+","A-","A","A+"}))))</f>
        <v/>
      </c>
      <c r="D335" s="99" t="str">
        <f>IF(COUNT($A335)=0,"",IF(B335="","--",IF(B335="3E","3E",LOOKUP(B335/D$2,{0,0.4,0.45,0.5,0.55,0.6,0.65,0.7,0.75,0.8,1},{0,2,2.25,2.5,2.75,3,3.25,3.5,3.75,4}))))</f>
        <v/>
      </c>
      <c r="E335" s="5" t="str">
        <f>IF(COUNT($A335)=0,"",IF($A335&lt;&gt;DR!$B337,"ERR",DR!R337))</f>
        <v/>
      </c>
      <c r="F335" s="2" t="str">
        <f>IF(COUNT($A335)=0,"",IF(E335="3E","3E",IF(E335="","I",LOOKUP(E335/G$2,{0,0.4,0.45,0.5,0.55,0.6,0.65,0.7,0.75,0.8,1},{"F","D","C","C+","B-","B","B+","A-","A","A+"}))))</f>
        <v/>
      </c>
      <c r="G335" s="99" t="str">
        <f>IF(COUNT($A335)=0,"",IF(E335="","--",IF(E335="3E","3E",LOOKUP(E335/G$2,{0,0.4,0.45,0.5,0.55,0.6,0.65,0.7,0.75,0.8,1},{0,2,2.25,2.5,2.75,3,3.25,3.5,3.75,4}))))</f>
        <v/>
      </c>
      <c r="H335" s="5" t="str">
        <f>IF(COUNT($A335)=0,"",IF($A335&lt;&gt;DR!$B337,"ERR",DR!Z337))</f>
        <v/>
      </c>
      <c r="I335" s="2" t="str">
        <f>IF(COUNT($A335)=0,"",IF(H335="3E","3E",IF(H335="","I",LOOKUP(H335/J$2,{0,0.4,0.45,0.5,0.55,0.6,0.65,0.7,0.75,0.8,1},{"F","D","C","C+","B-","B","B+","A-","A","A+"}))))</f>
        <v/>
      </c>
      <c r="J335" s="99" t="str">
        <f>IF(COUNT($A335)=0,"",IF(H335="","--",IF(H335="3E","3E",LOOKUP(H335/J$2,{0,0.4,0.45,0.5,0.55,0.6,0.65,0.7,0.75,0.8,1},{0,2,2.25,2.5,2.75,3,3.25,3.5,3.75,4}))))</f>
        <v/>
      </c>
      <c r="K335" s="5" t="str">
        <f>IF(COUNT($A335)=0,"",IF($A335&lt;&gt;DR!$B337,"ERR",DR!AH337))</f>
        <v/>
      </c>
      <c r="L335" s="2" t="str">
        <f>IF(COUNT($A335)=0,"",IF(K335="3E","3E",IF(K335="","I",LOOKUP(K335/M$2,{0,0.4,0.45,0.5,0.55,0.6,0.65,0.7,0.75,0.8,1},{"F","D","C","C+","B-","B","B+","A-","A","A+"}))))</f>
        <v/>
      </c>
      <c r="M335" s="99" t="str">
        <f>IF(COUNT($A335)=0,"",IF(K335="","--",IF(K335="3E","3E",LOOKUP(K335/M$2,{0,0.4,0.45,0.5,0.55,0.6,0.65,0.7,0.75,0.8,1},{0,2,2.25,2.5,2.75,3,3.25,3.5,3.75,4}))))</f>
        <v/>
      </c>
      <c r="N335" s="5" t="str">
        <f>IF(COUNT($A335)=0,"",IF($A335&lt;&gt;DR!$B337,"ERR",DR!AP337))</f>
        <v/>
      </c>
      <c r="O335" s="2" t="str">
        <f>IF(COUNT($A335)=0,"",IF(N335="3E","3E",IF(N335="","I",LOOKUP(N335/P$2,{0,0.4,0.45,0.5,0.55,0.6,0.65,0.7,0.75,0.8,1},{"F","D","C","C+","B-","B","B+","A-","A","A+"}))))</f>
        <v/>
      </c>
      <c r="P335" s="99" t="str">
        <f>IF(COUNT($A335)=0,"",IF(N335="","--",IF(N335="3E","3E",LOOKUP(N335/P$2,{0,0.4,0.45,0.5,0.55,0.6,0.65,0.7,0.75,0.8,1},{0,2,2.25,2.5,2.75,3,3.25,3.5,3.75,4}))))</f>
        <v/>
      </c>
      <c r="Q335" s="5" t="str">
        <f>IF(COUNT($A335)=0,"",IF($A335&lt;&gt;DR!$B337,"ERR",DR!AX337))</f>
        <v/>
      </c>
      <c r="R335" s="2" t="str">
        <f>IF(COUNT($A335)=0,"",IF(Q335="3E","3E",IF(Q335="","I",LOOKUP(Q335/S$2,{0,0.4,0.45,0.5,0.55,0.6,0.65,0.7,0.75,0.8,1},{"F","D","C","C+","B-","B","B+","A-","A","A+"}))))</f>
        <v/>
      </c>
      <c r="S335" s="99" t="str">
        <f>IF(COUNT($A335)=0,"",IF(Q335="","--",IF(Q335="3E","3E",LOOKUP(Q335/S$2,{0,0.4,0.45,0.5,0.55,0.6,0.65,0.7,0.75,0.8,1},{0,2,2.25,2.5,2.75,3,3.25,3.5,3.75,4}))))</f>
        <v/>
      </c>
      <c r="T335" s="5" t="str">
        <f>IF(OR(COUNT($A335)=0,DR!BZ337=""),"",IF($A335&lt;&gt;DR!$B337,"ERR",DR!BZ337))</f>
        <v/>
      </c>
      <c r="U335" s="2" t="str">
        <f>IF(COUNT($A335)=0,"",IF(T335="3E","3E",IF(T335="","I",LOOKUP(T335/V$2,{0,0.4,0.45,0.5,0.55,0.6,0.65,0.7,0.75,0.8,1},{"F","D","C","C+","B-","B","B+","A-","A","A+"}))))</f>
        <v/>
      </c>
      <c r="V335" s="99" t="str">
        <f>IF(COUNT($A335)=0,"",IF(T335="","--",IF(T335="3E","3E",LOOKUP(T335/V$2,{0,0.4,0.45,0.5,0.55,0.6,0.65,0.7,0.75,0.8,1},{0,2,2.25,2.5,2.75,3,3.25,3.5,3.75,4}))))</f>
        <v/>
      </c>
      <c r="W335" s="5" t="str">
        <f>IF(COUNT($A335)=0,"",IF($A335&lt;&gt;DR!$B337,"ERR",IF(DR!$A337="IM",DR!CL337,DR!CK337)))</f>
        <v/>
      </c>
      <c r="X335" s="2" t="str">
        <f>IF(COUNT($A335)=0,"",IF(W335="3E","3E",IF(W335="","I",LOOKUP(W335/Y$2,{0,0.4,0.45,0.5,0.55,0.6,0.65,0.7,0.75,0.8,1},{"F","D","C","C+","B-","B","B+","A-","A","A+"}))))</f>
        <v/>
      </c>
      <c r="Y335" s="99" t="str">
        <f>IF(COUNT($A335)=0,"",IF(W335="","--",IF(W335="3E","3E",LOOKUP(W335/Y$2,{0,0.4,0.45,0.5,0.55,0.6,0.65,0.7,0.75,0.8,1},{0,2,2.25,2.5,2.75,3,3.25,3.5,3.75,4}))))</f>
        <v/>
      </c>
      <c r="Z335" s="5" t="str">
        <f>IF(COUNT($A335)=0,"",IF($A335&lt;&gt;DR!$B337,"ERR",DR!BF337))</f>
        <v/>
      </c>
      <c r="AA335" s="2" t="str">
        <f>IF(COUNT($A335)=0,"",IF(Z335="3E","3E",IF(Z335="","I",LOOKUP(Z335/AB$2,{0,0.4,0.45,0.5,0.55,0.6,0.65,0.7,0.75,0.8,1},{"F","D","C","C+","B-","B","B+","A-","A","A+"}))))</f>
        <v/>
      </c>
      <c r="AB335" s="99" t="str">
        <f>IF(COUNT($A335)=0,"",IF(Z335="","--",IF(Z335="3E","3E",LOOKUP(Z335/AB$2,{0,0.4,0.45,0.5,0.55,0.6,0.65,0.7,0.75,0.8,1},{0,2,2.25,2.5,2.75,3,3.25,3.5,3.75,4}))))</f>
        <v/>
      </c>
      <c r="AC335" s="5" t="str">
        <f>IF(COUNT($A335)=0,"",IF($A335&lt;&gt;DR!$B337,"ERR",DR!BG337))</f>
        <v/>
      </c>
      <c r="AD335" s="2" t="str">
        <f>IF(COUNT($A335)=0,"",IF(AC335="3E","3E",IF(AC335="","I",LOOKUP(AC335/AE$2,{0,0.4,0.45,0.5,0.55,0.6,0.65,0.7,0.75,0.8,1},{"F","D","C","C+","B-","B","B+","A-","A","A+"}))))</f>
        <v/>
      </c>
      <c r="AE335" s="99" t="str">
        <f>IF(COUNT($A335)=0,"",IF(AC335="","--",IF(AC335="3E","3E",LOOKUP(AC335/AE$2,{0,0.4,0.45,0.5,0.55,0.6,0.65,0.7,0.75,0.8,1},{0,2,2.25,2.5,2.75,3,3.25,3.5,3.75,4}))))</f>
        <v/>
      </c>
      <c r="AF335" s="5" t="str">
        <f>IF(COUNT($A335)=0,"",IF($A335&lt;&gt;DR!$B337,"ERR",DR!BQ337))</f>
        <v/>
      </c>
      <c r="AG335" s="2" t="str">
        <f>IF(COUNT($A335)=0,"",IF(AF335="3E","3E",IF(AF335="","I",LOOKUP(AF335/AH$2,{0,0.4,0.45,0.5,0.55,0.6,0.65,0.7,0.75,0.8,1},{"F","D","C","C+","B-","B","B+","A-","A","A+"}))))</f>
        <v/>
      </c>
      <c r="AH335" s="99" t="str">
        <f>IF(COUNT($A335)=0,"",IF(AF335="","--",IF(AF335="3E","3E",LOOKUP(AF335/AH$2,{0,0.4,0.45,0.5,0.55,0.6,0.65,0.7,0.75,0.8,1},{0,2,2.25,2.5,2.75,3,3.25,3.5,3.75,4}))))</f>
        <v/>
      </c>
      <c r="AI335" s="5" t="str">
        <f>IF(COUNT($A335)=0,"",IF($A335&lt;&gt;DR!$B337,"ERR",DR!BY337))</f>
        <v/>
      </c>
      <c r="AJ335" s="2" t="str">
        <f>IF(COUNT($A335)=0,"",IF(AI335="3E","3E",IF(AI335="","I",LOOKUP(AI335/AK$2,{0,0.4,0.45,0.5,0.55,0.6,0.65,0.7,0.75,0.8,1},{"F","D","C","C+","B-","B","B+","A-","A","A+"}))))</f>
        <v/>
      </c>
      <c r="AK335" s="103" t="str">
        <f>IF(COUNT($A335)=0,"",IF(AI335="","--",IF(AI335="3E","3E",LOOKUP(AI335/AK$2,{0,0.4,0.45,0.5,0.55,0.6,0.65,0.7,0.75,0.8,1},{0,2,2.25,2.5,2.75,3,3.25,3.5,3.75,4}))))</f>
        <v/>
      </c>
      <c r="AL335" s="94" t="str">
        <f>IFERROR(IF(COUNT($A335)=0,"",IF(COUNT(W335)=0,"--",IF(COUNTIF(B335:AK335,"3E")&gt;0,"3E",SUM(IF(D335&gt;=2,D335*$D$3),IF(G335&gt;=2,G335*$G$3),IF(J335&gt;=2,J335*$J$3),IF(M335&gt;=2,M335*$M$3),IF(P335&gt;=2,P335*$P$3),IF(S335&gt;=2,S335*$S$3),IF(V335&gt;=2,V335*$V$3),IF(Y335&gt;=2,Y335*$Y$3),IF(AB335&gt;=2,AB335*$AB$3),IF(AE335&gt;=2,AE335*$AE$3),IF(AH335&gt;=2,AH335*$AH$3),IF(AK335&gt;=2,AK335*$AK$3))))),"")</f>
        <v/>
      </c>
      <c r="AM335" s="4" t="str">
        <f>IF(COUNT($A335)=0,"",IF(COUNT(W335)=0,"--",IF(COUNTIF(B335:Y335,"3E")&gt;0,"3E",TRUNC(SUM(IF(N(D335)&gt;=2,D$3*D335,0),IF(N(G335)&gt;=2,G$3*G335,0),IF(N(J335)&gt;=2,J$3*J335,0),IF(N(M335)&gt;=2,M$3*M335,0),IF(N(P335)&gt;=2,P$3*P335,0),IF(N(S335)&gt;=2,S$3*S335,0),IF(N(AB335)&gt;=2,AB$3*AB335,0),IF(N(AE335)&gt;=2,AE$3*AE335,0),IF(N(AH335)&gt;=2,AH$3*AH335,0),IF(N(V335)&gt;=2,V$3*V335,0),IF(N(Y335)&gt;=2,Y$3*Y335,0))/TCP,3))))</f>
        <v/>
      </c>
      <c r="AN335" s="2" t="str">
        <f>IFERROR(IF(COUNT($A335)=0,"",IF(COUNT(W335)=0,"--",IF(COUNTIF(B335:AK335,"3E")&gt;0,"3E",SUM(IF(D335&gt;=2,$D$3),IF(G335&gt;=2,$G$3),IF(J335&gt;=2,$J$3),IF(M335&gt;=2,$M$3),IF(P335&gt;=2,$P$3),IF(S335&gt;=2,$S$3),IF(V335&gt;=2,$V$3),IF(Y335&gt;=2,$Y$3),IF(AB335&gt;=2,$AB$3),IF(AE335&gt;=2,$AE$3),IF(AH335&gt;=2,$AH$3),IF(AK335&gt;=2,$AK$3))))),"")</f>
        <v/>
      </c>
      <c r="AO335" s="2" t="str">
        <f>IF(AM335="3E","3E",IF(COUNT($A335)=0,"",IF(COUNT(AK335)=0,"I",LOOKUP(AM335,{0,2,2.25,2.5,2.75,3,3.25,3.5,3.75,4},{"F","D","C","C+","B-","B","B+","A-","A","A+"}))))</f>
        <v/>
      </c>
      <c r="AP335" s="2" t="str">
        <f>IF(AM335="3E","3E",IF(OR(COUNT($A335)=0,COUNT(W335)=0),"",IF(AND(Y335&gt;=2,AM335&gt;=2,AN335&gt;=28),"PASS","FAIL")))</f>
        <v/>
      </c>
      <c r="AQ335" s="2" t="str">
        <f>IF(COUNT($A335)=0,"",IF(AP335="3E","3E",IF(AP335="PASS",CONCATENATE(IF(N(D335)&lt;2,"411F,",""),IF(N(G335)&lt;2,"412F,",""),IF(N(J335)&lt;2,"413F,",""),IF(N(M335)&lt;2,"421F,",""),IF(N(P335)&lt;2,"422F,",""),IF(N(S335)&lt;2,"423F,",""),IF(N(AB335)&lt;2,"431F,",""),IF(N(AE335)&lt;2,"432F,",""),IF(N(AH335)&lt;2,"433F,","")),"")))</f>
        <v/>
      </c>
      <c r="AR335" s="6" t="str">
        <f t="shared" si="6"/>
        <v/>
      </c>
    </row>
    <row r="336" spans="1:44" ht="18.95" customHeight="1" x14ac:dyDescent="0.25">
      <c r="A336" s="93" t="str">
        <f>IF(DR!$B338="","",DR!$B338)</f>
        <v/>
      </c>
      <c r="B336" s="5" t="str">
        <f>IF(COUNT($A336)=0,"",IF($A336&lt;&gt;DR!$B338,"ERR",DR!J338))</f>
        <v/>
      </c>
      <c r="C336" s="2" t="str">
        <f>IF(COUNT($A336)=0,"",IF(B336="3E","3E",IF(B336="","I",LOOKUP(B336/D$2,{0,0.4,0.45,0.5,0.55,0.6,0.65,0.7,0.75,0.8,1},{"F","D","C","C+","B-","B","B+","A-","A","A+"}))))</f>
        <v/>
      </c>
      <c r="D336" s="99" t="str">
        <f>IF(COUNT($A336)=0,"",IF(B336="","--",IF(B336="3E","3E",LOOKUP(B336/D$2,{0,0.4,0.45,0.5,0.55,0.6,0.65,0.7,0.75,0.8,1},{0,2,2.25,2.5,2.75,3,3.25,3.5,3.75,4}))))</f>
        <v/>
      </c>
      <c r="E336" s="5" t="str">
        <f>IF(COUNT($A336)=0,"",IF($A336&lt;&gt;DR!$B338,"ERR",DR!R338))</f>
        <v/>
      </c>
      <c r="F336" s="2" t="str">
        <f>IF(COUNT($A336)=0,"",IF(E336="3E","3E",IF(E336="","I",LOOKUP(E336/G$2,{0,0.4,0.45,0.5,0.55,0.6,0.65,0.7,0.75,0.8,1},{"F","D","C","C+","B-","B","B+","A-","A","A+"}))))</f>
        <v/>
      </c>
      <c r="G336" s="99" t="str">
        <f>IF(COUNT($A336)=0,"",IF(E336="","--",IF(E336="3E","3E",LOOKUP(E336/G$2,{0,0.4,0.45,0.5,0.55,0.6,0.65,0.7,0.75,0.8,1},{0,2,2.25,2.5,2.75,3,3.25,3.5,3.75,4}))))</f>
        <v/>
      </c>
      <c r="H336" s="5" t="str">
        <f>IF(COUNT($A336)=0,"",IF($A336&lt;&gt;DR!$B338,"ERR",DR!Z338))</f>
        <v/>
      </c>
      <c r="I336" s="2" t="str">
        <f>IF(COUNT($A336)=0,"",IF(H336="3E","3E",IF(H336="","I",LOOKUP(H336/J$2,{0,0.4,0.45,0.5,0.55,0.6,0.65,0.7,0.75,0.8,1},{"F","D","C","C+","B-","B","B+","A-","A","A+"}))))</f>
        <v/>
      </c>
      <c r="J336" s="99" t="str">
        <f>IF(COUNT($A336)=0,"",IF(H336="","--",IF(H336="3E","3E",LOOKUP(H336/J$2,{0,0.4,0.45,0.5,0.55,0.6,0.65,0.7,0.75,0.8,1},{0,2,2.25,2.5,2.75,3,3.25,3.5,3.75,4}))))</f>
        <v/>
      </c>
      <c r="K336" s="5" t="str">
        <f>IF(COUNT($A336)=0,"",IF($A336&lt;&gt;DR!$B338,"ERR",DR!AH338))</f>
        <v/>
      </c>
      <c r="L336" s="2" t="str">
        <f>IF(COUNT($A336)=0,"",IF(K336="3E","3E",IF(K336="","I",LOOKUP(K336/M$2,{0,0.4,0.45,0.5,0.55,0.6,0.65,0.7,0.75,0.8,1},{"F","D","C","C+","B-","B","B+","A-","A","A+"}))))</f>
        <v/>
      </c>
      <c r="M336" s="99" t="str">
        <f>IF(COUNT($A336)=0,"",IF(K336="","--",IF(K336="3E","3E",LOOKUP(K336/M$2,{0,0.4,0.45,0.5,0.55,0.6,0.65,0.7,0.75,0.8,1},{0,2,2.25,2.5,2.75,3,3.25,3.5,3.75,4}))))</f>
        <v/>
      </c>
      <c r="N336" s="5" t="str">
        <f>IF(COUNT($A336)=0,"",IF($A336&lt;&gt;DR!$B338,"ERR",DR!AP338))</f>
        <v/>
      </c>
      <c r="O336" s="2" t="str">
        <f>IF(COUNT($A336)=0,"",IF(N336="3E","3E",IF(N336="","I",LOOKUP(N336/P$2,{0,0.4,0.45,0.5,0.55,0.6,0.65,0.7,0.75,0.8,1},{"F","D","C","C+","B-","B","B+","A-","A","A+"}))))</f>
        <v/>
      </c>
      <c r="P336" s="99" t="str">
        <f>IF(COUNT($A336)=0,"",IF(N336="","--",IF(N336="3E","3E",LOOKUP(N336/P$2,{0,0.4,0.45,0.5,0.55,0.6,0.65,0.7,0.75,0.8,1},{0,2,2.25,2.5,2.75,3,3.25,3.5,3.75,4}))))</f>
        <v/>
      </c>
      <c r="Q336" s="5" t="str">
        <f>IF(COUNT($A336)=0,"",IF($A336&lt;&gt;DR!$B338,"ERR",DR!AX338))</f>
        <v/>
      </c>
      <c r="R336" s="2" t="str">
        <f>IF(COUNT($A336)=0,"",IF(Q336="3E","3E",IF(Q336="","I",LOOKUP(Q336/S$2,{0,0.4,0.45,0.5,0.55,0.6,0.65,0.7,0.75,0.8,1},{"F","D","C","C+","B-","B","B+","A-","A","A+"}))))</f>
        <v/>
      </c>
      <c r="S336" s="99" t="str">
        <f>IF(COUNT($A336)=0,"",IF(Q336="","--",IF(Q336="3E","3E",LOOKUP(Q336/S$2,{0,0.4,0.45,0.5,0.55,0.6,0.65,0.7,0.75,0.8,1},{0,2,2.25,2.5,2.75,3,3.25,3.5,3.75,4}))))</f>
        <v/>
      </c>
      <c r="T336" s="5" t="str">
        <f>IF(OR(COUNT($A336)=0,DR!BZ338=""),"",IF($A336&lt;&gt;DR!$B338,"ERR",DR!BZ338))</f>
        <v/>
      </c>
      <c r="U336" s="2" t="str">
        <f>IF(COUNT($A336)=0,"",IF(T336="3E","3E",IF(T336="","I",LOOKUP(T336/V$2,{0,0.4,0.45,0.5,0.55,0.6,0.65,0.7,0.75,0.8,1},{"F","D","C","C+","B-","B","B+","A-","A","A+"}))))</f>
        <v/>
      </c>
      <c r="V336" s="99" t="str">
        <f>IF(COUNT($A336)=0,"",IF(T336="","--",IF(T336="3E","3E",LOOKUP(T336/V$2,{0,0.4,0.45,0.5,0.55,0.6,0.65,0.7,0.75,0.8,1},{0,2,2.25,2.5,2.75,3,3.25,3.5,3.75,4}))))</f>
        <v/>
      </c>
      <c r="W336" s="5" t="str">
        <f>IF(COUNT($A336)=0,"",IF($A336&lt;&gt;DR!$B338,"ERR",IF(DR!$A338="IM",DR!CL338,DR!CK338)))</f>
        <v/>
      </c>
      <c r="X336" s="2" t="str">
        <f>IF(COUNT($A336)=0,"",IF(W336="3E","3E",IF(W336="","I",LOOKUP(W336/Y$2,{0,0.4,0.45,0.5,0.55,0.6,0.65,0.7,0.75,0.8,1},{"F","D","C","C+","B-","B","B+","A-","A","A+"}))))</f>
        <v/>
      </c>
      <c r="Y336" s="99" t="str">
        <f>IF(COUNT($A336)=0,"",IF(W336="","--",IF(W336="3E","3E",LOOKUP(W336/Y$2,{0,0.4,0.45,0.5,0.55,0.6,0.65,0.7,0.75,0.8,1},{0,2,2.25,2.5,2.75,3,3.25,3.5,3.75,4}))))</f>
        <v/>
      </c>
      <c r="Z336" s="5" t="str">
        <f>IF(COUNT($A336)=0,"",IF($A336&lt;&gt;DR!$B338,"ERR",DR!BF338))</f>
        <v/>
      </c>
      <c r="AA336" s="2" t="str">
        <f>IF(COUNT($A336)=0,"",IF(Z336="3E","3E",IF(Z336="","I",LOOKUP(Z336/AB$2,{0,0.4,0.45,0.5,0.55,0.6,0.65,0.7,0.75,0.8,1},{"F","D","C","C+","B-","B","B+","A-","A","A+"}))))</f>
        <v/>
      </c>
      <c r="AB336" s="99" t="str">
        <f>IF(COUNT($A336)=0,"",IF(Z336="","--",IF(Z336="3E","3E",LOOKUP(Z336/AB$2,{0,0.4,0.45,0.5,0.55,0.6,0.65,0.7,0.75,0.8,1},{0,2,2.25,2.5,2.75,3,3.25,3.5,3.75,4}))))</f>
        <v/>
      </c>
      <c r="AC336" s="5" t="str">
        <f>IF(COUNT($A336)=0,"",IF($A336&lt;&gt;DR!$B338,"ERR",DR!BG338))</f>
        <v/>
      </c>
      <c r="AD336" s="2" t="str">
        <f>IF(COUNT($A336)=0,"",IF(AC336="3E","3E",IF(AC336="","I",LOOKUP(AC336/AE$2,{0,0.4,0.45,0.5,0.55,0.6,0.65,0.7,0.75,0.8,1},{"F","D","C","C+","B-","B","B+","A-","A","A+"}))))</f>
        <v/>
      </c>
      <c r="AE336" s="99" t="str">
        <f>IF(COUNT($A336)=0,"",IF(AC336="","--",IF(AC336="3E","3E",LOOKUP(AC336/AE$2,{0,0.4,0.45,0.5,0.55,0.6,0.65,0.7,0.75,0.8,1},{0,2,2.25,2.5,2.75,3,3.25,3.5,3.75,4}))))</f>
        <v/>
      </c>
      <c r="AF336" s="5" t="str">
        <f>IF(COUNT($A336)=0,"",IF($A336&lt;&gt;DR!$B338,"ERR",DR!BQ338))</f>
        <v/>
      </c>
      <c r="AG336" s="2" t="str">
        <f>IF(COUNT($A336)=0,"",IF(AF336="3E","3E",IF(AF336="","I",LOOKUP(AF336/AH$2,{0,0.4,0.45,0.5,0.55,0.6,0.65,0.7,0.75,0.8,1},{"F","D","C","C+","B-","B","B+","A-","A","A+"}))))</f>
        <v/>
      </c>
      <c r="AH336" s="99" t="str">
        <f>IF(COUNT($A336)=0,"",IF(AF336="","--",IF(AF336="3E","3E",LOOKUP(AF336/AH$2,{0,0.4,0.45,0.5,0.55,0.6,0.65,0.7,0.75,0.8,1},{0,2,2.25,2.5,2.75,3,3.25,3.5,3.75,4}))))</f>
        <v/>
      </c>
      <c r="AI336" s="5" t="str">
        <f>IF(COUNT($A336)=0,"",IF($A336&lt;&gt;DR!$B338,"ERR",DR!BY338))</f>
        <v/>
      </c>
      <c r="AJ336" s="2" t="str">
        <f>IF(COUNT($A336)=0,"",IF(AI336="3E","3E",IF(AI336="","I",LOOKUP(AI336/AK$2,{0,0.4,0.45,0.5,0.55,0.6,0.65,0.7,0.75,0.8,1},{"F","D","C","C+","B-","B","B+","A-","A","A+"}))))</f>
        <v/>
      </c>
      <c r="AK336" s="103" t="str">
        <f>IF(COUNT($A336)=0,"",IF(AI336="","--",IF(AI336="3E","3E",LOOKUP(AI336/AK$2,{0,0.4,0.45,0.5,0.55,0.6,0.65,0.7,0.75,0.8,1},{0,2,2.25,2.5,2.75,3,3.25,3.5,3.75,4}))))</f>
        <v/>
      </c>
      <c r="AL336" s="94" t="str">
        <f>IFERROR(IF(COUNT($A336)=0,"",IF(COUNT(W336)=0,"--",IF(COUNTIF(B336:AK336,"3E")&gt;0,"3E",SUM(IF(D336&gt;=2,D336*$D$3),IF(G336&gt;=2,G336*$G$3),IF(J336&gt;=2,J336*$J$3),IF(M336&gt;=2,M336*$M$3),IF(P336&gt;=2,P336*$P$3),IF(S336&gt;=2,S336*$S$3),IF(V336&gt;=2,V336*$V$3),IF(Y336&gt;=2,Y336*$Y$3),IF(AB336&gt;=2,AB336*$AB$3),IF(AE336&gt;=2,AE336*$AE$3),IF(AH336&gt;=2,AH336*$AH$3),IF(AK336&gt;=2,AK336*$AK$3))))),"")</f>
        <v/>
      </c>
      <c r="AM336" s="4" t="str">
        <f>IF(COUNT($A336)=0,"",IF(COUNT(W336)=0,"--",IF(COUNTIF(B336:Y336,"3E")&gt;0,"3E",TRUNC(SUM(IF(N(D336)&gt;=2,D$3*D336,0),IF(N(G336)&gt;=2,G$3*G336,0),IF(N(J336)&gt;=2,J$3*J336,0),IF(N(M336)&gt;=2,M$3*M336,0),IF(N(P336)&gt;=2,P$3*P336,0),IF(N(S336)&gt;=2,S$3*S336,0),IF(N(AB336)&gt;=2,AB$3*AB336,0),IF(N(AE336)&gt;=2,AE$3*AE336,0),IF(N(AH336)&gt;=2,AH$3*AH336,0),IF(N(V336)&gt;=2,V$3*V336,0),IF(N(Y336)&gt;=2,Y$3*Y336,0))/TCP,3))))</f>
        <v/>
      </c>
      <c r="AN336" s="2" t="str">
        <f>IFERROR(IF(COUNT($A336)=0,"",IF(COUNT(W336)=0,"--",IF(COUNTIF(B336:AK336,"3E")&gt;0,"3E",SUM(IF(D336&gt;=2,$D$3),IF(G336&gt;=2,$G$3),IF(J336&gt;=2,$J$3),IF(M336&gt;=2,$M$3),IF(P336&gt;=2,$P$3),IF(S336&gt;=2,$S$3),IF(V336&gt;=2,$V$3),IF(Y336&gt;=2,$Y$3),IF(AB336&gt;=2,$AB$3),IF(AE336&gt;=2,$AE$3),IF(AH336&gt;=2,$AH$3),IF(AK336&gt;=2,$AK$3))))),"")</f>
        <v/>
      </c>
      <c r="AO336" s="2" t="str">
        <f>IF(AM336="3E","3E",IF(COUNT($A336)=0,"",IF(COUNT(AK336)=0,"I",LOOKUP(AM336,{0,2,2.25,2.5,2.75,3,3.25,3.5,3.75,4},{"F","D","C","C+","B-","B","B+","A-","A","A+"}))))</f>
        <v/>
      </c>
      <c r="AP336" s="2" t="str">
        <f>IF(AM336="3E","3E",IF(OR(COUNT($A336)=0,COUNT(W336)=0),"",IF(AND(Y336&gt;=2,AM336&gt;=2,AN336&gt;=28),"PASS","FAIL")))</f>
        <v/>
      </c>
      <c r="AQ336" s="2" t="str">
        <f>IF(COUNT($A336)=0,"",IF(AP336="3E","3E",IF(AP336="PASS",CONCATENATE(IF(N(D336)&lt;2,"411F,",""),IF(N(G336)&lt;2,"412F,",""),IF(N(J336)&lt;2,"413F,",""),IF(N(M336)&lt;2,"421F,",""),IF(N(P336)&lt;2,"422F,",""),IF(N(S336)&lt;2,"423F,",""),IF(N(AB336)&lt;2,"431F,",""),IF(N(AE336)&lt;2,"432F,",""),IF(N(AH336)&lt;2,"433F,","")),"")))</f>
        <v/>
      </c>
      <c r="AR336" s="6" t="str">
        <f t="shared" si="6"/>
        <v/>
      </c>
    </row>
    <row r="337" spans="1:44" ht="18.95" customHeight="1" x14ac:dyDescent="0.25">
      <c r="A337" s="93" t="str">
        <f>IF(DR!$B339="","",DR!$B339)</f>
        <v/>
      </c>
      <c r="B337" s="5" t="str">
        <f>IF(COUNT($A337)=0,"",IF($A337&lt;&gt;DR!$B339,"ERR",DR!J339))</f>
        <v/>
      </c>
      <c r="C337" s="2" t="str">
        <f>IF(COUNT($A337)=0,"",IF(B337="3E","3E",IF(B337="","I",LOOKUP(B337/D$2,{0,0.4,0.45,0.5,0.55,0.6,0.65,0.7,0.75,0.8,1},{"F","D","C","C+","B-","B","B+","A-","A","A+"}))))</f>
        <v/>
      </c>
      <c r="D337" s="99" t="str">
        <f>IF(COUNT($A337)=0,"",IF(B337="","--",IF(B337="3E","3E",LOOKUP(B337/D$2,{0,0.4,0.45,0.5,0.55,0.6,0.65,0.7,0.75,0.8,1},{0,2,2.25,2.5,2.75,3,3.25,3.5,3.75,4}))))</f>
        <v/>
      </c>
      <c r="E337" s="5" t="str">
        <f>IF(COUNT($A337)=0,"",IF($A337&lt;&gt;DR!$B339,"ERR",DR!R339))</f>
        <v/>
      </c>
      <c r="F337" s="2" t="str">
        <f>IF(COUNT($A337)=0,"",IF(E337="3E","3E",IF(E337="","I",LOOKUP(E337/G$2,{0,0.4,0.45,0.5,0.55,0.6,0.65,0.7,0.75,0.8,1},{"F","D","C","C+","B-","B","B+","A-","A","A+"}))))</f>
        <v/>
      </c>
      <c r="G337" s="99" t="str">
        <f>IF(COUNT($A337)=0,"",IF(E337="","--",IF(E337="3E","3E",LOOKUP(E337/G$2,{0,0.4,0.45,0.5,0.55,0.6,0.65,0.7,0.75,0.8,1},{0,2,2.25,2.5,2.75,3,3.25,3.5,3.75,4}))))</f>
        <v/>
      </c>
      <c r="H337" s="5" t="str">
        <f>IF(COUNT($A337)=0,"",IF($A337&lt;&gt;DR!$B339,"ERR",DR!Z339))</f>
        <v/>
      </c>
      <c r="I337" s="2" t="str">
        <f>IF(COUNT($A337)=0,"",IF(H337="3E","3E",IF(H337="","I",LOOKUP(H337/J$2,{0,0.4,0.45,0.5,0.55,0.6,0.65,0.7,0.75,0.8,1},{"F","D","C","C+","B-","B","B+","A-","A","A+"}))))</f>
        <v/>
      </c>
      <c r="J337" s="99" t="str">
        <f>IF(COUNT($A337)=0,"",IF(H337="","--",IF(H337="3E","3E",LOOKUP(H337/J$2,{0,0.4,0.45,0.5,0.55,0.6,0.65,0.7,0.75,0.8,1},{0,2,2.25,2.5,2.75,3,3.25,3.5,3.75,4}))))</f>
        <v/>
      </c>
      <c r="K337" s="5" t="str">
        <f>IF(COUNT($A337)=0,"",IF($A337&lt;&gt;DR!$B339,"ERR",DR!AH339))</f>
        <v/>
      </c>
      <c r="L337" s="2" t="str">
        <f>IF(COUNT($A337)=0,"",IF(K337="3E","3E",IF(K337="","I",LOOKUP(K337/M$2,{0,0.4,0.45,0.5,0.55,0.6,0.65,0.7,0.75,0.8,1},{"F","D","C","C+","B-","B","B+","A-","A","A+"}))))</f>
        <v/>
      </c>
      <c r="M337" s="99" t="str">
        <f>IF(COUNT($A337)=0,"",IF(K337="","--",IF(K337="3E","3E",LOOKUP(K337/M$2,{0,0.4,0.45,0.5,0.55,0.6,0.65,0.7,0.75,0.8,1},{0,2,2.25,2.5,2.75,3,3.25,3.5,3.75,4}))))</f>
        <v/>
      </c>
      <c r="N337" s="5" t="str">
        <f>IF(COUNT($A337)=0,"",IF($A337&lt;&gt;DR!$B339,"ERR",DR!AP339))</f>
        <v/>
      </c>
      <c r="O337" s="2" t="str">
        <f>IF(COUNT($A337)=0,"",IF(N337="3E","3E",IF(N337="","I",LOOKUP(N337/P$2,{0,0.4,0.45,0.5,0.55,0.6,0.65,0.7,0.75,0.8,1},{"F","D","C","C+","B-","B","B+","A-","A","A+"}))))</f>
        <v/>
      </c>
      <c r="P337" s="99" t="str">
        <f>IF(COUNT($A337)=0,"",IF(N337="","--",IF(N337="3E","3E",LOOKUP(N337/P$2,{0,0.4,0.45,0.5,0.55,0.6,0.65,0.7,0.75,0.8,1},{0,2,2.25,2.5,2.75,3,3.25,3.5,3.75,4}))))</f>
        <v/>
      </c>
      <c r="Q337" s="5" t="str">
        <f>IF(COUNT($A337)=0,"",IF($A337&lt;&gt;DR!$B339,"ERR",DR!AX339))</f>
        <v/>
      </c>
      <c r="R337" s="2" t="str">
        <f>IF(COUNT($A337)=0,"",IF(Q337="3E","3E",IF(Q337="","I",LOOKUP(Q337/S$2,{0,0.4,0.45,0.5,0.55,0.6,0.65,0.7,0.75,0.8,1},{"F","D","C","C+","B-","B","B+","A-","A","A+"}))))</f>
        <v/>
      </c>
      <c r="S337" s="99" t="str">
        <f>IF(COUNT($A337)=0,"",IF(Q337="","--",IF(Q337="3E","3E",LOOKUP(Q337/S$2,{0,0.4,0.45,0.5,0.55,0.6,0.65,0.7,0.75,0.8,1},{0,2,2.25,2.5,2.75,3,3.25,3.5,3.75,4}))))</f>
        <v/>
      </c>
      <c r="T337" s="5" t="str">
        <f>IF(OR(COUNT($A337)=0,DR!BZ339=""),"",IF($A337&lt;&gt;DR!$B339,"ERR",DR!BZ339))</f>
        <v/>
      </c>
      <c r="U337" s="2" t="str">
        <f>IF(COUNT($A337)=0,"",IF(T337="3E","3E",IF(T337="","I",LOOKUP(T337/V$2,{0,0.4,0.45,0.5,0.55,0.6,0.65,0.7,0.75,0.8,1},{"F","D","C","C+","B-","B","B+","A-","A","A+"}))))</f>
        <v/>
      </c>
      <c r="V337" s="99" t="str">
        <f>IF(COUNT($A337)=0,"",IF(T337="","--",IF(T337="3E","3E",LOOKUP(T337/V$2,{0,0.4,0.45,0.5,0.55,0.6,0.65,0.7,0.75,0.8,1},{0,2,2.25,2.5,2.75,3,3.25,3.5,3.75,4}))))</f>
        <v/>
      </c>
      <c r="W337" s="5" t="str">
        <f>IF(COUNT($A337)=0,"",IF($A337&lt;&gt;DR!$B339,"ERR",IF(DR!$A339="IM",DR!CL339,DR!CK339)))</f>
        <v/>
      </c>
      <c r="X337" s="2" t="str">
        <f>IF(COUNT($A337)=0,"",IF(W337="3E","3E",IF(W337="","I",LOOKUP(W337/Y$2,{0,0.4,0.45,0.5,0.55,0.6,0.65,0.7,0.75,0.8,1},{"F","D","C","C+","B-","B","B+","A-","A","A+"}))))</f>
        <v/>
      </c>
      <c r="Y337" s="99" t="str">
        <f>IF(COUNT($A337)=0,"",IF(W337="","--",IF(W337="3E","3E",LOOKUP(W337/Y$2,{0,0.4,0.45,0.5,0.55,0.6,0.65,0.7,0.75,0.8,1},{0,2,2.25,2.5,2.75,3,3.25,3.5,3.75,4}))))</f>
        <v/>
      </c>
      <c r="Z337" s="5" t="str">
        <f>IF(COUNT($A337)=0,"",IF($A337&lt;&gt;DR!$B339,"ERR",DR!BF339))</f>
        <v/>
      </c>
      <c r="AA337" s="2" t="str">
        <f>IF(COUNT($A337)=0,"",IF(Z337="3E","3E",IF(Z337="","I",LOOKUP(Z337/AB$2,{0,0.4,0.45,0.5,0.55,0.6,0.65,0.7,0.75,0.8,1},{"F","D","C","C+","B-","B","B+","A-","A","A+"}))))</f>
        <v/>
      </c>
      <c r="AB337" s="99" t="str">
        <f>IF(COUNT($A337)=0,"",IF(Z337="","--",IF(Z337="3E","3E",LOOKUP(Z337/AB$2,{0,0.4,0.45,0.5,0.55,0.6,0.65,0.7,0.75,0.8,1},{0,2,2.25,2.5,2.75,3,3.25,3.5,3.75,4}))))</f>
        <v/>
      </c>
      <c r="AC337" s="5" t="str">
        <f>IF(COUNT($A337)=0,"",IF($A337&lt;&gt;DR!$B339,"ERR",DR!BG339))</f>
        <v/>
      </c>
      <c r="AD337" s="2" t="str">
        <f>IF(COUNT($A337)=0,"",IF(AC337="3E","3E",IF(AC337="","I",LOOKUP(AC337/AE$2,{0,0.4,0.45,0.5,0.55,0.6,0.65,0.7,0.75,0.8,1},{"F","D","C","C+","B-","B","B+","A-","A","A+"}))))</f>
        <v/>
      </c>
      <c r="AE337" s="99" t="str">
        <f>IF(COUNT($A337)=0,"",IF(AC337="","--",IF(AC337="3E","3E",LOOKUP(AC337/AE$2,{0,0.4,0.45,0.5,0.55,0.6,0.65,0.7,0.75,0.8,1},{0,2,2.25,2.5,2.75,3,3.25,3.5,3.75,4}))))</f>
        <v/>
      </c>
      <c r="AF337" s="5" t="str">
        <f>IF(COUNT($A337)=0,"",IF($A337&lt;&gt;DR!$B339,"ERR",DR!BQ339))</f>
        <v/>
      </c>
      <c r="AG337" s="2" t="str">
        <f>IF(COUNT($A337)=0,"",IF(AF337="3E","3E",IF(AF337="","I",LOOKUP(AF337/AH$2,{0,0.4,0.45,0.5,0.55,0.6,0.65,0.7,0.75,0.8,1},{"F","D","C","C+","B-","B","B+","A-","A","A+"}))))</f>
        <v/>
      </c>
      <c r="AH337" s="99" t="str">
        <f>IF(COUNT($A337)=0,"",IF(AF337="","--",IF(AF337="3E","3E",LOOKUP(AF337/AH$2,{0,0.4,0.45,0.5,0.55,0.6,0.65,0.7,0.75,0.8,1},{0,2,2.25,2.5,2.75,3,3.25,3.5,3.75,4}))))</f>
        <v/>
      </c>
      <c r="AI337" s="5" t="str">
        <f>IF(COUNT($A337)=0,"",IF($A337&lt;&gt;DR!$B339,"ERR",DR!BY339))</f>
        <v/>
      </c>
      <c r="AJ337" s="2" t="str">
        <f>IF(COUNT($A337)=0,"",IF(AI337="3E","3E",IF(AI337="","I",LOOKUP(AI337/AK$2,{0,0.4,0.45,0.5,0.55,0.6,0.65,0.7,0.75,0.8,1},{"F","D","C","C+","B-","B","B+","A-","A","A+"}))))</f>
        <v/>
      </c>
      <c r="AK337" s="103" t="str">
        <f>IF(COUNT($A337)=0,"",IF(AI337="","--",IF(AI337="3E","3E",LOOKUP(AI337/AK$2,{0,0.4,0.45,0.5,0.55,0.6,0.65,0.7,0.75,0.8,1},{0,2,2.25,2.5,2.75,3,3.25,3.5,3.75,4}))))</f>
        <v/>
      </c>
      <c r="AL337" s="94" t="str">
        <f>IFERROR(IF(COUNT($A337)=0,"",IF(COUNT(W337)=0,"--",IF(COUNTIF(B337:AK337,"3E")&gt;0,"3E",SUM(IF(D337&gt;=2,D337*$D$3),IF(G337&gt;=2,G337*$G$3),IF(J337&gt;=2,J337*$J$3),IF(M337&gt;=2,M337*$M$3),IF(P337&gt;=2,P337*$P$3),IF(S337&gt;=2,S337*$S$3),IF(V337&gt;=2,V337*$V$3),IF(Y337&gt;=2,Y337*$Y$3),IF(AB337&gt;=2,AB337*$AB$3),IF(AE337&gt;=2,AE337*$AE$3),IF(AH337&gt;=2,AH337*$AH$3),IF(AK337&gt;=2,AK337*$AK$3))))),"")</f>
        <v/>
      </c>
      <c r="AM337" s="4" t="str">
        <f>IF(COUNT($A337)=0,"",IF(COUNT(W337)=0,"--",IF(COUNTIF(B337:Y337,"3E")&gt;0,"3E",TRUNC(SUM(IF(N(D337)&gt;=2,D$3*D337,0),IF(N(G337)&gt;=2,G$3*G337,0),IF(N(J337)&gt;=2,J$3*J337,0),IF(N(M337)&gt;=2,M$3*M337,0),IF(N(P337)&gt;=2,P$3*P337,0),IF(N(S337)&gt;=2,S$3*S337,0),IF(N(AB337)&gt;=2,AB$3*AB337,0),IF(N(AE337)&gt;=2,AE$3*AE337,0),IF(N(AH337)&gt;=2,AH$3*AH337,0),IF(N(V337)&gt;=2,V$3*V337,0),IF(N(Y337)&gt;=2,Y$3*Y337,0))/TCP,3))))</f>
        <v/>
      </c>
      <c r="AN337" s="2" t="str">
        <f>IFERROR(IF(COUNT($A337)=0,"",IF(COUNT(W337)=0,"--",IF(COUNTIF(B337:AK337,"3E")&gt;0,"3E",SUM(IF(D337&gt;=2,$D$3),IF(G337&gt;=2,$G$3),IF(J337&gt;=2,$J$3),IF(M337&gt;=2,$M$3),IF(P337&gt;=2,$P$3),IF(S337&gt;=2,$S$3),IF(V337&gt;=2,$V$3),IF(Y337&gt;=2,$Y$3),IF(AB337&gt;=2,$AB$3),IF(AE337&gt;=2,$AE$3),IF(AH337&gt;=2,$AH$3),IF(AK337&gt;=2,$AK$3))))),"")</f>
        <v/>
      </c>
      <c r="AO337" s="2" t="str">
        <f>IF(AM337="3E","3E",IF(COUNT($A337)=0,"",IF(COUNT(AK337)=0,"I",LOOKUP(AM337,{0,2,2.25,2.5,2.75,3,3.25,3.5,3.75,4},{"F","D","C","C+","B-","B","B+","A-","A","A+"}))))</f>
        <v/>
      </c>
      <c r="AP337" s="2" t="str">
        <f>IF(AM337="3E","3E",IF(OR(COUNT($A337)=0,COUNT(W337)=0),"",IF(AND(Y337&gt;=2,AM337&gt;=2,AN337&gt;=28),"PASS","FAIL")))</f>
        <v/>
      </c>
      <c r="AQ337" s="2" t="str">
        <f>IF(COUNT($A337)=0,"",IF(AP337="3E","3E",IF(AP337="PASS",CONCATENATE(IF(N(D337)&lt;2,"411F,",""),IF(N(G337)&lt;2,"412F,",""),IF(N(J337)&lt;2,"413F,",""),IF(N(M337)&lt;2,"421F,",""),IF(N(P337)&lt;2,"422F,",""),IF(N(S337)&lt;2,"423F,",""),IF(N(AB337)&lt;2,"431F,",""),IF(N(AE337)&lt;2,"432F,",""),IF(N(AH337)&lt;2,"433F,","")),"")))</f>
        <v/>
      </c>
      <c r="AR337" s="6" t="str">
        <f t="shared" si="6"/>
        <v/>
      </c>
    </row>
    <row r="338" spans="1:44" ht="18.95" customHeight="1" x14ac:dyDescent="0.25">
      <c r="A338" s="93" t="str">
        <f>IF(DR!$B340="","",DR!$B340)</f>
        <v/>
      </c>
      <c r="B338" s="5" t="str">
        <f>IF(COUNT($A338)=0,"",IF($A338&lt;&gt;DR!$B340,"ERR",DR!J340))</f>
        <v/>
      </c>
      <c r="C338" s="2" t="str">
        <f>IF(COUNT($A338)=0,"",IF(B338="3E","3E",IF(B338="","I",LOOKUP(B338/D$2,{0,0.4,0.45,0.5,0.55,0.6,0.65,0.7,0.75,0.8,1},{"F","D","C","C+","B-","B","B+","A-","A","A+"}))))</f>
        <v/>
      </c>
      <c r="D338" s="99" t="str">
        <f>IF(COUNT($A338)=0,"",IF(B338="","--",IF(B338="3E","3E",LOOKUP(B338/D$2,{0,0.4,0.45,0.5,0.55,0.6,0.65,0.7,0.75,0.8,1},{0,2,2.25,2.5,2.75,3,3.25,3.5,3.75,4}))))</f>
        <v/>
      </c>
      <c r="E338" s="5" t="str">
        <f>IF(COUNT($A338)=0,"",IF($A338&lt;&gt;DR!$B340,"ERR",DR!R340))</f>
        <v/>
      </c>
      <c r="F338" s="2" t="str">
        <f>IF(COUNT($A338)=0,"",IF(E338="3E","3E",IF(E338="","I",LOOKUP(E338/G$2,{0,0.4,0.45,0.5,0.55,0.6,0.65,0.7,0.75,0.8,1},{"F","D","C","C+","B-","B","B+","A-","A","A+"}))))</f>
        <v/>
      </c>
      <c r="G338" s="99" t="str">
        <f>IF(COUNT($A338)=0,"",IF(E338="","--",IF(E338="3E","3E",LOOKUP(E338/G$2,{0,0.4,0.45,0.5,0.55,0.6,0.65,0.7,0.75,0.8,1},{0,2,2.25,2.5,2.75,3,3.25,3.5,3.75,4}))))</f>
        <v/>
      </c>
      <c r="H338" s="5" t="str">
        <f>IF(COUNT($A338)=0,"",IF($A338&lt;&gt;DR!$B340,"ERR",DR!Z340))</f>
        <v/>
      </c>
      <c r="I338" s="2" t="str">
        <f>IF(COUNT($A338)=0,"",IF(H338="3E","3E",IF(H338="","I",LOOKUP(H338/J$2,{0,0.4,0.45,0.5,0.55,0.6,0.65,0.7,0.75,0.8,1},{"F","D","C","C+","B-","B","B+","A-","A","A+"}))))</f>
        <v/>
      </c>
      <c r="J338" s="99" t="str">
        <f>IF(COUNT($A338)=0,"",IF(H338="","--",IF(H338="3E","3E",LOOKUP(H338/J$2,{0,0.4,0.45,0.5,0.55,0.6,0.65,0.7,0.75,0.8,1},{0,2,2.25,2.5,2.75,3,3.25,3.5,3.75,4}))))</f>
        <v/>
      </c>
      <c r="K338" s="5" t="str">
        <f>IF(COUNT($A338)=0,"",IF($A338&lt;&gt;DR!$B340,"ERR",DR!AH340))</f>
        <v/>
      </c>
      <c r="L338" s="2" t="str">
        <f>IF(COUNT($A338)=0,"",IF(K338="3E","3E",IF(K338="","I",LOOKUP(K338/M$2,{0,0.4,0.45,0.5,0.55,0.6,0.65,0.7,0.75,0.8,1},{"F","D","C","C+","B-","B","B+","A-","A","A+"}))))</f>
        <v/>
      </c>
      <c r="M338" s="99" t="str">
        <f>IF(COUNT($A338)=0,"",IF(K338="","--",IF(K338="3E","3E",LOOKUP(K338/M$2,{0,0.4,0.45,0.5,0.55,0.6,0.65,0.7,0.75,0.8,1},{0,2,2.25,2.5,2.75,3,3.25,3.5,3.75,4}))))</f>
        <v/>
      </c>
      <c r="N338" s="5" t="str">
        <f>IF(COUNT($A338)=0,"",IF($A338&lt;&gt;DR!$B340,"ERR",DR!AP340))</f>
        <v/>
      </c>
      <c r="O338" s="2" t="str">
        <f>IF(COUNT($A338)=0,"",IF(N338="3E","3E",IF(N338="","I",LOOKUP(N338/P$2,{0,0.4,0.45,0.5,0.55,0.6,0.65,0.7,0.75,0.8,1},{"F","D","C","C+","B-","B","B+","A-","A","A+"}))))</f>
        <v/>
      </c>
      <c r="P338" s="99" t="str">
        <f>IF(COUNT($A338)=0,"",IF(N338="","--",IF(N338="3E","3E",LOOKUP(N338/P$2,{0,0.4,0.45,0.5,0.55,0.6,0.65,0.7,0.75,0.8,1},{0,2,2.25,2.5,2.75,3,3.25,3.5,3.75,4}))))</f>
        <v/>
      </c>
      <c r="Q338" s="5" t="str">
        <f>IF(COUNT($A338)=0,"",IF($A338&lt;&gt;DR!$B340,"ERR",DR!AX340))</f>
        <v/>
      </c>
      <c r="R338" s="2" t="str">
        <f>IF(COUNT($A338)=0,"",IF(Q338="3E","3E",IF(Q338="","I",LOOKUP(Q338/S$2,{0,0.4,0.45,0.5,0.55,0.6,0.65,0.7,0.75,0.8,1},{"F","D","C","C+","B-","B","B+","A-","A","A+"}))))</f>
        <v/>
      </c>
      <c r="S338" s="99" t="str">
        <f>IF(COUNT($A338)=0,"",IF(Q338="","--",IF(Q338="3E","3E",LOOKUP(Q338/S$2,{0,0.4,0.45,0.5,0.55,0.6,0.65,0.7,0.75,0.8,1},{0,2,2.25,2.5,2.75,3,3.25,3.5,3.75,4}))))</f>
        <v/>
      </c>
      <c r="T338" s="5" t="str">
        <f>IF(OR(COUNT($A338)=0,DR!BZ340=""),"",IF($A338&lt;&gt;DR!$B340,"ERR",DR!BZ340))</f>
        <v/>
      </c>
      <c r="U338" s="2" t="str">
        <f>IF(COUNT($A338)=0,"",IF(T338="3E","3E",IF(T338="","I",LOOKUP(T338/V$2,{0,0.4,0.45,0.5,0.55,0.6,0.65,0.7,0.75,0.8,1},{"F","D","C","C+","B-","B","B+","A-","A","A+"}))))</f>
        <v/>
      </c>
      <c r="V338" s="99" t="str">
        <f>IF(COUNT($A338)=0,"",IF(T338="","--",IF(T338="3E","3E",LOOKUP(T338/V$2,{0,0.4,0.45,0.5,0.55,0.6,0.65,0.7,0.75,0.8,1},{0,2,2.25,2.5,2.75,3,3.25,3.5,3.75,4}))))</f>
        <v/>
      </c>
      <c r="W338" s="5" t="str">
        <f>IF(COUNT($A338)=0,"",IF($A338&lt;&gt;DR!$B340,"ERR",IF(DR!$A340="IM",DR!CL340,DR!CK340)))</f>
        <v/>
      </c>
      <c r="X338" s="2" t="str">
        <f>IF(COUNT($A338)=0,"",IF(W338="3E","3E",IF(W338="","I",LOOKUP(W338/Y$2,{0,0.4,0.45,0.5,0.55,0.6,0.65,0.7,0.75,0.8,1},{"F","D","C","C+","B-","B","B+","A-","A","A+"}))))</f>
        <v/>
      </c>
      <c r="Y338" s="99" t="str">
        <f>IF(COUNT($A338)=0,"",IF(W338="","--",IF(W338="3E","3E",LOOKUP(W338/Y$2,{0,0.4,0.45,0.5,0.55,0.6,0.65,0.7,0.75,0.8,1},{0,2,2.25,2.5,2.75,3,3.25,3.5,3.75,4}))))</f>
        <v/>
      </c>
      <c r="Z338" s="5" t="str">
        <f>IF(COUNT($A338)=0,"",IF($A338&lt;&gt;DR!$B340,"ERR",DR!BF340))</f>
        <v/>
      </c>
      <c r="AA338" s="2" t="str">
        <f>IF(COUNT($A338)=0,"",IF(Z338="3E","3E",IF(Z338="","I",LOOKUP(Z338/AB$2,{0,0.4,0.45,0.5,0.55,0.6,0.65,0.7,0.75,0.8,1},{"F","D","C","C+","B-","B","B+","A-","A","A+"}))))</f>
        <v/>
      </c>
      <c r="AB338" s="99" t="str">
        <f>IF(COUNT($A338)=0,"",IF(Z338="","--",IF(Z338="3E","3E",LOOKUP(Z338/AB$2,{0,0.4,0.45,0.5,0.55,0.6,0.65,0.7,0.75,0.8,1},{0,2,2.25,2.5,2.75,3,3.25,3.5,3.75,4}))))</f>
        <v/>
      </c>
      <c r="AC338" s="5" t="str">
        <f>IF(COUNT($A338)=0,"",IF($A338&lt;&gt;DR!$B340,"ERR",DR!BG340))</f>
        <v/>
      </c>
      <c r="AD338" s="2" t="str">
        <f>IF(COUNT($A338)=0,"",IF(AC338="3E","3E",IF(AC338="","I",LOOKUP(AC338/AE$2,{0,0.4,0.45,0.5,0.55,0.6,0.65,0.7,0.75,0.8,1},{"F","D","C","C+","B-","B","B+","A-","A","A+"}))))</f>
        <v/>
      </c>
      <c r="AE338" s="99" t="str">
        <f>IF(COUNT($A338)=0,"",IF(AC338="","--",IF(AC338="3E","3E",LOOKUP(AC338/AE$2,{0,0.4,0.45,0.5,0.55,0.6,0.65,0.7,0.75,0.8,1},{0,2,2.25,2.5,2.75,3,3.25,3.5,3.75,4}))))</f>
        <v/>
      </c>
      <c r="AF338" s="5" t="str">
        <f>IF(COUNT($A338)=0,"",IF($A338&lt;&gt;DR!$B340,"ERR",DR!BQ340))</f>
        <v/>
      </c>
      <c r="AG338" s="2" t="str">
        <f>IF(COUNT($A338)=0,"",IF(AF338="3E","3E",IF(AF338="","I",LOOKUP(AF338/AH$2,{0,0.4,0.45,0.5,0.55,0.6,0.65,0.7,0.75,0.8,1},{"F","D","C","C+","B-","B","B+","A-","A","A+"}))))</f>
        <v/>
      </c>
      <c r="AH338" s="99" t="str">
        <f>IF(COUNT($A338)=0,"",IF(AF338="","--",IF(AF338="3E","3E",LOOKUP(AF338/AH$2,{0,0.4,0.45,0.5,0.55,0.6,0.65,0.7,0.75,0.8,1},{0,2,2.25,2.5,2.75,3,3.25,3.5,3.75,4}))))</f>
        <v/>
      </c>
      <c r="AI338" s="5" t="str">
        <f>IF(COUNT($A338)=0,"",IF($A338&lt;&gt;DR!$B340,"ERR",DR!BY340))</f>
        <v/>
      </c>
      <c r="AJ338" s="2" t="str">
        <f>IF(COUNT($A338)=0,"",IF(AI338="3E","3E",IF(AI338="","I",LOOKUP(AI338/AK$2,{0,0.4,0.45,0.5,0.55,0.6,0.65,0.7,0.75,0.8,1},{"F","D","C","C+","B-","B","B+","A-","A","A+"}))))</f>
        <v/>
      </c>
      <c r="AK338" s="103" t="str">
        <f>IF(COUNT($A338)=0,"",IF(AI338="","--",IF(AI338="3E","3E",LOOKUP(AI338/AK$2,{0,0.4,0.45,0.5,0.55,0.6,0.65,0.7,0.75,0.8,1},{0,2,2.25,2.5,2.75,3,3.25,3.5,3.75,4}))))</f>
        <v/>
      </c>
      <c r="AL338" s="94" t="str">
        <f>IFERROR(IF(COUNT($A338)=0,"",IF(COUNT(W338)=0,"--",IF(COUNTIF(B338:AK338,"3E")&gt;0,"3E",SUM(IF(D338&gt;=2,D338*$D$3),IF(G338&gt;=2,G338*$G$3),IF(J338&gt;=2,J338*$J$3),IF(M338&gt;=2,M338*$M$3),IF(P338&gt;=2,P338*$P$3),IF(S338&gt;=2,S338*$S$3),IF(V338&gt;=2,V338*$V$3),IF(Y338&gt;=2,Y338*$Y$3),IF(AB338&gt;=2,AB338*$AB$3),IF(AE338&gt;=2,AE338*$AE$3),IF(AH338&gt;=2,AH338*$AH$3),IF(AK338&gt;=2,AK338*$AK$3))))),"")</f>
        <v/>
      </c>
      <c r="AM338" s="4" t="str">
        <f>IF(COUNT($A338)=0,"",IF(COUNT(W338)=0,"--",IF(COUNTIF(B338:Y338,"3E")&gt;0,"3E",TRUNC(SUM(IF(N(D338)&gt;=2,D$3*D338,0),IF(N(G338)&gt;=2,G$3*G338,0),IF(N(J338)&gt;=2,J$3*J338,0),IF(N(M338)&gt;=2,M$3*M338,0),IF(N(P338)&gt;=2,P$3*P338,0),IF(N(S338)&gt;=2,S$3*S338,0),IF(N(AB338)&gt;=2,AB$3*AB338,0),IF(N(AE338)&gt;=2,AE$3*AE338,0),IF(N(AH338)&gt;=2,AH$3*AH338,0),IF(N(V338)&gt;=2,V$3*V338,0),IF(N(Y338)&gt;=2,Y$3*Y338,0))/TCP,3))))</f>
        <v/>
      </c>
      <c r="AN338" s="2" t="str">
        <f>IFERROR(IF(COUNT($A338)=0,"",IF(COUNT(W338)=0,"--",IF(COUNTIF(B338:AK338,"3E")&gt;0,"3E",SUM(IF(D338&gt;=2,$D$3),IF(G338&gt;=2,$G$3),IF(J338&gt;=2,$J$3),IF(M338&gt;=2,$M$3),IF(P338&gt;=2,$P$3),IF(S338&gt;=2,$S$3),IF(V338&gt;=2,$V$3),IF(Y338&gt;=2,$Y$3),IF(AB338&gt;=2,$AB$3),IF(AE338&gt;=2,$AE$3),IF(AH338&gt;=2,$AH$3),IF(AK338&gt;=2,$AK$3))))),"")</f>
        <v/>
      </c>
      <c r="AO338" s="2" t="str">
        <f>IF(AM338="3E","3E",IF(COUNT($A338)=0,"",IF(COUNT(AK338)=0,"I",LOOKUP(AM338,{0,2,2.25,2.5,2.75,3,3.25,3.5,3.75,4},{"F","D","C","C+","B-","B","B+","A-","A","A+"}))))</f>
        <v/>
      </c>
      <c r="AP338" s="2" t="str">
        <f>IF(AM338="3E","3E",IF(OR(COUNT($A338)=0,COUNT(W338)=0),"",IF(AND(Y338&gt;=2,AM338&gt;=2,AN338&gt;=28),"PASS","FAIL")))</f>
        <v/>
      </c>
      <c r="AQ338" s="2" t="str">
        <f>IF(COUNT($A338)=0,"",IF(AP338="3E","3E",IF(AP338="PASS",CONCATENATE(IF(N(D338)&lt;2,"411F,",""),IF(N(G338)&lt;2,"412F,",""),IF(N(J338)&lt;2,"413F,",""),IF(N(M338)&lt;2,"421F,",""),IF(N(P338)&lt;2,"422F,",""),IF(N(S338)&lt;2,"423F,",""),IF(N(AB338)&lt;2,"431F,",""),IF(N(AE338)&lt;2,"432F,",""),IF(N(AH338)&lt;2,"433F,","")),"")))</f>
        <v/>
      </c>
      <c r="AR338" s="6" t="str">
        <f t="shared" si="6"/>
        <v/>
      </c>
    </row>
    <row r="339" spans="1:44" ht="18.95" customHeight="1" x14ac:dyDescent="0.25">
      <c r="A339" s="93" t="str">
        <f>IF(DR!$B341="","",DR!$B341)</f>
        <v/>
      </c>
      <c r="B339" s="5" t="str">
        <f>IF(COUNT($A339)=0,"",IF($A339&lt;&gt;DR!$B341,"ERR",DR!J341))</f>
        <v/>
      </c>
      <c r="C339" s="2" t="str">
        <f>IF(COUNT($A339)=0,"",IF(B339="3E","3E",IF(B339="","I",LOOKUP(B339/D$2,{0,0.4,0.45,0.5,0.55,0.6,0.65,0.7,0.75,0.8,1},{"F","D","C","C+","B-","B","B+","A-","A","A+"}))))</f>
        <v/>
      </c>
      <c r="D339" s="99" t="str">
        <f>IF(COUNT($A339)=0,"",IF(B339="","--",IF(B339="3E","3E",LOOKUP(B339/D$2,{0,0.4,0.45,0.5,0.55,0.6,0.65,0.7,0.75,0.8,1},{0,2,2.25,2.5,2.75,3,3.25,3.5,3.75,4}))))</f>
        <v/>
      </c>
      <c r="E339" s="5" t="str">
        <f>IF(COUNT($A339)=0,"",IF($A339&lt;&gt;DR!$B341,"ERR",DR!R341))</f>
        <v/>
      </c>
      <c r="F339" s="2" t="str">
        <f>IF(COUNT($A339)=0,"",IF(E339="3E","3E",IF(E339="","I",LOOKUP(E339/G$2,{0,0.4,0.45,0.5,0.55,0.6,0.65,0.7,0.75,0.8,1},{"F","D","C","C+","B-","B","B+","A-","A","A+"}))))</f>
        <v/>
      </c>
      <c r="G339" s="99" t="str">
        <f>IF(COUNT($A339)=0,"",IF(E339="","--",IF(E339="3E","3E",LOOKUP(E339/G$2,{0,0.4,0.45,0.5,0.55,0.6,0.65,0.7,0.75,0.8,1},{0,2,2.25,2.5,2.75,3,3.25,3.5,3.75,4}))))</f>
        <v/>
      </c>
      <c r="H339" s="5" t="str">
        <f>IF(COUNT($A339)=0,"",IF($A339&lt;&gt;DR!$B341,"ERR",DR!Z341))</f>
        <v/>
      </c>
      <c r="I339" s="2" t="str">
        <f>IF(COUNT($A339)=0,"",IF(H339="3E","3E",IF(H339="","I",LOOKUP(H339/J$2,{0,0.4,0.45,0.5,0.55,0.6,0.65,0.7,0.75,0.8,1},{"F","D","C","C+","B-","B","B+","A-","A","A+"}))))</f>
        <v/>
      </c>
      <c r="J339" s="99" t="str">
        <f>IF(COUNT($A339)=0,"",IF(H339="","--",IF(H339="3E","3E",LOOKUP(H339/J$2,{0,0.4,0.45,0.5,0.55,0.6,0.65,0.7,0.75,0.8,1},{0,2,2.25,2.5,2.75,3,3.25,3.5,3.75,4}))))</f>
        <v/>
      </c>
      <c r="K339" s="5" t="str">
        <f>IF(COUNT($A339)=0,"",IF($A339&lt;&gt;DR!$B341,"ERR",DR!AH341))</f>
        <v/>
      </c>
      <c r="L339" s="2" t="str">
        <f>IF(COUNT($A339)=0,"",IF(K339="3E","3E",IF(K339="","I",LOOKUP(K339/M$2,{0,0.4,0.45,0.5,0.55,0.6,0.65,0.7,0.75,0.8,1},{"F","D","C","C+","B-","B","B+","A-","A","A+"}))))</f>
        <v/>
      </c>
      <c r="M339" s="99" t="str">
        <f>IF(COUNT($A339)=0,"",IF(K339="","--",IF(K339="3E","3E",LOOKUP(K339/M$2,{0,0.4,0.45,0.5,0.55,0.6,0.65,0.7,0.75,0.8,1},{0,2,2.25,2.5,2.75,3,3.25,3.5,3.75,4}))))</f>
        <v/>
      </c>
      <c r="N339" s="5" t="str">
        <f>IF(COUNT($A339)=0,"",IF($A339&lt;&gt;DR!$B341,"ERR",DR!AP341))</f>
        <v/>
      </c>
      <c r="O339" s="2" t="str">
        <f>IF(COUNT($A339)=0,"",IF(N339="3E","3E",IF(N339="","I",LOOKUP(N339/P$2,{0,0.4,0.45,0.5,0.55,0.6,0.65,0.7,0.75,0.8,1},{"F","D","C","C+","B-","B","B+","A-","A","A+"}))))</f>
        <v/>
      </c>
      <c r="P339" s="99" t="str">
        <f>IF(COUNT($A339)=0,"",IF(N339="","--",IF(N339="3E","3E",LOOKUP(N339/P$2,{0,0.4,0.45,0.5,0.55,0.6,0.65,0.7,0.75,0.8,1},{0,2,2.25,2.5,2.75,3,3.25,3.5,3.75,4}))))</f>
        <v/>
      </c>
      <c r="Q339" s="5" t="str">
        <f>IF(COUNT($A339)=0,"",IF($A339&lt;&gt;DR!$B341,"ERR",DR!AX341))</f>
        <v/>
      </c>
      <c r="R339" s="2" t="str">
        <f>IF(COUNT($A339)=0,"",IF(Q339="3E","3E",IF(Q339="","I",LOOKUP(Q339/S$2,{0,0.4,0.45,0.5,0.55,0.6,0.65,0.7,0.75,0.8,1},{"F","D","C","C+","B-","B","B+","A-","A","A+"}))))</f>
        <v/>
      </c>
      <c r="S339" s="99" t="str">
        <f>IF(COUNT($A339)=0,"",IF(Q339="","--",IF(Q339="3E","3E",LOOKUP(Q339/S$2,{0,0.4,0.45,0.5,0.55,0.6,0.65,0.7,0.75,0.8,1},{0,2,2.25,2.5,2.75,3,3.25,3.5,3.75,4}))))</f>
        <v/>
      </c>
      <c r="T339" s="5" t="str">
        <f>IF(OR(COUNT($A339)=0,DR!BZ341=""),"",IF($A339&lt;&gt;DR!$B341,"ERR",DR!BZ341))</f>
        <v/>
      </c>
      <c r="U339" s="2" t="str">
        <f>IF(COUNT($A339)=0,"",IF(T339="3E","3E",IF(T339="","I",LOOKUP(T339/V$2,{0,0.4,0.45,0.5,0.55,0.6,0.65,0.7,0.75,0.8,1},{"F","D","C","C+","B-","B","B+","A-","A","A+"}))))</f>
        <v/>
      </c>
      <c r="V339" s="99" t="str">
        <f>IF(COUNT($A339)=0,"",IF(T339="","--",IF(T339="3E","3E",LOOKUP(T339/V$2,{0,0.4,0.45,0.5,0.55,0.6,0.65,0.7,0.75,0.8,1},{0,2,2.25,2.5,2.75,3,3.25,3.5,3.75,4}))))</f>
        <v/>
      </c>
      <c r="W339" s="5" t="str">
        <f>IF(COUNT($A339)=0,"",IF($A339&lt;&gt;DR!$B341,"ERR",IF(DR!$A341="IM",DR!CL341,DR!CK341)))</f>
        <v/>
      </c>
      <c r="X339" s="2" t="str">
        <f>IF(COUNT($A339)=0,"",IF(W339="3E","3E",IF(W339="","I",LOOKUP(W339/Y$2,{0,0.4,0.45,0.5,0.55,0.6,0.65,0.7,0.75,0.8,1},{"F","D","C","C+","B-","B","B+","A-","A","A+"}))))</f>
        <v/>
      </c>
      <c r="Y339" s="99" t="str">
        <f>IF(COUNT($A339)=0,"",IF(W339="","--",IF(W339="3E","3E",LOOKUP(W339/Y$2,{0,0.4,0.45,0.5,0.55,0.6,0.65,0.7,0.75,0.8,1},{0,2,2.25,2.5,2.75,3,3.25,3.5,3.75,4}))))</f>
        <v/>
      </c>
      <c r="Z339" s="5" t="str">
        <f>IF(COUNT($A339)=0,"",IF($A339&lt;&gt;DR!$B341,"ERR",DR!BF341))</f>
        <v/>
      </c>
      <c r="AA339" s="2" t="str">
        <f>IF(COUNT($A339)=0,"",IF(Z339="3E","3E",IF(Z339="","I",LOOKUP(Z339/AB$2,{0,0.4,0.45,0.5,0.55,0.6,0.65,0.7,0.75,0.8,1},{"F","D","C","C+","B-","B","B+","A-","A","A+"}))))</f>
        <v/>
      </c>
      <c r="AB339" s="99" t="str">
        <f>IF(COUNT($A339)=0,"",IF(Z339="","--",IF(Z339="3E","3E",LOOKUP(Z339/AB$2,{0,0.4,0.45,0.5,0.55,0.6,0.65,0.7,0.75,0.8,1},{0,2,2.25,2.5,2.75,3,3.25,3.5,3.75,4}))))</f>
        <v/>
      </c>
      <c r="AC339" s="5" t="str">
        <f>IF(COUNT($A339)=0,"",IF($A339&lt;&gt;DR!$B341,"ERR",DR!BG341))</f>
        <v/>
      </c>
      <c r="AD339" s="2" t="str">
        <f>IF(COUNT($A339)=0,"",IF(AC339="3E","3E",IF(AC339="","I",LOOKUP(AC339/AE$2,{0,0.4,0.45,0.5,0.55,0.6,0.65,0.7,0.75,0.8,1},{"F","D","C","C+","B-","B","B+","A-","A","A+"}))))</f>
        <v/>
      </c>
      <c r="AE339" s="99" t="str">
        <f>IF(COUNT($A339)=0,"",IF(AC339="","--",IF(AC339="3E","3E",LOOKUP(AC339/AE$2,{0,0.4,0.45,0.5,0.55,0.6,0.65,0.7,0.75,0.8,1},{0,2,2.25,2.5,2.75,3,3.25,3.5,3.75,4}))))</f>
        <v/>
      </c>
      <c r="AF339" s="5" t="str">
        <f>IF(COUNT($A339)=0,"",IF($A339&lt;&gt;DR!$B341,"ERR",DR!BQ341))</f>
        <v/>
      </c>
      <c r="AG339" s="2" t="str">
        <f>IF(COUNT($A339)=0,"",IF(AF339="3E","3E",IF(AF339="","I",LOOKUP(AF339/AH$2,{0,0.4,0.45,0.5,0.55,0.6,0.65,0.7,0.75,0.8,1},{"F","D","C","C+","B-","B","B+","A-","A","A+"}))))</f>
        <v/>
      </c>
      <c r="AH339" s="99" t="str">
        <f>IF(COUNT($A339)=0,"",IF(AF339="","--",IF(AF339="3E","3E",LOOKUP(AF339/AH$2,{0,0.4,0.45,0.5,0.55,0.6,0.65,0.7,0.75,0.8,1},{0,2,2.25,2.5,2.75,3,3.25,3.5,3.75,4}))))</f>
        <v/>
      </c>
      <c r="AI339" s="5" t="str">
        <f>IF(COUNT($A339)=0,"",IF($A339&lt;&gt;DR!$B341,"ERR",DR!BY341))</f>
        <v/>
      </c>
      <c r="AJ339" s="2" t="str">
        <f>IF(COUNT($A339)=0,"",IF(AI339="3E","3E",IF(AI339="","I",LOOKUP(AI339/AK$2,{0,0.4,0.45,0.5,0.55,0.6,0.65,0.7,0.75,0.8,1},{"F","D","C","C+","B-","B","B+","A-","A","A+"}))))</f>
        <v/>
      </c>
      <c r="AK339" s="103" t="str">
        <f>IF(COUNT($A339)=0,"",IF(AI339="","--",IF(AI339="3E","3E",LOOKUP(AI339/AK$2,{0,0.4,0.45,0.5,0.55,0.6,0.65,0.7,0.75,0.8,1},{0,2,2.25,2.5,2.75,3,3.25,3.5,3.75,4}))))</f>
        <v/>
      </c>
      <c r="AL339" s="94" t="str">
        <f>IFERROR(IF(COUNT($A339)=0,"",IF(COUNT(W339)=0,"--",IF(COUNTIF(B339:AK339,"3E")&gt;0,"3E",SUM(IF(D339&gt;=2,D339*$D$3),IF(G339&gt;=2,G339*$G$3),IF(J339&gt;=2,J339*$J$3),IF(M339&gt;=2,M339*$M$3),IF(P339&gt;=2,P339*$P$3),IF(S339&gt;=2,S339*$S$3),IF(V339&gt;=2,V339*$V$3),IF(Y339&gt;=2,Y339*$Y$3),IF(AB339&gt;=2,AB339*$AB$3),IF(AE339&gt;=2,AE339*$AE$3),IF(AH339&gt;=2,AH339*$AH$3),IF(AK339&gt;=2,AK339*$AK$3))))),"")</f>
        <v/>
      </c>
      <c r="AM339" s="4" t="str">
        <f>IF(COUNT($A339)=0,"",IF(COUNT(W339)=0,"--",IF(COUNTIF(B339:Y339,"3E")&gt;0,"3E",TRUNC(SUM(IF(N(D339)&gt;=2,D$3*D339,0),IF(N(G339)&gt;=2,G$3*G339,0),IF(N(J339)&gt;=2,J$3*J339,0),IF(N(M339)&gt;=2,M$3*M339,0),IF(N(P339)&gt;=2,P$3*P339,0),IF(N(S339)&gt;=2,S$3*S339,0),IF(N(AB339)&gt;=2,AB$3*AB339,0),IF(N(AE339)&gt;=2,AE$3*AE339,0),IF(N(AH339)&gt;=2,AH$3*AH339,0),IF(N(V339)&gt;=2,V$3*V339,0),IF(N(Y339)&gt;=2,Y$3*Y339,0))/TCP,3))))</f>
        <v/>
      </c>
      <c r="AN339" s="2" t="str">
        <f>IFERROR(IF(COUNT($A339)=0,"",IF(COUNT(W339)=0,"--",IF(COUNTIF(B339:AK339,"3E")&gt;0,"3E",SUM(IF(D339&gt;=2,$D$3),IF(G339&gt;=2,$G$3),IF(J339&gt;=2,$J$3),IF(M339&gt;=2,$M$3),IF(P339&gt;=2,$P$3),IF(S339&gt;=2,$S$3),IF(V339&gt;=2,$V$3),IF(Y339&gt;=2,$Y$3),IF(AB339&gt;=2,$AB$3),IF(AE339&gt;=2,$AE$3),IF(AH339&gt;=2,$AH$3),IF(AK339&gt;=2,$AK$3))))),"")</f>
        <v/>
      </c>
      <c r="AO339" s="2" t="str">
        <f>IF(AM339="3E","3E",IF(COUNT($A339)=0,"",IF(COUNT(AK339)=0,"I",LOOKUP(AM339,{0,2,2.25,2.5,2.75,3,3.25,3.5,3.75,4},{"F","D","C","C+","B-","B","B+","A-","A","A+"}))))</f>
        <v/>
      </c>
      <c r="AP339" s="2" t="str">
        <f>IF(AM339="3E","3E",IF(OR(COUNT($A339)=0,COUNT(W339)=0),"",IF(AND(Y339&gt;=2,AM339&gt;=2,AN339&gt;=28),"PASS","FAIL")))</f>
        <v/>
      </c>
      <c r="AQ339" s="2" t="str">
        <f>IF(COUNT($A339)=0,"",IF(AP339="3E","3E",IF(AP339="PASS",CONCATENATE(IF(N(D339)&lt;2,"411F,",""),IF(N(G339)&lt;2,"412F,",""),IF(N(J339)&lt;2,"413F,",""),IF(N(M339)&lt;2,"421F,",""),IF(N(P339)&lt;2,"422F,",""),IF(N(S339)&lt;2,"423F,",""),IF(N(AB339)&lt;2,"431F,",""),IF(N(AE339)&lt;2,"432F,",""),IF(N(AH339)&lt;2,"433F,","")),"")))</f>
        <v/>
      </c>
      <c r="AR339" s="6" t="str">
        <f t="shared" si="6"/>
        <v/>
      </c>
    </row>
    <row r="340" spans="1:44" ht="18.95" customHeight="1" x14ac:dyDescent="0.25">
      <c r="A340" s="93" t="str">
        <f>IF(DR!$B342="","",DR!$B342)</f>
        <v/>
      </c>
      <c r="B340" s="5" t="str">
        <f>IF(COUNT($A340)=0,"",IF($A340&lt;&gt;DR!$B342,"ERR",DR!J342))</f>
        <v/>
      </c>
      <c r="C340" s="2" t="str">
        <f>IF(COUNT($A340)=0,"",IF(B340="3E","3E",IF(B340="","I",LOOKUP(B340/D$2,{0,0.4,0.45,0.5,0.55,0.6,0.65,0.7,0.75,0.8,1},{"F","D","C","C+","B-","B","B+","A-","A","A+"}))))</f>
        <v/>
      </c>
      <c r="D340" s="99" t="str">
        <f>IF(COUNT($A340)=0,"",IF(B340="","--",IF(B340="3E","3E",LOOKUP(B340/D$2,{0,0.4,0.45,0.5,0.55,0.6,0.65,0.7,0.75,0.8,1},{0,2,2.25,2.5,2.75,3,3.25,3.5,3.75,4}))))</f>
        <v/>
      </c>
      <c r="E340" s="5" t="str">
        <f>IF(COUNT($A340)=0,"",IF($A340&lt;&gt;DR!$B342,"ERR",DR!R342))</f>
        <v/>
      </c>
      <c r="F340" s="2" t="str">
        <f>IF(COUNT($A340)=0,"",IF(E340="3E","3E",IF(E340="","I",LOOKUP(E340/G$2,{0,0.4,0.45,0.5,0.55,0.6,0.65,0.7,0.75,0.8,1},{"F","D","C","C+","B-","B","B+","A-","A","A+"}))))</f>
        <v/>
      </c>
      <c r="G340" s="99" t="str">
        <f>IF(COUNT($A340)=0,"",IF(E340="","--",IF(E340="3E","3E",LOOKUP(E340/G$2,{0,0.4,0.45,0.5,0.55,0.6,0.65,0.7,0.75,0.8,1},{0,2,2.25,2.5,2.75,3,3.25,3.5,3.75,4}))))</f>
        <v/>
      </c>
      <c r="H340" s="5" t="str">
        <f>IF(COUNT($A340)=0,"",IF($A340&lt;&gt;DR!$B342,"ERR",DR!Z342))</f>
        <v/>
      </c>
      <c r="I340" s="2" t="str">
        <f>IF(COUNT($A340)=0,"",IF(H340="3E","3E",IF(H340="","I",LOOKUP(H340/J$2,{0,0.4,0.45,0.5,0.55,0.6,0.65,0.7,0.75,0.8,1},{"F","D","C","C+","B-","B","B+","A-","A","A+"}))))</f>
        <v/>
      </c>
      <c r="J340" s="99" t="str">
        <f>IF(COUNT($A340)=0,"",IF(H340="","--",IF(H340="3E","3E",LOOKUP(H340/J$2,{0,0.4,0.45,0.5,0.55,0.6,0.65,0.7,0.75,0.8,1},{0,2,2.25,2.5,2.75,3,3.25,3.5,3.75,4}))))</f>
        <v/>
      </c>
      <c r="K340" s="5" t="str">
        <f>IF(COUNT($A340)=0,"",IF($A340&lt;&gt;DR!$B342,"ERR",DR!AH342))</f>
        <v/>
      </c>
      <c r="L340" s="2" t="str">
        <f>IF(COUNT($A340)=0,"",IF(K340="3E","3E",IF(K340="","I",LOOKUP(K340/M$2,{0,0.4,0.45,0.5,0.55,0.6,0.65,0.7,0.75,0.8,1},{"F","D","C","C+","B-","B","B+","A-","A","A+"}))))</f>
        <v/>
      </c>
      <c r="M340" s="99" t="str">
        <f>IF(COUNT($A340)=0,"",IF(K340="","--",IF(K340="3E","3E",LOOKUP(K340/M$2,{0,0.4,0.45,0.5,0.55,0.6,0.65,0.7,0.75,0.8,1},{0,2,2.25,2.5,2.75,3,3.25,3.5,3.75,4}))))</f>
        <v/>
      </c>
      <c r="N340" s="5" t="str">
        <f>IF(COUNT($A340)=0,"",IF($A340&lt;&gt;DR!$B342,"ERR",DR!AP342))</f>
        <v/>
      </c>
      <c r="O340" s="2" t="str">
        <f>IF(COUNT($A340)=0,"",IF(N340="3E","3E",IF(N340="","I",LOOKUP(N340/P$2,{0,0.4,0.45,0.5,0.55,0.6,0.65,0.7,0.75,0.8,1},{"F","D","C","C+","B-","B","B+","A-","A","A+"}))))</f>
        <v/>
      </c>
      <c r="P340" s="99" t="str">
        <f>IF(COUNT($A340)=0,"",IF(N340="","--",IF(N340="3E","3E",LOOKUP(N340/P$2,{0,0.4,0.45,0.5,0.55,0.6,0.65,0.7,0.75,0.8,1},{0,2,2.25,2.5,2.75,3,3.25,3.5,3.75,4}))))</f>
        <v/>
      </c>
      <c r="Q340" s="5" t="str">
        <f>IF(COUNT($A340)=0,"",IF($A340&lt;&gt;DR!$B342,"ERR",DR!AX342))</f>
        <v/>
      </c>
      <c r="R340" s="2" t="str">
        <f>IF(COUNT($A340)=0,"",IF(Q340="3E","3E",IF(Q340="","I",LOOKUP(Q340/S$2,{0,0.4,0.45,0.5,0.55,0.6,0.65,0.7,0.75,0.8,1},{"F","D","C","C+","B-","B","B+","A-","A","A+"}))))</f>
        <v/>
      </c>
      <c r="S340" s="99" t="str">
        <f>IF(COUNT($A340)=0,"",IF(Q340="","--",IF(Q340="3E","3E",LOOKUP(Q340/S$2,{0,0.4,0.45,0.5,0.55,0.6,0.65,0.7,0.75,0.8,1},{0,2,2.25,2.5,2.75,3,3.25,3.5,3.75,4}))))</f>
        <v/>
      </c>
      <c r="T340" s="5" t="str">
        <f>IF(OR(COUNT($A340)=0,DR!BZ342=""),"",IF($A340&lt;&gt;DR!$B342,"ERR",DR!BZ342))</f>
        <v/>
      </c>
      <c r="U340" s="2" t="str">
        <f>IF(COUNT($A340)=0,"",IF(T340="3E","3E",IF(T340="","I",LOOKUP(T340/V$2,{0,0.4,0.45,0.5,0.55,0.6,0.65,0.7,0.75,0.8,1},{"F","D","C","C+","B-","B","B+","A-","A","A+"}))))</f>
        <v/>
      </c>
      <c r="V340" s="99" t="str">
        <f>IF(COUNT($A340)=0,"",IF(T340="","--",IF(T340="3E","3E",LOOKUP(T340/V$2,{0,0.4,0.45,0.5,0.55,0.6,0.65,0.7,0.75,0.8,1},{0,2,2.25,2.5,2.75,3,3.25,3.5,3.75,4}))))</f>
        <v/>
      </c>
      <c r="W340" s="5" t="str">
        <f>IF(COUNT($A340)=0,"",IF($A340&lt;&gt;DR!$B342,"ERR",IF(DR!$A342="IM",DR!CL342,DR!CK342)))</f>
        <v/>
      </c>
      <c r="X340" s="2" t="str">
        <f>IF(COUNT($A340)=0,"",IF(W340="3E","3E",IF(W340="","I",LOOKUP(W340/Y$2,{0,0.4,0.45,0.5,0.55,0.6,0.65,0.7,0.75,0.8,1},{"F","D","C","C+","B-","B","B+","A-","A","A+"}))))</f>
        <v/>
      </c>
      <c r="Y340" s="99" t="str">
        <f>IF(COUNT($A340)=0,"",IF(W340="","--",IF(W340="3E","3E",LOOKUP(W340/Y$2,{0,0.4,0.45,0.5,0.55,0.6,0.65,0.7,0.75,0.8,1},{0,2,2.25,2.5,2.75,3,3.25,3.5,3.75,4}))))</f>
        <v/>
      </c>
      <c r="Z340" s="5" t="str">
        <f>IF(COUNT($A340)=0,"",IF($A340&lt;&gt;DR!$B342,"ERR",DR!BF342))</f>
        <v/>
      </c>
      <c r="AA340" s="2" t="str">
        <f>IF(COUNT($A340)=0,"",IF(Z340="3E","3E",IF(Z340="","I",LOOKUP(Z340/AB$2,{0,0.4,0.45,0.5,0.55,0.6,0.65,0.7,0.75,0.8,1},{"F","D","C","C+","B-","B","B+","A-","A","A+"}))))</f>
        <v/>
      </c>
      <c r="AB340" s="99" t="str">
        <f>IF(COUNT($A340)=0,"",IF(Z340="","--",IF(Z340="3E","3E",LOOKUP(Z340/AB$2,{0,0.4,0.45,0.5,0.55,0.6,0.65,0.7,0.75,0.8,1},{0,2,2.25,2.5,2.75,3,3.25,3.5,3.75,4}))))</f>
        <v/>
      </c>
      <c r="AC340" s="5" t="str">
        <f>IF(COUNT($A340)=0,"",IF($A340&lt;&gt;DR!$B342,"ERR",DR!BG342))</f>
        <v/>
      </c>
      <c r="AD340" s="2" t="str">
        <f>IF(COUNT($A340)=0,"",IF(AC340="3E","3E",IF(AC340="","I",LOOKUP(AC340/AE$2,{0,0.4,0.45,0.5,0.55,0.6,0.65,0.7,0.75,0.8,1},{"F","D","C","C+","B-","B","B+","A-","A","A+"}))))</f>
        <v/>
      </c>
      <c r="AE340" s="99" t="str">
        <f>IF(COUNT($A340)=0,"",IF(AC340="","--",IF(AC340="3E","3E",LOOKUP(AC340/AE$2,{0,0.4,0.45,0.5,0.55,0.6,0.65,0.7,0.75,0.8,1},{0,2,2.25,2.5,2.75,3,3.25,3.5,3.75,4}))))</f>
        <v/>
      </c>
      <c r="AF340" s="5" t="str">
        <f>IF(COUNT($A340)=0,"",IF($A340&lt;&gt;DR!$B342,"ERR",DR!BQ342))</f>
        <v/>
      </c>
      <c r="AG340" s="2" t="str">
        <f>IF(COUNT($A340)=0,"",IF(AF340="3E","3E",IF(AF340="","I",LOOKUP(AF340/AH$2,{0,0.4,0.45,0.5,0.55,0.6,0.65,0.7,0.75,0.8,1},{"F","D","C","C+","B-","B","B+","A-","A","A+"}))))</f>
        <v/>
      </c>
      <c r="AH340" s="99" t="str">
        <f>IF(COUNT($A340)=0,"",IF(AF340="","--",IF(AF340="3E","3E",LOOKUP(AF340/AH$2,{0,0.4,0.45,0.5,0.55,0.6,0.65,0.7,0.75,0.8,1},{0,2,2.25,2.5,2.75,3,3.25,3.5,3.75,4}))))</f>
        <v/>
      </c>
      <c r="AI340" s="5" t="str">
        <f>IF(COUNT($A340)=0,"",IF($A340&lt;&gt;DR!$B342,"ERR",DR!BY342))</f>
        <v/>
      </c>
      <c r="AJ340" s="2" t="str">
        <f>IF(COUNT($A340)=0,"",IF(AI340="3E","3E",IF(AI340="","I",LOOKUP(AI340/AK$2,{0,0.4,0.45,0.5,0.55,0.6,0.65,0.7,0.75,0.8,1},{"F","D","C","C+","B-","B","B+","A-","A","A+"}))))</f>
        <v/>
      </c>
      <c r="AK340" s="103" t="str">
        <f>IF(COUNT($A340)=0,"",IF(AI340="","--",IF(AI340="3E","3E",LOOKUP(AI340/AK$2,{0,0.4,0.45,0.5,0.55,0.6,0.65,0.7,0.75,0.8,1},{0,2,2.25,2.5,2.75,3,3.25,3.5,3.75,4}))))</f>
        <v/>
      </c>
      <c r="AL340" s="94" t="str">
        <f>IFERROR(IF(COUNT($A340)=0,"",IF(COUNT(W340)=0,"--",IF(COUNTIF(B340:AK340,"3E")&gt;0,"3E",SUM(IF(D340&gt;=2,D340*$D$3),IF(G340&gt;=2,G340*$G$3),IF(J340&gt;=2,J340*$J$3),IF(M340&gt;=2,M340*$M$3),IF(P340&gt;=2,P340*$P$3),IF(S340&gt;=2,S340*$S$3),IF(V340&gt;=2,V340*$V$3),IF(Y340&gt;=2,Y340*$Y$3),IF(AB340&gt;=2,AB340*$AB$3),IF(AE340&gt;=2,AE340*$AE$3),IF(AH340&gt;=2,AH340*$AH$3),IF(AK340&gt;=2,AK340*$AK$3))))),"")</f>
        <v/>
      </c>
      <c r="AM340" s="4" t="str">
        <f>IF(COUNT($A340)=0,"",IF(COUNT(W340)=0,"--",IF(COUNTIF(B340:Y340,"3E")&gt;0,"3E",TRUNC(SUM(IF(N(D340)&gt;=2,D$3*D340,0),IF(N(G340)&gt;=2,G$3*G340,0),IF(N(J340)&gt;=2,J$3*J340,0),IF(N(M340)&gt;=2,M$3*M340,0),IF(N(P340)&gt;=2,P$3*P340,0),IF(N(S340)&gt;=2,S$3*S340,0),IF(N(AB340)&gt;=2,AB$3*AB340,0),IF(N(AE340)&gt;=2,AE$3*AE340,0),IF(N(AH340)&gt;=2,AH$3*AH340,0),IF(N(V340)&gt;=2,V$3*V340,0),IF(N(Y340)&gt;=2,Y$3*Y340,0))/TCP,3))))</f>
        <v/>
      </c>
      <c r="AN340" s="2" t="str">
        <f>IFERROR(IF(COUNT($A340)=0,"",IF(COUNT(W340)=0,"--",IF(COUNTIF(B340:AK340,"3E")&gt;0,"3E",SUM(IF(D340&gt;=2,$D$3),IF(G340&gt;=2,$G$3),IF(J340&gt;=2,$J$3),IF(M340&gt;=2,$M$3),IF(P340&gt;=2,$P$3),IF(S340&gt;=2,$S$3),IF(V340&gt;=2,$V$3),IF(Y340&gt;=2,$Y$3),IF(AB340&gt;=2,$AB$3),IF(AE340&gt;=2,$AE$3),IF(AH340&gt;=2,$AH$3),IF(AK340&gt;=2,$AK$3))))),"")</f>
        <v/>
      </c>
      <c r="AO340" s="2" t="str">
        <f>IF(AM340="3E","3E",IF(COUNT($A340)=0,"",IF(COUNT(AK340)=0,"I",LOOKUP(AM340,{0,2,2.25,2.5,2.75,3,3.25,3.5,3.75,4},{"F","D","C","C+","B-","B","B+","A-","A","A+"}))))</f>
        <v/>
      </c>
      <c r="AP340" s="2" t="str">
        <f>IF(AM340="3E","3E",IF(OR(COUNT($A340)=0,COUNT(W340)=0),"",IF(AND(Y340&gt;=2,AM340&gt;=2,AN340&gt;=28),"PASS","FAIL")))</f>
        <v/>
      </c>
      <c r="AQ340" s="2" t="str">
        <f>IF(COUNT($A340)=0,"",IF(AP340="3E","3E",IF(AP340="PASS",CONCATENATE(IF(N(D340)&lt;2,"411F,",""),IF(N(G340)&lt;2,"412F,",""),IF(N(J340)&lt;2,"413F,",""),IF(N(M340)&lt;2,"421F,",""),IF(N(P340)&lt;2,"422F,",""),IF(N(S340)&lt;2,"423F,",""),IF(N(AB340)&lt;2,"431F,",""),IF(N(AE340)&lt;2,"432F,",""),IF(N(AH340)&lt;2,"433F,","")),"")))</f>
        <v/>
      </c>
      <c r="AR340" s="6" t="str">
        <f t="shared" si="6"/>
        <v/>
      </c>
    </row>
    <row r="341" spans="1:44" ht="18.95" customHeight="1" x14ac:dyDescent="0.25">
      <c r="A341" s="93" t="str">
        <f>IF(DR!$B343="","",DR!$B343)</f>
        <v/>
      </c>
      <c r="B341" s="5" t="str">
        <f>IF(COUNT($A341)=0,"",IF($A341&lt;&gt;DR!$B343,"ERR",DR!J343))</f>
        <v/>
      </c>
      <c r="C341" s="2" t="str">
        <f>IF(COUNT($A341)=0,"",IF(B341="3E","3E",IF(B341="","I",LOOKUP(B341/D$2,{0,0.4,0.45,0.5,0.55,0.6,0.65,0.7,0.75,0.8,1},{"F","D","C","C+","B-","B","B+","A-","A","A+"}))))</f>
        <v/>
      </c>
      <c r="D341" s="99" t="str">
        <f>IF(COUNT($A341)=0,"",IF(B341="","--",IF(B341="3E","3E",LOOKUP(B341/D$2,{0,0.4,0.45,0.5,0.55,0.6,0.65,0.7,0.75,0.8,1},{0,2,2.25,2.5,2.75,3,3.25,3.5,3.75,4}))))</f>
        <v/>
      </c>
      <c r="E341" s="5" t="str">
        <f>IF(COUNT($A341)=0,"",IF($A341&lt;&gt;DR!$B343,"ERR",DR!R343))</f>
        <v/>
      </c>
      <c r="F341" s="2" t="str">
        <f>IF(COUNT($A341)=0,"",IF(E341="3E","3E",IF(E341="","I",LOOKUP(E341/G$2,{0,0.4,0.45,0.5,0.55,0.6,0.65,0.7,0.75,0.8,1},{"F","D","C","C+","B-","B","B+","A-","A","A+"}))))</f>
        <v/>
      </c>
      <c r="G341" s="99" t="str">
        <f>IF(COUNT($A341)=0,"",IF(E341="","--",IF(E341="3E","3E",LOOKUP(E341/G$2,{0,0.4,0.45,0.5,0.55,0.6,0.65,0.7,0.75,0.8,1},{0,2,2.25,2.5,2.75,3,3.25,3.5,3.75,4}))))</f>
        <v/>
      </c>
      <c r="H341" s="5" t="str">
        <f>IF(COUNT($A341)=0,"",IF($A341&lt;&gt;DR!$B343,"ERR",DR!Z343))</f>
        <v/>
      </c>
      <c r="I341" s="2" t="str">
        <f>IF(COUNT($A341)=0,"",IF(H341="3E","3E",IF(H341="","I",LOOKUP(H341/J$2,{0,0.4,0.45,0.5,0.55,0.6,0.65,0.7,0.75,0.8,1},{"F","D","C","C+","B-","B","B+","A-","A","A+"}))))</f>
        <v/>
      </c>
      <c r="J341" s="99" t="str">
        <f>IF(COUNT($A341)=0,"",IF(H341="","--",IF(H341="3E","3E",LOOKUP(H341/J$2,{0,0.4,0.45,0.5,0.55,0.6,0.65,0.7,0.75,0.8,1},{0,2,2.25,2.5,2.75,3,3.25,3.5,3.75,4}))))</f>
        <v/>
      </c>
      <c r="K341" s="5" t="str">
        <f>IF(COUNT($A341)=0,"",IF($A341&lt;&gt;DR!$B343,"ERR",DR!AH343))</f>
        <v/>
      </c>
      <c r="L341" s="2" t="str">
        <f>IF(COUNT($A341)=0,"",IF(K341="3E","3E",IF(K341="","I",LOOKUP(K341/M$2,{0,0.4,0.45,0.5,0.55,0.6,0.65,0.7,0.75,0.8,1},{"F","D","C","C+","B-","B","B+","A-","A","A+"}))))</f>
        <v/>
      </c>
      <c r="M341" s="99" t="str">
        <f>IF(COUNT($A341)=0,"",IF(K341="","--",IF(K341="3E","3E",LOOKUP(K341/M$2,{0,0.4,0.45,0.5,0.55,0.6,0.65,0.7,0.75,0.8,1},{0,2,2.25,2.5,2.75,3,3.25,3.5,3.75,4}))))</f>
        <v/>
      </c>
      <c r="N341" s="5" t="str">
        <f>IF(COUNT($A341)=0,"",IF($A341&lt;&gt;DR!$B343,"ERR",DR!AP343))</f>
        <v/>
      </c>
      <c r="O341" s="2" t="str">
        <f>IF(COUNT($A341)=0,"",IF(N341="3E","3E",IF(N341="","I",LOOKUP(N341/P$2,{0,0.4,0.45,0.5,0.55,0.6,0.65,0.7,0.75,0.8,1},{"F","D","C","C+","B-","B","B+","A-","A","A+"}))))</f>
        <v/>
      </c>
      <c r="P341" s="99" t="str">
        <f>IF(COUNT($A341)=0,"",IF(N341="","--",IF(N341="3E","3E",LOOKUP(N341/P$2,{0,0.4,0.45,0.5,0.55,0.6,0.65,0.7,0.75,0.8,1},{0,2,2.25,2.5,2.75,3,3.25,3.5,3.75,4}))))</f>
        <v/>
      </c>
      <c r="Q341" s="5" t="str">
        <f>IF(COUNT($A341)=0,"",IF($A341&lt;&gt;DR!$B343,"ERR",DR!AX343))</f>
        <v/>
      </c>
      <c r="R341" s="2" t="str">
        <f>IF(COUNT($A341)=0,"",IF(Q341="3E","3E",IF(Q341="","I",LOOKUP(Q341/S$2,{0,0.4,0.45,0.5,0.55,0.6,0.65,0.7,0.75,0.8,1},{"F","D","C","C+","B-","B","B+","A-","A","A+"}))))</f>
        <v/>
      </c>
      <c r="S341" s="99" t="str">
        <f>IF(COUNT($A341)=0,"",IF(Q341="","--",IF(Q341="3E","3E",LOOKUP(Q341/S$2,{0,0.4,0.45,0.5,0.55,0.6,0.65,0.7,0.75,0.8,1},{0,2,2.25,2.5,2.75,3,3.25,3.5,3.75,4}))))</f>
        <v/>
      </c>
      <c r="T341" s="5" t="str">
        <f>IF(OR(COUNT($A341)=0,DR!BZ343=""),"",IF($A341&lt;&gt;DR!$B343,"ERR",DR!BZ343))</f>
        <v/>
      </c>
      <c r="U341" s="2" t="str">
        <f>IF(COUNT($A341)=0,"",IF(T341="3E","3E",IF(T341="","I",LOOKUP(T341/V$2,{0,0.4,0.45,0.5,0.55,0.6,0.65,0.7,0.75,0.8,1},{"F","D","C","C+","B-","B","B+","A-","A","A+"}))))</f>
        <v/>
      </c>
      <c r="V341" s="99" t="str">
        <f>IF(COUNT($A341)=0,"",IF(T341="","--",IF(T341="3E","3E",LOOKUP(T341/V$2,{0,0.4,0.45,0.5,0.55,0.6,0.65,0.7,0.75,0.8,1},{0,2,2.25,2.5,2.75,3,3.25,3.5,3.75,4}))))</f>
        <v/>
      </c>
      <c r="W341" s="5" t="str">
        <f>IF(COUNT($A341)=0,"",IF($A341&lt;&gt;DR!$B343,"ERR",IF(DR!$A343="IM",DR!CL343,DR!CK343)))</f>
        <v/>
      </c>
      <c r="X341" s="2" t="str">
        <f>IF(COUNT($A341)=0,"",IF(W341="3E","3E",IF(W341="","I",LOOKUP(W341/Y$2,{0,0.4,0.45,0.5,0.55,0.6,0.65,0.7,0.75,0.8,1},{"F","D","C","C+","B-","B","B+","A-","A","A+"}))))</f>
        <v/>
      </c>
      <c r="Y341" s="99" t="str">
        <f>IF(COUNT($A341)=0,"",IF(W341="","--",IF(W341="3E","3E",LOOKUP(W341/Y$2,{0,0.4,0.45,0.5,0.55,0.6,0.65,0.7,0.75,0.8,1},{0,2,2.25,2.5,2.75,3,3.25,3.5,3.75,4}))))</f>
        <v/>
      </c>
      <c r="Z341" s="5" t="str">
        <f>IF(COUNT($A341)=0,"",IF($A341&lt;&gt;DR!$B343,"ERR",DR!BF343))</f>
        <v/>
      </c>
      <c r="AA341" s="2" t="str">
        <f>IF(COUNT($A341)=0,"",IF(Z341="3E","3E",IF(Z341="","I",LOOKUP(Z341/AB$2,{0,0.4,0.45,0.5,0.55,0.6,0.65,0.7,0.75,0.8,1},{"F","D","C","C+","B-","B","B+","A-","A","A+"}))))</f>
        <v/>
      </c>
      <c r="AB341" s="99" t="str">
        <f>IF(COUNT($A341)=0,"",IF(Z341="","--",IF(Z341="3E","3E",LOOKUP(Z341/AB$2,{0,0.4,0.45,0.5,0.55,0.6,0.65,0.7,0.75,0.8,1},{0,2,2.25,2.5,2.75,3,3.25,3.5,3.75,4}))))</f>
        <v/>
      </c>
      <c r="AC341" s="5" t="str">
        <f>IF(COUNT($A341)=0,"",IF($A341&lt;&gt;DR!$B343,"ERR",DR!BG343))</f>
        <v/>
      </c>
      <c r="AD341" s="2" t="str">
        <f>IF(COUNT($A341)=0,"",IF(AC341="3E","3E",IF(AC341="","I",LOOKUP(AC341/AE$2,{0,0.4,0.45,0.5,0.55,0.6,0.65,0.7,0.75,0.8,1},{"F","D","C","C+","B-","B","B+","A-","A","A+"}))))</f>
        <v/>
      </c>
      <c r="AE341" s="99" t="str">
        <f>IF(COUNT($A341)=0,"",IF(AC341="","--",IF(AC341="3E","3E",LOOKUP(AC341/AE$2,{0,0.4,0.45,0.5,0.55,0.6,0.65,0.7,0.75,0.8,1},{0,2,2.25,2.5,2.75,3,3.25,3.5,3.75,4}))))</f>
        <v/>
      </c>
      <c r="AF341" s="5" t="str">
        <f>IF(COUNT($A341)=0,"",IF($A341&lt;&gt;DR!$B343,"ERR",DR!BQ343))</f>
        <v/>
      </c>
      <c r="AG341" s="2" t="str">
        <f>IF(COUNT($A341)=0,"",IF(AF341="3E","3E",IF(AF341="","I",LOOKUP(AF341/AH$2,{0,0.4,0.45,0.5,0.55,0.6,0.65,0.7,0.75,0.8,1},{"F","D","C","C+","B-","B","B+","A-","A","A+"}))))</f>
        <v/>
      </c>
      <c r="AH341" s="99" t="str">
        <f>IF(COUNT($A341)=0,"",IF(AF341="","--",IF(AF341="3E","3E",LOOKUP(AF341/AH$2,{0,0.4,0.45,0.5,0.55,0.6,0.65,0.7,0.75,0.8,1},{0,2,2.25,2.5,2.75,3,3.25,3.5,3.75,4}))))</f>
        <v/>
      </c>
      <c r="AI341" s="5" t="str">
        <f>IF(COUNT($A341)=0,"",IF($A341&lt;&gt;DR!$B343,"ERR",DR!BY343))</f>
        <v/>
      </c>
      <c r="AJ341" s="2" t="str">
        <f>IF(COUNT($A341)=0,"",IF(AI341="3E","3E",IF(AI341="","I",LOOKUP(AI341/AK$2,{0,0.4,0.45,0.5,0.55,0.6,0.65,0.7,0.75,0.8,1},{"F","D","C","C+","B-","B","B+","A-","A","A+"}))))</f>
        <v/>
      </c>
      <c r="AK341" s="103" t="str">
        <f>IF(COUNT($A341)=0,"",IF(AI341="","--",IF(AI341="3E","3E",LOOKUP(AI341/AK$2,{0,0.4,0.45,0.5,0.55,0.6,0.65,0.7,0.75,0.8,1},{0,2,2.25,2.5,2.75,3,3.25,3.5,3.75,4}))))</f>
        <v/>
      </c>
      <c r="AL341" s="94" t="str">
        <f>IFERROR(IF(COUNT($A341)=0,"",IF(COUNT(W341)=0,"--",IF(COUNTIF(B341:AK341,"3E")&gt;0,"3E",SUM(IF(D341&gt;=2,D341*$D$3),IF(G341&gt;=2,G341*$G$3),IF(J341&gt;=2,J341*$J$3),IF(M341&gt;=2,M341*$M$3),IF(P341&gt;=2,P341*$P$3),IF(S341&gt;=2,S341*$S$3),IF(V341&gt;=2,V341*$V$3),IF(Y341&gt;=2,Y341*$Y$3),IF(AB341&gt;=2,AB341*$AB$3),IF(AE341&gt;=2,AE341*$AE$3),IF(AH341&gt;=2,AH341*$AH$3),IF(AK341&gt;=2,AK341*$AK$3))))),"")</f>
        <v/>
      </c>
      <c r="AM341" s="4" t="str">
        <f>IF(COUNT($A341)=0,"",IF(COUNT(W341)=0,"--",IF(COUNTIF(B341:Y341,"3E")&gt;0,"3E",TRUNC(SUM(IF(N(D341)&gt;=2,D$3*D341,0),IF(N(G341)&gt;=2,G$3*G341,0),IF(N(J341)&gt;=2,J$3*J341,0),IF(N(M341)&gt;=2,M$3*M341,0),IF(N(P341)&gt;=2,P$3*P341,0),IF(N(S341)&gt;=2,S$3*S341,0),IF(N(AB341)&gt;=2,AB$3*AB341,0),IF(N(AE341)&gt;=2,AE$3*AE341,0),IF(N(AH341)&gt;=2,AH$3*AH341,0),IF(N(V341)&gt;=2,V$3*V341,0),IF(N(Y341)&gt;=2,Y$3*Y341,0))/TCP,3))))</f>
        <v/>
      </c>
      <c r="AN341" s="2" t="str">
        <f>IFERROR(IF(COUNT($A341)=0,"",IF(COUNT(W341)=0,"--",IF(COUNTIF(B341:AK341,"3E")&gt;0,"3E",SUM(IF(D341&gt;=2,$D$3),IF(G341&gt;=2,$G$3),IF(J341&gt;=2,$J$3),IF(M341&gt;=2,$M$3),IF(P341&gt;=2,$P$3),IF(S341&gt;=2,$S$3),IF(V341&gt;=2,$V$3),IF(Y341&gt;=2,$Y$3),IF(AB341&gt;=2,$AB$3),IF(AE341&gt;=2,$AE$3),IF(AH341&gt;=2,$AH$3),IF(AK341&gt;=2,$AK$3))))),"")</f>
        <v/>
      </c>
      <c r="AO341" s="2" t="str">
        <f>IF(AM341="3E","3E",IF(COUNT($A341)=0,"",IF(COUNT(AK341)=0,"I",LOOKUP(AM341,{0,2,2.25,2.5,2.75,3,3.25,3.5,3.75,4},{"F","D","C","C+","B-","B","B+","A-","A","A+"}))))</f>
        <v/>
      </c>
      <c r="AP341" s="2" t="str">
        <f>IF(AM341="3E","3E",IF(OR(COUNT($A341)=0,COUNT(W341)=0),"",IF(AND(Y341&gt;=2,AM341&gt;=2,AN341&gt;=28),"PASS","FAIL")))</f>
        <v/>
      </c>
      <c r="AQ341" s="2" t="str">
        <f>IF(COUNT($A341)=0,"",IF(AP341="3E","3E",IF(AP341="PASS",CONCATENATE(IF(N(D341)&lt;2,"411F,",""),IF(N(G341)&lt;2,"412F,",""),IF(N(J341)&lt;2,"413F,",""),IF(N(M341)&lt;2,"421F,",""),IF(N(P341)&lt;2,"422F,",""),IF(N(S341)&lt;2,"423F,",""),IF(N(AB341)&lt;2,"431F,",""),IF(N(AE341)&lt;2,"432F,",""),IF(N(AH341)&lt;2,"433F,","")),"")))</f>
        <v/>
      </c>
      <c r="AR341" s="6" t="str">
        <f t="shared" si="6"/>
        <v/>
      </c>
    </row>
    <row r="342" spans="1:44" ht="18.95" customHeight="1" x14ac:dyDescent="0.25">
      <c r="A342" s="93" t="str">
        <f>IF(DR!$B344="","",DR!$B344)</f>
        <v/>
      </c>
      <c r="B342" s="5" t="str">
        <f>IF(COUNT($A342)=0,"",IF($A342&lt;&gt;DR!$B344,"ERR",DR!J344))</f>
        <v/>
      </c>
      <c r="C342" s="2" t="str">
        <f>IF(COUNT($A342)=0,"",IF(B342="3E","3E",IF(B342="","I",LOOKUP(B342/D$2,{0,0.4,0.45,0.5,0.55,0.6,0.65,0.7,0.75,0.8,1},{"F","D","C","C+","B-","B","B+","A-","A","A+"}))))</f>
        <v/>
      </c>
      <c r="D342" s="99" t="str">
        <f>IF(COUNT($A342)=0,"",IF(B342="","--",IF(B342="3E","3E",LOOKUP(B342/D$2,{0,0.4,0.45,0.5,0.55,0.6,0.65,0.7,0.75,0.8,1},{0,2,2.25,2.5,2.75,3,3.25,3.5,3.75,4}))))</f>
        <v/>
      </c>
      <c r="E342" s="5" t="str">
        <f>IF(COUNT($A342)=0,"",IF($A342&lt;&gt;DR!$B344,"ERR",DR!R344))</f>
        <v/>
      </c>
      <c r="F342" s="2" t="str">
        <f>IF(COUNT($A342)=0,"",IF(E342="3E","3E",IF(E342="","I",LOOKUP(E342/G$2,{0,0.4,0.45,0.5,0.55,0.6,0.65,0.7,0.75,0.8,1},{"F","D","C","C+","B-","B","B+","A-","A","A+"}))))</f>
        <v/>
      </c>
      <c r="G342" s="99" t="str">
        <f>IF(COUNT($A342)=0,"",IF(E342="","--",IF(E342="3E","3E",LOOKUP(E342/G$2,{0,0.4,0.45,0.5,0.55,0.6,0.65,0.7,0.75,0.8,1},{0,2,2.25,2.5,2.75,3,3.25,3.5,3.75,4}))))</f>
        <v/>
      </c>
      <c r="H342" s="5" t="str">
        <f>IF(COUNT($A342)=0,"",IF($A342&lt;&gt;DR!$B344,"ERR",DR!Z344))</f>
        <v/>
      </c>
      <c r="I342" s="2" t="str">
        <f>IF(COUNT($A342)=0,"",IF(H342="3E","3E",IF(H342="","I",LOOKUP(H342/J$2,{0,0.4,0.45,0.5,0.55,0.6,0.65,0.7,0.75,0.8,1},{"F","D","C","C+","B-","B","B+","A-","A","A+"}))))</f>
        <v/>
      </c>
      <c r="J342" s="99" t="str">
        <f>IF(COUNT($A342)=0,"",IF(H342="","--",IF(H342="3E","3E",LOOKUP(H342/J$2,{0,0.4,0.45,0.5,0.55,0.6,0.65,0.7,0.75,0.8,1},{0,2,2.25,2.5,2.75,3,3.25,3.5,3.75,4}))))</f>
        <v/>
      </c>
      <c r="K342" s="5" t="str">
        <f>IF(COUNT($A342)=0,"",IF($A342&lt;&gt;DR!$B344,"ERR",DR!AH344))</f>
        <v/>
      </c>
      <c r="L342" s="2" t="str">
        <f>IF(COUNT($A342)=0,"",IF(K342="3E","3E",IF(K342="","I",LOOKUP(K342/M$2,{0,0.4,0.45,0.5,0.55,0.6,0.65,0.7,0.75,0.8,1},{"F","D","C","C+","B-","B","B+","A-","A","A+"}))))</f>
        <v/>
      </c>
      <c r="M342" s="99" t="str">
        <f>IF(COUNT($A342)=0,"",IF(K342="","--",IF(K342="3E","3E",LOOKUP(K342/M$2,{0,0.4,0.45,0.5,0.55,0.6,0.65,0.7,0.75,0.8,1},{0,2,2.25,2.5,2.75,3,3.25,3.5,3.75,4}))))</f>
        <v/>
      </c>
      <c r="N342" s="5" t="str">
        <f>IF(COUNT($A342)=0,"",IF($A342&lt;&gt;DR!$B344,"ERR",DR!AP344))</f>
        <v/>
      </c>
      <c r="O342" s="2" t="str">
        <f>IF(COUNT($A342)=0,"",IF(N342="3E","3E",IF(N342="","I",LOOKUP(N342/P$2,{0,0.4,0.45,0.5,0.55,0.6,0.65,0.7,0.75,0.8,1},{"F","D","C","C+","B-","B","B+","A-","A","A+"}))))</f>
        <v/>
      </c>
      <c r="P342" s="99" t="str">
        <f>IF(COUNT($A342)=0,"",IF(N342="","--",IF(N342="3E","3E",LOOKUP(N342/P$2,{0,0.4,0.45,0.5,0.55,0.6,0.65,0.7,0.75,0.8,1},{0,2,2.25,2.5,2.75,3,3.25,3.5,3.75,4}))))</f>
        <v/>
      </c>
      <c r="Q342" s="5" t="str">
        <f>IF(COUNT($A342)=0,"",IF($A342&lt;&gt;DR!$B344,"ERR",DR!AX344))</f>
        <v/>
      </c>
      <c r="R342" s="2" t="str">
        <f>IF(COUNT($A342)=0,"",IF(Q342="3E","3E",IF(Q342="","I",LOOKUP(Q342/S$2,{0,0.4,0.45,0.5,0.55,0.6,0.65,0.7,0.75,0.8,1},{"F","D","C","C+","B-","B","B+","A-","A","A+"}))))</f>
        <v/>
      </c>
      <c r="S342" s="99" t="str">
        <f>IF(COUNT($A342)=0,"",IF(Q342="","--",IF(Q342="3E","3E",LOOKUP(Q342/S$2,{0,0.4,0.45,0.5,0.55,0.6,0.65,0.7,0.75,0.8,1},{0,2,2.25,2.5,2.75,3,3.25,3.5,3.75,4}))))</f>
        <v/>
      </c>
      <c r="T342" s="5" t="str">
        <f>IF(OR(COUNT($A342)=0,DR!BZ344=""),"",IF($A342&lt;&gt;DR!$B344,"ERR",DR!BZ344))</f>
        <v/>
      </c>
      <c r="U342" s="2" t="str">
        <f>IF(COUNT($A342)=0,"",IF(T342="3E","3E",IF(T342="","I",LOOKUP(T342/V$2,{0,0.4,0.45,0.5,0.55,0.6,0.65,0.7,0.75,0.8,1},{"F","D","C","C+","B-","B","B+","A-","A","A+"}))))</f>
        <v/>
      </c>
      <c r="V342" s="99" t="str">
        <f>IF(COUNT($A342)=0,"",IF(T342="","--",IF(T342="3E","3E",LOOKUP(T342/V$2,{0,0.4,0.45,0.5,0.55,0.6,0.65,0.7,0.75,0.8,1},{0,2,2.25,2.5,2.75,3,3.25,3.5,3.75,4}))))</f>
        <v/>
      </c>
      <c r="W342" s="5" t="str">
        <f>IF(COUNT($A342)=0,"",IF($A342&lt;&gt;DR!$B344,"ERR",IF(DR!$A344="IM",DR!CL344,DR!CK344)))</f>
        <v/>
      </c>
      <c r="X342" s="2" t="str">
        <f>IF(COUNT($A342)=0,"",IF(W342="3E","3E",IF(W342="","I",LOOKUP(W342/Y$2,{0,0.4,0.45,0.5,0.55,0.6,0.65,0.7,0.75,0.8,1},{"F","D","C","C+","B-","B","B+","A-","A","A+"}))))</f>
        <v/>
      </c>
      <c r="Y342" s="99" t="str">
        <f>IF(COUNT($A342)=0,"",IF(W342="","--",IF(W342="3E","3E",LOOKUP(W342/Y$2,{0,0.4,0.45,0.5,0.55,0.6,0.65,0.7,0.75,0.8,1},{0,2,2.25,2.5,2.75,3,3.25,3.5,3.75,4}))))</f>
        <v/>
      </c>
      <c r="Z342" s="5" t="str">
        <f>IF(COUNT($A342)=0,"",IF($A342&lt;&gt;DR!$B344,"ERR",DR!BF344))</f>
        <v/>
      </c>
      <c r="AA342" s="2" t="str">
        <f>IF(COUNT($A342)=0,"",IF(Z342="3E","3E",IF(Z342="","I",LOOKUP(Z342/AB$2,{0,0.4,0.45,0.5,0.55,0.6,0.65,0.7,0.75,0.8,1},{"F","D","C","C+","B-","B","B+","A-","A","A+"}))))</f>
        <v/>
      </c>
      <c r="AB342" s="99" t="str">
        <f>IF(COUNT($A342)=0,"",IF(Z342="","--",IF(Z342="3E","3E",LOOKUP(Z342/AB$2,{0,0.4,0.45,0.5,0.55,0.6,0.65,0.7,0.75,0.8,1},{0,2,2.25,2.5,2.75,3,3.25,3.5,3.75,4}))))</f>
        <v/>
      </c>
      <c r="AC342" s="5" t="str">
        <f>IF(COUNT($A342)=0,"",IF($A342&lt;&gt;DR!$B344,"ERR",DR!BG344))</f>
        <v/>
      </c>
      <c r="AD342" s="2" t="str">
        <f>IF(COUNT($A342)=0,"",IF(AC342="3E","3E",IF(AC342="","I",LOOKUP(AC342/AE$2,{0,0.4,0.45,0.5,0.55,0.6,0.65,0.7,0.75,0.8,1},{"F","D","C","C+","B-","B","B+","A-","A","A+"}))))</f>
        <v/>
      </c>
      <c r="AE342" s="99" t="str">
        <f>IF(COUNT($A342)=0,"",IF(AC342="","--",IF(AC342="3E","3E",LOOKUP(AC342/AE$2,{0,0.4,0.45,0.5,0.55,0.6,0.65,0.7,0.75,0.8,1},{0,2,2.25,2.5,2.75,3,3.25,3.5,3.75,4}))))</f>
        <v/>
      </c>
      <c r="AF342" s="5" t="str">
        <f>IF(COUNT($A342)=0,"",IF($A342&lt;&gt;DR!$B344,"ERR",DR!BQ344))</f>
        <v/>
      </c>
      <c r="AG342" s="2" t="str">
        <f>IF(COUNT($A342)=0,"",IF(AF342="3E","3E",IF(AF342="","I",LOOKUP(AF342/AH$2,{0,0.4,0.45,0.5,0.55,0.6,0.65,0.7,0.75,0.8,1},{"F","D","C","C+","B-","B","B+","A-","A","A+"}))))</f>
        <v/>
      </c>
      <c r="AH342" s="99" t="str">
        <f>IF(COUNT($A342)=0,"",IF(AF342="","--",IF(AF342="3E","3E",LOOKUP(AF342/AH$2,{0,0.4,0.45,0.5,0.55,0.6,0.65,0.7,0.75,0.8,1},{0,2,2.25,2.5,2.75,3,3.25,3.5,3.75,4}))))</f>
        <v/>
      </c>
      <c r="AI342" s="5" t="str">
        <f>IF(COUNT($A342)=0,"",IF($A342&lt;&gt;DR!$B344,"ERR",DR!BY344))</f>
        <v/>
      </c>
      <c r="AJ342" s="2" t="str">
        <f>IF(COUNT($A342)=0,"",IF(AI342="3E","3E",IF(AI342="","I",LOOKUP(AI342/AK$2,{0,0.4,0.45,0.5,0.55,0.6,0.65,0.7,0.75,0.8,1},{"F","D","C","C+","B-","B","B+","A-","A","A+"}))))</f>
        <v/>
      </c>
      <c r="AK342" s="103" t="str">
        <f>IF(COUNT($A342)=0,"",IF(AI342="","--",IF(AI342="3E","3E",LOOKUP(AI342/AK$2,{0,0.4,0.45,0.5,0.55,0.6,0.65,0.7,0.75,0.8,1},{0,2,2.25,2.5,2.75,3,3.25,3.5,3.75,4}))))</f>
        <v/>
      </c>
      <c r="AL342" s="94" t="str">
        <f>IFERROR(IF(COUNT($A342)=0,"",IF(COUNT(W342)=0,"--",IF(COUNTIF(B342:AK342,"3E")&gt;0,"3E",SUM(IF(D342&gt;=2,D342*$D$3),IF(G342&gt;=2,G342*$G$3),IF(J342&gt;=2,J342*$J$3),IF(M342&gt;=2,M342*$M$3),IF(P342&gt;=2,P342*$P$3),IF(S342&gt;=2,S342*$S$3),IF(V342&gt;=2,V342*$V$3),IF(Y342&gt;=2,Y342*$Y$3),IF(AB342&gt;=2,AB342*$AB$3),IF(AE342&gt;=2,AE342*$AE$3),IF(AH342&gt;=2,AH342*$AH$3),IF(AK342&gt;=2,AK342*$AK$3))))),"")</f>
        <v/>
      </c>
      <c r="AM342" s="4" t="str">
        <f>IF(COUNT($A342)=0,"",IF(COUNT(W342)=0,"--",IF(COUNTIF(B342:Y342,"3E")&gt;0,"3E",TRUNC(SUM(IF(N(D342)&gt;=2,D$3*D342,0),IF(N(G342)&gt;=2,G$3*G342,0),IF(N(J342)&gt;=2,J$3*J342,0),IF(N(M342)&gt;=2,M$3*M342,0),IF(N(P342)&gt;=2,P$3*P342,0),IF(N(S342)&gt;=2,S$3*S342,0),IF(N(AB342)&gt;=2,AB$3*AB342,0),IF(N(AE342)&gt;=2,AE$3*AE342,0),IF(N(AH342)&gt;=2,AH$3*AH342,0),IF(N(V342)&gt;=2,V$3*V342,0),IF(N(Y342)&gt;=2,Y$3*Y342,0))/TCP,3))))</f>
        <v/>
      </c>
      <c r="AN342" s="2" t="str">
        <f>IFERROR(IF(COUNT($A342)=0,"",IF(COUNT(W342)=0,"--",IF(COUNTIF(B342:AK342,"3E")&gt;0,"3E",SUM(IF(D342&gt;=2,$D$3),IF(G342&gt;=2,$G$3),IF(J342&gt;=2,$J$3),IF(M342&gt;=2,$M$3),IF(P342&gt;=2,$P$3),IF(S342&gt;=2,$S$3),IF(V342&gt;=2,$V$3),IF(Y342&gt;=2,$Y$3),IF(AB342&gt;=2,$AB$3),IF(AE342&gt;=2,$AE$3),IF(AH342&gt;=2,$AH$3),IF(AK342&gt;=2,$AK$3))))),"")</f>
        <v/>
      </c>
      <c r="AO342" s="2" t="str">
        <f>IF(AM342="3E","3E",IF(COUNT($A342)=0,"",IF(COUNT(AK342)=0,"I",LOOKUP(AM342,{0,2,2.25,2.5,2.75,3,3.25,3.5,3.75,4},{"F","D","C","C+","B-","B","B+","A-","A","A+"}))))</f>
        <v/>
      </c>
      <c r="AP342" s="2" t="str">
        <f>IF(AM342="3E","3E",IF(OR(COUNT($A342)=0,COUNT(W342)=0),"",IF(AND(Y342&gt;=2,AM342&gt;=2,AN342&gt;=28),"PASS","FAIL")))</f>
        <v/>
      </c>
      <c r="AQ342" s="2" t="str">
        <f>IF(COUNT($A342)=0,"",IF(AP342="3E","3E",IF(AP342="PASS",CONCATENATE(IF(N(D342)&lt;2,"411F,",""),IF(N(G342)&lt;2,"412F,",""),IF(N(J342)&lt;2,"413F,",""),IF(N(M342)&lt;2,"421F,",""),IF(N(P342)&lt;2,"422F,",""),IF(N(S342)&lt;2,"423F,",""),IF(N(AB342)&lt;2,"431F,",""),IF(N(AE342)&lt;2,"432F,",""),IF(N(AH342)&lt;2,"433F,","")),"")))</f>
        <v/>
      </c>
      <c r="AR342" s="6" t="str">
        <f t="shared" si="6"/>
        <v/>
      </c>
    </row>
    <row r="343" spans="1:44" ht="18.95" customHeight="1" x14ac:dyDescent="0.25">
      <c r="A343" s="93" t="str">
        <f>IF(DR!$B345="","",DR!$B345)</f>
        <v/>
      </c>
      <c r="B343" s="5" t="str">
        <f>IF(COUNT($A343)=0,"",IF($A343&lt;&gt;DR!$B345,"ERR",DR!J345))</f>
        <v/>
      </c>
      <c r="C343" s="2" t="str">
        <f>IF(COUNT($A343)=0,"",IF(B343="3E","3E",IF(B343="","I",LOOKUP(B343/D$2,{0,0.4,0.45,0.5,0.55,0.6,0.65,0.7,0.75,0.8,1},{"F","D","C","C+","B-","B","B+","A-","A","A+"}))))</f>
        <v/>
      </c>
      <c r="D343" s="99" t="str">
        <f>IF(COUNT($A343)=0,"",IF(B343="","--",IF(B343="3E","3E",LOOKUP(B343/D$2,{0,0.4,0.45,0.5,0.55,0.6,0.65,0.7,0.75,0.8,1},{0,2,2.25,2.5,2.75,3,3.25,3.5,3.75,4}))))</f>
        <v/>
      </c>
      <c r="E343" s="5" t="str">
        <f>IF(COUNT($A343)=0,"",IF($A343&lt;&gt;DR!$B345,"ERR",DR!R345))</f>
        <v/>
      </c>
      <c r="F343" s="2" t="str">
        <f>IF(COUNT($A343)=0,"",IF(E343="3E","3E",IF(E343="","I",LOOKUP(E343/G$2,{0,0.4,0.45,0.5,0.55,0.6,0.65,0.7,0.75,0.8,1},{"F","D","C","C+","B-","B","B+","A-","A","A+"}))))</f>
        <v/>
      </c>
      <c r="G343" s="99" t="str">
        <f>IF(COUNT($A343)=0,"",IF(E343="","--",IF(E343="3E","3E",LOOKUP(E343/G$2,{0,0.4,0.45,0.5,0.55,0.6,0.65,0.7,0.75,0.8,1},{0,2,2.25,2.5,2.75,3,3.25,3.5,3.75,4}))))</f>
        <v/>
      </c>
      <c r="H343" s="5" t="str">
        <f>IF(COUNT($A343)=0,"",IF($A343&lt;&gt;DR!$B345,"ERR",DR!Z345))</f>
        <v/>
      </c>
      <c r="I343" s="2" t="str">
        <f>IF(COUNT($A343)=0,"",IF(H343="3E","3E",IF(H343="","I",LOOKUP(H343/J$2,{0,0.4,0.45,0.5,0.55,0.6,0.65,0.7,0.75,0.8,1},{"F","D","C","C+","B-","B","B+","A-","A","A+"}))))</f>
        <v/>
      </c>
      <c r="J343" s="99" t="str">
        <f>IF(COUNT($A343)=0,"",IF(H343="","--",IF(H343="3E","3E",LOOKUP(H343/J$2,{0,0.4,0.45,0.5,0.55,0.6,0.65,0.7,0.75,0.8,1},{0,2,2.25,2.5,2.75,3,3.25,3.5,3.75,4}))))</f>
        <v/>
      </c>
      <c r="K343" s="5" t="str">
        <f>IF(COUNT($A343)=0,"",IF($A343&lt;&gt;DR!$B345,"ERR",DR!AH345))</f>
        <v/>
      </c>
      <c r="L343" s="2" t="str">
        <f>IF(COUNT($A343)=0,"",IF(K343="3E","3E",IF(K343="","I",LOOKUP(K343/M$2,{0,0.4,0.45,0.5,0.55,0.6,0.65,0.7,0.75,0.8,1},{"F","D","C","C+","B-","B","B+","A-","A","A+"}))))</f>
        <v/>
      </c>
      <c r="M343" s="99" t="str">
        <f>IF(COUNT($A343)=0,"",IF(K343="","--",IF(K343="3E","3E",LOOKUP(K343/M$2,{0,0.4,0.45,0.5,0.55,0.6,0.65,0.7,0.75,0.8,1},{0,2,2.25,2.5,2.75,3,3.25,3.5,3.75,4}))))</f>
        <v/>
      </c>
      <c r="N343" s="5" t="str">
        <f>IF(COUNT($A343)=0,"",IF($A343&lt;&gt;DR!$B345,"ERR",DR!AP345))</f>
        <v/>
      </c>
      <c r="O343" s="2" t="str">
        <f>IF(COUNT($A343)=0,"",IF(N343="3E","3E",IF(N343="","I",LOOKUP(N343/P$2,{0,0.4,0.45,0.5,0.55,0.6,0.65,0.7,0.75,0.8,1},{"F","D","C","C+","B-","B","B+","A-","A","A+"}))))</f>
        <v/>
      </c>
      <c r="P343" s="99" t="str">
        <f>IF(COUNT($A343)=0,"",IF(N343="","--",IF(N343="3E","3E",LOOKUP(N343/P$2,{0,0.4,0.45,0.5,0.55,0.6,0.65,0.7,0.75,0.8,1},{0,2,2.25,2.5,2.75,3,3.25,3.5,3.75,4}))))</f>
        <v/>
      </c>
      <c r="Q343" s="5" t="str">
        <f>IF(COUNT($A343)=0,"",IF($A343&lt;&gt;DR!$B345,"ERR",DR!AX345))</f>
        <v/>
      </c>
      <c r="R343" s="2" t="str">
        <f>IF(COUNT($A343)=0,"",IF(Q343="3E","3E",IF(Q343="","I",LOOKUP(Q343/S$2,{0,0.4,0.45,0.5,0.55,0.6,0.65,0.7,0.75,0.8,1},{"F","D","C","C+","B-","B","B+","A-","A","A+"}))))</f>
        <v/>
      </c>
      <c r="S343" s="99" t="str">
        <f>IF(COUNT($A343)=0,"",IF(Q343="","--",IF(Q343="3E","3E",LOOKUP(Q343/S$2,{0,0.4,0.45,0.5,0.55,0.6,0.65,0.7,0.75,0.8,1},{0,2,2.25,2.5,2.75,3,3.25,3.5,3.75,4}))))</f>
        <v/>
      </c>
      <c r="T343" s="5" t="str">
        <f>IF(OR(COUNT($A343)=0,DR!BZ345=""),"",IF($A343&lt;&gt;DR!$B345,"ERR",DR!BZ345))</f>
        <v/>
      </c>
      <c r="U343" s="2" t="str">
        <f>IF(COUNT($A343)=0,"",IF(T343="3E","3E",IF(T343="","I",LOOKUP(T343/V$2,{0,0.4,0.45,0.5,0.55,0.6,0.65,0.7,0.75,0.8,1},{"F","D","C","C+","B-","B","B+","A-","A","A+"}))))</f>
        <v/>
      </c>
      <c r="V343" s="99" t="str">
        <f>IF(COUNT($A343)=0,"",IF(T343="","--",IF(T343="3E","3E",LOOKUP(T343/V$2,{0,0.4,0.45,0.5,0.55,0.6,0.65,0.7,0.75,0.8,1},{0,2,2.25,2.5,2.75,3,3.25,3.5,3.75,4}))))</f>
        <v/>
      </c>
      <c r="W343" s="5" t="str">
        <f>IF(COUNT($A343)=0,"",IF($A343&lt;&gt;DR!$B345,"ERR",IF(DR!$A345="IM",DR!CL345,DR!CK345)))</f>
        <v/>
      </c>
      <c r="X343" s="2" t="str">
        <f>IF(COUNT($A343)=0,"",IF(W343="3E","3E",IF(W343="","I",LOOKUP(W343/Y$2,{0,0.4,0.45,0.5,0.55,0.6,0.65,0.7,0.75,0.8,1},{"F","D","C","C+","B-","B","B+","A-","A","A+"}))))</f>
        <v/>
      </c>
      <c r="Y343" s="99" t="str">
        <f>IF(COUNT($A343)=0,"",IF(W343="","--",IF(W343="3E","3E",LOOKUP(W343/Y$2,{0,0.4,0.45,0.5,0.55,0.6,0.65,0.7,0.75,0.8,1},{0,2,2.25,2.5,2.75,3,3.25,3.5,3.75,4}))))</f>
        <v/>
      </c>
      <c r="Z343" s="5" t="str">
        <f>IF(COUNT($A343)=0,"",IF($A343&lt;&gt;DR!$B345,"ERR",DR!BF345))</f>
        <v/>
      </c>
      <c r="AA343" s="2" t="str">
        <f>IF(COUNT($A343)=0,"",IF(Z343="3E","3E",IF(Z343="","I",LOOKUP(Z343/AB$2,{0,0.4,0.45,0.5,0.55,0.6,0.65,0.7,0.75,0.8,1},{"F","D","C","C+","B-","B","B+","A-","A","A+"}))))</f>
        <v/>
      </c>
      <c r="AB343" s="99" t="str">
        <f>IF(COUNT($A343)=0,"",IF(Z343="","--",IF(Z343="3E","3E",LOOKUP(Z343/AB$2,{0,0.4,0.45,0.5,0.55,0.6,0.65,0.7,0.75,0.8,1},{0,2,2.25,2.5,2.75,3,3.25,3.5,3.75,4}))))</f>
        <v/>
      </c>
      <c r="AC343" s="5" t="str">
        <f>IF(COUNT($A343)=0,"",IF($A343&lt;&gt;DR!$B345,"ERR",DR!BG345))</f>
        <v/>
      </c>
      <c r="AD343" s="2" t="str">
        <f>IF(COUNT($A343)=0,"",IF(AC343="3E","3E",IF(AC343="","I",LOOKUP(AC343/AE$2,{0,0.4,0.45,0.5,0.55,0.6,0.65,0.7,0.75,0.8,1},{"F","D","C","C+","B-","B","B+","A-","A","A+"}))))</f>
        <v/>
      </c>
      <c r="AE343" s="99" t="str">
        <f>IF(COUNT($A343)=0,"",IF(AC343="","--",IF(AC343="3E","3E",LOOKUP(AC343/AE$2,{0,0.4,0.45,0.5,0.55,0.6,0.65,0.7,0.75,0.8,1},{0,2,2.25,2.5,2.75,3,3.25,3.5,3.75,4}))))</f>
        <v/>
      </c>
      <c r="AF343" s="5" t="str">
        <f>IF(COUNT($A343)=0,"",IF($A343&lt;&gt;DR!$B345,"ERR",DR!BQ345))</f>
        <v/>
      </c>
      <c r="AG343" s="2" t="str">
        <f>IF(COUNT($A343)=0,"",IF(AF343="3E","3E",IF(AF343="","I",LOOKUP(AF343/AH$2,{0,0.4,0.45,0.5,0.55,0.6,0.65,0.7,0.75,0.8,1},{"F","D","C","C+","B-","B","B+","A-","A","A+"}))))</f>
        <v/>
      </c>
      <c r="AH343" s="99" t="str">
        <f>IF(COUNT($A343)=0,"",IF(AF343="","--",IF(AF343="3E","3E",LOOKUP(AF343/AH$2,{0,0.4,0.45,0.5,0.55,0.6,0.65,0.7,0.75,0.8,1},{0,2,2.25,2.5,2.75,3,3.25,3.5,3.75,4}))))</f>
        <v/>
      </c>
      <c r="AI343" s="5" t="str">
        <f>IF(COUNT($A343)=0,"",IF($A343&lt;&gt;DR!$B345,"ERR",DR!BY345))</f>
        <v/>
      </c>
      <c r="AJ343" s="2" t="str">
        <f>IF(COUNT($A343)=0,"",IF(AI343="3E","3E",IF(AI343="","I",LOOKUP(AI343/AK$2,{0,0.4,0.45,0.5,0.55,0.6,0.65,0.7,0.75,0.8,1},{"F","D","C","C+","B-","B","B+","A-","A","A+"}))))</f>
        <v/>
      </c>
      <c r="AK343" s="103" t="str">
        <f>IF(COUNT($A343)=0,"",IF(AI343="","--",IF(AI343="3E","3E",LOOKUP(AI343/AK$2,{0,0.4,0.45,0.5,0.55,0.6,0.65,0.7,0.75,0.8,1},{0,2,2.25,2.5,2.75,3,3.25,3.5,3.75,4}))))</f>
        <v/>
      </c>
      <c r="AL343" s="94" t="str">
        <f>IFERROR(IF(COUNT($A343)=0,"",IF(COUNT(W343)=0,"--",IF(COUNTIF(B343:AK343,"3E")&gt;0,"3E",SUM(IF(D343&gt;=2,D343*$D$3),IF(G343&gt;=2,G343*$G$3),IF(J343&gt;=2,J343*$J$3),IF(M343&gt;=2,M343*$M$3),IF(P343&gt;=2,P343*$P$3),IF(S343&gt;=2,S343*$S$3),IF(V343&gt;=2,V343*$V$3),IF(Y343&gt;=2,Y343*$Y$3),IF(AB343&gt;=2,AB343*$AB$3),IF(AE343&gt;=2,AE343*$AE$3),IF(AH343&gt;=2,AH343*$AH$3),IF(AK343&gt;=2,AK343*$AK$3))))),"")</f>
        <v/>
      </c>
      <c r="AM343" s="4" t="str">
        <f>IF(COUNT($A343)=0,"",IF(COUNT(W343)=0,"--",IF(COUNTIF(B343:Y343,"3E")&gt;0,"3E",TRUNC(SUM(IF(N(D343)&gt;=2,D$3*D343,0),IF(N(G343)&gt;=2,G$3*G343,0),IF(N(J343)&gt;=2,J$3*J343,0),IF(N(M343)&gt;=2,M$3*M343,0),IF(N(P343)&gt;=2,P$3*P343,0),IF(N(S343)&gt;=2,S$3*S343,0),IF(N(AB343)&gt;=2,AB$3*AB343,0),IF(N(AE343)&gt;=2,AE$3*AE343,0),IF(N(AH343)&gt;=2,AH$3*AH343,0),IF(N(V343)&gt;=2,V$3*V343,0),IF(N(Y343)&gt;=2,Y$3*Y343,0))/TCP,3))))</f>
        <v/>
      </c>
      <c r="AN343" s="2" t="str">
        <f>IFERROR(IF(COUNT($A343)=0,"",IF(COUNT(W343)=0,"--",IF(COUNTIF(B343:AK343,"3E")&gt;0,"3E",SUM(IF(D343&gt;=2,$D$3),IF(G343&gt;=2,$G$3),IF(J343&gt;=2,$J$3),IF(M343&gt;=2,$M$3),IF(P343&gt;=2,$P$3),IF(S343&gt;=2,$S$3),IF(V343&gt;=2,$V$3),IF(Y343&gt;=2,$Y$3),IF(AB343&gt;=2,$AB$3),IF(AE343&gt;=2,$AE$3),IF(AH343&gt;=2,$AH$3),IF(AK343&gt;=2,$AK$3))))),"")</f>
        <v/>
      </c>
      <c r="AO343" s="2" t="str">
        <f>IF(AM343="3E","3E",IF(COUNT($A343)=0,"",IF(COUNT(AK343)=0,"I",LOOKUP(AM343,{0,2,2.25,2.5,2.75,3,3.25,3.5,3.75,4},{"F","D","C","C+","B-","B","B+","A-","A","A+"}))))</f>
        <v/>
      </c>
      <c r="AP343" s="2" t="str">
        <f>IF(AM343="3E","3E",IF(OR(COUNT($A343)=0,COUNT(W343)=0),"",IF(AND(Y343&gt;=2,AM343&gt;=2,AN343&gt;=28),"PASS","FAIL")))</f>
        <v/>
      </c>
      <c r="AQ343" s="2" t="str">
        <f>IF(COUNT($A343)=0,"",IF(AP343="3E","3E",IF(AP343="PASS",CONCATENATE(IF(N(D343)&lt;2,"411F,",""),IF(N(G343)&lt;2,"412F,",""),IF(N(J343)&lt;2,"413F,",""),IF(N(M343)&lt;2,"421F,",""),IF(N(P343)&lt;2,"422F,",""),IF(N(S343)&lt;2,"423F,",""),IF(N(AB343)&lt;2,"431F,",""),IF(N(AE343)&lt;2,"432F,",""),IF(N(AH343)&lt;2,"433F,","")),"")))</f>
        <v/>
      </c>
      <c r="AR343" s="6" t="str">
        <f t="shared" si="6"/>
        <v/>
      </c>
    </row>
    <row r="344" spans="1:44" ht="18.95" customHeight="1" x14ac:dyDescent="0.25">
      <c r="A344" s="93" t="str">
        <f>IF(DR!$B346="","",DR!$B346)</f>
        <v/>
      </c>
      <c r="B344" s="5" t="str">
        <f>IF(COUNT($A344)=0,"",IF($A344&lt;&gt;DR!$B346,"ERR",DR!J346))</f>
        <v/>
      </c>
      <c r="C344" s="2" t="str">
        <f>IF(COUNT($A344)=0,"",IF(B344="3E","3E",IF(B344="","I",LOOKUP(B344/D$2,{0,0.4,0.45,0.5,0.55,0.6,0.65,0.7,0.75,0.8,1},{"F","D","C","C+","B-","B","B+","A-","A","A+"}))))</f>
        <v/>
      </c>
      <c r="D344" s="99" t="str">
        <f>IF(COUNT($A344)=0,"",IF(B344="","--",IF(B344="3E","3E",LOOKUP(B344/D$2,{0,0.4,0.45,0.5,0.55,0.6,0.65,0.7,0.75,0.8,1},{0,2,2.25,2.5,2.75,3,3.25,3.5,3.75,4}))))</f>
        <v/>
      </c>
      <c r="E344" s="5" t="str">
        <f>IF(COUNT($A344)=0,"",IF($A344&lt;&gt;DR!$B346,"ERR",DR!R346))</f>
        <v/>
      </c>
      <c r="F344" s="2" t="str">
        <f>IF(COUNT($A344)=0,"",IF(E344="3E","3E",IF(E344="","I",LOOKUP(E344/G$2,{0,0.4,0.45,0.5,0.55,0.6,0.65,0.7,0.75,0.8,1},{"F","D","C","C+","B-","B","B+","A-","A","A+"}))))</f>
        <v/>
      </c>
      <c r="G344" s="99" t="str">
        <f>IF(COUNT($A344)=0,"",IF(E344="","--",IF(E344="3E","3E",LOOKUP(E344/G$2,{0,0.4,0.45,0.5,0.55,0.6,0.65,0.7,0.75,0.8,1},{0,2,2.25,2.5,2.75,3,3.25,3.5,3.75,4}))))</f>
        <v/>
      </c>
      <c r="H344" s="5" t="str">
        <f>IF(COUNT($A344)=0,"",IF($A344&lt;&gt;DR!$B346,"ERR",DR!Z346))</f>
        <v/>
      </c>
      <c r="I344" s="2" t="str">
        <f>IF(COUNT($A344)=0,"",IF(H344="3E","3E",IF(H344="","I",LOOKUP(H344/J$2,{0,0.4,0.45,0.5,0.55,0.6,0.65,0.7,0.75,0.8,1},{"F","D","C","C+","B-","B","B+","A-","A","A+"}))))</f>
        <v/>
      </c>
      <c r="J344" s="99" t="str">
        <f>IF(COUNT($A344)=0,"",IF(H344="","--",IF(H344="3E","3E",LOOKUP(H344/J$2,{0,0.4,0.45,0.5,0.55,0.6,0.65,0.7,0.75,0.8,1},{0,2,2.25,2.5,2.75,3,3.25,3.5,3.75,4}))))</f>
        <v/>
      </c>
      <c r="K344" s="5" t="str">
        <f>IF(COUNT($A344)=0,"",IF($A344&lt;&gt;DR!$B346,"ERR",DR!AH346))</f>
        <v/>
      </c>
      <c r="L344" s="2" t="str">
        <f>IF(COUNT($A344)=0,"",IF(K344="3E","3E",IF(K344="","I",LOOKUP(K344/M$2,{0,0.4,0.45,0.5,0.55,0.6,0.65,0.7,0.75,0.8,1},{"F","D","C","C+","B-","B","B+","A-","A","A+"}))))</f>
        <v/>
      </c>
      <c r="M344" s="99" t="str">
        <f>IF(COUNT($A344)=0,"",IF(K344="","--",IF(K344="3E","3E",LOOKUP(K344/M$2,{0,0.4,0.45,0.5,0.55,0.6,0.65,0.7,0.75,0.8,1},{0,2,2.25,2.5,2.75,3,3.25,3.5,3.75,4}))))</f>
        <v/>
      </c>
      <c r="N344" s="5" t="str">
        <f>IF(COUNT($A344)=0,"",IF($A344&lt;&gt;DR!$B346,"ERR",DR!AP346))</f>
        <v/>
      </c>
      <c r="O344" s="2" t="str">
        <f>IF(COUNT($A344)=0,"",IF(N344="3E","3E",IF(N344="","I",LOOKUP(N344/P$2,{0,0.4,0.45,0.5,0.55,0.6,0.65,0.7,0.75,0.8,1},{"F","D","C","C+","B-","B","B+","A-","A","A+"}))))</f>
        <v/>
      </c>
      <c r="P344" s="99" t="str">
        <f>IF(COUNT($A344)=0,"",IF(N344="","--",IF(N344="3E","3E",LOOKUP(N344/P$2,{0,0.4,0.45,0.5,0.55,0.6,0.65,0.7,0.75,0.8,1},{0,2,2.25,2.5,2.75,3,3.25,3.5,3.75,4}))))</f>
        <v/>
      </c>
      <c r="Q344" s="5" t="str">
        <f>IF(COUNT($A344)=0,"",IF($A344&lt;&gt;DR!$B346,"ERR",DR!AX346))</f>
        <v/>
      </c>
      <c r="R344" s="2" t="str">
        <f>IF(COUNT($A344)=0,"",IF(Q344="3E","3E",IF(Q344="","I",LOOKUP(Q344/S$2,{0,0.4,0.45,0.5,0.55,0.6,0.65,0.7,0.75,0.8,1},{"F","D","C","C+","B-","B","B+","A-","A","A+"}))))</f>
        <v/>
      </c>
      <c r="S344" s="99" t="str">
        <f>IF(COUNT($A344)=0,"",IF(Q344="","--",IF(Q344="3E","3E",LOOKUP(Q344/S$2,{0,0.4,0.45,0.5,0.55,0.6,0.65,0.7,0.75,0.8,1},{0,2,2.25,2.5,2.75,3,3.25,3.5,3.75,4}))))</f>
        <v/>
      </c>
      <c r="T344" s="5" t="str">
        <f>IF(OR(COUNT($A344)=0,DR!BZ346=""),"",IF($A344&lt;&gt;DR!$B346,"ERR",DR!BZ346))</f>
        <v/>
      </c>
      <c r="U344" s="2" t="str">
        <f>IF(COUNT($A344)=0,"",IF(T344="3E","3E",IF(T344="","I",LOOKUP(T344/V$2,{0,0.4,0.45,0.5,0.55,0.6,0.65,0.7,0.75,0.8,1},{"F","D","C","C+","B-","B","B+","A-","A","A+"}))))</f>
        <v/>
      </c>
      <c r="V344" s="99" t="str">
        <f>IF(COUNT($A344)=0,"",IF(T344="","--",IF(T344="3E","3E",LOOKUP(T344/V$2,{0,0.4,0.45,0.5,0.55,0.6,0.65,0.7,0.75,0.8,1},{0,2,2.25,2.5,2.75,3,3.25,3.5,3.75,4}))))</f>
        <v/>
      </c>
      <c r="W344" s="5" t="str">
        <f>IF(COUNT($A344)=0,"",IF($A344&lt;&gt;DR!$B346,"ERR",IF(DR!$A346="IM",DR!CL346,DR!CK346)))</f>
        <v/>
      </c>
      <c r="X344" s="2" t="str">
        <f>IF(COUNT($A344)=0,"",IF(W344="3E","3E",IF(W344="","I",LOOKUP(W344/Y$2,{0,0.4,0.45,0.5,0.55,0.6,0.65,0.7,0.75,0.8,1},{"F","D","C","C+","B-","B","B+","A-","A","A+"}))))</f>
        <v/>
      </c>
      <c r="Y344" s="99" t="str">
        <f>IF(COUNT($A344)=0,"",IF(W344="","--",IF(W344="3E","3E",LOOKUP(W344/Y$2,{0,0.4,0.45,0.5,0.55,0.6,0.65,0.7,0.75,0.8,1},{0,2,2.25,2.5,2.75,3,3.25,3.5,3.75,4}))))</f>
        <v/>
      </c>
      <c r="Z344" s="5" t="str">
        <f>IF(COUNT($A344)=0,"",IF($A344&lt;&gt;DR!$B346,"ERR",DR!BF346))</f>
        <v/>
      </c>
      <c r="AA344" s="2" t="str">
        <f>IF(COUNT($A344)=0,"",IF(Z344="3E","3E",IF(Z344="","I",LOOKUP(Z344/AB$2,{0,0.4,0.45,0.5,0.55,0.6,0.65,0.7,0.75,0.8,1},{"F","D","C","C+","B-","B","B+","A-","A","A+"}))))</f>
        <v/>
      </c>
      <c r="AB344" s="99" t="str">
        <f>IF(COUNT($A344)=0,"",IF(Z344="","--",IF(Z344="3E","3E",LOOKUP(Z344/AB$2,{0,0.4,0.45,0.5,0.55,0.6,0.65,0.7,0.75,0.8,1},{0,2,2.25,2.5,2.75,3,3.25,3.5,3.75,4}))))</f>
        <v/>
      </c>
      <c r="AC344" s="5" t="str">
        <f>IF(COUNT($A344)=0,"",IF($A344&lt;&gt;DR!$B346,"ERR",DR!BG346))</f>
        <v/>
      </c>
      <c r="AD344" s="2" t="str">
        <f>IF(COUNT($A344)=0,"",IF(AC344="3E","3E",IF(AC344="","I",LOOKUP(AC344/AE$2,{0,0.4,0.45,0.5,0.55,0.6,0.65,0.7,0.75,0.8,1},{"F","D","C","C+","B-","B","B+","A-","A","A+"}))))</f>
        <v/>
      </c>
      <c r="AE344" s="99" t="str">
        <f>IF(COUNT($A344)=0,"",IF(AC344="","--",IF(AC344="3E","3E",LOOKUP(AC344/AE$2,{0,0.4,0.45,0.5,0.55,0.6,0.65,0.7,0.75,0.8,1},{0,2,2.25,2.5,2.75,3,3.25,3.5,3.75,4}))))</f>
        <v/>
      </c>
      <c r="AF344" s="5" t="str">
        <f>IF(COUNT($A344)=0,"",IF($A344&lt;&gt;DR!$B346,"ERR",DR!BQ346))</f>
        <v/>
      </c>
      <c r="AG344" s="2" t="str">
        <f>IF(COUNT($A344)=0,"",IF(AF344="3E","3E",IF(AF344="","I",LOOKUP(AF344/AH$2,{0,0.4,0.45,0.5,0.55,0.6,0.65,0.7,0.75,0.8,1},{"F","D","C","C+","B-","B","B+","A-","A","A+"}))))</f>
        <v/>
      </c>
      <c r="AH344" s="99" t="str">
        <f>IF(COUNT($A344)=0,"",IF(AF344="","--",IF(AF344="3E","3E",LOOKUP(AF344/AH$2,{0,0.4,0.45,0.5,0.55,0.6,0.65,0.7,0.75,0.8,1},{0,2,2.25,2.5,2.75,3,3.25,3.5,3.75,4}))))</f>
        <v/>
      </c>
      <c r="AI344" s="5" t="str">
        <f>IF(COUNT($A344)=0,"",IF($A344&lt;&gt;DR!$B346,"ERR",DR!BY346))</f>
        <v/>
      </c>
      <c r="AJ344" s="2" t="str">
        <f>IF(COUNT($A344)=0,"",IF(AI344="3E","3E",IF(AI344="","I",LOOKUP(AI344/AK$2,{0,0.4,0.45,0.5,0.55,0.6,0.65,0.7,0.75,0.8,1},{"F","D","C","C+","B-","B","B+","A-","A","A+"}))))</f>
        <v/>
      </c>
      <c r="AK344" s="103" t="str">
        <f>IF(COUNT($A344)=0,"",IF(AI344="","--",IF(AI344="3E","3E",LOOKUP(AI344/AK$2,{0,0.4,0.45,0.5,0.55,0.6,0.65,0.7,0.75,0.8,1},{0,2,2.25,2.5,2.75,3,3.25,3.5,3.75,4}))))</f>
        <v/>
      </c>
      <c r="AL344" s="94" t="str">
        <f>IFERROR(IF(COUNT($A344)=0,"",IF(COUNT(W344)=0,"--",IF(COUNTIF(B344:AK344,"3E")&gt;0,"3E",SUM(IF(D344&gt;=2,D344*$D$3),IF(G344&gt;=2,G344*$G$3),IF(J344&gt;=2,J344*$J$3),IF(M344&gt;=2,M344*$M$3),IF(P344&gt;=2,P344*$P$3),IF(S344&gt;=2,S344*$S$3),IF(V344&gt;=2,V344*$V$3),IF(Y344&gt;=2,Y344*$Y$3),IF(AB344&gt;=2,AB344*$AB$3),IF(AE344&gt;=2,AE344*$AE$3),IF(AH344&gt;=2,AH344*$AH$3),IF(AK344&gt;=2,AK344*$AK$3))))),"")</f>
        <v/>
      </c>
      <c r="AM344" s="4" t="str">
        <f>IF(COUNT($A344)=0,"",IF(COUNT(W344)=0,"--",IF(COUNTIF(B344:Y344,"3E")&gt;0,"3E",TRUNC(SUM(IF(N(D344)&gt;=2,D$3*D344,0),IF(N(G344)&gt;=2,G$3*G344,0),IF(N(J344)&gt;=2,J$3*J344,0),IF(N(M344)&gt;=2,M$3*M344,0),IF(N(P344)&gt;=2,P$3*P344,0),IF(N(S344)&gt;=2,S$3*S344,0),IF(N(AB344)&gt;=2,AB$3*AB344,0),IF(N(AE344)&gt;=2,AE$3*AE344,0),IF(N(AH344)&gt;=2,AH$3*AH344,0),IF(N(V344)&gt;=2,V$3*V344,0),IF(N(Y344)&gt;=2,Y$3*Y344,0))/TCP,3))))</f>
        <v/>
      </c>
      <c r="AN344" s="2" t="str">
        <f>IFERROR(IF(COUNT($A344)=0,"",IF(COUNT(W344)=0,"--",IF(COUNTIF(B344:AK344,"3E")&gt;0,"3E",SUM(IF(D344&gt;=2,$D$3),IF(G344&gt;=2,$G$3),IF(J344&gt;=2,$J$3),IF(M344&gt;=2,$M$3),IF(P344&gt;=2,$P$3),IF(S344&gt;=2,$S$3),IF(V344&gt;=2,$V$3),IF(Y344&gt;=2,$Y$3),IF(AB344&gt;=2,$AB$3),IF(AE344&gt;=2,$AE$3),IF(AH344&gt;=2,$AH$3),IF(AK344&gt;=2,$AK$3))))),"")</f>
        <v/>
      </c>
      <c r="AO344" s="2" t="str">
        <f>IF(AM344="3E","3E",IF(COUNT($A344)=0,"",IF(COUNT(AK344)=0,"I",LOOKUP(AM344,{0,2,2.25,2.5,2.75,3,3.25,3.5,3.75,4},{"F","D","C","C+","B-","B","B+","A-","A","A+"}))))</f>
        <v/>
      </c>
      <c r="AP344" s="2" t="str">
        <f>IF(AM344="3E","3E",IF(OR(COUNT($A344)=0,COUNT(W344)=0),"",IF(AND(Y344&gt;=2,AM344&gt;=2,AN344&gt;=28),"PASS","FAIL")))</f>
        <v/>
      </c>
      <c r="AQ344" s="2" t="str">
        <f>IF(COUNT($A344)=0,"",IF(AP344="3E","3E",IF(AP344="PASS",CONCATENATE(IF(N(D344)&lt;2,"411F,",""),IF(N(G344)&lt;2,"412F,",""),IF(N(J344)&lt;2,"413F,",""),IF(N(M344)&lt;2,"421F,",""),IF(N(P344)&lt;2,"422F,",""),IF(N(S344)&lt;2,"423F,",""),IF(N(AB344)&lt;2,"431F,",""),IF(N(AE344)&lt;2,"432F,",""),IF(N(AH344)&lt;2,"433F,","")),"")))</f>
        <v/>
      </c>
      <c r="AR344" s="6" t="str">
        <f t="shared" si="6"/>
        <v/>
      </c>
    </row>
    <row r="345" spans="1:44" ht="18.95" customHeight="1" x14ac:dyDescent="0.25">
      <c r="A345" s="93" t="str">
        <f>IF(DR!$B347="","",DR!$B347)</f>
        <v/>
      </c>
      <c r="B345" s="5" t="str">
        <f>IF(COUNT($A345)=0,"",IF($A345&lt;&gt;DR!$B347,"ERR",DR!J347))</f>
        <v/>
      </c>
      <c r="C345" s="2" t="str">
        <f>IF(COUNT($A345)=0,"",IF(B345="3E","3E",IF(B345="","I",LOOKUP(B345/D$2,{0,0.4,0.45,0.5,0.55,0.6,0.65,0.7,0.75,0.8,1},{"F","D","C","C+","B-","B","B+","A-","A","A+"}))))</f>
        <v/>
      </c>
      <c r="D345" s="99" t="str">
        <f>IF(COUNT($A345)=0,"",IF(B345="","--",IF(B345="3E","3E",LOOKUP(B345/D$2,{0,0.4,0.45,0.5,0.55,0.6,0.65,0.7,0.75,0.8,1},{0,2,2.25,2.5,2.75,3,3.25,3.5,3.75,4}))))</f>
        <v/>
      </c>
      <c r="E345" s="5" t="str">
        <f>IF(COUNT($A345)=0,"",IF($A345&lt;&gt;DR!$B347,"ERR",DR!R347))</f>
        <v/>
      </c>
      <c r="F345" s="2" t="str">
        <f>IF(COUNT($A345)=0,"",IF(E345="3E","3E",IF(E345="","I",LOOKUP(E345/G$2,{0,0.4,0.45,0.5,0.55,0.6,0.65,0.7,0.75,0.8,1},{"F","D","C","C+","B-","B","B+","A-","A","A+"}))))</f>
        <v/>
      </c>
      <c r="G345" s="99" t="str">
        <f>IF(COUNT($A345)=0,"",IF(E345="","--",IF(E345="3E","3E",LOOKUP(E345/G$2,{0,0.4,0.45,0.5,0.55,0.6,0.65,0.7,0.75,0.8,1},{0,2,2.25,2.5,2.75,3,3.25,3.5,3.75,4}))))</f>
        <v/>
      </c>
      <c r="H345" s="5" t="str">
        <f>IF(COUNT($A345)=0,"",IF($A345&lt;&gt;DR!$B347,"ERR",DR!Z347))</f>
        <v/>
      </c>
      <c r="I345" s="2" t="str">
        <f>IF(COUNT($A345)=0,"",IF(H345="3E","3E",IF(H345="","I",LOOKUP(H345/J$2,{0,0.4,0.45,0.5,0.55,0.6,0.65,0.7,0.75,0.8,1},{"F","D","C","C+","B-","B","B+","A-","A","A+"}))))</f>
        <v/>
      </c>
      <c r="J345" s="99" t="str">
        <f>IF(COUNT($A345)=0,"",IF(H345="","--",IF(H345="3E","3E",LOOKUP(H345/J$2,{0,0.4,0.45,0.5,0.55,0.6,0.65,0.7,0.75,0.8,1},{0,2,2.25,2.5,2.75,3,3.25,3.5,3.75,4}))))</f>
        <v/>
      </c>
      <c r="K345" s="5" t="str">
        <f>IF(COUNT($A345)=0,"",IF($A345&lt;&gt;DR!$B347,"ERR",DR!AH347))</f>
        <v/>
      </c>
      <c r="L345" s="2" t="str">
        <f>IF(COUNT($A345)=0,"",IF(K345="3E","3E",IF(K345="","I",LOOKUP(K345/M$2,{0,0.4,0.45,0.5,0.55,0.6,0.65,0.7,0.75,0.8,1},{"F","D","C","C+","B-","B","B+","A-","A","A+"}))))</f>
        <v/>
      </c>
      <c r="M345" s="99" t="str">
        <f>IF(COUNT($A345)=0,"",IF(K345="","--",IF(K345="3E","3E",LOOKUP(K345/M$2,{0,0.4,0.45,0.5,0.55,0.6,0.65,0.7,0.75,0.8,1},{0,2,2.25,2.5,2.75,3,3.25,3.5,3.75,4}))))</f>
        <v/>
      </c>
      <c r="N345" s="5" t="str">
        <f>IF(COUNT($A345)=0,"",IF($A345&lt;&gt;DR!$B347,"ERR",DR!AP347))</f>
        <v/>
      </c>
      <c r="O345" s="2" t="str">
        <f>IF(COUNT($A345)=0,"",IF(N345="3E","3E",IF(N345="","I",LOOKUP(N345/P$2,{0,0.4,0.45,0.5,0.55,0.6,0.65,0.7,0.75,0.8,1},{"F","D","C","C+","B-","B","B+","A-","A","A+"}))))</f>
        <v/>
      </c>
      <c r="P345" s="99" t="str">
        <f>IF(COUNT($A345)=0,"",IF(N345="","--",IF(N345="3E","3E",LOOKUP(N345/P$2,{0,0.4,0.45,0.5,0.55,0.6,0.65,0.7,0.75,0.8,1},{0,2,2.25,2.5,2.75,3,3.25,3.5,3.75,4}))))</f>
        <v/>
      </c>
      <c r="Q345" s="5" t="str">
        <f>IF(COUNT($A345)=0,"",IF($A345&lt;&gt;DR!$B347,"ERR",DR!AX347))</f>
        <v/>
      </c>
      <c r="R345" s="2" t="str">
        <f>IF(COUNT($A345)=0,"",IF(Q345="3E","3E",IF(Q345="","I",LOOKUP(Q345/S$2,{0,0.4,0.45,0.5,0.55,0.6,0.65,0.7,0.75,0.8,1},{"F","D","C","C+","B-","B","B+","A-","A","A+"}))))</f>
        <v/>
      </c>
      <c r="S345" s="99" t="str">
        <f>IF(COUNT($A345)=0,"",IF(Q345="","--",IF(Q345="3E","3E",LOOKUP(Q345/S$2,{0,0.4,0.45,0.5,0.55,0.6,0.65,0.7,0.75,0.8,1},{0,2,2.25,2.5,2.75,3,3.25,3.5,3.75,4}))))</f>
        <v/>
      </c>
      <c r="T345" s="5" t="str">
        <f>IF(OR(COUNT($A345)=0,DR!BZ347=""),"",IF($A345&lt;&gt;DR!$B347,"ERR",DR!BZ347))</f>
        <v/>
      </c>
      <c r="U345" s="2" t="str">
        <f>IF(COUNT($A345)=0,"",IF(T345="3E","3E",IF(T345="","I",LOOKUP(T345/V$2,{0,0.4,0.45,0.5,0.55,0.6,0.65,0.7,0.75,0.8,1},{"F","D","C","C+","B-","B","B+","A-","A","A+"}))))</f>
        <v/>
      </c>
      <c r="V345" s="99" t="str">
        <f>IF(COUNT($A345)=0,"",IF(T345="","--",IF(T345="3E","3E",LOOKUP(T345/V$2,{0,0.4,0.45,0.5,0.55,0.6,0.65,0.7,0.75,0.8,1},{0,2,2.25,2.5,2.75,3,3.25,3.5,3.75,4}))))</f>
        <v/>
      </c>
      <c r="W345" s="5" t="str">
        <f>IF(COUNT($A345)=0,"",IF($A345&lt;&gt;DR!$B347,"ERR",IF(DR!$A347="IM",DR!CL347,DR!CK347)))</f>
        <v/>
      </c>
      <c r="X345" s="2" t="str">
        <f>IF(COUNT($A345)=0,"",IF(W345="3E","3E",IF(W345="","I",LOOKUP(W345/Y$2,{0,0.4,0.45,0.5,0.55,0.6,0.65,0.7,0.75,0.8,1},{"F","D","C","C+","B-","B","B+","A-","A","A+"}))))</f>
        <v/>
      </c>
      <c r="Y345" s="99" t="str">
        <f>IF(COUNT($A345)=0,"",IF(W345="","--",IF(W345="3E","3E",LOOKUP(W345/Y$2,{0,0.4,0.45,0.5,0.55,0.6,0.65,0.7,0.75,0.8,1},{0,2,2.25,2.5,2.75,3,3.25,3.5,3.75,4}))))</f>
        <v/>
      </c>
      <c r="Z345" s="5" t="str">
        <f>IF(COUNT($A345)=0,"",IF($A345&lt;&gt;DR!$B347,"ERR",DR!BF347))</f>
        <v/>
      </c>
      <c r="AA345" s="2" t="str">
        <f>IF(COUNT($A345)=0,"",IF(Z345="3E","3E",IF(Z345="","I",LOOKUP(Z345/AB$2,{0,0.4,0.45,0.5,0.55,0.6,0.65,0.7,0.75,0.8,1},{"F","D","C","C+","B-","B","B+","A-","A","A+"}))))</f>
        <v/>
      </c>
      <c r="AB345" s="99" t="str">
        <f>IF(COUNT($A345)=0,"",IF(Z345="","--",IF(Z345="3E","3E",LOOKUP(Z345/AB$2,{0,0.4,0.45,0.5,0.55,0.6,0.65,0.7,0.75,0.8,1},{0,2,2.25,2.5,2.75,3,3.25,3.5,3.75,4}))))</f>
        <v/>
      </c>
      <c r="AC345" s="5" t="str">
        <f>IF(COUNT($A345)=0,"",IF($A345&lt;&gt;DR!$B347,"ERR",DR!BG347))</f>
        <v/>
      </c>
      <c r="AD345" s="2" t="str">
        <f>IF(COUNT($A345)=0,"",IF(AC345="3E","3E",IF(AC345="","I",LOOKUP(AC345/AE$2,{0,0.4,0.45,0.5,0.55,0.6,0.65,0.7,0.75,0.8,1},{"F","D","C","C+","B-","B","B+","A-","A","A+"}))))</f>
        <v/>
      </c>
      <c r="AE345" s="99" t="str">
        <f>IF(COUNT($A345)=0,"",IF(AC345="","--",IF(AC345="3E","3E",LOOKUP(AC345/AE$2,{0,0.4,0.45,0.5,0.55,0.6,0.65,0.7,0.75,0.8,1},{0,2,2.25,2.5,2.75,3,3.25,3.5,3.75,4}))))</f>
        <v/>
      </c>
      <c r="AF345" s="5" t="str">
        <f>IF(COUNT($A345)=0,"",IF($A345&lt;&gt;DR!$B347,"ERR",DR!BQ347))</f>
        <v/>
      </c>
      <c r="AG345" s="2" t="str">
        <f>IF(COUNT($A345)=0,"",IF(AF345="3E","3E",IF(AF345="","I",LOOKUP(AF345/AH$2,{0,0.4,0.45,0.5,0.55,0.6,0.65,0.7,0.75,0.8,1},{"F","D","C","C+","B-","B","B+","A-","A","A+"}))))</f>
        <v/>
      </c>
      <c r="AH345" s="99" t="str">
        <f>IF(COUNT($A345)=0,"",IF(AF345="","--",IF(AF345="3E","3E",LOOKUP(AF345/AH$2,{0,0.4,0.45,0.5,0.55,0.6,0.65,0.7,0.75,0.8,1},{0,2,2.25,2.5,2.75,3,3.25,3.5,3.75,4}))))</f>
        <v/>
      </c>
      <c r="AI345" s="5" t="str">
        <f>IF(COUNT($A345)=0,"",IF($A345&lt;&gt;DR!$B347,"ERR",DR!BY347))</f>
        <v/>
      </c>
      <c r="AJ345" s="2" t="str">
        <f>IF(COUNT($A345)=0,"",IF(AI345="3E","3E",IF(AI345="","I",LOOKUP(AI345/AK$2,{0,0.4,0.45,0.5,0.55,0.6,0.65,0.7,0.75,0.8,1},{"F","D","C","C+","B-","B","B+","A-","A","A+"}))))</f>
        <v/>
      </c>
      <c r="AK345" s="103" t="str">
        <f>IF(COUNT($A345)=0,"",IF(AI345="","--",IF(AI345="3E","3E",LOOKUP(AI345/AK$2,{0,0.4,0.45,0.5,0.55,0.6,0.65,0.7,0.75,0.8,1},{0,2,2.25,2.5,2.75,3,3.25,3.5,3.75,4}))))</f>
        <v/>
      </c>
      <c r="AL345" s="94" t="str">
        <f>IFERROR(IF(COUNT($A345)=0,"",IF(COUNT(W345)=0,"--",IF(COUNTIF(B345:AK345,"3E")&gt;0,"3E",SUM(IF(D345&gt;=2,D345*$D$3),IF(G345&gt;=2,G345*$G$3),IF(J345&gt;=2,J345*$J$3),IF(M345&gt;=2,M345*$M$3),IF(P345&gt;=2,P345*$P$3),IF(S345&gt;=2,S345*$S$3),IF(V345&gt;=2,V345*$V$3),IF(Y345&gt;=2,Y345*$Y$3),IF(AB345&gt;=2,AB345*$AB$3),IF(AE345&gt;=2,AE345*$AE$3),IF(AH345&gt;=2,AH345*$AH$3),IF(AK345&gt;=2,AK345*$AK$3))))),"")</f>
        <v/>
      </c>
      <c r="AM345" s="4" t="str">
        <f>IF(COUNT($A345)=0,"",IF(COUNT(W345)=0,"--",IF(COUNTIF(B345:Y345,"3E")&gt;0,"3E",TRUNC(SUM(IF(N(D345)&gt;=2,D$3*D345,0),IF(N(G345)&gt;=2,G$3*G345,0),IF(N(J345)&gt;=2,J$3*J345,0),IF(N(M345)&gt;=2,M$3*M345,0),IF(N(P345)&gt;=2,P$3*P345,0),IF(N(S345)&gt;=2,S$3*S345,0),IF(N(AB345)&gt;=2,AB$3*AB345,0),IF(N(AE345)&gt;=2,AE$3*AE345,0),IF(N(AH345)&gt;=2,AH$3*AH345,0),IF(N(V345)&gt;=2,V$3*V345,0),IF(N(Y345)&gt;=2,Y$3*Y345,0))/TCP,3))))</f>
        <v/>
      </c>
      <c r="AN345" s="2" t="str">
        <f>IFERROR(IF(COUNT($A345)=0,"",IF(COUNT(W345)=0,"--",IF(COUNTIF(B345:AK345,"3E")&gt;0,"3E",SUM(IF(D345&gt;=2,$D$3),IF(G345&gt;=2,$G$3),IF(J345&gt;=2,$J$3),IF(M345&gt;=2,$M$3),IF(P345&gt;=2,$P$3),IF(S345&gt;=2,$S$3),IF(V345&gt;=2,$V$3),IF(Y345&gt;=2,$Y$3),IF(AB345&gt;=2,$AB$3),IF(AE345&gt;=2,$AE$3),IF(AH345&gt;=2,$AH$3),IF(AK345&gt;=2,$AK$3))))),"")</f>
        <v/>
      </c>
      <c r="AO345" s="2" t="str">
        <f>IF(AM345="3E","3E",IF(COUNT($A345)=0,"",IF(COUNT(AK345)=0,"I",LOOKUP(AM345,{0,2,2.25,2.5,2.75,3,3.25,3.5,3.75,4},{"F","D","C","C+","B-","B","B+","A-","A","A+"}))))</f>
        <v/>
      </c>
      <c r="AP345" s="2" t="str">
        <f>IF(AM345="3E","3E",IF(OR(COUNT($A345)=0,COUNT(W345)=0),"",IF(AND(Y345&gt;=2,AM345&gt;=2,AN345&gt;=28),"PASS","FAIL")))</f>
        <v/>
      </c>
      <c r="AQ345" s="2" t="str">
        <f>IF(COUNT($A345)=0,"",IF(AP345="3E","3E",IF(AP345="PASS",CONCATENATE(IF(N(D345)&lt;2,"411F,",""),IF(N(G345)&lt;2,"412F,",""),IF(N(J345)&lt;2,"413F,",""),IF(N(M345)&lt;2,"421F,",""),IF(N(P345)&lt;2,"422F,",""),IF(N(S345)&lt;2,"423F,",""),IF(N(AB345)&lt;2,"431F,",""),IF(N(AE345)&lt;2,"432F,",""),IF(N(AH345)&lt;2,"433F,","")),"")))</f>
        <v/>
      </c>
      <c r="AR345" s="6" t="str">
        <f t="shared" si="6"/>
        <v/>
      </c>
    </row>
    <row r="346" spans="1:44" ht="18.95" customHeight="1" x14ac:dyDescent="0.25">
      <c r="A346" s="93" t="str">
        <f>IF(DR!$B348="","",DR!$B348)</f>
        <v/>
      </c>
      <c r="B346" s="5" t="str">
        <f>IF(COUNT($A346)=0,"",IF($A346&lt;&gt;DR!$B348,"ERR",DR!J348))</f>
        <v/>
      </c>
      <c r="C346" s="2" t="str">
        <f>IF(COUNT($A346)=0,"",IF(B346="3E","3E",IF(B346="","I",LOOKUP(B346/D$2,{0,0.4,0.45,0.5,0.55,0.6,0.65,0.7,0.75,0.8,1},{"F","D","C","C+","B-","B","B+","A-","A","A+"}))))</f>
        <v/>
      </c>
      <c r="D346" s="99" t="str">
        <f>IF(COUNT($A346)=0,"",IF(B346="","--",IF(B346="3E","3E",LOOKUP(B346/D$2,{0,0.4,0.45,0.5,0.55,0.6,0.65,0.7,0.75,0.8,1},{0,2,2.25,2.5,2.75,3,3.25,3.5,3.75,4}))))</f>
        <v/>
      </c>
      <c r="E346" s="5" t="str">
        <f>IF(COUNT($A346)=0,"",IF($A346&lt;&gt;DR!$B348,"ERR",DR!R348))</f>
        <v/>
      </c>
      <c r="F346" s="2" t="str">
        <f>IF(COUNT($A346)=0,"",IF(E346="3E","3E",IF(E346="","I",LOOKUP(E346/G$2,{0,0.4,0.45,0.5,0.55,0.6,0.65,0.7,0.75,0.8,1},{"F","D","C","C+","B-","B","B+","A-","A","A+"}))))</f>
        <v/>
      </c>
      <c r="G346" s="99" t="str">
        <f>IF(COUNT($A346)=0,"",IF(E346="","--",IF(E346="3E","3E",LOOKUP(E346/G$2,{0,0.4,0.45,0.5,0.55,0.6,0.65,0.7,0.75,0.8,1},{0,2,2.25,2.5,2.75,3,3.25,3.5,3.75,4}))))</f>
        <v/>
      </c>
      <c r="H346" s="5" t="str">
        <f>IF(COUNT($A346)=0,"",IF($A346&lt;&gt;DR!$B348,"ERR",DR!Z348))</f>
        <v/>
      </c>
      <c r="I346" s="2" t="str">
        <f>IF(COUNT($A346)=0,"",IF(H346="3E","3E",IF(H346="","I",LOOKUP(H346/J$2,{0,0.4,0.45,0.5,0.55,0.6,0.65,0.7,0.75,0.8,1},{"F","D","C","C+","B-","B","B+","A-","A","A+"}))))</f>
        <v/>
      </c>
      <c r="J346" s="99" t="str">
        <f>IF(COUNT($A346)=0,"",IF(H346="","--",IF(H346="3E","3E",LOOKUP(H346/J$2,{0,0.4,0.45,0.5,0.55,0.6,0.65,0.7,0.75,0.8,1},{0,2,2.25,2.5,2.75,3,3.25,3.5,3.75,4}))))</f>
        <v/>
      </c>
      <c r="K346" s="5" t="str">
        <f>IF(COUNT($A346)=0,"",IF($A346&lt;&gt;DR!$B348,"ERR",DR!AH348))</f>
        <v/>
      </c>
      <c r="L346" s="2" t="str">
        <f>IF(COUNT($A346)=0,"",IF(K346="3E","3E",IF(K346="","I",LOOKUP(K346/M$2,{0,0.4,0.45,0.5,0.55,0.6,0.65,0.7,0.75,0.8,1},{"F","D","C","C+","B-","B","B+","A-","A","A+"}))))</f>
        <v/>
      </c>
      <c r="M346" s="99" t="str">
        <f>IF(COUNT($A346)=0,"",IF(K346="","--",IF(K346="3E","3E",LOOKUP(K346/M$2,{0,0.4,0.45,0.5,0.55,0.6,0.65,0.7,0.75,0.8,1},{0,2,2.25,2.5,2.75,3,3.25,3.5,3.75,4}))))</f>
        <v/>
      </c>
      <c r="N346" s="5" t="str">
        <f>IF(COUNT($A346)=0,"",IF($A346&lt;&gt;DR!$B348,"ERR",DR!AP348))</f>
        <v/>
      </c>
      <c r="O346" s="2" t="str">
        <f>IF(COUNT($A346)=0,"",IF(N346="3E","3E",IF(N346="","I",LOOKUP(N346/P$2,{0,0.4,0.45,0.5,0.55,0.6,0.65,0.7,0.75,0.8,1},{"F","D","C","C+","B-","B","B+","A-","A","A+"}))))</f>
        <v/>
      </c>
      <c r="P346" s="99" t="str">
        <f>IF(COUNT($A346)=0,"",IF(N346="","--",IF(N346="3E","3E",LOOKUP(N346/P$2,{0,0.4,0.45,0.5,0.55,0.6,0.65,0.7,0.75,0.8,1},{0,2,2.25,2.5,2.75,3,3.25,3.5,3.75,4}))))</f>
        <v/>
      </c>
      <c r="Q346" s="5" t="str">
        <f>IF(COUNT($A346)=0,"",IF($A346&lt;&gt;DR!$B348,"ERR",DR!AX348))</f>
        <v/>
      </c>
      <c r="R346" s="2" t="str">
        <f>IF(COUNT($A346)=0,"",IF(Q346="3E","3E",IF(Q346="","I",LOOKUP(Q346/S$2,{0,0.4,0.45,0.5,0.55,0.6,0.65,0.7,0.75,0.8,1},{"F","D","C","C+","B-","B","B+","A-","A","A+"}))))</f>
        <v/>
      </c>
      <c r="S346" s="99" t="str">
        <f>IF(COUNT($A346)=0,"",IF(Q346="","--",IF(Q346="3E","3E",LOOKUP(Q346/S$2,{0,0.4,0.45,0.5,0.55,0.6,0.65,0.7,0.75,0.8,1},{0,2,2.25,2.5,2.75,3,3.25,3.5,3.75,4}))))</f>
        <v/>
      </c>
      <c r="T346" s="5" t="str">
        <f>IF(OR(COUNT($A346)=0,DR!BZ348=""),"",IF($A346&lt;&gt;DR!$B348,"ERR",DR!BZ348))</f>
        <v/>
      </c>
      <c r="U346" s="2" t="str">
        <f>IF(COUNT($A346)=0,"",IF(T346="3E","3E",IF(T346="","I",LOOKUP(T346/V$2,{0,0.4,0.45,0.5,0.55,0.6,0.65,0.7,0.75,0.8,1},{"F","D","C","C+","B-","B","B+","A-","A","A+"}))))</f>
        <v/>
      </c>
      <c r="V346" s="99" t="str">
        <f>IF(COUNT($A346)=0,"",IF(T346="","--",IF(T346="3E","3E",LOOKUP(T346/V$2,{0,0.4,0.45,0.5,0.55,0.6,0.65,0.7,0.75,0.8,1},{0,2,2.25,2.5,2.75,3,3.25,3.5,3.75,4}))))</f>
        <v/>
      </c>
      <c r="W346" s="5" t="str">
        <f>IF(COUNT($A346)=0,"",IF($A346&lt;&gt;DR!$B348,"ERR",IF(DR!$A348="IM",DR!CL348,DR!CK348)))</f>
        <v/>
      </c>
      <c r="X346" s="2" t="str">
        <f>IF(COUNT($A346)=0,"",IF(W346="3E","3E",IF(W346="","I",LOOKUP(W346/Y$2,{0,0.4,0.45,0.5,0.55,0.6,0.65,0.7,0.75,0.8,1},{"F","D","C","C+","B-","B","B+","A-","A","A+"}))))</f>
        <v/>
      </c>
      <c r="Y346" s="99" t="str">
        <f>IF(COUNT($A346)=0,"",IF(W346="","--",IF(W346="3E","3E",LOOKUP(W346/Y$2,{0,0.4,0.45,0.5,0.55,0.6,0.65,0.7,0.75,0.8,1},{0,2,2.25,2.5,2.75,3,3.25,3.5,3.75,4}))))</f>
        <v/>
      </c>
      <c r="Z346" s="5" t="str">
        <f>IF(COUNT($A346)=0,"",IF($A346&lt;&gt;DR!$B348,"ERR",DR!BF348))</f>
        <v/>
      </c>
      <c r="AA346" s="2" t="str">
        <f>IF(COUNT($A346)=0,"",IF(Z346="3E","3E",IF(Z346="","I",LOOKUP(Z346/AB$2,{0,0.4,0.45,0.5,0.55,0.6,0.65,0.7,0.75,0.8,1},{"F","D","C","C+","B-","B","B+","A-","A","A+"}))))</f>
        <v/>
      </c>
      <c r="AB346" s="99" t="str">
        <f>IF(COUNT($A346)=0,"",IF(Z346="","--",IF(Z346="3E","3E",LOOKUP(Z346/AB$2,{0,0.4,0.45,0.5,0.55,0.6,0.65,0.7,0.75,0.8,1},{0,2,2.25,2.5,2.75,3,3.25,3.5,3.75,4}))))</f>
        <v/>
      </c>
      <c r="AC346" s="5" t="str">
        <f>IF(COUNT($A346)=0,"",IF($A346&lt;&gt;DR!$B348,"ERR",DR!BG348))</f>
        <v/>
      </c>
      <c r="AD346" s="2" t="str">
        <f>IF(COUNT($A346)=0,"",IF(AC346="3E","3E",IF(AC346="","I",LOOKUP(AC346/AE$2,{0,0.4,0.45,0.5,0.55,0.6,0.65,0.7,0.75,0.8,1},{"F","D","C","C+","B-","B","B+","A-","A","A+"}))))</f>
        <v/>
      </c>
      <c r="AE346" s="99" t="str">
        <f>IF(COUNT($A346)=0,"",IF(AC346="","--",IF(AC346="3E","3E",LOOKUP(AC346/AE$2,{0,0.4,0.45,0.5,0.55,0.6,0.65,0.7,0.75,0.8,1},{0,2,2.25,2.5,2.75,3,3.25,3.5,3.75,4}))))</f>
        <v/>
      </c>
      <c r="AF346" s="5" t="str">
        <f>IF(COUNT($A346)=0,"",IF($A346&lt;&gt;DR!$B348,"ERR",DR!BQ348))</f>
        <v/>
      </c>
      <c r="AG346" s="2" t="str">
        <f>IF(COUNT($A346)=0,"",IF(AF346="3E","3E",IF(AF346="","I",LOOKUP(AF346/AH$2,{0,0.4,0.45,0.5,0.55,0.6,0.65,0.7,0.75,0.8,1},{"F","D","C","C+","B-","B","B+","A-","A","A+"}))))</f>
        <v/>
      </c>
      <c r="AH346" s="99" t="str">
        <f>IF(COUNT($A346)=0,"",IF(AF346="","--",IF(AF346="3E","3E",LOOKUP(AF346/AH$2,{0,0.4,0.45,0.5,0.55,0.6,0.65,0.7,0.75,0.8,1},{0,2,2.25,2.5,2.75,3,3.25,3.5,3.75,4}))))</f>
        <v/>
      </c>
      <c r="AI346" s="5" t="str">
        <f>IF(COUNT($A346)=0,"",IF($A346&lt;&gt;DR!$B348,"ERR",DR!BY348))</f>
        <v/>
      </c>
      <c r="AJ346" s="2" t="str">
        <f>IF(COUNT($A346)=0,"",IF(AI346="3E","3E",IF(AI346="","I",LOOKUP(AI346/AK$2,{0,0.4,0.45,0.5,0.55,0.6,0.65,0.7,0.75,0.8,1},{"F","D","C","C+","B-","B","B+","A-","A","A+"}))))</f>
        <v/>
      </c>
      <c r="AK346" s="103" t="str">
        <f>IF(COUNT($A346)=0,"",IF(AI346="","--",IF(AI346="3E","3E",LOOKUP(AI346/AK$2,{0,0.4,0.45,0.5,0.55,0.6,0.65,0.7,0.75,0.8,1},{0,2,2.25,2.5,2.75,3,3.25,3.5,3.75,4}))))</f>
        <v/>
      </c>
      <c r="AL346" s="94" t="str">
        <f>IFERROR(IF(COUNT($A346)=0,"",IF(COUNT(W346)=0,"--",IF(COUNTIF(B346:AK346,"3E")&gt;0,"3E",SUM(IF(D346&gt;=2,D346*$D$3),IF(G346&gt;=2,G346*$G$3),IF(J346&gt;=2,J346*$J$3),IF(M346&gt;=2,M346*$M$3),IF(P346&gt;=2,P346*$P$3),IF(S346&gt;=2,S346*$S$3),IF(V346&gt;=2,V346*$V$3),IF(Y346&gt;=2,Y346*$Y$3),IF(AB346&gt;=2,AB346*$AB$3),IF(AE346&gt;=2,AE346*$AE$3),IF(AH346&gt;=2,AH346*$AH$3),IF(AK346&gt;=2,AK346*$AK$3))))),"")</f>
        <v/>
      </c>
      <c r="AM346" s="4" t="str">
        <f>IF(COUNT($A346)=0,"",IF(COUNT(W346)=0,"--",IF(COUNTIF(B346:Y346,"3E")&gt;0,"3E",TRUNC(SUM(IF(N(D346)&gt;=2,D$3*D346,0),IF(N(G346)&gt;=2,G$3*G346,0),IF(N(J346)&gt;=2,J$3*J346,0),IF(N(M346)&gt;=2,M$3*M346,0),IF(N(P346)&gt;=2,P$3*P346,0),IF(N(S346)&gt;=2,S$3*S346,0),IF(N(AB346)&gt;=2,AB$3*AB346,0),IF(N(AE346)&gt;=2,AE$3*AE346,0),IF(N(AH346)&gt;=2,AH$3*AH346,0),IF(N(V346)&gt;=2,V$3*V346,0),IF(N(Y346)&gt;=2,Y$3*Y346,0))/TCP,3))))</f>
        <v/>
      </c>
      <c r="AN346" s="2" t="str">
        <f>IFERROR(IF(COUNT($A346)=0,"",IF(COUNT(W346)=0,"--",IF(COUNTIF(B346:AK346,"3E")&gt;0,"3E",SUM(IF(D346&gt;=2,$D$3),IF(G346&gt;=2,$G$3),IF(J346&gt;=2,$J$3),IF(M346&gt;=2,$M$3),IF(P346&gt;=2,$P$3),IF(S346&gt;=2,$S$3),IF(V346&gt;=2,$V$3),IF(Y346&gt;=2,$Y$3),IF(AB346&gt;=2,$AB$3),IF(AE346&gt;=2,$AE$3),IF(AH346&gt;=2,$AH$3),IF(AK346&gt;=2,$AK$3))))),"")</f>
        <v/>
      </c>
      <c r="AO346" s="2" t="str">
        <f>IF(AM346="3E","3E",IF(COUNT($A346)=0,"",IF(COUNT(AK346)=0,"I",LOOKUP(AM346,{0,2,2.25,2.5,2.75,3,3.25,3.5,3.75,4},{"F","D","C","C+","B-","B","B+","A-","A","A+"}))))</f>
        <v/>
      </c>
      <c r="AP346" s="2" t="str">
        <f>IF(AM346="3E","3E",IF(OR(COUNT($A346)=0,COUNT(W346)=0),"",IF(AND(Y346&gt;=2,AM346&gt;=2,AN346&gt;=28),"PASS","FAIL")))</f>
        <v/>
      </c>
      <c r="AQ346" s="2" t="str">
        <f>IF(COUNT($A346)=0,"",IF(AP346="3E","3E",IF(AP346="PASS",CONCATENATE(IF(N(D346)&lt;2,"411F,",""),IF(N(G346)&lt;2,"412F,",""),IF(N(J346)&lt;2,"413F,",""),IF(N(M346)&lt;2,"421F,",""),IF(N(P346)&lt;2,"422F,",""),IF(N(S346)&lt;2,"423F,",""),IF(N(AB346)&lt;2,"431F,",""),IF(N(AE346)&lt;2,"432F,",""),IF(N(AH346)&lt;2,"433F,","")),"")))</f>
        <v/>
      </c>
      <c r="AR346" s="6" t="str">
        <f t="shared" si="6"/>
        <v/>
      </c>
    </row>
    <row r="347" spans="1:44" ht="18.95" customHeight="1" x14ac:dyDescent="0.25">
      <c r="A347" s="93" t="str">
        <f>IF(DR!$B349="","",DR!$B349)</f>
        <v/>
      </c>
      <c r="B347" s="5" t="str">
        <f>IF(COUNT($A347)=0,"",IF($A347&lt;&gt;DR!$B349,"ERR",DR!J349))</f>
        <v/>
      </c>
      <c r="C347" s="2" t="str">
        <f>IF(COUNT($A347)=0,"",IF(B347="3E","3E",IF(B347="","I",LOOKUP(B347/D$2,{0,0.4,0.45,0.5,0.55,0.6,0.65,0.7,0.75,0.8,1},{"F","D","C","C+","B-","B","B+","A-","A","A+"}))))</f>
        <v/>
      </c>
      <c r="D347" s="99" t="str">
        <f>IF(COUNT($A347)=0,"",IF(B347="","--",IF(B347="3E","3E",LOOKUP(B347/D$2,{0,0.4,0.45,0.5,0.55,0.6,0.65,0.7,0.75,0.8,1},{0,2,2.25,2.5,2.75,3,3.25,3.5,3.75,4}))))</f>
        <v/>
      </c>
      <c r="E347" s="5" t="str">
        <f>IF(COUNT($A347)=0,"",IF($A347&lt;&gt;DR!$B349,"ERR",DR!R349))</f>
        <v/>
      </c>
      <c r="F347" s="2" t="str">
        <f>IF(COUNT($A347)=0,"",IF(E347="3E","3E",IF(E347="","I",LOOKUP(E347/G$2,{0,0.4,0.45,0.5,0.55,0.6,0.65,0.7,0.75,0.8,1},{"F","D","C","C+","B-","B","B+","A-","A","A+"}))))</f>
        <v/>
      </c>
      <c r="G347" s="99" t="str">
        <f>IF(COUNT($A347)=0,"",IF(E347="","--",IF(E347="3E","3E",LOOKUP(E347/G$2,{0,0.4,0.45,0.5,0.55,0.6,0.65,0.7,0.75,0.8,1},{0,2,2.25,2.5,2.75,3,3.25,3.5,3.75,4}))))</f>
        <v/>
      </c>
      <c r="H347" s="5" t="str">
        <f>IF(COUNT($A347)=0,"",IF($A347&lt;&gt;DR!$B349,"ERR",DR!Z349))</f>
        <v/>
      </c>
      <c r="I347" s="2" t="str">
        <f>IF(COUNT($A347)=0,"",IF(H347="3E","3E",IF(H347="","I",LOOKUP(H347/J$2,{0,0.4,0.45,0.5,0.55,0.6,0.65,0.7,0.75,0.8,1},{"F","D","C","C+","B-","B","B+","A-","A","A+"}))))</f>
        <v/>
      </c>
      <c r="J347" s="99" t="str">
        <f>IF(COUNT($A347)=0,"",IF(H347="","--",IF(H347="3E","3E",LOOKUP(H347/J$2,{0,0.4,0.45,0.5,0.55,0.6,0.65,0.7,0.75,0.8,1},{0,2,2.25,2.5,2.75,3,3.25,3.5,3.75,4}))))</f>
        <v/>
      </c>
      <c r="K347" s="5" t="str">
        <f>IF(COUNT($A347)=0,"",IF($A347&lt;&gt;DR!$B349,"ERR",DR!AH349))</f>
        <v/>
      </c>
      <c r="L347" s="2" t="str">
        <f>IF(COUNT($A347)=0,"",IF(K347="3E","3E",IF(K347="","I",LOOKUP(K347/M$2,{0,0.4,0.45,0.5,0.55,0.6,0.65,0.7,0.75,0.8,1},{"F","D","C","C+","B-","B","B+","A-","A","A+"}))))</f>
        <v/>
      </c>
      <c r="M347" s="99" t="str">
        <f>IF(COUNT($A347)=0,"",IF(K347="","--",IF(K347="3E","3E",LOOKUP(K347/M$2,{0,0.4,0.45,0.5,0.55,0.6,0.65,0.7,0.75,0.8,1},{0,2,2.25,2.5,2.75,3,3.25,3.5,3.75,4}))))</f>
        <v/>
      </c>
      <c r="N347" s="5" t="str">
        <f>IF(COUNT($A347)=0,"",IF($A347&lt;&gt;DR!$B349,"ERR",DR!AP349))</f>
        <v/>
      </c>
      <c r="O347" s="2" t="str">
        <f>IF(COUNT($A347)=0,"",IF(N347="3E","3E",IF(N347="","I",LOOKUP(N347/P$2,{0,0.4,0.45,0.5,0.55,0.6,0.65,0.7,0.75,0.8,1},{"F","D","C","C+","B-","B","B+","A-","A","A+"}))))</f>
        <v/>
      </c>
      <c r="P347" s="99" t="str">
        <f>IF(COUNT($A347)=0,"",IF(N347="","--",IF(N347="3E","3E",LOOKUP(N347/P$2,{0,0.4,0.45,0.5,0.55,0.6,0.65,0.7,0.75,0.8,1},{0,2,2.25,2.5,2.75,3,3.25,3.5,3.75,4}))))</f>
        <v/>
      </c>
      <c r="Q347" s="5" t="str">
        <f>IF(COUNT($A347)=0,"",IF($A347&lt;&gt;DR!$B349,"ERR",DR!AX349))</f>
        <v/>
      </c>
      <c r="R347" s="2" t="str">
        <f>IF(COUNT($A347)=0,"",IF(Q347="3E","3E",IF(Q347="","I",LOOKUP(Q347/S$2,{0,0.4,0.45,0.5,0.55,0.6,0.65,0.7,0.75,0.8,1},{"F","D","C","C+","B-","B","B+","A-","A","A+"}))))</f>
        <v/>
      </c>
      <c r="S347" s="99" t="str">
        <f>IF(COUNT($A347)=0,"",IF(Q347="","--",IF(Q347="3E","3E",LOOKUP(Q347/S$2,{0,0.4,0.45,0.5,0.55,0.6,0.65,0.7,0.75,0.8,1},{0,2,2.25,2.5,2.75,3,3.25,3.5,3.75,4}))))</f>
        <v/>
      </c>
      <c r="T347" s="5" t="str">
        <f>IF(OR(COUNT($A347)=0,DR!BZ349=""),"",IF($A347&lt;&gt;DR!$B349,"ERR",DR!BZ349))</f>
        <v/>
      </c>
      <c r="U347" s="2" t="str">
        <f>IF(COUNT($A347)=0,"",IF(T347="3E","3E",IF(T347="","I",LOOKUP(T347/V$2,{0,0.4,0.45,0.5,0.55,0.6,0.65,0.7,0.75,0.8,1},{"F","D","C","C+","B-","B","B+","A-","A","A+"}))))</f>
        <v/>
      </c>
      <c r="V347" s="99" t="str">
        <f>IF(COUNT($A347)=0,"",IF(T347="","--",IF(T347="3E","3E",LOOKUP(T347/V$2,{0,0.4,0.45,0.5,0.55,0.6,0.65,0.7,0.75,0.8,1},{0,2,2.25,2.5,2.75,3,3.25,3.5,3.75,4}))))</f>
        <v/>
      </c>
      <c r="W347" s="5" t="str">
        <f>IF(COUNT($A347)=0,"",IF($A347&lt;&gt;DR!$B349,"ERR",IF(DR!$A349="IM",DR!CL349,DR!CK349)))</f>
        <v/>
      </c>
      <c r="X347" s="2" t="str">
        <f>IF(COUNT($A347)=0,"",IF(W347="3E","3E",IF(W347="","I",LOOKUP(W347/Y$2,{0,0.4,0.45,0.5,0.55,0.6,0.65,0.7,0.75,0.8,1},{"F","D","C","C+","B-","B","B+","A-","A","A+"}))))</f>
        <v/>
      </c>
      <c r="Y347" s="99" t="str">
        <f>IF(COUNT($A347)=0,"",IF(W347="","--",IF(W347="3E","3E",LOOKUP(W347/Y$2,{0,0.4,0.45,0.5,0.55,0.6,0.65,0.7,0.75,0.8,1},{0,2,2.25,2.5,2.75,3,3.25,3.5,3.75,4}))))</f>
        <v/>
      </c>
      <c r="Z347" s="5" t="str">
        <f>IF(COUNT($A347)=0,"",IF($A347&lt;&gt;DR!$B349,"ERR",DR!BF349))</f>
        <v/>
      </c>
      <c r="AA347" s="2" t="str">
        <f>IF(COUNT($A347)=0,"",IF(Z347="3E","3E",IF(Z347="","I",LOOKUP(Z347/AB$2,{0,0.4,0.45,0.5,0.55,0.6,0.65,0.7,0.75,0.8,1},{"F","D","C","C+","B-","B","B+","A-","A","A+"}))))</f>
        <v/>
      </c>
      <c r="AB347" s="99" t="str">
        <f>IF(COUNT($A347)=0,"",IF(Z347="","--",IF(Z347="3E","3E",LOOKUP(Z347/AB$2,{0,0.4,0.45,0.5,0.55,0.6,0.65,0.7,0.75,0.8,1},{0,2,2.25,2.5,2.75,3,3.25,3.5,3.75,4}))))</f>
        <v/>
      </c>
      <c r="AC347" s="5" t="str">
        <f>IF(COUNT($A347)=0,"",IF($A347&lt;&gt;DR!$B349,"ERR",DR!BG349))</f>
        <v/>
      </c>
      <c r="AD347" s="2" t="str">
        <f>IF(COUNT($A347)=0,"",IF(AC347="3E","3E",IF(AC347="","I",LOOKUP(AC347/AE$2,{0,0.4,0.45,0.5,0.55,0.6,0.65,0.7,0.75,0.8,1},{"F","D","C","C+","B-","B","B+","A-","A","A+"}))))</f>
        <v/>
      </c>
      <c r="AE347" s="99" t="str">
        <f>IF(COUNT($A347)=0,"",IF(AC347="","--",IF(AC347="3E","3E",LOOKUP(AC347/AE$2,{0,0.4,0.45,0.5,0.55,0.6,0.65,0.7,0.75,0.8,1},{0,2,2.25,2.5,2.75,3,3.25,3.5,3.75,4}))))</f>
        <v/>
      </c>
      <c r="AF347" s="5" t="str">
        <f>IF(COUNT($A347)=0,"",IF($A347&lt;&gt;DR!$B349,"ERR",DR!BQ349))</f>
        <v/>
      </c>
      <c r="AG347" s="2" t="str">
        <f>IF(COUNT($A347)=0,"",IF(AF347="3E","3E",IF(AF347="","I",LOOKUP(AF347/AH$2,{0,0.4,0.45,0.5,0.55,0.6,0.65,0.7,0.75,0.8,1},{"F","D","C","C+","B-","B","B+","A-","A","A+"}))))</f>
        <v/>
      </c>
      <c r="AH347" s="99" t="str">
        <f>IF(COUNT($A347)=0,"",IF(AF347="","--",IF(AF347="3E","3E",LOOKUP(AF347/AH$2,{0,0.4,0.45,0.5,0.55,0.6,0.65,0.7,0.75,0.8,1},{0,2,2.25,2.5,2.75,3,3.25,3.5,3.75,4}))))</f>
        <v/>
      </c>
      <c r="AI347" s="5" t="str">
        <f>IF(COUNT($A347)=0,"",IF($A347&lt;&gt;DR!$B349,"ERR",DR!BY349))</f>
        <v/>
      </c>
      <c r="AJ347" s="2" t="str">
        <f>IF(COUNT($A347)=0,"",IF(AI347="3E","3E",IF(AI347="","I",LOOKUP(AI347/AK$2,{0,0.4,0.45,0.5,0.55,0.6,0.65,0.7,0.75,0.8,1},{"F","D","C","C+","B-","B","B+","A-","A","A+"}))))</f>
        <v/>
      </c>
      <c r="AK347" s="103" t="str">
        <f>IF(COUNT($A347)=0,"",IF(AI347="","--",IF(AI347="3E","3E",LOOKUP(AI347/AK$2,{0,0.4,0.45,0.5,0.55,0.6,0.65,0.7,0.75,0.8,1},{0,2,2.25,2.5,2.75,3,3.25,3.5,3.75,4}))))</f>
        <v/>
      </c>
      <c r="AL347" s="94" t="str">
        <f>IFERROR(IF(COUNT($A347)=0,"",IF(COUNT(W347)=0,"--",IF(COUNTIF(B347:AK347,"3E")&gt;0,"3E",SUM(IF(D347&gt;=2,D347*$D$3),IF(G347&gt;=2,G347*$G$3),IF(J347&gt;=2,J347*$J$3),IF(M347&gt;=2,M347*$M$3),IF(P347&gt;=2,P347*$P$3),IF(S347&gt;=2,S347*$S$3),IF(V347&gt;=2,V347*$V$3),IF(Y347&gt;=2,Y347*$Y$3),IF(AB347&gt;=2,AB347*$AB$3),IF(AE347&gt;=2,AE347*$AE$3),IF(AH347&gt;=2,AH347*$AH$3),IF(AK347&gt;=2,AK347*$AK$3))))),"")</f>
        <v/>
      </c>
      <c r="AM347" s="4" t="str">
        <f>IF(COUNT($A347)=0,"",IF(COUNT(W347)=0,"--",IF(COUNTIF(B347:Y347,"3E")&gt;0,"3E",TRUNC(SUM(IF(N(D347)&gt;=2,D$3*D347,0),IF(N(G347)&gt;=2,G$3*G347,0),IF(N(J347)&gt;=2,J$3*J347,0),IF(N(M347)&gt;=2,M$3*M347,0),IF(N(P347)&gt;=2,P$3*P347,0),IF(N(S347)&gt;=2,S$3*S347,0),IF(N(AB347)&gt;=2,AB$3*AB347,0),IF(N(AE347)&gt;=2,AE$3*AE347,0),IF(N(AH347)&gt;=2,AH$3*AH347,0),IF(N(V347)&gt;=2,V$3*V347,0),IF(N(Y347)&gt;=2,Y$3*Y347,0))/TCP,3))))</f>
        <v/>
      </c>
      <c r="AN347" s="2" t="str">
        <f>IFERROR(IF(COUNT($A347)=0,"",IF(COUNT(W347)=0,"--",IF(COUNTIF(B347:AK347,"3E")&gt;0,"3E",SUM(IF(D347&gt;=2,$D$3),IF(G347&gt;=2,$G$3),IF(J347&gt;=2,$J$3),IF(M347&gt;=2,$M$3),IF(P347&gt;=2,$P$3),IF(S347&gt;=2,$S$3),IF(V347&gt;=2,$V$3),IF(Y347&gt;=2,$Y$3),IF(AB347&gt;=2,$AB$3),IF(AE347&gt;=2,$AE$3),IF(AH347&gt;=2,$AH$3),IF(AK347&gt;=2,$AK$3))))),"")</f>
        <v/>
      </c>
      <c r="AO347" s="2" t="str">
        <f>IF(AM347="3E","3E",IF(COUNT($A347)=0,"",IF(COUNT(AK347)=0,"I",LOOKUP(AM347,{0,2,2.25,2.5,2.75,3,3.25,3.5,3.75,4},{"F","D","C","C+","B-","B","B+","A-","A","A+"}))))</f>
        <v/>
      </c>
      <c r="AP347" s="2" t="str">
        <f>IF(AM347="3E","3E",IF(OR(COUNT($A347)=0,COUNT(W347)=0),"",IF(AND(Y347&gt;=2,AM347&gt;=2,AN347&gt;=28),"PASS","FAIL")))</f>
        <v/>
      </c>
      <c r="AQ347" s="2" t="str">
        <f>IF(COUNT($A347)=0,"",IF(AP347="3E","3E",IF(AP347="PASS",CONCATENATE(IF(N(D347)&lt;2,"411F,",""),IF(N(G347)&lt;2,"412F,",""),IF(N(J347)&lt;2,"413F,",""),IF(N(M347)&lt;2,"421F,",""),IF(N(P347)&lt;2,"422F,",""),IF(N(S347)&lt;2,"423F,",""),IF(N(AB347)&lt;2,"431F,",""),IF(N(AE347)&lt;2,"432F,",""),IF(N(AH347)&lt;2,"433F,","")),"")))</f>
        <v/>
      </c>
      <c r="AR347" s="6" t="str">
        <f t="shared" si="6"/>
        <v/>
      </c>
    </row>
    <row r="348" spans="1:44" ht="18.95" customHeight="1" x14ac:dyDescent="0.25">
      <c r="A348" s="93" t="str">
        <f>IF(DR!$B350="","",DR!$B350)</f>
        <v/>
      </c>
      <c r="B348" s="5" t="str">
        <f>IF(COUNT($A348)=0,"",IF($A348&lt;&gt;DR!$B350,"ERR",DR!J350))</f>
        <v/>
      </c>
      <c r="C348" s="2" t="str">
        <f>IF(COUNT($A348)=0,"",IF(B348="3E","3E",IF(B348="","I",LOOKUP(B348/D$2,{0,0.4,0.45,0.5,0.55,0.6,0.65,0.7,0.75,0.8,1},{"F","D","C","C+","B-","B","B+","A-","A","A+"}))))</f>
        <v/>
      </c>
      <c r="D348" s="99" t="str">
        <f>IF(COUNT($A348)=0,"",IF(B348="","--",IF(B348="3E","3E",LOOKUP(B348/D$2,{0,0.4,0.45,0.5,0.55,0.6,0.65,0.7,0.75,0.8,1},{0,2,2.25,2.5,2.75,3,3.25,3.5,3.75,4}))))</f>
        <v/>
      </c>
      <c r="E348" s="5" t="str">
        <f>IF(COUNT($A348)=0,"",IF($A348&lt;&gt;DR!$B350,"ERR",DR!R350))</f>
        <v/>
      </c>
      <c r="F348" s="2" t="str">
        <f>IF(COUNT($A348)=0,"",IF(E348="3E","3E",IF(E348="","I",LOOKUP(E348/G$2,{0,0.4,0.45,0.5,0.55,0.6,0.65,0.7,0.75,0.8,1},{"F","D","C","C+","B-","B","B+","A-","A","A+"}))))</f>
        <v/>
      </c>
      <c r="G348" s="99" t="str">
        <f>IF(COUNT($A348)=0,"",IF(E348="","--",IF(E348="3E","3E",LOOKUP(E348/G$2,{0,0.4,0.45,0.5,0.55,0.6,0.65,0.7,0.75,0.8,1},{0,2,2.25,2.5,2.75,3,3.25,3.5,3.75,4}))))</f>
        <v/>
      </c>
      <c r="H348" s="5" t="str">
        <f>IF(COUNT($A348)=0,"",IF($A348&lt;&gt;DR!$B350,"ERR",DR!Z350))</f>
        <v/>
      </c>
      <c r="I348" s="2" t="str">
        <f>IF(COUNT($A348)=0,"",IF(H348="3E","3E",IF(H348="","I",LOOKUP(H348/J$2,{0,0.4,0.45,0.5,0.55,0.6,0.65,0.7,0.75,0.8,1},{"F","D","C","C+","B-","B","B+","A-","A","A+"}))))</f>
        <v/>
      </c>
      <c r="J348" s="99" t="str">
        <f>IF(COUNT($A348)=0,"",IF(H348="","--",IF(H348="3E","3E",LOOKUP(H348/J$2,{0,0.4,0.45,0.5,0.55,0.6,0.65,0.7,0.75,0.8,1},{0,2,2.25,2.5,2.75,3,3.25,3.5,3.75,4}))))</f>
        <v/>
      </c>
      <c r="K348" s="5" t="str">
        <f>IF(COUNT($A348)=0,"",IF($A348&lt;&gt;DR!$B350,"ERR",DR!AH350))</f>
        <v/>
      </c>
      <c r="L348" s="2" t="str">
        <f>IF(COUNT($A348)=0,"",IF(K348="3E","3E",IF(K348="","I",LOOKUP(K348/M$2,{0,0.4,0.45,0.5,0.55,0.6,0.65,0.7,0.75,0.8,1},{"F","D","C","C+","B-","B","B+","A-","A","A+"}))))</f>
        <v/>
      </c>
      <c r="M348" s="99" t="str">
        <f>IF(COUNT($A348)=0,"",IF(K348="","--",IF(K348="3E","3E",LOOKUP(K348/M$2,{0,0.4,0.45,0.5,0.55,0.6,0.65,0.7,0.75,0.8,1},{0,2,2.25,2.5,2.75,3,3.25,3.5,3.75,4}))))</f>
        <v/>
      </c>
      <c r="N348" s="5" t="str">
        <f>IF(COUNT($A348)=0,"",IF($A348&lt;&gt;DR!$B350,"ERR",DR!AP350))</f>
        <v/>
      </c>
      <c r="O348" s="2" t="str">
        <f>IF(COUNT($A348)=0,"",IF(N348="3E","3E",IF(N348="","I",LOOKUP(N348/P$2,{0,0.4,0.45,0.5,0.55,0.6,0.65,0.7,0.75,0.8,1},{"F","D","C","C+","B-","B","B+","A-","A","A+"}))))</f>
        <v/>
      </c>
      <c r="P348" s="99" t="str">
        <f>IF(COUNT($A348)=0,"",IF(N348="","--",IF(N348="3E","3E",LOOKUP(N348/P$2,{0,0.4,0.45,0.5,0.55,0.6,0.65,0.7,0.75,0.8,1},{0,2,2.25,2.5,2.75,3,3.25,3.5,3.75,4}))))</f>
        <v/>
      </c>
      <c r="Q348" s="5" t="str">
        <f>IF(COUNT($A348)=0,"",IF($A348&lt;&gt;DR!$B350,"ERR",DR!AX350))</f>
        <v/>
      </c>
      <c r="R348" s="2" t="str">
        <f>IF(COUNT($A348)=0,"",IF(Q348="3E","3E",IF(Q348="","I",LOOKUP(Q348/S$2,{0,0.4,0.45,0.5,0.55,0.6,0.65,0.7,0.75,0.8,1},{"F","D","C","C+","B-","B","B+","A-","A","A+"}))))</f>
        <v/>
      </c>
      <c r="S348" s="99" t="str">
        <f>IF(COUNT($A348)=0,"",IF(Q348="","--",IF(Q348="3E","3E",LOOKUP(Q348/S$2,{0,0.4,0.45,0.5,0.55,0.6,0.65,0.7,0.75,0.8,1},{0,2,2.25,2.5,2.75,3,3.25,3.5,3.75,4}))))</f>
        <v/>
      </c>
      <c r="T348" s="5" t="str">
        <f>IF(OR(COUNT($A348)=0,DR!BZ350=""),"",IF($A348&lt;&gt;DR!$B350,"ERR",DR!BZ350))</f>
        <v/>
      </c>
      <c r="U348" s="2" t="str">
        <f>IF(COUNT($A348)=0,"",IF(T348="3E","3E",IF(T348="","I",LOOKUP(T348/V$2,{0,0.4,0.45,0.5,0.55,0.6,0.65,0.7,0.75,0.8,1},{"F","D","C","C+","B-","B","B+","A-","A","A+"}))))</f>
        <v/>
      </c>
      <c r="V348" s="99" t="str">
        <f>IF(COUNT($A348)=0,"",IF(T348="","--",IF(T348="3E","3E",LOOKUP(T348/V$2,{0,0.4,0.45,0.5,0.55,0.6,0.65,0.7,0.75,0.8,1},{0,2,2.25,2.5,2.75,3,3.25,3.5,3.75,4}))))</f>
        <v/>
      </c>
      <c r="W348" s="5" t="str">
        <f>IF(COUNT($A348)=0,"",IF($A348&lt;&gt;DR!$B350,"ERR",IF(DR!$A350="IM",DR!CL350,DR!CK350)))</f>
        <v/>
      </c>
      <c r="X348" s="2" t="str">
        <f>IF(COUNT($A348)=0,"",IF(W348="3E","3E",IF(W348="","I",LOOKUP(W348/Y$2,{0,0.4,0.45,0.5,0.55,0.6,0.65,0.7,0.75,0.8,1},{"F","D","C","C+","B-","B","B+","A-","A","A+"}))))</f>
        <v/>
      </c>
      <c r="Y348" s="99" t="str">
        <f>IF(COUNT($A348)=0,"",IF(W348="","--",IF(W348="3E","3E",LOOKUP(W348/Y$2,{0,0.4,0.45,0.5,0.55,0.6,0.65,0.7,0.75,0.8,1},{0,2,2.25,2.5,2.75,3,3.25,3.5,3.75,4}))))</f>
        <v/>
      </c>
      <c r="Z348" s="5" t="str">
        <f>IF(COUNT($A348)=0,"",IF($A348&lt;&gt;DR!$B350,"ERR",DR!BF350))</f>
        <v/>
      </c>
      <c r="AA348" s="2" t="str">
        <f>IF(COUNT($A348)=0,"",IF(Z348="3E","3E",IF(Z348="","I",LOOKUP(Z348/AB$2,{0,0.4,0.45,0.5,0.55,0.6,0.65,0.7,0.75,0.8,1},{"F","D","C","C+","B-","B","B+","A-","A","A+"}))))</f>
        <v/>
      </c>
      <c r="AB348" s="99" t="str">
        <f>IF(COUNT($A348)=0,"",IF(Z348="","--",IF(Z348="3E","3E",LOOKUP(Z348/AB$2,{0,0.4,0.45,0.5,0.55,0.6,0.65,0.7,0.75,0.8,1},{0,2,2.25,2.5,2.75,3,3.25,3.5,3.75,4}))))</f>
        <v/>
      </c>
      <c r="AC348" s="5" t="str">
        <f>IF(COUNT($A348)=0,"",IF($A348&lt;&gt;DR!$B350,"ERR",DR!BG350))</f>
        <v/>
      </c>
      <c r="AD348" s="2" t="str">
        <f>IF(COUNT($A348)=0,"",IF(AC348="3E","3E",IF(AC348="","I",LOOKUP(AC348/AE$2,{0,0.4,0.45,0.5,0.55,0.6,0.65,0.7,0.75,0.8,1},{"F","D","C","C+","B-","B","B+","A-","A","A+"}))))</f>
        <v/>
      </c>
      <c r="AE348" s="99" t="str">
        <f>IF(COUNT($A348)=0,"",IF(AC348="","--",IF(AC348="3E","3E",LOOKUP(AC348/AE$2,{0,0.4,0.45,0.5,0.55,0.6,0.65,0.7,0.75,0.8,1},{0,2,2.25,2.5,2.75,3,3.25,3.5,3.75,4}))))</f>
        <v/>
      </c>
      <c r="AF348" s="5" t="str">
        <f>IF(COUNT($A348)=0,"",IF($A348&lt;&gt;DR!$B350,"ERR",DR!BQ350))</f>
        <v/>
      </c>
      <c r="AG348" s="2" t="str">
        <f>IF(COUNT($A348)=0,"",IF(AF348="3E","3E",IF(AF348="","I",LOOKUP(AF348/AH$2,{0,0.4,0.45,0.5,0.55,0.6,0.65,0.7,0.75,0.8,1},{"F","D","C","C+","B-","B","B+","A-","A","A+"}))))</f>
        <v/>
      </c>
      <c r="AH348" s="99" t="str">
        <f>IF(COUNT($A348)=0,"",IF(AF348="","--",IF(AF348="3E","3E",LOOKUP(AF348/AH$2,{0,0.4,0.45,0.5,0.55,0.6,0.65,0.7,0.75,0.8,1},{0,2,2.25,2.5,2.75,3,3.25,3.5,3.75,4}))))</f>
        <v/>
      </c>
      <c r="AI348" s="5" t="str">
        <f>IF(COUNT($A348)=0,"",IF($A348&lt;&gt;DR!$B350,"ERR",DR!BY350))</f>
        <v/>
      </c>
      <c r="AJ348" s="2" t="str">
        <f>IF(COUNT($A348)=0,"",IF(AI348="3E","3E",IF(AI348="","I",LOOKUP(AI348/AK$2,{0,0.4,0.45,0.5,0.55,0.6,0.65,0.7,0.75,0.8,1},{"F","D","C","C+","B-","B","B+","A-","A","A+"}))))</f>
        <v/>
      </c>
      <c r="AK348" s="103" t="str">
        <f>IF(COUNT($A348)=0,"",IF(AI348="","--",IF(AI348="3E","3E",LOOKUP(AI348/AK$2,{0,0.4,0.45,0.5,0.55,0.6,0.65,0.7,0.75,0.8,1},{0,2,2.25,2.5,2.75,3,3.25,3.5,3.75,4}))))</f>
        <v/>
      </c>
      <c r="AL348" s="94" t="str">
        <f>IFERROR(IF(COUNT($A348)=0,"",IF(COUNT(W348)=0,"--",IF(COUNTIF(B348:AK348,"3E")&gt;0,"3E",SUM(IF(D348&gt;=2,D348*$D$3),IF(G348&gt;=2,G348*$G$3),IF(J348&gt;=2,J348*$J$3),IF(M348&gt;=2,M348*$M$3),IF(P348&gt;=2,P348*$P$3),IF(S348&gt;=2,S348*$S$3),IF(V348&gt;=2,V348*$V$3),IF(Y348&gt;=2,Y348*$Y$3),IF(AB348&gt;=2,AB348*$AB$3),IF(AE348&gt;=2,AE348*$AE$3),IF(AH348&gt;=2,AH348*$AH$3),IF(AK348&gt;=2,AK348*$AK$3))))),"")</f>
        <v/>
      </c>
      <c r="AM348" s="4" t="str">
        <f>IF(COUNT($A348)=0,"",IF(COUNT(W348)=0,"--",IF(COUNTIF(B348:Y348,"3E")&gt;0,"3E",TRUNC(SUM(IF(N(D348)&gt;=2,D$3*D348,0),IF(N(G348)&gt;=2,G$3*G348,0),IF(N(J348)&gt;=2,J$3*J348,0),IF(N(M348)&gt;=2,M$3*M348,0),IF(N(P348)&gt;=2,P$3*P348,0),IF(N(S348)&gt;=2,S$3*S348,0),IF(N(AB348)&gt;=2,AB$3*AB348,0),IF(N(AE348)&gt;=2,AE$3*AE348,0),IF(N(AH348)&gt;=2,AH$3*AH348,0),IF(N(V348)&gt;=2,V$3*V348,0),IF(N(Y348)&gt;=2,Y$3*Y348,0))/TCP,3))))</f>
        <v/>
      </c>
      <c r="AN348" s="2" t="str">
        <f>IFERROR(IF(COUNT($A348)=0,"",IF(COUNT(W348)=0,"--",IF(COUNTIF(B348:AK348,"3E")&gt;0,"3E",SUM(IF(D348&gt;=2,$D$3),IF(G348&gt;=2,$G$3),IF(J348&gt;=2,$J$3),IF(M348&gt;=2,$M$3),IF(P348&gt;=2,$P$3),IF(S348&gt;=2,$S$3),IF(V348&gt;=2,$V$3),IF(Y348&gt;=2,$Y$3),IF(AB348&gt;=2,$AB$3),IF(AE348&gt;=2,$AE$3),IF(AH348&gt;=2,$AH$3),IF(AK348&gt;=2,$AK$3))))),"")</f>
        <v/>
      </c>
      <c r="AO348" s="2" t="str">
        <f>IF(AM348="3E","3E",IF(COUNT($A348)=0,"",IF(COUNT(AK348)=0,"I",LOOKUP(AM348,{0,2,2.25,2.5,2.75,3,3.25,3.5,3.75,4},{"F","D","C","C+","B-","B","B+","A-","A","A+"}))))</f>
        <v/>
      </c>
      <c r="AP348" s="2" t="str">
        <f>IF(AM348="3E","3E",IF(OR(COUNT($A348)=0,COUNT(W348)=0),"",IF(AND(Y348&gt;=2,AM348&gt;=2,AN348&gt;=28),"PASS","FAIL")))</f>
        <v/>
      </c>
      <c r="AQ348" s="2" t="str">
        <f>IF(COUNT($A348)=0,"",IF(AP348="3E","3E",IF(AP348="PASS",CONCATENATE(IF(N(D348)&lt;2,"411F,",""),IF(N(G348)&lt;2,"412F,",""),IF(N(J348)&lt;2,"413F,",""),IF(N(M348)&lt;2,"421F,",""),IF(N(P348)&lt;2,"422F,",""),IF(N(S348)&lt;2,"423F,",""),IF(N(AB348)&lt;2,"431F,",""),IF(N(AE348)&lt;2,"432F,",""),IF(N(AH348)&lt;2,"433F,","")),"")))</f>
        <v/>
      </c>
      <c r="AR348" s="6" t="str">
        <f t="shared" si="6"/>
        <v/>
      </c>
    </row>
    <row r="349" spans="1:44" ht="18.95" customHeight="1" x14ac:dyDescent="0.25">
      <c r="A349" s="93" t="str">
        <f>IF(DR!$B351="","",DR!$B351)</f>
        <v/>
      </c>
      <c r="B349" s="5" t="str">
        <f>IF(COUNT($A349)=0,"",IF($A349&lt;&gt;DR!$B351,"ERR",DR!J351))</f>
        <v/>
      </c>
      <c r="C349" s="2" t="str">
        <f>IF(COUNT($A349)=0,"",IF(B349="3E","3E",IF(B349="","I",LOOKUP(B349/D$2,{0,0.4,0.45,0.5,0.55,0.6,0.65,0.7,0.75,0.8,1},{"F","D","C","C+","B-","B","B+","A-","A","A+"}))))</f>
        <v/>
      </c>
      <c r="D349" s="99" t="str">
        <f>IF(COUNT($A349)=0,"",IF(B349="","--",IF(B349="3E","3E",LOOKUP(B349/D$2,{0,0.4,0.45,0.5,0.55,0.6,0.65,0.7,0.75,0.8,1},{0,2,2.25,2.5,2.75,3,3.25,3.5,3.75,4}))))</f>
        <v/>
      </c>
      <c r="E349" s="5" t="str">
        <f>IF(COUNT($A349)=0,"",IF($A349&lt;&gt;DR!$B351,"ERR",DR!R351))</f>
        <v/>
      </c>
      <c r="F349" s="2" t="str">
        <f>IF(COUNT($A349)=0,"",IF(E349="3E","3E",IF(E349="","I",LOOKUP(E349/G$2,{0,0.4,0.45,0.5,0.55,0.6,0.65,0.7,0.75,0.8,1},{"F","D","C","C+","B-","B","B+","A-","A","A+"}))))</f>
        <v/>
      </c>
      <c r="G349" s="99" t="str">
        <f>IF(COUNT($A349)=0,"",IF(E349="","--",IF(E349="3E","3E",LOOKUP(E349/G$2,{0,0.4,0.45,0.5,0.55,0.6,0.65,0.7,0.75,0.8,1},{0,2,2.25,2.5,2.75,3,3.25,3.5,3.75,4}))))</f>
        <v/>
      </c>
      <c r="H349" s="5" t="str">
        <f>IF(COUNT($A349)=0,"",IF($A349&lt;&gt;DR!$B351,"ERR",DR!Z351))</f>
        <v/>
      </c>
      <c r="I349" s="2" t="str">
        <f>IF(COUNT($A349)=0,"",IF(H349="3E","3E",IF(H349="","I",LOOKUP(H349/J$2,{0,0.4,0.45,0.5,0.55,0.6,0.65,0.7,0.75,0.8,1},{"F","D","C","C+","B-","B","B+","A-","A","A+"}))))</f>
        <v/>
      </c>
      <c r="J349" s="99" t="str">
        <f>IF(COUNT($A349)=0,"",IF(H349="","--",IF(H349="3E","3E",LOOKUP(H349/J$2,{0,0.4,0.45,0.5,0.55,0.6,0.65,0.7,0.75,0.8,1},{0,2,2.25,2.5,2.75,3,3.25,3.5,3.75,4}))))</f>
        <v/>
      </c>
      <c r="K349" s="5" t="str">
        <f>IF(COUNT($A349)=0,"",IF($A349&lt;&gt;DR!$B351,"ERR",DR!AH351))</f>
        <v/>
      </c>
      <c r="L349" s="2" t="str">
        <f>IF(COUNT($A349)=0,"",IF(K349="3E","3E",IF(K349="","I",LOOKUP(K349/M$2,{0,0.4,0.45,0.5,0.55,0.6,0.65,0.7,0.75,0.8,1},{"F","D","C","C+","B-","B","B+","A-","A","A+"}))))</f>
        <v/>
      </c>
      <c r="M349" s="99" t="str">
        <f>IF(COUNT($A349)=0,"",IF(K349="","--",IF(K349="3E","3E",LOOKUP(K349/M$2,{0,0.4,0.45,0.5,0.55,0.6,0.65,0.7,0.75,0.8,1},{0,2,2.25,2.5,2.75,3,3.25,3.5,3.75,4}))))</f>
        <v/>
      </c>
      <c r="N349" s="5" t="str">
        <f>IF(COUNT($A349)=0,"",IF($A349&lt;&gt;DR!$B351,"ERR",DR!AP351))</f>
        <v/>
      </c>
      <c r="O349" s="2" t="str">
        <f>IF(COUNT($A349)=0,"",IF(N349="3E","3E",IF(N349="","I",LOOKUP(N349/P$2,{0,0.4,0.45,0.5,0.55,0.6,0.65,0.7,0.75,0.8,1},{"F","D","C","C+","B-","B","B+","A-","A","A+"}))))</f>
        <v/>
      </c>
      <c r="P349" s="99" t="str">
        <f>IF(COUNT($A349)=0,"",IF(N349="","--",IF(N349="3E","3E",LOOKUP(N349/P$2,{0,0.4,0.45,0.5,0.55,0.6,0.65,0.7,0.75,0.8,1},{0,2,2.25,2.5,2.75,3,3.25,3.5,3.75,4}))))</f>
        <v/>
      </c>
      <c r="Q349" s="5" t="str">
        <f>IF(COUNT($A349)=0,"",IF($A349&lt;&gt;DR!$B351,"ERR",DR!AX351))</f>
        <v/>
      </c>
      <c r="R349" s="2" t="str">
        <f>IF(COUNT($A349)=0,"",IF(Q349="3E","3E",IF(Q349="","I",LOOKUP(Q349/S$2,{0,0.4,0.45,0.5,0.55,0.6,0.65,0.7,0.75,0.8,1},{"F","D","C","C+","B-","B","B+","A-","A","A+"}))))</f>
        <v/>
      </c>
      <c r="S349" s="99" t="str">
        <f>IF(COUNT($A349)=0,"",IF(Q349="","--",IF(Q349="3E","3E",LOOKUP(Q349/S$2,{0,0.4,0.45,0.5,0.55,0.6,0.65,0.7,0.75,0.8,1},{0,2,2.25,2.5,2.75,3,3.25,3.5,3.75,4}))))</f>
        <v/>
      </c>
      <c r="T349" s="5" t="str">
        <f>IF(OR(COUNT($A349)=0,DR!BZ351=""),"",IF($A349&lt;&gt;DR!$B351,"ERR",DR!BZ351))</f>
        <v/>
      </c>
      <c r="U349" s="2" t="str">
        <f>IF(COUNT($A349)=0,"",IF(T349="3E","3E",IF(T349="","I",LOOKUP(T349/V$2,{0,0.4,0.45,0.5,0.55,0.6,0.65,0.7,0.75,0.8,1},{"F","D","C","C+","B-","B","B+","A-","A","A+"}))))</f>
        <v/>
      </c>
      <c r="V349" s="99" t="str">
        <f>IF(COUNT($A349)=0,"",IF(T349="","--",IF(T349="3E","3E",LOOKUP(T349/V$2,{0,0.4,0.45,0.5,0.55,0.6,0.65,0.7,0.75,0.8,1},{0,2,2.25,2.5,2.75,3,3.25,3.5,3.75,4}))))</f>
        <v/>
      </c>
      <c r="W349" s="5" t="str">
        <f>IF(COUNT($A349)=0,"",IF($A349&lt;&gt;DR!$B351,"ERR",IF(DR!$A351="IM",DR!CL351,DR!CK351)))</f>
        <v/>
      </c>
      <c r="X349" s="2" t="str">
        <f>IF(COUNT($A349)=0,"",IF(W349="3E","3E",IF(W349="","I",LOOKUP(W349/Y$2,{0,0.4,0.45,0.5,0.55,0.6,0.65,0.7,0.75,0.8,1},{"F","D","C","C+","B-","B","B+","A-","A","A+"}))))</f>
        <v/>
      </c>
      <c r="Y349" s="99" t="str">
        <f>IF(COUNT($A349)=0,"",IF(W349="","--",IF(W349="3E","3E",LOOKUP(W349/Y$2,{0,0.4,0.45,0.5,0.55,0.6,0.65,0.7,0.75,0.8,1},{0,2,2.25,2.5,2.75,3,3.25,3.5,3.75,4}))))</f>
        <v/>
      </c>
      <c r="Z349" s="5" t="str">
        <f>IF(COUNT($A349)=0,"",IF($A349&lt;&gt;DR!$B351,"ERR",DR!BF351))</f>
        <v/>
      </c>
      <c r="AA349" s="2" t="str">
        <f>IF(COUNT($A349)=0,"",IF(Z349="3E","3E",IF(Z349="","I",LOOKUP(Z349/AB$2,{0,0.4,0.45,0.5,0.55,0.6,0.65,0.7,0.75,0.8,1},{"F","D","C","C+","B-","B","B+","A-","A","A+"}))))</f>
        <v/>
      </c>
      <c r="AB349" s="99" t="str">
        <f>IF(COUNT($A349)=0,"",IF(Z349="","--",IF(Z349="3E","3E",LOOKUP(Z349/AB$2,{0,0.4,0.45,0.5,0.55,0.6,0.65,0.7,0.75,0.8,1},{0,2,2.25,2.5,2.75,3,3.25,3.5,3.75,4}))))</f>
        <v/>
      </c>
      <c r="AC349" s="5" t="str">
        <f>IF(COUNT($A349)=0,"",IF($A349&lt;&gt;DR!$B351,"ERR",DR!BG351))</f>
        <v/>
      </c>
      <c r="AD349" s="2" t="str">
        <f>IF(COUNT($A349)=0,"",IF(AC349="3E","3E",IF(AC349="","I",LOOKUP(AC349/AE$2,{0,0.4,0.45,0.5,0.55,0.6,0.65,0.7,0.75,0.8,1},{"F","D","C","C+","B-","B","B+","A-","A","A+"}))))</f>
        <v/>
      </c>
      <c r="AE349" s="99" t="str">
        <f>IF(COUNT($A349)=0,"",IF(AC349="","--",IF(AC349="3E","3E",LOOKUP(AC349/AE$2,{0,0.4,0.45,0.5,0.55,0.6,0.65,0.7,0.75,0.8,1},{0,2,2.25,2.5,2.75,3,3.25,3.5,3.75,4}))))</f>
        <v/>
      </c>
      <c r="AF349" s="5" t="str">
        <f>IF(COUNT($A349)=0,"",IF($A349&lt;&gt;DR!$B351,"ERR",DR!BQ351))</f>
        <v/>
      </c>
      <c r="AG349" s="2" t="str">
        <f>IF(COUNT($A349)=0,"",IF(AF349="3E","3E",IF(AF349="","I",LOOKUP(AF349/AH$2,{0,0.4,0.45,0.5,0.55,0.6,0.65,0.7,0.75,0.8,1},{"F","D","C","C+","B-","B","B+","A-","A","A+"}))))</f>
        <v/>
      </c>
      <c r="AH349" s="99" t="str">
        <f>IF(COUNT($A349)=0,"",IF(AF349="","--",IF(AF349="3E","3E",LOOKUP(AF349/AH$2,{0,0.4,0.45,0.5,0.55,0.6,0.65,0.7,0.75,0.8,1},{0,2,2.25,2.5,2.75,3,3.25,3.5,3.75,4}))))</f>
        <v/>
      </c>
      <c r="AI349" s="5" t="str">
        <f>IF(COUNT($A349)=0,"",IF($A349&lt;&gt;DR!$B351,"ERR",DR!BY351))</f>
        <v/>
      </c>
      <c r="AJ349" s="2" t="str">
        <f>IF(COUNT($A349)=0,"",IF(AI349="3E","3E",IF(AI349="","I",LOOKUP(AI349/AK$2,{0,0.4,0.45,0.5,0.55,0.6,0.65,0.7,0.75,0.8,1},{"F","D","C","C+","B-","B","B+","A-","A","A+"}))))</f>
        <v/>
      </c>
      <c r="AK349" s="103" t="str">
        <f>IF(COUNT($A349)=0,"",IF(AI349="","--",IF(AI349="3E","3E",LOOKUP(AI349/AK$2,{0,0.4,0.45,0.5,0.55,0.6,0.65,0.7,0.75,0.8,1},{0,2,2.25,2.5,2.75,3,3.25,3.5,3.75,4}))))</f>
        <v/>
      </c>
      <c r="AL349" s="94" t="str">
        <f>IFERROR(IF(COUNT($A349)=0,"",IF(COUNT(W349)=0,"--",IF(COUNTIF(B349:AK349,"3E")&gt;0,"3E",SUM(IF(D349&gt;=2,D349*$D$3),IF(G349&gt;=2,G349*$G$3),IF(J349&gt;=2,J349*$J$3),IF(M349&gt;=2,M349*$M$3),IF(P349&gt;=2,P349*$P$3),IF(S349&gt;=2,S349*$S$3),IF(V349&gt;=2,V349*$V$3),IF(Y349&gt;=2,Y349*$Y$3),IF(AB349&gt;=2,AB349*$AB$3),IF(AE349&gt;=2,AE349*$AE$3),IF(AH349&gt;=2,AH349*$AH$3),IF(AK349&gt;=2,AK349*$AK$3))))),"")</f>
        <v/>
      </c>
      <c r="AM349" s="4" t="str">
        <f>IF(COUNT($A349)=0,"",IF(COUNT(W349)=0,"--",IF(COUNTIF(B349:Y349,"3E")&gt;0,"3E",TRUNC(SUM(IF(N(D349)&gt;=2,D$3*D349,0),IF(N(G349)&gt;=2,G$3*G349,0),IF(N(J349)&gt;=2,J$3*J349,0),IF(N(M349)&gt;=2,M$3*M349,0),IF(N(P349)&gt;=2,P$3*P349,0),IF(N(S349)&gt;=2,S$3*S349,0),IF(N(AB349)&gt;=2,AB$3*AB349,0),IF(N(AE349)&gt;=2,AE$3*AE349,0),IF(N(AH349)&gt;=2,AH$3*AH349,0),IF(N(V349)&gt;=2,V$3*V349,0),IF(N(Y349)&gt;=2,Y$3*Y349,0))/TCP,3))))</f>
        <v/>
      </c>
      <c r="AN349" s="2" t="str">
        <f>IFERROR(IF(COUNT($A349)=0,"",IF(COUNT(W349)=0,"--",IF(COUNTIF(B349:AK349,"3E")&gt;0,"3E",SUM(IF(D349&gt;=2,$D$3),IF(G349&gt;=2,$G$3),IF(J349&gt;=2,$J$3),IF(M349&gt;=2,$M$3),IF(P349&gt;=2,$P$3),IF(S349&gt;=2,$S$3),IF(V349&gt;=2,$V$3),IF(Y349&gt;=2,$Y$3),IF(AB349&gt;=2,$AB$3),IF(AE349&gt;=2,$AE$3),IF(AH349&gt;=2,$AH$3),IF(AK349&gt;=2,$AK$3))))),"")</f>
        <v/>
      </c>
      <c r="AO349" s="2" t="str">
        <f>IF(AM349="3E","3E",IF(COUNT($A349)=0,"",IF(COUNT(AK349)=0,"I",LOOKUP(AM349,{0,2,2.25,2.5,2.75,3,3.25,3.5,3.75,4},{"F","D","C","C+","B-","B","B+","A-","A","A+"}))))</f>
        <v/>
      </c>
      <c r="AP349" s="2" t="str">
        <f>IF(AM349="3E","3E",IF(OR(COUNT($A349)=0,COUNT(W349)=0),"",IF(AND(Y349&gt;=2,AM349&gt;=2,AN349&gt;=28),"PASS","FAIL")))</f>
        <v/>
      </c>
      <c r="AQ349" s="2" t="str">
        <f>IF(COUNT($A349)=0,"",IF(AP349="3E","3E",IF(AP349="PASS",CONCATENATE(IF(N(D349)&lt;2,"411F,",""),IF(N(G349)&lt;2,"412F,",""),IF(N(J349)&lt;2,"413F,",""),IF(N(M349)&lt;2,"421F,",""),IF(N(P349)&lt;2,"422F,",""),IF(N(S349)&lt;2,"423F,",""),IF(N(AB349)&lt;2,"431F,",""),IF(N(AE349)&lt;2,"432F,",""),IF(N(AH349)&lt;2,"433F,","")),"")))</f>
        <v/>
      </c>
      <c r="AR349" s="6" t="str">
        <f t="shared" si="6"/>
        <v/>
      </c>
    </row>
    <row r="350" spans="1:44" ht="18.95" customHeight="1" x14ac:dyDescent="0.25">
      <c r="A350" s="93" t="str">
        <f>IF(DR!$B352="","",DR!$B352)</f>
        <v/>
      </c>
      <c r="B350" s="5" t="str">
        <f>IF(COUNT($A350)=0,"",IF($A350&lt;&gt;DR!$B352,"ERR",DR!J352))</f>
        <v/>
      </c>
      <c r="C350" s="2" t="str">
        <f>IF(COUNT($A350)=0,"",IF(B350="3E","3E",IF(B350="","I",LOOKUP(B350/D$2,{0,0.4,0.45,0.5,0.55,0.6,0.65,0.7,0.75,0.8,1},{"F","D","C","C+","B-","B","B+","A-","A","A+"}))))</f>
        <v/>
      </c>
      <c r="D350" s="99" t="str">
        <f>IF(COUNT($A350)=0,"",IF(B350="","--",IF(B350="3E","3E",LOOKUP(B350/D$2,{0,0.4,0.45,0.5,0.55,0.6,0.65,0.7,0.75,0.8,1},{0,2,2.25,2.5,2.75,3,3.25,3.5,3.75,4}))))</f>
        <v/>
      </c>
      <c r="E350" s="5" t="str">
        <f>IF(COUNT($A350)=0,"",IF($A350&lt;&gt;DR!$B352,"ERR",DR!R352))</f>
        <v/>
      </c>
      <c r="F350" s="2" t="str">
        <f>IF(COUNT($A350)=0,"",IF(E350="3E","3E",IF(E350="","I",LOOKUP(E350/G$2,{0,0.4,0.45,0.5,0.55,0.6,0.65,0.7,0.75,0.8,1},{"F","D","C","C+","B-","B","B+","A-","A","A+"}))))</f>
        <v/>
      </c>
      <c r="G350" s="99" t="str">
        <f>IF(COUNT($A350)=0,"",IF(E350="","--",IF(E350="3E","3E",LOOKUP(E350/G$2,{0,0.4,0.45,0.5,0.55,0.6,0.65,0.7,0.75,0.8,1},{0,2,2.25,2.5,2.75,3,3.25,3.5,3.75,4}))))</f>
        <v/>
      </c>
      <c r="H350" s="5" t="str">
        <f>IF(COUNT($A350)=0,"",IF($A350&lt;&gt;DR!$B352,"ERR",DR!Z352))</f>
        <v/>
      </c>
      <c r="I350" s="2" t="str">
        <f>IF(COUNT($A350)=0,"",IF(H350="3E","3E",IF(H350="","I",LOOKUP(H350/J$2,{0,0.4,0.45,0.5,0.55,0.6,0.65,0.7,0.75,0.8,1},{"F","D","C","C+","B-","B","B+","A-","A","A+"}))))</f>
        <v/>
      </c>
      <c r="J350" s="99" t="str">
        <f>IF(COUNT($A350)=0,"",IF(H350="","--",IF(H350="3E","3E",LOOKUP(H350/J$2,{0,0.4,0.45,0.5,0.55,0.6,0.65,0.7,0.75,0.8,1},{0,2,2.25,2.5,2.75,3,3.25,3.5,3.75,4}))))</f>
        <v/>
      </c>
      <c r="K350" s="5" t="str">
        <f>IF(COUNT($A350)=0,"",IF($A350&lt;&gt;DR!$B352,"ERR",DR!AH352))</f>
        <v/>
      </c>
      <c r="L350" s="2" t="str">
        <f>IF(COUNT($A350)=0,"",IF(K350="3E","3E",IF(K350="","I",LOOKUP(K350/M$2,{0,0.4,0.45,0.5,0.55,0.6,0.65,0.7,0.75,0.8,1},{"F","D","C","C+","B-","B","B+","A-","A","A+"}))))</f>
        <v/>
      </c>
      <c r="M350" s="99" t="str">
        <f>IF(COUNT($A350)=0,"",IF(K350="","--",IF(K350="3E","3E",LOOKUP(K350/M$2,{0,0.4,0.45,0.5,0.55,0.6,0.65,0.7,0.75,0.8,1},{0,2,2.25,2.5,2.75,3,3.25,3.5,3.75,4}))))</f>
        <v/>
      </c>
      <c r="N350" s="5" t="str">
        <f>IF(COUNT($A350)=0,"",IF($A350&lt;&gt;DR!$B352,"ERR",DR!AP352))</f>
        <v/>
      </c>
      <c r="O350" s="2" t="str">
        <f>IF(COUNT($A350)=0,"",IF(N350="3E","3E",IF(N350="","I",LOOKUP(N350/P$2,{0,0.4,0.45,0.5,0.55,0.6,0.65,0.7,0.75,0.8,1},{"F","D","C","C+","B-","B","B+","A-","A","A+"}))))</f>
        <v/>
      </c>
      <c r="P350" s="99" t="str">
        <f>IF(COUNT($A350)=0,"",IF(N350="","--",IF(N350="3E","3E",LOOKUP(N350/P$2,{0,0.4,0.45,0.5,0.55,0.6,0.65,0.7,0.75,0.8,1},{0,2,2.25,2.5,2.75,3,3.25,3.5,3.75,4}))))</f>
        <v/>
      </c>
      <c r="Q350" s="5" t="str">
        <f>IF(COUNT($A350)=0,"",IF($A350&lt;&gt;DR!$B352,"ERR",DR!AX352))</f>
        <v/>
      </c>
      <c r="R350" s="2" t="str">
        <f>IF(COUNT($A350)=0,"",IF(Q350="3E","3E",IF(Q350="","I",LOOKUP(Q350/S$2,{0,0.4,0.45,0.5,0.55,0.6,0.65,0.7,0.75,0.8,1},{"F","D","C","C+","B-","B","B+","A-","A","A+"}))))</f>
        <v/>
      </c>
      <c r="S350" s="99" t="str">
        <f>IF(COUNT($A350)=0,"",IF(Q350="","--",IF(Q350="3E","3E",LOOKUP(Q350/S$2,{0,0.4,0.45,0.5,0.55,0.6,0.65,0.7,0.75,0.8,1},{0,2,2.25,2.5,2.75,3,3.25,3.5,3.75,4}))))</f>
        <v/>
      </c>
      <c r="T350" s="5" t="str">
        <f>IF(OR(COUNT($A350)=0,DR!BZ352=""),"",IF($A350&lt;&gt;DR!$B352,"ERR",DR!BZ352))</f>
        <v/>
      </c>
      <c r="U350" s="2" t="str">
        <f>IF(COUNT($A350)=0,"",IF(T350="3E","3E",IF(T350="","I",LOOKUP(T350/V$2,{0,0.4,0.45,0.5,0.55,0.6,0.65,0.7,0.75,0.8,1},{"F","D","C","C+","B-","B","B+","A-","A","A+"}))))</f>
        <v/>
      </c>
      <c r="V350" s="99" t="str">
        <f>IF(COUNT($A350)=0,"",IF(T350="","--",IF(T350="3E","3E",LOOKUP(T350/V$2,{0,0.4,0.45,0.5,0.55,0.6,0.65,0.7,0.75,0.8,1},{0,2,2.25,2.5,2.75,3,3.25,3.5,3.75,4}))))</f>
        <v/>
      </c>
      <c r="W350" s="5" t="str">
        <f>IF(COUNT($A350)=0,"",IF($A350&lt;&gt;DR!$B352,"ERR",IF(DR!$A352="IM",DR!CL352,DR!CK352)))</f>
        <v/>
      </c>
      <c r="X350" s="2" t="str">
        <f>IF(COUNT($A350)=0,"",IF(W350="3E","3E",IF(W350="","I",LOOKUP(W350/Y$2,{0,0.4,0.45,0.5,0.55,0.6,0.65,0.7,0.75,0.8,1},{"F","D","C","C+","B-","B","B+","A-","A","A+"}))))</f>
        <v/>
      </c>
      <c r="Y350" s="99" t="str">
        <f>IF(COUNT($A350)=0,"",IF(W350="","--",IF(W350="3E","3E",LOOKUP(W350/Y$2,{0,0.4,0.45,0.5,0.55,0.6,0.65,0.7,0.75,0.8,1},{0,2,2.25,2.5,2.75,3,3.25,3.5,3.75,4}))))</f>
        <v/>
      </c>
      <c r="Z350" s="5" t="str">
        <f>IF(COUNT($A350)=0,"",IF($A350&lt;&gt;DR!$B352,"ERR",DR!BF352))</f>
        <v/>
      </c>
      <c r="AA350" s="2" t="str">
        <f>IF(COUNT($A350)=0,"",IF(Z350="3E","3E",IF(Z350="","I",LOOKUP(Z350/AB$2,{0,0.4,0.45,0.5,0.55,0.6,0.65,0.7,0.75,0.8,1},{"F","D","C","C+","B-","B","B+","A-","A","A+"}))))</f>
        <v/>
      </c>
      <c r="AB350" s="99" t="str">
        <f>IF(COUNT($A350)=0,"",IF(Z350="","--",IF(Z350="3E","3E",LOOKUP(Z350/AB$2,{0,0.4,0.45,0.5,0.55,0.6,0.65,0.7,0.75,0.8,1},{0,2,2.25,2.5,2.75,3,3.25,3.5,3.75,4}))))</f>
        <v/>
      </c>
      <c r="AC350" s="5" t="str">
        <f>IF(COUNT($A350)=0,"",IF($A350&lt;&gt;DR!$B352,"ERR",DR!BG352))</f>
        <v/>
      </c>
      <c r="AD350" s="2" t="str">
        <f>IF(COUNT($A350)=0,"",IF(AC350="3E","3E",IF(AC350="","I",LOOKUP(AC350/AE$2,{0,0.4,0.45,0.5,0.55,0.6,0.65,0.7,0.75,0.8,1},{"F","D","C","C+","B-","B","B+","A-","A","A+"}))))</f>
        <v/>
      </c>
      <c r="AE350" s="99" t="str">
        <f>IF(COUNT($A350)=0,"",IF(AC350="","--",IF(AC350="3E","3E",LOOKUP(AC350/AE$2,{0,0.4,0.45,0.5,0.55,0.6,0.65,0.7,0.75,0.8,1},{0,2,2.25,2.5,2.75,3,3.25,3.5,3.75,4}))))</f>
        <v/>
      </c>
      <c r="AF350" s="5" t="str">
        <f>IF(COUNT($A350)=0,"",IF($A350&lt;&gt;DR!$B352,"ERR",DR!BQ352))</f>
        <v/>
      </c>
      <c r="AG350" s="2" t="str">
        <f>IF(COUNT($A350)=0,"",IF(AF350="3E","3E",IF(AF350="","I",LOOKUP(AF350/AH$2,{0,0.4,0.45,0.5,0.55,0.6,0.65,0.7,0.75,0.8,1},{"F","D","C","C+","B-","B","B+","A-","A","A+"}))))</f>
        <v/>
      </c>
      <c r="AH350" s="99" t="str">
        <f>IF(COUNT($A350)=0,"",IF(AF350="","--",IF(AF350="3E","3E",LOOKUP(AF350/AH$2,{0,0.4,0.45,0.5,0.55,0.6,0.65,0.7,0.75,0.8,1},{0,2,2.25,2.5,2.75,3,3.25,3.5,3.75,4}))))</f>
        <v/>
      </c>
      <c r="AI350" s="5" t="str">
        <f>IF(COUNT($A350)=0,"",IF($A350&lt;&gt;DR!$B352,"ERR",DR!BY352))</f>
        <v/>
      </c>
      <c r="AJ350" s="2" t="str">
        <f>IF(COUNT($A350)=0,"",IF(AI350="3E","3E",IF(AI350="","I",LOOKUP(AI350/AK$2,{0,0.4,0.45,0.5,0.55,0.6,0.65,0.7,0.75,0.8,1},{"F","D","C","C+","B-","B","B+","A-","A","A+"}))))</f>
        <v/>
      </c>
      <c r="AK350" s="103" t="str">
        <f>IF(COUNT($A350)=0,"",IF(AI350="","--",IF(AI350="3E","3E",LOOKUP(AI350/AK$2,{0,0.4,0.45,0.5,0.55,0.6,0.65,0.7,0.75,0.8,1},{0,2,2.25,2.5,2.75,3,3.25,3.5,3.75,4}))))</f>
        <v/>
      </c>
      <c r="AL350" s="94" t="str">
        <f>IFERROR(IF(COUNT($A350)=0,"",IF(COUNT(W350)=0,"--",IF(COUNTIF(B350:AK350,"3E")&gt;0,"3E",SUM(IF(D350&gt;=2,D350*$D$3),IF(G350&gt;=2,G350*$G$3),IF(J350&gt;=2,J350*$J$3),IF(M350&gt;=2,M350*$M$3),IF(P350&gt;=2,P350*$P$3),IF(S350&gt;=2,S350*$S$3),IF(V350&gt;=2,V350*$V$3),IF(Y350&gt;=2,Y350*$Y$3),IF(AB350&gt;=2,AB350*$AB$3),IF(AE350&gt;=2,AE350*$AE$3),IF(AH350&gt;=2,AH350*$AH$3),IF(AK350&gt;=2,AK350*$AK$3))))),"")</f>
        <v/>
      </c>
      <c r="AM350" s="4" t="str">
        <f>IF(COUNT($A350)=0,"",IF(COUNT(W350)=0,"--",IF(COUNTIF(B350:Y350,"3E")&gt;0,"3E",TRUNC(SUM(IF(N(D350)&gt;=2,D$3*D350,0),IF(N(G350)&gt;=2,G$3*G350,0),IF(N(J350)&gt;=2,J$3*J350,0),IF(N(M350)&gt;=2,M$3*M350,0),IF(N(P350)&gt;=2,P$3*P350,0),IF(N(S350)&gt;=2,S$3*S350,0),IF(N(AB350)&gt;=2,AB$3*AB350,0),IF(N(AE350)&gt;=2,AE$3*AE350,0),IF(N(AH350)&gt;=2,AH$3*AH350,0),IF(N(V350)&gt;=2,V$3*V350,0),IF(N(Y350)&gt;=2,Y$3*Y350,0))/TCP,3))))</f>
        <v/>
      </c>
      <c r="AN350" s="2" t="str">
        <f>IFERROR(IF(COUNT($A350)=0,"",IF(COUNT(W350)=0,"--",IF(COUNTIF(B350:AK350,"3E")&gt;0,"3E",SUM(IF(D350&gt;=2,$D$3),IF(G350&gt;=2,$G$3),IF(J350&gt;=2,$J$3),IF(M350&gt;=2,$M$3),IF(P350&gt;=2,$P$3),IF(S350&gt;=2,$S$3),IF(V350&gt;=2,$V$3),IF(Y350&gt;=2,$Y$3),IF(AB350&gt;=2,$AB$3),IF(AE350&gt;=2,$AE$3),IF(AH350&gt;=2,$AH$3),IF(AK350&gt;=2,$AK$3))))),"")</f>
        <v/>
      </c>
      <c r="AO350" s="2" t="str">
        <f>IF(AM350="3E","3E",IF(COUNT($A350)=0,"",IF(COUNT(AK350)=0,"I",LOOKUP(AM350,{0,2,2.25,2.5,2.75,3,3.25,3.5,3.75,4},{"F","D","C","C+","B-","B","B+","A-","A","A+"}))))</f>
        <v/>
      </c>
      <c r="AP350" s="2" t="str">
        <f>IF(AM350="3E","3E",IF(OR(COUNT($A350)=0,COUNT(W350)=0),"",IF(AND(Y350&gt;=2,AM350&gt;=2,AN350&gt;=28),"PASS","FAIL")))</f>
        <v/>
      </c>
      <c r="AQ350" s="2" t="str">
        <f>IF(COUNT($A350)=0,"",IF(AP350="3E","3E",IF(AP350="PASS",CONCATENATE(IF(N(D350)&lt;2,"411F,",""),IF(N(G350)&lt;2,"412F,",""),IF(N(J350)&lt;2,"413F,",""),IF(N(M350)&lt;2,"421F,",""),IF(N(P350)&lt;2,"422F,",""),IF(N(S350)&lt;2,"423F,",""),IF(N(AB350)&lt;2,"431F,",""),IF(N(AE350)&lt;2,"432F,",""),IF(N(AH350)&lt;2,"433F,","")),"")))</f>
        <v/>
      </c>
      <c r="AR350" s="6" t="str">
        <f t="shared" si="6"/>
        <v/>
      </c>
    </row>
    <row r="351" spans="1:44" ht="18.95" customHeight="1" x14ac:dyDescent="0.25">
      <c r="A351" s="93" t="str">
        <f>IF(DR!$B353="","",DR!$B353)</f>
        <v/>
      </c>
      <c r="B351" s="5" t="str">
        <f>IF(COUNT($A351)=0,"",IF($A351&lt;&gt;DR!$B353,"ERR",DR!J353))</f>
        <v/>
      </c>
      <c r="C351" s="2" t="str">
        <f>IF(COUNT($A351)=0,"",IF(B351="3E","3E",IF(B351="","I",LOOKUP(B351/D$2,{0,0.4,0.45,0.5,0.55,0.6,0.65,0.7,0.75,0.8,1},{"F","D","C","C+","B-","B","B+","A-","A","A+"}))))</f>
        <v/>
      </c>
      <c r="D351" s="99" t="str">
        <f>IF(COUNT($A351)=0,"",IF(B351="","--",IF(B351="3E","3E",LOOKUP(B351/D$2,{0,0.4,0.45,0.5,0.55,0.6,0.65,0.7,0.75,0.8,1},{0,2,2.25,2.5,2.75,3,3.25,3.5,3.75,4}))))</f>
        <v/>
      </c>
      <c r="E351" s="5" t="str">
        <f>IF(COUNT($A351)=0,"",IF($A351&lt;&gt;DR!$B353,"ERR",DR!R353))</f>
        <v/>
      </c>
      <c r="F351" s="2" t="str">
        <f>IF(COUNT($A351)=0,"",IF(E351="3E","3E",IF(E351="","I",LOOKUP(E351/G$2,{0,0.4,0.45,0.5,0.55,0.6,0.65,0.7,0.75,0.8,1},{"F","D","C","C+","B-","B","B+","A-","A","A+"}))))</f>
        <v/>
      </c>
      <c r="G351" s="99" t="str">
        <f>IF(COUNT($A351)=0,"",IF(E351="","--",IF(E351="3E","3E",LOOKUP(E351/G$2,{0,0.4,0.45,0.5,0.55,0.6,0.65,0.7,0.75,0.8,1},{0,2,2.25,2.5,2.75,3,3.25,3.5,3.75,4}))))</f>
        <v/>
      </c>
      <c r="H351" s="5" t="str">
        <f>IF(COUNT($A351)=0,"",IF($A351&lt;&gt;DR!$B353,"ERR",DR!Z353))</f>
        <v/>
      </c>
      <c r="I351" s="2" t="str">
        <f>IF(COUNT($A351)=0,"",IF(H351="3E","3E",IF(H351="","I",LOOKUP(H351/J$2,{0,0.4,0.45,0.5,0.55,0.6,0.65,0.7,0.75,0.8,1},{"F","D","C","C+","B-","B","B+","A-","A","A+"}))))</f>
        <v/>
      </c>
      <c r="J351" s="99" t="str">
        <f>IF(COUNT($A351)=0,"",IF(H351="","--",IF(H351="3E","3E",LOOKUP(H351/J$2,{0,0.4,0.45,0.5,0.55,0.6,0.65,0.7,0.75,0.8,1},{0,2,2.25,2.5,2.75,3,3.25,3.5,3.75,4}))))</f>
        <v/>
      </c>
      <c r="K351" s="5" t="str">
        <f>IF(COUNT($A351)=0,"",IF($A351&lt;&gt;DR!$B353,"ERR",DR!AH353))</f>
        <v/>
      </c>
      <c r="L351" s="2" t="str">
        <f>IF(COUNT($A351)=0,"",IF(K351="3E","3E",IF(K351="","I",LOOKUP(K351/M$2,{0,0.4,0.45,0.5,0.55,0.6,0.65,0.7,0.75,0.8,1},{"F","D","C","C+","B-","B","B+","A-","A","A+"}))))</f>
        <v/>
      </c>
      <c r="M351" s="99" t="str">
        <f>IF(COUNT($A351)=0,"",IF(K351="","--",IF(K351="3E","3E",LOOKUP(K351/M$2,{0,0.4,0.45,0.5,0.55,0.6,0.65,0.7,0.75,0.8,1},{0,2,2.25,2.5,2.75,3,3.25,3.5,3.75,4}))))</f>
        <v/>
      </c>
      <c r="N351" s="5" t="str">
        <f>IF(COUNT($A351)=0,"",IF($A351&lt;&gt;DR!$B353,"ERR",DR!AP353))</f>
        <v/>
      </c>
      <c r="O351" s="2" t="str">
        <f>IF(COUNT($A351)=0,"",IF(N351="3E","3E",IF(N351="","I",LOOKUP(N351/P$2,{0,0.4,0.45,0.5,0.55,0.6,0.65,0.7,0.75,0.8,1},{"F","D","C","C+","B-","B","B+","A-","A","A+"}))))</f>
        <v/>
      </c>
      <c r="P351" s="99" t="str">
        <f>IF(COUNT($A351)=0,"",IF(N351="","--",IF(N351="3E","3E",LOOKUP(N351/P$2,{0,0.4,0.45,0.5,0.55,0.6,0.65,0.7,0.75,0.8,1},{0,2,2.25,2.5,2.75,3,3.25,3.5,3.75,4}))))</f>
        <v/>
      </c>
      <c r="Q351" s="5" t="str">
        <f>IF(COUNT($A351)=0,"",IF($A351&lt;&gt;DR!$B353,"ERR",DR!AX353))</f>
        <v/>
      </c>
      <c r="R351" s="2" t="str">
        <f>IF(COUNT($A351)=0,"",IF(Q351="3E","3E",IF(Q351="","I",LOOKUP(Q351/S$2,{0,0.4,0.45,0.5,0.55,0.6,0.65,0.7,0.75,0.8,1},{"F","D","C","C+","B-","B","B+","A-","A","A+"}))))</f>
        <v/>
      </c>
      <c r="S351" s="99" t="str">
        <f>IF(COUNT($A351)=0,"",IF(Q351="","--",IF(Q351="3E","3E",LOOKUP(Q351/S$2,{0,0.4,0.45,0.5,0.55,0.6,0.65,0.7,0.75,0.8,1},{0,2,2.25,2.5,2.75,3,3.25,3.5,3.75,4}))))</f>
        <v/>
      </c>
      <c r="T351" s="5" t="str">
        <f>IF(OR(COUNT($A351)=0,DR!BZ353=""),"",IF($A351&lt;&gt;DR!$B353,"ERR",DR!BZ353))</f>
        <v/>
      </c>
      <c r="U351" s="2" t="str">
        <f>IF(COUNT($A351)=0,"",IF(T351="3E","3E",IF(T351="","I",LOOKUP(T351/V$2,{0,0.4,0.45,0.5,0.55,0.6,0.65,0.7,0.75,0.8,1},{"F","D","C","C+","B-","B","B+","A-","A","A+"}))))</f>
        <v/>
      </c>
      <c r="V351" s="99" t="str">
        <f>IF(COUNT($A351)=0,"",IF(T351="","--",IF(T351="3E","3E",LOOKUP(T351/V$2,{0,0.4,0.45,0.5,0.55,0.6,0.65,0.7,0.75,0.8,1},{0,2,2.25,2.5,2.75,3,3.25,3.5,3.75,4}))))</f>
        <v/>
      </c>
      <c r="W351" s="5" t="str">
        <f>IF(COUNT($A351)=0,"",IF($A351&lt;&gt;DR!$B353,"ERR",IF(DR!$A353="IM",DR!CL353,DR!CK353)))</f>
        <v/>
      </c>
      <c r="X351" s="2" t="str">
        <f>IF(COUNT($A351)=0,"",IF(W351="3E","3E",IF(W351="","I",LOOKUP(W351/Y$2,{0,0.4,0.45,0.5,0.55,0.6,0.65,0.7,0.75,0.8,1},{"F","D","C","C+","B-","B","B+","A-","A","A+"}))))</f>
        <v/>
      </c>
      <c r="Y351" s="99" t="str">
        <f>IF(COUNT($A351)=0,"",IF(W351="","--",IF(W351="3E","3E",LOOKUP(W351/Y$2,{0,0.4,0.45,0.5,0.55,0.6,0.65,0.7,0.75,0.8,1},{0,2,2.25,2.5,2.75,3,3.25,3.5,3.75,4}))))</f>
        <v/>
      </c>
      <c r="Z351" s="5" t="str">
        <f>IF(COUNT($A351)=0,"",IF($A351&lt;&gt;DR!$B353,"ERR",DR!BF353))</f>
        <v/>
      </c>
      <c r="AA351" s="2" t="str">
        <f>IF(COUNT($A351)=0,"",IF(Z351="3E","3E",IF(Z351="","I",LOOKUP(Z351/AB$2,{0,0.4,0.45,0.5,0.55,0.6,0.65,0.7,0.75,0.8,1},{"F","D","C","C+","B-","B","B+","A-","A","A+"}))))</f>
        <v/>
      </c>
      <c r="AB351" s="99" t="str">
        <f>IF(COUNT($A351)=0,"",IF(Z351="","--",IF(Z351="3E","3E",LOOKUP(Z351/AB$2,{0,0.4,0.45,0.5,0.55,0.6,0.65,0.7,0.75,0.8,1},{0,2,2.25,2.5,2.75,3,3.25,3.5,3.75,4}))))</f>
        <v/>
      </c>
      <c r="AC351" s="5" t="str">
        <f>IF(COUNT($A351)=0,"",IF($A351&lt;&gt;DR!$B353,"ERR",DR!BG353))</f>
        <v/>
      </c>
      <c r="AD351" s="2" t="str">
        <f>IF(COUNT($A351)=0,"",IF(AC351="3E","3E",IF(AC351="","I",LOOKUP(AC351/AE$2,{0,0.4,0.45,0.5,0.55,0.6,0.65,0.7,0.75,0.8,1},{"F","D","C","C+","B-","B","B+","A-","A","A+"}))))</f>
        <v/>
      </c>
      <c r="AE351" s="99" t="str">
        <f>IF(COUNT($A351)=0,"",IF(AC351="","--",IF(AC351="3E","3E",LOOKUP(AC351/AE$2,{0,0.4,0.45,0.5,0.55,0.6,0.65,0.7,0.75,0.8,1},{0,2,2.25,2.5,2.75,3,3.25,3.5,3.75,4}))))</f>
        <v/>
      </c>
      <c r="AF351" s="5" t="str">
        <f>IF(COUNT($A351)=0,"",IF($A351&lt;&gt;DR!$B353,"ERR",DR!BQ353))</f>
        <v/>
      </c>
      <c r="AG351" s="2" t="str">
        <f>IF(COUNT($A351)=0,"",IF(AF351="3E","3E",IF(AF351="","I",LOOKUP(AF351/AH$2,{0,0.4,0.45,0.5,0.55,0.6,0.65,0.7,0.75,0.8,1},{"F","D","C","C+","B-","B","B+","A-","A","A+"}))))</f>
        <v/>
      </c>
      <c r="AH351" s="99" t="str">
        <f>IF(COUNT($A351)=0,"",IF(AF351="","--",IF(AF351="3E","3E",LOOKUP(AF351/AH$2,{0,0.4,0.45,0.5,0.55,0.6,0.65,0.7,0.75,0.8,1},{0,2,2.25,2.5,2.75,3,3.25,3.5,3.75,4}))))</f>
        <v/>
      </c>
      <c r="AI351" s="5" t="str">
        <f>IF(COUNT($A351)=0,"",IF($A351&lt;&gt;DR!$B353,"ERR",DR!BY353))</f>
        <v/>
      </c>
      <c r="AJ351" s="2" t="str">
        <f>IF(COUNT($A351)=0,"",IF(AI351="3E","3E",IF(AI351="","I",LOOKUP(AI351/AK$2,{0,0.4,0.45,0.5,0.55,0.6,0.65,0.7,0.75,0.8,1},{"F","D","C","C+","B-","B","B+","A-","A","A+"}))))</f>
        <v/>
      </c>
      <c r="AK351" s="103" t="str">
        <f>IF(COUNT($A351)=0,"",IF(AI351="","--",IF(AI351="3E","3E",LOOKUP(AI351/AK$2,{0,0.4,0.45,0.5,0.55,0.6,0.65,0.7,0.75,0.8,1},{0,2,2.25,2.5,2.75,3,3.25,3.5,3.75,4}))))</f>
        <v/>
      </c>
      <c r="AL351" s="94" t="str">
        <f>IFERROR(IF(COUNT($A351)=0,"",IF(COUNT(W351)=0,"--",IF(COUNTIF(B351:AK351,"3E")&gt;0,"3E",SUM(IF(D351&gt;=2,D351*$D$3),IF(G351&gt;=2,G351*$G$3),IF(J351&gt;=2,J351*$J$3),IF(M351&gt;=2,M351*$M$3),IF(P351&gt;=2,P351*$P$3),IF(S351&gt;=2,S351*$S$3),IF(V351&gt;=2,V351*$V$3),IF(Y351&gt;=2,Y351*$Y$3),IF(AB351&gt;=2,AB351*$AB$3),IF(AE351&gt;=2,AE351*$AE$3),IF(AH351&gt;=2,AH351*$AH$3),IF(AK351&gt;=2,AK351*$AK$3))))),"")</f>
        <v/>
      </c>
      <c r="AM351" s="4" t="str">
        <f>IF(COUNT($A351)=0,"",IF(COUNT(W351)=0,"--",IF(COUNTIF(B351:Y351,"3E")&gt;0,"3E",TRUNC(SUM(IF(N(D351)&gt;=2,D$3*D351,0),IF(N(G351)&gt;=2,G$3*G351,0),IF(N(J351)&gt;=2,J$3*J351,0),IF(N(M351)&gt;=2,M$3*M351,0),IF(N(P351)&gt;=2,P$3*P351,0),IF(N(S351)&gt;=2,S$3*S351,0),IF(N(AB351)&gt;=2,AB$3*AB351,0),IF(N(AE351)&gt;=2,AE$3*AE351,0),IF(N(AH351)&gt;=2,AH$3*AH351,0),IF(N(V351)&gt;=2,V$3*V351,0),IF(N(Y351)&gt;=2,Y$3*Y351,0))/TCP,3))))</f>
        <v/>
      </c>
      <c r="AN351" s="2" t="str">
        <f>IFERROR(IF(COUNT($A351)=0,"",IF(COUNT(W351)=0,"--",IF(COUNTIF(B351:AK351,"3E")&gt;0,"3E",SUM(IF(D351&gt;=2,$D$3),IF(G351&gt;=2,$G$3),IF(J351&gt;=2,$J$3),IF(M351&gt;=2,$M$3),IF(P351&gt;=2,$P$3),IF(S351&gt;=2,$S$3),IF(V351&gt;=2,$V$3),IF(Y351&gt;=2,$Y$3),IF(AB351&gt;=2,$AB$3),IF(AE351&gt;=2,$AE$3),IF(AH351&gt;=2,$AH$3),IF(AK351&gt;=2,$AK$3))))),"")</f>
        <v/>
      </c>
      <c r="AO351" s="2" t="str">
        <f>IF(AM351="3E","3E",IF(COUNT($A351)=0,"",IF(COUNT(AK351)=0,"I",LOOKUP(AM351,{0,2,2.25,2.5,2.75,3,3.25,3.5,3.75,4},{"F","D","C","C+","B-","B","B+","A-","A","A+"}))))</f>
        <v/>
      </c>
      <c r="AP351" s="2" t="str">
        <f>IF(AM351="3E","3E",IF(OR(COUNT($A351)=0,COUNT(W351)=0),"",IF(AND(Y351&gt;=2,AM351&gt;=2,AN351&gt;=28),"PASS","FAIL")))</f>
        <v/>
      </c>
      <c r="AQ351" s="2" t="str">
        <f>IF(COUNT($A351)=0,"",IF(AP351="3E","3E",IF(AP351="PASS",CONCATENATE(IF(N(D351)&lt;2,"411F,",""),IF(N(G351)&lt;2,"412F,",""),IF(N(J351)&lt;2,"413F,",""),IF(N(M351)&lt;2,"421F,",""),IF(N(P351)&lt;2,"422F,",""),IF(N(S351)&lt;2,"423F,",""),IF(N(AB351)&lt;2,"431F,",""),IF(N(AE351)&lt;2,"432F,",""),IF(N(AH351)&lt;2,"433F,","")),"")))</f>
        <v/>
      </c>
      <c r="AR351" s="6" t="str">
        <f t="shared" si="6"/>
        <v/>
      </c>
    </row>
    <row r="352" spans="1:44" ht="18.95" customHeight="1" x14ac:dyDescent="0.25">
      <c r="A352" s="93" t="str">
        <f>IF(DR!$B354="","",DR!$B354)</f>
        <v/>
      </c>
      <c r="B352" s="5" t="str">
        <f>IF(COUNT($A352)=0,"",IF($A352&lt;&gt;DR!$B354,"ERR",DR!J354))</f>
        <v/>
      </c>
      <c r="C352" s="2" t="str">
        <f>IF(COUNT($A352)=0,"",IF(B352="3E","3E",IF(B352="","I",LOOKUP(B352/D$2,{0,0.4,0.45,0.5,0.55,0.6,0.65,0.7,0.75,0.8,1},{"F","D","C","C+","B-","B","B+","A-","A","A+"}))))</f>
        <v/>
      </c>
      <c r="D352" s="99" t="str">
        <f>IF(COUNT($A352)=0,"",IF(B352="","--",IF(B352="3E","3E",LOOKUP(B352/D$2,{0,0.4,0.45,0.5,0.55,0.6,0.65,0.7,0.75,0.8,1},{0,2,2.25,2.5,2.75,3,3.25,3.5,3.75,4}))))</f>
        <v/>
      </c>
      <c r="E352" s="5" t="str">
        <f>IF(COUNT($A352)=0,"",IF($A352&lt;&gt;DR!$B354,"ERR",DR!R354))</f>
        <v/>
      </c>
      <c r="F352" s="2" t="str">
        <f>IF(COUNT($A352)=0,"",IF(E352="3E","3E",IF(E352="","I",LOOKUP(E352/G$2,{0,0.4,0.45,0.5,0.55,0.6,0.65,0.7,0.75,0.8,1},{"F","D","C","C+","B-","B","B+","A-","A","A+"}))))</f>
        <v/>
      </c>
      <c r="G352" s="99" t="str">
        <f>IF(COUNT($A352)=0,"",IF(E352="","--",IF(E352="3E","3E",LOOKUP(E352/G$2,{0,0.4,0.45,0.5,0.55,0.6,0.65,0.7,0.75,0.8,1},{0,2,2.25,2.5,2.75,3,3.25,3.5,3.75,4}))))</f>
        <v/>
      </c>
      <c r="H352" s="5" t="str">
        <f>IF(COUNT($A352)=0,"",IF($A352&lt;&gt;DR!$B354,"ERR",DR!Z354))</f>
        <v/>
      </c>
      <c r="I352" s="2" t="str">
        <f>IF(COUNT($A352)=0,"",IF(H352="3E","3E",IF(H352="","I",LOOKUP(H352/J$2,{0,0.4,0.45,0.5,0.55,0.6,0.65,0.7,0.75,0.8,1},{"F","D","C","C+","B-","B","B+","A-","A","A+"}))))</f>
        <v/>
      </c>
      <c r="J352" s="99" t="str">
        <f>IF(COUNT($A352)=0,"",IF(H352="","--",IF(H352="3E","3E",LOOKUP(H352/J$2,{0,0.4,0.45,0.5,0.55,0.6,0.65,0.7,0.75,0.8,1},{0,2,2.25,2.5,2.75,3,3.25,3.5,3.75,4}))))</f>
        <v/>
      </c>
      <c r="K352" s="5" t="str">
        <f>IF(COUNT($A352)=0,"",IF($A352&lt;&gt;DR!$B354,"ERR",DR!AH354))</f>
        <v/>
      </c>
      <c r="L352" s="2" t="str">
        <f>IF(COUNT($A352)=0,"",IF(K352="3E","3E",IF(K352="","I",LOOKUP(K352/M$2,{0,0.4,0.45,0.5,0.55,0.6,0.65,0.7,0.75,0.8,1},{"F","D","C","C+","B-","B","B+","A-","A","A+"}))))</f>
        <v/>
      </c>
      <c r="M352" s="99" t="str">
        <f>IF(COUNT($A352)=0,"",IF(K352="","--",IF(K352="3E","3E",LOOKUP(K352/M$2,{0,0.4,0.45,0.5,0.55,0.6,0.65,0.7,0.75,0.8,1},{0,2,2.25,2.5,2.75,3,3.25,3.5,3.75,4}))))</f>
        <v/>
      </c>
      <c r="N352" s="5" t="str">
        <f>IF(COUNT($A352)=0,"",IF($A352&lt;&gt;DR!$B354,"ERR",DR!AP354))</f>
        <v/>
      </c>
      <c r="O352" s="2" t="str">
        <f>IF(COUNT($A352)=0,"",IF(N352="3E","3E",IF(N352="","I",LOOKUP(N352/P$2,{0,0.4,0.45,0.5,0.55,0.6,0.65,0.7,0.75,0.8,1},{"F","D","C","C+","B-","B","B+","A-","A","A+"}))))</f>
        <v/>
      </c>
      <c r="P352" s="99" t="str">
        <f>IF(COUNT($A352)=0,"",IF(N352="","--",IF(N352="3E","3E",LOOKUP(N352/P$2,{0,0.4,0.45,0.5,0.55,0.6,0.65,0.7,0.75,0.8,1},{0,2,2.25,2.5,2.75,3,3.25,3.5,3.75,4}))))</f>
        <v/>
      </c>
      <c r="Q352" s="5" t="str">
        <f>IF(COUNT($A352)=0,"",IF($A352&lt;&gt;DR!$B354,"ERR",DR!AX354))</f>
        <v/>
      </c>
      <c r="R352" s="2" t="str">
        <f>IF(COUNT($A352)=0,"",IF(Q352="3E","3E",IF(Q352="","I",LOOKUP(Q352/S$2,{0,0.4,0.45,0.5,0.55,0.6,0.65,0.7,0.75,0.8,1},{"F","D","C","C+","B-","B","B+","A-","A","A+"}))))</f>
        <v/>
      </c>
      <c r="S352" s="99" t="str">
        <f>IF(COUNT($A352)=0,"",IF(Q352="","--",IF(Q352="3E","3E",LOOKUP(Q352/S$2,{0,0.4,0.45,0.5,0.55,0.6,0.65,0.7,0.75,0.8,1},{0,2,2.25,2.5,2.75,3,3.25,3.5,3.75,4}))))</f>
        <v/>
      </c>
      <c r="T352" s="5" t="str">
        <f>IF(OR(COUNT($A352)=0,DR!BZ354=""),"",IF($A352&lt;&gt;DR!$B354,"ERR",DR!BZ354))</f>
        <v/>
      </c>
      <c r="U352" s="2" t="str">
        <f>IF(COUNT($A352)=0,"",IF(T352="3E","3E",IF(T352="","I",LOOKUP(T352/V$2,{0,0.4,0.45,0.5,0.55,0.6,0.65,0.7,0.75,0.8,1},{"F","D","C","C+","B-","B","B+","A-","A","A+"}))))</f>
        <v/>
      </c>
      <c r="V352" s="99" t="str">
        <f>IF(COUNT($A352)=0,"",IF(T352="","--",IF(T352="3E","3E",LOOKUP(T352/V$2,{0,0.4,0.45,0.5,0.55,0.6,0.65,0.7,0.75,0.8,1},{0,2,2.25,2.5,2.75,3,3.25,3.5,3.75,4}))))</f>
        <v/>
      </c>
      <c r="W352" s="5" t="str">
        <f>IF(COUNT($A352)=0,"",IF($A352&lt;&gt;DR!$B354,"ERR",IF(DR!$A354="IM",DR!CL354,DR!CK354)))</f>
        <v/>
      </c>
      <c r="X352" s="2" t="str">
        <f>IF(COUNT($A352)=0,"",IF(W352="3E","3E",IF(W352="","I",LOOKUP(W352/Y$2,{0,0.4,0.45,0.5,0.55,0.6,0.65,0.7,0.75,0.8,1},{"F","D","C","C+","B-","B","B+","A-","A","A+"}))))</f>
        <v/>
      </c>
      <c r="Y352" s="99" t="str">
        <f>IF(COUNT($A352)=0,"",IF(W352="","--",IF(W352="3E","3E",LOOKUP(W352/Y$2,{0,0.4,0.45,0.5,0.55,0.6,0.65,0.7,0.75,0.8,1},{0,2,2.25,2.5,2.75,3,3.25,3.5,3.75,4}))))</f>
        <v/>
      </c>
      <c r="Z352" s="5" t="str">
        <f>IF(COUNT($A352)=0,"",IF($A352&lt;&gt;DR!$B354,"ERR",DR!BF354))</f>
        <v/>
      </c>
      <c r="AA352" s="2" t="str">
        <f>IF(COUNT($A352)=0,"",IF(Z352="3E","3E",IF(Z352="","I",LOOKUP(Z352/AB$2,{0,0.4,0.45,0.5,0.55,0.6,0.65,0.7,0.75,0.8,1},{"F","D","C","C+","B-","B","B+","A-","A","A+"}))))</f>
        <v/>
      </c>
      <c r="AB352" s="99" t="str">
        <f>IF(COUNT($A352)=0,"",IF(Z352="","--",IF(Z352="3E","3E",LOOKUP(Z352/AB$2,{0,0.4,0.45,0.5,0.55,0.6,0.65,0.7,0.75,0.8,1},{0,2,2.25,2.5,2.75,3,3.25,3.5,3.75,4}))))</f>
        <v/>
      </c>
      <c r="AC352" s="5" t="str">
        <f>IF(COUNT($A352)=0,"",IF($A352&lt;&gt;DR!$B354,"ERR",DR!BG354))</f>
        <v/>
      </c>
      <c r="AD352" s="2" t="str">
        <f>IF(COUNT($A352)=0,"",IF(AC352="3E","3E",IF(AC352="","I",LOOKUP(AC352/AE$2,{0,0.4,0.45,0.5,0.55,0.6,0.65,0.7,0.75,0.8,1},{"F","D","C","C+","B-","B","B+","A-","A","A+"}))))</f>
        <v/>
      </c>
      <c r="AE352" s="99" t="str">
        <f>IF(COUNT($A352)=0,"",IF(AC352="","--",IF(AC352="3E","3E",LOOKUP(AC352/AE$2,{0,0.4,0.45,0.5,0.55,0.6,0.65,0.7,0.75,0.8,1},{0,2,2.25,2.5,2.75,3,3.25,3.5,3.75,4}))))</f>
        <v/>
      </c>
      <c r="AF352" s="5" t="str">
        <f>IF(COUNT($A352)=0,"",IF($A352&lt;&gt;DR!$B354,"ERR",DR!BQ354))</f>
        <v/>
      </c>
      <c r="AG352" s="2" t="str">
        <f>IF(COUNT($A352)=0,"",IF(AF352="3E","3E",IF(AF352="","I",LOOKUP(AF352/AH$2,{0,0.4,0.45,0.5,0.55,0.6,0.65,0.7,0.75,0.8,1},{"F","D","C","C+","B-","B","B+","A-","A","A+"}))))</f>
        <v/>
      </c>
      <c r="AH352" s="99" t="str">
        <f>IF(COUNT($A352)=0,"",IF(AF352="","--",IF(AF352="3E","3E",LOOKUP(AF352/AH$2,{0,0.4,0.45,0.5,0.55,0.6,0.65,0.7,0.75,0.8,1},{0,2,2.25,2.5,2.75,3,3.25,3.5,3.75,4}))))</f>
        <v/>
      </c>
      <c r="AI352" s="5" t="str">
        <f>IF(COUNT($A352)=0,"",IF($A352&lt;&gt;DR!$B354,"ERR",DR!BY354))</f>
        <v/>
      </c>
      <c r="AJ352" s="2" t="str">
        <f>IF(COUNT($A352)=0,"",IF(AI352="3E","3E",IF(AI352="","I",LOOKUP(AI352/AK$2,{0,0.4,0.45,0.5,0.55,0.6,0.65,0.7,0.75,0.8,1},{"F","D","C","C+","B-","B","B+","A-","A","A+"}))))</f>
        <v/>
      </c>
      <c r="AK352" s="103" t="str">
        <f>IF(COUNT($A352)=0,"",IF(AI352="","--",IF(AI352="3E","3E",LOOKUP(AI352/AK$2,{0,0.4,0.45,0.5,0.55,0.6,0.65,0.7,0.75,0.8,1},{0,2,2.25,2.5,2.75,3,3.25,3.5,3.75,4}))))</f>
        <v/>
      </c>
      <c r="AL352" s="94" t="str">
        <f>IFERROR(IF(COUNT($A352)=0,"",IF(COUNT(W352)=0,"--",IF(COUNTIF(B352:AK352,"3E")&gt;0,"3E",SUM(IF(D352&gt;=2,D352*$D$3),IF(G352&gt;=2,G352*$G$3),IF(J352&gt;=2,J352*$J$3),IF(M352&gt;=2,M352*$M$3),IF(P352&gt;=2,P352*$P$3),IF(S352&gt;=2,S352*$S$3),IF(V352&gt;=2,V352*$V$3),IF(Y352&gt;=2,Y352*$Y$3),IF(AB352&gt;=2,AB352*$AB$3),IF(AE352&gt;=2,AE352*$AE$3),IF(AH352&gt;=2,AH352*$AH$3),IF(AK352&gt;=2,AK352*$AK$3))))),"")</f>
        <v/>
      </c>
      <c r="AM352" s="4" t="str">
        <f>IF(COUNT($A352)=0,"",IF(COUNT(W352)=0,"--",IF(COUNTIF(B352:Y352,"3E")&gt;0,"3E",TRUNC(SUM(IF(N(D352)&gt;=2,D$3*D352,0),IF(N(G352)&gt;=2,G$3*G352,0),IF(N(J352)&gt;=2,J$3*J352,0),IF(N(M352)&gt;=2,M$3*M352,0),IF(N(P352)&gt;=2,P$3*P352,0),IF(N(S352)&gt;=2,S$3*S352,0),IF(N(AB352)&gt;=2,AB$3*AB352,0),IF(N(AE352)&gt;=2,AE$3*AE352,0),IF(N(AH352)&gt;=2,AH$3*AH352,0),IF(N(V352)&gt;=2,V$3*V352,0),IF(N(Y352)&gt;=2,Y$3*Y352,0))/TCP,3))))</f>
        <v/>
      </c>
      <c r="AN352" s="2" t="str">
        <f>IFERROR(IF(COUNT($A352)=0,"",IF(COUNT(W352)=0,"--",IF(COUNTIF(B352:AK352,"3E")&gt;0,"3E",SUM(IF(D352&gt;=2,$D$3),IF(G352&gt;=2,$G$3),IF(J352&gt;=2,$J$3),IF(M352&gt;=2,$M$3),IF(P352&gt;=2,$P$3),IF(S352&gt;=2,$S$3),IF(V352&gt;=2,$V$3),IF(Y352&gt;=2,$Y$3),IF(AB352&gt;=2,$AB$3),IF(AE352&gt;=2,$AE$3),IF(AH352&gt;=2,$AH$3),IF(AK352&gt;=2,$AK$3))))),"")</f>
        <v/>
      </c>
      <c r="AO352" s="2" t="str">
        <f>IF(AM352="3E","3E",IF(COUNT($A352)=0,"",IF(COUNT(AK352)=0,"I",LOOKUP(AM352,{0,2,2.25,2.5,2.75,3,3.25,3.5,3.75,4},{"F","D","C","C+","B-","B","B+","A-","A","A+"}))))</f>
        <v/>
      </c>
      <c r="AP352" s="2" t="str">
        <f>IF(AM352="3E","3E",IF(OR(COUNT($A352)=0,COUNT(W352)=0),"",IF(AND(Y352&gt;=2,AM352&gt;=2,AN352&gt;=28),"PASS","FAIL")))</f>
        <v/>
      </c>
      <c r="AQ352" s="2" t="str">
        <f>IF(COUNT($A352)=0,"",IF(AP352="3E","3E",IF(AP352="PASS",CONCATENATE(IF(N(D352)&lt;2,"411F,",""),IF(N(G352)&lt;2,"412F,",""),IF(N(J352)&lt;2,"413F,",""),IF(N(M352)&lt;2,"421F,",""),IF(N(P352)&lt;2,"422F,",""),IF(N(S352)&lt;2,"423F,",""),IF(N(AB352)&lt;2,"431F,",""),IF(N(AE352)&lt;2,"432F,",""),IF(N(AH352)&lt;2,"433F,","")),"")))</f>
        <v/>
      </c>
      <c r="AR352" s="6" t="str">
        <f t="shared" si="6"/>
        <v/>
      </c>
    </row>
    <row r="353" spans="1:44" ht="18.95" customHeight="1" x14ac:dyDescent="0.25">
      <c r="A353" s="93" t="str">
        <f>IF(DR!$B355="","",DR!$B355)</f>
        <v/>
      </c>
      <c r="B353" s="5" t="str">
        <f>IF(COUNT($A353)=0,"",IF($A353&lt;&gt;DR!$B355,"ERR",DR!J355))</f>
        <v/>
      </c>
      <c r="C353" s="2" t="str">
        <f>IF(COUNT($A353)=0,"",IF(B353="3E","3E",IF(B353="","I",LOOKUP(B353/D$2,{0,0.4,0.45,0.5,0.55,0.6,0.65,0.7,0.75,0.8,1},{"F","D","C","C+","B-","B","B+","A-","A","A+"}))))</f>
        <v/>
      </c>
      <c r="D353" s="99" t="str">
        <f>IF(COUNT($A353)=0,"",IF(B353="","--",IF(B353="3E","3E",LOOKUP(B353/D$2,{0,0.4,0.45,0.5,0.55,0.6,0.65,0.7,0.75,0.8,1},{0,2,2.25,2.5,2.75,3,3.25,3.5,3.75,4}))))</f>
        <v/>
      </c>
      <c r="E353" s="5" t="str">
        <f>IF(COUNT($A353)=0,"",IF($A353&lt;&gt;DR!$B355,"ERR",DR!R355))</f>
        <v/>
      </c>
      <c r="F353" s="2" t="str">
        <f>IF(COUNT($A353)=0,"",IF(E353="3E","3E",IF(E353="","I",LOOKUP(E353/G$2,{0,0.4,0.45,0.5,0.55,0.6,0.65,0.7,0.75,0.8,1},{"F","D","C","C+","B-","B","B+","A-","A","A+"}))))</f>
        <v/>
      </c>
      <c r="G353" s="99" t="str">
        <f>IF(COUNT($A353)=0,"",IF(E353="","--",IF(E353="3E","3E",LOOKUP(E353/G$2,{0,0.4,0.45,0.5,0.55,0.6,0.65,0.7,0.75,0.8,1},{0,2,2.25,2.5,2.75,3,3.25,3.5,3.75,4}))))</f>
        <v/>
      </c>
      <c r="H353" s="5" t="str">
        <f>IF(COUNT($A353)=0,"",IF($A353&lt;&gt;DR!$B355,"ERR",DR!Z355))</f>
        <v/>
      </c>
      <c r="I353" s="2" t="str">
        <f>IF(COUNT($A353)=0,"",IF(H353="3E","3E",IF(H353="","I",LOOKUP(H353/J$2,{0,0.4,0.45,0.5,0.55,0.6,0.65,0.7,0.75,0.8,1},{"F","D","C","C+","B-","B","B+","A-","A","A+"}))))</f>
        <v/>
      </c>
      <c r="J353" s="99" t="str">
        <f>IF(COUNT($A353)=0,"",IF(H353="","--",IF(H353="3E","3E",LOOKUP(H353/J$2,{0,0.4,0.45,0.5,0.55,0.6,0.65,0.7,0.75,0.8,1},{0,2,2.25,2.5,2.75,3,3.25,3.5,3.75,4}))))</f>
        <v/>
      </c>
      <c r="K353" s="5" t="str">
        <f>IF(COUNT($A353)=0,"",IF($A353&lt;&gt;DR!$B355,"ERR",DR!AH355))</f>
        <v/>
      </c>
      <c r="L353" s="2" t="str">
        <f>IF(COUNT($A353)=0,"",IF(K353="3E","3E",IF(K353="","I",LOOKUP(K353/M$2,{0,0.4,0.45,0.5,0.55,0.6,0.65,0.7,0.75,0.8,1},{"F","D","C","C+","B-","B","B+","A-","A","A+"}))))</f>
        <v/>
      </c>
      <c r="M353" s="99" t="str">
        <f>IF(COUNT($A353)=0,"",IF(K353="","--",IF(K353="3E","3E",LOOKUP(K353/M$2,{0,0.4,0.45,0.5,0.55,0.6,0.65,0.7,0.75,0.8,1},{0,2,2.25,2.5,2.75,3,3.25,3.5,3.75,4}))))</f>
        <v/>
      </c>
      <c r="N353" s="5" t="str">
        <f>IF(COUNT($A353)=0,"",IF($A353&lt;&gt;DR!$B355,"ERR",DR!AP355))</f>
        <v/>
      </c>
      <c r="O353" s="2" t="str">
        <f>IF(COUNT($A353)=0,"",IF(N353="3E","3E",IF(N353="","I",LOOKUP(N353/P$2,{0,0.4,0.45,0.5,0.55,0.6,0.65,0.7,0.75,0.8,1},{"F","D","C","C+","B-","B","B+","A-","A","A+"}))))</f>
        <v/>
      </c>
      <c r="P353" s="99" t="str">
        <f>IF(COUNT($A353)=0,"",IF(N353="","--",IF(N353="3E","3E",LOOKUP(N353/P$2,{0,0.4,0.45,0.5,0.55,0.6,0.65,0.7,0.75,0.8,1},{0,2,2.25,2.5,2.75,3,3.25,3.5,3.75,4}))))</f>
        <v/>
      </c>
      <c r="Q353" s="5" t="str">
        <f>IF(COUNT($A353)=0,"",IF($A353&lt;&gt;DR!$B355,"ERR",DR!AX355))</f>
        <v/>
      </c>
      <c r="R353" s="2" t="str">
        <f>IF(COUNT($A353)=0,"",IF(Q353="3E","3E",IF(Q353="","I",LOOKUP(Q353/S$2,{0,0.4,0.45,0.5,0.55,0.6,0.65,0.7,0.75,0.8,1},{"F","D","C","C+","B-","B","B+","A-","A","A+"}))))</f>
        <v/>
      </c>
      <c r="S353" s="99" t="str">
        <f>IF(COUNT($A353)=0,"",IF(Q353="","--",IF(Q353="3E","3E",LOOKUP(Q353/S$2,{0,0.4,0.45,0.5,0.55,0.6,0.65,0.7,0.75,0.8,1},{0,2,2.25,2.5,2.75,3,3.25,3.5,3.75,4}))))</f>
        <v/>
      </c>
      <c r="T353" s="5" t="str">
        <f>IF(OR(COUNT($A353)=0,DR!BZ355=""),"",IF($A353&lt;&gt;DR!$B355,"ERR",DR!BZ355))</f>
        <v/>
      </c>
      <c r="U353" s="2" t="str">
        <f>IF(COUNT($A353)=0,"",IF(T353="3E","3E",IF(T353="","I",LOOKUP(T353/V$2,{0,0.4,0.45,0.5,0.55,0.6,0.65,0.7,0.75,0.8,1},{"F","D","C","C+","B-","B","B+","A-","A","A+"}))))</f>
        <v/>
      </c>
      <c r="V353" s="99" t="str">
        <f>IF(COUNT($A353)=0,"",IF(T353="","--",IF(T353="3E","3E",LOOKUP(T353/V$2,{0,0.4,0.45,0.5,0.55,0.6,0.65,0.7,0.75,0.8,1},{0,2,2.25,2.5,2.75,3,3.25,3.5,3.75,4}))))</f>
        <v/>
      </c>
      <c r="W353" s="5" t="str">
        <f>IF(COUNT($A353)=0,"",IF($A353&lt;&gt;DR!$B355,"ERR",IF(DR!$A355="IM",DR!CL355,DR!CK355)))</f>
        <v/>
      </c>
      <c r="X353" s="2" t="str">
        <f>IF(COUNT($A353)=0,"",IF(W353="3E","3E",IF(W353="","I",LOOKUP(W353/Y$2,{0,0.4,0.45,0.5,0.55,0.6,0.65,0.7,0.75,0.8,1},{"F","D","C","C+","B-","B","B+","A-","A","A+"}))))</f>
        <v/>
      </c>
      <c r="Y353" s="99" t="str">
        <f>IF(COUNT($A353)=0,"",IF(W353="","--",IF(W353="3E","3E",LOOKUP(W353/Y$2,{0,0.4,0.45,0.5,0.55,0.6,0.65,0.7,0.75,0.8,1},{0,2,2.25,2.5,2.75,3,3.25,3.5,3.75,4}))))</f>
        <v/>
      </c>
      <c r="Z353" s="5" t="str">
        <f>IF(COUNT($A353)=0,"",IF($A353&lt;&gt;DR!$B355,"ERR",DR!BF355))</f>
        <v/>
      </c>
      <c r="AA353" s="2" t="str">
        <f>IF(COUNT($A353)=0,"",IF(Z353="3E","3E",IF(Z353="","I",LOOKUP(Z353/AB$2,{0,0.4,0.45,0.5,0.55,0.6,0.65,0.7,0.75,0.8,1},{"F","D","C","C+","B-","B","B+","A-","A","A+"}))))</f>
        <v/>
      </c>
      <c r="AB353" s="99" t="str">
        <f>IF(COUNT($A353)=0,"",IF(Z353="","--",IF(Z353="3E","3E",LOOKUP(Z353/AB$2,{0,0.4,0.45,0.5,0.55,0.6,0.65,0.7,0.75,0.8,1},{0,2,2.25,2.5,2.75,3,3.25,3.5,3.75,4}))))</f>
        <v/>
      </c>
      <c r="AC353" s="5" t="str">
        <f>IF(COUNT($A353)=0,"",IF($A353&lt;&gt;DR!$B355,"ERR",DR!BG355))</f>
        <v/>
      </c>
      <c r="AD353" s="2" t="str">
        <f>IF(COUNT($A353)=0,"",IF(AC353="3E","3E",IF(AC353="","I",LOOKUP(AC353/AE$2,{0,0.4,0.45,0.5,0.55,0.6,0.65,0.7,0.75,0.8,1},{"F","D","C","C+","B-","B","B+","A-","A","A+"}))))</f>
        <v/>
      </c>
      <c r="AE353" s="99" t="str">
        <f>IF(COUNT($A353)=0,"",IF(AC353="","--",IF(AC353="3E","3E",LOOKUP(AC353/AE$2,{0,0.4,0.45,0.5,0.55,0.6,0.65,0.7,0.75,0.8,1},{0,2,2.25,2.5,2.75,3,3.25,3.5,3.75,4}))))</f>
        <v/>
      </c>
      <c r="AF353" s="5" t="str">
        <f>IF(COUNT($A353)=0,"",IF($A353&lt;&gt;DR!$B355,"ERR",DR!BQ355))</f>
        <v/>
      </c>
      <c r="AG353" s="2" t="str">
        <f>IF(COUNT($A353)=0,"",IF(AF353="3E","3E",IF(AF353="","I",LOOKUP(AF353/AH$2,{0,0.4,0.45,0.5,0.55,0.6,0.65,0.7,0.75,0.8,1},{"F","D","C","C+","B-","B","B+","A-","A","A+"}))))</f>
        <v/>
      </c>
      <c r="AH353" s="99" t="str">
        <f>IF(COUNT($A353)=0,"",IF(AF353="","--",IF(AF353="3E","3E",LOOKUP(AF353/AH$2,{0,0.4,0.45,0.5,0.55,0.6,0.65,0.7,0.75,0.8,1},{0,2,2.25,2.5,2.75,3,3.25,3.5,3.75,4}))))</f>
        <v/>
      </c>
      <c r="AI353" s="5" t="str">
        <f>IF(COUNT($A353)=0,"",IF($A353&lt;&gt;DR!$B355,"ERR",DR!BY355))</f>
        <v/>
      </c>
      <c r="AJ353" s="2" t="str">
        <f>IF(COUNT($A353)=0,"",IF(AI353="3E","3E",IF(AI353="","I",LOOKUP(AI353/AK$2,{0,0.4,0.45,0.5,0.55,0.6,0.65,0.7,0.75,0.8,1},{"F","D","C","C+","B-","B","B+","A-","A","A+"}))))</f>
        <v/>
      </c>
      <c r="AK353" s="103" t="str">
        <f>IF(COUNT($A353)=0,"",IF(AI353="","--",IF(AI353="3E","3E",LOOKUP(AI353/AK$2,{0,0.4,0.45,0.5,0.55,0.6,0.65,0.7,0.75,0.8,1},{0,2,2.25,2.5,2.75,3,3.25,3.5,3.75,4}))))</f>
        <v/>
      </c>
      <c r="AL353" s="94" t="str">
        <f>IFERROR(IF(COUNT($A353)=0,"",IF(COUNT(W353)=0,"--",IF(COUNTIF(B353:AK353,"3E")&gt;0,"3E",SUM(IF(D353&gt;=2,D353*$D$3),IF(G353&gt;=2,G353*$G$3),IF(J353&gt;=2,J353*$J$3),IF(M353&gt;=2,M353*$M$3),IF(P353&gt;=2,P353*$P$3),IF(S353&gt;=2,S353*$S$3),IF(V353&gt;=2,V353*$V$3),IF(Y353&gt;=2,Y353*$Y$3),IF(AB353&gt;=2,AB353*$AB$3),IF(AE353&gt;=2,AE353*$AE$3),IF(AH353&gt;=2,AH353*$AH$3),IF(AK353&gt;=2,AK353*$AK$3))))),"")</f>
        <v/>
      </c>
      <c r="AM353" s="4" t="str">
        <f>IF(COUNT($A353)=0,"",IF(COUNT(W353)=0,"--",IF(COUNTIF(B353:Y353,"3E")&gt;0,"3E",TRUNC(SUM(IF(N(D353)&gt;=2,D$3*D353,0),IF(N(G353)&gt;=2,G$3*G353,0),IF(N(J353)&gt;=2,J$3*J353,0),IF(N(M353)&gt;=2,M$3*M353,0),IF(N(P353)&gt;=2,P$3*P353,0),IF(N(S353)&gt;=2,S$3*S353,0),IF(N(AB353)&gt;=2,AB$3*AB353,0),IF(N(AE353)&gt;=2,AE$3*AE353,0),IF(N(AH353)&gt;=2,AH$3*AH353,0),IF(N(V353)&gt;=2,V$3*V353,0),IF(N(Y353)&gt;=2,Y$3*Y353,0))/TCP,3))))</f>
        <v/>
      </c>
      <c r="AN353" s="2" t="str">
        <f>IFERROR(IF(COUNT($A353)=0,"",IF(COUNT(W353)=0,"--",IF(COUNTIF(B353:AK353,"3E")&gt;0,"3E",SUM(IF(D353&gt;=2,$D$3),IF(G353&gt;=2,$G$3),IF(J353&gt;=2,$J$3),IF(M353&gt;=2,$M$3),IF(P353&gt;=2,$P$3),IF(S353&gt;=2,$S$3),IF(V353&gt;=2,$V$3),IF(Y353&gt;=2,$Y$3),IF(AB353&gt;=2,$AB$3),IF(AE353&gt;=2,$AE$3),IF(AH353&gt;=2,$AH$3),IF(AK353&gt;=2,$AK$3))))),"")</f>
        <v/>
      </c>
      <c r="AO353" s="2" t="str">
        <f>IF(AM353="3E","3E",IF(COUNT($A353)=0,"",IF(COUNT(AK353)=0,"I",LOOKUP(AM353,{0,2,2.25,2.5,2.75,3,3.25,3.5,3.75,4},{"F","D","C","C+","B-","B","B+","A-","A","A+"}))))</f>
        <v/>
      </c>
      <c r="AP353" s="2" t="str">
        <f>IF(AM353="3E","3E",IF(OR(COUNT($A353)=0,COUNT(W353)=0),"",IF(AND(Y353&gt;=2,AM353&gt;=2,AN353&gt;=28),"PASS","FAIL")))</f>
        <v/>
      </c>
      <c r="AQ353" s="2" t="str">
        <f>IF(COUNT($A353)=0,"",IF(AP353="3E","3E",IF(AP353="PASS",CONCATENATE(IF(N(D353)&lt;2,"411F,",""),IF(N(G353)&lt;2,"412F,",""),IF(N(J353)&lt;2,"413F,",""),IF(N(M353)&lt;2,"421F,",""),IF(N(P353)&lt;2,"422F,",""),IF(N(S353)&lt;2,"423F,",""),IF(N(AB353)&lt;2,"431F,",""),IF(N(AE353)&lt;2,"432F,",""),IF(N(AH353)&lt;2,"433F,","")),"")))</f>
        <v/>
      </c>
      <c r="AR353" s="6" t="str">
        <f t="shared" si="6"/>
        <v/>
      </c>
    </row>
    <row r="354" spans="1:44" ht="18.95" customHeight="1" x14ac:dyDescent="0.25">
      <c r="A354" s="93" t="str">
        <f>IF(DR!$B356="","",DR!$B356)</f>
        <v/>
      </c>
      <c r="B354" s="5" t="str">
        <f>IF(COUNT($A354)=0,"",IF($A354&lt;&gt;DR!$B356,"ERR",DR!J356))</f>
        <v/>
      </c>
      <c r="C354" s="2" t="str">
        <f>IF(COUNT($A354)=0,"",IF(B354="3E","3E",IF(B354="","I",LOOKUP(B354/D$2,{0,0.4,0.45,0.5,0.55,0.6,0.65,0.7,0.75,0.8,1},{"F","D","C","C+","B-","B","B+","A-","A","A+"}))))</f>
        <v/>
      </c>
      <c r="D354" s="99" t="str">
        <f>IF(COUNT($A354)=0,"",IF(B354="","--",IF(B354="3E","3E",LOOKUP(B354/D$2,{0,0.4,0.45,0.5,0.55,0.6,0.65,0.7,0.75,0.8,1},{0,2,2.25,2.5,2.75,3,3.25,3.5,3.75,4}))))</f>
        <v/>
      </c>
      <c r="E354" s="5" t="str">
        <f>IF(COUNT($A354)=0,"",IF($A354&lt;&gt;DR!$B356,"ERR",DR!R356))</f>
        <v/>
      </c>
      <c r="F354" s="2" t="str">
        <f>IF(COUNT($A354)=0,"",IF(E354="3E","3E",IF(E354="","I",LOOKUP(E354/G$2,{0,0.4,0.45,0.5,0.55,0.6,0.65,0.7,0.75,0.8,1},{"F","D","C","C+","B-","B","B+","A-","A","A+"}))))</f>
        <v/>
      </c>
      <c r="G354" s="99" t="str">
        <f>IF(COUNT($A354)=0,"",IF(E354="","--",IF(E354="3E","3E",LOOKUP(E354/G$2,{0,0.4,0.45,0.5,0.55,0.6,0.65,0.7,0.75,0.8,1},{0,2,2.25,2.5,2.75,3,3.25,3.5,3.75,4}))))</f>
        <v/>
      </c>
      <c r="H354" s="5" t="str">
        <f>IF(COUNT($A354)=0,"",IF($A354&lt;&gt;DR!$B356,"ERR",DR!Z356))</f>
        <v/>
      </c>
      <c r="I354" s="2" t="str">
        <f>IF(COUNT($A354)=0,"",IF(H354="3E","3E",IF(H354="","I",LOOKUP(H354/J$2,{0,0.4,0.45,0.5,0.55,0.6,0.65,0.7,0.75,0.8,1},{"F","D","C","C+","B-","B","B+","A-","A","A+"}))))</f>
        <v/>
      </c>
      <c r="J354" s="99" t="str">
        <f>IF(COUNT($A354)=0,"",IF(H354="","--",IF(H354="3E","3E",LOOKUP(H354/J$2,{0,0.4,0.45,0.5,0.55,0.6,0.65,0.7,0.75,0.8,1},{0,2,2.25,2.5,2.75,3,3.25,3.5,3.75,4}))))</f>
        <v/>
      </c>
      <c r="K354" s="5" t="str">
        <f>IF(COUNT($A354)=0,"",IF($A354&lt;&gt;DR!$B356,"ERR",DR!AH356))</f>
        <v/>
      </c>
      <c r="L354" s="2" t="str">
        <f>IF(COUNT($A354)=0,"",IF(K354="3E","3E",IF(K354="","I",LOOKUP(K354/M$2,{0,0.4,0.45,0.5,0.55,0.6,0.65,0.7,0.75,0.8,1},{"F","D","C","C+","B-","B","B+","A-","A","A+"}))))</f>
        <v/>
      </c>
      <c r="M354" s="99" t="str">
        <f>IF(COUNT($A354)=0,"",IF(K354="","--",IF(K354="3E","3E",LOOKUP(K354/M$2,{0,0.4,0.45,0.5,0.55,0.6,0.65,0.7,0.75,0.8,1},{0,2,2.25,2.5,2.75,3,3.25,3.5,3.75,4}))))</f>
        <v/>
      </c>
      <c r="N354" s="5" t="str">
        <f>IF(COUNT($A354)=0,"",IF($A354&lt;&gt;DR!$B356,"ERR",DR!AP356))</f>
        <v/>
      </c>
      <c r="O354" s="2" t="str">
        <f>IF(COUNT($A354)=0,"",IF(N354="3E","3E",IF(N354="","I",LOOKUP(N354/P$2,{0,0.4,0.45,0.5,0.55,0.6,0.65,0.7,0.75,0.8,1},{"F","D","C","C+","B-","B","B+","A-","A","A+"}))))</f>
        <v/>
      </c>
      <c r="P354" s="99" t="str">
        <f>IF(COUNT($A354)=0,"",IF(N354="","--",IF(N354="3E","3E",LOOKUP(N354/P$2,{0,0.4,0.45,0.5,0.55,0.6,0.65,0.7,0.75,0.8,1},{0,2,2.25,2.5,2.75,3,3.25,3.5,3.75,4}))))</f>
        <v/>
      </c>
      <c r="Q354" s="5" t="str">
        <f>IF(COUNT($A354)=0,"",IF($A354&lt;&gt;DR!$B356,"ERR",DR!AX356))</f>
        <v/>
      </c>
      <c r="R354" s="2" t="str">
        <f>IF(COUNT($A354)=0,"",IF(Q354="3E","3E",IF(Q354="","I",LOOKUP(Q354/S$2,{0,0.4,0.45,0.5,0.55,0.6,0.65,0.7,0.75,0.8,1},{"F","D","C","C+","B-","B","B+","A-","A","A+"}))))</f>
        <v/>
      </c>
      <c r="S354" s="99" t="str">
        <f>IF(COUNT($A354)=0,"",IF(Q354="","--",IF(Q354="3E","3E",LOOKUP(Q354/S$2,{0,0.4,0.45,0.5,0.55,0.6,0.65,0.7,0.75,0.8,1},{0,2,2.25,2.5,2.75,3,3.25,3.5,3.75,4}))))</f>
        <v/>
      </c>
      <c r="T354" s="5" t="str">
        <f>IF(OR(COUNT($A354)=0,DR!BZ356=""),"",IF($A354&lt;&gt;DR!$B356,"ERR",DR!BZ356))</f>
        <v/>
      </c>
      <c r="U354" s="2" t="str">
        <f>IF(COUNT($A354)=0,"",IF(T354="3E","3E",IF(T354="","I",LOOKUP(T354/V$2,{0,0.4,0.45,0.5,0.55,0.6,0.65,0.7,0.75,0.8,1},{"F","D","C","C+","B-","B","B+","A-","A","A+"}))))</f>
        <v/>
      </c>
      <c r="V354" s="99" t="str">
        <f>IF(COUNT($A354)=0,"",IF(T354="","--",IF(T354="3E","3E",LOOKUP(T354/V$2,{0,0.4,0.45,0.5,0.55,0.6,0.65,0.7,0.75,0.8,1},{0,2,2.25,2.5,2.75,3,3.25,3.5,3.75,4}))))</f>
        <v/>
      </c>
      <c r="W354" s="5" t="str">
        <f>IF(COUNT($A354)=0,"",IF($A354&lt;&gt;DR!$B356,"ERR",IF(DR!$A356="IM",DR!CL356,DR!CK356)))</f>
        <v/>
      </c>
      <c r="X354" s="2" t="str">
        <f>IF(COUNT($A354)=0,"",IF(W354="3E","3E",IF(W354="","I",LOOKUP(W354/Y$2,{0,0.4,0.45,0.5,0.55,0.6,0.65,0.7,0.75,0.8,1},{"F","D","C","C+","B-","B","B+","A-","A","A+"}))))</f>
        <v/>
      </c>
      <c r="Y354" s="99" t="str">
        <f>IF(COUNT($A354)=0,"",IF(W354="","--",IF(W354="3E","3E",LOOKUP(W354/Y$2,{0,0.4,0.45,0.5,0.55,0.6,0.65,0.7,0.75,0.8,1},{0,2,2.25,2.5,2.75,3,3.25,3.5,3.75,4}))))</f>
        <v/>
      </c>
      <c r="Z354" s="5" t="str">
        <f>IF(COUNT($A354)=0,"",IF($A354&lt;&gt;DR!$B356,"ERR",DR!BF356))</f>
        <v/>
      </c>
      <c r="AA354" s="2" t="str">
        <f>IF(COUNT($A354)=0,"",IF(Z354="3E","3E",IF(Z354="","I",LOOKUP(Z354/AB$2,{0,0.4,0.45,0.5,0.55,0.6,0.65,0.7,0.75,0.8,1},{"F","D","C","C+","B-","B","B+","A-","A","A+"}))))</f>
        <v/>
      </c>
      <c r="AB354" s="99" t="str">
        <f>IF(COUNT($A354)=0,"",IF(Z354="","--",IF(Z354="3E","3E",LOOKUP(Z354/AB$2,{0,0.4,0.45,0.5,0.55,0.6,0.65,0.7,0.75,0.8,1},{0,2,2.25,2.5,2.75,3,3.25,3.5,3.75,4}))))</f>
        <v/>
      </c>
      <c r="AC354" s="5" t="str">
        <f>IF(COUNT($A354)=0,"",IF($A354&lt;&gt;DR!$B356,"ERR",DR!BG356))</f>
        <v/>
      </c>
      <c r="AD354" s="2" t="str">
        <f>IF(COUNT($A354)=0,"",IF(AC354="3E","3E",IF(AC354="","I",LOOKUP(AC354/AE$2,{0,0.4,0.45,0.5,0.55,0.6,0.65,0.7,0.75,0.8,1},{"F","D","C","C+","B-","B","B+","A-","A","A+"}))))</f>
        <v/>
      </c>
      <c r="AE354" s="99" t="str">
        <f>IF(COUNT($A354)=0,"",IF(AC354="","--",IF(AC354="3E","3E",LOOKUP(AC354/AE$2,{0,0.4,0.45,0.5,0.55,0.6,0.65,0.7,0.75,0.8,1},{0,2,2.25,2.5,2.75,3,3.25,3.5,3.75,4}))))</f>
        <v/>
      </c>
      <c r="AF354" s="5" t="str">
        <f>IF(COUNT($A354)=0,"",IF($A354&lt;&gt;DR!$B356,"ERR",DR!BQ356))</f>
        <v/>
      </c>
      <c r="AG354" s="2" t="str">
        <f>IF(COUNT($A354)=0,"",IF(AF354="3E","3E",IF(AF354="","I",LOOKUP(AF354/AH$2,{0,0.4,0.45,0.5,0.55,0.6,0.65,0.7,0.75,0.8,1},{"F","D","C","C+","B-","B","B+","A-","A","A+"}))))</f>
        <v/>
      </c>
      <c r="AH354" s="99" t="str">
        <f>IF(COUNT($A354)=0,"",IF(AF354="","--",IF(AF354="3E","3E",LOOKUP(AF354/AH$2,{0,0.4,0.45,0.5,0.55,0.6,0.65,0.7,0.75,0.8,1},{0,2,2.25,2.5,2.75,3,3.25,3.5,3.75,4}))))</f>
        <v/>
      </c>
      <c r="AI354" s="5" t="str">
        <f>IF(COUNT($A354)=0,"",IF($A354&lt;&gt;DR!$B356,"ERR",DR!BY356))</f>
        <v/>
      </c>
      <c r="AJ354" s="2" t="str">
        <f>IF(COUNT($A354)=0,"",IF(AI354="3E","3E",IF(AI354="","I",LOOKUP(AI354/AK$2,{0,0.4,0.45,0.5,0.55,0.6,0.65,0.7,0.75,0.8,1},{"F","D","C","C+","B-","B","B+","A-","A","A+"}))))</f>
        <v/>
      </c>
      <c r="AK354" s="103" t="str">
        <f>IF(COUNT($A354)=0,"",IF(AI354="","--",IF(AI354="3E","3E",LOOKUP(AI354/AK$2,{0,0.4,0.45,0.5,0.55,0.6,0.65,0.7,0.75,0.8,1},{0,2,2.25,2.5,2.75,3,3.25,3.5,3.75,4}))))</f>
        <v/>
      </c>
      <c r="AL354" s="94" t="str">
        <f>IFERROR(IF(COUNT($A354)=0,"",IF(COUNT(W354)=0,"--",IF(COUNTIF(B354:AK354,"3E")&gt;0,"3E",SUM(IF(D354&gt;=2,D354*$D$3),IF(G354&gt;=2,G354*$G$3),IF(J354&gt;=2,J354*$J$3),IF(M354&gt;=2,M354*$M$3),IF(P354&gt;=2,P354*$P$3),IF(S354&gt;=2,S354*$S$3),IF(V354&gt;=2,V354*$V$3),IF(Y354&gt;=2,Y354*$Y$3),IF(AB354&gt;=2,AB354*$AB$3),IF(AE354&gt;=2,AE354*$AE$3),IF(AH354&gt;=2,AH354*$AH$3),IF(AK354&gt;=2,AK354*$AK$3))))),"")</f>
        <v/>
      </c>
      <c r="AM354" s="4" t="str">
        <f>IF(COUNT($A354)=0,"",IF(COUNT(W354)=0,"--",IF(COUNTIF(B354:Y354,"3E")&gt;0,"3E",TRUNC(SUM(IF(N(D354)&gt;=2,D$3*D354,0),IF(N(G354)&gt;=2,G$3*G354,0),IF(N(J354)&gt;=2,J$3*J354,0),IF(N(M354)&gt;=2,M$3*M354,0),IF(N(P354)&gt;=2,P$3*P354,0),IF(N(S354)&gt;=2,S$3*S354,0),IF(N(AB354)&gt;=2,AB$3*AB354,0),IF(N(AE354)&gt;=2,AE$3*AE354,0),IF(N(AH354)&gt;=2,AH$3*AH354,0),IF(N(V354)&gt;=2,V$3*V354,0),IF(N(Y354)&gt;=2,Y$3*Y354,0))/TCP,3))))</f>
        <v/>
      </c>
      <c r="AN354" s="2" t="str">
        <f>IFERROR(IF(COUNT($A354)=0,"",IF(COUNT(W354)=0,"--",IF(COUNTIF(B354:AK354,"3E")&gt;0,"3E",SUM(IF(D354&gt;=2,$D$3),IF(G354&gt;=2,$G$3),IF(J354&gt;=2,$J$3),IF(M354&gt;=2,$M$3),IF(P354&gt;=2,$P$3),IF(S354&gt;=2,$S$3),IF(V354&gt;=2,$V$3),IF(Y354&gt;=2,$Y$3),IF(AB354&gt;=2,$AB$3),IF(AE354&gt;=2,$AE$3),IF(AH354&gt;=2,$AH$3),IF(AK354&gt;=2,$AK$3))))),"")</f>
        <v/>
      </c>
      <c r="AO354" s="2" t="str">
        <f>IF(AM354="3E","3E",IF(COUNT($A354)=0,"",IF(COUNT(AK354)=0,"I",LOOKUP(AM354,{0,2,2.25,2.5,2.75,3,3.25,3.5,3.75,4},{"F","D","C","C+","B-","B","B+","A-","A","A+"}))))</f>
        <v/>
      </c>
      <c r="AP354" s="2" t="str">
        <f>IF(AM354="3E","3E",IF(OR(COUNT($A354)=0,COUNT(W354)=0),"",IF(AND(Y354&gt;=2,AM354&gt;=2,AN354&gt;=28),"PASS","FAIL")))</f>
        <v/>
      </c>
      <c r="AQ354" s="2" t="str">
        <f>IF(COUNT($A354)=0,"",IF(AP354="3E","3E",IF(AP354="PASS",CONCATENATE(IF(N(D354)&lt;2,"411F,",""),IF(N(G354)&lt;2,"412F,",""),IF(N(J354)&lt;2,"413F,",""),IF(N(M354)&lt;2,"421F,",""),IF(N(P354)&lt;2,"422F,",""),IF(N(S354)&lt;2,"423F,",""),IF(N(AB354)&lt;2,"431F,",""),IF(N(AE354)&lt;2,"432F,",""),IF(N(AH354)&lt;2,"433F,","")),"")))</f>
        <v/>
      </c>
      <c r="AR354" s="6" t="str">
        <f t="shared" si="6"/>
        <v/>
      </c>
    </row>
    <row r="355" spans="1:44" ht="18.95" customHeight="1" x14ac:dyDescent="0.25">
      <c r="A355" s="93" t="str">
        <f>IF(DR!$B357="","",DR!$B357)</f>
        <v/>
      </c>
      <c r="B355" s="5" t="str">
        <f>IF(COUNT($A355)=0,"",IF($A355&lt;&gt;DR!$B357,"ERR",DR!J357))</f>
        <v/>
      </c>
      <c r="C355" s="2" t="str">
        <f>IF(COUNT($A355)=0,"",IF(B355="3E","3E",IF(B355="","I",LOOKUP(B355/D$2,{0,0.4,0.45,0.5,0.55,0.6,0.65,0.7,0.75,0.8,1},{"F","D","C","C+","B-","B","B+","A-","A","A+"}))))</f>
        <v/>
      </c>
      <c r="D355" s="99" t="str">
        <f>IF(COUNT($A355)=0,"",IF(B355="","--",IF(B355="3E","3E",LOOKUP(B355/D$2,{0,0.4,0.45,0.5,0.55,0.6,0.65,0.7,0.75,0.8,1},{0,2,2.25,2.5,2.75,3,3.25,3.5,3.75,4}))))</f>
        <v/>
      </c>
      <c r="E355" s="5" t="str">
        <f>IF(COUNT($A355)=0,"",IF($A355&lt;&gt;DR!$B357,"ERR",DR!R357))</f>
        <v/>
      </c>
      <c r="F355" s="2" t="str">
        <f>IF(COUNT($A355)=0,"",IF(E355="3E","3E",IF(E355="","I",LOOKUP(E355/G$2,{0,0.4,0.45,0.5,0.55,0.6,0.65,0.7,0.75,0.8,1},{"F","D","C","C+","B-","B","B+","A-","A","A+"}))))</f>
        <v/>
      </c>
      <c r="G355" s="99" t="str">
        <f>IF(COUNT($A355)=0,"",IF(E355="","--",IF(E355="3E","3E",LOOKUP(E355/G$2,{0,0.4,0.45,0.5,0.55,0.6,0.65,0.7,0.75,0.8,1},{0,2,2.25,2.5,2.75,3,3.25,3.5,3.75,4}))))</f>
        <v/>
      </c>
      <c r="H355" s="5" t="str">
        <f>IF(COUNT($A355)=0,"",IF($A355&lt;&gt;DR!$B357,"ERR",DR!Z357))</f>
        <v/>
      </c>
      <c r="I355" s="2" t="str">
        <f>IF(COUNT($A355)=0,"",IF(H355="3E","3E",IF(H355="","I",LOOKUP(H355/J$2,{0,0.4,0.45,0.5,0.55,0.6,0.65,0.7,0.75,0.8,1},{"F","D","C","C+","B-","B","B+","A-","A","A+"}))))</f>
        <v/>
      </c>
      <c r="J355" s="99" t="str">
        <f>IF(COUNT($A355)=0,"",IF(H355="","--",IF(H355="3E","3E",LOOKUP(H355/J$2,{0,0.4,0.45,0.5,0.55,0.6,0.65,0.7,0.75,0.8,1},{0,2,2.25,2.5,2.75,3,3.25,3.5,3.75,4}))))</f>
        <v/>
      </c>
      <c r="K355" s="5" t="str">
        <f>IF(COUNT($A355)=0,"",IF($A355&lt;&gt;DR!$B357,"ERR",DR!AH357))</f>
        <v/>
      </c>
      <c r="L355" s="2" t="str">
        <f>IF(COUNT($A355)=0,"",IF(K355="3E","3E",IF(K355="","I",LOOKUP(K355/M$2,{0,0.4,0.45,0.5,0.55,0.6,0.65,0.7,0.75,0.8,1},{"F","D","C","C+","B-","B","B+","A-","A","A+"}))))</f>
        <v/>
      </c>
      <c r="M355" s="99" t="str">
        <f>IF(COUNT($A355)=0,"",IF(K355="","--",IF(K355="3E","3E",LOOKUP(K355/M$2,{0,0.4,0.45,0.5,0.55,0.6,0.65,0.7,0.75,0.8,1},{0,2,2.25,2.5,2.75,3,3.25,3.5,3.75,4}))))</f>
        <v/>
      </c>
      <c r="N355" s="5" t="str">
        <f>IF(COUNT($A355)=0,"",IF($A355&lt;&gt;DR!$B357,"ERR",DR!AP357))</f>
        <v/>
      </c>
      <c r="O355" s="2" t="str">
        <f>IF(COUNT($A355)=0,"",IF(N355="3E","3E",IF(N355="","I",LOOKUP(N355/P$2,{0,0.4,0.45,0.5,0.55,0.6,0.65,0.7,0.75,0.8,1},{"F","D","C","C+","B-","B","B+","A-","A","A+"}))))</f>
        <v/>
      </c>
      <c r="P355" s="99" t="str">
        <f>IF(COUNT($A355)=0,"",IF(N355="","--",IF(N355="3E","3E",LOOKUP(N355/P$2,{0,0.4,0.45,0.5,0.55,0.6,0.65,0.7,0.75,0.8,1},{0,2,2.25,2.5,2.75,3,3.25,3.5,3.75,4}))))</f>
        <v/>
      </c>
      <c r="Q355" s="5" t="str">
        <f>IF(COUNT($A355)=0,"",IF($A355&lt;&gt;DR!$B357,"ERR",DR!AX357))</f>
        <v/>
      </c>
      <c r="R355" s="2" t="str">
        <f>IF(COUNT($A355)=0,"",IF(Q355="3E","3E",IF(Q355="","I",LOOKUP(Q355/S$2,{0,0.4,0.45,0.5,0.55,0.6,0.65,0.7,0.75,0.8,1},{"F","D","C","C+","B-","B","B+","A-","A","A+"}))))</f>
        <v/>
      </c>
      <c r="S355" s="99" t="str">
        <f>IF(COUNT($A355)=0,"",IF(Q355="","--",IF(Q355="3E","3E",LOOKUP(Q355/S$2,{0,0.4,0.45,0.5,0.55,0.6,0.65,0.7,0.75,0.8,1},{0,2,2.25,2.5,2.75,3,3.25,3.5,3.75,4}))))</f>
        <v/>
      </c>
      <c r="T355" s="5" t="str">
        <f>IF(OR(COUNT($A355)=0,DR!BZ357=""),"",IF($A355&lt;&gt;DR!$B357,"ERR",DR!BZ357))</f>
        <v/>
      </c>
      <c r="U355" s="2" t="str">
        <f>IF(COUNT($A355)=0,"",IF(T355="3E","3E",IF(T355="","I",LOOKUP(T355/V$2,{0,0.4,0.45,0.5,0.55,0.6,0.65,0.7,0.75,0.8,1},{"F","D","C","C+","B-","B","B+","A-","A","A+"}))))</f>
        <v/>
      </c>
      <c r="V355" s="99" t="str">
        <f>IF(COUNT($A355)=0,"",IF(T355="","--",IF(T355="3E","3E",LOOKUP(T355/V$2,{0,0.4,0.45,0.5,0.55,0.6,0.65,0.7,0.75,0.8,1},{0,2,2.25,2.5,2.75,3,3.25,3.5,3.75,4}))))</f>
        <v/>
      </c>
      <c r="W355" s="5" t="str">
        <f>IF(COUNT($A355)=0,"",IF($A355&lt;&gt;DR!$B357,"ERR",IF(DR!$A357="IM",DR!CL357,DR!CK357)))</f>
        <v/>
      </c>
      <c r="X355" s="2" t="str">
        <f>IF(COUNT($A355)=0,"",IF(W355="3E","3E",IF(W355="","I",LOOKUP(W355/Y$2,{0,0.4,0.45,0.5,0.55,0.6,0.65,0.7,0.75,0.8,1},{"F","D","C","C+","B-","B","B+","A-","A","A+"}))))</f>
        <v/>
      </c>
      <c r="Y355" s="99" t="str">
        <f>IF(COUNT($A355)=0,"",IF(W355="","--",IF(W355="3E","3E",LOOKUP(W355/Y$2,{0,0.4,0.45,0.5,0.55,0.6,0.65,0.7,0.75,0.8,1},{0,2,2.25,2.5,2.75,3,3.25,3.5,3.75,4}))))</f>
        <v/>
      </c>
      <c r="Z355" s="5" t="str">
        <f>IF(COUNT($A355)=0,"",IF($A355&lt;&gt;DR!$B357,"ERR",DR!BF357))</f>
        <v/>
      </c>
      <c r="AA355" s="2" t="str">
        <f>IF(COUNT($A355)=0,"",IF(Z355="3E","3E",IF(Z355="","I",LOOKUP(Z355/AB$2,{0,0.4,0.45,0.5,0.55,0.6,0.65,0.7,0.75,0.8,1},{"F","D","C","C+","B-","B","B+","A-","A","A+"}))))</f>
        <v/>
      </c>
      <c r="AB355" s="99" t="str">
        <f>IF(COUNT($A355)=0,"",IF(Z355="","--",IF(Z355="3E","3E",LOOKUP(Z355/AB$2,{0,0.4,0.45,0.5,0.55,0.6,0.65,0.7,0.75,0.8,1},{0,2,2.25,2.5,2.75,3,3.25,3.5,3.75,4}))))</f>
        <v/>
      </c>
      <c r="AC355" s="5" t="str">
        <f>IF(COUNT($A355)=0,"",IF($A355&lt;&gt;DR!$B357,"ERR",DR!BG357))</f>
        <v/>
      </c>
      <c r="AD355" s="2" t="str">
        <f>IF(COUNT($A355)=0,"",IF(AC355="3E","3E",IF(AC355="","I",LOOKUP(AC355/AE$2,{0,0.4,0.45,0.5,0.55,0.6,0.65,0.7,0.75,0.8,1},{"F","D","C","C+","B-","B","B+","A-","A","A+"}))))</f>
        <v/>
      </c>
      <c r="AE355" s="99" t="str">
        <f>IF(COUNT($A355)=0,"",IF(AC355="","--",IF(AC355="3E","3E",LOOKUP(AC355/AE$2,{0,0.4,0.45,0.5,0.55,0.6,0.65,0.7,0.75,0.8,1},{0,2,2.25,2.5,2.75,3,3.25,3.5,3.75,4}))))</f>
        <v/>
      </c>
      <c r="AF355" s="5" t="str">
        <f>IF(COUNT($A355)=0,"",IF($A355&lt;&gt;DR!$B357,"ERR",DR!BQ357))</f>
        <v/>
      </c>
      <c r="AG355" s="2" t="str">
        <f>IF(COUNT($A355)=0,"",IF(AF355="3E","3E",IF(AF355="","I",LOOKUP(AF355/AH$2,{0,0.4,0.45,0.5,0.55,0.6,0.65,0.7,0.75,0.8,1},{"F","D","C","C+","B-","B","B+","A-","A","A+"}))))</f>
        <v/>
      </c>
      <c r="AH355" s="99" t="str">
        <f>IF(COUNT($A355)=0,"",IF(AF355="","--",IF(AF355="3E","3E",LOOKUP(AF355/AH$2,{0,0.4,0.45,0.5,0.55,0.6,0.65,0.7,0.75,0.8,1},{0,2,2.25,2.5,2.75,3,3.25,3.5,3.75,4}))))</f>
        <v/>
      </c>
      <c r="AI355" s="5" t="str">
        <f>IF(COUNT($A355)=0,"",IF($A355&lt;&gt;DR!$B357,"ERR",DR!BY357))</f>
        <v/>
      </c>
      <c r="AJ355" s="2" t="str">
        <f>IF(COUNT($A355)=0,"",IF(AI355="3E","3E",IF(AI355="","I",LOOKUP(AI355/AK$2,{0,0.4,0.45,0.5,0.55,0.6,0.65,0.7,0.75,0.8,1},{"F","D","C","C+","B-","B","B+","A-","A","A+"}))))</f>
        <v/>
      </c>
      <c r="AK355" s="103" t="str">
        <f>IF(COUNT($A355)=0,"",IF(AI355="","--",IF(AI355="3E","3E",LOOKUP(AI355/AK$2,{0,0.4,0.45,0.5,0.55,0.6,0.65,0.7,0.75,0.8,1},{0,2,2.25,2.5,2.75,3,3.25,3.5,3.75,4}))))</f>
        <v/>
      </c>
      <c r="AL355" s="94" t="str">
        <f>IFERROR(IF(COUNT($A355)=0,"",IF(COUNT(W355)=0,"--",IF(COUNTIF(B355:AK355,"3E")&gt;0,"3E",SUM(IF(D355&gt;=2,D355*$D$3),IF(G355&gt;=2,G355*$G$3),IF(J355&gt;=2,J355*$J$3),IF(M355&gt;=2,M355*$M$3),IF(P355&gt;=2,P355*$P$3),IF(S355&gt;=2,S355*$S$3),IF(V355&gt;=2,V355*$V$3),IF(Y355&gt;=2,Y355*$Y$3),IF(AB355&gt;=2,AB355*$AB$3),IF(AE355&gt;=2,AE355*$AE$3),IF(AH355&gt;=2,AH355*$AH$3),IF(AK355&gt;=2,AK355*$AK$3))))),"")</f>
        <v/>
      </c>
      <c r="AM355" s="4" t="str">
        <f>IF(COUNT($A355)=0,"",IF(COUNT(W355)=0,"--",IF(COUNTIF(B355:Y355,"3E")&gt;0,"3E",TRUNC(SUM(IF(N(D355)&gt;=2,D$3*D355,0),IF(N(G355)&gt;=2,G$3*G355,0),IF(N(J355)&gt;=2,J$3*J355,0),IF(N(M355)&gt;=2,M$3*M355,0),IF(N(P355)&gt;=2,P$3*P355,0),IF(N(S355)&gt;=2,S$3*S355,0),IF(N(AB355)&gt;=2,AB$3*AB355,0),IF(N(AE355)&gt;=2,AE$3*AE355,0),IF(N(AH355)&gt;=2,AH$3*AH355,0),IF(N(V355)&gt;=2,V$3*V355,0),IF(N(Y355)&gt;=2,Y$3*Y355,0))/TCP,3))))</f>
        <v/>
      </c>
      <c r="AN355" s="2" t="str">
        <f>IFERROR(IF(COUNT($A355)=0,"",IF(COUNT(W355)=0,"--",IF(COUNTIF(B355:AK355,"3E")&gt;0,"3E",SUM(IF(D355&gt;=2,$D$3),IF(G355&gt;=2,$G$3),IF(J355&gt;=2,$J$3),IF(M355&gt;=2,$M$3),IF(P355&gt;=2,$P$3),IF(S355&gt;=2,$S$3),IF(V355&gt;=2,$V$3),IF(Y355&gt;=2,$Y$3),IF(AB355&gt;=2,$AB$3),IF(AE355&gt;=2,$AE$3),IF(AH355&gt;=2,$AH$3),IF(AK355&gt;=2,$AK$3))))),"")</f>
        <v/>
      </c>
      <c r="AO355" s="2" t="str">
        <f>IF(AM355="3E","3E",IF(COUNT($A355)=0,"",IF(COUNT(AK355)=0,"I",LOOKUP(AM355,{0,2,2.25,2.5,2.75,3,3.25,3.5,3.75,4},{"F","D","C","C+","B-","B","B+","A-","A","A+"}))))</f>
        <v/>
      </c>
      <c r="AP355" s="2" t="str">
        <f>IF(AM355="3E","3E",IF(OR(COUNT($A355)=0,COUNT(W355)=0),"",IF(AND(Y355&gt;=2,AM355&gt;=2,AN355&gt;=28),"PASS","FAIL")))</f>
        <v/>
      </c>
      <c r="AQ355" s="2" t="str">
        <f>IF(COUNT($A355)=0,"",IF(AP355="3E","3E",IF(AP355="PASS",CONCATENATE(IF(N(D355)&lt;2,"411F,",""),IF(N(G355)&lt;2,"412F,",""),IF(N(J355)&lt;2,"413F,",""),IF(N(M355)&lt;2,"421F,",""),IF(N(P355)&lt;2,"422F,",""),IF(N(S355)&lt;2,"423F,",""),IF(N(AB355)&lt;2,"431F,",""),IF(N(AE355)&lt;2,"432F,",""),IF(N(AH355)&lt;2,"433F,","")),"")))</f>
        <v/>
      </c>
      <c r="AR355" s="6" t="str">
        <f t="shared" si="6"/>
        <v/>
      </c>
    </row>
    <row r="356" spans="1:44" ht="18.95" customHeight="1" x14ac:dyDescent="0.25">
      <c r="A356" s="93" t="str">
        <f>IF(DR!$B358="","",DR!$B358)</f>
        <v/>
      </c>
      <c r="B356" s="5" t="str">
        <f>IF(COUNT($A356)=0,"",IF($A356&lt;&gt;DR!$B358,"ERR",DR!J358))</f>
        <v/>
      </c>
      <c r="C356" s="2" t="str">
        <f>IF(COUNT($A356)=0,"",IF(B356="3E","3E",IF(B356="","I",LOOKUP(B356/D$2,{0,0.4,0.45,0.5,0.55,0.6,0.65,0.7,0.75,0.8,1},{"F","D","C","C+","B-","B","B+","A-","A","A+"}))))</f>
        <v/>
      </c>
      <c r="D356" s="99" t="str">
        <f>IF(COUNT($A356)=0,"",IF(B356="","--",IF(B356="3E","3E",LOOKUP(B356/D$2,{0,0.4,0.45,0.5,0.55,0.6,0.65,0.7,0.75,0.8,1},{0,2,2.25,2.5,2.75,3,3.25,3.5,3.75,4}))))</f>
        <v/>
      </c>
      <c r="E356" s="5" t="str">
        <f>IF(COUNT($A356)=0,"",IF($A356&lt;&gt;DR!$B358,"ERR",DR!R358))</f>
        <v/>
      </c>
      <c r="F356" s="2" t="str">
        <f>IF(COUNT($A356)=0,"",IF(E356="3E","3E",IF(E356="","I",LOOKUP(E356/G$2,{0,0.4,0.45,0.5,0.55,0.6,0.65,0.7,0.75,0.8,1},{"F","D","C","C+","B-","B","B+","A-","A","A+"}))))</f>
        <v/>
      </c>
      <c r="G356" s="99" t="str">
        <f>IF(COUNT($A356)=0,"",IF(E356="","--",IF(E356="3E","3E",LOOKUP(E356/G$2,{0,0.4,0.45,0.5,0.55,0.6,0.65,0.7,0.75,0.8,1},{0,2,2.25,2.5,2.75,3,3.25,3.5,3.75,4}))))</f>
        <v/>
      </c>
      <c r="H356" s="5" t="str">
        <f>IF(COUNT($A356)=0,"",IF($A356&lt;&gt;DR!$B358,"ERR",DR!Z358))</f>
        <v/>
      </c>
      <c r="I356" s="2" t="str">
        <f>IF(COUNT($A356)=0,"",IF(H356="3E","3E",IF(H356="","I",LOOKUP(H356/J$2,{0,0.4,0.45,0.5,0.55,0.6,0.65,0.7,0.75,0.8,1},{"F","D","C","C+","B-","B","B+","A-","A","A+"}))))</f>
        <v/>
      </c>
      <c r="J356" s="99" t="str">
        <f>IF(COUNT($A356)=0,"",IF(H356="","--",IF(H356="3E","3E",LOOKUP(H356/J$2,{0,0.4,0.45,0.5,0.55,0.6,0.65,0.7,0.75,0.8,1},{0,2,2.25,2.5,2.75,3,3.25,3.5,3.75,4}))))</f>
        <v/>
      </c>
      <c r="K356" s="5" t="str">
        <f>IF(COUNT($A356)=0,"",IF($A356&lt;&gt;DR!$B358,"ERR",DR!AH358))</f>
        <v/>
      </c>
      <c r="L356" s="2" t="str">
        <f>IF(COUNT($A356)=0,"",IF(K356="3E","3E",IF(K356="","I",LOOKUP(K356/M$2,{0,0.4,0.45,0.5,0.55,0.6,0.65,0.7,0.75,0.8,1},{"F","D","C","C+","B-","B","B+","A-","A","A+"}))))</f>
        <v/>
      </c>
      <c r="M356" s="99" t="str">
        <f>IF(COUNT($A356)=0,"",IF(K356="","--",IF(K356="3E","3E",LOOKUP(K356/M$2,{0,0.4,0.45,0.5,0.55,0.6,0.65,0.7,0.75,0.8,1},{0,2,2.25,2.5,2.75,3,3.25,3.5,3.75,4}))))</f>
        <v/>
      </c>
      <c r="N356" s="5" t="str">
        <f>IF(COUNT($A356)=0,"",IF($A356&lt;&gt;DR!$B358,"ERR",DR!AP358))</f>
        <v/>
      </c>
      <c r="O356" s="2" t="str">
        <f>IF(COUNT($A356)=0,"",IF(N356="3E","3E",IF(N356="","I",LOOKUP(N356/P$2,{0,0.4,0.45,0.5,0.55,0.6,0.65,0.7,0.75,0.8,1},{"F","D","C","C+","B-","B","B+","A-","A","A+"}))))</f>
        <v/>
      </c>
      <c r="P356" s="99" t="str">
        <f>IF(COUNT($A356)=0,"",IF(N356="","--",IF(N356="3E","3E",LOOKUP(N356/P$2,{0,0.4,0.45,0.5,0.55,0.6,0.65,0.7,0.75,0.8,1},{0,2,2.25,2.5,2.75,3,3.25,3.5,3.75,4}))))</f>
        <v/>
      </c>
      <c r="Q356" s="5" t="str">
        <f>IF(COUNT($A356)=0,"",IF($A356&lt;&gt;DR!$B358,"ERR",DR!AX358))</f>
        <v/>
      </c>
      <c r="R356" s="2" t="str">
        <f>IF(COUNT($A356)=0,"",IF(Q356="3E","3E",IF(Q356="","I",LOOKUP(Q356/S$2,{0,0.4,0.45,0.5,0.55,0.6,0.65,0.7,0.75,0.8,1},{"F","D","C","C+","B-","B","B+","A-","A","A+"}))))</f>
        <v/>
      </c>
      <c r="S356" s="99" t="str">
        <f>IF(COUNT($A356)=0,"",IF(Q356="","--",IF(Q356="3E","3E",LOOKUP(Q356/S$2,{0,0.4,0.45,0.5,0.55,0.6,0.65,0.7,0.75,0.8,1},{0,2,2.25,2.5,2.75,3,3.25,3.5,3.75,4}))))</f>
        <v/>
      </c>
      <c r="T356" s="5" t="str">
        <f>IF(OR(COUNT($A356)=0,DR!BZ358=""),"",IF($A356&lt;&gt;DR!$B358,"ERR",DR!BZ358))</f>
        <v/>
      </c>
      <c r="U356" s="2" t="str">
        <f>IF(COUNT($A356)=0,"",IF(T356="3E","3E",IF(T356="","I",LOOKUP(T356/V$2,{0,0.4,0.45,0.5,0.55,0.6,0.65,0.7,0.75,0.8,1},{"F","D","C","C+","B-","B","B+","A-","A","A+"}))))</f>
        <v/>
      </c>
      <c r="V356" s="99" t="str">
        <f>IF(COUNT($A356)=0,"",IF(T356="","--",IF(T356="3E","3E",LOOKUP(T356/V$2,{0,0.4,0.45,0.5,0.55,0.6,0.65,0.7,0.75,0.8,1},{0,2,2.25,2.5,2.75,3,3.25,3.5,3.75,4}))))</f>
        <v/>
      </c>
      <c r="W356" s="5" t="str">
        <f>IF(COUNT($A356)=0,"",IF($A356&lt;&gt;DR!$B358,"ERR",IF(DR!$A358="IM",DR!CL358,DR!CK358)))</f>
        <v/>
      </c>
      <c r="X356" s="2" t="str">
        <f>IF(COUNT($A356)=0,"",IF(W356="3E","3E",IF(W356="","I",LOOKUP(W356/Y$2,{0,0.4,0.45,0.5,0.55,0.6,0.65,0.7,0.75,0.8,1},{"F","D","C","C+","B-","B","B+","A-","A","A+"}))))</f>
        <v/>
      </c>
      <c r="Y356" s="99" t="str">
        <f>IF(COUNT($A356)=0,"",IF(W356="","--",IF(W356="3E","3E",LOOKUP(W356/Y$2,{0,0.4,0.45,0.5,0.55,0.6,0.65,0.7,0.75,0.8,1},{0,2,2.25,2.5,2.75,3,3.25,3.5,3.75,4}))))</f>
        <v/>
      </c>
      <c r="Z356" s="5" t="str">
        <f>IF(COUNT($A356)=0,"",IF($A356&lt;&gt;DR!$B358,"ERR",DR!BF358))</f>
        <v/>
      </c>
      <c r="AA356" s="2" t="str">
        <f>IF(COUNT($A356)=0,"",IF(Z356="3E","3E",IF(Z356="","I",LOOKUP(Z356/AB$2,{0,0.4,0.45,0.5,0.55,0.6,0.65,0.7,0.75,0.8,1},{"F","D","C","C+","B-","B","B+","A-","A","A+"}))))</f>
        <v/>
      </c>
      <c r="AB356" s="99" t="str">
        <f>IF(COUNT($A356)=0,"",IF(Z356="","--",IF(Z356="3E","3E",LOOKUP(Z356/AB$2,{0,0.4,0.45,0.5,0.55,0.6,0.65,0.7,0.75,0.8,1},{0,2,2.25,2.5,2.75,3,3.25,3.5,3.75,4}))))</f>
        <v/>
      </c>
      <c r="AC356" s="5" t="str">
        <f>IF(COUNT($A356)=0,"",IF($A356&lt;&gt;DR!$B358,"ERR",DR!BG358))</f>
        <v/>
      </c>
      <c r="AD356" s="2" t="str">
        <f>IF(COUNT($A356)=0,"",IF(AC356="3E","3E",IF(AC356="","I",LOOKUP(AC356/AE$2,{0,0.4,0.45,0.5,0.55,0.6,0.65,0.7,0.75,0.8,1},{"F","D","C","C+","B-","B","B+","A-","A","A+"}))))</f>
        <v/>
      </c>
      <c r="AE356" s="99" t="str">
        <f>IF(COUNT($A356)=0,"",IF(AC356="","--",IF(AC356="3E","3E",LOOKUP(AC356/AE$2,{0,0.4,0.45,0.5,0.55,0.6,0.65,0.7,0.75,0.8,1},{0,2,2.25,2.5,2.75,3,3.25,3.5,3.75,4}))))</f>
        <v/>
      </c>
      <c r="AF356" s="5" t="str">
        <f>IF(COUNT($A356)=0,"",IF($A356&lt;&gt;DR!$B358,"ERR",DR!BQ358))</f>
        <v/>
      </c>
      <c r="AG356" s="2" t="str">
        <f>IF(COUNT($A356)=0,"",IF(AF356="3E","3E",IF(AF356="","I",LOOKUP(AF356/AH$2,{0,0.4,0.45,0.5,0.55,0.6,0.65,0.7,0.75,0.8,1},{"F","D","C","C+","B-","B","B+","A-","A","A+"}))))</f>
        <v/>
      </c>
      <c r="AH356" s="99" t="str">
        <f>IF(COUNT($A356)=0,"",IF(AF356="","--",IF(AF356="3E","3E",LOOKUP(AF356/AH$2,{0,0.4,0.45,0.5,0.55,0.6,0.65,0.7,0.75,0.8,1},{0,2,2.25,2.5,2.75,3,3.25,3.5,3.75,4}))))</f>
        <v/>
      </c>
      <c r="AI356" s="5" t="str">
        <f>IF(COUNT($A356)=0,"",IF($A356&lt;&gt;DR!$B358,"ERR",DR!BY358))</f>
        <v/>
      </c>
      <c r="AJ356" s="2" t="str">
        <f>IF(COUNT($A356)=0,"",IF(AI356="3E","3E",IF(AI356="","I",LOOKUP(AI356/AK$2,{0,0.4,0.45,0.5,0.55,0.6,0.65,0.7,0.75,0.8,1},{"F","D","C","C+","B-","B","B+","A-","A","A+"}))))</f>
        <v/>
      </c>
      <c r="AK356" s="103" t="str">
        <f>IF(COUNT($A356)=0,"",IF(AI356="","--",IF(AI356="3E","3E",LOOKUP(AI356/AK$2,{0,0.4,0.45,0.5,0.55,0.6,0.65,0.7,0.75,0.8,1},{0,2,2.25,2.5,2.75,3,3.25,3.5,3.75,4}))))</f>
        <v/>
      </c>
      <c r="AL356" s="94" t="str">
        <f>IFERROR(IF(COUNT($A356)=0,"",IF(COUNT(W356)=0,"--",IF(COUNTIF(B356:AK356,"3E")&gt;0,"3E",SUM(IF(D356&gt;=2,D356*$D$3),IF(G356&gt;=2,G356*$G$3),IF(J356&gt;=2,J356*$J$3),IF(M356&gt;=2,M356*$M$3),IF(P356&gt;=2,P356*$P$3),IF(S356&gt;=2,S356*$S$3),IF(V356&gt;=2,V356*$V$3),IF(Y356&gt;=2,Y356*$Y$3),IF(AB356&gt;=2,AB356*$AB$3),IF(AE356&gt;=2,AE356*$AE$3),IF(AH356&gt;=2,AH356*$AH$3),IF(AK356&gt;=2,AK356*$AK$3))))),"")</f>
        <v/>
      </c>
      <c r="AM356" s="4" t="str">
        <f>IF(COUNT($A356)=0,"",IF(COUNT(W356)=0,"--",IF(COUNTIF(B356:Y356,"3E")&gt;0,"3E",TRUNC(SUM(IF(N(D356)&gt;=2,D$3*D356,0),IF(N(G356)&gt;=2,G$3*G356,0),IF(N(J356)&gt;=2,J$3*J356,0),IF(N(M356)&gt;=2,M$3*M356,0),IF(N(P356)&gt;=2,P$3*P356,0),IF(N(S356)&gt;=2,S$3*S356,0),IF(N(AB356)&gt;=2,AB$3*AB356,0),IF(N(AE356)&gt;=2,AE$3*AE356,0),IF(N(AH356)&gt;=2,AH$3*AH356,0),IF(N(V356)&gt;=2,V$3*V356,0),IF(N(Y356)&gt;=2,Y$3*Y356,0))/TCP,3))))</f>
        <v/>
      </c>
      <c r="AN356" s="2" t="str">
        <f>IFERROR(IF(COUNT($A356)=0,"",IF(COUNT(W356)=0,"--",IF(COUNTIF(B356:AK356,"3E")&gt;0,"3E",SUM(IF(D356&gt;=2,$D$3),IF(G356&gt;=2,$G$3),IF(J356&gt;=2,$J$3),IF(M356&gt;=2,$M$3),IF(P356&gt;=2,$P$3),IF(S356&gt;=2,$S$3),IF(V356&gt;=2,$V$3),IF(Y356&gt;=2,$Y$3),IF(AB356&gt;=2,$AB$3),IF(AE356&gt;=2,$AE$3),IF(AH356&gt;=2,$AH$3),IF(AK356&gt;=2,$AK$3))))),"")</f>
        <v/>
      </c>
      <c r="AO356" s="2" t="str">
        <f>IF(AM356="3E","3E",IF(COUNT($A356)=0,"",IF(COUNT(AK356)=0,"I",LOOKUP(AM356,{0,2,2.25,2.5,2.75,3,3.25,3.5,3.75,4},{"F","D","C","C+","B-","B","B+","A-","A","A+"}))))</f>
        <v/>
      </c>
      <c r="AP356" s="2" t="str">
        <f>IF(AM356="3E","3E",IF(OR(COUNT($A356)=0,COUNT(W356)=0),"",IF(AND(Y356&gt;=2,AM356&gt;=2,AN356&gt;=28),"PASS","FAIL")))</f>
        <v/>
      </c>
      <c r="AQ356" s="2" t="str">
        <f>IF(COUNT($A356)=0,"",IF(AP356="3E","3E",IF(AP356="PASS",CONCATENATE(IF(N(D356)&lt;2,"411F,",""),IF(N(G356)&lt;2,"412F,",""),IF(N(J356)&lt;2,"413F,",""),IF(N(M356)&lt;2,"421F,",""),IF(N(P356)&lt;2,"422F,",""),IF(N(S356)&lt;2,"423F,",""),IF(N(AB356)&lt;2,"431F,",""),IF(N(AE356)&lt;2,"432F,",""),IF(N(AH356)&lt;2,"433F,","")),"")))</f>
        <v/>
      </c>
      <c r="AR356" s="6" t="str">
        <f t="shared" si="6"/>
        <v/>
      </c>
    </row>
    <row r="357" spans="1:44" ht="18.95" customHeight="1" x14ac:dyDescent="0.25">
      <c r="A357" s="93" t="str">
        <f>IF(DR!$B359="","",DR!$B359)</f>
        <v/>
      </c>
      <c r="B357" s="5" t="str">
        <f>IF(COUNT($A357)=0,"",IF($A357&lt;&gt;DR!$B359,"ERR",DR!J359))</f>
        <v/>
      </c>
      <c r="C357" s="2" t="str">
        <f>IF(COUNT($A357)=0,"",IF(B357="3E","3E",IF(B357="","I",LOOKUP(B357/D$2,{0,0.4,0.45,0.5,0.55,0.6,0.65,0.7,0.75,0.8,1},{"F","D","C","C+","B-","B","B+","A-","A","A+"}))))</f>
        <v/>
      </c>
      <c r="D357" s="99" t="str">
        <f>IF(COUNT($A357)=0,"",IF(B357="","--",IF(B357="3E","3E",LOOKUP(B357/D$2,{0,0.4,0.45,0.5,0.55,0.6,0.65,0.7,0.75,0.8,1},{0,2,2.25,2.5,2.75,3,3.25,3.5,3.75,4}))))</f>
        <v/>
      </c>
      <c r="E357" s="5" t="str">
        <f>IF(COUNT($A357)=0,"",IF($A357&lt;&gt;DR!$B359,"ERR",DR!R359))</f>
        <v/>
      </c>
      <c r="F357" s="2" t="str">
        <f>IF(COUNT($A357)=0,"",IF(E357="3E","3E",IF(E357="","I",LOOKUP(E357/G$2,{0,0.4,0.45,0.5,0.55,0.6,0.65,0.7,0.75,0.8,1},{"F","D","C","C+","B-","B","B+","A-","A","A+"}))))</f>
        <v/>
      </c>
      <c r="G357" s="99" t="str">
        <f>IF(COUNT($A357)=0,"",IF(E357="","--",IF(E357="3E","3E",LOOKUP(E357/G$2,{0,0.4,0.45,0.5,0.55,0.6,0.65,0.7,0.75,0.8,1},{0,2,2.25,2.5,2.75,3,3.25,3.5,3.75,4}))))</f>
        <v/>
      </c>
      <c r="H357" s="5" t="str">
        <f>IF(COUNT($A357)=0,"",IF($A357&lt;&gt;DR!$B359,"ERR",DR!Z359))</f>
        <v/>
      </c>
      <c r="I357" s="2" t="str">
        <f>IF(COUNT($A357)=0,"",IF(H357="3E","3E",IF(H357="","I",LOOKUP(H357/J$2,{0,0.4,0.45,0.5,0.55,0.6,0.65,0.7,0.75,0.8,1},{"F","D","C","C+","B-","B","B+","A-","A","A+"}))))</f>
        <v/>
      </c>
      <c r="J357" s="99" t="str">
        <f>IF(COUNT($A357)=0,"",IF(H357="","--",IF(H357="3E","3E",LOOKUP(H357/J$2,{0,0.4,0.45,0.5,0.55,0.6,0.65,0.7,0.75,0.8,1},{0,2,2.25,2.5,2.75,3,3.25,3.5,3.75,4}))))</f>
        <v/>
      </c>
      <c r="K357" s="5" t="str">
        <f>IF(COUNT($A357)=0,"",IF($A357&lt;&gt;DR!$B359,"ERR",DR!AH359))</f>
        <v/>
      </c>
      <c r="L357" s="2" t="str">
        <f>IF(COUNT($A357)=0,"",IF(K357="3E","3E",IF(K357="","I",LOOKUP(K357/M$2,{0,0.4,0.45,0.5,0.55,0.6,0.65,0.7,0.75,0.8,1},{"F","D","C","C+","B-","B","B+","A-","A","A+"}))))</f>
        <v/>
      </c>
      <c r="M357" s="99" t="str">
        <f>IF(COUNT($A357)=0,"",IF(K357="","--",IF(K357="3E","3E",LOOKUP(K357/M$2,{0,0.4,0.45,0.5,0.55,0.6,0.65,0.7,0.75,0.8,1},{0,2,2.25,2.5,2.75,3,3.25,3.5,3.75,4}))))</f>
        <v/>
      </c>
      <c r="N357" s="5" t="str">
        <f>IF(COUNT($A357)=0,"",IF($A357&lt;&gt;DR!$B359,"ERR",DR!AP359))</f>
        <v/>
      </c>
      <c r="O357" s="2" t="str">
        <f>IF(COUNT($A357)=0,"",IF(N357="3E","3E",IF(N357="","I",LOOKUP(N357/P$2,{0,0.4,0.45,0.5,0.55,0.6,0.65,0.7,0.75,0.8,1},{"F","D","C","C+","B-","B","B+","A-","A","A+"}))))</f>
        <v/>
      </c>
      <c r="P357" s="99" t="str">
        <f>IF(COUNT($A357)=0,"",IF(N357="","--",IF(N357="3E","3E",LOOKUP(N357/P$2,{0,0.4,0.45,0.5,0.55,0.6,0.65,0.7,0.75,0.8,1},{0,2,2.25,2.5,2.75,3,3.25,3.5,3.75,4}))))</f>
        <v/>
      </c>
      <c r="Q357" s="5" t="str">
        <f>IF(COUNT($A357)=0,"",IF($A357&lt;&gt;DR!$B359,"ERR",DR!AX359))</f>
        <v/>
      </c>
      <c r="R357" s="2" t="str">
        <f>IF(COUNT($A357)=0,"",IF(Q357="3E","3E",IF(Q357="","I",LOOKUP(Q357/S$2,{0,0.4,0.45,0.5,0.55,0.6,0.65,0.7,0.75,0.8,1},{"F","D","C","C+","B-","B","B+","A-","A","A+"}))))</f>
        <v/>
      </c>
      <c r="S357" s="99" t="str">
        <f>IF(COUNT($A357)=0,"",IF(Q357="","--",IF(Q357="3E","3E",LOOKUP(Q357/S$2,{0,0.4,0.45,0.5,0.55,0.6,0.65,0.7,0.75,0.8,1},{0,2,2.25,2.5,2.75,3,3.25,3.5,3.75,4}))))</f>
        <v/>
      </c>
      <c r="T357" s="5" t="str">
        <f>IF(OR(COUNT($A357)=0,DR!BZ359=""),"",IF($A357&lt;&gt;DR!$B359,"ERR",DR!BZ359))</f>
        <v/>
      </c>
      <c r="U357" s="2" t="str">
        <f>IF(COUNT($A357)=0,"",IF(T357="3E","3E",IF(T357="","I",LOOKUP(T357/V$2,{0,0.4,0.45,0.5,0.55,0.6,0.65,0.7,0.75,0.8,1},{"F","D","C","C+","B-","B","B+","A-","A","A+"}))))</f>
        <v/>
      </c>
      <c r="V357" s="99" t="str">
        <f>IF(COUNT($A357)=0,"",IF(T357="","--",IF(T357="3E","3E",LOOKUP(T357/V$2,{0,0.4,0.45,0.5,0.55,0.6,0.65,0.7,0.75,0.8,1},{0,2,2.25,2.5,2.75,3,3.25,3.5,3.75,4}))))</f>
        <v/>
      </c>
      <c r="W357" s="5" t="str">
        <f>IF(COUNT($A357)=0,"",IF($A357&lt;&gt;DR!$B359,"ERR",IF(DR!$A359="IM",DR!CL359,DR!CK359)))</f>
        <v/>
      </c>
      <c r="X357" s="2" t="str">
        <f>IF(COUNT($A357)=0,"",IF(W357="3E","3E",IF(W357="","I",LOOKUP(W357/Y$2,{0,0.4,0.45,0.5,0.55,0.6,0.65,0.7,0.75,0.8,1},{"F","D","C","C+","B-","B","B+","A-","A","A+"}))))</f>
        <v/>
      </c>
      <c r="Y357" s="99" t="str">
        <f>IF(COUNT($A357)=0,"",IF(W357="","--",IF(W357="3E","3E",LOOKUP(W357/Y$2,{0,0.4,0.45,0.5,0.55,0.6,0.65,0.7,0.75,0.8,1},{0,2,2.25,2.5,2.75,3,3.25,3.5,3.75,4}))))</f>
        <v/>
      </c>
      <c r="Z357" s="5" t="str">
        <f>IF(COUNT($A357)=0,"",IF($A357&lt;&gt;DR!$B359,"ERR",DR!BF359))</f>
        <v/>
      </c>
      <c r="AA357" s="2" t="str">
        <f>IF(COUNT($A357)=0,"",IF(Z357="3E","3E",IF(Z357="","I",LOOKUP(Z357/AB$2,{0,0.4,0.45,0.5,0.55,0.6,0.65,0.7,0.75,0.8,1},{"F","D","C","C+","B-","B","B+","A-","A","A+"}))))</f>
        <v/>
      </c>
      <c r="AB357" s="99" t="str">
        <f>IF(COUNT($A357)=0,"",IF(Z357="","--",IF(Z357="3E","3E",LOOKUP(Z357/AB$2,{0,0.4,0.45,0.5,0.55,0.6,0.65,0.7,0.75,0.8,1},{0,2,2.25,2.5,2.75,3,3.25,3.5,3.75,4}))))</f>
        <v/>
      </c>
      <c r="AC357" s="5" t="str">
        <f>IF(COUNT($A357)=0,"",IF($A357&lt;&gt;DR!$B359,"ERR",DR!BG359))</f>
        <v/>
      </c>
      <c r="AD357" s="2" t="str">
        <f>IF(COUNT($A357)=0,"",IF(AC357="3E","3E",IF(AC357="","I",LOOKUP(AC357/AE$2,{0,0.4,0.45,0.5,0.55,0.6,0.65,0.7,0.75,0.8,1},{"F","D","C","C+","B-","B","B+","A-","A","A+"}))))</f>
        <v/>
      </c>
      <c r="AE357" s="99" t="str">
        <f>IF(COUNT($A357)=0,"",IF(AC357="","--",IF(AC357="3E","3E",LOOKUP(AC357/AE$2,{0,0.4,0.45,0.5,0.55,0.6,0.65,0.7,0.75,0.8,1},{0,2,2.25,2.5,2.75,3,3.25,3.5,3.75,4}))))</f>
        <v/>
      </c>
      <c r="AF357" s="5" t="str">
        <f>IF(COUNT($A357)=0,"",IF($A357&lt;&gt;DR!$B359,"ERR",DR!BQ359))</f>
        <v/>
      </c>
      <c r="AG357" s="2" t="str">
        <f>IF(COUNT($A357)=0,"",IF(AF357="3E","3E",IF(AF357="","I",LOOKUP(AF357/AH$2,{0,0.4,0.45,0.5,0.55,0.6,0.65,0.7,0.75,0.8,1},{"F","D","C","C+","B-","B","B+","A-","A","A+"}))))</f>
        <v/>
      </c>
      <c r="AH357" s="99" t="str">
        <f>IF(COUNT($A357)=0,"",IF(AF357="","--",IF(AF357="3E","3E",LOOKUP(AF357/AH$2,{0,0.4,0.45,0.5,0.55,0.6,0.65,0.7,0.75,0.8,1},{0,2,2.25,2.5,2.75,3,3.25,3.5,3.75,4}))))</f>
        <v/>
      </c>
      <c r="AI357" s="5" t="str">
        <f>IF(COUNT($A357)=0,"",IF($A357&lt;&gt;DR!$B359,"ERR",DR!BY359))</f>
        <v/>
      </c>
      <c r="AJ357" s="2" t="str">
        <f>IF(COUNT($A357)=0,"",IF(AI357="3E","3E",IF(AI357="","I",LOOKUP(AI357/AK$2,{0,0.4,0.45,0.5,0.55,0.6,0.65,0.7,0.75,0.8,1},{"F","D","C","C+","B-","B","B+","A-","A","A+"}))))</f>
        <v/>
      </c>
      <c r="AK357" s="103" t="str">
        <f>IF(COUNT($A357)=0,"",IF(AI357="","--",IF(AI357="3E","3E",LOOKUP(AI357/AK$2,{0,0.4,0.45,0.5,0.55,0.6,0.65,0.7,0.75,0.8,1},{0,2,2.25,2.5,2.75,3,3.25,3.5,3.75,4}))))</f>
        <v/>
      </c>
      <c r="AL357" s="94" t="str">
        <f>IFERROR(IF(COUNT($A357)=0,"",IF(COUNT(W357)=0,"--",IF(COUNTIF(B357:AK357,"3E")&gt;0,"3E",SUM(IF(D357&gt;=2,D357*$D$3),IF(G357&gt;=2,G357*$G$3),IF(J357&gt;=2,J357*$J$3),IF(M357&gt;=2,M357*$M$3),IF(P357&gt;=2,P357*$P$3),IF(S357&gt;=2,S357*$S$3),IF(V357&gt;=2,V357*$V$3),IF(Y357&gt;=2,Y357*$Y$3),IF(AB357&gt;=2,AB357*$AB$3),IF(AE357&gt;=2,AE357*$AE$3),IF(AH357&gt;=2,AH357*$AH$3),IF(AK357&gt;=2,AK357*$AK$3))))),"")</f>
        <v/>
      </c>
      <c r="AM357" s="4" t="str">
        <f>IF(COUNT($A357)=0,"",IF(COUNT(W357)=0,"--",IF(COUNTIF(B357:Y357,"3E")&gt;0,"3E",TRUNC(SUM(IF(N(D357)&gt;=2,D$3*D357,0),IF(N(G357)&gt;=2,G$3*G357,0),IF(N(J357)&gt;=2,J$3*J357,0),IF(N(M357)&gt;=2,M$3*M357,0),IF(N(P357)&gt;=2,P$3*P357,0),IF(N(S357)&gt;=2,S$3*S357,0),IF(N(AB357)&gt;=2,AB$3*AB357,0),IF(N(AE357)&gt;=2,AE$3*AE357,0),IF(N(AH357)&gt;=2,AH$3*AH357,0),IF(N(V357)&gt;=2,V$3*V357,0),IF(N(Y357)&gt;=2,Y$3*Y357,0))/TCP,3))))</f>
        <v/>
      </c>
      <c r="AN357" s="2" t="str">
        <f>IFERROR(IF(COUNT($A357)=0,"",IF(COUNT(W357)=0,"--",IF(COUNTIF(B357:AK357,"3E")&gt;0,"3E",SUM(IF(D357&gt;=2,$D$3),IF(G357&gt;=2,$G$3),IF(J357&gt;=2,$J$3),IF(M357&gt;=2,$M$3),IF(P357&gt;=2,$P$3),IF(S357&gt;=2,$S$3),IF(V357&gt;=2,$V$3),IF(Y357&gt;=2,$Y$3),IF(AB357&gt;=2,$AB$3),IF(AE357&gt;=2,$AE$3),IF(AH357&gt;=2,$AH$3),IF(AK357&gt;=2,$AK$3))))),"")</f>
        <v/>
      </c>
      <c r="AO357" s="2" t="str">
        <f>IF(AM357="3E","3E",IF(COUNT($A357)=0,"",IF(COUNT(AK357)=0,"I",LOOKUP(AM357,{0,2,2.25,2.5,2.75,3,3.25,3.5,3.75,4},{"F","D","C","C+","B-","B","B+","A-","A","A+"}))))</f>
        <v/>
      </c>
      <c r="AP357" s="2" t="str">
        <f>IF(AM357="3E","3E",IF(OR(COUNT($A357)=0,COUNT(W357)=0),"",IF(AND(Y357&gt;=2,AM357&gt;=2,AN357&gt;=28),"PASS","FAIL")))</f>
        <v/>
      </c>
      <c r="AQ357" s="2" t="str">
        <f>IF(COUNT($A357)=0,"",IF(AP357="3E","3E",IF(AP357="PASS",CONCATENATE(IF(N(D357)&lt;2,"411F,",""),IF(N(G357)&lt;2,"412F,",""),IF(N(J357)&lt;2,"413F,",""),IF(N(M357)&lt;2,"421F,",""),IF(N(P357)&lt;2,"422F,",""),IF(N(S357)&lt;2,"423F,",""),IF(N(AB357)&lt;2,"431F,",""),IF(N(AE357)&lt;2,"432F,",""),IF(N(AH357)&lt;2,"433F,","")),"")))</f>
        <v/>
      </c>
      <c r="AR357" s="6" t="str">
        <f t="shared" si="6"/>
        <v/>
      </c>
    </row>
    <row r="358" spans="1:44" ht="18.95" customHeight="1" x14ac:dyDescent="0.25">
      <c r="A358" s="93" t="str">
        <f>IF(DR!$B360="","",DR!$B360)</f>
        <v/>
      </c>
      <c r="B358" s="5" t="str">
        <f>IF(COUNT($A358)=0,"",IF($A358&lt;&gt;DR!$B360,"ERR",DR!J360))</f>
        <v/>
      </c>
      <c r="C358" s="2" t="str">
        <f>IF(COUNT($A358)=0,"",IF(B358="3E","3E",IF(B358="","I",LOOKUP(B358/D$2,{0,0.4,0.45,0.5,0.55,0.6,0.65,0.7,0.75,0.8,1},{"F","D","C","C+","B-","B","B+","A-","A","A+"}))))</f>
        <v/>
      </c>
      <c r="D358" s="99" t="str">
        <f>IF(COUNT($A358)=0,"",IF(B358="","--",IF(B358="3E","3E",LOOKUP(B358/D$2,{0,0.4,0.45,0.5,0.55,0.6,0.65,0.7,0.75,0.8,1},{0,2,2.25,2.5,2.75,3,3.25,3.5,3.75,4}))))</f>
        <v/>
      </c>
      <c r="E358" s="5" t="str">
        <f>IF(COUNT($A358)=0,"",IF($A358&lt;&gt;DR!$B360,"ERR",DR!R360))</f>
        <v/>
      </c>
      <c r="F358" s="2" t="str">
        <f>IF(COUNT($A358)=0,"",IF(E358="3E","3E",IF(E358="","I",LOOKUP(E358/G$2,{0,0.4,0.45,0.5,0.55,0.6,0.65,0.7,0.75,0.8,1},{"F","D","C","C+","B-","B","B+","A-","A","A+"}))))</f>
        <v/>
      </c>
      <c r="G358" s="99" t="str">
        <f>IF(COUNT($A358)=0,"",IF(E358="","--",IF(E358="3E","3E",LOOKUP(E358/G$2,{0,0.4,0.45,0.5,0.55,0.6,0.65,0.7,0.75,0.8,1},{0,2,2.25,2.5,2.75,3,3.25,3.5,3.75,4}))))</f>
        <v/>
      </c>
      <c r="H358" s="5" t="str">
        <f>IF(COUNT($A358)=0,"",IF($A358&lt;&gt;DR!$B360,"ERR",DR!Z360))</f>
        <v/>
      </c>
      <c r="I358" s="2" t="str">
        <f>IF(COUNT($A358)=0,"",IF(H358="3E","3E",IF(H358="","I",LOOKUP(H358/J$2,{0,0.4,0.45,0.5,0.55,0.6,0.65,0.7,0.75,0.8,1},{"F","D","C","C+","B-","B","B+","A-","A","A+"}))))</f>
        <v/>
      </c>
      <c r="J358" s="99" t="str">
        <f>IF(COUNT($A358)=0,"",IF(H358="","--",IF(H358="3E","3E",LOOKUP(H358/J$2,{0,0.4,0.45,0.5,0.55,0.6,0.65,0.7,0.75,0.8,1},{0,2,2.25,2.5,2.75,3,3.25,3.5,3.75,4}))))</f>
        <v/>
      </c>
      <c r="K358" s="5" t="str">
        <f>IF(COUNT($A358)=0,"",IF($A358&lt;&gt;DR!$B360,"ERR",DR!AH360))</f>
        <v/>
      </c>
      <c r="L358" s="2" t="str">
        <f>IF(COUNT($A358)=0,"",IF(K358="3E","3E",IF(K358="","I",LOOKUP(K358/M$2,{0,0.4,0.45,0.5,0.55,0.6,0.65,0.7,0.75,0.8,1},{"F","D","C","C+","B-","B","B+","A-","A","A+"}))))</f>
        <v/>
      </c>
      <c r="M358" s="99" t="str">
        <f>IF(COUNT($A358)=0,"",IF(K358="","--",IF(K358="3E","3E",LOOKUP(K358/M$2,{0,0.4,0.45,0.5,0.55,0.6,0.65,0.7,0.75,0.8,1},{0,2,2.25,2.5,2.75,3,3.25,3.5,3.75,4}))))</f>
        <v/>
      </c>
      <c r="N358" s="5" t="str">
        <f>IF(COUNT($A358)=0,"",IF($A358&lt;&gt;DR!$B360,"ERR",DR!AP360))</f>
        <v/>
      </c>
      <c r="O358" s="2" t="str">
        <f>IF(COUNT($A358)=0,"",IF(N358="3E","3E",IF(N358="","I",LOOKUP(N358/P$2,{0,0.4,0.45,0.5,0.55,0.6,0.65,0.7,0.75,0.8,1},{"F","D","C","C+","B-","B","B+","A-","A","A+"}))))</f>
        <v/>
      </c>
      <c r="P358" s="99" t="str">
        <f>IF(COUNT($A358)=0,"",IF(N358="","--",IF(N358="3E","3E",LOOKUP(N358/P$2,{0,0.4,0.45,0.5,0.55,0.6,0.65,0.7,0.75,0.8,1},{0,2,2.25,2.5,2.75,3,3.25,3.5,3.75,4}))))</f>
        <v/>
      </c>
      <c r="Q358" s="5" t="str">
        <f>IF(COUNT($A358)=0,"",IF($A358&lt;&gt;DR!$B360,"ERR",DR!AX360))</f>
        <v/>
      </c>
      <c r="R358" s="2" t="str">
        <f>IF(COUNT($A358)=0,"",IF(Q358="3E","3E",IF(Q358="","I",LOOKUP(Q358/S$2,{0,0.4,0.45,0.5,0.55,0.6,0.65,0.7,0.75,0.8,1},{"F","D","C","C+","B-","B","B+","A-","A","A+"}))))</f>
        <v/>
      </c>
      <c r="S358" s="99" t="str">
        <f>IF(COUNT($A358)=0,"",IF(Q358="","--",IF(Q358="3E","3E",LOOKUP(Q358/S$2,{0,0.4,0.45,0.5,0.55,0.6,0.65,0.7,0.75,0.8,1},{0,2,2.25,2.5,2.75,3,3.25,3.5,3.75,4}))))</f>
        <v/>
      </c>
      <c r="T358" s="5" t="str">
        <f>IF(OR(COUNT($A358)=0,DR!BZ360=""),"",IF($A358&lt;&gt;DR!$B360,"ERR",DR!BZ360))</f>
        <v/>
      </c>
      <c r="U358" s="2" t="str">
        <f>IF(COUNT($A358)=0,"",IF(T358="3E","3E",IF(T358="","I",LOOKUP(T358/V$2,{0,0.4,0.45,0.5,0.55,0.6,0.65,0.7,0.75,0.8,1},{"F","D","C","C+","B-","B","B+","A-","A","A+"}))))</f>
        <v/>
      </c>
      <c r="V358" s="99" t="str">
        <f>IF(COUNT($A358)=0,"",IF(T358="","--",IF(T358="3E","3E",LOOKUP(T358/V$2,{0,0.4,0.45,0.5,0.55,0.6,0.65,0.7,0.75,0.8,1},{0,2,2.25,2.5,2.75,3,3.25,3.5,3.75,4}))))</f>
        <v/>
      </c>
      <c r="W358" s="5" t="str">
        <f>IF(COUNT($A358)=0,"",IF($A358&lt;&gt;DR!$B360,"ERR",IF(DR!$A360="IM",DR!CL360,DR!CK360)))</f>
        <v/>
      </c>
      <c r="X358" s="2" t="str">
        <f>IF(COUNT($A358)=0,"",IF(W358="3E","3E",IF(W358="","I",LOOKUP(W358/Y$2,{0,0.4,0.45,0.5,0.55,0.6,0.65,0.7,0.75,0.8,1},{"F","D","C","C+","B-","B","B+","A-","A","A+"}))))</f>
        <v/>
      </c>
      <c r="Y358" s="99" t="str">
        <f>IF(COUNT($A358)=0,"",IF(W358="","--",IF(W358="3E","3E",LOOKUP(W358/Y$2,{0,0.4,0.45,0.5,0.55,0.6,0.65,0.7,0.75,0.8,1},{0,2,2.25,2.5,2.75,3,3.25,3.5,3.75,4}))))</f>
        <v/>
      </c>
      <c r="Z358" s="5" t="str">
        <f>IF(COUNT($A358)=0,"",IF($A358&lt;&gt;DR!$B360,"ERR",DR!BF360))</f>
        <v/>
      </c>
      <c r="AA358" s="2" t="str">
        <f>IF(COUNT($A358)=0,"",IF(Z358="3E","3E",IF(Z358="","I",LOOKUP(Z358/AB$2,{0,0.4,0.45,0.5,0.55,0.6,0.65,0.7,0.75,0.8,1},{"F","D","C","C+","B-","B","B+","A-","A","A+"}))))</f>
        <v/>
      </c>
      <c r="AB358" s="99" t="str">
        <f>IF(COUNT($A358)=0,"",IF(Z358="","--",IF(Z358="3E","3E",LOOKUP(Z358/AB$2,{0,0.4,0.45,0.5,0.55,0.6,0.65,0.7,0.75,0.8,1},{0,2,2.25,2.5,2.75,3,3.25,3.5,3.75,4}))))</f>
        <v/>
      </c>
      <c r="AC358" s="5" t="str">
        <f>IF(COUNT($A358)=0,"",IF($A358&lt;&gt;DR!$B360,"ERR",DR!BG360))</f>
        <v/>
      </c>
      <c r="AD358" s="2" t="str">
        <f>IF(COUNT($A358)=0,"",IF(AC358="3E","3E",IF(AC358="","I",LOOKUP(AC358/AE$2,{0,0.4,0.45,0.5,0.55,0.6,0.65,0.7,0.75,0.8,1},{"F","D","C","C+","B-","B","B+","A-","A","A+"}))))</f>
        <v/>
      </c>
      <c r="AE358" s="99" t="str">
        <f>IF(COUNT($A358)=0,"",IF(AC358="","--",IF(AC358="3E","3E",LOOKUP(AC358/AE$2,{0,0.4,0.45,0.5,0.55,0.6,0.65,0.7,0.75,0.8,1},{0,2,2.25,2.5,2.75,3,3.25,3.5,3.75,4}))))</f>
        <v/>
      </c>
      <c r="AF358" s="5" t="str">
        <f>IF(COUNT($A358)=0,"",IF($A358&lt;&gt;DR!$B360,"ERR",DR!BQ360))</f>
        <v/>
      </c>
      <c r="AG358" s="2" t="str">
        <f>IF(COUNT($A358)=0,"",IF(AF358="3E","3E",IF(AF358="","I",LOOKUP(AF358/AH$2,{0,0.4,0.45,0.5,0.55,0.6,0.65,0.7,0.75,0.8,1},{"F","D","C","C+","B-","B","B+","A-","A","A+"}))))</f>
        <v/>
      </c>
      <c r="AH358" s="99" t="str">
        <f>IF(COUNT($A358)=0,"",IF(AF358="","--",IF(AF358="3E","3E",LOOKUP(AF358/AH$2,{0,0.4,0.45,0.5,0.55,0.6,0.65,0.7,0.75,0.8,1},{0,2,2.25,2.5,2.75,3,3.25,3.5,3.75,4}))))</f>
        <v/>
      </c>
      <c r="AI358" s="5" t="str">
        <f>IF(COUNT($A358)=0,"",IF($A358&lt;&gt;DR!$B360,"ERR",DR!BY360))</f>
        <v/>
      </c>
      <c r="AJ358" s="2" t="str">
        <f>IF(COUNT($A358)=0,"",IF(AI358="3E","3E",IF(AI358="","I",LOOKUP(AI358/AK$2,{0,0.4,0.45,0.5,0.55,0.6,0.65,0.7,0.75,0.8,1},{"F","D","C","C+","B-","B","B+","A-","A","A+"}))))</f>
        <v/>
      </c>
      <c r="AK358" s="103" t="str">
        <f>IF(COUNT($A358)=0,"",IF(AI358="","--",IF(AI358="3E","3E",LOOKUP(AI358/AK$2,{0,0.4,0.45,0.5,0.55,0.6,0.65,0.7,0.75,0.8,1},{0,2,2.25,2.5,2.75,3,3.25,3.5,3.75,4}))))</f>
        <v/>
      </c>
      <c r="AL358" s="94" t="str">
        <f>IFERROR(IF(COUNT($A358)=0,"",IF(COUNT(W358)=0,"--",IF(COUNTIF(B358:AK358,"3E")&gt;0,"3E",SUM(IF(D358&gt;=2,D358*$D$3),IF(G358&gt;=2,G358*$G$3),IF(J358&gt;=2,J358*$J$3),IF(M358&gt;=2,M358*$M$3),IF(P358&gt;=2,P358*$P$3),IF(S358&gt;=2,S358*$S$3),IF(V358&gt;=2,V358*$V$3),IF(Y358&gt;=2,Y358*$Y$3),IF(AB358&gt;=2,AB358*$AB$3),IF(AE358&gt;=2,AE358*$AE$3),IF(AH358&gt;=2,AH358*$AH$3),IF(AK358&gt;=2,AK358*$AK$3))))),"")</f>
        <v/>
      </c>
      <c r="AM358" s="4" t="str">
        <f>IF(COUNT($A358)=0,"",IF(COUNT(W358)=0,"--",IF(COUNTIF(B358:Y358,"3E")&gt;0,"3E",TRUNC(SUM(IF(N(D358)&gt;=2,D$3*D358,0),IF(N(G358)&gt;=2,G$3*G358,0),IF(N(J358)&gt;=2,J$3*J358,0),IF(N(M358)&gt;=2,M$3*M358,0),IF(N(P358)&gt;=2,P$3*P358,0),IF(N(S358)&gt;=2,S$3*S358,0),IF(N(AB358)&gt;=2,AB$3*AB358,0),IF(N(AE358)&gt;=2,AE$3*AE358,0),IF(N(AH358)&gt;=2,AH$3*AH358,0),IF(N(V358)&gt;=2,V$3*V358,0),IF(N(Y358)&gt;=2,Y$3*Y358,0))/TCP,3))))</f>
        <v/>
      </c>
      <c r="AN358" s="2" t="str">
        <f>IFERROR(IF(COUNT($A358)=0,"",IF(COUNT(W358)=0,"--",IF(COUNTIF(B358:AK358,"3E")&gt;0,"3E",SUM(IF(D358&gt;=2,$D$3),IF(G358&gt;=2,$G$3),IF(J358&gt;=2,$J$3),IF(M358&gt;=2,$M$3),IF(P358&gt;=2,$P$3),IF(S358&gt;=2,$S$3),IF(V358&gt;=2,$V$3),IF(Y358&gt;=2,$Y$3),IF(AB358&gt;=2,$AB$3),IF(AE358&gt;=2,$AE$3),IF(AH358&gt;=2,$AH$3),IF(AK358&gt;=2,$AK$3))))),"")</f>
        <v/>
      </c>
      <c r="AO358" s="2" t="str">
        <f>IF(AM358="3E","3E",IF(COUNT($A358)=0,"",IF(COUNT(AK358)=0,"I",LOOKUP(AM358,{0,2,2.25,2.5,2.75,3,3.25,3.5,3.75,4},{"F","D","C","C+","B-","B","B+","A-","A","A+"}))))</f>
        <v/>
      </c>
      <c r="AP358" s="2" t="str">
        <f>IF(AM358="3E","3E",IF(OR(COUNT($A358)=0,COUNT(W358)=0),"",IF(AND(Y358&gt;=2,AM358&gt;=2,AN358&gt;=28),"PASS","FAIL")))</f>
        <v/>
      </c>
      <c r="AQ358" s="2" t="str">
        <f>IF(COUNT($A358)=0,"",IF(AP358="3E","3E",IF(AP358="PASS",CONCATENATE(IF(N(D358)&lt;2,"411F,",""),IF(N(G358)&lt;2,"412F,",""),IF(N(J358)&lt;2,"413F,",""),IF(N(M358)&lt;2,"421F,",""),IF(N(P358)&lt;2,"422F,",""),IF(N(S358)&lt;2,"423F,",""),IF(N(AB358)&lt;2,"431F,",""),IF(N(AE358)&lt;2,"432F,",""),IF(N(AH358)&lt;2,"433F,","")),"")))</f>
        <v/>
      </c>
      <c r="AR358" s="6" t="str">
        <f t="shared" si="6"/>
        <v/>
      </c>
    </row>
    <row r="359" spans="1:44" ht="18.95" customHeight="1" x14ac:dyDescent="0.25">
      <c r="A359" s="93" t="str">
        <f>IF(DR!$B361="","",DR!$B361)</f>
        <v/>
      </c>
      <c r="B359" s="5" t="str">
        <f>IF(COUNT($A359)=0,"",IF($A359&lt;&gt;DR!$B361,"ERR",DR!J361))</f>
        <v/>
      </c>
      <c r="C359" s="2" t="str">
        <f>IF(COUNT($A359)=0,"",IF(B359="3E","3E",IF(B359="","I",LOOKUP(B359/D$2,{0,0.4,0.45,0.5,0.55,0.6,0.65,0.7,0.75,0.8,1},{"F","D","C","C+","B-","B","B+","A-","A","A+"}))))</f>
        <v/>
      </c>
      <c r="D359" s="99" t="str">
        <f>IF(COUNT($A359)=0,"",IF(B359="","--",IF(B359="3E","3E",LOOKUP(B359/D$2,{0,0.4,0.45,0.5,0.55,0.6,0.65,0.7,0.75,0.8,1},{0,2,2.25,2.5,2.75,3,3.25,3.5,3.75,4}))))</f>
        <v/>
      </c>
      <c r="E359" s="5" t="str">
        <f>IF(COUNT($A359)=0,"",IF($A359&lt;&gt;DR!$B361,"ERR",DR!R361))</f>
        <v/>
      </c>
      <c r="F359" s="2" t="str">
        <f>IF(COUNT($A359)=0,"",IF(E359="3E","3E",IF(E359="","I",LOOKUP(E359/G$2,{0,0.4,0.45,0.5,0.55,0.6,0.65,0.7,0.75,0.8,1},{"F","D","C","C+","B-","B","B+","A-","A","A+"}))))</f>
        <v/>
      </c>
      <c r="G359" s="99" t="str">
        <f>IF(COUNT($A359)=0,"",IF(E359="","--",IF(E359="3E","3E",LOOKUP(E359/G$2,{0,0.4,0.45,0.5,0.55,0.6,0.65,0.7,0.75,0.8,1},{0,2,2.25,2.5,2.75,3,3.25,3.5,3.75,4}))))</f>
        <v/>
      </c>
      <c r="H359" s="5" t="str">
        <f>IF(COUNT($A359)=0,"",IF($A359&lt;&gt;DR!$B361,"ERR",DR!Z361))</f>
        <v/>
      </c>
      <c r="I359" s="2" t="str">
        <f>IF(COUNT($A359)=0,"",IF(H359="3E","3E",IF(H359="","I",LOOKUP(H359/J$2,{0,0.4,0.45,0.5,0.55,0.6,0.65,0.7,0.75,0.8,1},{"F","D","C","C+","B-","B","B+","A-","A","A+"}))))</f>
        <v/>
      </c>
      <c r="J359" s="99" t="str">
        <f>IF(COUNT($A359)=0,"",IF(H359="","--",IF(H359="3E","3E",LOOKUP(H359/J$2,{0,0.4,0.45,0.5,0.55,0.6,0.65,0.7,0.75,0.8,1},{0,2,2.25,2.5,2.75,3,3.25,3.5,3.75,4}))))</f>
        <v/>
      </c>
      <c r="K359" s="5" t="str">
        <f>IF(COUNT($A359)=0,"",IF($A359&lt;&gt;DR!$B361,"ERR",DR!AH361))</f>
        <v/>
      </c>
      <c r="L359" s="2" t="str">
        <f>IF(COUNT($A359)=0,"",IF(K359="3E","3E",IF(K359="","I",LOOKUP(K359/M$2,{0,0.4,0.45,0.5,0.55,0.6,0.65,0.7,0.75,0.8,1},{"F","D","C","C+","B-","B","B+","A-","A","A+"}))))</f>
        <v/>
      </c>
      <c r="M359" s="99" t="str">
        <f>IF(COUNT($A359)=0,"",IF(K359="","--",IF(K359="3E","3E",LOOKUP(K359/M$2,{0,0.4,0.45,0.5,0.55,0.6,0.65,0.7,0.75,0.8,1},{0,2,2.25,2.5,2.75,3,3.25,3.5,3.75,4}))))</f>
        <v/>
      </c>
      <c r="N359" s="5" t="str">
        <f>IF(COUNT($A359)=0,"",IF($A359&lt;&gt;DR!$B361,"ERR",DR!AP361))</f>
        <v/>
      </c>
      <c r="O359" s="2" t="str">
        <f>IF(COUNT($A359)=0,"",IF(N359="3E","3E",IF(N359="","I",LOOKUP(N359/P$2,{0,0.4,0.45,0.5,0.55,0.6,0.65,0.7,0.75,0.8,1},{"F","D","C","C+","B-","B","B+","A-","A","A+"}))))</f>
        <v/>
      </c>
      <c r="P359" s="99" t="str">
        <f>IF(COUNT($A359)=0,"",IF(N359="","--",IF(N359="3E","3E",LOOKUP(N359/P$2,{0,0.4,0.45,0.5,0.55,0.6,0.65,0.7,0.75,0.8,1},{0,2,2.25,2.5,2.75,3,3.25,3.5,3.75,4}))))</f>
        <v/>
      </c>
      <c r="Q359" s="5" t="str">
        <f>IF(COUNT($A359)=0,"",IF($A359&lt;&gt;DR!$B361,"ERR",DR!AX361))</f>
        <v/>
      </c>
      <c r="R359" s="2" t="str">
        <f>IF(COUNT($A359)=0,"",IF(Q359="3E","3E",IF(Q359="","I",LOOKUP(Q359/S$2,{0,0.4,0.45,0.5,0.55,0.6,0.65,0.7,0.75,0.8,1},{"F","D","C","C+","B-","B","B+","A-","A","A+"}))))</f>
        <v/>
      </c>
      <c r="S359" s="99" t="str">
        <f>IF(COUNT($A359)=0,"",IF(Q359="","--",IF(Q359="3E","3E",LOOKUP(Q359/S$2,{0,0.4,0.45,0.5,0.55,0.6,0.65,0.7,0.75,0.8,1},{0,2,2.25,2.5,2.75,3,3.25,3.5,3.75,4}))))</f>
        <v/>
      </c>
      <c r="T359" s="5" t="str">
        <f>IF(OR(COUNT($A359)=0,DR!BZ361=""),"",IF($A359&lt;&gt;DR!$B361,"ERR",DR!BZ361))</f>
        <v/>
      </c>
      <c r="U359" s="2" t="str">
        <f>IF(COUNT($A359)=0,"",IF(T359="3E","3E",IF(T359="","I",LOOKUP(T359/V$2,{0,0.4,0.45,0.5,0.55,0.6,0.65,0.7,0.75,0.8,1},{"F","D","C","C+","B-","B","B+","A-","A","A+"}))))</f>
        <v/>
      </c>
      <c r="V359" s="99" t="str">
        <f>IF(COUNT($A359)=0,"",IF(T359="","--",IF(T359="3E","3E",LOOKUP(T359/V$2,{0,0.4,0.45,0.5,0.55,0.6,0.65,0.7,0.75,0.8,1},{0,2,2.25,2.5,2.75,3,3.25,3.5,3.75,4}))))</f>
        <v/>
      </c>
      <c r="W359" s="5" t="str">
        <f>IF(COUNT($A359)=0,"",IF($A359&lt;&gt;DR!$B361,"ERR",IF(DR!$A361="IM",DR!CL361,DR!CK361)))</f>
        <v/>
      </c>
      <c r="X359" s="2" t="str">
        <f>IF(COUNT($A359)=0,"",IF(W359="3E","3E",IF(W359="","I",LOOKUP(W359/Y$2,{0,0.4,0.45,0.5,0.55,0.6,0.65,0.7,0.75,0.8,1},{"F","D","C","C+","B-","B","B+","A-","A","A+"}))))</f>
        <v/>
      </c>
      <c r="Y359" s="99" t="str">
        <f>IF(COUNT($A359)=0,"",IF(W359="","--",IF(W359="3E","3E",LOOKUP(W359/Y$2,{0,0.4,0.45,0.5,0.55,0.6,0.65,0.7,0.75,0.8,1},{0,2,2.25,2.5,2.75,3,3.25,3.5,3.75,4}))))</f>
        <v/>
      </c>
      <c r="Z359" s="5" t="str">
        <f>IF(COUNT($A359)=0,"",IF($A359&lt;&gt;DR!$B361,"ERR",DR!BF361))</f>
        <v/>
      </c>
      <c r="AA359" s="2" t="str">
        <f>IF(COUNT($A359)=0,"",IF(Z359="3E","3E",IF(Z359="","I",LOOKUP(Z359/AB$2,{0,0.4,0.45,0.5,0.55,0.6,0.65,0.7,0.75,0.8,1},{"F","D","C","C+","B-","B","B+","A-","A","A+"}))))</f>
        <v/>
      </c>
      <c r="AB359" s="99" t="str">
        <f>IF(COUNT($A359)=0,"",IF(Z359="","--",IF(Z359="3E","3E",LOOKUP(Z359/AB$2,{0,0.4,0.45,0.5,0.55,0.6,0.65,0.7,0.75,0.8,1},{0,2,2.25,2.5,2.75,3,3.25,3.5,3.75,4}))))</f>
        <v/>
      </c>
      <c r="AC359" s="5" t="str">
        <f>IF(COUNT($A359)=0,"",IF($A359&lt;&gt;DR!$B361,"ERR",DR!BG361))</f>
        <v/>
      </c>
      <c r="AD359" s="2" t="str">
        <f>IF(COUNT($A359)=0,"",IF(AC359="3E","3E",IF(AC359="","I",LOOKUP(AC359/AE$2,{0,0.4,0.45,0.5,0.55,0.6,0.65,0.7,0.75,0.8,1},{"F","D","C","C+","B-","B","B+","A-","A","A+"}))))</f>
        <v/>
      </c>
      <c r="AE359" s="99" t="str">
        <f>IF(COUNT($A359)=0,"",IF(AC359="","--",IF(AC359="3E","3E",LOOKUP(AC359/AE$2,{0,0.4,0.45,0.5,0.55,0.6,0.65,0.7,0.75,0.8,1},{0,2,2.25,2.5,2.75,3,3.25,3.5,3.75,4}))))</f>
        <v/>
      </c>
      <c r="AF359" s="5" t="str">
        <f>IF(COUNT($A359)=0,"",IF($A359&lt;&gt;DR!$B361,"ERR",DR!BQ361))</f>
        <v/>
      </c>
      <c r="AG359" s="2" t="str">
        <f>IF(COUNT($A359)=0,"",IF(AF359="3E","3E",IF(AF359="","I",LOOKUP(AF359/AH$2,{0,0.4,0.45,0.5,0.55,0.6,0.65,0.7,0.75,0.8,1},{"F","D","C","C+","B-","B","B+","A-","A","A+"}))))</f>
        <v/>
      </c>
      <c r="AH359" s="99" t="str">
        <f>IF(COUNT($A359)=0,"",IF(AF359="","--",IF(AF359="3E","3E",LOOKUP(AF359/AH$2,{0,0.4,0.45,0.5,0.55,0.6,0.65,0.7,0.75,0.8,1},{0,2,2.25,2.5,2.75,3,3.25,3.5,3.75,4}))))</f>
        <v/>
      </c>
      <c r="AI359" s="5" t="str">
        <f>IF(COUNT($A359)=0,"",IF($A359&lt;&gt;DR!$B361,"ERR",DR!BY361))</f>
        <v/>
      </c>
      <c r="AJ359" s="2" t="str">
        <f>IF(COUNT($A359)=0,"",IF(AI359="3E","3E",IF(AI359="","I",LOOKUP(AI359/AK$2,{0,0.4,0.45,0.5,0.55,0.6,0.65,0.7,0.75,0.8,1},{"F","D","C","C+","B-","B","B+","A-","A","A+"}))))</f>
        <v/>
      </c>
      <c r="AK359" s="103" t="str">
        <f>IF(COUNT($A359)=0,"",IF(AI359="","--",IF(AI359="3E","3E",LOOKUP(AI359/AK$2,{0,0.4,0.45,0.5,0.55,0.6,0.65,0.7,0.75,0.8,1},{0,2,2.25,2.5,2.75,3,3.25,3.5,3.75,4}))))</f>
        <v/>
      </c>
      <c r="AL359" s="94" t="str">
        <f>IFERROR(IF(COUNT($A359)=0,"",IF(COUNT(W359)=0,"--",IF(COUNTIF(B359:AK359,"3E")&gt;0,"3E",SUM(IF(D359&gt;=2,D359*$D$3),IF(G359&gt;=2,G359*$G$3),IF(J359&gt;=2,J359*$J$3),IF(M359&gt;=2,M359*$M$3),IF(P359&gt;=2,P359*$P$3),IF(S359&gt;=2,S359*$S$3),IF(V359&gt;=2,V359*$V$3),IF(Y359&gt;=2,Y359*$Y$3),IF(AB359&gt;=2,AB359*$AB$3),IF(AE359&gt;=2,AE359*$AE$3),IF(AH359&gt;=2,AH359*$AH$3),IF(AK359&gt;=2,AK359*$AK$3))))),"")</f>
        <v/>
      </c>
      <c r="AM359" s="4" t="str">
        <f>IF(COUNT($A359)=0,"",IF(COUNT(W359)=0,"--",IF(COUNTIF(B359:Y359,"3E")&gt;0,"3E",TRUNC(SUM(IF(N(D359)&gt;=2,D$3*D359,0),IF(N(G359)&gt;=2,G$3*G359,0),IF(N(J359)&gt;=2,J$3*J359,0),IF(N(M359)&gt;=2,M$3*M359,0),IF(N(P359)&gt;=2,P$3*P359,0),IF(N(S359)&gt;=2,S$3*S359,0),IF(N(AB359)&gt;=2,AB$3*AB359,0),IF(N(AE359)&gt;=2,AE$3*AE359,0),IF(N(AH359)&gt;=2,AH$3*AH359,0),IF(N(V359)&gt;=2,V$3*V359,0),IF(N(Y359)&gt;=2,Y$3*Y359,0))/TCP,3))))</f>
        <v/>
      </c>
      <c r="AN359" s="2" t="str">
        <f>IFERROR(IF(COUNT($A359)=0,"",IF(COUNT(W359)=0,"--",IF(COUNTIF(B359:AK359,"3E")&gt;0,"3E",SUM(IF(D359&gt;=2,$D$3),IF(G359&gt;=2,$G$3),IF(J359&gt;=2,$J$3),IF(M359&gt;=2,$M$3),IF(P359&gt;=2,$P$3),IF(S359&gt;=2,$S$3),IF(V359&gt;=2,$V$3),IF(Y359&gt;=2,$Y$3),IF(AB359&gt;=2,$AB$3),IF(AE359&gt;=2,$AE$3),IF(AH359&gt;=2,$AH$3),IF(AK359&gt;=2,$AK$3))))),"")</f>
        <v/>
      </c>
      <c r="AO359" s="2" t="str">
        <f>IF(AM359="3E","3E",IF(COUNT($A359)=0,"",IF(COUNT(AK359)=0,"I",LOOKUP(AM359,{0,2,2.25,2.5,2.75,3,3.25,3.5,3.75,4},{"F","D","C","C+","B-","B","B+","A-","A","A+"}))))</f>
        <v/>
      </c>
      <c r="AP359" s="2" t="str">
        <f>IF(AM359="3E","3E",IF(OR(COUNT($A359)=0,COUNT(W359)=0),"",IF(AND(Y359&gt;=2,AM359&gt;=2,AN359&gt;=28),"PASS","FAIL")))</f>
        <v/>
      </c>
      <c r="AQ359" s="2" t="str">
        <f>IF(COUNT($A359)=0,"",IF(AP359="3E","3E",IF(AP359="PASS",CONCATENATE(IF(N(D359)&lt;2,"411F,",""),IF(N(G359)&lt;2,"412F,",""),IF(N(J359)&lt;2,"413F,",""),IF(N(M359)&lt;2,"421F,",""),IF(N(P359)&lt;2,"422F,",""),IF(N(S359)&lt;2,"423F,",""),IF(N(AB359)&lt;2,"431F,",""),IF(N(AE359)&lt;2,"432F,",""),IF(N(AH359)&lt;2,"433F,","")),"")))</f>
        <v/>
      </c>
      <c r="AR359" s="6" t="str">
        <f t="shared" si="6"/>
        <v/>
      </c>
    </row>
    <row r="360" spans="1:44" ht="18.95" customHeight="1" x14ac:dyDescent="0.25">
      <c r="A360" s="93" t="str">
        <f>IF(DR!$B362="","",DR!$B362)</f>
        <v/>
      </c>
      <c r="B360" s="5" t="str">
        <f>IF(COUNT($A360)=0,"",IF($A360&lt;&gt;DR!$B362,"ERR",DR!J362))</f>
        <v/>
      </c>
      <c r="C360" s="2" t="str">
        <f>IF(COUNT($A360)=0,"",IF(B360="3E","3E",IF(B360="","I",LOOKUP(B360/D$2,{0,0.4,0.45,0.5,0.55,0.6,0.65,0.7,0.75,0.8,1},{"F","D","C","C+","B-","B","B+","A-","A","A+"}))))</f>
        <v/>
      </c>
      <c r="D360" s="99" t="str">
        <f>IF(COUNT($A360)=0,"",IF(B360="","--",IF(B360="3E","3E",LOOKUP(B360/D$2,{0,0.4,0.45,0.5,0.55,0.6,0.65,0.7,0.75,0.8,1},{0,2,2.25,2.5,2.75,3,3.25,3.5,3.75,4}))))</f>
        <v/>
      </c>
      <c r="E360" s="5" t="str">
        <f>IF(COUNT($A360)=0,"",IF($A360&lt;&gt;DR!$B362,"ERR",DR!R362))</f>
        <v/>
      </c>
      <c r="F360" s="2" t="str">
        <f>IF(COUNT($A360)=0,"",IF(E360="3E","3E",IF(E360="","I",LOOKUP(E360/G$2,{0,0.4,0.45,0.5,0.55,0.6,0.65,0.7,0.75,0.8,1},{"F","D","C","C+","B-","B","B+","A-","A","A+"}))))</f>
        <v/>
      </c>
      <c r="G360" s="99" t="str">
        <f>IF(COUNT($A360)=0,"",IF(E360="","--",IF(E360="3E","3E",LOOKUP(E360/G$2,{0,0.4,0.45,0.5,0.55,0.6,0.65,0.7,0.75,0.8,1},{0,2,2.25,2.5,2.75,3,3.25,3.5,3.75,4}))))</f>
        <v/>
      </c>
      <c r="H360" s="5" t="str">
        <f>IF(COUNT($A360)=0,"",IF($A360&lt;&gt;DR!$B362,"ERR",DR!Z362))</f>
        <v/>
      </c>
      <c r="I360" s="2" t="str">
        <f>IF(COUNT($A360)=0,"",IF(H360="3E","3E",IF(H360="","I",LOOKUP(H360/J$2,{0,0.4,0.45,0.5,0.55,0.6,0.65,0.7,0.75,0.8,1},{"F","D","C","C+","B-","B","B+","A-","A","A+"}))))</f>
        <v/>
      </c>
      <c r="J360" s="99" t="str">
        <f>IF(COUNT($A360)=0,"",IF(H360="","--",IF(H360="3E","3E",LOOKUP(H360/J$2,{0,0.4,0.45,0.5,0.55,0.6,0.65,0.7,0.75,0.8,1},{0,2,2.25,2.5,2.75,3,3.25,3.5,3.75,4}))))</f>
        <v/>
      </c>
      <c r="K360" s="5" t="str">
        <f>IF(COUNT($A360)=0,"",IF($A360&lt;&gt;DR!$B362,"ERR",DR!AH362))</f>
        <v/>
      </c>
      <c r="L360" s="2" t="str">
        <f>IF(COUNT($A360)=0,"",IF(K360="3E","3E",IF(K360="","I",LOOKUP(K360/M$2,{0,0.4,0.45,0.5,0.55,0.6,0.65,0.7,0.75,0.8,1},{"F","D","C","C+","B-","B","B+","A-","A","A+"}))))</f>
        <v/>
      </c>
      <c r="M360" s="99" t="str">
        <f>IF(COUNT($A360)=0,"",IF(K360="","--",IF(K360="3E","3E",LOOKUP(K360/M$2,{0,0.4,0.45,0.5,0.55,0.6,0.65,0.7,0.75,0.8,1},{0,2,2.25,2.5,2.75,3,3.25,3.5,3.75,4}))))</f>
        <v/>
      </c>
      <c r="N360" s="5" t="str">
        <f>IF(COUNT($A360)=0,"",IF($A360&lt;&gt;DR!$B362,"ERR",DR!AP362))</f>
        <v/>
      </c>
      <c r="O360" s="2" t="str">
        <f>IF(COUNT($A360)=0,"",IF(N360="3E","3E",IF(N360="","I",LOOKUP(N360/P$2,{0,0.4,0.45,0.5,0.55,0.6,0.65,0.7,0.75,0.8,1},{"F","D","C","C+","B-","B","B+","A-","A","A+"}))))</f>
        <v/>
      </c>
      <c r="P360" s="99" t="str">
        <f>IF(COUNT($A360)=0,"",IF(N360="","--",IF(N360="3E","3E",LOOKUP(N360/P$2,{0,0.4,0.45,0.5,0.55,0.6,0.65,0.7,0.75,0.8,1},{0,2,2.25,2.5,2.75,3,3.25,3.5,3.75,4}))))</f>
        <v/>
      </c>
      <c r="Q360" s="5" t="str">
        <f>IF(COUNT($A360)=0,"",IF($A360&lt;&gt;DR!$B362,"ERR",DR!AX362))</f>
        <v/>
      </c>
      <c r="R360" s="2" t="str">
        <f>IF(COUNT($A360)=0,"",IF(Q360="3E","3E",IF(Q360="","I",LOOKUP(Q360/S$2,{0,0.4,0.45,0.5,0.55,0.6,0.65,0.7,0.75,0.8,1},{"F","D","C","C+","B-","B","B+","A-","A","A+"}))))</f>
        <v/>
      </c>
      <c r="S360" s="99" t="str">
        <f>IF(COUNT($A360)=0,"",IF(Q360="","--",IF(Q360="3E","3E",LOOKUP(Q360/S$2,{0,0.4,0.45,0.5,0.55,0.6,0.65,0.7,0.75,0.8,1},{0,2,2.25,2.5,2.75,3,3.25,3.5,3.75,4}))))</f>
        <v/>
      </c>
      <c r="T360" s="5" t="str">
        <f>IF(OR(COUNT($A360)=0,DR!BZ362=""),"",IF($A360&lt;&gt;DR!$B362,"ERR",DR!BZ362))</f>
        <v/>
      </c>
      <c r="U360" s="2" t="str">
        <f>IF(COUNT($A360)=0,"",IF(T360="3E","3E",IF(T360="","I",LOOKUP(T360/V$2,{0,0.4,0.45,0.5,0.55,0.6,0.65,0.7,0.75,0.8,1},{"F","D","C","C+","B-","B","B+","A-","A","A+"}))))</f>
        <v/>
      </c>
      <c r="V360" s="99" t="str">
        <f>IF(COUNT($A360)=0,"",IF(T360="","--",IF(T360="3E","3E",LOOKUP(T360/V$2,{0,0.4,0.45,0.5,0.55,0.6,0.65,0.7,0.75,0.8,1},{0,2,2.25,2.5,2.75,3,3.25,3.5,3.75,4}))))</f>
        <v/>
      </c>
      <c r="W360" s="5" t="str">
        <f>IF(COUNT($A360)=0,"",IF($A360&lt;&gt;DR!$B362,"ERR",IF(DR!$A362="IM",DR!CL362,DR!CK362)))</f>
        <v/>
      </c>
      <c r="X360" s="2" t="str">
        <f>IF(COUNT($A360)=0,"",IF(W360="3E","3E",IF(W360="","I",LOOKUP(W360/Y$2,{0,0.4,0.45,0.5,0.55,0.6,0.65,0.7,0.75,0.8,1},{"F","D","C","C+","B-","B","B+","A-","A","A+"}))))</f>
        <v/>
      </c>
      <c r="Y360" s="99" t="str">
        <f>IF(COUNT($A360)=0,"",IF(W360="","--",IF(W360="3E","3E",LOOKUP(W360/Y$2,{0,0.4,0.45,0.5,0.55,0.6,0.65,0.7,0.75,0.8,1},{0,2,2.25,2.5,2.75,3,3.25,3.5,3.75,4}))))</f>
        <v/>
      </c>
      <c r="Z360" s="5" t="str">
        <f>IF(COUNT($A360)=0,"",IF($A360&lt;&gt;DR!$B362,"ERR",DR!BF362))</f>
        <v/>
      </c>
      <c r="AA360" s="2" t="str">
        <f>IF(COUNT($A360)=0,"",IF(Z360="3E","3E",IF(Z360="","I",LOOKUP(Z360/AB$2,{0,0.4,0.45,0.5,0.55,0.6,0.65,0.7,0.75,0.8,1},{"F","D","C","C+","B-","B","B+","A-","A","A+"}))))</f>
        <v/>
      </c>
      <c r="AB360" s="99" t="str">
        <f>IF(COUNT($A360)=0,"",IF(Z360="","--",IF(Z360="3E","3E",LOOKUP(Z360/AB$2,{0,0.4,0.45,0.5,0.55,0.6,0.65,0.7,0.75,0.8,1},{0,2,2.25,2.5,2.75,3,3.25,3.5,3.75,4}))))</f>
        <v/>
      </c>
      <c r="AC360" s="5" t="str">
        <f>IF(COUNT($A360)=0,"",IF($A360&lt;&gt;DR!$B362,"ERR",DR!BG362))</f>
        <v/>
      </c>
      <c r="AD360" s="2" t="str">
        <f>IF(COUNT($A360)=0,"",IF(AC360="3E","3E",IF(AC360="","I",LOOKUP(AC360/AE$2,{0,0.4,0.45,0.5,0.55,0.6,0.65,0.7,0.75,0.8,1},{"F","D","C","C+","B-","B","B+","A-","A","A+"}))))</f>
        <v/>
      </c>
      <c r="AE360" s="99" t="str">
        <f>IF(COUNT($A360)=0,"",IF(AC360="","--",IF(AC360="3E","3E",LOOKUP(AC360/AE$2,{0,0.4,0.45,0.5,0.55,0.6,0.65,0.7,0.75,0.8,1},{0,2,2.25,2.5,2.75,3,3.25,3.5,3.75,4}))))</f>
        <v/>
      </c>
      <c r="AF360" s="5" t="str">
        <f>IF(COUNT($A360)=0,"",IF($A360&lt;&gt;DR!$B362,"ERR",DR!BQ362))</f>
        <v/>
      </c>
      <c r="AG360" s="2" t="str">
        <f>IF(COUNT($A360)=0,"",IF(AF360="3E","3E",IF(AF360="","I",LOOKUP(AF360/AH$2,{0,0.4,0.45,0.5,0.55,0.6,0.65,0.7,0.75,0.8,1},{"F","D","C","C+","B-","B","B+","A-","A","A+"}))))</f>
        <v/>
      </c>
      <c r="AH360" s="99" t="str">
        <f>IF(COUNT($A360)=0,"",IF(AF360="","--",IF(AF360="3E","3E",LOOKUP(AF360/AH$2,{0,0.4,0.45,0.5,0.55,0.6,0.65,0.7,0.75,0.8,1},{0,2,2.25,2.5,2.75,3,3.25,3.5,3.75,4}))))</f>
        <v/>
      </c>
      <c r="AI360" s="5" t="str">
        <f>IF(COUNT($A360)=0,"",IF($A360&lt;&gt;DR!$B362,"ERR",DR!BY362))</f>
        <v/>
      </c>
      <c r="AJ360" s="2" t="str">
        <f>IF(COUNT($A360)=0,"",IF(AI360="3E","3E",IF(AI360="","I",LOOKUP(AI360/AK$2,{0,0.4,0.45,0.5,0.55,0.6,0.65,0.7,0.75,0.8,1},{"F","D","C","C+","B-","B","B+","A-","A","A+"}))))</f>
        <v/>
      </c>
      <c r="AK360" s="103" t="str">
        <f>IF(COUNT($A360)=0,"",IF(AI360="","--",IF(AI360="3E","3E",LOOKUP(AI360/AK$2,{0,0.4,0.45,0.5,0.55,0.6,0.65,0.7,0.75,0.8,1},{0,2,2.25,2.5,2.75,3,3.25,3.5,3.75,4}))))</f>
        <v/>
      </c>
      <c r="AL360" s="94" t="str">
        <f>IFERROR(IF(COUNT($A360)=0,"",IF(COUNT(W360)=0,"--",IF(COUNTIF(B360:AK360,"3E")&gt;0,"3E",SUM(IF(D360&gt;=2,D360*$D$3),IF(G360&gt;=2,G360*$G$3),IF(J360&gt;=2,J360*$J$3),IF(M360&gt;=2,M360*$M$3),IF(P360&gt;=2,P360*$P$3),IF(S360&gt;=2,S360*$S$3),IF(V360&gt;=2,V360*$V$3),IF(Y360&gt;=2,Y360*$Y$3),IF(AB360&gt;=2,AB360*$AB$3),IF(AE360&gt;=2,AE360*$AE$3),IF(AH360&gt;=2,AH360*$AH$3),IF(AK360&gt;=2,AK360*$AK$3))))),"")</f>
        <v/>
      </c>
      <c r="AM360" s="4" t="str">
        <f>IF(COUNT($A360)=0,"",IF(COUNT(W360)=0,"--",IF(COUNTIF(B360:Y360,"3E")&gt;0,"3E",TRUNC(SUM(IF(N(D360)&gt;=2,D$3*D360,0),IF(N(G360)&gt;=2,G$3*G360,0),IF(N(J360)&gt;=2,J$3*J360,0),IF(N(M360)&gt;=2,M$3*M360,0),IF(N(P360)&gt;=2,P$3*P360,0),IF(N(S360)&gt;=2,S$3*S360,0),IF(N(AB360)&gt;=2,AB$3*AB360,0),IF(N(AE360)&gt;=2,AE$3*AE360,0),IF(N(AH360)&gt;=2,AH$3*AH360,0),IF(N(V360)&gt;=2,V$3*V360,0),IF(N(Y360)&gt;=2,Y$3*Y360,0))/TCP,3))))</f>
        <v/>
      </c>
      <c r="AN360" s="2" t="str">
        <f>IFERROR(IF(COUNT($A360)=0,"",IF(COUNT(W360)=0,"--",IF(COUNTIF(B360:AK360,"3E")&gt;0,"3E",SUM(IF(D360&gt;=2,$D$3),IF(G360&gt;=2,$G$3),IF(J360&gt;=2,$J$3),IF(M360&gt;=2,$M$3),IF(P360&gt;=2,$P$3),IF(S360&gt;=2,$S$3),IF(V360&gt;=2,$V$3),IF(Y360&gt;=2,$Y$3),IF(AB360&gt;=2,$AB$3),IF(AE360&gt;=2,$AE$3),IF(AH360&gt;=2,$AH$3),IF(AK360&gt;=2,$AK$3))))),"")</f>
        <v/>
      </c>
      <c r="AO360" s="2" t="str">
        <f>IF(AM360="3E","3E",IF(COUNT($A360)=0,"",IF(COUNT(AK360)=0,"I",LOOKUP(AM360,{0,2,2.25,2.5,2.75,3,3.25,3.5,3.75,4},{"F","D","C","C+","B-","B","B+","A-","A","A+"}))))</f>
        <v/>
      </c>
      <c r="AP360" s="2" t="str">
        <f>IF(AM360="3E","3E",IF(OR(COUNT($A360)=0,COUNT(W360)=0),"",IF(AND(Y360&gt;=2,AM360&gt;=2,AN360&gt;=28),"PASS","FAIL")))</f>
        <v/>
      </c>
      <c r="AQ360" s="2" t="str">
        <f>IF(COUNT($A360)=0,"",IF(AP360="3E","3E",IF(AP360="PASS",CONCATENATE(IF(N(D360)&lt;2,"411F,",""),IF(N(G360)&lt;2,"412F,",""),IF(N(J360)&lt;2,"413F,",""),IF(N(M360)&lt;2,"421F,",""),IF(N(P360)&lt;2,"422F,",""),IF(N(S360)&lt;2,"423F,",""),IF(N(AB360)&lt;2,"431F,",""),IF(N(AE360)&lt;2,"432F,",""),IF(N(AH360)&lt;2,"433F,","")),"")))</f>
        <v/>
      </c>
      <c r="AR360" s="6" t="str">
        <f t="shared" si="6"/>
        <v/>
      </c>
    </row>
    <row r="361" spans="1:44" ht="18.95" customHeight="1" x14ac:dyDescent="0.25">
      <c r="A361" s="93" t="str">
        <f>IF(DR!$B363="","",DR!$B363)</f>
        <v/>
      </c>
      <c r="B361" s="5" t="str">
        <f>IF(COUNT($A361)=0,"",IF($A361&lt;&gt;DR!$B363,"ERR",DR!J363))</f>
        <v/>
      </c>
      <c r="C361" s="2" t="str">
        <f>IF(COUNT($A361)=0,"",IF(B361="3E","3E",IF(B361="","I",LOOKUP(B361/D$2,{0,0.4,0.45,0.5,0.55,0.6,0.65,0.7,0.75,0.8,1},{"F","D","C","C+","B-","B","B+","A-","A","A+"}))))</f>
        <v/>
      </c>
      <c r="D361" s="99" t="str">
        <f>IF(COUNT($A361)=0,"",IF(B361="","--",IF(B361="3E","3E",LOOKUP(B361/D$2,{0,0.4,0.45,0.5,0.55,0.6,0.65,0.7,0.75,0.8,1},{0,2,2.25,2.5,2.75,3,3.25,3.5,3.75,4}))))</f>
        <v/>
      </c>
      <c r="E361" s="5" t="str">
        <f>IF(COUNT($A361)=0,"",IF($A361&lt;&gt;DR!$B363,"ERR",DR!R363))</f>
        <v/>
      </c>
      <c r="F361" s="2" t="str">
        <f>IF(COUNT($A361)=0,"",IF(E361="3E","3E",IF(E361="","I",LOOKUP(E361/G$2,{0,0.4,0.45,0.5,0.55,0.6,0.65,0.7,0.75,0.8,1},{"F","D","C","C+","B-","B","B+","A-","A","A+"}))))</f>
        <v/>
      </c>
      <c r="G361" s="99" t="str">
        <f>IF(COUNT($A361)=0,"",IF(E361="","--",IF(E361="3E","3E",LOOKUP(E361/G$2,{0,0.4,0.45,0.5,0.55,0.6,0.65,0.7,0.75,0.8,1},{0,2,2.25,2.5,2.75,3,3.25,3.5,3.75,4}))))</f>
        <v/>
      </c>
      <c r="H361" s="5" t="str">
        <f>IF(COUNT($A361)=0,"",IF($A361&lt;&gt;DR!$B363,"ERR",DR!Z363))</f>
        <v/>
      </c>
      <c r="I361" s="2" t="str">
        <f>IF(COUNT($A361)=0,"",IF(H361="3E","3E",IF(H361="","I",LOOKUP(H361/J$2,{0,0.4,0.45,0.5,0.55,0.6,0.65,0.7,0.75,0.8,1},{"F","D","C","C+","B-","B","B+","A-","A","A+"}))))</f>
        <v/>
      </c>
      <c r="J361" s="99" t="str">
        <f>IF(COUNT($A361)=0,"",IF(H361="","--",IF(H361="3E","3E",LOOKUP(H361/J$2,{0,0.4,0.45,0.5,0.55,0.6,0.65,0.7,0.75,0.8,1},{0,2,2.25,2.5,2.75,3,3.25,3.5,3.75,4}))))</f>
        <v/>
      </c>
      <c r="K361" s="5" t="str">
        <f>IF(COUNT($A361)=0,"",IF($A361&lt;&gt;DR!$B363,"ERR",DR!AH363))</f>
        <v/>
      </c>
      <c r="L361" s="2" t="str">
        <f>IF(COUNT($A361)=0,"",IF(K361="3E","3E",IF(K361="","I",LOOKUP(K361/M$2,{0,0.4,0.45,0.5,0.55,0.6,0.65,0.7,0.75,0.8,1},{"F","D","C","C+","B-","B","B+","A-","A","A+"}))))</f>
        <v/>
      </c>
      <c r="M361" s="99" t="str">
        <f>IF(COUNT($A361)=0,"",IF(K361="","--",IF(K361="3E","3E",LOOKUP(K361/M$2,{0,0.4,0.45,0.5,0.55,0.6,0.65,0.7,0.75,0.8,1},{0,2,2.25,2.5,2.75,3,3.25,3.5,3.75,4}))))</f>
        <v/>
      </c>
      <c r="N361" s="5" t="str">
        <f>IF(COUNT($A361)=0,"",IF($A361&lt;&gt;DR!$B363,"ERR",DR!AP363))</f>
        <v/>
      </c>
      <c r="O361" s="2" t="str">
        <f>IF(COUNT($A361)=0,"",IF(N361="3E","3E",IF(N361="","I",LOOKUP(N361/P$2,{0,0.4,0.45,0.5,0.55,0.6,0.65,0.7,0.75,0.8,1},{"F","D","C","C+","B-","B","B+","A-","A","A+"}))))</f>
        <v/>
      </c>
      <c r="P361" s="99" t="str">
        <f>IF(COUNT($A361)=0,"",IF(N361="","--",IF(N361="3E","3E",LOOKUP(N361/P$2,{0,0.4,0.45,0.5,0.55,0.6,0.65,0.7,0.75,0.8,1},{0,2,2.25,2.5,2.75,3,3.25,3.5,3.75,4}))))</f>
        <v/>
      </c>
      <c r="Q361" s="5" t="str">
        <f>IF(COUNT($A361)=0,"",IF($A361&lt;&gt;DR!$B363,"ERR",DR!AX363))</f>
        <v/>
      </c>
      <c r="R361" s="2" t="str">
        <f>IF(COUNT($A361)=0,"",IF(Q361="3E","3E",IF(Q361="","I",LOOKUP(Q361/S$2,{0,0.4,0.45,0.5,0.55,0.6,0.65,0.7,0.75,0.8,1},{"F","D","C","C+","B-","B","B+","A-","A","A+"}))))</f>
        <v/>
      </c>
      <c r="S361" s="99" t="str">
        <f>IF(COUNT($A361)=0,"",IF(Q361="","--",IF(Q361="3E","3E",LOOKUP(Q361/S$2,{0,0.4,0.45,0.5,0.55,0.6,0.65,0.7,0.75,0.8,1},{0,2,2.25,2.5,2.75,3,3.25,3.5,3.75,4}))))</f>
        <v/>
      </c>
      <c r="T361" s="5" t="str">
        <f>IF(OR(COUNT($A361)=0,DR!BZ363=""),"",IF($A361&lt;&gt;DR!$B363,"ERR",DR!BZ363))</f>
        <v/>
      </c>
      <c r="U361" s="2" t="str">
        <f>IF(COUNT($A361)=0,"",IF(T361="3E","3E",IF(T361="","I",LOOKUP(T361/V$2,{0,0.4,0.45,0.5,0.55,0.6,0.65,0.7,0.75,0.8,1},{"F","D","C","C+","B-","B","B+","A-","A","A+"}))))</f>
        <v/>
      </c>
      <c r="V361" s="99" t="str">
        <f>IF(COUNT($A361)=0,"",IF(T361="","--",IF(T361="3E","3E",LOOKUP(T361/V$2,{0,0.4,0.45,0.5,0.55,0.6,0.65,0.7,0.75,0.8,1},{0,2,2.25,2.5,2.75,3,3.25,3.5,3.75,4}))))</f>
        <v/>
      </c>
      <c r="W361" s="5" t="str">
        <f>IF(COUNT($A361)=0,"",IF($A361&lt;&gt;DR!$B363,"ERR",IF(DR!$A363="IM",DR!CL363,DR!CK363)))</f>
        <v/>
      </c>
      <c r="X361" s="2" t="str">
        <f>IF(COUNT($A361)=0,"",IF(W361="3E","3E",IF(W361="","I",LOOKUP(W361/Y$2,{0,0.4,0.45,0.5,0.55,0.6,0.65,0.7,0.75,0.8,1},{"F","D","C","C+","B-","B","B+","A-","A","A+"}))))</f>
        <v/>
      </c>
      <c r="Y361" s="99" t="str">
        <f>IF(COUNT($A361)=0,"",IF(W361="","--",IF(W361="3E","3E",LOOKUP(W361/Y$2,{0,0.4,0.45,0.5,0.55,0.6,0.65,0.7,0.75,0.8,1},{0,2,2.25,2.5,2.75,3,3.25,3.5,3.75,4}))))</f>
        <v/>
      </c>
      <c r="Z361" s="5" t="str">
        <f>IF(COUNT($A361)=0,"",IF($A361&lt;&gt;DR!$B363,"ERR",DR!BF363))</f>
        <v/>
      </c>
      <c r="AA361" s="2" t="str">
        <f>IF(COUNT($A361)=0,"",IF(Z361="3E","3E",IF(Z361="","I",LOOKUP(Z361/AB$2,{0,0.4,0.45,0.5,0.55,0.6,0.65,0.7,0.75,0.8,1},{"F","D","C","C+","B-","B","B+","A-","A","A+"}))))</f>
        <v/>
      </c>
      <c r="AB361" s="99" t="str">
        <f>IF(COUNT($A361)=0,"",IF(Z361="","--",IF(Z361="3E","3E",LOOKUP(Z361/AB$2,{0,0.4,0.45,0.5,0.55,0.6,0.65,0.7,0.75,0.8,1},{0,2,2.25,2.5,2.75,3,3.25,3.5,3.75,4}))))</f>
        <v/>
      </c>
      <c r="AC361" s="5" t="str">
        <f>IF(COUNT($A361)=0,"",IF($A361&lt;&gt;DR!$B363,"ERR",DR!BG363))</f>
        <v/>
      </c>
      <c r="AD361" s="2" t="str">
        <f>IF(COUNT($A361)=0,"",IF(AC361="3E","3E",IF(AC361="","I",LOOKUP(AC361/AE$2,{0,0.4,0.45,0.5,0.55,0.6,0.65,0.7,0.75,0.8,1},{"F","D","C","C+","B-","B","B+","A-","A","A+"}))))</f>
        <v/>
      </c>
      <c r="AE361" s="99" t="str">
        <f>IF(COUNT($A361)=0,"",IF(AC361="","--",IF(AC361="3E","3E",LOOKUP(AC361/AE$2,{0,0.4,0.45,0.5,0.55,0.6,0.65,0.7,0.75,0.8,1},{0,2,2.25,2.5,2.75,3,3.25,3.5,3.75,4}))))</f>
        <v/>
      </c>
      <c r="AF361" s="5" t="str">
        <f>IF(COUNT($A361)=0,"",IF($A361&lt;&gt;DR!$B363,"ERR",DR!BQ363))</f>
        <v/>
      </c>
      <c r="AG361" s="2" t="str">
        <f>IF(COUNT($A361)=0,"",IF(AF361="3E","3E",IF(AF361="","I",LOOKUP(AF361/AH$2,{0,0.4,0.45,0.5,0.55,0.6,0.65,0.7,0.75,0.8,1},{"F","D","C","C+","B-","B","B+","A-","A","A+"}))))</f>
        <v/>
      </c>
      <c r="AH361" s="99" t="str">
        <f>IF(COUNT($A361)=0,"",IF(AF361="","--",IF(AF361="3E","3E",LOOKUP(AF361/AH$2,{0,0.4,0.45,0.5,0.55,0.6,0.65,0.7,0.75,0.8,1},{0,2,2.25,2.5,2.75,3,3.25,3.5,3.75,4}))))</f>
        <v/>
      </c>
      <c r="AI361" s="5" t="str">
        <f>IF(COUNT($A361)=0,"",IF($A361&lt;&gt;DR!$B363,"ERR",DR!BY363))</f>
        <v/>
      </c>
      <c r="AJ361" s="2" t="str">
        <f>IF(COUNT($A361)=0,"",IF(AI361="3E","3E",IF(AI361="","I",LOOKUP(AI361/AK$2,{0,0.4,0.45,0.5,0.55,0.6,0.65,0.7,0.75,0.8,1},{"F","D","C","C+","B-","B","B+","A-","A","A+"}))))</f>
        <v/>
      </c>
      <c r="AK361" s="103" t="str">
        <f>IF(COUNT($A361)=0,"",IF(AI361="","--",IF(AI361="3E","3E",LOOKUP(AI361/AK$2,{0,0.4,0.45,0.5,0.55,0.6,0.65,0.7,0.75,0.8,1},{0,2,2.25,2.5,2.75,3,3.25,3.5,3.75,4}))))</f>
        <v/>
      </c>
      <c r="AL361" s="94" t="str">
        <f>IFERROR(IF(COUNT($A361)=0,"",IF(COUNT(W361)=0,"--",IF(COUNTIF(B361:AK361,"3E")&gt;0,"3E",SUM(IF(D361&gt;=2,D361*$D$3),IF(G361&gt;=2,G361*$G$3),IF(J361&gt;=2,J361*$J$3),IF(M361&gt;=2,M361*$M$3),IF(P361&gt;=2,P361*$P$3),IF(S361&gt;=2,S361*$S$3),IF(V361&gt;=2,V361*$V$3),IF(Y361&gt;=2,Y361*$Y$3),IF(AB361&gt;=2,AB361*$AB$3),IF(AE361&gt;=2,AE361*$AE$3),IF(AH361&gt;=2,AH361*$AH$3),IF(AK361&gt;=2,AK361*$AK$3))))),"")</f>
        <v/>
      </c>
      <c r="AM361" s="4" t="str">
        <f>IF(COUNT($A361)=0,"",IF(COUNT(W361)=0,"--",IF(COUNTIF(B361:Y361,"3E")&gt;0,"3E",TRUNC(SUM(IF(N(D361)&gt;=2,D$3*D361,0),IF(N(G361)&gt;=2,G$3*G361,0),IF(N(J361)&gt;=2,J$3*J361,0),IF(N(M361)&gt;=2,M$3*M361,0),IF(N(P361)&gt;=2,P$3*P361,0),IF(N(S361)&gt;=2,S$3*S361,0),IF(N(AB361)&gt;=2,AB$3*AB361,0),IF(N(AE361)&gt;=2,AE$3*AE361,0),IF(N(AH361)&gt;=2,AH$3*AH361,0),IF(N(V361)&gt;=2,V$3*V361,0),IF(N(Y361)&gt;=2,Y$3*Y361,0))/TCP,3))))</f>
        <v/>
      </c>
      <c r="AN361" s="2" t="str">
        <f>IFERROR(IF(COUNT($A361)=0,"",IF(COUNT(W361)=0,"--",IF(COUNTIF(B361:AK361,"3E")&gt;0,"3E",SUM(IF(D361&gt;=2,$D$3),IF(G361&gt;=2,$G$3),IF(J361&gt;=2,$J$3),IF(M361&gt;=2,$M$3),IF(P361&gt;=2,$P$3),IF(S361&gt;=2,$S$3),IF(V361&gt;=2,$V$3),IF(Y361&gt;=2,$Y$3),IF(AB361&gt;=2,$AB$3),IF(AE361&gt;=2,$AE$3),IF(AH361&gt;=2,$AH$3),IF(AK361&gt;=2,$AK$3))))),"")</f>
        <v/>
      </c>
      <c r="AO361" s="2" t="str">
        <f>IF(AM361="3E","3E",IF(COUNT($A361)=0,"",IF(COUNT(AK361)=0,"I",LOOKUP(AM361,{0,2,2.25,2.5,2.75,3,3.25,3.5,3.75,4},{"F","D","C","C+","B-","B","B+","A-","A","A+"}))))</f>
        <v/>
      </c>
      <c r="AP361" s="2" t="str">
        <f>IF(AM361="3E","3E",IF(OR(COUNT($A361)=0,COUNT(W361)=0),"",IF(AND(Y361&gt;=2,AM361&gt;=2,AN361&gt;=28),"PASS","FAIL")))</f>
        <v/>
      </c>
      <c r="AQ361" s="2" t="str">
        <f>IF(COUNT($A361)=0,"",IF(AP361="3E","3E",IF(AP361="PASS",CONCATENATE(IF(N(D361)&lt;2,"411F,",""),IF(N(G361)&lt;2,"412F,",""),IF(N(J361)&lt;2,"413F,",""),IF(N(M361)&lt;2,"421F,",""),IF(N(P361)&lt;2,"422F,",""),IF(N(S361)&lt;2,"423F,",""),IF(N(AB361)&lt;2,"431F,",""),IF(N(AE361)&lt;2,"432F,",""),IF(N(AH361)&lt;2,"433F,","")),"")))</f>
        <v/>
      </c>
      <c r="AR361" s="6" t="str">
        <f t="shared" si="6"/>
        <v/>
      </c>
    </row>
    <row r="362" spans="1:44" ht="18.95" customHeight="1" x14ac:dyDescent="0.25">
      <c r="A362" s="93" t="str">
        <f>IF(DR!$B364="","",DR!$B364)</f>
        <v/>
      </c>
      <c r="B362" s="5" t="str">
        <f>IF(COUNT($A362)=0,"",IF($A362&lt;&gt;DR!$B364,"ERR",DR!J364))</f>
        <v/>
      </c>
      <c r="C362" s="2" t="str">
        <f>IF(COUNT($A362)=0,"",IF(B362="3E","3E",IF(B362="","I",LOOKUP(B362/D$2,{0,0.4,0.45,0.5,0.55,0.6,0.65,0.7,0.75,0.8,1},{"F","D","C","C+","B-","B","B+","A-","A","A+"}))))</f>
        <v/>
      </c>
      <c r="D362" s="99" t="str">
        <f>IF(COUNT($A362)=0,"",IF(B362="","--",IF(B362="3E","3E",LOOKUP(B362/D$2,{0,0.4,0.45,0.5,0.55,0.6,0.65,0.7,0.75,0.8,1},{0,2,2.25,2.5,2.75,3,3.25,3.5,3.75,4}))))</f>
        <v/>
      </c>
      <c r="E362" s="5" t="str">
        <f>IF(COUNT($A362)=0,"",IF($A362&lt;&gt;DR!$B364,"ERR",DR!R364))</f>
        <v/>
      </c>
      <c r="F362" s="2" t="str">
        <f>IF(COUNT($A362)=0,"",IF(E362="3E","3E",IF(E362="","I",LOOKUP(E362/G$2,{0,0.4,0.45,0.5,0.55,0.6,0.65,0.7,0.75,0.8,1},{"F","D","C","C+","B-","B","B+","A-","A","A+"}))))</f>
        <v/>
      </c>
      <c r="G362" s="99" t="str">
        <f>IF(COUNT($A362)=0,"",IF(E362="","--",IF(E362="3E","3E",LOOKUP(E362/G$2,{0,0.4,0.45,0.5,0.55,0.6,0.65,0.7,0.75,0.8,1},{0,2,2.25,2.5,2.75,3,3.25,3.5,3.75,4}))))</f>
        <v/>
      </c>
      <c r="H362" s="5" t="str">
        <f>IF(COUNT($A362)=0,"",IF($A362&lt;&gt;DR!$B364,"ERR",DR!Z364))</f>
        <v/>
      </c>
      <c r="I362" s="2" t="str">
        <f>IF(COUNT($A362)=0,"",IF(H362="3E","3E",IF(H362="","I",LOOKUP(H362/J$2,{0,0.4,0.45,0.5,0.55,0.6,0.65,0.7,0.75,0.8,1},{"F","D","C","C+","B-","B","B+","A-","A","A+"}))))</f>
        <v/>
      </c>
      <c r="J362" s="99" t="str">
        <f>IF(COUNT($A362)=0,"",IF(H362="","--",IF(H362="3E","3E",LOOKUP(H362/J$2,{0,0.4,0.45,0.5,0.55,0.6,0.65,0.7,0.75,0.8,1},{0,2,2.25,2.5,2.75,3,3.25,3.5,3.75,4}))))</f>
        <v/>
      </c>
      <c r="K362" s="5" t="str">
        <f>IF(COUNT($A362)=0,"",IF($A362&lt;&gt;DR!$B364,"ERR",DR!AH364))</f>
        <v/>
      </c>
      <c r="L362" s="2" t="str">
        <f>IF(COUNT($A362)=0,"",IF(K362="3E","3E",IF(K362="","I",LOOKUP(K362/M$2,{0,0.4,0.45,0.5,0.55,0.6,0.65,0.7,0.75,0.8,1},{"F","D","C","C+","B-","B","B+","A-","A","A+"}))))</f>
        <v/>
      </c>
      <c r="M362" s="99" t="str">
        <f>IF(COUNT($A362)=0,"",IF(K362="","--",IF(K362="3E","3E",LOOKUP(K362/M$2,{0,0.4,0.45,0.5,0.55,0.6,0.65,0.7,0.75,0.8,1},{0,2,2.25,2.5,2.75,3,3.25,3.5,3.75,4}))))</f>
        <v/>
      </c>
      <c r="N362" s="5" t="str">
        <f>IF(COUNT($A362)=0,"",IF($A362&lt;&gt;DR!$B364,"ERR",DR!AP364))</f>
        <v/>
      </c>
      <c r="O362" s="2" t="str">
        <f>IF(COUNT($A362)=0,"",IF(N362="3E","3E",IF(N362="","I",LOOKUP(N362/P$2,{0,0.4,0.45,0.5,0.55,0.6,0.65,0.7,0.75,0.8,1},{"F","D","C","C+","B-","B","B+","A-","A","A+"}))))</f>
        <v/>
      </c>
      <c r="P362" s="99" t="str">
        <f>IF(COUNT($A362)=0,"",IF(N362="","--",IF(N362="3E","3E",LOOKUP(N362/P$2,{0,0.4,0.45,0.5,0.55,0.6,0.65,0.7,0.75,0.8,1},{0,2,2.25,2.5,2.75,3,3.25,3.5,3.75,4}))))</f>
        <v/>
      </c>
      <c r="Q362" s="5" t="str">
        <f>IF(COUNT($A362)=0,"",IF($A362&lt;&gt;DR!$B364,"ERR",DR!AX364))</f>
        <v/>
      </c>
      <c r="R362" s="2" t="str">
        <f>IF(COUNT($A362)=0,"",IF(Q362="3E","3E",IF(Q362="","I",LOOKUP(Q362/S$2,{0,0.4,0.45,0.5,0.55,0.6,0.65,0.7,0.75,0.8,1},{"F","D","C","C+","B-","B","B+","A-","A","A+"}))))</f>
        <v/>
      </c>
      <c r="S362" s="99" t="str">
        <f>IF(COUNT($A362)=0,"",IF(Q362="","--",IF(Q362="3E","3E",LOOKUP(Q362/S$2,{0,0.4,0.45,0.5,0.55,0.6,0.65,0.7,0.75,0.8,1},{0,2,2.25,2.5,2.75,3,3.25,3.5,3.75,4}))))</f>
        <v/>
      </c>
      <c r="T362" s="5" t="str">
        <f>IF(OR(COUNT($A362)=0,DR!BZ364=""),"",IF($A362&lt;&gt;DR!$B364,"ERR",DR!BZ364))</f>
        <v/>
      </c>
      <c r="U362" s="2" t="str">
        <f>IF(COUNT($A362)=0,"",IF(T362="3E","3E",IF(T362="","I",LOOKUP(T362/V$2,{0,0.4,0.45,0.5,0.55,0.6,0.65,0.7,0.75,0.8,1},{"F","D","C","C+","B-","B","B+","A-","A","A+"}))))</f>
        <v/>
      </c>
      <c r="V362" s="99" t="str">
        <f>IF(COUNT($A362)=0,"",IF(T362="","--",IF(T362="3E","3E",LOOKUP(T362/V$2,{0,0.4,0.45,0.5,0.55,0.6,0.65,0.7,0.75,0.8,1},{0,2,2.25,2.5,2.75,3,3.25,3.5,3.75,4}))))</f>
        <v/>
      </c>
      <c r="W362" s="5" t="str">
        <f>IF(COUNT($A362)=0,"",IF($A362&lt;&gt;DR!$B364,"ERR",IF(DR!$A364="IM",DR!CL364,DR!CK364)))</f>
        <v/>
      </c>
      <c r="X362" s="2" t="str">
        <f>IF(COUNT($A362)=0,"",IF(W362="3E","3E",IF(W362="","I",LOOKUP(W362/Y$2,{0,0.4,0.45,0.5,0.55,0.6,0.65,0.7,0.75,0.8,1},{"F","D","C","C+","B-","B","B+","A-","A","A+"}))))</f>
        <v/>
      </c>
      <c r="Y362" s="99" t="str">
        <f>IF(COUNT($A362)=0,"",IF(W362="","--",IF(W362="3E","3E",LOOKUP(W362/Y$2,{0,0.4,0.45,0.5,0.55,0.6,0.65,0.7,0.75,0.8,1},{0,2,2.25,2.5,2.75,3,3.25,3.5,3.75,4}))))</f>
        <v/>
      </c>
      <c r="Z362" s="5" t="str">
        <f>IF(COUNT($A362)=0,"",IF($A362&lt;&gt;DR!$B364,"ERR",DR!BF364))</f>
        <v/>
      </c>
      <c r="AA362" s="2" t="str">
        <f>IF(COUNT($A362)=0,"",IF(Z362="3E","3E",IF(Z362="","I",LOOKUP(Z362/AB$2,{0,0.4,0.45,0.5,0.55,0.6,0.65,0.7,0.75,0.8,1},{"F","D","C","C+","B-","B","B+","A-","A","A+"}))))</f>
        <v/>
      </c>
      <c r="AB362" s="99" t="str">
        <f>IF(COUNT($A362)=0,"",IF(Z362="","--",IF(Z362="3E","3E",LOOKUP(Z362/AB$2,{0,0.4,0.45,0.5,0.55,0.6,0.65,0.7,0.75,0.8,1},{0,2,2.25,2.5,2.75,3,3.25,3.5,3.75,4}))))</f>
        <v/>
      </c>
      <c r="AC362" s="5" t="str">
        <f>IF(COUNT($A362)=0,"",IF($A362&lt;&gt;DR!$B364,"ERR",DR!BG364))</f>
        <v/>
      </c>
      <c r="AD362" s="2" t="str">
        <f>IF(COUNT($A362)=0,"",IF(AC362="3E","3E",IF(AC362="","I",LOOKUP(AC362/AE$2,{0,0.4,0.45,0.5,0.55,0.6,0.65,0.7,0.75,0.8,1},{"F","D","C","C+","B-","B","B+","A-","A","A+"}))))</f>
        <v/>
      </c>
      <c r="AE362" s="99" t="str">
        <f>IF(COUNT($A362)=0,"",IF(AC362="","--",IF(AC362="3E","3E",LOOKUP(AC362/AE$2,{0,0.4,0.45,0.5,0.55,0.6,0.65,0.7,0.75,0.8,1},{0,2,2.25,2.5,2.75,3,3.25,3.5,3.75,4}))))</f>
        <v/>
      </c>
      <c r="AF362" s="5" t="str">
        <f>IF(COUNT($A362)=0,"",IF($A362&lt;&gt;DR!$B364,"ERR",DR!BQ364))</f>
        <v/>
      </c>
      <c r="AG362" s="2" t="str">
        <f>IF(COUNT($A362)=0,"",IF(AF362="3E","3E",IF(AF362="","I",LOOKUP(AF362/AH$2,{0,0.4,0.45,0.5,0.55,0.6,0.65,0.7,0.75,0.8,1},{"F","D","C","C+","B-","B","B+","A-","A","A+"}))))</f>
        <v/>
      </c>
      <c r="AH362" s="99" t="str">
        <f>IF(COUNT($A362)=0,"",IF(AF362="","--",IF(AF362="3E","3E",LOOKUP(AF362/AH$2,{0,0.4,0.45,0.5,0.55,0.6,0.65,0.7,0.75,0.8,1},{0,2,2.25,2.5,2.75,3,3.25,3.5,3.75,4}))))</f>
        <v/>
      </c>
      <c r="AI362" s="5" t="str">
        <f>IF(COUNT($A362)=0,"",IF($A362&lt;&gt;DR!$B364,"ERR",DR!BY364))</f>
        <v/>
      </c>
      <c r="AJ362" s="2" t="str">
        <f>IF(COUNT($A362)=0,"",IF(AI362="3E","3E",IF(AI362="","I",LOOKUP(AI362/AK$2,{0,0.4,0.45,0.5,0.55,0.6,0.65,0.7,0.75,0.8,1},{"F","D","C","C+","B-","B","B+","A-","A","A+"}))))</f>
        <v/>
      </c>
      <c r="AK362" s="103" t="str">
        <f>IF(COUNT($A362)=0,"",IF(AI362="","--",IF(AI362="3E","3E",LOOKUP(AI362/AK$2,{0,0.4,0.45,0.5,0.55,0.6,0.65,0.7,0.75,0.8,1},{0,2,2.25,2.5,2.75,3,3.25,3.5,3.75,4}))))</f>
        <v/>
      </c>
      <c r="AL362" s="94" t="str">
        <f>IFERROR(IF(COUNT($A362)=0,"",IF(COUNT(W362)=0,"--",IF(COUNTIF(B362:AK362,"3E")&gt;0,"3E",SUM(IF(D362&gt;=2,D362*$D$3),IF(G362&gt;=2,G362*$G$3),IF(J362&gt;=2,J362*$J$3),IF(M362&gt;=2,M362*$M$3),IF(P362&gt;=2,P362*$P$3),IF(S362&gt;=2,S362*$S$3),IF(V362&gt;=2,V362*$V$3),IF(Y362&gt;=2,Y362*$Y$3),IF(AB362&gt;=2,AB362*$AB$3),IF(AE362&gt;=2,AE362*$AE$3),IF(AH362&gt;=2,AH362*$AH$3),IF(AK362&gt;=2,AK362*$AK$3))))),"")</f>
        <v/>
      </c>
      <c r="AM362" s="4" t="str">
        <f>IF(COUNT($A362)=0,"",IF(COUNT(W362)=0,"--",IF(COUNTIF(B362:Y362,"3E")&gt;0,"3E",TRUNC(SUM(IF(N(D362)&gt;=2,D$3*D362,0),IF(N(G362)&gt;=2,G$3*G362,0),IF(N(J362)&gt;=2,J$3*J362,0),IF(N(M362)&gt;=2,M$3*M362,0),IF(N(P362)&gt;=2,P$3*P362,0),IF(N(S362)&gt;=2,S$3*S362,0),IF(N(AB362)&gt;=2,AB$3*AB362,0),IF(N(AE362)&gt;=2,AE$3*AE362,0),IF(N(AH362)&gt;=2,AH$3*AH362,0),IF(N(V362)&gt;=2,V$3*V362,0),IF(N(Y362)&gt;=2,Y$3*Y362,0))/TCP,3))))</f>
        <v/>
      </c>
      <c r="AN362" s="2" t="str">
        <f>IFERROR(IF(COUNT($A362)=0,"",IF(COUNT(W362)=0,"--",IF(COUNTIF(B362:AK362,"3E")&gt;0,"3E",SUM(IF(D362&gt;=2,$D$3),IF(G362&gt;=2,$G$3),IF(J362&gt;=2,$J$3),IF(M362&gt;=2,$M$3),IF(P362&gt;=2,$P$3),IF(S362&gt;=2,$S$3),IF(V362&gt;=2,$V$3),IF(Y362&gt;=2,$Y$3),IF(AB362&gt;=2,$AB$3),IF(AE362&gt;=2,$AE$3),IF(AH362&gt;=2,$AH$3),IF(AK362&gt;=2,$AK$3))))),"")</f>
        <v/>
      </c>
      <c r="AO362" s="2" t="str">
        <f>IF(AM362="3E","3E",IF(COUNT($A362)=0,"",IF(COUNT(AK362)=0,"I",LOOKUP(AM362,{0,2,2.25,2.5,2.75,3,3.25,3.5,3.75,4},{"F","D","C","C+","B-","B","B+","A-","A","A+"}))))</f>
        <v/>
      </c>
      <c r="AP362" s="2" t="str">
        <f>IF(AM362="3E","3E",IF(OR(COUNT($A362)=0,COUNT(W362)=0),"",IF(AND(Y362&gt;=2,AM362&gt;=2,AN362&gt;=28),"PASS","FAIL")))</f>
        <v/>
      </c>
      <c r="AQ362" s="2" t="str">
        <f>IF(COUNT($A362)=0,"",IF(AP362="3E","3E",IF(AP362="PASS",CONCATENATE(IF(N(D362)&lt;2,"411F,",""),IF(N(G362)&lt;2,"412F,",""),IF(N(J362)&lt;2,"413F,",""),IF(N(M362)&lt;2,"421F,",""),IF(N(P362)&lt;2,"422F,",""),IF(N(S362)&lt;2,"423F,",""),IF(N(AB362)&lt;2,"431F,",""),IF(N(AE362)&lt;2,"432F,",""),IF(N(AH362)&lt;2,"433F,","")),"")))</f>
        <v/>
      </c>
      <c r="AR362" s="6" t="str">
        <f t="shared" si="6"/>
        <v/>
      </c>
    </row>
    <row r="363" spans="1:44" ht="18.95" customHeight="1" x14ac:dyDescent="0.25">
      <c r="A363" s="93" t="str">
        <f>IF(DR!$B365="","",DR!$B365)</f>
        <v/>
      </c>
      <c r="B363" s="5" t="str">
        <f>IF(COUNT($A363)=0,"",IF($A363&lt;&gt;DR!$B365,"ERR",DR!J365))</f>
        <v/>
      </c>
      <c r="C363" s="2" t="str">
        <f>IF(COUNT($A363)=0,"",IF(B363="3E","3E",IF(B363="","I",LOOKUP(B363/D$2,{0,0.4,0.45,0.5,0.55,0.6,0.65,0.7,0.75,0.8,1},{"F","D","C","C+","B-","B","B+","A-","A","A+"}))))</f>
        <v/>
      </c>
      <c r="D363" s="99" t="str">
        <f>IF(COUNT($A363)=0,"",IF(B363="","--",IF(B363="3E","3E",LOOKUP(B363/D$2,{0,0.4,0.45,0.5,0.55,0.6,0.65,0.7,0.75,0.8,1},{0,2,2.25,2.5,2.75,3,3.25,3.5,3.75,4}))))</f>
        <v/>
      </c>
      <c r="E363" s="5" t="str">
        <f>IF(COUNT($A363)=0,"",IF($A363&lt;&gt;DR!$B365,"ERR",DR!R365))</f>
        <v/>
      </c>
      <c r="F363" s="2" t="str">
        <f>IF(COUNT($A363)=0,"",IF(E363="3E","3E",IF(E363="","I",LOOKUP(E363/G$2,{0,0.4,0.45,0.5,0.55,0.6,0.65,0.7,0.75,0.8,1},{"F","D","C","C+","B-","B","B+","A-","A","A+"}))))</f>
        <v/>
      </c>
      <c r="G363" s="99" t="str">
        <f>IF(COUNT($A363)=0,"",IF(E363="","--",IF(E363="3E","3E",LOOKUP(E363/G$2,{0,0.4,0.45,0.5,0.55,0.6,0.65,0.7,0.75,0.8,1},{0,2,2.25,2.5,2.75,3,3.25,3.5,3.75,4}))))</f>
        <v/>
      </c>
      <c r="H363" s="5" t="str">
        <f>IF(COUNT($A363)=0,"",IF($A363&lt;&gt;DR!$B365,"ERR",DR!Z365))</f>
        <v/>
      </c>
      <c r="I363" s="2" t="str">
        <f>IF(COUNT($A363)=0,"",IF(H363="3E","3E",IF(H363="","I",LOOKUP(H363/J$2,{0,0.4,0.45,0.5,0.55,0.6,0.65,0.7,0.75,0.8,1},{"F","D","C","C+","B-","B","B+","A-","A","A+"}))))</f>
        <v/>
      </c>
      <c r="J363" s="99" t="str">
        <f>IF(COUNT($A363)=0,"",IF(H363="","--",IF(H363="3E","3E",LOOKUP(H363/J$2,{0,0.4,0.45,0.5,0.55,0.6,0.65,0.7,0.75,0.8,1},{0,2,2.25,2.5,2.75,3,3.25,3.5,3.75,4}))))</f>
        <v/>
      </c>
      <c r="K363" s="5" t="str">
        <f>IF(COUNT($A363)=0,"",IF($A363&lt;&gt;DR!$B365,"ERR",DR!AH365))</f>
        <v/>
      </c>
      <c r="L363" s="2" t="str">
        <f>IF(COUNT($A363)=0,"",IF(K363="3E","3E",IF(K363="","I",LOOKUP(K363/M$2,{0,0.4,0.45,0.5,0.55,0.6,0.65,0.7,0.75,0.8,1},{"F","D","C","C+","B-","B","B+","A-","A","A+"}))))</f>
        <v/>
      </c>
      <c r="M363" s="99" t="str">
        <f>IF(COUNT($A363)=0,"",IF(K363="","--",IF(K363="3E","3E",LOOKUP(K363/M$2,{0,0.4,0.45,0.5,0.55,0.6,0.65,0.7,0.75,0.8,1},{0,2,2.25,2.5,2.75,3,3.25,3.5,3.75,4}))))</f>
        <v/>
      </c>
      <c r="N363" s="5" t="str">
        <f>IF(COUNT($A363)=0,"",IF($A363&lt;&gt;DR!$B365,"ERR",DR!AP365))</f>
        <v/>
      </c>
      <c r="O363" s="2" t="str">
        <f>IF(COUNT($A363)=0,"",IF(N363="3E","3E",IF(N363="","I",LOOKUP(N363/P$2,{0,0.4,0.45,0.5,0.55,0.6,0.65,0.7,0.75,0.8,1},{"F","D","C","C+","B-","B","B+","A-","A","A+"}))))</f>
        <v/>
      </c>
      <c r="P363" s="99" t="str">
        <f>IF(COUNT($A363)=0,"",IF(N363="","--",IF(N363="3E","3E",LOOKUP(N363/P$2,{0,0.4,0.45,0.5,0.55,0.6,0.65,0.7,0.75,0.8,1},{0,2,2.25,2.5,2.75,3,3.25,3.5,3.75,4}))))</f>
        <v/>
      </c>
      <c r="Q363" s="5" t="str">
        <f>IF(COUNT($A363)=0,"",IF($A363&lt;&gt;DR!$B365,"ERR",DR!AX365))</f>
        <v/>
      </c>
      <c r="R363" s="2" t="str">
        <f>IF(COUNT($A363)=0,"",IF(Q363="3E","3E",IF(Q363="","I",LOOKUP(Q363/S$2,{0,0.4,0.45,0.5,0.55,0.6,0.65,0.7,0.75,0.8,1},{"F","D","C","C+","B-","B","B+","A-","A","A+"}))))</f>
        <v/>
      </c>
      <c r="S363" s="99" t="str">
        <f>IF(COUNT($A363)=0,"",IF(Q363="","--",IF(Q363="3E","3E",LOOKUP(Q363/S$2,{0,0.4,0.45,0.5,0.55,0.6,0.65,0.7,0.75,0.8,1},{0,2,2.25,2.5,2.75,3,3.25,3.5,3.75,4}))))</f>
        <v/>
      </c>
      <c r="T363" s="5" t="str">
        <f>IF(OR(COUNT($A363)=0,DR!BZ365=""),"",IF($A363&lt;&gt;DR!$B365,"ERR",DR!BZ365))</f>
        <v/>
      </c>
      <c r="U363" s="2" t="str">
        <f>IF(COUNT($A363)=0,"",IF(T363="3E","3E",IF(T363="","I",LOOKUP(T363/V$2,{0,0.4,0.45,0.5,0.55,0.6,0.65,0.7,0.75,0.8,1},{"F","D","C","C+","B-","B","B+","A-","A","A+"}))))</f>
        <v/>
      </c>
      <c r="V363" s="99" t="str">
        <f>IF(COUNT($A363)=0,"",IF(T363="","--",IF(T363="3E","3E",LOOKUP(T363/V$2,{0,0.4,0.45,0.5,0.55,0.6,0.65,0.7,0.75,0.8,1},{0,2,2.25,2.5,2.75,3,3.25,3.5,3.75,4}))))</f>
        <v/>
      </c>
      <c r="W363" s="5" t="str">
        <f>IF(COUNT($A363)=0,"",IF($A363&lt;&gt;DR!$B365,"ERR",IF(DR!$A365="IM",DR!CL365,DR!CK365)))</f>
        <v/>
      </c>
      <c r="X363" s="2" t="str">
        <f>IF(COUNT($A363)=0,"",IF(W363="3E","3E",IF(W363="","I",LOOKUP(W363/Y$2,{0,0.4,0.45,0.5,0.55,0.6,0.65,0.7,0.75,0.8,1},{"F","D","C","C+","B-","B","B+","A-","A","A+"}))))</f>
        <v/>
      </c>
      <c r="Y363" s="99" t="str">
        <f>IF(COUNT($A363)=0,"",IF(W363="","--",IF(W363="3E","3E",LOOKUP(W363/Y$2,{0,0.4,0.45,0.5,0.55,0.6,0.65,0.7,0.75,0.8,1},{0,2,2.25,2.5,2.75,3,3.25,3.5,3.75,4}))))</f>
        <v/>
      </c>
      <c r="Z363" s="5" t="str">
        <f>IF(COUNT($A363)=0,"",IF($A363&lt;&gt;DR!$B365,"ERR",DR!BF365))</f>
        <v/>
      </c>
      <c r="AA363" s="2" t="str">
        <f>IF(COUNT($A363)=0,"",IF(Z363="3E","3E",IF(Z363="","I",LOOKUP(Z363/AB$2,{0,0.4,0.45,0.5,0.55,0.6,0.65,0.7,0.75,0.8,1},{"F","D","C","C+","B-","B","B+","A-","A","A+"}))))</f>
        <v/>
      </c>
      <c r="AB363" s="99" t="str">
        <f>IF(COUNT($A363)=0,"",IF(Z363="","--",IF(Z363="3E","3E",LOOKUP(Z363/AB$2,{0,0.4,0.45,0.5,0.55,0.6,0.65,0.7,0.75,0.8,1},{0,2,2.25,2.5,2.75,3,3.25,3.5,3.75,4}))))</f>
        <v/>
      </c>
      <c r="AC363" s="5" t="str">
        <f>IF(COUNT($A363)=0,"",IF($A363&lt;&gt;DR!$B365,"ERR",DR!BG365))</f>
        <v/>
      </c>
      <c r="AD363" s="2" t="str">
        <f>IF(COUNT($A363)=0,"",IF(AC363="3E","3E",IF(AC363="","I",LOOKUP(AC363/AE$2,{0,0.4,0.45,0.5,0.55,0.6,0.65,0.7,0.75,0.8,1},{"F","D","C","C+","B-","B","B+","A-","A","A+"}))))</f>
        <v/>
      </c>
      <c r="AE363" s="99" t="str">
        <f>IF(COUNT($A363)=0,"",IF(AC363="","--",IF(AC363="3E","3E",LOOKUP(AC363/AE$2,{0,0.4,0.45,0.5,0.55,0.6,0.65,0.7,0.75,0.8,1},{0,2,2.25,2.5,2.75,3,3.25,3.5,3.75,4}))))</f>
        <v/>
      </c>
      <c r="AF363" s="5" t="str">
        <f>IF(COUNT($A363)=0,"",IF($A363&lt;&gt;DR!$B365,"ERR",DR!BQ365))</f>
        <v/>
      </c>
      <c r="AG363" s="2" t="str">
        <f>IF(COUNT($A363)=0,"",IF(AF363="3E","3E",IF(AF363="","I",LOOKUP(AF363/AH$2,{0,0.4,0.45,0.5,0.55,0.6,0.65,0.7,0.75,0.8,1},{"F","D","C","C+","B-","B","B+","A-","A","A+"}))))</f>
        <v/>
      </c>
      <c r="AH363" s="99" t="str">
        <f>IF(COUNT($A363)=0,"",IF(AF363="","--",IF(AF363="3E","3E",LOOKUP(AF363/AH$2,{0,0.4,0.45,0.5,0.55,0.6,0.65,0.7,0.75,0.8,1},{0,2,2.25,2.5,2.75,3,3.25,3.5,3.75,4}))))</f>
        <v/>
      </c>
      <c r="AI363" s="5" t="str">
        <f>IF(COUNT($A363)=0,"",IF($A363&lt;&gt;DR!$B365,"ERR",DR!BY365))</f>
        <v/>
      </c>
      <c r="AJ363" s="2" t="str">
        <f>IF(COUNT($A363)=0,"",IF(AI363="3E","3E",IF(AI363="","I",LOOKUP(AI363/AK$2,{0,0.4,0.45,0.5,0.55,0.6,0.65,0.7,0.75,0.8,1},{"F","D","C","C+","B-","B","B+","A-","A","A+"}))))</f>
        <v/>
      </c>
      <c r="AK363" s="103" t="str">
        <f>IF(COUNT($A363)=0,"",IF(AI363="","--",IF(AI363="3E","3E",LOOKUP(AI363/AK$2,{0,0.4,0.45,0.5,0.55,0.6,0.65,0.7,0.75,0.8,1},{0,2,2.25,2.5,2.75,3,3.25,3.5,3.75,4}))))</f>
        <v/>
      </c>
      <c r="AL363" s="94" t="str">
        <f>IFERROR(IF(COUNT($A363)=0,"",IF(COUNT(W363)=0,"--",IF(COUNTIF(B363:AK363,"3E")&gt;0,"3E",SUM(IF(D363&gt;=2,D363*$D$3),IF(G363&gt;=2,G363*$G$3),IF(J363&gt;=2,J363*$J$3),IF(M363&gt;=2,M363*$M$3),IF(P363&gt;=2,P363*$P$3),IF(S363&gt;=2,S363*$S$3),IF(V363&gt;=2,V363*$V$3),IF(Y363&gt;=2,Y363*$Y$3),IF(AB363&gt;=2,AB363*$AB$3),IF(AE363&gt;=2,AE363*$AE$3),IF(AH363&gt;=2,AH363*$AH$3),IF(AK363&gt;=2,AK363*$AK$3))))),"")</f>
        <v/>
      </c>
      <c r="AM363" s="4" t="str">
        <f>IF(COUNT($A363)=0,"",IF(COUNT(W363)=0,"--",IF(COUNTIF(B363:Y363,"3E")&gt;0,"3E",TRUNC(SUM(IF(N(D363)&gt;=2,D$3*D363,0),IF(N(G363)&gt;=2,G$3*G363,0),IF(N(J363)&gt;=2,J$3*J363,0),IF(N(M363)&gt;=2,M$3*M363,0),IF(N(P363)&gt;=2,P$3*P363,0),IF(N(S363)&gt;=2,S$3*S363,0),IF(N(AB363)&gt;=2,AB$3*AB363,0),IF(N(AE363)&gt;=2,AE$3*AE363,0),IF(N(AH363)&gt;=2,AH$3*AH363,0),IF(N(V363)&gt;=2,V$3*V363,0),IF(N(Y363)&gt;=2,Y$3*Y363,0))/TCP,3))))</f>
        <v/>
      </c>
      <c r="AN363" s="2" t="str">
        <f>IFERROR(IF(COUNT($A363)=0,"",IF(COUNT(W363)=0,"--",IF(COUNTIF(B363:AK363,"3E")&gt;0,"3E",SUM(IF(D363&gt;=2,$D$3),IF(G363&gt;=2,$G$3),IF(J363&gt;=2,$J$3),IF(M363&gt;=2,$M$3),IF(P363&gt;=2,$P$3),IF(S363&gt;=2,$S$3),IF(V363&gt;=2,$V$3),IF(Y363&gt;=2,$Y$3),IF(AB363&gt;=2,$AB$3),IF(AE363&gt;=2,$AE$3),IF(AH363&gt;=2,$AH$3),IF(AK363&gt;=2,$AK$3))))),"")</f>
        <v/>
      </c>
      <c r="AO363" s="2" t="str">
        <f>IF(AM363="3E","3E",IF(COUNT($A363)=0,"",IF(COUNT(AK363)=0,"I",LOOKUP(AM363,{0,2,2.25,2.5,2.75,3,3.25,3.5,3.75,4},{"F","D","C","C+","B-","B","B+","A-","A","A+"}))))</f>
        <v/>
      </c>
      <c r="AP363" s="2" t="str">
        <f>IF(AM363="3E","3E",IF(OR(COUNT($A363)=0,COUNT(W363)=0),"",IF(AND(Y363&gt;=2,AM363&gt;=2,AN363&gt;=28),"PASS","FAIL")))</f>
        <v/>
      </c>
      <c r="AQ363" s="2" t="str">
        <f>IF(COUNT($A363)=0,"",IF(AP363="3E","3E",IF(AP363="PASS",CONCATENATE(IF(N(D363)&lt;2,"411F,",""),IF(N(G363)&lt;2,"412F,",""),IF(N(J363)&lt;2,"413F,",""),IF(N(M363)&lt;2,"421F,",""),IF(N(P363)&lt;2,"422F,",""),IF(N(S363)&lt;2,"423F,",""),IF(N(AB363)&lt;2,"431F,",""),IF(N(AE363)&lt;2,"432F,",""),IF(N(AH363)&lt;2,"433F,","")),"")))</f>
        <v/>
      </c>
      <c r="AR363" s="6" t="str">
        <f t="shared" si="6"/>
        <v/>
      </c>
    </row>
    <row r="364" spans="1:44" ht="18.95" customHeight="1" x14ac:dyDescent="0.25">
      <c r="A364" s="93" t="str">
        <f>IF(DR!$B366="","",DR!$B366)</f>
        <v/>
      </c>
      <c r="B364" s="5" t="str">
        <f>IF(COUNT($A364)=0,"",IF($A364&lt;&gt;DR!$B366,"ERR",DR!J366))</f>
        <v/>
      </c>
      <c r="C364" s="2" t="str">
        <f>IF(COUNT($A364)=0,"",IF(B364="3E","3E",IF(B364="","I",LOOKUP(B364/D$2,{0,0.4,0.45,0.5,0.55,0.6,0.65,0.7,0.75,0.8,1},{"F","D","C","C+","B-","B","B+","A-","A","A+"}))))</f>
        <v/>
      </c>
      <c r="D364" s="99" t="str">
        <f>IF(COUNT($A364)=0,"",IF(B364="","--",IF(B364="3E","3E",LOOKUP(B364/D$2,{0,0.4,0.45,0.5,0.55,0.6,0.65,0.7,0.75,0.8,1},{0,2,2.25,2.5,2.75,3,3.25,3.5,3.75,4}))))</f>
        <v/>
      </c>
      <c r="E364" s="5" t="str">
        <f>IF(COUNT($A364)=0,"",IF($A364&lt;&gt;DR!$B366,"ERR",DR!R366))</f>
        <v/>
      </c>
      <c r="F364" s="2" t="str">
        <f>IF(COUNT($A364)=0,"",IF(E364="3E","3E",IF(E364="","I",LOOKUP(E364/G$2,{0,0.4,0.45,0.5,0.55,0.6,0.65,0.7,0.75,0.8,1},{"F","D","C","C+","B-","B","B+","A-","A","A+"}))))</f>
        <v/>
      </c>
      <c r="G364" s="99" t="str">
        <f>IF(COUNT($A364)=0,"",IF(E364="","--",IF(E364="3E","3E",LOOKUP(E364/G$2,{0,0.4,0.45,0.5,0.55,0.6,0.65,0.7,0.75,0.8,1},{0,2,2.25,2.5,2.75,3,3.25,3.5,3.75,4}))))</f>
        <v/>
      </c>
      <c r="H364" s="5" t="str">
        <f>IF(COUNT($A364)=0,"",IF($A364&lt;&gt;DR!$B366,"ERR",DR!Z366))</f>
        <v/>
      </c>
      <c r="I364" s="2" t="str">
        <f>IF(COUNT($A364)=0,"",IF(H364="3E","3E",IF(H364="","I",LOOKUP(H364/J$2,{0,0.4,0.45,0.5,0.55,0.6,0.65,0.7,0.75,0.8,1},{"F","D","C","C+","B-","B","B+","A-","A","A+"}))))</f>
        <v/>
      </c>
      <c r="J364" s="99" t="str">
        <f>IF(COUNT($A364)=0,"",IF(H364="","--",IF(H364="3E","3E",LOOKUP(H364/J$2,{0,0.4,0.45,0.5,0.55,0.6,0.65,0.7,0.75,0.8,1},{0,2,2.25,2.5,2.75,3,3.25,3.5,3.75,4}))))</f>
        <v/>
      </c>
      <c r="K364" s="5" t="str">
        <f>IF(COUNT($A364)=0,"",IF($A364&lt;&gt;DR!$B366,"ERR",DR!AH366))</f>
        <v/>
      </c>
      <c r="L364" s="2" t="str">
        <f>IF(COUNT($A364)=0,"",IF(K364="3E","3E",IF(K364="","I",LOOKUP(K364/M$2,{0,0.4,0.45,0.5,0.55,0.6,0.65,0.7,0.75,0.8,1},{"F","D","C","C+","B-","B","B+","A-","A","A+"}))))</f>
        <v/>
      </c>
      <c r="M364" s="99" t="str">
        <f>IF(COUNT($A364)=0,"",IF(K364="","--",IF(K364="3E","3E",LOOKUP(K364/M$2,{0,0.4,0.45,0.5,0.55,0.6,0.65,0.7,0.75,0.8,1},{0,2,2.25,2.5,2.75,3,3.25,3.5,3.75,4}))))</f>
        <v/>
      </c>
      <c r="N364" s="5" t="str">
        <f>IF(COUNT($A364)=0,"",IF($A364&lt;&gt;DR!$B366,"ERR",DR!AP366))</f>
        <v/>
      </c>
      <c r="O364" s="2" t="str">
        <f>IF(COUNT($A364)=0,"",IF(N364="3E","3E",IF(N364="","I",LOOKUP(N364/P$2,{0,0.4,0.45,0.5,0.55,0.6,0.65,0.7,0.75,0.8,1},{"F","D","C","C+","B-","B","B+","A-","A","A+"}))))</f>
        <v/>
      </c>
      <c r="P364" s="99" t="str">
        <f>IF(COUNT($A364)=0,"",IF(N364="","--",IF(N364="3E","3E",LOOKUP(N364/P$2,{0,0.4,0.45,0.5,0.55,0.6,0.65,0.7,0.75,0.8,1},{0,2,2.25,2.5,2.75,3,3.25,3.5,3.75,4}))))</f>
        <v/>
      </c>
      <c r="Q364" s="5" t="str">
        <f>IF(COUNT($A364)=0,"",IF($A364&lt;&gt;DR!$B366,"ERR",DR!AX366))</f>
        <v/>
      </c>
      <c r="R364" s="2" t="str">
        <f>IF(COUNT($A364)=0,"",IF(Q364="3E","3E",IF(Q364="","I",LOOKUP(Q364/S$2,{0,0.4,0.45,0.5,0.55,0.6,0.65,0.7,0.75,0.8,1},{"F","D","C","C+","B-","B","B+","A-","A","A+"}))))</f>
        <v/>
      </c>
      <c r="S364" s="99" t="str">
        <f>IF(COUNT($A364)=0,"",IF(Q364="","--",IF(Q364="3E","3E",LOOKUP(Q364/S$2,{0,0.4,0.45,0.5,0.55,0.6,0.65,0.7,0.75,0.8,1},{0,2,2.25,2.5,2.75,3,3.25,3.5,3.75,4}))))</f>
        <v/>
      </c>
      <c r="T364" s="5" t="str">
        <f>IF(OR(COUNT($A364)=0,DR!BZ366=""),"",IF($A364&lt;&gt;DR!$B366,"ERR",DR!BZ366))</f>
        <v/>
      </c>
      <c r="U364" s="2" t="str">
        <f>IF(COUNT($A364)=0,"",IF(T364="3E","3E",IF(T364="","I",LOOKUP(T364/V$2,{0,0.4,0.45,0.5,0.55,0.6,0.65,0.7,0.75,0.8,1},{"F","D","C","C+","B-","B","B+","A-","A","A+"}))))</f>
        <v/>
      </c>
      <c r="V364" s="99" t="str">
        <f>IF(COUNT($A364)=0,"",IF(T364="","--",IF(T364="3E","3E",LOOKUP(T364/V$2,{0,0.4,0.45,0.5,0.55,0.6,0.65,0.7,0.75,0.8,1},{0,2,2.25,2.5,2.75,3,3.25,3.5,3.75,4}))))</f>
        <v/>
      </c>
      <c r="W364" s="5" t="str">
        <f>IF(COUNT($A364)=0,"",IF($A364&lt;&gt;DR!$B366,"ERR",IF(DR!$A366="IM",DR!CL366,DR!CK366)))</f>
        <v/>
      </c>
      <c r="X364" s="2" t="str">
        <f>IF(COUNT($A364)=0,"",IF(W364="3E","3E",IF(W364="","I",LOOKUP(W364/Y$2,{0,0.4,0.45,0.5,0.55,0.6,0.65,0.7,0.75,0.8,1},{"F","D","C","C+","B-","B","B+","A-","A","A+"}))))</f>
        <v/>
      </c>
      <c r="Y364" s="99" t="str">
        <f>IF(COUNT($A364)=0,"",IF(W364="","--",IF(W364="3E","3E",LOOKUP(W364/Y$2,{0,0.4,0.45,0.5,0.55,0.6,0.65,0.7,0.75,0.8,1},{0,2,2.25,2.5,2.75,3,3.25,3.5,3.75,4}))))</f>
        <v/>
      </c>
      <c r="Z364" s="5" t="str">
        <f>IF(COUNT($A364)=0,"",IF($A364&lt;&gt;DR!$B366,"ERR",DR!BF366))</f>
        <v/>
      </c>
      <c r="AA364" s="2" t="str">
        <f>IF(COUNT($A364)=0,"",IF(Z364="3E","3E",IF(Z364="","I",LOOKUP(Z364/AB$2,{0,0.4,0.45,0.5,0.55,0.6,0.65,0.7,0.75,0.8,1},{"F","D","C","C+","B-","B","B+","A-","A","A+"}))))</f>
        <v/>
      </c>
      <c r="AB364" s="99" t="str">
        <f>IF(COUNT($A364)=0,"",IF(Z364="","--",IF(Z364="3E","3E",LOOKUP(Z364/AB$2,{0,0.4,0.45,0.5,0.55,0.6,0.65,0.7,0.75,0.8,1},{0,2,2.25,2.5,2.75,3,3.25,3.5,3.75,4}))))</f>
        <v/>
      </c>
      <c r="AC364" s="5" t="str">
        <f>IF(COUNT($A364)=0,"",IF($A364&lt;&gt;DR!$B366,"ERR",DR!BG366))</f>
        <v/>
      </c>
      <c r="AD364" s="2" t="str">
        <f>IF(COUNT($A364)=0,"",IF(AC364="3E","3E",IF(AC364="","I",LOOKUP(AC364/AE$2,{0,0.4,0.45,0.5,0.55,0.6,0.65,0.7,0.75,0.8,1},{"F","D","C","C+","B-","B","B+","A-","A","A+"}))))</f>
        <v/>
      </c>
      <c r="AE364" s="99" t="str">
        <f>IF(COUNT($A364)=0,"",IF(AC364="","--",IF(AC364="3E","3E",LOOKUP(AC364/AE$2,{0,0.4,0.45,0.5,0.55,0.6,0.65,0.7,0.75,0.8,1},{0,2,2.25,2.5,2.75,3,3.25,3.5,3.75,4}))))</f>
        <v/>
      </c>
      <c r="AF364" s="5" t="str">
        <f>IF(COUNT($A364)=0,"",IF($A364&lt;&gt;DR!$B366,"ERR",DR!BQ366))</f>
        <v/>
      </c>
      <c r="AG364" s="2" t="str">
        <f>IF(COUNT($A364)=0,"",IF(AF364="3E","3E",IF(AF364="","I",LOOKUP(AF364/AH$2,{0,0.4,0.45,0.5,0.55,0.6,0.65,0.7,0.75,0.8,1},{"F","D","C","C+","B-","B","B+","A-","A","A+"}))))</f>
        <v/>
      </c>
      <c r="AH364" s="99" t="str">
        <f>IF(COUNT($A364)=0,"",IF(AF364="","--",IF(AF364="3E","3E",LOOKUP(AF364/AH$2,{0,0.4,0.45,0.5,0.55,0.6,0.65,0.7,0.75,0.8,1},{0,2,2.25,2.5,2.75,3,3.25,3.5,3.75,4}))))</f>
        <v/>
      </c>
      <c r="AI364" s="5" t="str">
        <f>IF(COUNT($A364)=0,"",IF($A364&lt;&gt;DR!$B366,"ERR",DR!BY366))</f>
        <v/>
      </c>
      <c r="AJ364" s="2" t="str">
        <f>IF(COUNT($A364)=0,"",IF(AI364="3E","3E",IF(AI364="","I",LOOKUP(AI364/AK$2,{0,0.4,0.45,0.5,0.55,0.6,0.65,0.7,0.75,0.8,1},{"F","D","C","C+","B-","B","B+","A-","A","A+"}))))</f>
        <v/>
      </c>
      <c r="AK364" s="103" t="str">
        <f>IF(COUNT($A364)=0,"",IF(AI364="","--",IF(AI364="3E","3E",LOOKUP(AI364/AK$2,{0,0.4,0.45,0.5,0.55,0.6,0.65,0.7,0.75,0.8,1},{0,2,2.25,2.5,2.75,3,3.25,3.5,3.75,4}))))</f>
        <v/>
      </c>
      <c r="AL364" s="94" t="str">
        <f>IFERROR(IF(COUNT($A364)=0,"",IF(COUNT(W364)=0,"--",IF(COUNTIF(B364:AK364,"3E")&gt;0,"3E",SUM(IF(D364&gt;=2,D364*$D$3),IF(G364&gt;=2,G364*$G$3),IF(J364&gt;=2,J364*$J$3),IF(M364&gt;=2,M364*$M$3),IF(P364&gt;=2,P364*$P$3),IF(S364&gt;=2,S364*$S$3),IF(V364&gt;=2,V364*$V$3),IF(Y364&gt;=2,Y364*$Y$3),IF(AB364&gt;=2,AB364*$AB$3),IF(AE364&gt;=2,AE364*$AE$3),IF(AH364&gt;=2,AH364*$AH$3),IF(AK364&gt;=2,AK364*$AK$3))))),"")</f>
        <v/>
      </c>
      <c r="AM364" s="4" t="str">
        <f>IF(COUNT($A364)=0,"",IF(COUNT(W364)=0,"--",IF(COUNTIF(B364:Y364,"3E")&gt;0,"3E",TRUNC(SUM(IF(N(D364)&gt;=2,D$3*D364,0),IF(N(G364)&gt;=2,G$3*G364,0),IF(N(J364)&gt;=2,J$3*J364,0),IF(N(M364)&gt;=2,M$3*M364,0),IF(N(P364)&gt;=2,P$3*P364,0),IF(N(S364)&gt;=2,S$3*S364,0),IF(N(AB364)&gt;=2,AB$3*AB364,0),IF(N(AE364)&gt;=2,AE$3*AE364,0),IF(N(AH364)&gt;=2,AH$3*AH364,0),IF(N(V364)&gt;=2,V$3*V364,0),IF(N(Y364)&gt;=2,Y$3*Y364,0))/TCP,3))))</f>
        <v/>
      </c>
      <c r="AN364" s="2" t="str">
        <f>IFERROR(IF(COUNT($A364)=0,"",IF(COUNT(W364)=0,"--",IF(COUNTIF(B364:AK364,"3E")&gt;0,"3E",SUM(IF(D364&gt;=2,$D$3),IF(G364&gt;=2,$G$3),IF(J364&gt;=2,$J$3),IF(M364&gt;=2,$M$3),IF(P364&gt;=2,$P$3),IF(S364&gt;=2,$S$3),IF(V364&gt;=2,$V$3),IF(Y364&gt;=2,$Y$3),IF(AB364&gt;=2,$AB$3),IF(AE364&gt;=2,$AE$3),IF(AH364&gt;=2,$AH$3),IF(AK364&gt;=2,$AK$3))))),"")</f>
        <v/>
      </c>
      <c r="AO364" s="2" t="str">
        <f>IF(AM364="3E","3E",IF(COUNT($A364)=0,"",IF(COUNT(AK364)=0,"I",LOOKUP(AM364,{0,2,2.25,2.5,2.75,3,3.25,3.5,3.75,4},{"F","D","C","C+","B-","B","B+","A-","A","A+"}))))</f>
        <v/>
      </c>
      <c r="AP364" s="2" t="str">
        <f>IF(AM364="3E","3E",IF(OR(COUNT($A364)=0,COUNT(W364)=0),"",IF(AND(Y364&gt;=2,AM364&gt;=2,AN364&gt;=28),"PASS","FAIL")))</f>
        <v/>
      </c>
      <c r="AQ364" s="2" t="str">
        <f>IF(COUNT($A364)=0,"",IF(AP364="3E","3E",IF(AP364="PASS",CONCATENATE(IF(N(D364)&lt;2,"411F,",""),IF(N(G364)&lt;2,"412F,",""),IF(N(J364)&lt;2,"413F,",""),IF(N(M364)&lt;2,"421F,",""),IF(N(P364)&lt;2,"422F,",""),IF(N(S364)&lt;2,"423F,",""),IF(N(AB364)&lt;2,"431F,",""),IF(N(AE364)&lt;2,"432F,",""),IF(N(AH364)&lt;2,"433F,","")),"")))</f>
        <v/>
      </c>
      <c r="AR364" s="6" t="str">
        <f t="shared" si="6"/>
        <v/>
      </c>
    </row>
    <row r="365" spans="1:44" ht="18.95" customHeight="1" x14ac:dyDescent="0.25">
      <c r="A365" s="93" t="str">
        <f>IF(DR!$B367="","",DR!$B367)</f>
        <v/>
      </c>
      <c r="B365" s="5" t="str">
        <f>IF(COUNT($A365)=0,"",IF($A365&lt;&gt;DR!$B367,"ERR",DR!J367))</f>
        <v/>
      </c>
      <c r="C365" s="2" t="str">
        <f>IF(COUNT($A365)=0,"",IF(B365="3E","3E",IF(B365="","I",LOOKUP(B365/D$2,{0,0.4,0.45,0.5,0.55,0.6,0.65,0.7,0.75,0.8,1},{"F","D","C","C+","B-","B","B+","A-","A","A+"}))))</f>
        <v/>
      </c>
      <c r="D365" s="99" t="str">
        <f>IF(COUNT($A365)=0,"",IF(B365="","--",IF(B365="3E","3E",LOOKUP(B365/D$2,{0,0.4,0.45,0.5,0.55,0.6,0.65,0.7,0.75,0.8,1},{0,2,2.25,2.5,2.75,3,3.25,3.5,3.75,4}))))</f>
        <v/>
      </c>
      <c r="E365" s="5" t="str">
        <f>IF(COUNT($A365)=0,"",IF($A365&lt;&gt;DR!$B367,"ERR",DR!R367))</f>
        <v/>
      </c>
      <c r="F365" s="2" t="str">
        <f>IF(COUNT($A365)=0,"",IF(E365="3E","3E",IF(E365="","I",LOOKUP(E365/G$2,{0,0.4,0.45,0.5,0.55,0.6,0.65,0.7,0.75,0.8,1},{"F","D","C","C+","B-","B","B+","A-","A","A+"}))))</f>
        <v/>
      </c>
      <c r="G365" s="99" t="str">
        <f>IF(COUNT($A365)=0,"",IF(E365="","--",IF(E365="3E","3E",LOOKUP(E365/G$2,{0,0.4,0.45,0.5,0.55,0.6,0.65,0.7,0.75,0.8,1},{0,2,2.25,2.5,2.75,3,3.25,3.5,3.75,4}))))</f>
        <v/>
      </c>
      <c r="H365" s="5" t="str">
        <f>IF(COUNT($A365)=0,"",IF($A365&lt;&gt;DR!$B367,"ERR",DR!Z367))</f>
        <v/>
      </c>
      <c r="I365" s="2" t="str">
        <f>IF(COUNT($A365)=0,"",IF(H365="3E","3E",IF(H365="","I",LOOKUP(H365/J$2,{0,0.4,0.45,0.5,0.55,0.6,0.65,0.7,0.75,0.8,1},{"F","D","C","C+","B-","B","B+","A-","A","A+"}))))</f>
        <v/>
      </c>
      <c r="J365" s="99" t="str">
        <f>IF(COUNT($A365)=0,"",IF(H365="","--",IF(H365="3E","3E",LOOKUP(H365/J$2,{0,0.4,0.45,0.5,0.55,0.6,0.65,0.7,0.75,0.8,1},{0,2,2.25,2.5,2.75,3,3.25,3.5,3.75,4}))))</f>
        <v/>
      </c>
      <c r="K365" s="5" t="str">
        <f>IF(COUNT($A365)=0,"",IF($A365&lt;&gt;DR!$B367,"ERR",DR!AH367))</f>
        <v/>
      </c>
      <c r="L365" s="2" t="str">
        <f>IF(COUNT($A365)=0,"",IF(K365="3E","3E",IF(K365="","I",LOOKUP(K365/M$2,{0,0.4,0.45,0.5,0.55,0.6,0.65,0.7,0.75,0.8,1},{"F","D","C","C+","B-","B","B+","A-","A","A+"}))))</f>
        <v/>
      </c>
      <c r="M365" s="99" t="str">
        <f>IF(COUNT($A365)=0,"",IF(K365="","--",IF(K365="3E","3E",LOOKUP(K365/M$2,{0,0.4,0.45,0.5,0.55,0.6,0.65,0.7,0.75,0.8,1},{0,2,2.25,2.5,2.75,3,3.25,3.5,3.75,4}))))</f>
        <v/>
      </c>
      <c r="N365" s="5" t="str">
        <f>IF(COUNT($A365)=0,"",IF($A365&lt;&gt;DR!$B367,"ERR",DR!AP367))</f>
        <v/>
      </c>
      <c r="O365" s="2" t="str">
        <f>IF(COUNT($A365)=0,"",IF(N365="3E","3E",IF(N365="","I",LOOKUP(N365/P$2,{0,0.4,0.45,0.5,0.55,0.6,0.65,0.7,0.75,0.8,1},{"F","D","C","C+","B-","B","B+","A-","A","A+"}))))</f>
        <v/>
      </c>
      <c r="P365" s="99" t="str">
        <f>IF(COUNT($A365)=0,"",IF(N365="","--",IF(N365="3E","3E",LOOKUP(N365/P$2,{0,0.4,0.45,0.5,0.55,0.6,0.65,0.7,0.75,0.8,1},{0,2,2.25,2.5,2.75,3,3.25,3.5,3.75,4}))))</f>
        <v/>
      </c>
      <c r="Q365" s="5" t="str">
        <f>IF(COUNT($A365)=0,"",IF($A365&lt;&gt;DR!$B367,"ERR",DR!AX367))</f>
        <v/>
      </c>
      <c r="R365" s="2" t="str">
        <f>IF(COUNT($A365)=0,"",IF(Q365="3E","3E",IF(Q365="","I",LOOKUP(Q365/S$2,{0,0.4,0.45,0.5,0.55,0.6,0.65,0.7,0.75,0.8,1},{"F","D","C","C+","B-","B","B+","A-","A","A+"}))))</f>
        <v/>
      </c>
      <c r="S365" s="99" t="str">
        <f>IF(COUNT($A365)=0,"",IF(Q365="","--",IF(Q365="3E","3E",LOOKUP(Q365/S$2,{0,0.4,0.45,0.5,0.55,0.6,0.65,0.7,0.75,0.8,1},{0,2,2.25,2.5,2.75,3,3.25,3.5,3.75,4}))))</f>
        <v/>
      </c>
      <c r="T365" s="5" t="str">
        <f>IF(OR(COUNT($A365)=0,DR!BZ367=""),"",IF($A365&lt;&gt;DR!$B367,"ERR",DR!BZ367))</f>
        <v/>
      </c>
      <c r="U365" s="2" t="str">
        <f>IF(COUNT($A365)=0,"",IF(T365="3E","3E",IF(T365="","I",LOOKUP(T365/V$2,{0,0.4,0.45,0.5,0.55,0.6,0.65,0.7,0.75,0.8,1},{"F","D","C","C+","B-","B","B+","A-","A","A+"}))))</f>
        <v/>
      </c>
      <c r="V365" s="99" t="str">
        <f>IF(COUNT($A365)=0,"",IF(T365="","--",IF(T365="3E","3E",LOOKUP(T365/V$2,{0,0.4,0.45,0.5,0.55,0.6,0.65,0.7,0.75,0.8,1},{0,2,2.25,2.5,2.75,3,3.25,3.5,3.75,4}))))</f>
        <v/>
      </c>
      <c r="W365" s="5" t="str">
        <f>IF(COUNT($A365)=0,"",IF($A365&lt;&gt;DR!$B367,"ERR",IF(DR!$A367="IM",DR!CL367,DR!CK367)))</f>
        <v/>
      </c>
      <c r="X365" s="2" t="str">
        <f>IF(COUNT($A365)=0,"",IF(W365="3E","3E",IF(W365="","I",LOOKUP(W365/Y$2,{0,0.4,0.45,0.5,0.55,0.6,0.65,0.7,0.75,0.8,1},{"F","D","C","C+","B-","B","B+","A-","A","A+"}))))</f>
        <v/>
      </c>
      <c r="Y365" s="99" t="str">
        <f>IF(COUNT($A365)=0,"",IF(W365="","--",IF(W365="3E","3E",LOOKUP(W365/Y$2,{0,0.4,0.45,0.5,0.55,0.6,0.65,0.7,0.75,0.8,1},{0,2,2.25,2.5,2.75,3,3.25,3.5,3.75,4}))))</f>
        <v/>
      </c>
      <c r="Z365" s="5" t="str">
        <f>IF(COUNT($A365)=0,"",IF($A365&lt;&gt;DR!$B367,"ERR",DR!BF367))</f>
        <v/>
      </c>
      <c r="AA365" s="2" t="str">
        <f>IF(COUNT($A365)=0,"",IF(Z365="3E","3E",IF(Z365="","I",LOOKUP(Z365/AB$2,{0,0.4,0.45,0.5,0.55,0.6,0.65,0.7,0.75,0.8,1},{"F","D","C","C+","B-","B","B+","A-","A","A+"}))))</f>
        <v/>
      </c>
      <c r="AB365" s="99" t="str">
        <f>IF(COUNT($A365)=0,"",IF(Z365="","--",IF(Z365="3E","3E",LOOKUP(Z365/AB$2,{0,0.4,0.45,0.5,0.55,0.6,0.65,0.7,0.75,0.8,1},{0,2,2.25,2.5,2.75,3,3.25,3.5,3.75,4}))))</f>
        <v/>
      </c>
      <c r="AC365" s="5" t="str">
        <f>IF(COUNT($A365)=0,"",IF($A365&lt;&gt;DR!$B367,"ERR",DR!BG367))</f>
        <v/>
      </c>
      <c r="AD365" s="2" t="str">
        <f>IF(COUNT($A365)=0,"",IF(AC365="3E","3E",IF(AC365="","I",LOOKUP(AC365/AE$2,{0,0.4,0.45,0.5,0.55,0.6,0.65,0.7,0.75,0.8,1},{"F","D","C","C+","B-","B","B+","A-","A","A+"}))))</f>
        <v/>
      </c>
      <c r="AE365" s="99" t="str">
        <f>IF(COUNT($A365)=0,"",IF(AC365="","--",IF(AC365="3E","3E",LOOKUP(AC365/AE$2,{0,0.4,0.45,0.5,0.55,0.6,0.65,0.7,0.75,0.8,1},{0,2,2.25,2.5,2.75,3,3.25,3.5,3.75,4}))))</f>
        <v/>
      </c>
      <c r="AF365" s="5" t="str">
        <f>IF(COUNT($A365)=0,"",IF($A365&lt;&gt;DR!$B367,"ERR",DR!BQ367))</f>
        <v/>
      </c>
      <c r="AG365" s="2" t="str">
        <f>IF(COUNT($A365)=0,"",IF(AF365="3E","3E",IF(AF365="","I",LOOKUP(AF365/AH$2,{0,0.4,0.45,0.5,0.55,0.6,0.65,0.7,0.75,0.8,1},{"F","D","C","C+","B-","B","B+","A-","A","A+"}))))</f>
        <v/>
      </c>
      <c r="AH365" s="99" t="str">
        <f>IF(COUNT($A365)=0,"",IF(AF365="","--",IF(AF365="3E","3E",LOOKUP(AF365/AH$2,{0,0.4,0.45,0.5,0.55,0.6,0.65,0.7,0.75,0.8,1},{0,2,2.25,2.5,2.75,3,3.25,3.5,3.75,4}))))</f>
        <v/>
      </c>
      <c r="AI365" s="5" t="str">
        <f>IF(COUNT($A365)=0,"",IF($A365&lt;&gt;DR!$B367,"ERR",DR!BY367))</f>
        <v/>
      </c>
      <c r="AJ365" s="2" t="str">
        <f>IF(COUNT($A365)=0,"",IF(AI365="3E","3E",IF(AI365="","I",LOOKUP(AI365/AK$2,{0,0.4,0.45,0.5,0.55,0.6,0.65,0.7,0.75,0.8,1},{"F","D","C","C+","B-","B","B+","A-","A","A+"}))))</f>
        <v/>
      </c>
      <c r="AK365" s="103" t="str">
        <f>IF(COUNT($A365)=0,"",IF(AI365="","--",IF(AI365="3E","3E",LOOKUP(AI365/AK$2,{0,0.4,0.45,0.5,0.55,0.6,0.65,0.7,0.75,0.8,1},{0,2,2.25,2.5,2.75,3,3.25,3.5,3.75,4}))))</f>
        <v/>
      </c>
      <c r="AL365" s="94" t="str">
        <f>IFERROR(IF(COUNT($A365)=0,"",IF(COUNT(W365)=0,"--",IF(COUNTIF(B365:AK365,"3E")&gt;0,"3E",SUM(IF(D365&gt;=2,D365*$D$3),IF(G365&gt;=2,G365*$G$3),IF(J365&gt;=2,J365*$J$3),IF(M365&gt;=2,M365*$M$3),IF(P365&gt;=2,P365*$P$3),IF(S365&gt;=2,S365*$S$3),IF(V365&gt;=2,V365*$V$3),IF(Y365&gt;=2,Y365*$Y$3),IF(AB365&gt;=2,AB365*$AB$3),IF(AE365&gt;=2,AE365*$AE$3),IF(AH365&gt;=2,AH365*$AH$3),IF(AK365&gt;=2,AK365*$AK$3))))),"")</f>
        <v/>
      </c>
      <c r="AM365" s="4" t="str">
        <f>IF(COUNT($A365)=0,"",IF(COUNT(W365)=0,"--",IF(COUNTIF(B365:Y365,"3E")&gt;0,"3E",TRUNC(SUM(IF(N(D365)&gt;=2,D$3*D365,0),IF(N(G365)&gt;=2,G$3*G365,0),IF(N(J365)&gt;=2,J$3*J365,0),IF(N(M365)&gt;=2,M$3*M365,0),IF(N(P365)&gt;=2,P$3*P365,0),IF(N(S365)&gt;=2,S$3*S365,0),IF(N(AB365)&gt;=2,AB$3*AB365,0),IF(N(AE365)&gt;=2,AE$3*AE365,0),IF(N(AH365)&gt;=2,AH$3*AH365,0),IF(N(V365)&gt;=2,V$3*V365,0),IF(N(Y365)&gt;=2,Y$3*Y365,0))/TCP,3))))</f>
        <v/>
      </c>
      <c r="AN365" s="2" t="str">
        <f>IFERROR(IF(COUNT($A365)=0,"",IF(COUNT(W365)=0,"--",IF(COUNTIF(B365:AK365,"3E")&gt;0,"3E",SUM(IF(D365&gt;=2,$D$3),IF(G365&gt;=2,$G$3),IF(J365&gt;=2,$J$3),IF(M365&gt;=2,$M$3),IF(P365&gt;=2,$P$3),IF(S365&gt;=2,$S$3),IF(V365&gt;=2,$V$3),IF(Y365&gt;=2,$Y$3),IF(AB365&gt;=2,$AB$3),IF(AE365&gt;=2,$AE$3),IF(AH365&gt;=2,$AH$3),IF(AK365&gt;=2,$AK$3))))),"")</f>
        <v/>
      </c>
      <c r="AO365" s="2" t="str">
        <f>IF(AM365="3E","3E",IF(COUNT($A365)=0,"",IF(COUNT(AK365)=0,"I",LOOKUP(AM365,{0,2,2.25,2.5,2.75,3,3.25,3.5,3.75,4},{"F","D","C","C+","B-","B","B+","A-","A","A+"}))))</f>
        <v/>
      </c>
      <c r="AP365" s="2" t="str">
        <f>IF(AM365="3E","3E",IF(OR(COUNT($A365)=0,COUNT(W365)=0),"",IF(AND(Y365&gt;=2,AM365&gt;=2,AN365&gt;=28),"PASS","FAIL")))</f>
        <v/>
      </c>
      <c r="AQ365" s="2" t="str">
        <f>IF(COUNT($A365)=0,"",IF(AP365="3E","3E",IF(AP365="PASS",CONCATENATE(IF(N(D365)&lt;2,"411F,",""),IF(N(G365)&lt;2,"412F,",""),IF(N(J365)&lt;2,"413F,",""),IF(N(M365)&lt;2,"421F,",""),IF(N(P365)&lt;2,"422F,",""),IF(N(S365)&lt;2,"423F,",""),IF(N(AB365)&lt;2,"431F,",""),IF(N(AE365)&lt;2,"432F,",""),IF(N(AH365)&lt;2,"433F,","")),"")))</f>
        <v/>
      </c>
      <c r="AR365" s="6" t="str">
        <f t="shared" si="6"/>
        <v/>
      </c>
    </row>
    <row r="366" spans="1:44" ht="18.95" customHeight="1" x14ac:dyDescent="0.25">
      <c r="A366" s="93" t="str">
        <f>IF(DR!$B368="","",DR!$B368)</f>
        <v/>
      </c>
      <c r="B366" s="5" t="str">
        <f>IF(COUNT($A366)=0,"",IF($A366&lt;&gt;DR!$B368,"ERR",DR!J368))</f>
        <v/>
      </c>
      <c r="C366" s="2" t="str">
        <f>IF(COUNT($A366)=0,"",IF(B366="3E","3E",IF(B366="","I",LOOKUP(B366/D$2,{0,0.4,0.45,0.5,0.55,0.6,0.65,0.7,0.75,0.8,1},{"F","D","C","C+","B-","B","B+","A-","A","A+"}))))</f>
        <v/>
      </c>
      <c r="D366" s="99" t="str">
        <f>IF(COUNT($A366)=0,"",IF(B366="","--",IF(B366="3E","3E",LOOKUP(B366/D$2,{0,0.4,0.45,0.5,0.55,0.6,0.65,0.7,0.75,0.8,1},{0,2,2.25,2.5,2.75,3,3.25,3.5,3.75,4}))))</f>
        <v/>
      </c>
      <c r="E366" s="5" t="str">
        <f>IF(COUNT($A366)=0,"",IF($A366&lt;&gt;DR!$B368,"ERR",DR!R368))</f>
        <v/>
      </c>
      <c r="F366" s="2" t="str">
        <f>IF(COUNT($A366)=0,"",IF(E366="3E","3E",IF(E366="","I",LOOKUP(E366/G$2,{0,0.4,0.45,0.5,0.55,0.6,0.65,0.7,0.75,0.8,1},{"F","D","C","C+","B-","B","B+","A-","A","A+"}))))</f>
        <v/>
      </c>
      <c r="G366" s="99" t="str">
        <f>IF(COUNT($A366)=0,"",IF(E366="","--",IF(E366="3E","3E",LOOKUP(E366/G$2,{0,0.4,0.45,0.5,0.55,0.6,0.65,0.7,0.75,0.8,1},{0,2,2.25,2.5,2.75,3,3.25,3.5,3.75,4}))))</f>
        <v/>
      </c>
      <c r="H366" s="5" t="str">
        <f>IF(COUNT($A366)=0,"",IF($A366&lt;&gt;DR!$B368,"ERR",DR!Z368))</f>
        <v/>
      </c>
      <c r="I366" s="2" t="str">
        <f>IF(COUNT($A366)=0,"",IF(H366="3E","3E",IF(H366="","I",LOOKUP(H366/J$2,{0,0.4,0.45,0.5,0.55,0.6,0.65,0.7,0.75,0.8,1},{"F","D","C","C+","B-","B","B+","A-","A","A+"}))))</f>
        <v/>
      </c>
      <c r="J366" s="99" t="str">
        <f>IF(COUNT($A366)=0,"",IF(H366="","--",IF(H366="3E","3E",LOOKUP(H366/J$2,{0,0.4,0.45,0.5,0.55,0.6,0.65,0.7,0.75,0.8,1},{0,2,2.25,2.5,2.75,3,3.25,3.5,3.75,4}))))</f>
        <v/>
      </c>
      <c r="K366" s="5" t="str">
        <f>IF(COUNT($A366)=0,"",IF($A366&lt;&gt;DR!$B368,"ERR",DR!AH368))</f>
        <v/>
      </c>
      <c r="L366" s="2" t="str">
        <f>IF(COUNT($A366)=0,"",IF(K366="3E","3E",IF(K366="","I",LOOKUP(K366/M$2,{0,0.4,0.45,0.5,0.55,0.6,0.65,0.7,0.75,0.8,1},{"F","D","C","C+","B-","B","B+","A-","A","A+"}))))</f>
        <v/>
      </c>
      <c r="M366" s="99" t="str">
        <f>IF(COUNT($A366)=0,"",IF(K366="","--",IF(K366="3E","3E",LOOKUP(K366/M$2,{0,0.4,0.45,0.5,0.55,0.6,0.65,0.7,0.75,0.8,1},{0,2,2.25,2.5,2.75,3,3.25,3.5,3.75,4}))))</f>
        <v/>
      </c>
      <c r="N366" s="5" t="str">
        <f>IF(COUNT($A366)=0,"",IF($A366&lt;&gt;DR!$B368,"ERR",DR!AP368))</f>
        <v/>
      </c>
      <c r="O366" s="2" t="str">
        <f>IF(COUNT($A366)=0,"",IF(N366="3E","3E",IF(N366="","I",LOOKUP(N366/P$2,{0,0.4,0.45,0.5,0.55,0.6,0.65,0.7,0.75,0.8,1},{"F","D","C","C+","B-","B","B+","A-","A","A+"}))))</f>
        <v/>
      </c>
      <c r="P366" s="99" t="str">
        <f>IF(COUNT($A366)=0,"",IF(N366="","--",IF(N366="3E","3E",LOOKUP(N366/P$2,{0,0.4,0.45,0.5,0.55,0.6,0.65,0.7,0.75,0.8,1},{0,2,2.25,2.5,2.75,3,3.25,3.5,3.75,4}))))</f>
        <v/>
      </c>
      <c r="Q366" s="5" t="str">
        <f>IF(COUNT($A366)=0,"",IF($A366&lt;&gt;DR!$B368,"ERR",DR!AX368))</f>
        <v/>
      </c>
      <c r="R366" s="2" t="str">
        <f>IF(COUNT($A366)=0,"",IF(Q366="3E","3E",IF(Q366="","I",LOOKUP(Q366/S$2,{0,0.4,0.45,0.5,0.55,0.6,0.65,0.7,0.75,0.8,1},{"F","D","C","C+","B-","B","B+","A-","A","A+"}))))</f>
        <v/>
      </c>
      <c r="S366" s="99" t="str">
        <f>IF(COUNT($A366)=0,"",IF(Q366="","--",IF(Q366="3E","3E",LOOKUP(Q366/S$2,{0,0.4,0.45,0.5,0.55,0.6,0.65,0.7,0.75,0.8,1},{0,2,2.25,2.5,2.75,3,3.25,3.5,3.75,4}))))</f>
        <v/>
      </c>
      <c r="T366" s="5" t="str">
        <f>IF(OR(COUNT($A366)=0,DR!BZ368=""),"",IF($A366&lt;&gt;DR!$B368,"ERR",DR!BZ368))</f>
        <v/>
      </c>
      <c r="U366" s="2" t="str">
        <f>IF(COUNT($A366)=0,"",IF(T366="3E","3E",IF(T366="","I",LOOKUP(T366/V$2,{0,0.4,0.45,0.5,0.55,0.6,0.65,0.7,0.75,0.8,1},{"F","D","C","C+","B-","B","B+","A-","A","A+"}))))</f>
        <v/>
      </c>
      <c r="V366" s="99" t="str">
        <f>IF(COUNT($A366)=0,"",IF(T366="","--",IF(T366="3E","3E",LOOKUP(T366/V$2,{0,0.4,0.45,0.5,0.55,0.6,0.65,0.7,0.75,0.8,1},{0,2,2.25,2.5,2.75,3,3.25,3.5,3.75,4}))))</f>
        <v/>
      </c>
      <c r="W366" s="5" t="str">
        <f>IF(COUNT($A366)=0,"",IF($A366&lt;&gt;DR!$B368,"ERR",IF(DR!$A368="IM",DR!CL368,DR!CK368)))</f>
        <v/>
      </c>
      <c r="X366" s="2" t="str">
        <f>IF(COUNT($A366)=0,"",IF(W366="3E","3E",IF(W366="","I",LOOKUP(W366/Y$2,{0,0.4,0.45,0.5,0.55,0.6,0.65,0.7,0.75,0.8,1},{"F","D","C","C+","B-","B","B+","A-","A","A+"}))))</f>
        <v/>
      </c>
      <c r="Y366" s="99" t="str">
        <f>IF(COUNT($A366)=0,"",IF(W366="","--",IF(W366="3E","3E",LOOKUP(W366/Y$2,{0,0.4,0.45,0.5,0.55,0.6,0.65,0.7,0.75,0.8,1},{0,2,2.25,2.5,2.75,3,3.25,3.5,3.75,4}))))</f>
        <v/>
      </c>
      <c r="Z366" s="5" t="str">
        <f>IF(COUNT($A366)=0,"",IF($A366&lt;&gt;DR!$B368,"ERR",DR!BF368))</f>
        <v/>
      </c>
      <c r="AA366" s="2" t="str">
        <f>IF(COUNT($A366)=0,"",IF(Z366="3E","3E",IF(Z366="","I",LOOKUP(Z366/AB$2,{0,0.4,0.45,0.5,0.55,0.6,0.65,0.7,0.75,0.8,1},{"F","D","C","C+","B-","B","B+","A-","A","A+"}))))</f>
        <v/>
      </c>
      <c r="AB366" s="99" t="str">
        <f>IF(COUNT($A366)=0,"",IF(Z366="","--",IF(Z366="3E","3E",LOOKUP(Z366/AB$2,{0,0.4,0.45,0.5,0.55,0.6,0.65,0.7,0.75,0.8,1},{0,2,2.25,2.5,2.75,3,3.25,3.5,3.75,4}))))</f>
        <v/>
      </c>
      <c r="AC366" s="5" t="str">
        <f>IF(COUNT($A366)=0,"",IF($A366&lt;&gt;DR!$B368,"ERR",DR!BG368))</f>
        <v/>
      </c>
      <c r="AD366" s="2" t="str">
        <f>IF(COUNT($A366)=0,"",IF(AC366="3E","3E",IF(AC366="","I",LOOKUP(AC366/AE$2,{0,0.4,0.45,0.5,0.55,0.6,0.65,0.7,0.75,0.8,1},{"F","D","C","C+","B-","B","B+","A-","A","A+"}))))</f>
        <v/>
      </c>
      <c r="AE366" s="99" t="str">
        <f>IF(COUNT($A366)=0,"",IF(AC366="","--",IF(AC366="3E","3E",LOOKUP(AC366/AE$2,{0,0.4,0.45,0.5,0.55,0.6,0.65,0.7,0.75,0.8,1},{0,2,2.25,2.5,2.75,3,3.25,3.5,3.75,4}))))</f>
        <v/>
      </c>
      <c r="AF366" s="5" t="str">
        <f>IF(COUNT($A366)=0,"",IF($A366&lt;&gt;DR!$B368,"ERR",DR!BQ368))</f>
        <v/>
      </c>
      <c r="AG366" s="2" t="str">
        <f>IF(COUNT($A366)=0,"",IF(AF366="3E","3E",IF(AF366="","I",LOOKUP(AF366/AH$2,{0,0.4,0.45,0.5,0.55,0.6,0.65,0.7,0.75,0.8,1},{"F","D","C","C+","B-","B","B+","A-","A","A+"}))))</f>
        <v/>
      </c>
      <c r="AH366" s="99" t="str">
        <f>IF(COUNT($A366)=0,"",IF(AF366="","--",IF(AF366="3E","3E",LOOKUP(AF366/AH$2,{0,0.4,0.45,0.5,0.55,0.6,0.65,0.7,0.75,0.8,1},{0,2,2.25,2.5,2.75,3,3.25,3.5,3.75,4}))))</f>
        <v/>
      </c>
      <c r="AI366" s="5" t="str">
        <f>IF(COUNT($A366)=0,"",IF($A366&lt;&gt;DR!$B368,"ERR",DR!BY368))</f>
        <v/>
      </c>
      <c r="AJ366" s="2" t="str">
        <f>IF(COUNT($A366)=0,"",IF(AI366="3E","3E",IF(AI366="","I",LOOKUP(AI366/AK$2,{0,0.4,0.45,0.5,0.55,0.6,0.65,0.7,0.75,0.8,1},{"F","D","C","C+","B-","B","B+","A-","A","A+"}))))</f>
        <v/>
      </c>
      <c r="AK366" s="103" t="str">
        <f>IF(COUNT($A366)=0,"",IF(AI366="","--",IF(AI366="3E","3E",LOOKUP(AI366/AK$2,{0,0.4,0.45,0.5,0.55,0.6,0.65,0.7,0.75,0.8,1},{0,2,2.25,2.5,2.75,3,3.25,3.5,3.75,4}))))</f>
        <v/>
      </c>
      <c r="AL366" s="94" t="str">
        <f>IFERROR(IF(COUNT($A366)=0,"",IF(COUNT(W366)=0,"--",IF(COUNTIF(B366:AK366,"3E")&gt;0,"3E",SUM(IF(D366&gt;=2,D366*$D$3),IF(G366&gt;=2,G366*$G$3),IF(J366&gt;=2,J366*$J$3),IF(M366&gt;=2,M366*$M$3),IF(P366&gt;=2,P366*$P$3),IF(S366&gt;=2,S366*$S$3),IF(V366&gt;=2,V366*$V$3),IF(Y366&gt;=2,Y366*$Y$3),IF(AB366&gt;=2,AB366*$AB$3),IF(AE366&gt;=2,AE366*$AE$3),IF(AH366&gt;=2,AH366*$AH$3),IF(AK366&gt;=2,AK366*$AK$3))))),"")</f>
        <v/>
      </c>
      <c r="AM366" s="4" t="str">
        <f>IF(COUNT($A366)=0,"",IF(COUNT(W366)=0,"--",IF(COUNTIF(B366:Y366,"3E")&gt;0,"3E",TRUNC(SUM(IF(N(D366)&gt;=2,D$3*D366,0),IF(N(G366)&gt;=2,G$3*G366,0),IF(N(J366)&gt;=2,J$3*J366,0),IF(N(M366)&gt;=2,M$3*M366,0),IF(N(P366)&gt;=2,P$3*P366,0),IF(N(S366)&gt;=2,S$3*S366,0),IF(N(AB366)&gt;=2,AB$3*AB366,0),IF(N(AE366)&gt;=2,AE$3*AE366,0),IF(N(AH366)&gt;=2,AH$3*AH366,0),IF(N(V366)&gt;=2,V$3*V366,0),IF(N(Y366)&gt;=2,Y$3*Y366,0))/TCP,3))))</f>
        <v/>
      </c>
      <c r="AN366" s="2" t="str">
        <f>IFERROR(IF(COUNT($A366)=0,"",IF(COUNT(W366)=0,"--",IF(COUNTIF(B366:AK366,"3E")&gt;0,"3E",SUM(IF(D366&gt;=2,$D$3),IF(G366&gt;=2,$G$3),IF(J366&gt;=2,$J$3),IF(M366&gt;=2,$M$3),IF(P366&gt;=2,$P$3),IF(S366&gt;=2,$S$3),IF(V366&gt;=2,$V$3),IF(Y366&gt;=2,$Y$3),IF(AB366&gt;=2,$AB$3),IF(AE366&gt;=2,$AE$3),IF(AH366&gt;=2,$AH$3),IF(AK366&gt;=2,$AK$3))))),"")</f>
        <v/>
      </c>
      <c r="AO366" s="2" t="str">
        <f>IF(AM366="3E","3E",IF(COUNT($A366)=0,"",IF(COUNT(AK366)=0,"I",LOOKUP(AM366,{0,2,2.25,2.5,2.75,3,3.25,3.5,3.75,4},{"F","D","C","C+","B-","B","B+","A-","A","A+"}))))</f>
        <v/>
      </c>
      <c r="AP366" s="2" t="str">
        <f>IF(AM366="3E","3E",IF(OR(COUNT($A366)=0,COUNT(W366)=0),"",IF(AND(Y366&gt;=2,AM366&gt;=2,AN366&gt;=28),"PASS","FAIL")))</f>
        <v/>
      </c>
      <c r="AQ366" s="2" t="str">
        <f>IF(COUNT($A366)=0,"",IF(AP366="3E","3E",IF(AP366="PASS",CONCATENATE(IF(N(D366)&lt;2,"411F,",""),IF(N(G366)&lt;2,"412F,",""),IF(N(J366)&lt;2,"413F,",""),IF(N(M366)&lt;2,"421F,",""),IF(N(P366)&lt;2,"422F,",""),IF(N(S366)&lt;2,"423F,",""),IF(N(AB366)&lt;2,"431F,",""),IF(N(AE366)&lt;2,"432F,",""),IF(N(AH366)&lt;2,"433F,","")),"")))</f>
        <v/>
      </c>
      <c r="AR366" s="6" t="str">
        <f t="shared" si="6"/>
        <v/>
      </c>
    </row>
    <row r="367" spans="1:44" ht="18.95" customHeight="1" x14ac:dyDescent="0.25">
      <c r="A367" s="93" t="str">
        <f>IF(DR!$B369="","",DR!$B369)</f>
        <v/>
      </c>
      <c r="B367" s="5" t="str">
        <f>IF(COUNT($A367)=0,"",IF($A367&lt;&gt;DR!$B369,"ERR",DR!J369))</f>
        <v/>
      </c>
      <c r="C367" s="2" t="str">
        <f>IF(COUNT($A367)=0,"",IF(B367="3E","3E",IF(B367="","I",LOOKUP(B367/D$2,{0,0.4,0.45,0.5,0.55,0.6,0.65,0.7,0.75,0.8,1},{"F","D","C","C+","B-","B","B+","A-","A","A+"}))))</f>
        <v/>
      </c>
      <c r="D367" s="99" t="str">
        <f>IF(COUNT($A367)=0,"",IF(B367="","--",IF(B367="3E","3E",LOOKUP(B367/D$2,{0,0.4,0.45,0.5,0.55,0.6,0.65,0.7,0.75,0.8,1},{0,2,2.25,2.5,2.75,3,3.25,3.5,3.75,4}))))</f>
        <v/>
      </c>
      <c r="E367" s="5" t="str">
        <f>IF(COUNT($A367)=0,"",IF($A367&lt;&gt;DR!$B369,"ERR",DR!R369))</f>
        <v/>
      </c>
      <c r="F367" s="2" t="str">
        <f>IF(COUNT($A367)=0,"",IF(E367="3E","3E",IF(E367="","I",LOOKUP(E367/G$2,{0,0.4,0.45,0.5,0.55,0.6,0.65,0.7,0.75,0.8,1},{"F","D","C","C+","B-","B","B+","A-","A","A+"}))))</f>
        <v/>
      </c>
      <c r="G367" s="99" t="str">
        <f>IF(COUNT($A367)=0,"",IF(E367="","--",IF(E367="3E","3E",LOOKUP(E367/G$2,{0,0.4,0.45,0.5,0.55,0.6,0.65,0.7,0.75,0.8,1},{0,2,2.25,2.5,2.75,3,3.25,3.5,3.75,4}))))</f>
        <v/>
      </c>
      <c r="H367" s="5" t="str">
        <f>IF(COUNT($A367)=0,"",IF($A367&lt;&gt;DR!$B369,"ERR",DR!Z369))</f>
        <v/>
      </c>
      <c r="I367" s="2" t="str">
        <f>IF(COUNT($A367)=0,"",IF(H367="3E","3E",IF(H367="","I",LOOKUP(H367/J$2,{0,0.4,0.45,0.5,0.55,0.6,0.65,0.7,0.75,0.8,1},{"F","D","C","C+","B-","B","B+","A-","A","A+"}))))</f>
        <v/>
      </c>
      <c r="J367" s="99" t="str">
        <f>IF(COUNT($A367)=0,"",IF(H367="","--",IF(H367="3E","3E",LOOKUP(H367/J$2,{0,0.4,0.45,0.5,0.55,0.6,0.65,0.7,0.75,0.8,1},{0,2,2.25,2.5,2.75,3,3.25,3.5,3.75,4}))))</f>
        <v/>
      </c>
      <c r="K367" s="5" t="str">
        <f>IF(COUNT($A367)=0,"",IF($A367&lt;&gt;DR!$B369,"ERR",DR!AH369))</f>
        <v/>
      </c>
      <c r="L367" s="2" t="str">
        <f>IF(COUNT($A367)=0,"",IF(K367="3E","3E",IF(K367="","I",LOOKUP(K367/M$2,{0,0.4,0.45,0.5,0.55,0.6,0.65,0.7,0.75,0.8,1},{"F","D","C","C+","B-","B","B+","A-","A","A+"}))))</f>
        <v/>
      </c>
      <c r="M367" s="99" t="str">
        <f>IF(COUNT($A367)=0,"",IF(K367="","--",IF(K367="3E","3E",LOOKUP(K367/M$2,{0,0.4,0.45,0.5,0.55,0.6,0.65,0.7,0.75,0.8,1},{0,2,2.25,2.5,2.75,3,3.25,3.5,3.75,4}))))</f>
        <v/>
      </c>
      <c r="N367" s="5" t="str">
        <f>IF(COUNT($A367)=0,"",IF($A367&lt;&gt;DR!$B369,"ERR",DR!AP369))</f>
        <v/>
      </c>
      <c r="O367" s="2" t="str">
        <f>IF(COUNT($A367)=0,"",IF(N367="3E","3E",IF(N367="","I",LOOKUP(N367/P$2,{0,0.4,0.45,0.5,0.55,0.6,0.65,0.7,0.75,0.8,1},{"F","D","C","C+","B-","B","B+","A-","A","A+"}))))</f>
        <v/>
      </c>
      <c r="P367" s="99" t="str">
        <f>IF(COUNT($A367)=0,"",IF(N367="","--",IF(N367="3E","3E",LOOKUP(N367/P$2,{0,0.4,0.45,0.5,0.55,0.6,0.65,0.7,0.75,0.8,1},{0,2,2.25,2.5,2.75,3,3.25,3.5,3.75,4}))))</f>
        <v/>
      </c>
      <c r="Q367" s="5" t="str">
        <f>IF(COUNT($A367)=0,"",IF($A367&lt;&gt;DR!$B369,"ERR",DR!AX369))</f>
        <v/>
      </c>
      <c r="R367" s="2" t="str">
        <f>IF(COUNT($A367)=0,"",IF(Q367="3E","3E",IF(Q367="","I",LOOKUP(Q367/S$2,{0,0.4,0.45,0.5,0.55,0.6,0.65,0.7,0.75,0.8,1},{"F","D","C","C+","B-","B","B+","A-","A","A+"}))))</f>
        <v/>
      </c>
      <c r="S367" s="99" t="str">
        <f>IF(COUNT($A367)=0,"",IF(Q367="","--",IF(Q367="3E","3E",LOOKUP(Q367/S$2,{0,0.4,0.45,0.5,0.55,0.6,0.65,0.7,0.75,0.8,1},{0,2,2.25,2.5,2.75,3,3.25,3.5,3.75,4}))))</f>
        <v/>
      </c>
      <c r="T367" s="5" t="str">
        <f>IF(OR(COUNT($A367)=0,DR!BZ369=""),"",IF($A367&lt;&gt;DR!$B369,"ERR",DR!BZ369))</f>
        <v/>
      </c>
      <c r="U367" s="2" t="str">
        <f>IF(COUNT($A367)=0,"",IF(T367="3E","3E",IF(T367="","I",LOOKUP(T367/V$2,{0,0.4,0.45,0.5,0.55,0.6,0.65,0.7,0.75,0.8,1},{"F","D","C","C+","B-","B","B+","A-","A","A+"}))))</f>
        <v/>
      </c>
      <c r="V367" s="99" t="str">
        <f>IF(COUNT($A367)=0,"",IF(T367="","--",IF(T367="3E","3E",LOOKUP(T367/V$2,{0,0.4,0.45,0.5,0.55,0.6,0.65,0.7,0.75,0.8,1},{0,2,2.25,2.5,2.75,3,3.25,3.5,3.75,4}))))</f>
        <v/>
      </c>
      <c r="W367" s="5" t="str">
        <f>IF(COUNT($A367)=0,"",IF($A367&lt;&gt;DR!$B369,"ERR",IF(DR!$A369="IM",DR!CL369,DR!CK369)))</f>
        <v/>
      </c>
      <c r="X367" s="2" t="str">
        <f>IF(COUNT($A367)=0,"",IF(W367="3E","3E",IF(W367="","I",LOOKUP(W367/Y$2,{0,0.4,0.45,0.5,0.55,0.6,0.65,0.7,0.75,0.8,1},{"F","D","C","C+","B-","B","B+","A-","A","A+"}))))</f>
        <v/>
      </c>
      <c r="Y367" s="99" t="str">
        <f>IF(COUNT($A367)=0,"",IF(W367="","--",IF(W367="3E","3E",LOOKUP(W367/Y$2,{0,0.4,0.45,0.5,0.55,0.6,0.65,0.7,0.75,0.8,1},{0,2,2.25,2.5,2.75,3,3.25,3.5,3.75,4}))))</f>
        <v/>
      </c>
      <c r="Z367" s="5" t="str">
        <f>IF(COUNT($A367)=0,"",IF($A367&lt;&gt;DR!$B369,"ERR",DR!BF369))</f>
        <v/>
      </c>
      <c r="AA367" s="2" t="str">
        <f>IF(COUNT($A367)=0,"",IF(Z367="3E","3E",IF(Z367="","I",LOOKUP(Z367/AB$2,{0,0.4,0.45,0.5,0.55,0.6,0.65,0.7,0.75,0.8,1},{"F","D","C","C+","B-","B","B+","A-","A","A+"}))))</f>
        <v/>
      </c>
      <c r="AB367" s="99" t="str">
        <f>IF(COUNT($A367)=0,"",IF(Z367="","--",IF(Z367="3E","3E",LOOKUP(Z367/AB$2,{0,0.4,0.45,0.5,0.55,0.6,0.65,0.7,0.75,0.8,1},{0,2,2.25,2.5,2.75,3,3.25,3.5,3.75,4}))))</f>
        <v/>
      </c>
      <c r="AC367" s="5" t="str">
        <f>IF(COUNT($A367)=0,"",IF($A367&lt;&gt;DR!$B369,"ERR",DR!BG369))</f>
        <v/>
      </c>
      <c r="AD367" s="2" t="str">
        <f>IF(COUNT($A367)=0,"",IF(AC367="3E","3E",IF(AC367="","I",LOOKUP(AC367/AE$2,{0,0.4,0.45,0.5,0.55,0.6,0.65,0.7,0.75,0.8,1},{"F","D","C","C+","B-","B","B+","A-","A","A+"}))))</f>
        <v/>
      </c>
      <c r="AE367" s="99" t="str">
        <f>IF(COUNT($A367)=0,"",IF(AC367="","--",IF(AC367="3E","3E",LOOKUP(AC367/AE$2,{0,0.4,0.45,0.5,0.55,0.6,0.65,0.7,0.75,0.8,1},{0,2,2.25,2.5,2.75,3,3.25,3.5,3.75,4}))))</f>
        <v/>
      </c>
      <c r="AF367" s="5" t="str">
        <f>IF(COUNT($A367)=0,"",IF($A367&lt;&gt;DR!$B369,"ERR",DR!BQ369))</f>
        <v/>
      </c>
      <c r="AG367" s="2" t="str">
        <f>IF(COUNT($A367)=0,"",IF(AF367="3E","3E",IF(AF367="","I",LOOKUP(AF367/AH$2,{0,0.4,0.45,0.5,0.55,0.6,0.65,0.7,0.75,0.8,1},{"F","D","C","C+","B-","B","B+","A-","A","A+"}))))</f>
        <v/>
      </c>
      <c r="AH367" s="99" t="str">
        <f>IF(COUNT($A367)=0,"",IF(AF367="","--",IF(AF367="3E","3E",LOOKUP(AF367/AH$2,{0,0.4,0.45,0.5,0.55,0.6,0.65,0.7,0.75,0.8,1},{0,2,2.25,2.5,2.75,3,3.25,3.5,3.75,4}))))</f>
        <v/>
      </c>
      <c r="AI367" s="5" t="str">
        <f>IF(COUNT($A367)=0,"",IF($A367&lt;&gt;DR!$B369,"ERR",DR!BY369))</f>
        <v/>
      </c>
      <c r="AJ367" s="2" t="str">
        <f>IF(COUNT($A367)=0,"",IF(AI367="3E","3E",IF(AI367="","I",LOOKUP(AI367/AK$2,{0,0.4,0.45,0.5,0.55,0.6,0.65,0.7,0.75,0.8,1},{"F","D","C","C+","B-","B","B+","A-","A","A+"}))))</f>
        <v/>
      </c>
      <c r="AK367" s="103" t="str">
        <f>IF(COUNT($A367)=0,"",IF(AI367="","--",IF(AI367="3E","3E",LOOKUP(AI367/AK$2,{0,0.4,0.45,0.5,0.55,0.6,0.65,0.7,0.75,0.8,1},{0,2,2.25,2.5,2.75,3,3.25,3.5,3.75,4}))))</f>
        <v/>
      </c>
      <c r="AL367" s="94" t="str">
        <f>IFERROR(IF(COUNT($A367)=0,"",IF(COUNT(W367)=0,"--",IF(COUNTIF(B367:AK367,"3E")&gt;0,"3E",SUM(IF(D367&gt;=2,D367*$D$3),IF(G367&gt;=2,G367*$G$3),IF(J367&gt;=2,J367*$J$3),IF(M367&gt;=2,M367*$M$3),IF(P367&gt;=2,P367*$P$3),IF(S367&gt;=2,S367*$S$3),IF(V367&gt;=2,V367*$V$3),IF(Y367&gt;=2,Y367*$Y$3),IF(AB367&gt;=2,AB367*$AB$3),IF(AE367&gt;=2,AE367*$AE$3),IF(AH367&gt;=2,AH367*$AH$3),IF(AK367&gt;=2,AK367*$AK$3))))),"")</f>
        <v/>
      </c>
      <c r="AM367" s="4" t="str">
        <f>IF(COUNT($A367)=0,"",IF(COUNT(W367)=0,"--",IF(COUNTIF(B367:Y367,"3E")&gt;0,"3E",TRUNC(SUM(IF(N(D367)&gt;=2,D$3*D367,0),IF(N(G367)&gt;=2,G$3*G367,0),IF(N(J367)&gt;=2,J$3*J367,0),IF(N(M367)&gt;=2,M$3*M367,0),IF(N(P367)&gt;=2,P$3*P367,0),IF(N(S367)&gt;=2,S$3*S367,0),IF(N(AB367)&gt;=2,AB$3*AB367,0),IF(N(AE367)&gt;=2,AE$3*AE367,0),IF(N(AH367)&gt;=2,AH$3*AH367,0),IF(N(V367)&gt;=2,V$3*V367,0),IF(N(Y367)&gt;=2,Y$3*Y367,0))/TCP,3))))</f>
        <v/>
      </c>
      <c r="AN367" s="2" t="str">
        <f>IFERROR(IF(COUNT($A367)=0,"",IF(COUNT(W367)=0,"--",IF(COUNTIF(B367:AK367,"3E")&gt;0,"3E",SUM(IF(D367&gt;=2,$D$3),IF(G367&gt;=2,$G$3),IF(J367&gt;=2,$J$3),IF(M367&gt;=2,$M$3),IF(P367&gt;=2,$P$3),IF(S367&gt;=2,$S$3),IF(V367&gt;=2,$V$3),IF(Y367&gt;=2,$Y$3),IF(AB367&gt;=2,$AB$3),IF(AE367&gt;=2,$AE$3),IF(AH367&gt;=2,$AH$3),IF(AK367&gt;=2,$AK$3))))),"")</f>
        <v/>
      </c>
      <c r="AO367" s="2" t="str">
        <f>IF(AM367="3E","3E",IF(COUNT($A367)=0,"",IF(COUNT(AK367)=0,"I",LOOKUP(AM367,{0,2,2.25,2.5,2.75,3,3.25,3.5,3.75,4},{"F","D","C","C+","B-","B","B+","A-","A","A+"}))))</f>
        <v/>
      </c>
      <c r="AP367" s="2" t="str">
        <f>IF(AM367="3E","3E",IF(OR(COUNT($A367)=0,COUNT(W367)=0),"",IF(AND(Y367&gt;=2,AM367&gt;=2,AN367&gt;=28),"PASS","FAIL")))</f>
        <v/>
      </c>
      <c r="AQ367" s="2" t="str">
        <f>IF(COUNT($A367)=0,"",IF(AP367="3E","3E",IF(AP367="PASS",CONCATENATE(IF(N(D367)&lt;2,"411F,",""),IF(N(G367)&lt;2,"412F,",""),IF(N(J367)&lt;2,"413F,",""),IF(N(M367)&lt;2,"421F,",""),IF(N(P367)&lt;2,"422F,",""),IF(N(S367)&lt;2,"423F,",""),IF(N(AB367)&lt;2,"431F,",""),IF(N(AE367)&lt;2,"432F,",""),IF(N(AH367)&lt;2,"433F,","")),"")))</f>
        <v/>
      </c>
      <c r="AR367" s="6" t="str">
        <f t="shared" si="6"/>
        <v/>
      </c>
    </row>
    <row r="368" spans="1:44" ht="18.95" customHeight="1" x14ac:dyDescent="0.25">
      <c r="A368" s="93" t="str">
        <f>IF(DR!$B370="","",DR!$B370)</f>
        <v/>
      </c>
      <c r="B368" s="5" t="str">
        <f>IF(COUNT($A368)=0,"",IF($A368&lt;&gt;DR!$B370,"ERR",DR!J370))</f>
        <v/>
      </c>
      <c r="C368" s="2" t="str">
        <f>IF(COUNT($A368)=0,"",IF(B368="3E","3E",IF(B368="","I",LOOKUP(B368/D$2,{0,0.4,0.45,0.5,0.55,0.6,0.65,0.7,0.75,0.8,1},{"F","D","C","C+","B-","B","B+","A-","A","A+"}))))</f>
        <v/>
      </c>
      <c r="D368" s="99" t="str">
        <f>IF(COUNT($A368)=0,"",IF(B368="","--",IF(B368="3E","3E",LOOKUP(B368/D$2,{0,0.4,0.45,0.5,0.55,0.6,0.65,0.7,0.75,0.8,1},{0,2,2.25,2.5,2.75,3,3.25,3.5,3.75,4}))))</f>
        <v/>
      </c>
      <c r="E368" s="5" t="str">
        <f>IF(COUNT($A368)=0,"",IF($A368&lt;&gt;DR!$B370,"ERR",DR!R370))</f>
        <v/>
      </c>
      <c r="F368" s="2" t="str">
        <f>IF(COUNT($A368)=0,"",IF(E368="3E","3E",IF(E368="","I",LOOKUP(E368/G$2,{0,0.4,0.45,0.5,0.55,0.6,0.65,0.7,0.75,0.8,1},{"F","D","C","C+","B-","B","B+","A-","A","A+"}))))</f>
        <v/>
      </c>
      <c r="G368" s="99" t="str">
        <f>IF(COUNT($A368)=0,"",IF(E368="","--",IF(E368="3E","3E",LOOKUP(E368/G$2,{0,0.4,0.45,0.5,0.55,0.6,0.65,0.7,0.75,0.8,1},{0,2,2.25,2.5,2.75,3,3.25,3.5,3.75,4}))))</f>
        <v/>
      </c>
      <c r="H368" s="5" t="str">
        <f>IF(COUNT($A368)=0,"",IF($A368&lt;&gt;DR!$B370,"ERR",DR!Z370))</f>
        <v/>
      </c>
      <c r="I368" s="2" t="str">
        <f>IF(COUNT($A368)=0,"",IF(H368="3E","3E",IF(H368="","I",LOOKUP(H368/J$2,{0,0.4,0.45,0.5,0.55,0.6,0.65,0.7,0.75,0.8,1},{"F","D","C","C+","B-","B","B+","A-","A","A+"}))))</f>
        <v/>
      </c>
      <c r="J368" s="99" t="str">
        <f>IF(COUNT($A368)=0,"",IF(H368="","--",IF(H368="3E","3E",LOOKUP(H368/J$2,{0,0.4,0.45,0.5,0.55,0.6,0.65,0.7,0.75,0.8,1},{0,2,2.25,2.5,2.75,3,3.25,3.5,3.75,4}))))</f>
        <v/>
      </c>
      <c r="K368" s="5" t="str">
        <f>IF(COUNT($A368)=0,"",IF($A368&lt;&gt;DR!$B370,"ERR",DR!AH370))</f>
        <v/>
      </c>
      <c r="L368" s="2" t="str">
        <f>IF(COUNT($A368)=0,"",IF(K368="3E","3E",IF(K368="","I",LOOKUP(K368/M$2,{0,0.4,0.45,0.5,0.55,0.6,0.65,0.7,0.75,0.8,1},{"F","D","C","C+","B-","B","B+","A-","A","A+"}))))</f>
        <v/>
      </c>
      <c r="M368" s="99" t="str">
        <f>IF(COUNT($A368)=0,"",IF(K368="","--",IF(K368="3E","3E",LOOKUP(K368/M$2,{0,0.4,0.45,0.5,0.55,0.6,0.65,0.7,0.75,0.8,1},{0,2,2.25,2.5,2.75,3,3.25,3.5,3.75,4}))))</f>
        <v/>
      </c>
      <c r="N368" s="5" t="str">
        <f>IF(COUNT($A368)=0,"",IF($A368&lt;&gt;DR!$B370,"ERR",DR!AP370))</f>
        <v/>
      </c>
      <c r="O368" s="2" t="str">
        <f>IF(COUNT($A368)=0,"",IF(N368="3E","3E",IF(N368="","I",LOOKUP(N368/P$2,{0,0.4,0.45,0.5,0.55,0.6,0.65,0.7,0.75,0.8,1},{"F","D","C","C+","B-","B","B+","A-","A","A+"}))))</f>
        <v/>
      </c>
      <c r="P368" s="99" t="str">
        <f>IF(COUNT($A368)=0,"",IF(N368="","--",IF(N368="3E","3E",LOOKUP(N368/P$2,{0,0.4,0.45,0.5,0.55,0.6,0.65,0.7,0.75,0.8,1},{0,2,2.25,2.5,2.75,3,3.25,3.5,3.75,4}))))</f>
        <v/>
      </c>
      <c r="Q368" s="5" t="str">
        <f>IF(COUNT($A368)=0,"",IF($A368&lt;&gt;DR!$B370,"ERR",DR!AX370))</f>
        <v/>
      </c>
      <c r="R368" s="2" t="str">
        <f>IF(COUNT($A368)=0,"",IF(Q368="3E","3E",IF(Q368="","I",LOOKUP(Q368/S$2,{0,0.4,0.45,0.5,0.55,0.6,0.65,0.7,0.75,0.8,1},{"F","D","C","C+","B-","B","B+","A-","A","A+"}))))</f>
        <v/>
      </c>
      <c r="S368" s="99" t="str">
        <f>IF(COUNT($A368)=0,"",IF(Q368="","--",IF(Q368="3E","3E",LOOKUP(Q368/S$2,{0,0.4,0.45,0.5,0.55,0.6,0.65,0.7,0.75,0.8,1},{0,2,2.25,2.5,2.75,3,3.25,3.5,3.75,4}))))</f>
        <v/>
      </c>
      <c r="T368" s="5" t="str">
        <f>IF(OR(COUNT($A368)=0,DR!BZ370=""),"",IF($A368&lt;&gt;DR!$B370,"ERR",DR!BZ370))</f>
        <v/>
      </c>
      <c r="U368" s="2" t="str">
        <f>IF(COUNT($A368)=0,"",IF(T368="3E","3E",IF(T368="","I",LOOKUP(T368/V$2,{0,0.4,0.45,0.5,0.55,0.6,0.65,0.7,0.75,0.8,1},{"F","D","C","C+","B-","B","B+","A-","A","A+"}))))</f>
        <v/>
      </c>
      <c r="V368" s="99" t="str">
        <f>IF(COUNT($A368)=0,"",IF(T368="","--",IF(T368="3E","3E",LOOKUP(T368/V$2,{0,0.4,0.45,0.5,0.55,0.6,0.65,0.7,0.75,0.8,1},{0,2,2.25,2.5,2.75,3,3.25,3.5,3.75,4}))))</f>
        <v/>
      </c>
      <c r="W368" s="5" t="str">
        <f>IF(COUNT($A368)=0,"",IF($A368&lt;&gt;DR!$B370,"ERR",IF(DR!$A370="IM",DR!CL370,DR!CK370)))</f>
        <v/>
      </c>
      <c r="X368" s="2" t="str">
        <f>IF(COUNT($A368)=0,"",IF(W368="3E","3E",IF(W368="","I",LOOKUP(W368/Y$2,{0,0.4,0.45,0.5,0.55,0.6,0.65,0.7,0.75,0.8,1},{"F","D","C","C+","B-","B","B+","A-","A","A+"}))))</f>
        <v/>
      </c>
      <c r="Y368" s="99" t="str">
        <f>IF(COUNT($A368)=0,"",IF(W368="","--",IF(W368="3E","3E",LOOKUP(W368/Y$2,{0,0.4,0.45,0.5,0.55,0.6,0.65,0.7,0.75,0.8,1},{0,2,2.25,2.5,2.75,3,3.25,3.5,3.75,4}))))</f>
        <v/>
      </c>
      <c r="Z368" s="5" t="str">
        <f>IF(COUNT($A368)=0,"",IF($A368&lt;&gt;DR!$B370,"ERR",DR!BF370))</f>
        <v/>
      </c>
      <c r="AA368" s="2" t="str">
        <f>IF(COUNT($A368)=0,"",IF(Z368="3E","3E",IF(Z368="","I",LOOKUP(Z368/AB$2,{0,0.4,0.45,0.5,0.55,0.6,0.65,0.7,0.75,0.8,1},{"F","D","C","C+","B-","B","B+","A-","A","A+"}))))</f>
        <v/>
      </c>
      <c r="AB368" s="99" t="str">
        <f>IF(COUNT($A368)=0,"",IF(Z368="","--",IF(Z368="3E","3E",LOOKUP(Z368/AB$2,{0,0.4,0.45,0.5,0.55,0.6,0.65,0.7,0.75,0.8,1},{0,2,2.25,2.5,2.75,3,3.25,3.5,3.75,4}))))</f>
        <v/>
      </c>
      <c r="AC368" s="5" t="str">
        <f>IF(COUNT($A368)=0,"",IF($A368&lt;&gt;DR!$B370,"ERR",DR!BG370))</f>
        <v/>
      </c>
      <c r="AD368" s="2" t="str">
        <f>IF(COUNT($A368)=0,"",IF(AC368="3E","3E",IF(AC368="","I",LOOKUP(AC368/AE$2,{0,0.4,0.45,0.5,0.55,0.6,0.65,0.7,0.75,0.8,1},{"F","D","C","C+","B-","B","B+","A-","A","A+"}))))</f>
        <v/>
      </c>
      <c r="AE368" s="99" t="str">
        <f>IF(COUNT($A368)=0,"",IF(AC368="","--",IF(AC368="3E","3E",LOOKUP(AC368/AE$2,{0,0.4,0.45,0.5,0.55,0.6,0.65,0.7,0.75,0.8,1},{0,2,2.25,2.5,2.75,3,3.25,3.5,3.75,4}))))</f>
        <v/>
      </c>
      <c r="AF368" s="5" t="str">
        <f>IF(COUNT($A368)=0,"",IF($A368&lt;&gt;DR!$B370,"ERR",DR!BQ370))</f>
        <v/>
      </c>
      <c r="AG368" s="2" t="str">
        <f>IF(COUNT($A368)=0,"",IF(AF368="3E","3E",IF(AF368="","I",LOOKUP(AF368/AH$2,{0,0.4,0.45,0.5,0.55,0.6,0.65,0.7,0.75,0.8,1},{"F","D","C","C+","B-","B","B+","A-","A","A+"}))))</f>
        <v/>
      </c>
      <c r="AH368" s="99" t="str">
        <f>IF(COUNT($A368)=0,"",IF(AF368="","--",IF(AF368="3E","3E",LOOKUP(AF368/AH$2,{0,0.4,0.45,0.5,0.55,0.6,0.65,0.7,0.75,0.8,1},{0,2,2.25,2.5,2.75,3,3.25,3.5,3.75,4}))))</f>
        <v/>
      </c>
      <c r="AI368" s="5" t="str">
        <f>IF(COUNT($A368)=0,"",IF($A368&lt;&gt;DR!$B370,"ERR",DR!BY370))</f>
        <v/>
      </c>
      <c r="AJ368" s="2" t="str">
        <f>IF(COUNT($A368)=0,"",IF(AI368="3E","3E",IF(AI368="","I",LOOKUP(AI368/AK$2,{0,0.4,0.45,0.5,0.55,0.6,0.65,0.7,0.75,0.8,1},{"F","D","C","C+","B-","B","B+","A-","A","A+"}))))</f>
        <v/>
      </c>
      <c r="AK368" s="103" t="str">
        <f>IF(COUNT($A368)=0,"",IF(AI368="","--",IF(AI368="3E","3E",LOOKUP(AI368/AK$2,{0,0.4,0.45,0.5,0.55,0.6,0.65,0.7,0.75,0.8,1},{0,2,2.25,2.5,2.75,3,3.25,3.5,3.75,4}))))</f>
        <v/>
      </c>
      <c r="AL368" s="94" t="str">
        <f>IFERROR(IF(COUNT($A368)=0,"",IF(COUNT(W368)=0,"--",IF(COUNTIF(B368:AK368,"3E")&gt;0,"3E",SUM(IF(D368&gt;=2,D368*$D$3),IF(G368&gt;=2,G368*$G$3),IF(J368&gt;=2,J368*$J$3),IF(M368&gt;=2,M368*$M$3),IF(P368&gt;=2,P368*$P$3),IF(S368&gt;=2,S368*$S$3),IF(V368&gt;=2,V368*$V$3),IF(Y368&gt;=2,Y368*$Y$3),IF(AB368&gt;=2,AB368*$AB$3),IF(AE368&gt;=2,AE368*$AE$3),IF(AH368&gt;=2,AH368*$AH$3),IF(AK368&gt;=2,AK368*$AK$3))))),"")</f>
        <v/>
      </c>
      <c r="AM368" s="4" t="str">
        <f>IF(COUNT($A368)=0,"",IF(COUNT(W368)=0,"--",IF(COUNTIF(B368:Y368,"3E")&gt;0,"3E",TRUNC(SUM(IF(N(D368)&gt;=2,D$3*D368,0),IF(N(G368)&gt;=2,G$3*G368,0),IF(N(J368)&gt;=2,J$3*J368,0),IF(N(M368)&gt;=2,M$3*M368,0),IF(N(P368)&gt;=2,P$3*P368,0),IF(N(S368)&gt;=2,S$3*S368,0),IF(N(AB368)&gt;=2,AB$3*AB368,0),IF(N(AE368)&gt;=2,AE$3*AE368,0),IF(N(AH368)&gt;=2,AH$3*AH368,0),IF(N(V368)&gt;=2,V$3*V368,0),IF(N(Y368)&gt;=2,Y$3*Y368,0))/TCP,3))))</f>
        <v/>
      </c>
      <c r="AN368" s="2" t="str">
        <f>IFERROR(IF(COUNT($A368)=0,"",IF(COUNT(W368)=0,"--",IF(COUNTIF(B368:AK368,"3E")&gt;0,"3E",SUM(IF(D368&gt;=2,$D$3),IF(G368&gt;=2,$G$3),IF(J368&gt;=2,$J$3),IF(M368&gt;=2,$M$3),IF(P368&gt;=2,$P$3),IF(S368&gt;=2,$S$3),IF(V368&gt;=2,$V$3),IF(Y368&gt;=2,$Y$3),IF(AB368&gt;=2,$AB$3),IF(AE368&gt;=2,$AE$3),IF(AH368&gt;=2,$AH$3),IF(AK368&gt;=2,$AK$3))))),"")</f>
        <v/>
      </c>
      <c r="AO368" s="2" t="str">
        <f>IF(AM368="3E","3E",IF(COUNT($A368)=0,"",IF(COUNT(AK368)=0,"I",LOOKUP(AM368,{0,2,2.25,2.5,2.75,3,3.25,3.5,3.75,4},{"F","D","C","C+","B-","B","B+","A-","A","A+"}))))</f>
        <v/>
      </c>
      <c r="AP368" s="2" t="str">
        <f>IF(AM368="3E","3E",IF(OR(COUNT($A368)=0,COUNT(W368)=0),"",IF(AND(Y368&gt;=2,AM368&gt;=2,AN368&gt;=28),"PASS","FAIL")))</f>
        <v/>
      </c>
      <c r="AQ368" s="2" t="str">
        <f>IF(COUNT($A368)=0,"",IF(AP368="3E","3E",IF(AP368="PASS",CONCATENATE(IF(N(D368)&lt;2,"411F,",""),IF(N(G368)&lt;2,"412F,",""),IF(N(J368)&lt;2,"413F,",""),IF(N(M368)&lt;2,"421F,",""),IF(N(P368)&lt;2,"422F,",""),IF(N(S368)&lt;2,"423F,",""),IF(N(AB368)&lt;2,"431F,",""),IF(N(AE368)&lt;2,"432F,",""),IF(N(AH368)&lt;2,"433F,","")),"")))</f>
        <v/>
      </c>
      <c r="AR368" s="6" t="str">
        <f t="shared" si="6"/>
        <v/>
      </c>
    </row>
    <row r="369" spans="1:44" ht="18.95" customHeight="1" x14ac:dyDescent="0.25">
      <c r="A369" s="93" t="str">
        <f>IF(DR!$B371="","",DR!$B371)</f>
        <v/>
      </c>
      <c r="B369" s="5" t="str">
        <f>IF(COUNT($A369)=0,"",IF($A369&lt;&gt;DR!$B371,"ERR",DR!J371))</f>
        <v/>
      </c>
      <c r="C369" s="2" t="str">
        <f>IF(COUNT($A369)=0,"",IF(B369="3E","3E",IF(B369="","I",LOOKUP(B369/D$2,{0,0.4,0.45,0.5,0.55,0.6,0.65,0.7,0.75,0.8,1},{"F","D","C","C+","B-","B","B+","A-","A","A+"}))))</f>
        <v/>
      </c>
      <c r="D369" s="99" t="str">
        <f>IF(COUNT($A369)=0,"",IF(B369="","--",IF(B369="3E","3E",LOOKUP(B369/D$2,{0,0.4,0.45,0.5,0.55,0.6,0.65,0.7,0.75,0.8,1},{0,2,2.25,2.5,2.75,3,3.25,3.5,3.75,4}))))</f>
        <v/>
      </c>
      <c r="E369" s="5" t="str">
        <f>IF(COUNT($A369)=0,"",IF($A369&lt;&gt;DR!$B371,"ERR",DR!R371))</f>
        <v/>
      </c>
      <c r="F369" s="2" t="str">
        <f>IF(COUNT($A369)=0,"",IF(E369="3E","3E",IF(E369="","I",LOOKUP(E369/G$2,{0,0.4,0.45,0.5,0.55,0.6,0.65,0.7,0.75,0.8,1},{"F","D","C","C+","B-","B","B+","A-","A","A+"}))))</f>
        <v/>
      </c>
      <c r="G369" s="99" t="str">
        <f>IF(COUNT($A369)=0,"",IF(E369="","--",IF(E369="3E","3E",LOOKUP(E369/G$2,{0,0.4,0.45,0.5,0.55,0.6,0.65,0.7,0.75,0.8,1},{0,2,2.25,2.5,2.75,3,3.25,3.5,3.75,4}))))</f>
        <v/>
      </c>
      <c r="H369" s="5" t="str">
        <f>IF(COUNT($A369)=0,"",IF($A369&lt;&gt;DR!$B371,"ERR",DR!Z371))</f>
        <v/>
      </c>
      <c r="I369" s="2" t="str">
        <f>IF(COUNT($A369)=0,"",IF(H369="3E","3E",IF(H369="","I",LOOKUP(H369/J$2,{0,0.4,0.45,0.5,0.55,0.6,0.65,0.7,0.75,0.8,1},{"F","D","C","C+","B-","B","B+","A-","A","A+"}))))</f>
        <v/>
      </c>
      <c r="J369" s="99" t="str">
        <f>IF(COUNT($A369)=0,"",IF(H369="","--",IF(H369="3E","3E",LOOKUP(H369/J$2,{0,0.4,0.45,0.5,0.55,0.6,0.65,0.7,0.75,0.8,1},{0,2,2.25,2.5,2.75,3,3.25,3.5,3.75,4}))))</f>
        <v/>
      </c>
      <c r="K369" s="5" t="str">
        <f>IF(COUNT($A369)=0,"",IF($A369&lt;&gt;DR!$B371,"ERR",DR!AH371))</f>
        <v/>
      </c>
      <c r="L369" s="2" t="str">
        <f>IF(COUNT($A369)=0,"",IF(K369="3E","3E",IF(K369="","I",LOOKUP(K369/M$2,{0,0.4,0.45,0.5,0.55,0.6,0.65,0.7,0.75,0.8,1},{"F","D","C","C+","B-","B","B+","A-","A","A+"}))))</f>
        <v/>
      </c>
      <c r="M369" s="99" t="str">
        <f>IF(COUNT($A369)=0,"",IF(K369="","--",IF(K369="3E","3E",LOOKUP(K369/M$2,{0,0.4,0.45,0.5,0.55,0.6,0.65,0.7,0.75,0.8,1},{0,2,2.25,2.5,2.75,3,3.25,3.5,3.75,4}))))</f>
        <v/>
      </c>
      <c r="N369" s="5" t="str">
        <f>IF(COUNT($A369)=0,"",IF($A369&lt;&gt;DR!$B371,"ERR",DR!AP371))</f>
        <v/>
      </c>
      <c r="O369" s="2" t="str">
        <f>IF(COUNT($A369)=0,"",IF(N369="3E","3E",IF(N369="","I",LOOKUP(N369/P$2,{0,0.4,0.45,0.5,0.55,0.6,0.65,0.7,0.75,0.8,1},{"F","D","C","C+","B-","B","B+","A-","A","A+"}))))</f>
        <v/>
      </c>
      <c r="P369" s="99" t="str">
        <f>IF(COUNT($A369)=0,"",IF(N369="","--",IF(N369="3E","3E",LOOKUP(N369/P$2,{0,0.4,0.45,0.5,0.55,0.6,0.65,0.7,0.75,0.8,1},{0,2,2.25,2.5,2.75,3,3.25,3.5,3.75,4}))))</f>
        <v/>
      </c>
      <c r="Q369" s="5" t="str">
        <f>IF(COUNT($A369)=0,"",IF($A369&lt;&gt;DR!$B371,"ERR",DR!AX371))</f>
        <v/>
      </c>
      <c r="R369" s="2" t="str">
        <f>IF(COUNT($A369)=0,"",IF(Q369="3E","3E",IF(Q369="","I",LOOKUP(Q369/S$2,{0,0.4,0.45,0.5,0.55,0.6,0.65,0.7,0.75,0.8,1},{"F","D","C","C+","B-","B","B+","A-","A","A+"}))))</f>
        <v/>
      </c>
      <c r="S369" s="99" t="str">
        <f>IF(COUNT($A369)=0,"",IF(Q369="","--",IF(Q369="3E","3E",LOOKUP(Q369/S$2,{0,0.4,0.45,0.5,0.55,0.6,0.65,0.7,0.75,0.8,1},{0,2,2.25,2.5,2.75,3,3.25,3.5,3.75,4}))))</f>
        <v/>
      </c>
      <c r="T369" s="5" t="str">
        <f>IF(OR(COUNT($A369)=0,DR!BZ371=""),"",IF($A369&lt;&gt;DR!$B371,"ERR",DR!BZ371))</f>
        <v/>
      </c>
      <c r="U369" s="2" t="str">
        <f>IF(COUNT($A369)=0,"",IF(T369="3E","3E",IF(T369="","I",LOOKUP(T369/V$2,{0,0.4,0.45,0.5,0.55,0.6,0.65,0.7,0.75,0.8,1},{"F","D","C","C+","B-","B","B+","A-","A","A+"}))))</f>
        <v/>
      </c>
      <c r="V369" s="99" t="str">
        <f>IF(COUNT($A369)=0,"",IF(T369="","--",IF(T369="3E","3E",LOOKUP(T369/V$2,{0,0.4,0.45,0.5,0.55,0.6,0.65,0.7,0.75,0.8,1},{0,2,2.25,2.5,2.75,3,3.25,3.5,3.75,4}))))</f>
        <v/>
      </c>
      <c r="W369" s="5" t="str">
        <f>IF(COUNT($A369)=0,"",IF($A369&lt;&gt;DR!$B371,"ERR",IF(DR!$A371="IM",DR!CL371,DR!CK371)))</f>
        <v/>
      </c>
      <c r="X369" s="2" t="str">
        <f>IF(COUNT($A369)=0,"",IF(W369="3E","3E",IF(W369="","I",LOOKUP(W369/Y$2,{0,0.4,0.45,0.5,0.55,0.6,0.65,0.7,0.75,0.8,1},{"F","D","C","C+","B-","B","B+","A-","A","A+"}))))</f>
        <v/>
      </c>
      <c r="Y369" s="99" t="str">
        <f>IF(COUNT($A369)=0,"",IF(W369="","--",IF(W369="3E","3E",LOOKUP(W369/Y$2,{0,0.4,0.45,0.5,0.55,0.6,0.65,0.7,0.75,0.8,1},{0,2,2.25,2.5,2.75,3,3.25,3.5,3.75,4}))))</f>
        <v/>
      </c>
      <c r="Z369" s="5" t="str">
        <f>IF(COUNT($A369)=0,"",IF($A369&lt;&gt;DR!$B371,"ERR",DR!BF371))</f>
        <v/>
      </c>
      <c r="AA369" s="2" t="str">
        <f>IF(COUNT($A369)=0,"",IF(Z369="3E","3E",IF(Z369="","I",LOOKUP(Z369/AB$2,{0,0.4,0.45,0.5,0.55,0.6,0.65,0.7,0.75,0.8,1},{"F","D","C","C+","B-","B","B+","A-","A","A+"}))))</f>
        <v/>
      </c>
      <c r="AB369" s="99" t="str">
        <f>IF(COUNT($A369)=0,"",IF(Z369="","--",IF(Z369="3E","3E",LOOKUP(Z369/AB$2,{0,0.4,0.45,0.5,0.55,0.6,0.65,0.7,0.75,0.8,1},{0,2,2.25,2.5,2.75,3,3.25,3.5,3.75,4}))))</f>
        <v/>
      </c>
      <c r="AC369" s="5" t="str">
        <f>IF(COUNT($A369)=0,"",IF($A369&lt;&gt;DR!$B371,"ERR",DR!BG371))</f>
        <v/>
      </c>
      <c r="AD369" s="2" t="str">
        <f>IF(COUNT($A369)=0,"",IF(AC369="3E","3E",IF(AC369="","I",LOOKUP(AC369/AE$2,{0,0.4,0.45,0.5,0.55,0.6,0.65,0.7,0.75,0.8,1},{"F","D","C","C+","B-","B","B+","A-","A","A+"}))))</f>
        <v/>
      </c>
      <c r="AE369" s="99" t="str">
        <f>IF(COUNT($A369)=0,"",IF(AC369="","--",IF(AC369="3E","3E",LOOKUP(AC369/AE$2,{0,0.4,0.45,0.5,0.55,0.6,0.65,0.7,0.75,0.8,1},{0,2,2.25,2.5,2.75,3,3.25,3.5,3.75,4}))))</f>
        <v/>
      </c>
      <c r="AF369" s="5" t="str">
        <f>IF(COUNT($A369)=0,"",IF($A369&lt;&gt;DR!$B371,"ERR",DR!BQ371))</f>
        <v/>
      </c>
      <c r="AG369" s="2" t="str">
        <f>IF(COUNT($A369)=0,"",IF(AF369="3E","3E",IF(AF369="","I",LOOKUP(AF369/AH$2,{0,0.4,0.45,0.5,0.55,0.6,0.65,0.7,0.75,0.8,1},{"F","D","C","C+","B-","B","B+","A-","A","A+"}))))</f>
        <v/>
      </c>
      <c r="AH369" s="99" t="str">
        <f>IF(COUNT($A369)=0,"",IF(AF369="","--",IF(AF369="3E","3E",LOOKUP(AF369/AH$2,{0,0.4,0.45,0.5,0.55,0.6,0.65,0.7,0.75,0.8,1},{0,2,2.25,2.5,2.75,3,3.25,3.5,3.75,4}))))</f>
        <v/>
      </c>
      <c r="AI369" s="5" t="str">
        <f>IF(COUNT($A369)=0,"",IF($A369&lt;&gt;DR!$B371,"ERR",DR!BY371))</f>
        <v/>
      </c>
      <c r="AJ369" s="2" t="str">
        <f>IF(COUNT($A369)=0,"",IF(AI369="3E","3E",IF(AI369="","I",LOOKUP(AI369/AK$2,{0,0.4,0.45,0.5,0.55,0.6,0.65,0.7,0.75,0.8,1},{"F","D","C","C+","B-","B","B+","A-","A","A+"}))))</f>
        <v/>
      </c>
      <c r="AK369" s="103" t="str">
        <f>IF(COUNT($A369)=0,"",IF(AI369="","--",IF(AI369="3E","3E",LOOKUP(AI369/AK$2,{0,0.4,0.45,0.5,0.55,0.6,0.65,0.7,0.75,0.8,1},{0,2,2.25,2.5,2.75,3,3.25,3.5,3.75,4}))))</f>
        <v/>
      </c>
      <c r="AL369" s="94" t="str">
        <f>IFERROR(IF(COUNT($A369)=0,"",IF(COUNT(W369)=0,"--",IF(COUNTIF(B369:AK369,"3E")&gt;0,"3E",SUM(IF(D369&gt;=2,D369*$D$3),IF(G369&gt;=2,G369*$G$3),IF(J369&gt;=2,J369*$J$3),IF(M369&gt;=2,M369*$M$3),IF(P369&gt;=2,P369*$P$3),IF(S369&gt;=2,S369*$S$3),IF(V369&gt;=2,V369*$V$3),IF(Y369&gt;=2,Y369*$Y$3),IF(AB369&gt;=2,AB369*$AB$3),IF(AE369&gt;=2,AE369*$AE$3),IF(AH369&gt;=2,AH369*$AH$3),IF(AK369&gt;=2,AK369*$AK$3))))),"")</f>
        <v/>
      </c>
      <c r="AM369" s="4" t="str">
        <f>IF(COUNT($A369)=0,"",IF(COUNT(W369)=0,"--",IF(COUNTIF(B369:Y369,"3E")&gt;0,"3E",TRUNC(SUM(IF(N(D369)&gt;=2,D$3*D369,0),IF(N(G369)&gt;=2,G$3*G369,0),IF(N(J369)&gt;=2,J$3*J369,0),IF(N(M369)&gt;=2,M$3*M369,0),IF(N(P369)&gt;=2,P$3*P369,0),IF(N(S369)&gt;=2,S$3*S369,0),IF(N(AB369)&gt;=2,AB$3*AB369,0),IF(N(AE369)&gt;=2,AE$3*AE369,0),IF(N(AH369)&gt;=2,AH$3*AH369,0),IF(N(V369)&gt;=2,V$3*V369,0),IF(N(Y369)&gt;=2,Y$3*Y369,0))/TCP,3))))</f>
        <v/>
      </c>
      <c r="AN369" s="2" t="str">
        <f>IFERROR(IF(COUNT($A369)=0,"",IF(COUNT(W369)=0,"--",IF(COUNTIF(B369:AK369,"3E")&gt;0,"3E",SUM(IF(D369&gt;=2,$D$3),IF(G369&gt;=2,$G$3),IF(J369&gt;=2,$J$3),IF(M369&gt;=2,$M$3),IF(P369&gt;=2,$P$3),IF(S369&gt;=2,$S$3),IF(V369&gt;=2,$V$3),IF(Y369&gt;=2,$Y$3),IF(AB369&gt;=2,$AB$3),IF(AE369&gt;=2,$AE$3),IF(AH369&gt;=2,$AH$3),IF(AK369&gt;=2,$AK$3))))),"")</f>
        <v/>
      </c>
      <c r="AO369" s="2" t="str">
        <f>IF(AM369="3E","3E",IF(COUNT($A369)=0,"",IF(COUNT(AK369)=0,"I",LOOKUP(AM369,{0,2,2.25,2.5,2.75,3,3.25,3.5,3.75,4},{"F","D","C","C+","B-","B","B+","A-","A","A+"}))))</f>
        <v/>
      </c>
      <c r="AP369" s="2" t="str">
        <f>IF(AM369="3E","3E",IF(OR(COUNT($A369)=0,COUNT(W369)=0),"",IF(AND(Y369&gt;=2,AM369&gt;=2,AN369&gt;=28),"PASS","FAIL")))</f>
        <v/>
      </c>
      <c r="AQ369" s="2" t="str">
        <f>IF(COUNT($A369)=0,"",IF(AP369="3E","3E",IF(AP369="PASS",CONCATENATE(IF(N(D369)&lt;2,"411F,",""),IF(N(G369)&lt;2,"412F,",""),IF(N(J369)&lt;2,"413F,",""),IF(N(M369)&lt;2,"421F,",""),IF(N(P369)&lt;2,"422F,",""),IF(N(S369)&lt;2,"423F,",""),IF(N(AB369)&lt;2,"431F,",""),IF(N(AE369)&lt;2,"432F,",""),IF(N(AH369)&lt;2,"433F,","")),"")))</f>
        <v/>
      </c>
      <c r="AR369" s="6" t="str">
        <f t="shared" si="6"/>
        <v/>
      </c>
    </row>
    <row r="370" spans="1:44" ht="18.95" customHeight="1" x14ac:dyDescent="0.25">
      <c r="A370" s="93" t="str">
        <f>IF(DR!$B372="","",DR!$B372)</f>
        <v/>
      </c>
      <c r="B370" s="5" t="str">
        <f>IF(COUNT($A370)=0,"",IF($A370&lt;&gt;DR!$B372,"ERR",DR!J372))</f>
        <v/>
      </c>
      <c r="C370" s="2" t="str">
        <f>IF(COUNT($A370)=0,"",IF(B370="3E","3E",IF(B370="","I",LOOKUP(B370/D$2,{0,0.4,0.45,0.5,0.55,0.6,0.65,0.7,0.75,0.8,1},{"F","D","C","C+","B-","B","B+","A-","A","A+"}))))</f>
        <v/>
      </c>
      <c r="D370" s="99" t="str">
        <f>IF(COUNT($A370)=0,"",IF(B370="","--",IF(B370="3E","3E",LOOKUP(B370/D$2,{0,0.4,0.45,0.5,0.55,0.6,0.65,0.7,0.75,0.8,1},{0,2,2.25,2.5,2.75,3,3.25,3.5,3.75,4}))))</f>
        <v/>
      </c>
      <c r="E370" s="5" t="str">
        <f>IF(COUNT($A370)=0,"",IF($A370&lt;&gt;DR!$B372,"ERR",DR!R372))</f>
        <v/>
      </c>
      <c r="F370" s="2" t="str">
        <f>IF(COUNT($A370)=0,"",IF(E370="3E","3E",IF(E370="","I",LOOKUP(E370/G$2,{0,0.4,0.45,0.5,0.55,0.6,0.65,0.7,0.75,0.8,1},{"F","D","C","C+","B-","B","B+","A-","A","A+"}))))</f>
        <v/>
      </c>
      <c r="G370" s="99" t="str">
        <f>IF(COUNT($A370)=0,"",IF(E370="","--",IF(E370="3E","3E",LOOKUP(E370/G$2,{0,0.4,0.45,0.5,0.55,0.6,0.65,0.7,0.75,0.8,1},{0,2,2.25,2.5,2.75,3,3.25,3.5,3.75,4}))))</f>
        <v/>
      </c>
      <c r="H370" s="5" t="str">
        <f>IF(COUNT($A370)=0,"",IF($A370&lt;&gt;DR!$B372,"ERR",DR!Z372))</f>
        <v/>
      </c>
      <c r="I370" s="2" t="str">
        <f>IF(COUNT($A370)=0,"",IF(H370="3E","3E",IF(H370="","I",LOOKUP(H370/J$2,{0,0.4,0.45,0.5,0.55,0.6,0.65,0.7,0.75,0.8,1},{"F","D","C","C+","B-","B","B+","A-","A","A+"}))))</f>
        <v/>
      </c>
      <c r="J370" s="99" t="str">
        <f>IF(COUNT($A370)=0,"",IF(H370="","--",IF(H370="3E","3E",LOOKUP(H370/J$2,{0,0.4,0.45,0.5,0.55,0.6,0.65,0.7,0.75,0.8,1},{0,2,2.25,2.5,2.75,3,3.25,3.5,3.75,4}))))</f>
        <v/>
      </c>
      <c r="K370" s="5" t="str">
        <f>IF(COUNT($A370)=0,"",IF($A370&lt;&gt;DR!$B372,"ERR",DR!AH372))</f>
        <v/>
      </c>
      <c r="L370" s="2" t="str">
        <f>IF(COUNT($A370)=0,"",IF(K370="3E","3E",IF(K370="","I",LOOKUP(K370/M$2,{0,0.4,0.45,0.5,0.55,0.6,0.65,0.7,0.75,0.8,1},{"F","D","C","C+","B-","B","B+","A-","A","A+"}))))</f>
        <v/>
      </c>
      <c r="M370" s="99" t="str">
        <f>IF(COUNT($A370)=0,"",IF(K370="","--",IF(K370="3E","3E",LOOKUP(K370/M$2,{0,0.4,0.45,0.5,0.55,0.6,0.65,0.7,0.75,0.8,1},{0,2,2.25,2.5,2.75,3,3.25,3.5,3.75,4}))))</f>
        <v/>
      </c>
      <c r="N370" s="5" t="str">
        <f>IF(COUNT($A370)=0,"",IF($A370&lt;&gt;DR!$B372,"ERR",DR!AP372))</f>
        <v/>
      </c>
      <c r="O370" s="2" t="str">
        <f>IF(COUNT($A370)=0,"",IF(N370="3E","3E",IF(N370="","I",LOOKUP(N370/P$2,{0,0.4,0.45,0.5,0.55,0.6,0.65,0.7,0.75,0.8,1},{"F","D","C","C+","B-","B","B+","A-","A","A+"}))))</f>
        <v/>
      </c>
      <c r="P370" s="99" t="str">
        <f>IF(COUNT($A370)=0,"",IF(N370="","--",IF(N370="3E","3E",LOOKUP(N370/P$2,{0,0.4,0.45,0.5,0.55,0.6,0.65,0.7,0.75,0.8,1},{0,2,2.25,2.5,2.75,3,3.25,3.5,3.75,4}))))</f>
        <v/>
      </c>
      <c r="Q370" s="5" t="str">
        <f>IF(COUNT($A370)=0,"",IF($A370&lt;&gt;DR!$B372,"ERR",DR!AX372))</f>
        <v/>
      </c>
      <c r="R370" s="2" t="str">
        <f>IF(COUNT($A370)=0,"",IF(Q370="3E","3E",IF(Q370="","I",LOOKUP(Q370/S$2,{0,0.4,0.45,0.5,0.55,0.6,0.65,0.7,0.75,0.8,1},{"F","D","C","C+","B-","B","B+","A-","A","A+"}))))</f>
        <v/>
      </c>
      <c r="S370" s="99" t="str">
        <f>IF(COUNT($A370)=0,"",IF(Q370="","--",IF(Q370="3E","3E",LOOKUP(Q370/S$2,{0,0.4,0.45,0.5,0.55,0.6,0.65,0.7,0.75,0.8,1},{0,2,2.25,2.5,2.75,3,3.25,3.5,3.75,4}))))</f>
        <v/>
      </c>
      <c r="T370" s="5" t="str">
        <f>IF(OR(COUNT($A370)=0,DR!BZ372=""),"",IF($A370&lt;&gt;DR!$B372,"ERR",DR!BZ372))</f>
        <v/>
      </c>
      <c r="U370" s="2" t="str">
        <f>IF(COUNT($A370)=0,"",IF(T370="3E","3E",IF(T370="","I",LOOKUP(T370/V$2,{0,0.4,0.45,0.5,0.55,0.6,0.65,0.7,0.75,0.8,1},{"F","D","C","C+","B-","B","B+","A-","A","A+"}))))</f>
        <v/>
      </c>
      <c r="V370" s="99" t="str">
        <f>IF(COUNT($A370)=0,"",IF(T370="","--",IF(T370="3E","3E",LOOKUP(T370/V$2,{0,0.4,0.45,0.5,0.55,0.6,0.65,0.7,0.75,0.8,1},{0,2,2.25,2.5,2.75,3,3.25,3.5,3.75,4}))))</f>
        <v/>
      </c>
      <c r="W370" s="5" t="str">
        <f>IF(COUNT($A370)=0,"",IF($A370&lt;&gt;DR!$B372,"ERR",IF(DR!$A372="IM",DR!CL372,DR!CK372)))</f>
        <v/>
      </c>
      <c r="X370" s="2" t="str">
        <f>IF(COUNT($A370)=0,"",IF(W370="3E","3E",IF(W370="","I",LOOKUP(W370/Y$2,{0,0.4,0.45,0.5,0.55,0.6,0.65,0.7,0.75,0.8,1},{"F","D","C","C+","B-","B","B+","A-","A","A+"}))))</f>
        <v/>
      </c>
      <c r="Y370" s="99" t="str">
        <f>IF(COUNT($A370)=0,"",IF(W370="","--",IF(W370="3E","3E",LOOKUP(W370/Y$2,{0,0.4,0.45,0.5,0.55,0.6,0.65,0.7,0.75,0.8,1},{0,2,2.25,2.5,2.75,3,3.25,3.5,3.75,4}))))</f>
        <v/>
      </c>
      <c r="Z370" s="5" t="str">
        <f>IF(COUNT($A370)=0,"",IF($A370&lt;&gt;DR!$B372,"ERR",DR!BF372))</f>
        <v/>
      </c>
      <c r="AA370" s="2" t="str">
        <f>IF(COUNT($A370)=0,"",IF(Z370="3E","3E",IF(Z370="","I",LOOKUP(Z370/AB$2,{0,0.4,0.45,0.5,0.55,0.6,0.65,0.7,0.75,0.8,1},{"F","D","C","C+","B-","B","B+","A-","A","A+"}))))</f>
        <v/>
      </c>
      <c r="AB370" s="99" t="str">
        <f>IF(COUNT($A370)=0,"",IF(Z370="","--",IF(Z370="3E","3E",LOOKUP(Z370/AB$2,{0,0.4,0.45,0.5,0.55,0.6,0.65,0.7,0.75,0.8,1},{0,2,2.25,2.5,2.75,3,3.25,3.5,3.75,4}))))</f>
        <v/>
      </c>
      <c r="AC370" s="5" t="str">
        <f>IF(COUNT($A370)=0,"",IF($A370&lt;&gt;DR!$B372,"ERR",DR!BG372))</f>
        <v/>
      </c>
      <c r="AD370" s="2" t="str">
        <f>IF(COUNT($A370)=0,"",IF(AC370="3E","3E",IF(AC370="","I",LOOKUP(AC370/AE$2,{0,0.4,0.45,0.5,0.55,0.6,0.65,0.7,0.75,0.8,1},{"F","D","C","C+","B-","B","B+","A-","A","A+"}))))</f>
        <v/>
      </c>
      <c r="AE370" s="99" t="str">
        <f>IF(COUNT($A370)=0,"",IF(AC370="","--",IF(AC370="3E","3E",LOOKUP(AC370/AE$2,{0,0.4,0.45,0.5,0.55,0.6,0.65,0.7,0.75,0.8,1},{0,2,2.25,2.5,2.75,3,3.25,3.5,3.75,4}))))</f>
        <v/>
      </c>
      <c r="AF370" s="5" t="str">
        <f>IF(COUNT($A370)=0,"",IF($A370&lt;&gt;DR!$B372,"ERR",DR!BQ372))</f>
        <v/>
      </c>
      <c r="AG370" s="2" t="str">
        <f>IF(COUNT($A370)=0,"",IF(AF370="3E","3E",IF(AF370="","I",LOOKUP(AF370/AH$2,{0,0.4,0.45,0.5,0.55,0.6,0.65,0.7,0.75,0.8,1},{"F","D","C","C+","B-","B","B+","A-","A","A+"}))))</f>
        <v/>
      </c>
      <c r="AH370" s="99" t="str">
        <f>IF(COUNT($A370)=0,"",IF(AF370="","--",IF(AF370="3E","3E",LOOKUP(AF370/AH$2,{0,0.4,0.45,0.5,0.55,0.6,0.65,0.7,0.75,0.8,1},{0,2,2.25,2.5,2.75,3,3.25,3.5,3.75,4}))))</f>
        <v/>
      </c>
      <c r="AI370" s="5" t="str">
        <f>IF(COUNT($A370)=0,"",IF($A370&lt;&gt;DR!$B372,"ERR",DR!BY372))</f>
        <v/>
      </c>
      <c r="AJ370" s="2" t="str">
        <f>IF(COUNT($A370)=0,"",IF(AI370="3E","3E",IF(AI370="","I",LOOKUP(AI370/AK$2,{0,0.4,0.45,0.5,0.55,0.6,0.65,0.7,0.75,0.8,1},{"F","D","C","C+","B-","B","B+","A-","A","A+"}))))</f>
        <v/>
      </c>
      <c r="AK370" s="103" t="str">
        <f>IF(COUNT($A370)=0,"",IF(AI370="","--",IF(AI370="3E","3E",LOOKUP(AI370/AK$2,{0,0.4,0.45,0.5,0.55,0.6,0.65,0.7,0.75,0.8,1},{0,2,2.25,2.5,2.75,3,3.25,3.5,3.75,4}))))</f>
        <v/>
      </c>
      <c r="AL370" s="94" t="str">
        <f>IFERROR(IF(COUNT($A370)=0,"",IF(COUNT(W370)=0,"--",IF(COUNTIF(B370:AK370,"3E")&gt;0,"3E",SUM(IF(D370&gt;=2,D370*$D$3),IF(G370&gt;=2,G370*$G$3),IF(J370&gt;=2,J370*$J$3),IF(M370&gt;=2,M370*$M$3),IF(P370&gt;=2,P370*$P$3),IF(S370&gt;=2,S370*$S$3),IF(V370&gt;=2,V370*$V$3),IF(Y370&gt;=2,Y370*$Y$3),IF(AB370&gt;=2,AB370*$AB$3),IF(AE370&gt;=2,AE370*$AE$3),IF(AH370&gt;=2,AH370*$AH$3),IF(AK370&gt;=2,AK370*$AK$3))))),"")</f>
        <v/>
      </c>
      <c r="AM370" s="4" t="str">
        <f>IF(COUNT($A370)=0,"",IF(COUNT(W370)=0,"--",IF(COUNTIF(B370:Y370,"3E")&gt;0,"3E",TRUNC(SUM(IF(N(D370)&gt;=2,D$3*D370,0),IF(N(G370)&gt;=2,G$3*G370,0),IF(N(J370)&gt;=2,J$3*J370,0),IF(N(M370)&gt;=2,M$3*M370,0),IF(N(P370)&gt;=2,P$3*P370,0),IF(N(S370)&gt;=2,S$3*S370,0),IF(N(AB370)&gt;=2,AB$3*AB370,0),IF(N(AE370)&gt;=2,AE$3*AE370,0),IF(N(AH370)&gt;=2,AH$3*AH370,0),IF(N(V370)&gt;=2,V$3*V370,0),IF(N(Y370)&gt;=2,Y$3*Y370,0))/TCP,3))))</f>
        <v/>
      </c>
      <c r="AN370" s="2" t="str">
        <f>IFERROR(IF(COUNT($A370)=0,"",IF(COUNT(W370)=0,"--",IF(COUNTIF(B370:AK370,"3E")&gt;0,"3E",SUM(IF(D370&gt;=2,$D$3),IF(G370&gt;=2,$G$3),IF(J370&gt;=2,$J$3),IF(M370&gt;=2,$M$3),IF(P370&gt;=2,$P$3),IF(S370&gt;=2,$S$3),IF(V370&gt;=2,$V$3),IF(Y370&gt;=2,$Y$3),IF(AB370&gt;=2,$AB$3),IF(AE370&gt;=2,$AE$3),IF(AH370&gt;=2,$AH$3),IF(AK370&gt;=2,$AK$3))))),"")</f>
        <v/>
      </c>
      <c r="AO370" s="2" t="str">
        <f>IF(AM370="3E","3E",IF(COUNT($A370)=0,"",IF(COUNT(AK370)=0,"I",LOOKUP(AM370,{0,2,2.25,2.5,2.75,3,3.25,3.5,3.75,4},{"F","D","C","C+","B-","B","B+","A-","A","A+"}))))</f>
        <v/>
      </c>
      <c r="AP370" s="2" t="str">
        <f>IF(AM370="3E","3E",IF(OR(COUNT($A370)=0,COUNT(W370)=0),"",IF(AND(Y370&gt;=2,AM370&gt;=2,AN370&gt;=28),"PASS","FAIL")))</f>
        <v/>
      </c>
      <c r="AQ370" s="2" t="str">
        <f>IF(COUNT($A370)=0,"",IF(AP370="3E","3E",IF(AP370="PASS",CONCATENATE(IF(N(D370)&lt;2,"411F,",""),IF(N(G370)&lt;2,"412F,",""),IF(N(J370)&lt;2,"413F,",""),IF(N(M370)&lt;2,"421F,",""),IF(N(P370)&lt;2,"422F,",""),IF(N(S370)&lt;2,"423F,",""),IF(N(AB370)&lt;2,"431F,",""),IF(N(AE370)&lt;2,"432F,",""),IF(N(AH370)&lt;2,"433F,","")),"")))</f>
        <v/>
      </c>
      <c r="AR370" s="6" t="str">
        <f t="shared" si="6"/>
        <v/>
      </c>
    </row>
    <row r="371" spans="1:44" ht="18.95" customHeight="1" x14ac:dyDescent="0.25">
      <c r="A371" s="93" t="str">
        <f>IF(DR!$B373="","",DR!$B373)</f>
        <v/>
      </c>
      <c r="B371" s="5" t="str">
        <f>IF(COUNT($A371)=0,"",IF($A371&lt;&gt;DR!$B373,"ERR",DR!J373))</f>
        <v/>
      </c>
      <c r="C371" s="2" t="str">
        <f>IF(COUNT($A371)=0,"",IF(B371="3E","3E",IF(B371="","I",LOOKUP(B371/D$2,{0,0.4,0.45,0.5,0.55,0.6,0.65,0.7,0.75,0.8,1},{"F","D","C","C+","B-","B","B+","A-","A","A+"}))))</f>
        <v/>
      </c>
      <c r="D371" s="99" t="str">
        <f>IF(COUNT($A371)=0,"",IF(B371="","--",IF(B371="3E","3E",LOOKUP(B371/D$2,{0,0.4,0.45,0.5,0.55,0.6,0.65,0.7,0.75,0.8,1},{0,2,2.25,2.5,2.75,3,3.25,3.5,3.75,4}))))</f>
        <v/>
      </c>
      <c r="E371" s="5" t="str">
        <f>IF(COUNT($A371)=0,"",IF($A371&lt;&gt;DR!$B373,"ERR",DR!R373))</f>
        <v/>
      </c>
      <c r="F371" s="2" t="str">
        <f>IF(COUNT($A371)=0,"",IF(E371="3E","3E",IF(E371="","I",LOOKUP(E371/G$2,{0,0.4,0.45,0.5,0.55,0.6,0.65,0.7,0.75,0.8,1},{"F","D","C","C+","B-","B","B+","A-","A","A+"}))))</f>
        <v/>
      </c>
      <c r="G371" s="99" t="str">
        <f>IF(COUNT($A371)=0,"",IF(E371="","--",IF(E371="3E","3E",LOOKUP(E371/G$2,{0,0.4,0.45,0.5,0.55,0.6,0.65,0.7,0.75,0.8,1},{0,2,2.25,2.5,2.75,3,3.25,3.5,3.75,4}))))</f>
        <v/>
      </c>
      <c r="H371" s="5" t="str">
        <f>IF(COUNT($A371)=0,"",IF($A371&lt;&gt;DR!$B373,"ERR",DR!Z373))</f>
        <v/>
      </c>
      <c r="I371" s="2" t="str">
        <f>IF(COUNT($A371)=0,"",IF(H371="3E","3E",IF(H371="","I",LOOKUP(H371/J$2,{0,0.4,0.45,0.5,0.55,0.6,0.65,0.7,0.75,0.8,1},{"F","D","C","C+","B-","B","B+","A-","A","A+"}))))</f>
        <v/>
      </c>
      <c r="J371" s="99" t="str">
        <f>IF(COUNT($A371)=0,"",IF(H371="","--",IF(H371="3E","3E",LOOKUP(H371/J$2,{0,0.4,0.45,0.5,0.55,0.6,0.65,0.7,0.75,0.8,1},{0,2,2.25,2.5,2.75,3,3.25,3.5,3.75,4}))))</f>
        <v/>
      </c>
      <c r="K371" s="5" t="str">
        <f>IF(COUNT($A371)=0,"",IF($A371&lt;&gt;DR!$B373,"ERR",DR!AH373))</f>
        <v/>
      </c>
      <c r="L371" s="2" t="str">
        <f>IF(COUNT($A371)=0,"",IF(K371="3E","3E",IF(K371="","I",LOOKUP(K371/M$2,{0,0.4,0.45,0.5,0.55,0.6,0.65,0.7,0.75,0.8,1},{"F","D","C","C+","B-","B","B+","A-","A","A+"}))))</f>
        <v/>
      </c>
      <c r="M371" s="99" t="str">
        <f>IF(COUNT($A371)=0,"",IF(K371="","--",IF(K371="3E","3E",LOOKUP(K371/M$2,{0,0.4,0.45,0.5,0.55,0.6,0.65,0.7,0.75,0.8,1},{0,2,2.25,2.5,2.75,3,3.25,3.5,3.75,4}))))</f>
        <v/>
      </c>
      <c r="N371" s="5" t="str">
        <f>IF(COUNT($A371)=0,"",IF($A371&lt;&gt;DR!$B373,"ERR",DR!AP373))</f>
        <v/>
      </c>
      <c r="O371" s="2" t="str">
        <f>IF(COUNT($A371)=0,"",IF(N371="3E","3E",IF(N371="","I",LOOKUP(N371/P$2,{0,0.4,0.45,0.5,0.55,0.6,0.65,0.7,0.75,0.8,1},{"F","D","C","C+","B-","B","B+","A-","A","A+"}))))</f>
        <v/>
      </c>
      <c r="P371" s="99" t="str">
        <f>IF(COUNT($A371)=0,"",IF(N371="","--",IF(N371="3E","3E",LOOKUP(N371/P$2,{0,0.4,0.45,0.5,0.55,0.6,0.65,0.7,0.75,0.8,1},{0,2,2.25,2.5,2.75,3,3.25,3.5,3.75,4}))))</f>
        <v/>
      </c>
      <c r="Q371" s="5" t="str">
        <f>IF(COUNT($A371)=0,"",IF($A371&lt;&gt;DR!$B373,"ERR",DR!AX373))</f>
        <v/>
      </c>
      <c r="R371" s="2" t="str">
        <f>IF(COUNT($A371)=0,"",IF(Q371="3E","3E",IF(Q371="","I",LOOKUP(Q371/S$2,{0,0.4,0.45,0.5,0.55,0.6,0.65,0.7,0.75,0.8,1},{"F","D","C","C+","B-","B","B+","A-","A","A+"}))))</f>
        <v/>
      </c>
      <c r="S371" s="99" t="str">
        <f>IF(COUNT($A371)=0,"",IF(Q371="","--",IF(Q371="3E","3E",LOOKUP(Q371/S$2,{0,0.4,0.45,0.5,0.55,0.6,0.65,0.7,0.75,0.8,1},{0,2,2.25,2.5,2.75,3,3.25,3.5,3.75,4}))))</f>
        <v/>
      </c>
      <c r="T371" s="5" t="str">
        <f>IF(OR(COUNT($A371)=0,DR!BZ373=""),"",IF($A371&lt;&gt;DR!$B373,"ERR",DR!BZ373))</f>
        <v/>
      </c>
      <c r="U371" s="2" t="str">
        <f>IF(COUNT($A371)=0,"",IF(T371="3E","3E",IF(T371="","I",LOOKUP(T371/V$2,{0,0.4,0.45,0.5,0.55,0.6,0.65,0.7,0.75,0.8,1},{"F","D","C","C+","B-","B","B+","A-","A","A+"}))))</f>
        <v/>
      </c>
      <c r="V371" s="99" t="str">
        <f>IF(COUNT($A371)=0,"",IF(T371="","--",IF(T371="3E","3E",LOOKUP(T371/V$2,{0,0.4,0.45,0.5,0.55,0.6,0.65,0.7,0.75,0.8,1},{0,2,2.25,2.5,2.75,3,3.25,3.5,3.75,4}))))</f>
        <v/>
      </c>
      <c r="W371" s="5" t="str">
        <f>IF(COUNT($A371)=0,"",IF($A371&lt;&gt;DR!$B373,"ERR",IF(DR!$A373="IM",DR!CL373,DR!CK373)))</f>
        <v/>
      </c>
      <c r="X371" s="2" t="str">
        <f>IF(COUNT($A371)=0,"",IF(W371="3E","3E",IF(W371="","I",LOOKUP(W371/Y$2,{0,0.4,0.45,0.5,0.55,0.6,0.65,0.7,0.75,0.8,1},{"F","D","C","C+","B-","B","B+","A-","A","A+"}))))</f>
        <v/>
      </c>
      <c r="Y371" s="99" t="str">
        <f>IF(COUNT($A371)=0,"",IF(W371="","--",IF(W371="3E","3E",LOOKUP(W371/Y$2,{0,0.4,0.45,0.5,0.55,0.6,0.65,0.7,0.75,0.8,1},{0,2,2.25,2.5,2.75,3,3.25,3.5,3.75,4}))))</f>
        <v/>
      </c>
      <c r="Z371" s="5" t="str">
        <f>IF(COUNT($A371)=0,"",IF($A371&lt;&gt;DR!$B373,"ERR",DR!BF373))</f>
        <v/>
      </c>
      <c r="AA371" s="2" t="str">
        <f>IF(COUNT($A371)=0,"",IF(Z371="3E","3E",IF(Z371="","I",LOOKUP(Z371/AB$2,{0,0.4,0.45,0.5,0.55,0.6,0.65,0.7,0.75,0.8,1},{"F","D","C","C+","B-","B","B+","A-","A","A+"}))))</f>
        <v/>
      </c>
      <c r="AB371" s="99" t="str">
        <f>IF(COUNT($A371)=0,"",IF(Z371="","--",IF(Z371="3E","3E",LOOKUP(Z371/AB$2,{0,0.4,0.45,0.5,0.55,0.6,0.65,0.7,0.75,0.8,1},{0,2,2.25,2.5,2.75,3,3.25,3.5,3.75,4}))))</f>
        <v/>
      </c>
      <c r="AC371" s="5" t="str">
        <f>IF(COUNT($A371)=0,"",IF($A371&lt;&gt;DR!$B373,"ERR",DR!BG373))</f>
        <v/>
      </c>
      <c r="AD371" s="2" t="str">
        <f>IF(COUNT($A371)=0,"",IF(AC371="3E","3E",IF(AC371="","I",LOOKUP(AC371/AE$2,{0,0.4,0.45,0.5,0.55,0.6,0.65,0.7,0.75,0.8,1},{"F","D","C","C+","B-","B","B+","A-","A","A+"}))))</f>
        <v/>
      </c>
      <c r="AE371" s="99" t="str">
        <f>IF(COUNT($A371)=0,"",IF(AC371="","--",IF(AC371="3E","3E",LOOKUP(AC371/AE$2,{0,0.4,0.45,0.5,0.55,0.6,0.65,0.7,0.75,0.8,1},{0,2,2.25,2.5,2.75,3,3.25,3.5,3.75,4}))))</f>
        <v/>
      </c>
      <c r="AF371" s="5" t="str">
        <f>IF(COUNT($A371)=0,"",IF($A371&lt;&gt;DR!$B373,"ERR",DR!BQ373))</f>
        <v/>
      </c>
      <c r="AG371" s="2" t="str">
        <f>IF(COUNT($A371)=0,"",IF(AF371="3E","3E",IF(AF371="","I",LOOKUP(AF371/AH$2,{0,0.4,0.45,0.5,0.55,0.6,0.65,0.7,0.75,0.8,1},{"F","D","C","C+","B-","B","B+","A-","A","A+"}))))</f>
        <v/>
      </c>
      <c r="AH371" s="99" t="str">
        <f>IF(COUNT($A371)=0,"",IF(AF371="","--",IF(AF371="3E","3E",LOOKUP(AF371/AH$2,{0,0.4,0.45,0.5,0.55,0.6,0.65,0.7,0.75,0.8,1},{0,2,2.25,2.5,2.75,3,3.25,3.5,3.75,4}))))</f>
        <v/>
      </c>
      <c r="AI371" s="5" t="str">
        <f>IF(COUNT($A371)=0,"",IF($A371&lt;&gt;DR!$B373,"ERR",DR!BY373))</f>
        <v/>
      </c>
      <c r="AJ371" s="2" t="str">
        <f>IF(COUNT($A371)=0,"",IF(AI371="3E","3E",IF(AI371="","I",LOOKUP(AI371/AK$2,{0,0.4,0.45,0.5,0.55,0.6,0.65,0.7,0.75,0.8,1},{"F","D","C","C+","B-","B","B+","A-","A","A+"}))))</f>
        <v/>
      </c>
      <c r="AK371" s="103" t="str">
        <f>IF(COUNT($A371)=0,"",IF(AI371="","--",IF(AI371="3E","3E",LOOKUP(AI371/AK$2,{0,0.4,0.45,0.5,0.55,0.6,0.65,0.7,0.75,0.8,1},{0,2,2.25,2.5,2.75,3,3.25,3.5,3.75,4}))))</f>
        <v/>
      </c>
      <c r="AL371" s="94" t="str">
        <f>IFERROR(IF(COUNT($A371)=0,"",IF(COUNT(W371)=0,"--",IF(COUNTIF(B371:AK371,"3E")&gt;0,"3E",SUM(IF(D371&gt;=2,D371*$D$3),IF(G371&gt;=2,G371*$G$3),IF(J371&gt;=2,J371*$J$3),IF(M371&gt;=2,M371*$M$3),IF(P371&gt;=2,P371*$P$3),IF(S371&gt;=2,S371*$S$3),IF(V371&gt;=2,V371*$V$3),IF(Y371&gt;=2,Y371*$Y$3),IF(AB371&gt;=2,AB371*$AB$3),IF(AE371&gt;=2,AE371*$AE$3),IF(AH371&gt;=2,AH371*$AH$3),IF(AK371&gt;=2,AK371*$AK$3))))),"")</f>
        <v/>
      </c>
      <c r="AM371" s="4" t="str">
        <f>IF(COUNT($A371)=0,"",IF(COUNT(W371)=0,"--",IF(COUNTIF(B371:Y371,"3E")&gt;0,"3E",TRUNC(SUM(IF(N(D371)&gt;=2,D$3*D371,0),IF(N(G371)&gt;=2,G$3*G371,0),IF(N(J371)&gt;=2,J$3*J371,0),IF(N(M371)&gt;=2,M$3*M371,0),IF(N(P371)&gt;=2,P$3*P371,0),IF(N(S371)&gt;=2,S$3*S371,0),IF(N(AB371)&gt;=2,AB$3*AB371,0),IF(N(AE371)&gt;=2,AE$3*AE371,0),IF(N(AH371)&gt;=2,AH$3*AH371,0),IF(N(V371)&gt;=2,V$3*V371,0),IF(N(Y371)&gt;=2,Y$3*Y371,0))/TCP,3))))</f>
        <v/>
      </c>
      <c r="AN371" s="2" t="str">
        <f>IFERROR(IF(COUNT($A371)=0,"",IF(COUNT(W371)=0,"--",IF(COUNTIF(B371:AK371,"3E")&gt;0,"3E",SUM(IF(D371&gt;=2,$D$3),IF(G371&gt;=2,$G$3),IF(J371&gt;=2,$J$3),IF(M371&gt;=2,$M$3),IF(P371&gt;=2,$P$3),IF(S371&gt;=2,$S$3),IF(V371&gt;=2,$V$3),IF(Y371&gt;=2,$Y$3),IF(AB371&gt;=2,$AB$3),IF(AE371&gt;=2,$AE$3),IF(AH371&gt;=2,$AH$3),IF(AK371&gt;=2,$AK$3))))),"")</f>
        <v/>
      </c>
      <c r="AO371" s="2" t="str">
        <f>IF(AM371="3E","3E",IF(COUNT($A371)=0,"",IF(COUNT(AK371)=0,"I",LOOKUP(AM371,{0,2,2.25,2.5,2.75,3,3.25,3.5,3.75,4},{"F","D","C","C+","B-","B","B+","A-","A","A+"}))))</f>
        <v/>
      </c>
      <c r="AP371" s="2" t="str">
        <f>IF(AM371="3E","3E",IF(OR(COUNT($A371)=0,COUNT(W371)=0),"",IF(AND(Y371&gt;=2,AM371&gt;=2,AN371&gt;=28),"PASS","FAIL")))</f>
        <v/>
      </c>
      <c r="AQ371" s="2" t="str">
        <f>IF(COUNT($A371)=0,"",IF(AP371="3E","3E",IF(AP371="PASS",CONCATENATE(IF(N(D371)&lt;2,"411F,",""),IF(N(G371)&lt;2,"412F,",""),IF(N(J371)&lt;2,"413F,",""),IF(N(M371)&lt;2,"421F,",""),IF(N(P371)&lt;2,"422F,",""),IF(N(S371)&lt;2,"423F,",""),IF(N(AB371)&lt;2,"431F,",""),IF(N(AE371)&lt;2,"432F,",""),IF(N(AH371)&lt;2,"433F,","")),"")))</f>
        <v/>
      </c>
      <c r="AR371" s="6" t="str">
        <f t="shared" si="6"/>
        <v/>
      </c>
    </row>
    <row r="372" spans="1:44" ht="18.95" customHeight="1" x14ac:dyDescent="0.25">
      <c r="A372" s="93" t="str">
        <f>IF(DR!$B374="","",DR!$B374)</f>
        <v/>
      </c>
      <c r="B372" s="5" t="str">
        <f>IF(COUNT($A372)=0,"",IF($A372&lt;&gt;DR!$B374,"ERR",DR!J374))</f>
        <v/>
      </c>
      <c r="C372" s="2" t="str">
        <f>IF(COUNT($A372)=0,"",IF(B372="3E","3E",IF(B372="","I",LOOKUP(B372/D$2,{0,0.4,0.45,0.5,0.55,0.6,0.65,0.7,0.75,0.8,1},{"F","D","C","C+","B-","B","B+","A-","A","A+"}))))</f>
        <v/>
      </c>
      <c r="D372" s="99" t="str">
        <f>IF(COUNT($A372)=0,"",IF(B372="","--",IF(B372="3E","3E",LOOKUP(B372/D$2,{0,0.4,0.45,0.5,0.55,0.6,0.65,0.7,0.75,0.8,1},{0,2,2.25,2.5,2.75,3,3.25,3.5,3.75,4}))))</f>
        <v/>
      </c>
      <c r="E372" s="5" t="str">
        <f>IF(COUNT($A372)=0,"",IF($A372&lt;&gt;DR!$B374,"ERR",DR!R374))</f>
        <v/>
      </c>
      <c r="F372" s="2" t="str">
        <f>IF(COUNT($A372)=0,"",IF(E372="3E","3E",IF(E372="","I",LOOKUP(E372/G$2,{0,0.4,0.45,0.5,0.55,0.6,0.65,0.7,0.75,0.8,1},{"F","D","C","C+","B-","B","B+","A-","A","A+"}))))</f>
        <v/>
      </c>
      <c r="G372" s="99" t="str">
        <f>IF(COUNT($A372)=0,"",IF(E372="","--",IF(E372="3E","3E",LOOKUP(E372/G$2,{0,0.4,0.45,0.5,0.55,0.6,0.65,0.7,0.75,0.8,1},{0,2,2.25,2.5,2.75,3,3.25,3.5,3.75,4}))))</f>
        <v/>
      </c>
      <c r="H372" s="5" t="str">
        <f>IF(COUNT($A372)=0,"",IF($A372&lt;&gt;DR!$B374,"ERR",DR!Z374))</f>
        <v/>
      </c>
      <c r="I372" s="2" t="str">
        <f>IF(COUNT($A372)=0,"",IF(H372="3E","3E",IF(H372="","I",LOOKUP(H372/J$2,{0,0.4,0.45,0.5,0.55,0.6,0.65,0.7,0.75,0.8,1},{"F","D","C","C+","B-","B","B+","A-","A","A+"}))))</f>
        <v/>
      </c>
      <c r="J372" s="99" t="str">
        <f>IF(COUNT($A372)=0,"",IF(H372="","--",IF(H372="3E","3E",LOOKUP(H372/J$2,{0,0.4,0.45,0.5,0.55,0.6,0.65,0.7,0.75,0.8,1},{0,2,2.25,2.5,2.75,3,3.25,3.5,3.75,4}))))</f>
        <v/>
      </c>
      <c r="K372" s="5" t="str">
        <f>IF(COUNT($A372)=0,"",IF($A372&lt;&gt;DR!$B374,"ERR",DR!AH374))</f>
        <v/>
      </c>
      <c r="L372" s="2" t="str">
        <f>IF(COUNT($A372)=0,"",IF(K372="3E","3E",IF(K372="","I",LOOKUP(K372/M$2,{0,0.4,0.45,0.5,0.55,0.6,0.65,0.7,0.75,0.8,1},{"F","D","C","C+","B-","B","B+","A-","A","A+"}))))</f>
        <v/>
      </c>
      <c r="M372" s="99" t="str">
        <f>IF(COUNT($A372)=0,"",IF(K372="","--",IF(K372="3E","3E",LOOKUP(K372/M$2,{0,0.4,0.45,0.5,0.55,0.6,0.65,0.7,0.75,0.8,1},{0,2,2.25,2.5,2.75,3,3.25,3.5,3.75,4}))))</f>
        <v/>
      </c>
      <c r="N372" s="5" t="str">
        <f>IF(COUNT($A372)=0,"",IF($A372&lt;&gt;DR!$B374,"ERR",DR!AP374))</f>
        <v/>
      </c>
      <c r="O372" s="2" t="str">
        <f>IF(COUNT($A372)=0,"",IF(N372="3E","3E",IF(N372="","I",LOOKUP(N372/P$2,{0,0.4,0.45,0.5,0.55,0.6,0.65,0.7,0.75,0.8,1},{"F","D","C","C+","B-","B","B+","A-","A","A+"}))))</f>
        <v/>
      </c>
      <c r="P372" s="99" t="str">
        <f>IF(COUNT($A372)=0,"",IF(N372="","--",IF(N372="3E","3E",LOOKUP(N372/P$2,{0,0.4,0.45,0.5,0.55,0.6,0.65,0.7,0.75,0.8,1},{0,2,2.25,2.5,2.75,3,3.25,3.5,3.75,4}))))</f>
        <v/>
      </c>
      <c r="Q372" s="5" t="str">
        <f>IF(COUNT($A372)=0,"",IF($A372&lt;&gt;DR!$B374,"ERR",DR!AX374))</f>
        <v/>
      </c>
      <c r="R372" s="2" t="str">
        <f>IF(COUNT($A372)=0,"",IF(Q372="3E","3E",IF(Q372="","I",LOOKUP(Q372/S$2,{0,0.4,0.45,0.5,0.55,0.6,0.65,0.7,0.75,0.8,1},{"F","D","C","C+","B-","B","B+","A-","A","A+"}))))</f>
        <v/>
      </c>
      <c r="S372" s="99" t="str">
        <f>IF(COUNT($A372)=0,"",IF(Q372="","--",IF(Q372="3E","3E",LOOKUP(Q372/S$2,{0,0.4,0.45,0.5,0.55,0.6,0.65,0.7,0.75,0.8,1},{0,2,2.25,2.5,2.75,3,3.25,3.5,3.75,4}))))</f>
        <v/>
      </c>
      <c r="T372" s="5" t="str">
        <f>IF(OR(COUNT($A372)=0,DR!BZ374=""),"",IF($A372&lt;&gt;DR!$B374,"ERR",DR!BZ374))</f>
        <v/>
      </c>
      <c r="U372" s="2" t="str">
        <f>IF(COUNT($A372)=0,"",IF(T372="3E","3E",IF(T372="","I",LOOKUP(T372/V$2,{0,0.4,0.45,0.5,0.55,0.6,0.65,0.7,0.75,0.8,1},{"F","D","C","C+","B-","B","B+","A-","A","A+"}))))</f>
        <v/>
      </c>
      <c r="V372" s="99" t="str">
        <f>IF(COUNT($A372)=0,"",IF(T372="","--",IF(T372="3E","3E",LOOKUP(T372/V$2,{0,0.4,0.45,0.5,0.55,0.6,0.65,0.7,0.75,0.8,1},{0,2,2.25,2.5,2.75,3,3.25,3.5,3.75,4}))))</f>
        <v/>
      </c>
      <c r="W372" s="5" t="str">
        <f>IF(COUNT($A372)=0,"",IF($A372&lt;&gt;DR!$B374,"ERR",IF(DR!$A374="IM",DR!CL374,DR!CK374)))</f>
        <v/>
      </c>
      <c r="X372" s="2" t="str">
        <f>IF(COUNT($A372)=0,"",IF(W372="3E","3E",IF(W372="","I",LOOKUP(W372/Y$2,{0,0.4,0.45,0.5,0.55,0.6,0.65,0.7,0.75,0.8,1},{"F","D","C","C+","B-","B","B+","A-","A","A+"}))))</f>
        <v/>
      </c>
      <c r="Y372" s="99" t="str">
        <f>IF(COUNT($A372)=0,"",IF(W372="","--",IF(W372="3E","3E",LOOKUP(W372/Y$2,{0,0.4,0.45,0.5,0.55,0.6,0.65,0.7,0.75,0.8,1},{0,2,2.25,2.5,2.75,3,3.25,3.5,3.75,4}))))</f>
        <v/>
      </c>
      <c r="Z372" s="5" t="str">
        <f>IF(COUNT($A372)=0,"",IF($A372&lt;&gt;DR!$B374,"ERR",DR!BF374))</f>
        <v/>
      </c>
      <c r="AA372" s="2" t="str">
        <f>IF(COUNT($A372)=0,"",IF(Z372="3E","3E",IF(Z372="","I",LOOKUP(Z372/AB$2,{0,0.4,0.45,0.5,0.55,0.6,0.65,0.7,0.75,0.8,1},{"F","D","C","C+","B-","B","B+","A-","A","A+"}))))</f>
        <v/>
      </c>
      <c r="AB372" s="99" t="str">
        <f>IF(COUNT($A372)=0,"",IF(Z372="","--",IF(Z372="3E","3E",LOOKUP(Z372/AB$2,{0,0.4,0.45,0.5,0.55,0.6,0.65,0.7,0.75,0.8,1},{0,2,2.25,2.5,2.75,3,3.25,3.5,3.75,4}))))</f>
        <v/>
      </c>
      <c r="AC372" s="5" t="str">
        <f>IF(COUNT($A372)=0,"",IF($A372&lt;&gt;DR!$B374,"ERR",DR!BG374))</f>
        <v/>
      </c>
      <c r="AD372" s="2" t="str">
        <f>IF(COUNT($A372)=0,"",IF(AC372="3E","3E",IF(AC372="","I",LOOKUP(AC372/AE$2,{0,0.4,0.45,0.5,0.55,0.6,0.65,0.7,0.75,0.8,1},{"F","D","C","C+","B-","B","B+","A-","A","A+"}))))</f>
        <v/>
      </c>
      <c r="AE372" s="99" t="str">
        <f>IF(COUNT($A372)=0,"",IF(AC372="","--",IF(AC372="3E","3E",LOOKUP(AC372/AE$2,{0,0.4,0.45,0.5,0.55,0.6,0.65,0.7,0.75,0.8,1},{0,2,2.25,2.5,2.75,3,3.25,3.5,3.75,4}))))</f>
        <v/>
      </c>
      <c r="AF372" s="5" t="str">
        <f>IF(COUNT($A372)=0,"",IF($A372&lt;&gt;DR!$B374,"ERR",DR!BQ374))</f>
        <v/>
      </c>
      <c r="AG372" s="2" t="str">
        <f>IF(COUNT($A372)=0,"",IF(AF372="3E","3E",IF(AF372="","I",LOOKUP(AF372/AH$2,{0,0.4,0.45,0.5,0.55,0.6,0.65,0.7,0.75,0.8,1},{"F","D","C","C+","B-","B","B+","A-","A","A+"}))))</f>
        <v/>
      </c>
      <c r="AH372" s="99" t="str">
        <f>IF(COUNT($A372)=0,"",IF(AF372="","--",IF(AF372="3E","3E",LOOKUP(AF372/AH$2,{0,0.4,0.45,0.5,0.55,0.6,0.65,0.7,0.75,0.8,1},{0,2,2.25,2.5,2.75,3,3.25,3.5,3.75,4}))))</f>
        <v/>
      </c>
      <c r="AI372" s="5" t="str">
        <f>IF(COUNT($A372)=0,"",IF($A372&lt;&gt;DR!$B374,"ERR",DR!BY374))</f>
        <v/>
      </c>
      <c r="AJ372" s="2" t="str">
        <f>IF(COUNT($A372)=0,"",IF(AI372="3E","3E",IF(AI372="","I",LOOKUP(AI372/AK$2,{0,0.4,0.45,0.5,0.55,0.6,0.65,0.7,0.75,0.8,1},{"F","D","C","C+","B-","B","B+","A-","A","A+"}))))</f>
        <v/>
      </c>
      <c r="AK372" s="103" t="str">
        <f>IF(COUNT($A372)=0,"",IF(AI372="","--",IF(AI372="3E","3E",LOOKUP(AI372/AK$2,{0,0.4,0.45,0.5,0.55,0.6,0.65,0.7,0.75,0.8,1},{0,2,2.25,2.5,2.75,3,3.25,3.5,3.75,4}))))</f>
        <v/>
      </c>
      <c r="AL372" s="94" t="str">
        <f>IFERROR(IF(COUNT($A372)=0,"",IF(COUNT(W372)=0,"--",IF(COUNTIF(B372:AK372,"3E")&gt;0,"3E",SUM(IF(D372&gt;=2,D372*$D$3),IF(G372&gt;=2,G372*$G$3),IF(J372&gt;=2,J372*$J$3),IF(M372&gt;=2,M372*$M$3),IF(P372&gt;=2,P372*$P$3),IF(S372&gt;=2,S372*$S$3),IF(V372&gt;=2,V372*$V$3),IF(Y372&gt;=2,Y372*$Y$3),IF(AB372&gt;=2,AB372*$AB$3),IF(AE372&gt;=2,AE372*$AE$3),IF(AH372&gt;=2,AH372*$AH$3),IF(AK372&gt;=2,AK372*$AK$3))))),"")</f>
        <v/>
      </c>
      <c r="AM372" s="4" t="str">
        <f>IF(COUNT($A372)=0,"",IF(COUNT(W372)=0,"--",IF(COUNTIF(B372:Y372,"3E")&gt;0,"3E",TRUNC(SUM(IF(N(D372)&gt;=2,D$3*D372,0),IF(N(G372)&gt;=2,G$3*G372,0),IF(N(J372)&gt;=2,J$3*J372,0),IF(N(M372)&gt;=2,M$3*M372,0),IF(N(P372)&gt;=2,P$3*P372,0),IF(N(S372)&gt;=2,S$3*S372,0),IF(N(AB372)&gt;=2,AB$3*AB372,0),IF(N(AE372)&gt;=2,AE$3*AE372,0),IF(N(AH372)&gt;=2,AH$3*AH372,0),IF(N(V372)&gt;=2,V$3*V372,0),IF(N(Y372)&gt;=2,Y$3*Y372,0))/TCP,3))))</f>
        <v/>
      </c>
      <c r="AN372" s="2" t="str">
        <f>IFERROR(IF(COUNT($A372)=0,"",IF(COUNT(W372)=0,"--",IF(COUNTIF(B372:AK372,"3E")&gt;0,"3E",SUM(IF(D372&gt;=2,$D$3),IF(G372&gt;=2,$G$3),IF(J372&gt;=2,$J$3),IF(M372&gt;=2,$M$3),IF(P372&gt;=2,$P$3),IF(S372&gt;=2,$S$3),IF(V372&gt;=2,$V$3),IF(Y372&gt;=2,$Y$3),IF(AB372&gt;=2,$AB$3),IF(AE372&gt;=2,$AE$3),IF(AH372&gt;=2,$AH$3),IF(AK372&gt;=2,$AK$3))))),"")</f>
        <v/>
      </c>
      <c r="AO372" s="2" t="str">
        <f>IF(AM372="3E","3E",IF(COUNT($A372)=0,"",IF(COUNT(AK372)=0,"I",LOOKUP(AM372,{0,2,2.25,2.5,2.75,3,3.25,3.5,3.75,4},{"F","D","C","C+","B-","B","B+","A-","A","A+"}))))</f>
        <v/>
      </c>
      <c r="AP372" s="2" t="str">
        <f>IF(AM372="3E","3E",IF(OR(COUNT($A372)=0,COUNT(W372)=0),"",IF(AND(Y372&gt;=2,AM372&gt;=2,AN372&gt;=28),"PASS","FAIL")))</f>
        <v/>
      </c>
      <c r="AQ372" s="2" t="str">
        <f>IF(COUNT($A372)=0,"",IF(AP372="3E","3E",IF(AP372="PASS",CONCATENATE(IF(N(D372)&lt;2,"411F,",""),IF(N(G372)&lt;2,"412F,",""),IF(N(J372)&lt;2,"413F,",""),IF(N(M372)&lt;2,"421F,",""),IF(N(P372)&lt;2,"422F,",""),IF(N(S372)&lt;2,"423F,",""),IF(N(AB372)&lt;2,"431F,",""),IF(N(AE372)&lt;2,"432F,",""),IF(N(AH372)&lt;2,"433F,","")),"")))</f>
        <v/>
      </c>
      <c r="AR372" s="6" t="str">
        <f t="shared" si="6"/>
        <v/>
      </c>
    </row>
    <row r="373" spans="1:44" ht="18.95" customHeight="1" x14ac:dyDescent="0.25">
      <c r="A373" s="93" t="str">
        <f>IF(DR!$B375="","",DR!$B375)</f>
        <v/>
      </c>
      <c r="B373" s="5" t="str">
        <f>IF(COUNT($A373)=0,"",IF($A373&lt;&gt;DR!$B375,"ERR",DR!J375))</f>
        <v/>
      </c>
      <c r="C373" s="2" t="str">
        <f>IF(COUNT($A373)=0,"",IF(B373="3E","3E",IF(B373="","I",LOOKUP(B373/D$2,{0,0.4,0.45,0.5,0.55,0.6,0.65,0.7,0.75,0.8,1},{"F","D","C","C+","B-","B","B+","A-","A","A+"}))))</f>
        <v/>
      </c>
      <c r="D373" s="99" t="str">
        <f>IF(COUNT($A373)=0,"",IF(B373="","--",IF(B373="3E","3E",LOOKUP(B373/D$2,{0,0.4,0.45,0.5,0.55,0.6,0.65,0.7,0.75,0.8,1},{0,2,2.25,2.5,2.75,3,3.25,3.5,3.75,4}))))</f>
        <v/>
      </c>
      <c r="E373" s="5" t="str">
        <f>IF(COUNT($A373)=0,"",IF($A373&lt;&gt;DR!$B375,"ERR",DR!R375))</f>
        <v/>
      </c>
      <c r="F373" s="2" t="str">
        <f>IF(COUNT($A373)=0,"",IF(E373="3E","3E",IF(E373="","I",LOOKUP(E373/G$2,{0,0.4,0.45,0.5,0.55,0.6,0.65,0.7,0.75,0.8,1},{"F","D","C","C+","B-","B","B+","A-","A","A+"}))))</f>
        <v/>
      </c>
      <c r="G373" s="99" t="str">
        <f>IF(COUNT($A373)=0,"",IF(E373="","--",IF(E373="3E","3E",LOOKUP(E373/G$2,{0,0.4,0.45,0.5,0.55,0.6,0.65,0.7,0.75,0.8,1},{0,2,2.25,2.5,2.75,3,3.25,3.5,3.75,4}))))</f>
        <v/>
      </c>
      <c r="H373" s="5" t="str">
        <f>IF(COUNT($A373)=0,"",IF($A373&lt;&gt;DR!$B375,"ERR",DR!Z375))</f>
        <v/>
      </c>
      <c r="I373" s="2" t="str">
        <f>IF(COUNT($A373)=0,"",IF(H373="3E","3E",IF(H373="","I",LOOKUP(H373/J$2,{0,0.4,0.45,0.5,0.55,0.6,0.65,0.7,0.75,0.8,1},{"F","D","C","C+","B-","B","B+","A-","A","A+"}))))</f>
        <v/>
      </c>
      <c r="J373" s="99" t="str">
        <f>IF(COUNT($A373)=0,"",IF(H373="","--",IF(H373="3E","3E",LOOKUP(H373/J$2,{0,0.4,0.45,0.5,0.55,0.6,0.65,0.7,0.75,0.8,1},{0,2,2.25,2.5,2.75,3,3.25,3.5,3.75,4}))))</f>
        <v/>
      </c>
      <c r="K373" s="5" t="str">
        <f>IF(COUNT($A373)=0,"",IF($A373&lt;&gt;DR!$B375,"ERR",DR!AH375))</f>
        <v/>
      </c>
      <c r="L373" s="2" t="str">
        <f>IF(COUNT($A373)=0,"",IF(K373="3E","3E",IF(K373="","I",LOOKUP(K373/M$2,{0,0.4,0.45,0.5,0.55,0.6,0.65,0.7,0.75,0.8,1},{"F","D","C","C+","B-","B","B+","A-","A","A+"}))))</f>
        <v/>
      </c>
      <c r="M373" s="99" t="str">
        <f>IF(COUNT($A373)=0,"",IF(K373="","--",IF(K373="3E","3E",LOOKUP(K373/M$2,{0,0.4,0.45,0.5,0.55,0.6,0.65,0.7,0.75,0.8,1},{0,2,2.25,2.5,2.75,3,3.25,3.5,3.75,4}))))</f>
        <v/>
      </c>
      <c r="N373" s="5" t="str">
        <f>IF(COUNT($A373)=0,"",IF($A373&lt;&gt;DR!$B375,"ERR",DR!AP375))</f>
        <v/>
      </c>
      <c r="O373" s="2" t="str">
        <f>IF(COUNT($A373)=0,"",IF(N373="3E","3E",IF(N373="","I",LOOKUP(N373/P$2,{0,0.4,0.45,0.5,0.55,0.6,0.65,0.7,0.75,0.8,1},{"F","D","C","C+","B-","B","B+","A-","A","A+"}))))</f>
        <v/>
      </c>
      <c r="P373" s="99" t="str">
        <f>IF(COUNT($A373)=0,"",IF(N373="","--",IF(N373="3E","3E",LOOKUP(N373/P$2,{0,0.4,0.45,0.5,0.55,0.6,0.65,0.7,0.75,0.8,1},{0,2,2.25,2.5,2.75,3,3.25,3.5,3.75,4}))))</f>
        <v/>
      </c>
      <c r="Q373" s="5" t="str">
        <f>IF(COUNT($A373)=0,"",IF($A373&lt;&gt;DR!$B375,"ERR",DR!AX375))</f>
        <v/>
      </c>
      <c r="R373" s="2" t="str">
        <f>IF(COUNT($A373)=0,"",IF(Q373="3E","3E",IF(Q373="","I",LOOKUP(Q373/S$2,{0,0.4,0.45,0.5,0.55,0.6,0.65,0.7,0.75,0.8,1},{"F","D","C","C+","B-","B","B+","A-","A","A+"}))))</f>
        <v/>
      </c>
      <c r="S373" s="99" t="str">
        <f>IF(COUNT($A373)=0,"",IF(Q373="","--",IF(Q373="3E","3E",LOOKUP(Q373/S$2,{0,0.4,0.45,0.5,0.55,0.6,0.65,0.7,0.75,0.8,1},{0,2,2.25,2.5,2.75,3,3.25,3.5,3.75,4}))))</f>
        <v/>
      </c>
      <c r="T373" s="5" t="str">
        <f>IF(OR(COUNT($A373)=0,DR!BZ375=""),"",IF($A373&lt;&gt;DR!$B375,"ERR",DR!BZ375))</f>
        <v/>
      </c>
      <c r="U373" s="2" t="str">
        <f>IF(COUNT($A373)=0,"",IF(T373="3E","3E",IF(T373="","I",LOOKUP(T373/V$2,{0,0.4,0.45,0.5,0.55,0.6,0.65,0.7,0.75,0.8,1},{"F","D","C","C+","B-","B","B+","A-","A","A+"}))))</f>
        <v/>
      </c>
      <c r="V373" s="99" t="str">
        <f>IF(COUNT($A373)=0,"",IF(T373="","--",IF(T373="3E","3E",LOOKUP(T373/V$2,{0,0.4,0.45,0.5,0.55,0.6,0.65,0.7,0.75,0.8,1},{0,2,2.25,2.5,2.75,3,3.25,3.5,3.75,4}))))</f>
        <v/>
      </c>
      <c r="W373" s="5" t="str">
        <f>IF(COUNT($A373)=0,"",IF($A373&lt;&gt;DR!$B375,"ERR",IF(DR!$A375="IM",DR!CL375,DR!CK375)))</f>
        <v/>
      </c>
      <c r="X373" s="2" t="str">
        <f>IF(COUNT($A373)=0,"",IF(W373="3E","3E",IF(W373="","I",LOOKUP(W373/Y$2,{0,0.4,0.45,0.5,0.55,0.6,0.65,0.7,0.75,0.8,1},{"F","D","C","C+","B-","B","B+","A-","A","A+"}))))</f>
        <v/>
      </c>
      <c r="Y373" s="99" t="str">
        <f>IF(COUNT($A373)=0,"",IF(W373="","--",IF(W373="3E","3E",LOOKUP(W373/Y$2,{0,0.4,0.45,0.5,0.55,0.6,0.65,0.7,0.75,0.8,1},{0,2,2.25,2.5,2.75,3,3.25,3.5,3.75,4}))))</f>
        <v/>
      </c>
      <c r="Z373" s="5" t="str">
        <f>IF(COUNT($A373)=0,"",IF($A373&lt;&gt;DR!$B375,"ERR",DR!BF375))</f>
        <v/>
      </c>
      <c r="AA373" s="2" t="str">
        <f>IF(COUNT($A373)=0,"",IF(Z373="3E","3E",IF(Z373="","I",LOOKUP(Z373/AB$2,{0,0.4,0.45,0.5,0.55,0.6,0.65,0.7,0.75,0.8,1},{"F","D","C","C+","B-","B","B+","A-","A","A+"}))))</f>
        <v/>
      </c>
      <c r="AB373" s="99" t="str">
        <f>IF(COUNT($A373)=0,"",IF(Z373="","--",IF(Z373="3E","3E",LOOKUP(Z373/AB$2,{0,0.4,0.45,0.5,0.55,0.6,0.65,0.7,0.75,0.8,1},{0,2,2.25,2.5,2.75,3,3.25,3.5,3.75,4}))))</f>
        <v/>
      </c>
      <c r="AC373" s="5" t="str">
        <f>IF(COUNT($A373)=0,"",IF($A373&lt;&gt;DR!$B375,"ERR",DR!BG375))</f>
        <v/>
      </c>
      <c r="AD373" s="2" t="str">
        <f>IF(COUNT($A373)=0,"",IF(AC373="3E","3E",IF(AC373="","I",LOOKUP(AC373/AE$2,{0,0.4,0.45,0.5,0.55,0.6,0.65,0.7,0.75,0.8,1},{"F","D","C","C+","B-","B","B+","A-","A","A+"}))))</f>
        <v/>
      </c>
      <c r="AE373" s="99" t="str">
        <f>IF(COUNT($A373)=0,"",IF(AC373="","--",IF(AC373="3E","3E",LOOKUP(AC373/AE$2,{0,0.4,0.45,0.5,0.55,0.6,0.65,0.7,0.75,0.8,1},{0,2,2.25,2.5,2.75,3,3.25,3.5,3.75,4}))))</f>
        <v/>
      </c>
      <c r="AF373" s="5" t="str">
        <f>IF(COUNT($A373)=0,"",IF($A373&lt;&gt;DR!$B375,"ERR",DR!BQ375))</f>
        <v/>
      </c>
      <c r="AG373" s="2" t="str">
        <f>IF(COUNT($A373)=0,"",IF(AF373="3E","3E",IF(AF373="","I",LOOKUP(AF373/AH$2,{0,0.4,0.45,0.5,0.55,0.6,0.65,0.7,0.75,0.8,1},{"F","D","C","C+","B-","B","B+","A-","A","A+"}))))</f>
        <v/>
      </c>
      <c r="AH373" s="99" t="str">
        <f>IF(COUNT($A373)=0,"",IF(AF373="","--",IF(AF373="3E","3E",LOOKUP(AF373/AH$2,{0,0.4,0.45,0.5,0.55,0.6,0.65,0.7,0.75,0.8,1},{0,2,2.25,2.5,2.75,3,3.25,3.5,3.75,4}))))</f>
        <v/>
      </c>
      <c r="AI373" s="5" t="str">
        <f>IF(COUNT($A373)=0,"",IF($A373&lt;&gt;DR!$B375,"ERR",DR!BY375))</f>
        <v/>
      </c>
      <c r="AJ373" s="2" t="str">
        <f>IF(COUNT($A373)=0,"",IF(AI373="3E","3E",IF(AI373="","I",LOOKUP(AI373/AK$2,{0,0.4,0.45,0.5,0.55,0.6,0.65,0.7,0.75,0.8,1},{"F","D","C","C+","B-","B","B+","A-","A","A+"}))))</f>
        <v/>
      </c>
      <c r="AK373" s="103" t="str">
        <f>IF(COUNT($A373)=0,"",IF(AI373="","--",IF(AI373="3E","3E",LOOKUP(AI373/AK$2,{0,0.4,0.45,0.5,0.55,0.6,0.65,0.7,0.75,0.8,1},{0,2,2.25,2.5,2.75,3,3.25,3.5,3.75,4}))))</f>
        <v/>
      </c>
      <c r="AL373" s="94" t="str">
        <f>IFERROR(IF(COUNT($A373)=0,"",IF(COUNT(W373)=0,"--",IF(COUNTIF(B373:AK373,"3E")&gt;0,"3E",SUM(IF(D373&gt;=2,D373*$D$3),IF(G373&gt;=2,G373*$G$3),IF(J373&gt;=2,J373*$J$3),IF(M373&gt;=2,M373*$M$3),IF(P373&gt;=2,P373*$P$3),IF(S373&gt;=2,S373*$S$3),IF(V373&gt;=2,V373*$V$3),IF(Y373&gt;=2,Y373*$Y$3),IF(AB373&gt;=2,AB373*$AB$3),IF(AE373&gt;=2,AE373*$AE$3),IF(AH373&gt;=2,AH373*$AH$3),IF(AK373&gt;=2,AK373*$AK$3))))),"")</f>
        <v/>
      </c>
      <c r="AM373" s="4" t="str">
        <f>IF(COUNT($A373)=0,"",IF(COUNT(W373)=0,"--",IF(COUNTIF(B373:Y373,"3E")&gt;0,"3E",TRUNC(SUM(IF(N(D373)&gt;=2,D$3*D373,0),IF(N(G373)&gt;=2,G$3*G373,0),IF(N(J373)&gt;=2,J$3*J373,0),IF(N(M373)&gt;=2,M$3*M373,0),IF(N(P373)&gt;=2,P$3*P373,0),IF(N(S373)&gt;=2,S$3*S373,0),IF(N(AB373)&gt;=2,AB$3*AB373,0),IF(N(AE373)&gt;=2,AE$3*AE373,0),IF(N(AH373)&gt;=2,AH$3*AH373,0),IF(N(V373)&gt;=2,V$3*V373,0),IF(N(Y373)&gt;=2,Y$3*Y373,0))/TCP,3))))</f>
        <v/>
      </c>
      <c r="AN373" s="2" t="str">
        <f>IFERROR(IF(COUNT($A373)=0,"",IF(COUNT(W373)=0,"--",IF(COUNTIF(B373:AK373,"3E")&gt;0,"3E",SUM(IF(D373&gt;=2,$D$3),IF(G373&gt;=2,$G$3),IF(J373&gt;=2,$J$3),IF(M373&gt;=2,$M$3),IF(P373&gt;=2,$P$3),IF(S373&gt;=2,$S$3),IF(V373&gt;=2,$V$3),IF(Y373&gt;=2,$Y$3),IF(AB373&gt;=2,$AB$3),IF(AE373&gt;=2,$AE$3),IF(AH373&gt;=2,$AH$3),IF(AK373&gt;=2,$AK$3))))),"")</f>
        <v/>
      </c>
      <c r="AO373" s="2" t="str">
        <f>IF(AM373="3E","3E",IF(COUNT($A373)=0,"",IF(COUNT(AK373)=0,"I",LOOKUP(AM373,{0,2,2.25,2.5,2.75,3,3.25,3.5,3.75,4},{"F","D","C","C+","B-","B","B+","A-","A","A+"}))))</f>
        <v/>
      </c>
      <c r="AP373" s="2" t="str">
        <f>IF(AM373="3E","3E",IF(OR(COUNT($A373)=0,COUNT(W373)=0),"",IF(AND(Y373&gt;=2,AM373&gt;=2,AN373&gt;=28),"PASS","FAIL")))</f>
        <v/>
      </c>
      <c r="AQ373" s="2" t="str">
        <f>IF(COUNT($A373)=0,"",IF(AP373="3E","3E",IF(AP373="PASS",CONCATENATE(IF(N(D373)&lt;2,"411F,",""),IF(N(G373)&lt;2,"412F,",""),IF(N(J373)&lt;2,"413F,",""),IF(N(M373)&lt;2,"421F,",""),IF(N(P373)&lt;2,"422F,",""),IF(N(S373)&lt;2,"423F,",""),IF(N(AB373)&lt;2,"431F,",""),IF(N(AE373)&lt;2,"432F,",""),IF(N(AH373)&lt;2,"433F,","")),"")))</f>
        <v/>
      </c>
      <c r="AR373" s="6" t="str">
        <f t="shared" si="6"/>
        <v/>
      </c>
    </row>
    <row r="374" spans="1:44" ht="18.95" customHeight="1" x14ac:dyDescent="0.25">
      <c r="A374" s="93" t="str">
        <f>IF(DR!$B376="","",DR!$B376)</f>
        <v/>
      </c>
      <c r="B374" s="5" t="str">
        <f>IF(COUNT($A374)=0,"",IF($A374&lt;&gt;DR!$B376,"ERR",DR!J376))</f>
        <v/>
      </c>
      <c r="C374" s="2" t="str">
        <f>IF(COUNT($A374)=0,"",IF(B374="3E","3E",IF(B374="","I",LOOKUP(B374/D$2,{0,0.4,0.45,0.5,0.55,0.6,0.65,0.7,0.75,0.8,1},{"F","D","C","C+","B-","B","B+","A-","A","A+"}))))</f>
        <v/>
      </c>
      <c r="D374" s="99" t="str">
        <f>IF(COUNT($A374)=0,"",IF(B374="","--",IF(B374="3E","3E",LOOKUP(B374/D$2,{0,0.4,0.45,0.5,0.55,0.6,0.65,0.7,0.75,0.8,1},{0,2,2.25,2.5,2.75,3,3.25,3.5,3.75,4}))))</f>
        <v/>
      </c>
      <c r="E374" s="5" t="str">
        <f>IF(COUNT($A374)=0,"",IF($A374&lt;&gt;DR!$B376,"ERR",DR!R376))</f>
        <v/>
      </c>
      <c r="F374" s="2" t="str">
        <f>IF(COUNT($A374)=0,"",IF(E374="3E","3E",IF(E374="","I",LOOKUP(E374/G$2,{0,0.4,0.45,0.5,0.55,0.6,0.65,0.7,0.75,0.8,1},{"F","D","C","C+","B-","B","B+","A-","A","A+"}))))</f>
        <v/>
      </c>
      <c r="G374" s="99" t="str">
        <f>IF(COUNT($A374)=0,"",IF(E374="","--",IF(E374="3E","3E",LOOKUP(E374/G$2,{0,0.4,0.45,0.5,0.55,0.6,0.65,0.7,0.75,0.8,1},{0,2,2.25,2.5,2.75,3,3.25,3.5,3.75,4}))))</f>
        <v/>
      </c>
      <c r="H374" s="5" t="str">
        <f>IF(COUNT($A374)=0,"",IF($A374&lt;&gt;DR!$B376,"ERR",DR!Z376))</f>
        <v/>
      </c>
      <c r="I374" s="2" t="str">
        <f>IF(COUNT($A374)=0,"",IF(H374="3E","3E",IF(H374="","I",LOOKUP(H374/J$2,{0,0.4,0.45,0.5,0.55,0.6,0.65,0.7,0.75,0.8,1},{"F","D","C","C+","B-","B","B+","A-","A","A+"}))))</f>
        <v/>
      </c>
      <c r="J374" s="99" t="str">
        <f>IF(COUNT($A374)=0,"",IF(H374="","--",IF(H374="3E","3E",LOOKUP(H374/J$2,{0,0.4,0.45,0.5,0.55,0.6,0.65,0.7,0.75,0.8,1},{0,2,2.25,2.5,2.75,3,3.25,3.5,3.75,4}))))</f>
        <v/>
      </c>
      <c r="K374" s="5" t="str">
        <f>IF(COUNT($A374)=0,"",IF($A374&lt;&gt;DR!$B376,"ERR",DR!AH376))</f>
        <v/>
      </c>
      <c r="L374" s="2" t="str">
        <f>IF(COUNT($A374)=0,"",IF(K374="3E","3E",IF(K374="","I",LOOKUP(K374/M$2,{0,0.4,0.45,0.5,0.55,0.6,0.65,0.7,0.75,0.8,1},{"F","D","C","C+","B-","B","B+","A-","A","A+"}))))</f>
        <v/>
      </c>
      <c r="M374" s="99" t="str">
        <f>IF(COUNT($A374)=0,"",IF(K374="","--",IF(K374="3E","3E",LOOKUP(K374/M$2,{0,0.4,0.45,0.5,0.55,0.6,0.65,0.7,0.75,0.8,1},{0,2,2.25,2.5,2.75,3,3.25,3.5,3.75,4}))))</f>
        <v/>
      </c>
      <c r="N374" s="5" t="str">
        <f>IF(COUNT($A374)=0,"",IF($A374&lt;&gt;DR!$B376,"ERR",DR!AP376))</f>
        <v/>
      </c>
      <c r="O374" s="2" t="str">
        <f>IF(COUNT($A374)=0,"",IF(N374="3E","3E",IF(N374="","I",LOOKUP(N374/P$2,{0,0.4,0.45,0.5,0.55,0.6,0.65,0.7,0.75,0.8,1},{"F","D","C","C+","B-","B","B+","A-","A","A+"}))))</f>
        <v/>
      </c>
      <c r="P374" s="99" t="str">
        <f>IF(COUNT($A374)=0,"",IF(N374="","--",IF(N374="3E","3E",LOOKUP(N374/P$2,{0,0.4,0.45,0.5,0.55,0.6,0.65,0.7,0.75,0.8,1},{0,2,2.25,2.5,2.75,3,3.25,3.5,3.75,4}))))</f>
        <v/>
      </c>
      <c r="Q374" s="5" t="str">
        <f>IF(COUNT($A374)=0,"",IF($A374&lt;&gt;DR!$B376,"ERR",DR!AX376))</f>
        <v/>
      </c>
      <c r="R374" s="2" t="str">
        <f>IF(COUNT($A374)=0,"",IF(Q374="3E","3E",IF(Q374="","I",LOOKUP(Q374/S$2,{0,0.4,0.45,0.5,0.55,0.6,0.65,0.7,0.75,0.8,1},{"F","D","C","C+","B-","B","B+","A-","A","A+"}))))</f>
        <v/>
      </c>
      <c r="S374" s="99" t="str">
        <f>IF(COUNT($A374)=0,"",IF(Q374="","--",IF(Q374="3E","3E",LOOKUP(Q374/S$2,{0,0.4,0.45,0.5,0.55,0.6,0.65,0.7,0.75,0.8,1},{0,2,2.25,2.5,2.75,3,3.25,3.5,3.75,4}))))</f>
        <v/>
      </c>
      <c r="T374" s="5" t="str">
        <f>IF(OR(COUNT($A374)=0,DR!BZ376=""),"",IF($A374&lt;&gt;DR!$B376,"ERR",DR!BZ376))</f>
        <v/>
      </c>
      <c r="U374" s="2" t="str">
        <f>IF(COUNT($A374)=0,"",IF(T374="3E","3E",IF(T374="","I",LOOKUP(T374/V$2,{0,0.4,0.45,0.5,0.55,0.6,0.65,0.7,0.75,0.8,1},{"F","D","C","C+","B-","B","B+","A-","A","A+"}))))</f>
        <v/>
      </c>
      <c r="V374" s="99" t="str">
        <f>IF(COUNT($A374)=0,"",IF(T374="","--",IF(T374="3E","3E",LOOKUP(T374/V$2,{0,0.4,0.45,0.5,0.55,0.6,0.65,0.7,0.75,0.8,1},{0,2,2.25,2.5,2.75,3,3.25,3.5,3.75,4}))))</f>
        <v/>
      </c>
      <c r="W374" s="5" t="str">
        <f>IF(COUNT($A374)=0,"",IF($A374&lt;&gt;DR!$B376,"ERR",IF(DR!$A376="IM",DR!CL376,DR!CK376)))</f>
        <v/>
      </c>
      <c r="X374" s="2" t="str">
        <f>IF(COUNT($A374)=0,"",IF(W374="3E","3E",IF(W374="","I",LOOKUP(W374/Y$2,{0,0.4,0.45,0.5,0.55,0.6,0.65,0.7,0.75,0.8,1},{"F","D","C","C+","B-","B","B+","A-","A","A+"}))))</f>
        <v/>
      </c>
      <c r="Y374" s="99" t="str">
        <f>IF(COUNT($A374)=0,"",IF(W374="","--",IF(W374="3E","3E",LOOKUP(W374/Y$2,{0,0.4,0.45,0.5,0.55,0.6,0.65,0.7,0.75,0.8,1},{0,2,2.25,2.5,2.75,3,3.25,3.5,3.75,4}))))</f>
        <v/>
      </c>
      <c r="Z374" s="5" t="str">
        <f>IF(COUNT($A374)=0,"",IF($A374&lt;&gt;DR!$B376,"ERR",DR!BF376))</f>
        <v/>
      </c>
      <c r="AA374" s="2" t="str">
        <f>IF(COUNT($A374)=0,"",IF(Z374="3E","3E",IF(Z374="","I",LOOKUP(Z374/AB$2,{0,0.4,0.45,0.5,0.55,0.6,0.65,0.7,0.75,0.8,1},{"F","D","C","C+","B-","B","B+","A-","A","A+"}))))</f>
        <v/>
      </c>
      <c r="AB374" s="99" t="str">
        <f>IF(COUNT($A374)=0,"",IF(Z374="","--",IF(Z374="3E","3E",LOOKUP(Z374/AB$2,{0,0.4,0.45,0.5,0.55,0.6,0.65,0.7,0.75,0.8,1},{0,2,2.25,2.5,2.75,3,3.25,3.5,3.75,4}))))</f>
        <v/>
      </c>
      <c r="AC374" s="5" t="str">
        <f>IF(COUNT($A374)=0,"",IF($A374&lt;&gt;DR!$B376,"ERR",DR!BG376))</f>
        <v/>
      </c>
      <c r="AD374" s="2" t="str">
        <f>IF(COUNT($A374)=0,"",IF(AC374="3E","3E",IF(AC374="","I",LOOKUP(AC374/AE$2,{0,0.4,0.45,0.5,0.55,0.6,0.65,0.7,0.75,0.8,1},{"F","D","C","C+","B-","B","B+","A-","A","A+"}))))</f>
        <v/>
      </c>
      <c r="AE374" s="99" t="str">
        <f>IF(COUNT($A374)=0,"",IF(AC374="","--",IF(AC374="3E","3E",LOOKUP(AC374/AE$2,{0,0.4,0.45,0.5,0.55,0.6,0.65,0.7,0.75,0.8,1},{0,2,2.25,2.5,2.75,3,3.25,3.5,3.75,4}))))</f>
        <v/>
      </c>
      <c r="AF374" s="5" t="str">
        <f>IF(COUNT($A374)=0,"",IF($A374&lt;&gt;DR!$B376,"ERR",DR!BQ376))</f>
        <v/>
      </c>
      <c r="AG374" s="2" t="str">
        <f>IF(COUNT($A374)=0,"",IF(AF374="3E","3E",IF(AF374="","I",LOOKUP(AF374/AH$2,{0,0.4,0.45,0.5,0.55,0.6,0.65,0.7,0.75,0.8,1},{"F","D","C","C+","B-","B","B+","A-","A","A+"}))))</f>
        <v/>
      </c>
      <c r="AH374" s="99" t="str">
        <f>IF(COUNT($A374)=0,"",IF(AF374="","--",IF(AF374="3E","3E",LOOKUP(AF374/AH$2,{0,0.4,0.45,0.5,0.55,0.6,0.65,0.7,0.75,0.8,1},{0,2,2.25,2.5,2.75,3,3.25,3.5,3.75,4}))))</f>
        <v/>
      </c>
      <c r="AI374" s="5" t="str">
        <f>IF(COUNT($A374)=0,"",IF($A374&lt;&gt;DR!$B376,"ERR",DR!BY376))</f>
        <v/>
      </c>
      <c r="AJ374" s="2" t="str">
        <f>IF(COUNT($A374)=0,"",IF(AI374="3E","3E",IF(AI374="","I",LOOKUP(AI374/AK$2,{0,0.4,0.45,0.5,0.55,0.6,0.65,0.7,0.75,0.8,1},{"F","D","C","C+","B-","B","B+","A-","A","A+"}))))</f>
        <v/>
      </c>
      <c r="AK374" s="103" t="str">
        <f>IF(COUNT($A374)=0,"",IF(AI374="","--",IF(AI374="3E","3E",LOOKUP(AI374/AK$2,{0,0.4,0.45,0.5,0.55,0.6,0.65,0.7,0.75,0.8,1},{0,2,2.25,2.5,2.75,3,3.25,3.5,3.75,4}))))</f>
        <v/>
      </c>
      <c r="AL374" s="94" t="str">
        <f>IFERROR(IF(COUNT($A374)=0,"",IF(COUNT(W374)=0,"--",IF(COUNTIF(B374:AK374,"3E")&gt;0,"3E",SUM(IF(D374&gt;=2,D374*$D$3),IF(G374&gt;=2,G374*$G$3),IF(J374&gt;=2,J374*$J$3),IF(M374&gt;=2,M374*$M$3),IF(P374&gt;=2,P374*$P$3),IF(S374&gt;=2,S374*$S$3),IF(V374&gt;=2,V374*$V$3),IF(Y374&gt;=2,Y374*$Y$3),IF(AB374&gt;=2,AB374*$AB$3),IF(AE374&gt;=2,AE374*$AE$3),IF(AH374&gt;=2,AH374*$AH$3),IF(AK374&gt;=2,AK374*$AK$3))))),"")</f>
        <v/>
      </c>
      <c r="AM374" s="4" t="str">
        <f>IF(COUNT($A374)=0,"",IF(COUNT(W374)=0,"--",IF(COUNTIF(B374:Y374,"3E")&gt;0,"3E",TRUNC(SUM(IF(N(D374)&gt;=2,D$3*D374,0),IF(N(G374)&gt;=2,G$3*G374,0),IF(N(J374)&gt;=2,J$3*J374,0),IF(N(M374)&gt;=2,M$3*M374,0),IF(N(P374)&gt;=2,P$3*P374,0),IF(N(S374)&gt;=2,S$3*S374,0),IF(N(AB374)&gt;=2,AB$3*AB374,0),IF(N(AE374)&gt;=2,AE$3*AE374,0),IF(N(AH374)&gt;=2,AH$3*AH374,0),IF(N(V374)&gt;=2,V$3*V374,0),IF(N(Y374)&gt;=2,Y$3*Y374,0))/TCP,3))))</f>
        <v/>
      </c>
      <c r="AN374" s="2" t="str">
        <f>IFERROR(IF(COUNT($A374)=0,"",IF(COUNT(W374)=0,"--",IF(COUNTIF(B374:AK374,"3E")&gt;0,"3E",SUM(IF(D374&gt;=2,$D$3),IF(G374&gt;=2,$G$3),IF(J374&gt;=2,$J$3),IF(M374&gt;=2,$M$3),IF(P374&gt;=2,$P$3),IF(S374&gt;=2,$S$3),IF(V374&gt;=2,$V$3),IF(Y374&gt;=2,$Y$3),IF(AB374&gt;=2,$AB$3),IF(AE374&gt;=2,$AE$3),IF(AH374&gt;=2,$AH$3),IF(AK374&gt;=2,$AK$3))))),"")</f>
        <v/>
      </c>
      <c r="AO374" s="2" t="str">
        <f>IF(AM374="3E","3E",IF(COUNT($A374)=0,"",IF(COUNT(AK374)=0,"I",LOOKUP(AM374,{0,2,2.25,2.5,2.75,3,3.25,3.5,3.75,4},{"F","D","C","C+","B-","B","B+","A-","A","A+"}))))</f>
        <v/>
      </c>
      <c r="AP374" s="2" t="str">
        <f>IF(AM374="3E","3E",IF(OR(COUNT($A374)=0,COUNT(W374)=0),"",IF(AND(Y374&gt;=2,AM374&gt;=2,AN374&gt;=28),"PASS","FAIL")))</f>
        <v/>
      </c>
      <c r="AQ374" s="2" t="str">
        <f>IF(COUNT($A374)=0,"",IF(AP374="3E","3E",IF(AP374="PASS",CONCATENATE(IF(N(D374)&lt;2,"411F,",""),IF(N(G374)&lt;2,"412F,",""),IF(N(J374)&lt;2,"413F,",""),IF(N(M374)&lt;2,"421F,",""),IF(N(P374)&lt;2,"422F,",""),IF(N(S374)&lt;2,"423F,",""),IF(N(AB374)&lt;2,"431F,",""),IF(N(AE374)&lt;2,"432F,",""),IF(N(AH374)&lt;2,"433F,","")),"")))</f>
        <v/>
      </c>
      <c r="AR374" s="6" t="str">
        <f t="shared" si="6"/>
        <v/>
      </c>
    </row>
    <row r="375" spans="1:44" ht="18.95" customHeight="1" x14ac:dyDescent="0.25">
      <c r="A375" s="93" t="str">
        <f>IF(DR!$B377="","",DR!$B377)</f>
        <v/>
      </c>
      <c r="B375" s="5" t="str">
        <f>IF(COUNT($A375)=0,"",IF($A375&lt;&gt;DR!$B377,"ERR",DR!J377))</f>
        <v/>
      </c>
      <c r="C375" s="2" t="str">
        <f>IF(COUNT($A375)=0,"",IF(B375="3E","3E",IF(B375="","I",LOOKUP(B375/D$2,{0,0.4,0.45,0.5,0.55,0.6,0.65,0.7,0.75,0.8,1},{"F","D","C","C+","B-","B","B+","A-","A","A+"}))))</f>
        <v/>
      </c>
      <c r="D375" s="99" t="str">
        <f>IF(COUNT($A375)=0,"",IF(B375="","--",IF(B375="3E","3E",LOOKUP(B375/D$2,{0,0.4,0.45,0.5,0.55,0.6,0.65,0.7,0.75,0.8,1},{0,2,2.25,2.5,2.75,3,3.25,3.5,3.75,4}))))</f>
        <v/>
      </c>
      <c r="E375" s="5" t="str">
        <f>IF(COUNT($A375)=0,"",IF($A375&lt;&gt;DR!$B377,"ERR",DR!R377))</f>
        <v/>
      </c>
      <c r="F375" s="2" t="str">
        <f>IF(COUNT($A375)=0,"",IF(E375="3E","3E",IF(E375="","I",LOOKUP(E375/G$2,{0,0.4,0.45,0.5,0.55,0.6,0.65,0.7,0.75,0.8,1},{"F","D","C","C+","B-","B","B+","A-","A","A+"}))))</f>
        <v/>
      </c>
      <c r="G375" s="99" t="str">
        <f>IF(COUNT($A375)=0,"",IF(E375="","--",IF(E375="3E","3E",LOOKUP(E375/G$2,{0,0.4,0.45,0.5,0.55,0.6,0.65,0.7,0.75,0.8,1},{0,2,2.25,2.5,2.75,3,3.25,3.5,3.75,4}))))</f>
        <v/>
      </c>
      <c r="H375" s="5" t="str">
        <f>IF(COUNT($A375)=0,"",IF($A375&lt;&gt;DR!$B377,"ERR",DR!Z377))</f>
        <v/>
      </c>
      <c r="I375" s="2" t="str">
        <f>IF(COUNT($A375)=0,"",IF(H375="3E","3E",IF(H375="","I",LOOKUP(H375/J$2,{0,0.4,0.45,0.5,0.55,0.6,0.65,0.7,0.75,0.8,1},{"F","D","C","C+","B-","B","B+","A-","A","A+"}))))</f>
        <v/>
      </c>
      <c r="J375" s="99" t="str">
        <f>IF(COUNT($A375)=0,"",IF(H375="","--",IF(H375="3E","3E",LOOKUP(H375/J$2,{0,0.4,0.45,0.5,0.55,0.6,0.65,0.7,0.75,0.8,1},{0,2,2.25,2.5,2.75,3,3.25,3.5,3.75,4}))))</f>
        <v/>
      </c>
      <c r="K375" s="5" t="str">
        <f>IF(COUNT($A375)=0,"",IF($A375&lt;&gt;DR!$B377,"ERR",DR!AH377))</f>
        <v/>
      </c>
      <c r="L375" s="2" t="str">
        <f>IF(COUNT($A375)=0,"",IF(K375="3E","3E",IF(K375="","I",LOOKUP(K375/M$2,{0,0.4,0.45,0.5,0.55,0.6,0.65,0.7,0.75,0.8,1},{"F","D","C","C+","B-","B","B+","A-","A","A+"}))))</f>
        <v/>
      </c>
      <c r="M375" s="99" t="str">
        <f>IF(COUNT($A375)=0,"",IF(K375="","--",IF(K375="3E","3E",LOOKUP(K375/M$2,{0,0.4,0.45,0.5,0.55,0.6,0.65,0.7,0.75,0.8,1},{0,2,2.25,2.5,2.75,3,3.25,3.5,3.75,4}))))</f>
        <v/>
      </c>
      <c r="N375" s="5" t="str">
        <f>IF(COUNT($A375)=0,"",IF($A375&lt;&gt;DR!$B377,"ERR",DR!AP377))</f>
        <v/>
      </c>
      <c r="O375" s="2" t="str">
        <f>IF(COUNT($A375)=0,"",IF(N375="3E","3E",IF(N375="","I",LOOKUP(N375/P$2,{0,0.4,0.45,0.5,0.55,0.6,0.65,0.7,0.75,0.8,1},{"F","D","C","C+","B-","B","B+","A-","A","A+"}))))</f>
        <v/>
      </c>
      <c r="P375" s="99" t="str">
        <f>IF(COUNT($A375)=0,"",IF(N375="","--",IF(N375="3E","3E",LOOKUP(N375/P$2,{0,0.4,0.45,0.5,0.55,0.6,0.65,0.7,0.75,0.8,1},{0,2,2.25,2.5,2.75,3,3.25,3.5,3.75,4}))))</f>
        <v/>
      </c>
      <c r="Q375" s="5" t="str">
        <f>IF(COUNT($A375)=0,"",IF($A375&lt;&gt;DR!$B377,"ERR",DR!AX377))</f>
        <v/>
      </c>
      <c r="R375" s="2" t="str">
        <f>IF(COUNT($A375)=0,"",IF(Q375="3E","3E",IF(Q375="","I",LOOKUP(Q375/S$2,{0,0.4,0.45,0.5,0.55,0.6,0.65,0.7,0.75,0.8,1},{"F","D","C","C+","B-","B","B+","A-","A","A+"}))))</f>
        <v/>
      </c>
      <c r="S375" s="99" t="str">
        <f>IF(COUNT($A375)=0,"",IF(Q375="","--",IF(Q375="3E","3E",LOOKUP(Q375/S$2,{0,0.4,0.45,0.5,0.55,0.6,0.65,0.7,0.75,0.8,1},{0,2,2.25,2.5,2.75,3,3.25,3.5,3.75,4}))))</f>
        <v/>
      </c>
      <c r="T375" s="5" t="str">
        <f>IF(OR(COUNT($A375)=0,DR!BZ377=""),"",IF($A375&lt;&gt;DR!$B377,"ERR",DR!BZ377))</f>
        <v/>
      </c>
      <c r="U375" s="2" t="str">
        <f>IF(COUNT($A375)=0,"",IF(T375="3E","3E",IF(T375="","I",LOOKUP(T375/V$2,{0,0.4,0.45,0.5,0.55,0.6,0.65,0.7,0.75,0.8,1},{"F","D","C","C+","B-","B","B+","A-","A","A+"}))))</f>
        <v/>
      </c>
      <c r="V375" s="99" t="str">
        <f>IF(COUNT($A375)=0,"",IF(T375="","--",IF(T375="3E","3E",LOOKUP(T375/V$2,{0,0.4,0.45,0.5,0.55,0.6,0.65,0.7,0.75,0.8,1},{0,2,2.25,2.5,2.75,3,3.25,3.5,3.75,4}))))</f>
        <v/>
      </c>
      <c r="W375" s="5" t="str">
        <f>IF(COUNT($A375)=0,"",IF($A375&lt;&gt;DR!$B377,"ERR",IF(DR!$A377="IM",DR!CL377,DR!CK377)))</f>
        <v/>
      </c>
      <c r="X375" s="2" t="str">
        <f>IF(COUNT($A375)=0,"",IF(W375="3E","3E",IF(W375="","I",LOOKUP(W375/Y$2,{0,0.4,0.45,0.5,0.55,0.6,0.65,0.7,0.75,0.8,1},{"F","D","C","C+","B-","B","B+","A-","A","A+"}))))</f>
        <v/>
      </c>
      <c r="Y375" s="99" t="str">
        <f>IF(COUNT($A375)=0,"",IF(W375="","--",IF(W375="3E","3E",LOOKUP(W375/Y$2,{0,0.4,0.45,0.5,0.55,0.6,0.65,0.7,0.75,0.8,1},{0,2,2.25,2.5,2.75,3,3.25,3.5,3.75,4}))))</f>
        <v/>
      </c>
      <c r="Z375" s="5" t="str">
        <f>IF(COUNT($A375)=0,"",IF($A375&lt;&gt;DR!$B377,"ERR",DR!BF377))</f>
        <v/>
      </c>
      <c r="AA375" s="2" t="str">
        <f>IF(COUNT($A375)=0,"",IF(Z375="3E","3E",IF(Z375="","I",LOOKUP(Z375/AB$2,{0,0.4,0.45,0.5,0.55,0.6,0.65,0.7,0.75,0.8,1},{"F","D","C","C+","B-","B","B+","A-","A","A+"}))))</f>
        <v/>
      </c>
      <c r="AB375" s="99" t="str">
        <f>IF(COUNT($A375)=0,"",IF(Z375="","--",IF(Z375="3E","3E",LOOKUP(Z375/AB$2,{0,0.4,0.45,0.5,0.55,0.6,0.65,0.7,0.75,0.8,1},{0,2,2.25,2.5,2.75,3,3.25,3.5,3.75,4}))))</f>
        <v/>
      </c>
      <c r="AC375" s="5" t="str">
        <f>IF(COUNT($A375)=0,"",IF($A375&lt;&gt;DR!$B377,"ERR",DR!BG377))</f>
        <v/>
      </c>
      <c r="AD375" s="2" t="str">
        <f>IF(COUNT($A375)=0,"",IF(AC375="3E","3E",IF(AC375="","I",LOOKUP(AC375/AE$2,{0,0.4,0.45,0.5,0.55,0.6,0.65,0.7,0.75,0.8,1},{"F","D","C","C+","B-","B","B+","A-","A","A+"}))))</f>
        <v/>
      </c>
      <c r="AE375" s="99" t="str">
        <f>IF(COUNT($A375)=0,"",IF(AC375="","--",IF(AC375="3E","3E",LOOKUP(AC375/AE$2,{0,0.4,0.45,0.5,0.55,0.6,0.65,0.7,0.75,0.8,1},{0,2,2.25,2.5,2.75,3,3.25,3.5,3.75,4}))))</f>
        <v/>
      </c>
      <c r="AF375" s="5" t="str">
        <f>IF(COUNT($A375)=0,"",IF($A375&lt;&gt;DR!$B377,"ERR",DR!BQ377))</f>
        <v/>
      </c>
      <c r="AG375" s="2" t="str">
        <f>IF(COUNT($A375)=0,"",IF(AF375="3E","3E",IF(AF375="","I",LOOKUP(AF375/AH$2,{0,0.4,0.45,0.5,0.55,0.6,0.65,0.7,0.75,0.8,1},{"F","D","C","C+","B-","B","B+","A-","A","A+"}))))</f>
        <v/>
      </c>
      <c r="AH375" s="99" t="str">
        <f>IF(COUNT($A375)=0,"",IF(AF375="","--",IF(AF375="3E","3E",LOOKUP(AF375/AH$2,{0,0.4,0.45,0.5,0.55,0.6,0.65,0.7,0.75,0.8,1},{0,2,2.25,2.5,2.75,3,3.25,3.5,3.75,4}))))</f>
        <v/>
      </c>
      <c r="AI375" s="5" t="str">
        <f>IF(COUNT($A375)=0,"",IF($A375&lt;&gt;DR!$B377,"ERR",DR!BY377))</f>
        <v/>
      </c>
      <c r="AJ375" s="2" t="str">
        <f>IF(COUNT($A375)=0,"",IF(AI375="3E","3E",IF(AI375="","I",LOOKUP(AI375/AK$2,{0,0.4,0.45,0.5,0.55,0.6,0.65,0.7,0.75,0.8,1},{"F","D","C","C+","B-","B","B+","A-","A","A+"}))))</f>
        <v/>
      </c>
      <c r="AK375" s="103" t="str">
        <f>IF(COUNT($A375)=0,"",IF(AI375="","--",IF(AI375="3E","3E",LOOKUP(AI375/AK$2,{0,0.4,0.45,0.5,0.55,0.6,0.65,0.7,0.75,0.8,1},{0,2,2.25,2.5,2.75,3,3.25,3.5,3.75,4}))))</f>
        <v/>
      </c>
      <c r="AL375" s="94" t="str">
        <f>IFERROR(IF(COUNT($A375)=0,"",IF(COUNT(W375)=0,"--",IF(COUNTIF(B375:AK375,"3E")&gt;0,"3E",SUM(IF(D375&gt;=2,D375*$D$3),IF(G375&gt;=2,G375*$G$3),IF(J375&gt;=2,J375*$J$3),IF(M375&gt;=2,M375*$M$3),IF(P375&gt;=2,P375*$P$3),IF(S375&gt;=2,S375*$S$3),IF(V375&gt;=2,V375*$V$3),IF(Y375&gt;=2,Y375*$Y$3),IF(AB375&gt;=2,AB375*$AB$3),IF(AE375&gt;=2,AE375*$AE$3),IF(AH375&gt;=2,AH375*$AH$3),IF(AK375&gt;=2,AK375*$AK$3))))),"")</f>
        <v/>
      </c>
      <c r="AM375" s="4" t="str">
        <f>IF(COUNT($A375)=0,"",IF(COUNT(W375)=0,"--",IF(COUNTIF(B375:Y375,"3E")&gt;0,"3E",TRUNC(SUM(IF(N(D375)&gt;=2,D$3*D375,0),IF(N(G375)&gt;=2,G$3*G375,0),IF(N(J375)&gt;=2,J$3*J375,0),IF(N(M375)&gt;=2,M$3*M375,0),IF(N(P375)&gt;=2,P$3*P375,0),IF(N(S375)&gt;=2,S$3*S375,0),IF(N(AB375)&gt;=2,AB$3*AB375,0),IF(N(AE375)&gt;=2,AE$3*AE375,0),IF(N(AH375)&gt;=2,AH$3*AH375,0),IF(N(V375)&gt;=2,V$3*V375,0),IF(N(Y375)&gt;=2,Y$3*Y375,0))/TCP,3))))</f>
        <v/>
      </c>
      <c r="AN375" s="2" t="str">
        <f>IFERROR(IF(COUNT($A375)=0,"",IF(COUNT(W375)=0,"--",IF(COUNTIF(B375:AK375,"3E")&gt;0,"3E",SUM(IF(D375&gt;=2,$D$3),IF(G375&gt;=2,$G$3),IF(J375&gt;=2,$J$3),IF(M375&gt;=2,$M$3),IF(P375&gt;=2,$P$3),IF(S375&gt;=2,$S$3),IF(V375&gt;=2,$V$3),IF(Y375&gt;=2,$Y$3),IF(AB375&gt;=2,$AB$3),IF(AE375&gt;=2,$AE$3),IF(AH375&gt;=2,$AH$3),IF(AK375&gt;=2,$AK$3))))),"")</f>
        <v/>
      </c>
      <c r="AO375" s="2" t="str">
        <f>IF(AM375="3E","3E",IF(COUNT($A375)=0,"",IF(COUNT(AK375)=0,"I",LOOKUP(AM375,{0,2,2.25,2.5,2.75,3,3.25,3.5,3.75,4},{"F","D","C","C+","B-","B","B+","A-","A","A+"}))))</f>
        <v/>
      </c>
      <c r="AP375" s="2" t="str">
        <f>IF(AM375="3E","3E",IF(OR(COUNT($A375)=0,COUNT(W375)=0),"",IF(AND(Y375&gt;=2,AM375&gt;=2,AN375&gt;=28),"PASS","FAIL")))</f>
        <v/>
      </c>
      <c r="AQ375" s="2" t="str">
        <f>IF(COUNT($A375)=0,"",IF(AP375="3E","3E",IF(AP375="PASS",CONCATENATE(IF(N(D375)&lt;2,"411F,",""),IF(N(G375)&lt;2,"412F,",""),IF(N(J375)&lt;2,"413F,",""),IF(N(M375)&lt;2,"421F,",""),IF(N(P375)&lt;2,"422F,",""),IF(N(S375)&lt;2,"423F,",""),IF(N(AB375)&lt;2,"431F,",""),IF(N(AE375)&lt;2,"432F,",""),IF(N(AH375)&lt;2,"433F,","")),"")))</f>
        <v/>
      </c>
      <c r="AR375" s="6" t="str">
        <f t="shared" si="6"/>
        <v/>
      </c>
    </row>
    <row r="376" spans="1:44" ht="18.95" customHeight="1" x14ac:dyDescent="0.25">
      <c r="A376" s="93" t="str">
        <f>IF(DR!$B378="","",DR!$B378)</f>
        <v/>
      </c>
      <c r="B376" s="5" t="str">
        <f>IF(COUNT($A376)=0,"",IF($A376&lt;&gt;DR!$B378,"ERR",DR!J378))</f>
        <v/>
      </c>
      <c r="C376" s="2" t="str">
        <f>IF(COUNT($A376)=0,"",IF(B376="3E","3E",IF(B376="","I",LOOKUP(B376/D$2,{0,0.4,0.45,0.5,0.55,0.6,0.65,0.7,0.75,0.8,1},{"F","D","C","C+","B-","B","B+","A-","A","A+"}))))</f>
        <v/>
      </c>
      <c r="D376" s="99" t="str">
        <f>IF(COUNT($A376)=0,"",IF(B376="","--",IF(B376="3E","3E",LOOKUP(B376/D$2,{0,0.4,0.45,0.5,0.55,0.6,0.65,0.7,0.75,0.8,1},{0,2,2.25,2.5,2.75,3,3.25,3.5,3.75,4}))))</f>
        <v/>
      </c>
      <c r="E376" s="5" t="str">
        <f>IF(COUNT($A376)=0,"",IF($A376&lt;&gt;DR!$B378,"ERR",DR!R378))</f>
        <v/>
      </c>
      <c r="F376" s="2" t="str">
        <f>IF(COUNT($A376)=0,"",IF(E376="3E","3E",IF(E376="","I",LOOKUP(E376/G$2,{0,0.4,0.45,0.5,0.55,0.6,0.65,0.7,0.75,0.8,1},{"F","D","C","C+","B-","B","B+","A-","A","A+"}))))</f>
        <v/>
      </c>
      <c r="G376" s="99" t="str">
        <f>IF(COUNT($A376)=0,"",IF(E376="","--",IF(E376="3E","3E",LOOKUP(E376/G$2,{0,0.4,0.45,0.5,0.55,0.6,0.65,0.7,0.75,0.8,1},{0,2,2.25,2.5,2.75,3,3.25,3.5,3.75,4}))))</f>
        <v/>
      </c>
      <c r="H376" s="5" t="str">
        <f>IF(COUNT($A376)=0,"",IF($A376&lt;&gt;DR!$B378,"ERR",DR!Z378))</f>
        <v/>
      </c>
      <c r="I376" s="2" t="str">
        <f>IF(COUNT($A376)=0,"",IF(H376="3E","3E",IF(H376="","I",LOOKUP(H376/J$2,{0,0.4,0.45,0.5,0.55,0.6,0.65,0.7,0.75,0.8,1},{"F","D","C","C+","B-","B","B+","A-","A","A+"}))))</f>
        <v/>
      </c>
      <c r="J376" s="99" t="str">
        <f>IF(COUNT($A376)=0,"",IF(H376="","--",IF(H376="3E","3E",LOOKUP(H376/J$2,{0,0.4,0.45,0.5,0.55,0.6,0.65,0.7,0.75,0.8,1},{0,2,2.25,2.5,2.75,3,3.25,3.5,3.75,4}))))</f>
        <v/>
      </c>
      <c r="K376" s="5" t="str">
        <f>IF(COUNT($A376)=0,"",IF($A376&lt;&gt;DR!$B378,"ERR",DR!AH378))</f>
        <v/>
      </c>
      <c r="L376" s="2" t="str">
        <f>IF(COUNT($A376)=0,"",IF(K376="3E","3E",IF(K376="","I",LOOKUP(K376/M$2,{0,0.4,0.45,0.5,0.55,0.6,0.65,0.7,0.75,0.8,1},{"F","D","C","C+","B-","B","B+","A-","A","A+"}))))</f>
        <v/>
      </c>
      <c r="M376" s="99" t="str">
        <f>IF(COUNT($A376)=0,"",IF(K376="","--",IF(K376="3E","3E",LOOKUP(K376/M$2,{0,0.4,0.45,0.5,0.55,0.6,0.65,0.7,0.75,0.8,1},{0,2,2.25,2.5,2.75,3,3.25,3.5,3.75,4}))))</f>
        <v/>
      </c>
      <c r="N376" s="5" t="str">
        <f>IF(COUNT($A376)=0,"",IF($A376&lt;&gt;DR!$B378,"ERR",DR!AP378))</f>
        <v/>
      </c>
      <c r="O376" s="2" t="str">
        <f>IF(COUNT($A376)=0,"",IF(N376="3E","3E",IF(N376="","I",LOOKUP(N376/P$2,{0,0.4,0.45,0.5,0.55,0.6,0.65,0.7,0.75,0.8,1},{"F","D","C","C+","B-","B","B+","A-","A","A+"}))))</f>
        <v/>
      </c>
      <c r="P376" s="99" t="str">
        <f>IF(COUNT($A376)=0,"",IF(N376="","--",IF(N376="3E","3E",LOOKUP(N376/P$2,{0,0.4,0.45,0.5,0.55,0.6,0.65,0.7,0.75,0.8,1},{0,2,2.25,2.5,2.75,3,3.25,3.5,3.75,4}))))</f>
        <v/>
      </c>
      <c r="Q376" s="5" t="str">
        <f>IF(COUNT($A376)=0,"",IF($A376&lt;&gt;DR!$B378,"ERR",DR!AX378))</f>
        <v/>
      </c>
      <c r="R376" s="2" t="str">
        <f>IF(COUNT($A376)=0,"",IF(Q376="3E","3E",IF(Q376="","I",LOOKUP(Q376/S$2,{0,0.4,0.45,0.5,0.55,0.6,0.65,0.7,0.75,0.8,1},{"F","D","C","C+","B-","B","B+","A-","A","A+"}))))</f>
        <v/>
      </c>
      <c r="S376" s="99" t="str">
        <f>IF(COUNT($A376)=0,"",IF(Q376="","--",IF(Q376="3E","3E",LOOKUP(Q376/S$2,{0,0.4,0.45,0.5,0.55,0.6,0.65,0.7,0.75,0.8,1},{0,2,2.25,2.5,2.75,3,3.25,3.5,3.75,4}))))</f>
        <v/>
      </c>
      <c r="T376" s="5" t="str">
        <f>IF(OR(COUNT($A376)=0,DR!BZ378=""),"",IF($A376&lt;&gt;DR!$B378,"ERR",DR!BZ378))</f>
        <v/>
      </c>
      <c r="U376" s="2" t="str">
        <f>IF(COUNT($A376)=0,"",IF(T376="3E","3E",IF(T376="","I",LOOKUP(T376/V$2,{0,0.4,0.45,0.5,0.55,0.6,0.65,0.7,0.75,0.8,1},{"F","D","C","C+","B-","B","B+","A-","A","A+"}))))</f>
        <v/>
      </c>
      <c r="V376" s="99" t="str">
        <f>IF(COUNT($A376)=0,"",IF(T376="","--",IF(T376="3E","3E",LOOKUP(T376/V$2,{0,0.4,0.45,0.5,0.55,0.6,0.65,0.7,0.75,0.8,1},{0,2,2.25,2.5,2.75,3,3.25,3.5,3.75,4}))))</f>
        <v/>
      </c>
      <c r="W376" s="5" t="str">
        <f>IF(COUNT($A376)=0,"",IF($A376&lt;&gt;DR!$B378,"ERR",IF(DR!$A378="IM",DR!CL378,DR!CK378)))</f>
        <v/>
      </c>
      <c r="X376" s="2" t="str">
        <f>IF(COUNT($A376)=0,"",IF(W376="3E","3E",IF(W376="","I",LOOKUP(W376/Y$2,{0,0.4,0.45,0.5,0.55,0.6,0.65,0.7,0.75,0.8,1},{"F","D","C","C+","B-","B","B+","A-","A","A+"}))))</f>
        <v/>
      </c>
      <c r="Y376" s="99" t="str">
        <f>IF(COUNT($A376)=0,"",IF(W376="","--",IF(W376="3E","3E",LOOKUP(W376/Y$2,{0,0.4,0.45,0.5,0.55,0.6,0.65,0.7,0.75,0.8,1},{0,2,2.25,2.5,2.75,3,3.25,3.5,3.75,4}))))</f>
        <v/>
      </c>
      <c r="Z376" s="5" t="str">
        <f>IF(COUNT($A376)=0,"",IF($A376&lt;&gt;DR!$B378,"ERR",DR!BF378))</f>
        <v/>
      </c>
      <c r="AA376" s="2" t="str">
        <f>IF(COUNT($A376)=0,"",IF(Z376="3E","3E",IF(Z376="","I",LOOKUP(Z376/AB$2,{0,0.4,0.45,0.5,0.55,0.6,0.65,0.7,0.75,0.8,1},{"F","D","C","C+","B-","B","B+","A-","A","A+"}))))</f>
        <v/>
      </c>
      <c r="AB376" s="99" t="str">
        <f>IF(COUNT($A376)=0,"",IF(Z376="","--",IF(Z376="3E","3E",LOOKUP(Z376/AB$2,{0,0.4,0.45,0.5,0.55,0.6,0.65,0.7,0.75,0.8,1},{0,2,2.25,2.5,2.75,3,3.25,3.5,3.75,4}))))</f>
        <v/>
      </c>
      <c r="AC376" s="5" t="str">
        <f>IF(COUNT($A376)=0,"",IF($A376&lt;&gt;DR!$B378,"ERR",DR!BG378))</f>
        <v/>
      </c>
      <c r="AD376" s="2" t="str">
        <f>IF(COUNT($A376)=0,"",IF(AC376="3E","3E",IF(AC376="","I",LOOKUP(AC376/AE$2,{0,0.4,0.45,0.5,0.55,0.6,0.65,0.7,0.75,0.8,1},{"F","D","C","C+","B-","B","B+","A-","A","A+"}))))</f>
        <v/>
      </c>
      <c r="AE376" s="99" t="str">
        <f>IF(COUNT($A376)=0,"",IF(AC376="","--",IF(AC376="3E","3E",LOOKUP(AC376/AE$2,{0,0.4,0.45,0.5,0.55,0.6,0.65,0.7,0.75,0.8,1},{0,2,2.25,2.5,2.75,3,3.25,3.5,3.75,4}))))</f>
        <v/>
      </c>
      <c r="AF376" s="5" t="str">
        <f>IF(COUNT($A376)=0,"",IF($A376&lt;&gt;DR!$B378,"ERR",DR!BQ378))</f>
        <v/>
      </c>
      <c r="AG376" s="2" t="str">
        <f>IF(COUNT($A376)=0,"",IF(AF376="3E","3E",IF(AF376="","I",LOOKUP(AF376/AH$2,{0,0.4,0.45,0.5,0.55,0.6,0.65,0.7,0.75,0.8,1},{"F","D","C","C+","B-","B","B+","A-","A","A+"}))))</f>
        <v/>
      </c>
      <c r="AH376" s="99" t="str">
        <f>IF(COUNT($A376)=0,"",IF(AF376="","--",IF(AF376="3E","3E",LOOKUP(AF376/AH$2,{0,0.4,0.45,0.5,0.55,0.6,0.65,0.7,0.75,0.8,1},{0,2,2.25,2.5,2.75,3,3.25,3.5,3.75,4}))))</f>
        <v/>
      </c>
      <c r="AI376" s="5" t="str">
        <f>IF(COUNT($A376)=0,"",IF($A376&lt;&gt;DR!$B378,"ERR",DR!BY378))</f>
        <v/>
      </c>
      <c r="AJ376" s="2" t="str">
        <f>IF(COUNT($A376)=0,"",IF(AI376="3E","3E",IF(AI376="","I",LOOKUP(AI376/AK$2,{0,0.4,0.45,0.5,0.55,0.6,0.65,0.7,0.75,0.8,1},{"F","D","C","C+","B-","B","B+","A-","A","A+"}))))</f>
        <v/>
      </c>
      <c r="AK376" s="103" t="str">
        <f>IF(COUNT($A376)=0,"",IF(AI376="","--",IF(AI376="3E","3E",LOOKUP(AI376/AK$2,{0,0.4,0.45,0.5,0.55,0.6,0.65,0.7,0.75,0.8,1},{0,2,2.25,2.5,2.75,3,3.25,3.5,3.75,4}))))</f>
        <v/>
      </c>
      <c r="AL376" s="94" t="str">
        <f>IFERROR(IF(COUNT($A376)=0,"",IF(COUNT(W376)=0,"--",IF(COUNTIF(B376:AK376,"3E")&gt;0,"3E",SUM(IF(D376&gt;=2,D376*$D$3),IF(G376&gt;=2,G376*$G$3),IF(J376&gt;=2,J376*$J$3),IF(M376&gt;=2,M376*$M$3),IF(P376&gt;=2,P376*$P$3),IF(S376&gt;=2,S376*$S$3),IF(V376&gt;=2,V376*$V$3),IF(Y376&gt;=2,Y376*$Y$3),IF(AB376&gt;=2,AB376*$AB$3),IF(AE376&gt;=2,AE376*$AE$3),IF(AH376&gt;=2,AH376*$AH$3),IF(AK376&gt;=2,AK376*$AK$3))))),"")</f>
        <v/>
      </c>
      <c r="AM376" s="4" t="str">
        <f>IF(COUNT($A376)=0,"",IF(COUNT(W376)=0,"--",IF(COUNTIF(B376:Y376,"3E")&gt;0,"3E",TRUNC(SUM(IF(N(D376)&gt;=2,D$3*D376,0),IF(N(G376)&gt;=2,G$3*G376,0),IF(N(J376)&gt;=2,J$3*J376,0),IF(N(M376)&gt;=2,M$3*M376,0),IF(N(P376)&gt;=2,P$3*P376,0),IF(N(S376)&gt;=2,S$3*S376,0),IF(N(AB376)&gt;=2,AB$3*AB376,0),IF(N(AE376)&gt;=2,AE$3*AE376,0),IF(N(AH376)&gt;=2,AH$3*AH376,0),IF(N(V376)&gt;=2,V$3*V376,0),IF(N(Y376)&gt;=2,Y$3*Y376,0))/TCP,3))))</f>
        <v/>
      </c>
      <c r="AN376" s="2" t="str">
        <f>IFERROR(IF(COUNT($A376)=0,"",IF(COUNT(W376)=0,"--",IF(COUNTIF(B376:AK376,"3E")&gt;0,"3E",SUM(IF(D376&gt;=2,$D$3),IF(G376&gt;=2,$G$3),IF(J376&gt;=2,$J$3),IF(M376&gt;=2,$M$3),IF(P376&gt;=2,$P$3),IF(S376&gt;=2,$S$3),IF(V376&gt;=2,$V$3),IF(Y376&gt;=2,$Y$3),IF(AB376&gt;=2,$AB$3),IF(AE376&gt;=2,$AE$3),IF(AH376&gt;=2,$AH$3),IF(AK376&gt;=2,$AK$3))))),"")</f>
        <v/>
      </c>
      <c r="AO376" s="2" t="str">
        <f>IF(AM376="3E","3E",IF(COUNT($A376)=0,"",IF(COUNT(AK376)=0,"I",LOOKUP(AM376,{0,2,2.25,2.5,2.75,3,3.25,3.5,3.75,4},{"F","D","C","C+","B-","B","B+","A-","A","A+"}))))</f>
        <v/>
      </c>
      <c r="AP376" s="2" t="str">
        <f>IF(AM376="3E","3E",IF(OR(COUNT($A376)=0,COUNT(W376)=0),"",IF(AND(Y376&gt;=2,AM376&gt;=2,AN376&gt;=28),"PASS","FAIL")))</f>
        <v/>
      </c>
      <c r="AQ376" s="2" t="str">
        <f>IF(COUNT($A376)=0,"",IF(AP376="3E","3E",IF(AP376="PASS",CONCATENATE(IF(N(D376)&lt;2,"411F,",""),IF(N(G376)&lt;2,"412F,",""),IF(N(J376)&lt;2,"413F,",""),IF(N(M376)&lt;2,"421F,",""),IF(N(P376)&lt;2,"422F,",""),IF(N(S376)&lt;2,"423F,",""),IF(N(AB376)&lt;2,"431F,",""),IF(N(AE376)&lt;2,"432F,",""),IF(N(AH376)&lt;2,"433F,","")),"")))</f>
        <v/>
      </c>
      <c r="AR376" s="6" t="str">
        <f t="shared" si="6"/>
        <v/>
      </c>
    </row>
    <row r="377" spans="1:44" ht="18.95" customHeight="1" x14ac:dyDescent="0.25">
      <c r="A377" s="93" t="str">
        <f>IF(DR!$B379="","",DR!$B379)</f>
        <v/>
      </c>
      <c r="B377" s="5" t="str">
        <f>IF(COUNT($A377)=0,"",IF($A377&lt;&gt;DR!$B379,"ERR",DR!J379))</f>
        <v/>
      </c>
      <c r="C377" s="2" t="str">
        <f>IF(COUNT($A377)=0,"",IF(B377="3E","3E",IF(B377="","I",LOOKUP(B377/D$2,{0,0.4,0.45,0.5,0.55,0.6,0.65,0.7,0.75,0.8,1},{"F","D","C","C+","B-","B","B+","A-","A","A+"}))))</f>
        <v/>
      </c>
      <c r="D377" s="99" t="str">
        <f>IF(COUNT($A377)=0,"",IF(B377="","--",IF(B377="3E","3E",LOOKUP(B377/D$2,{0,0.4,0.45,0.5,0.55,0.6,0.65,0.7,0.75,0.8,1},{0,2,2.25,2.5,2.75,3,3.25,3.5,3.75,4}))))</f>
        <v/>
      </c>
      <c r="E377" s="5" t="str">
        <f>IF(COUNT($A377)=0,"",IF($A377&lt;&gt;DR!$B379,"ERR",DR!R379))</f>
        <v/>
      </c>
      <c r="F377" s="2" t="str">
        <f>IF(COUNT($A377)=0,"",IF(E377="3E","3E",IF(E377="","I",LOOKUP(E377/G$2,{0,0.4,0.45,0.5,0.55,0.6,0.65,0.7,0.75,0.8,1},{"F","D","C","C+","B-","B","B+","A-","A","A+"}))))</f>
        <v/>
      </c>
      <c r="G377" s="99" t="str">
        <f>IF(COUNT($A377)=0,"",IF(E377="","--",IF(E377="3E","3E",LOOKUP(E377/G$2,{0,0.4,0.45,0.5,0.55,0.6,0.65,0.7,0.75,0.8,1},{0,2,2.25,2.5,2.75,3,3.25,3.5,3.75,4}))))</f>
        <v/>
      </c>
      <c r="H377" s="5" t="str">
        <f>IF(COUNT($A377)=0,"",IF($A377&lt;&gt;DR!$B379,"ERR",DR!Z379))</f>
        <v/>
      </c>
      <c r="I377" s="2" t="str">
        <f>IF(COUNT($A377)=0,"",IF(H377="3E","3E",IF(H377="","I",LOOKUP(H377/J$2,{0,0.4,0.45,0.5,0.55,0.6,0.65,0.7,0.75,0.8,1},{"F","D","C","C+","B-","B","B+","A-","A","A+"}))))</f>
        <v/>
      </c>
      <c r="J377" s="99" t="str">
        <f>IF(COUNT($A377)=0,"",IF(H377="","--",IF(H377="3E","3E",LOOKUP(H377/J$2,{0,0.4,0.45,0.5,0.55,0.6,0.65,0.7,0.75,0.8,1},{0,2,2.25,2.5,2.75,3,3.25,3.5,3.75,4}))))</f>
        <v/>
      </c>
      <c r="K377" s="5" t="str">
        <f>IF(COUNT($A377)=0,"",IF($A377&lt;&gt;DR!$B379,"ERR",DR!AH379))</f>
        <v/>
      </c>
      <c r="L377" s="2" t="str">
        <f>IF(COUNT($A377)=0,"",IF(K377="3E","3E",IF(K377="","I",LOOKUP(K377/M$2,{0,0.4,0.45,0.5,0.55,0.6,0.65,0.7,0.75,0.8,1},{"F","D","C","C+","B-","B","B+","A-","A","A+"}))))</f>
        <v/>
      </c>
      <c r="M377" s="99" t="str">
        <f>IF(COUNT($A377)=0,"",IF(K377="","--",IF(K377="3E","3E",LOOKUP(K377/M$2,{0,0.4,0.45,0.5,0.55,0.6,0.65,0.7,0.75,0.8,1},{0,2,2.25,2.5,2.75,3,3.25,3.5,3.75,4}))))</f>
        <v/>
      </c>
      <c r="N377" s="5" t="str">
        <f>IF(COUNT($A377)=0,"",IF($A377&lt;&gt;DR!$B379,"ERR",DR!AP379))</f>
        <v/>
      </c>
      <c r="O377" s="2" t="str">
        <f>IF(COUNT($A377)=0,"",IF(N377="3E","3E",IF(N377="","I",LOOKUP(N377/P$2,{0,0.4,0.45,0.5,0.55,0.6,0.65,0.7,0.75,0.8,1},{"F","D","C","C+","B-","B","B+","A-","A","A+"}))))</f>
        <v/>
      </c>
      <c r="P377" s="99" t="str">
        <f>IF(COUNT($A377)=0,"",IF(N377="","--",IF(N377="3E","3E",LOOKUP(N377/P$2,{0,0.4,0.45,0.5,0.55,0.6,0.65,0.7,0.75,0.8,1},{0,2,2.25,2.5,2.75,3,3.25,3.5,3.75,4}))))</f>
        <v/>
      </c>
      <c r="Q377" s="5" t="str">
        <f>IF(COUNT($A377)=0,"",IF($A377&lt;&gt;DR!$B379,"ERR",DR!AX379))</f>
        <v/>
      </c>
      <c r="R377" s="2" t="str">
        <f>IF(COUNT($A377)=0,"",IF(Q377="3E","3E",IF(Q377="","I",LOOKUP(Q377/S$2,{0,0.4,0.45,0.5,0.55,0.6,0.65,0.7,0.75,0.8,1},{"F","D","C","C+","B-","B","B+","A-","A","A+"}))))</f>
        <v/>
      </c>
      <c r="S377" s="99" t="str">
        <f>IF(COUNT($A377)=0,"",IF(Q377="","--",IF(Q377="3E","3E",LOOKUP(Q377/S$2,{0,0.4,0.45,0.5,0.55,0.6,0.65,0.7,0.75,0.8,1},{0,2,2.25,2.5,2.75,3,3.25,3.5,3.75,4}))))</f>
        <v/>
      </c>
      <c r="T377" s="5" t="str">
        <f>IF(OR(COUNT($A377)=0,DR!BZ379=""),"",IF($A377&lt;&gt;DR!$B379,"ERR",DR!BZ379))</f>
        <v/>
      </c>
      <c r="U377" s="2" t="str">
        <f>IF(COUNT($A377)=0,"",IF(T377="3E","3E",IF(T377="","I",LOOKUP(T377/V$2,{0,0.4,0.45,0.5,0.55,0.6,0.65,0.7,0.75,0.8,1},{"F","D","C","C+","B-","B","B+","A-","A","A+"}))))</f>
        <v/>
      </c>
      <c r="V377" s="99" t="str">
        <f>IF(COUNT($A377)=0,"",IF(T377="","--",IF(T377="3E","3E",LOOKUP(T377/V$2,{0,0.4,0.45,0.5,0.55,0.6,0.65,0.7,0.75,0.8,1},{0,2,2.25,2.5,2.75,3,3.25,3.5,3.75,4}))))</f>
        <v/>
      </c>
      <c r="W377" s="5" t="str">
        <f>IF(COUNT($A377)=0,"",IF($A377&lt;&gt;DR!$B379,"ERR",IF(DR!$A379="IM",DR!CL379,DR!CK379)))</f>
        <v/>
      </c>
      <c r="X377" s="2" t="str">
        <f>IF(COUNT($A377)=0,"",IF(W377="3E","3E",IF(W377="","I",LOOKUP(W377/Y$2,{0,0.4,0.45,0.5,0.55,0.6,0.65,0.7,0.75,0.8,1},{"F","D","C","C+","B-","B","B+","A-","A","A+"}))))</f>
        <v/>
      </c>
      <c r="Y377" s="99" t="str">
        <f>IF(COUNT($A377)=0,"",IF(W377="","--",IF(W377="3E","3E",LOOKUP(W377/Y$2,{0,0.4,0.45,0.5,0.55,0.6,0.65,0.7,0.75,0.8,1},{0,2,2.25,2.5,2.75,3,3.25,3.5,3.75,4}))))</f>
        <v/>
      </c>
      <c r="Z377" s="5" t="str">
        <f>IF(COUNT($A377)=0,"",IF($A377&lt;&gt;DR!$B379,"ERR",DR!BF379))</f>
        <v/>
      </c>
      <c r="AA377" s="2" t="str">
        <f>IF(COUNT($A377)=0,"",IF(Z377="3E","3E",IF(Z377="","I",LOOKUP(Z377/AB$2,{0,0.4,0.45,0.5,0.55,0.6,0.65,0.7,0.75,0.8,1},{"F","D","C","C+","B-","B","B+","A-","A","A+"}))))</f>
        <v/>
      </c>
      <c r="AB377" s="99" t="str">
        <f>IF(COUNT($A377)=0,"",IF(Z377="","--",IF(Z377="3E","3E",LOOKUP(Z377/AB$2,{0,0.4,0.45,0.5,0.55,0.6,0.65,0.7,0.75,0.8,1},{0,2,2.25,2.5,2.75,3,3.25,3.5,3.75,4}))))</f>
        <v/>
      </c>
      <c r="AC377" s="5" t="str">
        <f>IF(COUNT($A377)=0,"",IF($A377&lt;&gt;DR!$B379,"ERR",DR!BG379))</f>
        <v/>
      </c>
      <c r="AD377" s="2" t="str">
        <f>IF(COUNT($A377)=0,"",IF(AC377="3E","3E",IF(AC377="","I",LOOKUP(AC377/AE$2,{0,0.4,0.45,0.5,0.55,0.6,0.65,0.7,0.75,0.8,1},{"F","D","C","C+","B-","B","B+","A-","A","A+"}))))</f>
        <v/>
      </c>
      <c r="AE377" s="99" t="str">
        <f>IF(COUNT($A377)=0,"",IF(AC377="","--",IF(AC377="3E","3E",LOOKUP(AC377/AE$2,{0,0.4,0.45,0.5,0.55,0.6,0.65,0.7,0.75,0.8,1},{0,2,2.25,2.5,2.75,3,3.25,3.5,3.75,4}))))</f>
        <v/>
      </c>
      <c r="AF377" s="5" t="str">
        <f>IF(COUNT($A377)=0,"",IF($A377&lt;&gt;DR!$B379,"ERR",DR!BQ379))</f>
        <v/>
      </c>
      <c r="AG377" s="2" t="str">
        <f>IF(COUNT($A377)=0,"",IF(AF377="3E","3E",IF(AF377="","I",LOOKUP(AF377/AH$2,{0,0.4,0.45,0.5,0.55,0.6,0.65,0.7,0.75,0.8,1},{"F","D","C","C+","B-","B","B+","A-","A","A+"}))))</f>
        <v/>
      </c>
      <c r="AH377" s="99" t="str">
        <f>IF(COUNT($A377)=0,"",IF(AF377="","--",IF(AF377="3E","3E",LOOKUP(AF377/AH$2,{0,0.4,0.45,0.5,0.55,0.6,0.65,0.7,0.75,0.8,1},{0,2,2.25,2.5,2.75,3,3.25,3.5,3.75,4}))))</f>
        <v/>
      </c>
      <c r="AI377" s="5" t="str">
        <f>IF(COUNT($A377)=0,"",IF($A377&lt;&gt;DR!$B379,"ERR",DR!BY379))</f>
        <v/>
      </c>
      <c r="AJ377" s="2" t="str">
        <f>IF(COUNT($A377)=0,"",IF(AI377="3E","3E",IF(AI377="","I",LOOKUP(AI377/AK$2,{0,0.4,0.45,0.5,0.55,0.6,0.65,0.7,0.75,0.8,1},{"F","D","C","C+","B-","B","B+","A-","A","A+"}))))</f>
        <v/>
      </c>
      <c r="AK377" s="103" t="str">
        <f>IF(COUNT($A377)=0,"",IF(AI377="","--",IF(AI377="3E","3E",LOOKUP(AI377/AK$2,{0,0.4,0.45,0.5,0.55,0.6,0.65,0.7,0.75,0.8,1},{0,2,2.25,2.5,2.75,3,3.25,3.5,3.75,4}))))</f>
        <v/>
      </c>
      <c r="AL377" s="94" t="str">
        <f>IFERROR(IF(COUNT($A377)=0,"",IF(COUNT(W377)=0,"--",IF(COUNTIF(B377:AK377,"3E")&gt;0,"3E",SUM(IF(D377&gt;=2,D377*$D$3),IF(G377&gt;=2,G377*$G$3),IF(J377&gt;=2,J377*$J$3),IF(M377&gt;=2,M377*$M$3),IF(P377&gt;=2,P377*$P$3),IF(S377&gt;=2,S377*$S$3),IF(V377&gt;=2,V377*$V$3),IF(Y377&gt;=2,Y377*$Y$3),IF(AB377&gt;=2,AB377*$AB$3),IF(AE377&gt;=2,AE377*$AE$3),IF(AH377&gt;=2,AH377*$AH$3),IF(AK377&gt;=2,AK377*$AK$3))))),"")</f>
        <v/>
      </c>
      <c r="AM377" s="4" t="str">
        <f>IF(COUNT($A377)=0,"",IF(COUNT(W377)=0,"--",IF(COUNTIF(B377:Y377,"3E")&gt;0,"3E",TRUNC(SUM(IF(N(D377)&gt;=2,D$3*D377,0),IF(N(G377)&gt;=2,G$3*G377,0),IF(N(J377)&gt;=2,J$3*J377,0),IF(N(M377)&gt;=2,M$3*M377,0),IF(N(P377)&gt;=2,P$3*P377,0),IF(N(S377)&gt;=2,S$3*S377,0),IF(N(AB377)&gt;=2,AB$3*AB377,0),IF(N(AE377)&gt;=2,AE$3*AE377,0),IF(N(AH377)&gt;=2,AH$3*AH377,0),IF(N(V377)&gt;=2,V$3*V377,0),IF(N(Y377)&gt;=2,Y$3*Y377,0))/TCP,3))))</f>
        <v/>
      </c>
      <c r="AN377" s="2" t="str">
        <f>IFERROR(IF(COUNT($A377)=0,"",IF(COUNT(W377)=0,"--",IF(COUNTIF(B377:AK377,"3E")&gt;0,"3E",SUM(IF(D377&gt;=2,$D$3),IF(G377&gt;=2,$G$3),IF(J377&gt;=2,$J$3),IF(M377&gt;=2,$M$3),IF(P377&gt;=2,$P$3),IF(S377&gt;=2,$S$3),IF(V377&gt;=2,$V$3),IF(Y377&gt;=2,$Y$3),IF(AB377&gt;=2,$AB$3),IF(AE377&gt;=2,$AE$3),IF(AH377&gt;=2,$AH$3),IF(AK377&gt;=2,$AK$3))))),"")</f>
        <v/>
      </c>
      <c r="AO377" s="2" t="str">
        <f>IF(AM377="3E","3E",IF(COUNT($A377)=0,"",IF(COUNT(AK377)=0,"I",LOOKUP(AM377,{0,2,2.25,2.5,2.75,3,3.25,3.5,3.75,4},{"F","D","C","C+","B-","B","B+","A-","A","A+"}))))</f>
        <v/>
      </c>
      <c r="AP377" s="2" t="str">
        <f>IF(AM377="3E","3E",IF(OR(COUNT($A377)=0,COUNT(W377)=0),"",IF(AND(Y377&gt;=2,AM377&gt;=2,AN377&gt;=28),"PASS","FAIL")))</f>
        <v/>
      </c>
      <c r="AQ377" s="2" t="str">
        <f>IF(COUNT($A377)=0,"",IF(AP377="3E","3E",IF(AP377="PASS",CONCATENATE(IF(N(D377)&lt;2,"411F,",""),IF(N(G377)&lt;2,"412F,",""),IF(N(J377)&lt;2,"413F,",""),IF(N(M377)&lt;2,"421F,",""),IF(N(P377)&lt;2,"422F,",""),IF(N(S377)&lt;2,"423F,",""),IF(N(AB377)&lt;2,"431F,",""),IF(N(AE377)&lt;2,"432F,",""),IF(N(AH377)&lt;2,"433F,","")),"")))</f>
        <v/>
      </c>
      <c r="AR377" s="6" t="str">
        <f t="shared" si="6"/>
        <v/>
      </c>
    </row>
    <row r="378" spans="1:44" ht="18.95" customHeight="1" x14ac:dyDescent="0.25">
      <c r="A378" s="93" t="str">
        <f>IF(DR!$B380="","",DR!$B380)</f>
        <v/>
      </c>
      <c r="B378" s="5" t="str">
        <f>IF(COUNT($A378)=0,"",IF($A378&lt;&gt;DR!$B380,"ERR",DR!J380))</f>
        <v/>
      </c>
      <c r="C378" s="2" t="str">
        <f>IF(COUNT($A378)=0,"",IF(B378="3E","3E",IF(B378="","I",LOOKUP(B378/D$2,{0,0.4,0.45,0.5,0.55,0.6,0.65,0.7,0.75,0.8,1},{"F","D","C","C+","B-","B","B+","A-","A","A+"}))))</f>
        <v/>
      </c>
      <c r="D378" s="99" t="str">
        <f>IF(COUNT($A378)=0,"",IF(B378="","--",IF(B378="3E","3E",LOOKUP(B378/D$2,{0,0.4,0.45,0.5,0.55,0.6,0.65,0.7,0.75,0.8,1},{0,2,2.25,2.5,2.75,3,3.25,3.5,3.75,4}))))</f>
        <v/>
      </c>
      <c r="E378" s="5" t="str">
        <f>IF(COUNT($A378)=0,"",IF($A378&lt;&gt;DR!$B380,"ERR",DR!R380))</f>
        <v/>
      </c>
      <c r="F378" s="2" t="str">
        <f>IF(COUNT($A378)=0,"",IF(E378="3E","3E",IF(E378="","I",LOOKUP(E378/G$2,{0,0.4,0.45,0.5,0.55,0.6,0.65,0.7,0.75,0.8,1},{"F","D","C","C+","B-","B","B+","A-","A","A+"}))))</f>
        <v/>
      </c>
      <c r="G378" s="99" t="str">
        <f>IF(COUNT($A378)=0,"",IF(E378="","--",IF(E378="3E","3E",LOOKUP(E378/G$2,{0,0.4,0.45,0.5,0.55,0.6,0.65,0.7,0.75,0.8,1},{0,2,2.25,2.5,2.75,3,3.25,3.5,3.75,4}))))</f>
        <v/>
      </c>
      <c r="H378" s="5" t="str">
        <f>IF(COUNT($A378)=0,"",IF($A378&lt;&gt;DR!$B380,"ERR",DR!Z380))</f>
        <v/>
      </c>
      <c r="I378" s="2" t="str">
        <f>IF(COUNT($A378)=0,"",IF(H378="3E","3E",IF(H378="","I",LOOKUP(H378/J$2,{0,0.4,0.45,0.5,0.55,0.6,0.65,0.7,0.75,0.8,1},{"F","D","C","C+","B-","B","B+","A-","A","A+"}))))</f>
        <v/>
      </c>
      <c r="J378" s="99" t="str">
        <f>IF(COUNT($A378)=0,"",IF(H378="","--",IF(H378="3E","3E",LOOKUP(H378/J$2,{0,0.4,0.45,0.5,0.55,0.6,0.65,0.7,0.75,0.8,1},{0,2,2.25,2.5,2.75,3,3.25,3.5,3.75,4}))))</f>
        <v/>
      </c>
      <c r="K378" s="5" t="str">
        <f>IF(COUNT($A378)=0,"",IF($A378&lt;&gt;DR!$B380,"ERR",DR!AH380))</f>
        <v/>
      </c>
      <c r="L378" s="2" t="str">
        <f>IF(COUNT($A378)=0,"",IF(K378="3E","3E",IF(K378="","I",LOOKUP(K378/M$2,{0,0.4,0.45,0.5,0.55,0.6,0.65,0.7,0.75,0.8,1},{"F","D","C","C+","B-","B","B+","A-","A","A+"}))))</f>
        <v/>
      </c>
      <c r="M378" s="99" t="str">
        <f>IF(COUNT($A378)=0,"",IF(K378="","--",IF(K378="3E","3E",LOOKUP(K378/M$2,{0,0.4,0.45,0.5,0.55,0.6,0.65,0.7,0.75,0.8,1},{0,2,2.25,2.5,2.75,3,3.25,3.5,3.75,4}))))</f>
        <v/>
      </c>
      <c r="N378" s="5" t="str">
        <f>IF(COUNT($A378)=0,"",IF($A378&lt;&gt;DR!$B380,"ERR",DR!AP380))</f>
        <v/>
      </c>
      <c r="O378" s="2" t="str">
        <f>IF(COUNT($A378)=0,"",IF(N378="3E","3E",IF(N378="","I",LOOKUP(N378/P$2,{0,0.4,0.45,0.5,0.55,0.6,0.65,0.7,0.75,0.8,1},{"F","D","C","C+","B-","B","B+","A-","A","A+"}))))</f>
        <v/>
      </c>
      <c r="P378" s="99" t="str">
        <f>IF(COUNT($A378)=0,"",IF(N378="","--",IF(N378="3E","3E",LOOKUP(N378/P$2,{0,0.4,0.45,0.5,0.55,0.6,0.65,0.7,0.75,0.8,1},{0,2,2.25,2.5,2.75,3,3.25,3.5,3.75,4}))))</f>
        <v/>
      </c>
      <c r="Q378" s="5" t="str">
        <f>IF(COUNT($A378)=0,"",IF($A378&lt;&gt;DR!$B380,"ERR",DR!AX380))</f>
        <v/>
      </c>
      <c r="R378" s="2" t="str">
        <f>IF(COUNT($A378)=0,"",IF(Q378="3E","3E",IF(Q378="","I",LOOKUP(Q378/S$2,{0,0.4,0.45,0.5,0.55,0.6,0.65,0.7,0.75,0.8,1},{"F","D","C","C+","B-","B","B+","A-","A","A+"}))))</f>
        <v/>
      </c>
      <c r="S378" s="99" t="str">
        <f>IF(COUNT($A378)=0,"",IF(Q378="","--",IF(Q378="3E","3E",LOOKUP(Q378/S$2,{0,0.4,0.45,0.5,0.55,0.6,0.65,0.7,0.75,0.8,1},{0,2,2.25,2.5,2.75,3,3.25,3.5,3.75,4}))))</f>
        <v/>
      </c>
      <c r="T378" s="5" t="str">
        <f>IF(OR(COUNT($A378)=0,DR!BZ380=""),"",IF($A378&lt;&gt;DR!$B380,"ERR",DR!BZ380))</f>
        <v/>
      </c>
      <c r="U378" s="2" t="str">
        <f>IF(COUNT($A378)=0,"",IF(T378="3E","3E",IF(T378="","I",LOOKUP(T378/V$2,{0,0.4,0.45,0.5,0.55,0.6,0.65,0.7,0.75,0.8,1},{"F","D","C","C+","B-","B","B+","A-","A","A+"}))))</f>
        <v/>
      </c>
      <c r="V378" s="99" t="str">
        <f>IF(COUNT($A378)=0,"",IF(T378="","--",IF(T378="3E","3E",LOOKUP(T378/V$2,{0,0.4,0.45,0.5,0.55,0.6,0.65,0.7,0.75,0.8,1},{0,2,2.25,2.5,2.75,3,3.25,3.5,3.75,4}))))</f>
        <v/>
      </c>
      <c r="W378" s="5" t="str">
        <f>IF(COUNT($A378)=0,"",IF($A378&lt;&gt;DR!$B380,"ERR",IF(DR!$A380="IM",DR!CL380,DR!CK380)))</f>
        <v/>
      </c>
      <c r="X378" s="2" t="str">
        <f>IF(COUNT($A378)=0,"",IF(W378="3E","3E",IF(W378="","I",LOOKUP(W378/Y$2,{0,0.4,0.45,0.5,0.55,0.6,0.65,0.7,0.75,0.8,1},{"F","D","C","C+","B-","B","B+","A-","A","A+"}))))</f>
        <v/>
      </c>
      <c r="Y378" s="99" t="str">
        <f>IF(COUNT($A378)=0,"",IF(W378="","--",IF(W378="3E","3E",LOOKUP(W378/Y$2,{0,0.4,0.45,0.5,0.55,0.6,0.65,0.7,0.75,0.8,1},{0,2,2.25,2.5,2.75,3,3.25,3.5,3.75,4}))))</f>
        <v/>
      </c>
      <c r="Z378" s="5" t="str">
        <f>IF(COUNT($A378)=0,"",IF($A378&lt;&gt;DR!$B380,"ERR",DR!BF380))</f>
        <v/>
      </c>
      <c r="AA378" s="2" t="str">
        <f>IF(COUNT($A378)=0,"",IF(Z378="3E","3E",IF(Z378="","I",LOOKUP(Z378/AB$2,{0,0.4,0.45,0.5,0.55,0.6,0.65,0.7,0.75,0.8,1},{"F","D","C","C+","B-","B","B+","A-","A","A+"}))))</f>
        <v/>
      </c>
      <c r="AB378" s="99" t="str">
        <f>IF(COUNT($A378)=0,"",IF(Z378="","--",IF(Z378="3E","3E",LOOKUP(Z378/AB$2,{0,0.4,0.45,0.5,0.55,0.6,0.65,0.7,0.75,0.8,1},{0,2,2.25,2.5,2.75,3,3.25,3.5,3.75,4}))))</f>
        <v/>
      </c>
      <c r="AC378" s="5" t="str">
        <f>IF(COUNT($A378)=0,"",IF($A378&lt;&gt;DR!$B380,"ERR",DR!BG380))</f>
        <v/>
      </c>
      <c r="AD378" s="2" t="str">
        <f>IF(COUNT($A378)=0,"",IF(AC378="3E","3E",IF(AC378="","I",LOOKUP(AC378/AE$2,{0,0.4,0.45,0.5,0.55,0.6,0.65,0.7,0.75,0.8,1},{"F","D","C","C+","B-","B","B+","A-","A","A+"}))))</f>
        <v/>
      </c>
      <c r="AE378" s="99" t="str">
        <f>IF(COUNT($A378)=0,"",IF(AC378="","--",IF(AC378="3E","3E",LOOKUP(AC378/AE$2,{0,0.4,0.45,0.5,0.55,0.6,0.65,0.7,0.75,0.8,1},{0,2,2.25,2.5,2.75,3,3.25,3.5,3.75,4}))))</f>
        <v/>
      </c>
      <c r="AF378" s="5" t="str">
        <f>IF(COUNT($A378)=0,"",IF($A378&lt;&gt;DR!$B380,"ERR",DR!BQ380))</f>
        <v/>
      </c>
      <c r="AG378" s="2" t="str">
        <f>IF(COUNT($A378)=0,"",IF(AF378="3E","3E",IF(AF378="","I",LOOKUP(AF378/AH$2,{0,0.4,0.45,0.5,0.55,0.6,0.65,0.7,0.75,0.8,1},{"F","D","C","C+","B-","B","B+","A-","A","A+"}))))</f>
        <v/>
      </c>
      <c r="AH378" s="99" t="str">
        <f>IF(COUNT($A378)=0,"",IF(AF378="","--",IF(AF378="3E","3E",LOOKUP(AF378/AH$2,{0,0.4,0.45,0.5,0.55,0.6,0.65,0.7,0.75,0.8,1},{0,2,2.25,2.5,2.75,3,3.25,3.5,3.75,4}))))</f>
        <v/>
      </c>
      <c r="AI378" s="5" t="str">
        <f>IF(COUNT($A378)=0,"",IF($A378&lt;&gt;DR!$B380,"ERR",DR!BY380))</f>
        <v/>
      </c>
      <c r="AJ378" s="2" t="str">
        <f>IF(COUNT($A378)=0,"",IF(AI378="3E","3E",IF(AI378="","I",LOOKUP(AI378/AK$2,{0,0.4,0.45,0.5,0.55,0.6,0.65,0.7,0.75,0.8,1},{"F","D","C","C+","B-","B","B+","A-","A","A+"}))))</f>
        <v/>
      </c>
      <c r="AK378" s="103" t="str">
        <f>IF(COUNT($A378)=0,"",IF(AI378="","--",IF(AI378="3E","3E",LOOKUP(AI378/AK$2,{0,0.4,0.45,0.5,0.55,0.6,0.65,0.7,0.75,0.8,1},{0,2,2.25,2.5,2.75,3,3.25,3.5,3.75,4}))))</f>
        <v/>
      </c>
      <c r="AL378" s="94" t="str">
        <f>IFERROR(IF(COUNT($A378)=0,"",IF(COUNT(W378)=0,"--",IF(COUNTIF(B378:AK378,"3E")&gt;0,"3E",SUM(IF(D378&gt;=2,D378*$D$3),IF(G378&gt;=2,G378*$G$3),IF(J378&gt;=2,J378*$J$3),IF(M378&gt;=2,M378*$M$3),IF(P378&gt;=2,P378*$P$3),IF(S378&gt;=2,S378*$S$3),IF(V378&gt;=2,V378*$V$3),IF(Y378&gt;=2,Y378*$Y$3),IF(AB378&gt;=2,AB378*$AB$3),IF(AE378&gt;=2,AE378*$AE$3),IF(AH378&gt;=2,AH378*$AH$3),IF(AK378&gt;=2,AK378*$AK$3))))),"")</f>
        <v/>
      </c>
      <c r="AM378" s="4" t="str">
        <f>IF(COUNT($A378)=0,"",IF(COUNT(W378)=0,"--",IF(COUNTIF(B378:Y378,"3E")&gt;0,"3E",TRUNC(SUM(IF(N(D378)&gt;=2,D$3*D378,0),IF(N(G378)&gt;=2,G$3*G378,0),IF(N(J378)&gt;=2,J$3*J378,0),IF(N(M378)&gt;=2,M$3*M378,0),IF(N(P378)&gt;=2,P$3*P378,0),IF(N(S378)&gt;=2,S$3*S378,0),IF(N(AB378)&gt;=2,AB$3*AB378,0),IF(N(AE378)&gt;=2,AE$3*AE378,0),IF(N(AH378)&gt;=2,AH$3*AH378,0),IF(N(V378)&gt;=2,V$3*V378,0),IF(N(Y378)&gt;=2,Y$3*Y378,0))/TCP,3))))</f>
        <v/>
      </c>
      <c r="AN378" s="2" t="str">
        <f>IFERROR(IF(COUNT($A378)=0,"",IF(COUNT(W378)=0,"--",IF(COUNTIF(B378:AK378,"3E")&gt;0,"3E",SUM(IF(D378&gt;=2,$D$3),IF(G378&gt;=2,$G$3),IF(J378&gt;=2,$J$3),IF(M378&gt;=2,$M$3),IF(P378&gt;=2,$P$3),IF(S378&gt;=2,$S$3),IF(V378&gt;=2,$V$3),IF(Y378&gt;=2,$Y$3),IF(AB378&gt;=2,$AB$3),IF(AE378&gt;=2,$AE$3),IF(AH378&gt;=2,$AH$3),IF(AK378&gt;=2,$AK$3))))),"")</f>
        <v/>
      </c>
      <c r="AO378" s="2" t="str">
        <f>IF(AM378="3E","3E",IF(COUNT($A378)=0,"",IF(COUNT(AK378)=0,"I",LOOKUP(AM378,{0,2,2.25,2.5,2.75,3,3.25,3.5,3.75,4},{"F","D","C","C+","B-","B","B+","A-","A","A+"}))))</f>
        <v/>
      </c>
      <c r="AP378" s="2" t="str">
        <f>IF(AM378="3E","3E",IF(OR(COUNT($A378)=0,COUNT(W378)=0),"",IF(AND(Y378&gt;=2,AM378&gt;=2,AN378&gt;=28),"PASS","FAIL")))</f>
        <v/>
      </c>
      <c r="AQ378" s="2" t="str">
        <f>IF(COUNT($A378)=0,"",IF(AP378="3E","3E",IF(AP378="PASS",CONCATENATE(IF(N(D378)&lt;2,"411F,",""),IF(N(G378)&lt;2,"412F,",""),IF(N(J378)&lt;2,"413F,",""),IF(N(M378)&lt;2,"421F,",""),IF(N(P378)&lt;2,"422F,",""),IF(N(S378)&lt;2,"423F,",""),IF(N(AB378)&lt;2,"431F,",""),IF(N(AE378)&lt;2,"432F,",""),IF(N(AH378)&lt;2,"433F,","")),"")))</f>
        <v/>
      </c>
      <c r="AR378" s="6" t="str">
        <f t="shared" si="6"/>
        <v/>
      </c>
    </row>
    <row r="379" spans="1:44" ht="18.95" customHeight="1" x14ac:dyDescent="0.25">
      <c r="A379" s="93" t="str">
        <f>IF(DR!$B381="","",DR!$B381)</f>
        <v/>
      </c>
      <c r="B379" s="5" t="str">
        <f>IF(COUNT($A379)=0,"",IF($A379&lt;&gt;DR!$B381,"ERR",DR!J381))</f>
        <v/>
      </c>
      <c r="C379" s="2" t="str">
        <f>IF(COUNT($A379)=0,"",IF(B379="3E","3E",IF(B379="","I",LOOKUP(B379/D$2,{0,0.4,0.45,0.5,0.55,0.6,0.65,0.7,0.75,0.8,1},{"F","D","C","C+","B-","B","B+","A-","A","A+"}))))</f>
        <v/>
      </c>
      <c r="D379" s="99" t="str">
        <f>IF(COUNT($A379)=0,"",IF(B379="","--",IF(B379="3E","3E",LOOKUP(B379/D$2,{0,0.4,0.45,0.5,0.55,0.6,0.65,0.7,0.75,0.8,1},{0,2,2.25,2.5,2.75,3,3.25,3.5,3.75,4}))))</f>
        <v/>
      </c>
      <c r="E379" s="5" t="str">
        <f>IF(COUNT($A379)=0,"",IF($A379&lt;&gt;DR!$B381,"ERR",DR!R381))</f>
        <v/>
      </c>
      <c r="F379" s="2" t="str">
        <f>IF(COUNT($A379)=0,"",IF(E379="3E","3E",IF(E379="","I",LOOKUP(E379/G$2,{0,0.4,0.45,0.5,0.55,0.6,0.65,0.7,0.75,0.8,1},{"F","D","C","C+","B-","B","B+","A-","A","A+"}))))</f>
        <v/>
      </c>
      <c r="G379" s="99" t="str">
        <f>IF(COUNT($A379)=0,"",IF(E379="","--",IF(E379="3E","3E",LOOKUP(E379/G$2,{0,0.4,0.45,0.5,0.55,0.6,0.65,0.7,0.75,0.8,1},{0,2,2.25,2.5,2.75,3,3.25,3.5,3.75,4}))))</f>
        <v/>
      </c>
      <c r="H379" s="5" t="str">
        <f>IF(COUNT($A379)=0,"",IF($A379&lt;&gt;DR!$B381,"ERR",DR!Z381))</f>
        <v/>
      </c>
      <c r="I379" s="2" t="str">
        <f>IF(COUNT($A379)=0,"",IF(H379="3E","3E",IF(H379="","I",LOOKUP(H379/J$2,{0,0.4,0.45,0.5,0.55,0.6,0.65,0.7,0.75,0.8,1},{"F","D","C","C+","B-","B","B+","A-","A","A+"}))))</f>
        <v/>
      </c>
      <c r="J379" s="99" t="str">
        <f>IF(COUNT($A379)=0,"",IF(H379="","--",IF(H379="3E","3E",LOOKUP(H379/J$2,{0,0.4,0.45,0.5,0.55,0.6,0.65,0.7,0.75,0.8,1},{0,2,2.25,2.5,2.75,3,3.25,3.5,3.75,4}))))</f>
        <v/>
      </c>
      <c r="K379" s="5" t="str">
        <f>IF(COUNT($A379)=0,"",IF($A379&lt;&gt;DR!$B381,"ERR",DR!AH381))</f>
        <v/>
      </c>
      <c r="L379" s="2" t="str">
        <f>IF(COUNT($A379)=0,"",IF(K379="3E","3E",IF(K379="","I",LOOKUP(K379/M$2,{0,0.4,0.45,0.5,0.55,0.6,0.65,0.7,0.75,0.8,1},{"F","D","C","C+","B-","B","B+","A-","A","A+"}))))</f>
        <v/>
      </c>
      <c r="M379" s="99" t="str">
        <f>IF(COUNT($A379)=0,"",IF(K379="","--",IF(K379="3E","3E",LOOKUP(K379/M$2,{0,0.4,0.45,0.5,0.55,0.6,0.65,0.7,0.75,0.8,1},{0,2,2.25,2.5,2.75,3,3.25,3.5,3.75,4}))))</f>
        <v/>
      </c>
      <c r="N379" s="5" t="str">
        <f>IF(COUNT($A379)=0,"",IF($A379&lt;&gt;DR!$B381,"ERR",DR!AP381))</f>
        <v/>
      </c>
      <c r="O379" s="2" t="str">
        <f>IF(COUNT($A379)=0,"",IF(N379="3E","3E",IF(N379="","I",LOOKUP(N379/P$2,{0,0.4,0.45,0.5,0.55,0.6,0.65,0.7,0.75,0.8,1},{"F","D","C","C+","B-","B","B+","A-","A","A+"}))))</f>
        <v/>
      </c>
      <c r="P379" s="99" t="str">
        <f>IF(COUNT($A379)=0,"",IF(N379="","--",IF(N379="3E","3E",LOOKUP(N379/P$2,{0,0.4,0.45,0.5,0.55,0.6,0.65,0.7,0.75,0.8,1},{0,2,2.25,2.5,2.75,3,3.25,3.5,3.75,4}))))</f>
        <v/>
      </c>
      <c r="Q379" s="5" t="str">
        <f>IF(COUNT($A379)=0,"",IF($A379&lt;&gt;DR!$B381,"ERR",DR!AX381))</f>
        <v/>
      </c>
      <c r="R379" s="2" t="str">
        <f>IF(COUNT($A379)=0,"",IF(Q379="3E","3E",IF(Q379="","I",LOOKUP(Q379/S$2,{0,0.4,0.45,0.5,0.55,0.6,0.65,0.7,0.75,0.8,1},{"F","D","C","C+","B-","B","B+","A-","A","A+"}))))</f>
        <v/>
      </c>
      <c r="S379" s="99" t="str">
        <f>IF(COUNT($A379)=0,"",IF(Q379="","--",IF(Q379="3E","3E",LOOKUP(Q379/S$2,{0,0.4,0.45,0.5,0.55,0.6,0.65,0.7,0.75,0.8,1},{0,2,2.25,2.5,2.75,3,3.25,3.5,3.75,4}))))</f>
        <v/>
      </c>
      <c r="T379" s="5" t="str">
        <f>IF(OR(COUNT($A379)=0,DR!BZ381=""),"",IF($A379&lt;&gt;DR!$B381,"ERR",DR!BZ381))</f>
        <v/>
      </c>
      <c r="U379" s="2" t="str">
        <f>IF(COUNT($A379)=0,"",IF(T379="3E","3E",IF(T379="","I",LOOKUP(T379/V$2,{0,0.4,0.45,0.5,0.55,0.6,0.65,0.7,0.75,0.8,1},{"F","D","C","C+","B-","B","B+","A-","A","A+"}))))</f>
        <v/>
      </c>
      <c r="V379" s="99" t="str">
        <f>IF(COUNT($A379)=0,"",IF(T379="","--",IF(T379="3E","3E",LOOKUP(T379/V$2,{0,0.4,0.45,0.5,0.55,0.6,0.65,0.7,0.75,0.8,1},{0,2,2.25,2.5,2.75,3,3.25,3.5,3.75,4}))))</f>
        <v/>
      </c>
      <c r="W379" s="5" t="str">
        <f>IF(COUNT($A379)=0,"",IF($A379&lt;&gt;DR!$B381,"ERR",IF(DR!$A381="IM",DR!CL381,DR!CK381)))</f>
        <v/>
      </c>
      <c r="X379" s="2" t="str">
        <f>IF(COUNT($A379)=0,"",IF(W379="3E","3E",IF(W379="","I",LOOKUP(W379/Y$2,{0,0.4,0.45,0.5,0.55,0.6,0.65,0.7,0.75,0.8,1},{"F","D","C","C+","B-","B","B+","A-","A","A+"}))))</f>
        <v/>
      </c>
      <c r="Y379" s="99" t="str">
        <f>IF(COUNT($A379)=0,"",IF(W379="","--",IF(W379="3E","3E",LOOKUP(W379/Y$2,{0,0.4,0.45,0.5,0.55,0.6,0.65,0.7,0.75,0.8,1},{0,2,2.25,2.5,2.75,3,3.25,3.5,3.75,4}))))</f>
        <v/>
      </c>
      <c r="Z379" s="5" t="str">
        <f>IF(COUNT($A379)=0,"",IF($A379&lt;&gt;DR!$B381,"ERR",DR!BF381))</f>
        <v/>
      </c>
      <c r="AA379" s="2" t="str">
        <f>IF(COUNT($A379)=0,"",IF(Z379="3E","3E",IF(Z379="","I",LOOKUP(Z379/AB$2,{0,0.4,0.45,0.5,0.55,0.6,0.65,0.7,0.75,0.8,1},{"F","D","C","C+","B-","B","B+","A-","A","A+"}))))</f>
        <v/>
      </c>
      <c r="AB379" s="99" t="str">
        <f>IF(COUNT($A379)=0,"",IF(Z379="","--",IF(Z379="3E","3E",LOOKUP(Z379/AB$2,{0,0.4,0.45,0.5,0.55,0.6,0.65,0.7,0.75,0.8,1},{0,2,2.25,2.5,2.75,3,3.25,3.5,3.75,4}))))</f>
        <v/>
      </c>
      <c r="AC379" s="5" t="str">
        <f>IF(COUNT($A379)=0,"",IF($A379&lt;&gt;DR!$B381,"ERR",DR!BG381))</f>
        <v/>
      </c>
      <c r="AD379" s="2" t="str">
        <f>IF(COUNT($A379)=0,"",IF(AC379="3E","3E",IF(AC379="","I",LOOKUP(AC379/AE$2,{0,0.4,0.45,0.5,0.55,0.6,0.65,0.7,0.75,0.8,1},{"F","D","C","C+","B-","B","B+","A-","A","A+"}))))</f>
        <v/>
      </c>
      <c r="AE379" s="99" t="str">
        <f>IF(COUNT($A379)=0,"",IF(AC379="","--",IF(AC379="3E","3E",LOOKUP(AC379/AE$2,{0,0.4,0.45,0.5,0.55,0.6,0.65,0.7,0.75,0.8,1},{0,2,2.25,2.5,2.75,3,3.25,3.5,3.75,4}))))</f>
        <v/>
      </c>
      <c r="AF379" s="5" t="str">
        <f>IF(COUNT($A379)=0,"",IF($A379&lt;&gt;DR!$B381,"ERR",DR!BQ381))</f>
        <v/>
      </c>
      <c r="AG379" s="2" t="str">
        <f>IF(COUNT($A379)=0,"",IF(AF379="3E","3E",IF(AF379="","I",LOOKUP(AF379/AH$2,{0,0.4,0.45,0.5,0.55,0.6,0.65,0.7,0.75,0.8,1},{"F","D","C","C+","B-","B","B+","A-","A","A+"}))))</f>
        <v/>
      </c>
      <c r="AH379" s="99" t="str">
        <f>IF(COUNT($A379)=0,"",IF(AF379="","--",IF(AF379="3E","3E",LOOKUP(AF379/AH$2,{0,0.4,0.45,0.5,0.55,0.6,0.65,0.7,0.75,0.8,1},{0,2,2.25,2.5,2.75,3,3.25,3.5,3.75,4}))))</f>
        <v/>
      </c>
      <c r="AI379" s="5" t="str">
        <f>IF(COUNT($A379)=0,"",IF($A379&lt;&gt;DR!$B381,"ERR",DR!BY381))</f>
        <v/>
      </c>
      <c r="AJ379" s="2" t="str">
        <f>IF(COUNT($A379)=0,"",IF(AI379="3E","3E",IF(AI379="","I",LOOKUP(AI379/AK$2,{0,0.4,0.45,0.5,0.55,0.6,0.65,0.7,0.75,0.8,1},{"F","D","C","C+","B-","B","B+","A-","A","A+"}))))</f>
        <v/>
      </c>
      <c r="AK379" s="103" t="str">
        <f>IF(COUNT($A379)=0,"",IF(AI379="","--",IF(AI379="3E","3E",LOOKUP(AI379/AK$2,{0,0.4,0.45,0.5,0.55,0.6,0.65,0.7,0.75,0.8,1},{0,2,2.25,2.5,2.75,3,3.25,3.5,3.75,4}))))</f>
        <v/>
      </c>
      <c r="AL379" s="94" t="str">
        <f>IFERROR(IF(COUNT($A379)=0,"",IF(COUNT(W379)=0,"--",IF(COUNTIF(B379:AK379,"3E")&gt;0,"3E",SUM(IF(D379&gt;=2,D379*$D$3),IF(G379&gt;=2,G379*$G$3),IF(J379&gt;=2,J379*$J$3),IF(M379&gt;=2,M379*$M$3),IF(P379&gt;=2,P379*$P$3),IF(S379&gt;=2,S379*$S$3),IF(V379&gt;=2,V379*$V$3),IF(Y379&gt;=2,Y379*$Y$3),IF(AB379&gt;=2,AB379*$AB$3),IF(AE379&gt;=2,AE379*$AE$3),IF(AH379&gt;=2,AH379*$AH$3),IF(AK379&gt;=2,AK379*$AK$3))))),"")</f>
        <v/>
      </c>
      <c r="AM379" s="4" t="str">
        <f>IF(COUNT($A379)=0,"",IF(COUNT(W379)=0,"--",IF(COUNTIF(B379:Y379,"3E")&gt;0,"3E",TRUNC(SUM(IF(N(D379)&gt;=2,D$3*D379,0),IF(N(G379)&gt;=2,G$3*G379,0),IF(N(J379)&gt;=2,J$3*J379,0),IF(N(M379)&gt;=2,M$3*M379,0),IF(N(P379)&gt;=2,P$3*P379,0),IF(N(S379)&gt;=2,S$3*S379,0),IF(N(AB379)&gt;=2,AB$3*AB379,0),IF(N(AE379)&gt;=2,AE$3*AE379,0),IF(N(AH379)&gt;=2,AH$3*AH379,0),IF(N(V379)&gt;=2,V$3*V379,0),IF(N(Y379)&gt;=2,Y$3*Y379,0))/TCP,3))))</f>
        <v/>
      </c>
      <c r="AN379" s="2" t="str">
        <f>IFERROR(IF(COUNT($A379)=0,"",IF(COUNT(W379)=0,"--",IF(COUNTIF(B379:AK379,"3E")&gt;0,"3E",SUM(IF(D379&gt;=2,$D$3),IF(G379&gt;=2,$G$3),IF(J379&gt;=2,$J$3),IF(M379&gt;=2,$M$3),IF(P379&gt;=2,$P$3),IF(S379&gt;=2,$S$3),IF(V379&gt;=2,$V$3),IF(Y379&gt;=2,$Y$3),IF(AB379&gt;=2,$AB$3),IF(AE379&gt;=2,$AE$3),IF(AH379&gt;=2,$AH$3),IF(AK379&gt;=2,$AK$3))))),"")</f>
        <v/>
      </c>
      <c r="AO379" s="2" t="str">
        <f>IF(AM379="3E","3E",IF(COUNT($A379)=0,"",IF(COUNT(AK379)=0,"I",LOOKUP(AM379,{0,2,2.25,2.5,2.75,3,3.25,3.5,3.75,4},{"F","D","C","C+","B-","B","B+","A-","A","A+"}))))</f>
        <v/>
      </c>
      <c r="AP379" s="2" t="str">
        <f>IF(AM379="3E","3E",IF(OR(COUNT($A379)=0,COUNT(W379)=0),"",IF(AND(Y379&gt;=2,AM379&gt;=2,AN379&gt;=28),"PASS","FAIL")))</f>
        <v/>
      </c>
      <c r="AQ379" s="2" t="str">
        <f>IF(COUNT($A379)=0,"",IF(AP379="3E","3E",IF(AP379="PASS",CONCATENATE(IF(N(D379)&lt;2,"411F,",""),IF(N(G379)&lt;2,"412F,",""),IF(N(J379)&lt;2,"413F,",""),IF(N(M379)&lt;2,"421F,",""),IF(N(P379)&lt;2,"422F,",""),IF(N(S379)&lt;2,"423F,",""),IF(N(AB379)&lt;2,"431F,",""),IF(N(AE379)&lt;2,"432F,",""),IF(N(AH379)&lt;2,"433F,","")),"")))</f>
        <v/>
      </c>
      <c r="AR379" s="6" t="str">
        <f t="shared" si="6"/>
        <v/>
      </c>
    </row>
    <row r="380" spans="1:44" ht="18.95" customHeight="1" x14ac:dyDescent="0.25">
      <c r="A380" s="93" t="str">
        <f>IF(DR!$B382="","",DR!$B382)</f>
        <v/>
      </c>
      <c r="B380" s="5" t="str">
        <f>IF(COUNT($A380)=0,"",IF($A380&lt;&gt;DR!$B382,"ERR",DR!J382))</f>
        <v/>
      </c>
      <c r="C380" s="2" t="str">
        <f>IF(COUNT($A380)=0,"",IF(B380="3E","3E",IF(B380="","I",LOOKUP(B380/D$2,{0,0.4,0.45,0.5,0.55,0.6,0.65,0.7,0.75,0.8,1},{"F","D","C","C+","B-","B","B+","A-","A","A+"}))))</f>
        <v/>
      </c>
      <c r="D380" s="99" t="str">
        <f>IF(COUNT($A380)=0,"",IF(B380="","--",IF(B380="3E","3E",LOOKUP(B380/D$2,{0,0.4,0.45,0.5,0.55,0.6,0.65,0.7,0.75,0.8,1},{0,2,2.25,2.5,2.75,3,3.25,3.5,3.75,4}))))</f>
        <v/>
      </c>
      <c r="E380" s="5" t="str">
        <f>IF(COUNT($A380)=0,"",IF($A380&lt;&gt;DR!$B382,"ERR",DR!R382))</f>
        <v/>
      </c>
      <c r="F380" s="2" t="str">
        <f>IF(COUNT($A380)=0,"",IF(E380="3E","3E",IF(E380="","I",LOOKUP(E380/G$2,{0,0.4,0.45,0.5,0.55,0.6,0.65,0.7,0.75,0.8,1},{"F","D","C","C+","B-","B","B+","A-","A","A+"}))))</f>
        <v/>
      </c>
      <c r="G380" s="99" t="str">
        <f>IF(COUNT($A380)=0,"",IF(E380="","--",IF(E380="3E","3E",LOOKUP(E380/G$2,{0,0.4,0.45,0.5,0.55,0.6,0.65,0.7,0.75,0.8,1},{0,2,2.25,2.5,2.75,3,3.25,3.5,3.75,4}))))</f>
        <v/>
      </c>
      <c r="H380" s="5" t="str">
        <f>IF(COUNT($A380)=0,"",IF($A380&lt;&gt;DR!$B382,"ERR",DR!Z382))</f>
        <v/>
      </c>
      <c r="I380" s="2" t="str">
        <f>IF(COUNT($A380)=0,"",IF(H380="3E","3E",IF(H380="","I",LOOKUP(H380/J$2,{0,0.4,0.45,0.5,0.55,0.6,0.65,0.7,0.75,0.8,1},{"F","D","C","C+","B-","B","B+","A-","A","A+"}))))</f>
        <v/>
      </c>
      <c r="J380" s="99" t="str">
        <f>IF(COUNT($A380)=0,"",IF(H380="","--",IF(H380="3E","3E",LOOKUP(H380/J$2,{0,0.4,0.45,0.5,0.55,0.6,0.65,0.7,0.75,0.8,1},{0,2,2.25,2.5,2.75,3,3.25,3.5,3.75,4}))))</f>
        <v/>
      </c>
      <c r="K380" s="5" t="str">
        <f>IF(COUNT($A380)=0,"",IF($A380&lt;&gt;DR!$B382,"ERR",DR!AH382))</f>
        <v/>
      </c>
      <c r="L380" s="2" t="str">
        <f>IF(COUNT($A380)=0,"",IF(K380="3E","3E",IF(K380="","I",LOOKUP(K380/M$2,{0,0.4,0.45,0.5,0.55,0.6,0.65,0.7,0.75,0.8,1},{"F","D","C","C+","B-","B","B+","A-","A","A+"}))))</f>
        <v/>
      </c>
      <c r="M380" s="99" t="str">
        <f>IF(COUNT($A380)=0,"",IF(K380="","--",IF(K380="3E","3E",LOOKUP(K380/M$2,{0,0.4,0.45,0.5,0.55,0.6,0.65,0.7,0.75,0.8,1},{0,2,2.25,2.5,2.75,3,3.25,3.5,3.75,4}))))</f>
        <v/>
      </c>
      <c r="N380" s="5" t="str">
        <f>IF(COUNT($A380)=0,"",IF($A380&lt;&gt;DR!$B382,"ERR",DR!AP382))</f>
        <v/>
      </c>
      <c r="O380" s="2" t="str">
        <f>IF(COUNT($A380)=0,"",IF(N380="3E","3E",IF(N380="","I",LOOKUP(N380/P$2,{0,0.4,0.45,0.5,0.55,0.6,0.65,0.7,0.75,0.8,1},{"F","D","C","C+","B-","B","B+","A-","A","A+"}))))</f>
        <v/>
      </c>
      <c r="P380" s="99" t="str">
        <f>IF(COUNT($A380)=0,"",IF(N380="","--",IF(N380="3E","3E",LOOKUP(N380/P$2,{0,0.4,0.45,0.5,0.55,0.6,0.65,0.7,0.75,0.8,1},{0,2,2.25,2.5,2.75,3,3.25,3.5,3.75,4}))))</f>
        <v/>
      </c>
      <c r="Q380" s="5" t="str">
        <f>IF(COUNT($A380)=0,"",IF($A380&lt;&gt;DR!$B382,"ERR",DR!AX382))</f>
        <v/>
      </c>
      <c r="R380" s="2" t="str">
        <f>IF(COUNT($A380)=0,"",IF(Q380="3E","3E",IF(Q380="","I",LOOKUP(Q380/S$2,{0,0.4,0.45,0.5,0.55,0.6,0.65,0.7,0.75,0.8,1},{"F","D","C","C+","B-","B","B+","A-","A","A+"}))))</f>
        <v/>
      </c>
      <c r="S380" s="99" t="str">
        <f>IF(COUNT($A380)=0,"",IF(Q380="","--",IF(Q380="3E","3E",LOOKUP(Q380/S$2,{0,0.4,0.45,0.5,0.55,0.6,0.65,0.7,0.75,0.8,1},{0,2,2.25,2.5,2.75,3,3.25,3.5,3.75,4}))))</f>
        <v/>
      </c>
      <c r="T380" s="5" t="str">
        <f>IF(OR(COUNT($A380)=0,DR!BZ382=""),"",IF($A380&lt;&gt;DR!$B382,"ERR",DR!BZ382))</f>
        <v/>
      </c>
      <c r="U380" s="2" t="str">
        <f>IF(COUNT($A380)=0,"",IF(T380="3E","3E",IF(T380="","I",LOOKUP(T380/V$2,{0,0.4,0.45,0.5,0.55,0.6,0.65,0.7,0.75,0.8,1},{"F","D","C","C+","B-","B","B+","A-","A","A+"}))))</f>
        <v/>
      </c>
      <c r="V380" s="99" t="str">
        <f>IF(COUNT($A380)=0,"",IF(T380="","--",IF(T380="3E","3E",LOOKUP(T380/V$2,{0,0.4,0.45,0.5,0.55,0.6,0.65,0.7,0.75,0.8,1},{0,2,2.25,2.5,2.75,3,3.25,3.5,3.75,4}))))</f>
        <v/>
      </c>
      <c r="W380" s="5" t="str">
        <f>IF(COUNT($A380)=0,"",IF($A380&lt;&gt;DR!$B382,"ERR",IF(DR!$A382="IM",DR!CL382,DR!CK382)))</f>
        <v/>
      </c>
      <c r="X380" s="2" t="str">
        <f>IF(COUNT($A380)=0,"",IF(W380="3E","3E",IF(W380="","I",LOOKUP(W380/Y$2,{0,0.4,0.45,0.5,0.55,0.6,0.65,0.7,0.75,0.8,1},{"F","D","C","C+","B-","B","B+","A-","A","A+"}))))</f>
        <v/>
      </c>
      <c r="Y380" s="99" t="str">
        <f>IF(COUNT($A380)=0,"",IF(W380="","--",IF(W380="3E","3E",LOOKUP(W380/Y$2,{0,0.4,0.45,0.5,0.55,0.6,0.65,0.7,0.75,0.8,1},{0,2,2.25,2.5,2.75,3,3.25,3.5,3.75,4}))))</f>
        <v/>
      </c>
      <c r="Z380" s="5" t="str">
        <f>IF(COUNT($A380)=0,"",IF($A380&lt;&gt;DR!$B382,"ERR",DR!BF382))</f>
        <v/>
      </c>
      <c r="AA380" s="2" t="str">
        <f>IF(COUNT($A380)=0,"",IF(Z380="3E","3E",IF(Z380="","I",LOOKUP(Z380/AB$2,{0,0.4,0.45,0.5,0.55,0.6,0.65,0.7,0.75,0.8,1},{"F","D","C","C+","B-","B","B+","A-","A","A+"}))))</f>
        <v/>
      </c>
      <c r="AB380" s="99" t="str">
        <f>IF(COUNT($A380)=0,"",IF(Z380="","--",IF(Z380="3E","3E",LOOKUP(Z380/AB$2,{0,0.4,0.45,0.5,0.55,0.6,0.65,0.7,0.75,0.8,1},{0,2,2.25,2.5,2.75,3,3.25,3.5,3.75,4}))))</f>
        <v/>
      </c>
      <c r="AC380" s="5" t="str">
        <f>IF(COUNT($A380)=0,"",IF($A380&lt;&gt;DR!$B382,"ERR",DR!BG382))</f>
        <v/>
      </c>
      <c r="AD380" s="2" t="str">
        <f>IF(COUNT($A380)=0,"",IF(AC380="3E","3E",IF(AC380="","I",LOOKUP(AC380/AE$2,{0,0.4,0.45,0.5,0.55,0.6,0.65,0.7,0.75,0.8,1},{"F","D","C","C+","B-","B","B+","A-","A","A+"}))))</f>
        <v/>
      </c>
      <c r="AE380" s="99" t="str">
        <f>IF(COUNT($A380)=0,"",IF(AC380="","--",IF(AC380="3E","3E",LOOKUP(AC380/AE$2,{0,0.4,0.45,0.5,0.55,0.6,0.65,0.7,0.75,0.8,1},{0,2,2.25,2.5,2.75,3,3.25,3.5,3.75,4}))))</f>
        <v/>
      </c>
      <c r="AF380" s="5" t="str">
        <f>IF(COUNT($A380)=0,"",IF($A380&lt;&gt;DR!$B382,"ERR",DR!BQ382))</f>
        <v/>
      </c>
      <c r="AG380" s="2" t="str">
        <f>IF(COUNT($A380)=0,"",IF(AF380="3E","3E",IF(AF380="","I",LOOKUP(AF380/AH$2,{0,0.4,0.45,0.5,0.55,0.6,0.65,0.7,0.75,0.8,1},{"F","D","C","C+","B-","B","B+","A-","A","A+"}))))</f>
        <v/>
      </c>
      <c r="AH380" s="99" t="str">
        <f>IF(COUNT($A380)=0,"",IF(AF380="","--",IF(AF380="3E","3E",LOOKUP(AF380/AH$2,{0,0.4,0.45,0.5,0.55,0.6,0.65,0.7,0.75,0.8,1},{0,2,2.25,2.5,2.75,3,3.25,3.5,3.75,4}))))</f>
        <v/>
      </c>
      <c r="AI380" s="5" t="str">
        <f>IF(COUNT($A380)=0,"",IF($A380&lt;&gt;DR!$B382,"ERR",DR!BY382))</f>
        <v/>
      </c>
      <c r="AJ380" s="2" t="str">
        <f>IF(COUNT($A380)=0,"",IF(AI380="3E","3E",IF(AI380="","I",LOOKUP(AI380/AK$2,{0,0.4,0.45,0.5,0.55,0.6,0.65,0.7,0.75,0.8,1},{"F","D","C","C+","B-","B","B+","A-","A","A+"}))))</f>
        <v/>
      </c>
      <c r="AK380" s="103" t="str">
        <f>IF(COUNT($A380)=0,"",IF(AI380="","--",IF(AI380="3E","3E",LOOKUP(AI380/AK$2,{0,0.4,0.45,0.5,0.55,0.6,0.65,0.7,0.75,0.8,1},{0,2,2.25,2.5,2.75,3,3.25,3.5,3.75,4}))))</f>
        <v/>
      </c>
      <c r="AL380" s="94" t="str">
        <f>IFERROR(IF(COUNT($A380)=0,"",IF(COUNT(W380)=0,"--",IF(COUNTIF(B380:AK380,"3E")&gt;0,"3E",SUM(IF(D380&gt;=2,D380*$D$3),IF(G380&gt;=2,G380*$G$3),IF(J380&gt;=2,J380*$J$3),IF(M380&gt;=2,M380*$M$3),IF(P380&gt;=2,P380*$P$3),IF(S380&gt;=2,S380*$S$3),IF(V380&gt;=2,V380*$V$3),IF(Y380&gt;=2,Y380*$Y$3),IF(AB380&gt;=2,AB380*$AB$3),IF(AE380&gt;=2,AE380*$AE$3),IF(AH380&gt;=2,AH380*$AH$3),IF(AK380&gt;=2,AK380*$AK$3))))),"")</f>
        <v/>
      </c>
      <c r="AM380" s="4" t="str">
        <f>IF(COUNT($A380)=0,"",IF(COUNT(W380)=0,"--",IF(COUNTIF(B380:Y380,"3E")&gt;0,"3E",TRUNC(SUM(IF(N(D380)&gt;=2,D$3*D380,0),IF(N(G380)&gt;=2,G$3*G380,0),IF(N(J380)&gt;=2,J$3*J380,0),IF(N(M380)&gt;=2,M$3*M380,0),IF(N(P380)&gt;=2,P$3*P380,0),IF(N(S380)&gt;=2,S$3*S380,0),IF(N(AB380)&gt;=2,AB$3*AB380,0),IF(N(AE380)&gt;=2,AE$3*AE380,0),IF(N(AH380)&gt;=2,AH$3*AH380,0),IF(N(V380)&gt;=2,V$3*V380,0),IF(N(Y380)&gt;=2,Y$3*Y380,0))/TCP,3))))</f>
        <v/>
      </c>
      <c r="AN380" s="2" t="str">
        <f>IFERROR(IF(COUNT($A380)=0,"",IF(COUNT(W380)=0,"--",IF(COUNTIF(B380:AK380,"3E")&gt;0,"3E",SUM(IF(D380&gt;=2,$D$3),IF(G380&gt;=2,$G$3),IF(J380&gt;=2,$J$3),IF(M380&gt;=2,$M$3),IF(P380&gt;=2,$P$3),IF(S380&gt;=2,$S$3),IF(V380&gt;=2,$V$3),IF(Y380&gt;=2,$Y$3),IF(AB380&gt;=2,$AB$3),IF(AE380&gt;=2,$AE$3),IF(AH380&gt;=2,$AH$3),IF(AK380&gt;=2,$AK$3))))),"")</f>
        <v/>
      </c>
      <c r="AO380" s="2" t="str">
        <f>IF(AM380="3E","3E",IF(COUNT($A380)=0,"",IF(COUNT(AK380)=0,"I",LOOKUP(AM380,{0,2,2.25,2.5,2.75,3,3.25,3.5,3.75,4},{"F","D","C","C+","B-","B","B+","A-","A","A+"}))))</f>
        <v/>
      </c>
      <c r="AP380" s="2" t="str">
        <f>IF(AM380="3E","3E",IF(OR(COUNT($A380)=0,COUNT(W380)=0),"",IF(AND(Y380&gt;=2,AM380&gt;=2,AN380&gt;=28),"PASS","FAIL")))</f>
        <v/>
      </c>
      <c r="AQ380" s="2" t="str">
        <f>IF(COUNT($A380)=0,"",IF(AP380="3E","3E",IF(AP380="PASS",CONCATENATE(IF(N(D380)&lt;2,"411F,",""),IF(N(G380)&lt;2,"412F,",""),IF(N(J380)&lt;2,"413F,",""),IF(N(M380)&lt;2,"421F,",""),IF(N(P380)&lt;2,"422F,",""),IF(N(S380)&lt;2,"423F,",""),IF(N(AB380)&lt;2,"431F,",""),IF(N(AE380)&lt;2,"432F,",""),IF(N(AH380)&lt;2,"433F,","")),"")))</f>
        <v/>
      </c>
      <c r="AR380" s="6" t="str">
        <f t="shared" si="6"/>
        <v/>
      </c>
    </row>
    <row r="381" spans="1:44" ht="18.95" customHeight="1" x14ac:dyDescent="0.25">
      <c r="A381" s="93" t="str">
        <f>IF(DR!$B383="","",DR!$B383)</f>
        <v/>
      </c>
      <c r="B381" s="5" t="str">
        <f>IF(COUNT($A381)=0,"",IF($A381&lt;&gt;DR!$B383,"ERR",DR!J383))</f>
        <v/>
      </c>
      <c r="C381" s="2" t="str">
        <f>IF(COUNT($A381)=0,"",IF(B381="3E","3E",IF(B381="","I",LOOKUP(B381/D$2,{0,0.4,0.45,0.5,0.55,0.6,0.65,0.7,0.75,0.8,1},{"F","D","C","C+","B-","B","B+","A-","A","A+"}))))</f>
        <v/>
      </c>
      <c r="D381" s="99" t="str">
        <f>IF(COUNT($A381)=0,"",IF(B381="","--",IF(B381="3E","3E",LOOKUP(B381/D$2,{0,0.4,0.45,0.5,0.55,0.6,0.65,0.7,0.75,0.8,1},{0,2,2.25,2.5,2.75,3,3.25,3.5,3.75,4}))))</f>
        <v/>
      </c>
      <c r="E381" s="5" t="str">
        <f>IF(COUNT($A381)=0,"",IF($A381&lt;&gt;DR!$B383,"ERR",DR!R383))</f>
        <v/>
      </c>
      <c r="F381" s="2" t="str">
        <f>IF(COUNT($A381)=0,"",IF(E381="3E","3E",IF(E381="","I",LOOKUP(E381/G$2,{0,0.4,0.45,0.5,0.55,0.6,0.65,0.7,0.75,0.8,1},{"F","D","C","C+","B-","B","B+","A-","A","A+"}))))</f>
        <v/>
      </c>
      <c r="G381" s="99" t="str">
        <f>IF(COUNT($A381)=0,"",IF(E381="","--",IF(E381="3E","3E",LOOKUP(E381/G$2,{0,0.4,0.45,0.5,0.55,0.6,0.65,0.7,0.75,0.8,1},{0,2,2.25,2.5,2.75,3,3.25,3.5,3.75,4}))))</f>
        <v/>
      </c>
      <c r="H381" s="5" t="str">
        <f>IF(COUNT($A381)=0,"",IF($A381&lt;&gt;DR!$B383,"ERR",DR!Z383))</f>
        <v/>
      </c>
      <c r="I381" s="2" t="str">
        <f>IF(COUNT($A381)=0,"",IF(H381="3E","3E",IF(H381="","I",LOOKUP(H381/J$2,{0,0.4,0.45,0.5,0.55,0.6,0.65,0.7,0.75,0.8,1},{"F","D","C","C+","B-","B","B+","A-","A","A+"}))))</f>
        <v/>
      </c>
      <c r="J381" s="99" t="str">
        <f>IF(COUNT($A381)=0,"",IF(H381="","--",IF(H381="3E","3E",LOOKUP(H381/J$2,{0,0.4,0.45,0.5,0.55,0.6,0.65,0.7,0.75,0.8,1},{0,2,2.25,2.5,2.75,3,3.25,3.5,3.75,4}))))</f>
        <v/>
      </c>
      <c r="K381" s="5" t="str">
        <f>IF(COUNT($A381)=0,"",IF($A381&lt;&gt;DR!$B383,"ERR",DR!AH383))</f>
        <v/>
      </c>
      <c r="L381" s="2" t="str">
        <f>IF(COUNT($A381)=0,"",IF(K381="3E","3E",IF(K381="","I",LOOKUP(K381/M$2,{0,0.4,0.45,0.5,0.55,0.6,0.65,0.7,0.75,0.8,1},{"F","D","C","C+","B-","B","B+","A-","A","A+"}))))</f>
        <v/>
      </c>
      <c r="M381" s="99" t="str">
        <f>IF(COUNT($A381)=0,"",IF(K381="","--",IF(K381="3E","3E",LOOKUP(K381/M$2,{0,0.4,0.45,0.5,0.55,0.6,0.65,0.7,0.75,0.8,1},{0,2,2.25,2.5,2.75,3,3.25,3.5,3.75,4}))))</f>
        <v/>
      </c>
      <c r="N381" s="5" t="str">
        <f>IF(COUNT($A381)=0,"",IF($A381&lt;&gt;DR!$B383,"ERR",DR!AP383))</f>
        <v/>
      </c>
      <c r="O381" s="2" t="str">
        <f>IF(COUNT($A381)=0,"",IF(N381="3E","3E",IF(N381="","I",LOOKUP(N381/P$2,{0,0.4,0.45,0.5,0.55,0.6,0.65,0.7,0.75,0.8,1},{"F","D","C","C+","B-","B","B+","A-","A","A+"}))))</f>
        <v/>
      </c>
      <c r="P381" s="99" t="str">
        <f>IF(COUNT($A381)=0,"",IF(N381="","--",IF(N381="3E","3E",LOOKUP(N381/P$2,{0,0.4,0.45,0.5,0.55,0.6,0.65,0.7,0.75,0.8,1},{0,2,2.25,2.5,2.75,3,3.25,3.5,3.75,4}))))</f>
        <v/>
      </c>
      <c r="Q381" s="5" t="str">
        <f>IF(COUNT($A381)=0,"",IF($A381&lt;&gt;DR!$B383,"ERR",DR!AX383))</f>
        <v/>
      </c>
      <c r="R381" s="2" t="str">
        <f>IF(COUNT($A381)=0,"",IF(Q381="3E","3E",IF(Q381="","I",LOOKUP(Q381/S$2,{0,0.4,0.45,0.5,0.55,0.6,0.65,0.7,0.75,0.8,1},{"F","D","C","C+","B-","B","B+","A-","A","A+"}))))</f>
        <v/>
      </c>
      <c r="S381" s="99" t="str">
        <f>IF(COUNT($A381)=0,"",IF(Q381="","--",IF(Q381="3E","3E",LOOKUP(Q381/S$2,{0,0.4,0.45,0.5,0.55,0.6,0.65,0.7,0.75,0.8,1},{0,2,2.25,2.5,2.75,3,3.25,3.5,3.75,4}))))</f>
        <v/>
      </c>
      <c r="T381" s="5" t="str">
        <f>IF(OR(COUNT($A381)=0,DR!BZ383=""),"",IF($A381&lt;&gt;DR!$B383,"ERR",DR!BZ383))</f>
        <v/>
      </c>
      <c r="U381" s="2" t="str">
        <f>IF(COUNT($A381)=0,"",IF(T381="3E","3E",IF(T381="","I",LOOKUP(T381/V$2,{0,0.4,0.45,0.5,0.55,0.6,0.65,0.7,0.75,0.8,1},{"F","D","C","C+","B-","B","B+","A-","A","A+"}))))</f>
        <v/>
      </c>
      <c r="V381" s="99" t="str">
        <f>IF(COUNT($A381)=0,"",IF(T381="","--",IF(T381="3E","3E",LOOKUP(T381/V$2,{0,0.4,0.45,0.5,0.55,0.6,0.65,0.7,0.75,0.8,1},{0,2,2.25,2.5,2.75,3,3.25,3.5,3.75,4}))))</f>
        <v/>
      </c>
      <c r="W381" s="5" t="str">
        <f>IF(COUNT($A381)=0,"",IF($A381&lt;&gt;DR!$B383,"ERR",IF(DR!$A383="IM",DR!CL383,DR!CK383)))</f>
        <v/>
      </c>
      <c r="X381" s="2" t="str">
        <f>IF(COUNT($A381)=0,"",IF(W381="3E","3E",IF(W381="","I",LOOKUP(W381/Y$2,{0,0.4,0.45,0.5,0.55,0.6,0.65,0.7,0.75,0.8,1},{"F","D","C","C+","B-","B","B+","A-","A","A+"}))))</f>
        <v/>
      </c>
      <c r="Y381" s="99" t="str">
        <f>IF(COUNT($A381)=0,"",IF(W381="","--",IF(W381="3E","3E",LOOKUP(W381/Y$2,{0,0.4,0.45,0.5,0.55,0.6,0.65,0.7,0.75,0.8,1},{0,2,2.25,2.5,2.75,3,3.25,3.5,3.75,4}))))</f>
        <v/>
      </c>
      <c r="Z381" s="5" t="str">
        <f>IF(COUNT($A381)=0,"",IF($A381&lt;&gt;DR!$B383,"ERR",DR!BF383))</f>
        <v/>
      </c>
      <c r="AA381" s="2" t="str">
        <f>IF(COUNT($A381)=0,"",IF(Z381="3E","3E",IF(Z381="","I",LOOKUP(Z381/AB$2,{0,0.4,0.45,0.5,0.55,0.6,0.65,0.7,0.75,0.8,1},{"F","D","C","C+","B-","B","B+","A-","A","A+"}))))</f>
        <v/>
      </c>
      <c r="AB381" s="99" t="str">
        <f>IF(COUNT($A381)=0,"",IF(Z381="","--",IF(Z381="3E","3E",LOOKUP(Z381/AB$2,{0,0.4,0.45,0.5,0.55,0.6,0.65,0.7,0.75,0.8,1},{0,2,2.25,2.5,2.75,3,3.25,3.5,3.75,4}))))</f>
        <v/>
      </c>
      <c r="AC381" s="5" t="str">
        <f>IF(COUNT($A381)=0,"",IF($A381&lt;&gt;DR!$B383,"ERR",DR!BG383))</f>
        <v/>
      </c>
      <c r="AD381" s="2" t="str">
        <f>IF(COUNT($A381)=0,"",IF(AC381="3E","3E",IF(AC381="","I",LOOKUP(AC381/AE$2,{0,0.4,0.45,0.5,0.55,0.6,0.65,0.7,0.75,0.8,1},{"F","D","C","C+","B-","B","B+","A-","A","A+"}))))</f>
        <v/>
      </c>
      <c r="AE381" s="99" t="str">
        <f>IF(COUNT($A381)=0,"",IF(AC381="","--",IF(AC381="3E","3E",LOOKUP(AC381/AE$2,{0,0.4,0.45,0.5,0.55,0.6,0.65,0.7,0.75,0.8,1},{0,2,2.25,2.5,2.75,3,3.25,3.5,3.75,4}))))</f>
        <v/>
      </c>
      <c r="AF381" s="5" t="str">
        <f>IF(COUNT($A381)=0,"",IF($A381&lt;&gt;DR!$B383,"ERR",DR!BQ383))</f>
        <v/>
      </c>
      <c r="AG381" s="2" t="str">
        <f>IF(COUNT($A381)=0,"",IF(AF381="3E","3E",IF(AF381="","I",LOOKUP(AF381/AH$2,{0,0.4,0.45,0.5,0.55,0.6,0.65,0.7,0.75,0.8,1},{"F","D","C","C+","B-","B","B+","A-","A","A+"}))))</f>
        <v/>
      </c>
      <c r="AH381" s="99" t="str">
        <f>IF(COUNT($A381)=0,"",IF(AF381="","--",IF(AF381="3E","3E",LOOKUP(AF381/AH$2,{0,0.4,0.45,0.5,0.55,0.6,0.65,0.7,0.75,0.8,1},{0,2,2.25,2.5,2.75,3,3.25,3.5,3.75,4}))))</f>
        <v/>
      </c>
      <c r="AI381" s="5" t="str">
        <f>IF(COUNT($A381)=0,"",IF($A381&lt;&gt;DR!$B383,"ERR",DR!BY383))</f>
        <v/>
      </c>
      <c r="AJ381" s="2" t="str">
        <f>IF(COUNT($A381)=0,"",IF(AI381="3E","3E",IF(AI381="","I",LOOKUP(AI381/AK$2,{0,0.4,0.45,0.5,0.55,0.6,0.65,0.7,0.75,0.8,1},{"F","D","C","C+","B-","B","B+","A-","A","A+"}))))</f>
        <v/>
      </c>
      <c r="AK381" s="103" t="str">
        <f>IF(COUNT($A381)=0,"",IF(AI381="","--",IF(AI381="3E","3E",LOOKUP(AI381/AK$2,{0,0.4,0.45,0.5,0.55,0.6,0.65,0.7,0.75,0.8,1},{0,2,2.25,2.5,2.75,3,3.25,3.5,3.75,4}))))</f>
        <v/>
      </c>
      <c r="AL381" s="94" t="str">
        <f>IFERROR(IF(COUNT($A381)=0,"",IF(COUNT(W381)=0,"--",IF(COUNTIF(B381:AK381,"3E")&gt;0,"3E",SUM(IF(D381&gt;=2,D381*$D$3),IF(G381&gt;=2,G381*$G$3),IF(J381&gt;=2,J381*$J$3),IF(M381&gt;=2,M381*$M$3),IF(P381&gt;=2,P381*$P$3),IF(S381&gt;=2,S381*$S$3),IF(V381&gt;=2,V381*$V$3),IF(Y381&gt;=2,Y381*$Y$3),IF(AB381&gt;=2,AB381*$AB$3),IF(AE381&gt;=2,AE381*$AE$3),IF(AH381&gt;=2,AH381*$AH$3),IF(AK381&gt;=2,AK381*$AK$3))))),"")</f>
        <v/>
      </c>
      <c r="AM381" s="4" t="str">
        <f>IF(COUNT($A381)=0,"",IF(COUNT(W381)=0,"--",IF(COUNTIF(B381:Y381,"3E")&gt;0,"3E",TRUNC(SUM(IF(N(D381)&gt;=2,D$3*D381,0),IF(N(G381)&gt;=2,G$3*G381,0),IF(N(J381)&gt;=2,J$3*J381,0),IF(N(M381)&gt;=2,M$3*M381,0),IF(N(P381)&gt;=2,P$3*P381,0),IF(N(S381)&gt;=2,S$3*S381,0),IF(N(AB381)&gt;=2,AB$3*AB381,0),IF(N(AE381)&gt;=2,AE$3*AE381,0),IF(N(AH381)&gt;=2,AH$3*AH381,0),IF(N(V381)&gt;=2,V$3*V381,0),IF(N(Y381)&gt;=2,Y$3*Y381,0))/TCP,3))))</f>
        <v/>
      </c>
      <c r="AN381" s="2" t="str">
        <f>IFERROR(IF(COUNT($A381)=0,"",IF(COUNT(W381)=0,"--",IF(COUNTIF(B381:AK381,"3E")&gt;0,"3E",SUM(IF(D381&gt;=2,$D$3),IF(G381&gt;=2,$G$3),IF(J381&gt;=2,$J$3),IF(M381&gt;=2,$M$3),IF(P381&gt;=2,$P$3),IF(S381&gt;=2,$S$3),IF(V381&gt;=2,$V$3),IF(Y381&gt;=2,$Y$3),IF(AB381&gt;=2,$AB$3),IF(AE381&gt;=2,$AE$3),IF(AH381&gt;=2,$AH$3),IF(AK381&gt;=2,$AK$3))))),"")</f>
        <v/>
      </c>
      <c r="AO381" s="2" t="str">
        <f>IF(AM381="3E","3E",IF(COUNT($A381)=0,"",IF(COUNT(AK381)=0,"I",LOOKUP(AM381,{0,2,2.25,2.5,2.75,3,3.25,3.5,3.75,4},{"F","D","C","C+","B-","B","B+","A-","A","A+"}))))</f>
        <v/>
      </c>
      <c r="AP381" s="2" t="str">
        <f>IF(AM381="3E","3E",IF(OR(COUNT($A381)=0,COUNT(W381)=0),"",IF(AND(Y381&gt;=2,AM381&gt;=2,AN381&gt;=28),"PASS","FAIL")))</f>
        <v/>
      </c>
      <c r="AQ381" s="2" t="str">
        <f>IF(COUNT($A381)=0,"",IF(AP381="3E","3E",IF(AP381="PASS",CONCATENATE(IF(N(D381)&lt;2,"411F,",""),IF(N(G381)&lt;2,"412F,",""),IF(N(J381)&lt;2,"413F,",""),IF(N(M381)&lt;2,"421F,",""),IF(N(P381)&lt;2,"422F,",""),IF(N(S381)&lt;2,"423F,",""),IF(N(AB381)&lt;2,"431F,",""),IF(N(AE381)&lt;2,"432F,",""),IF(N(AH381)&lt;2,"433F,","")),"")))</f>
        <v/>
      </c>
      <c r="AR381" s="6" t="str">
        <f t="shared" si="6"/>
        <v/>
      </c>
    </row>
    <row r="382" spans="1:44" ht="18.95" customHeight="1" x14ac:dyDescent="0.25">
      <c r="A382" s="93" t="str">
        <f>IF(DR!$B384="","",DR!$B384)</f>
        <v/>
      </c>
      <c r="B382" s="5" t="str">
        <f>IF(COUNT($A382)=0,"",IF($A382&lt;&gt;DR!$B384,"ERR",DR!J384))</f>
        <v/>
      </c>
      <c r="C382" s="2" t="str">
        <f>IF(COUNT($A382)=0,"",IF(B382="3E","3E",IF(B382="","I",LOOKUP(B382/D$2,{0,0.4,0.45,0.5,0.55,0.6,0.65,0.7,0.75,0.8,1},{"F","D","C","C+","B-","B","B+","A-","A","A+"}))))</f>
        <v/>
      </c>
      <c r="D382" s="99" t="str">
        <f>IF(COUNT($A382)=0,"",IF(B382="","--",IF(B382="3E","3E",LOOKUP(B382/D$2,{0,0.4,0.45,0.5,0.55,0.6,0.65,0.7,0.75,0.8,1},{0,2,2.25,2.5,2.75,3,3.25,3.5,3.75,4}))))</f>
        <v/>
      </c>
      <c r="E382" s="5" t="str">
        <f>IF(COUNT($A382)=0,"",IF($A382&lt;&gt;DR!$B384,"ERR",DR!R384))</f>
        <v/>
      </c>
      <c r="F382" s="2" t="str">
        <f>IF(COUNT($A382)=0,"",IF(E382="3E","3E",IF(E382="","I",LOOKUP(E382/G$2,{0,0.4,0.45,0.5,0.55,0.6,0.65,0.7,0.75,0.8,1},{"F","D","C","C+","B-","B","B+","A-","A","A+"}))))</f>
        <v/>
      </c>
      <c r="G382" s="99" t="str">
        <f>IF(COUNT($A382)=0,"",IF(E382="","--",IF(E382="3E","3E",LOOKUP(E382/G$2,{0,0.4,0.45,0.5,0.55,0.6,0.65,0.7,0.75,0.8,1},{0,2,2.25,2.5,2.75,3,3.25,3.5,3.75,4}))))</f>
        <v/>
      </c>
      <c r="H382" s="5" t="str">
        <f>IF(COUNT($A382)=0,"",IF($A382&lt;&gt;DR!$B384,"ERR",DR!Z384))</f>
        <v/>
      </c>
      <c r="I382" s="2" t="str">
        <f>IF(COUNT($A382)=0,"",IF(H382="3E","3E",IF(H382="","I",LOOKUP(H382/J$2,{0,0.4,0.45,0.5,0.55,0.6,0.65,0.7,0.75,0.8,1},{"F","D","C","C+","B-","B","B+","A-","A","A+"}))))</f>
        <v/>
      </c>
      <c r="J382" s="99" t="str">
        <f>IF(COUNT($A382)=0,"",IF(H382="","--",IF(H382="3E","3E",LOOKUP(H382/J$2,{0,0.4,0.45,0.5,0.55,0.6,0.65,0.7,0.75,0.8,1},{0,2,2.25,2.5,2.75,3,3.25,3.5,3.75,4}))))</f>
        <v/>
      </c>
      <c r="K382" s="5" t="str">
        <f>IF(COUNT($A382)=0,"",IF($A382&lt;&gt;DR!$B384,"ERR",DR!AH384))</f>
        <v/>
      </c>
      <c r="L382" s="2" t="str">
        <f>IF(COUNT($A382)=0,"",IF(K382="3E","3E",IF(K382="","I",LOOKUP(K382/M$2,{0,0.4,0.45,0.5,0.55,0.6,0.65,0.7,0.75,0.8,1},{"F","D","C","C+","B-","B","B+","A-","A","A+"}))))</f>
        <v/>
      </c>
      <c r="M382" s="99" t="str">
        <f>IF(COUNT($A382)=0,"",IF(K382="","--",IF(K382="3E","3E",LOOKUP(K382/M$2,{0,0.4,0.45,0.5,0.55,0.6,0.65,0.7,0.75,0.8,1},{0,2,2.25,2.5,2.75,3,3.25,3.5,3.75,4}))))</f>
        <v/>
      </c>
      <c r="N382" s="5" t="str">
        <f>IF(COUNT($A382)=0,"",IF($A382&lt;&gt;DR!$B384,"ERR",DR!AP384))</f>
        <v/>
      </c>
      <c r="O382" s="2" t="str">
        <f>IF(COUNT($A382)=0,"",IF(N382="3E","3E",IF(N382="","I",LOOKUP(N382/P$2,{0,0.4,0.45,0.5,0.55,0.6,0.65,0.7,0.75,0.8,1},{"F","D","C","C+","B-","B","B+","A-","A","A+"}))))</f>
        <v/>
      </c>
      <c r="P382" s="99" t="str">
        <f>IF(COUNT($A382)=0,"",IF(N382="","--",IF(N382="3E","3E",LOOKUP(N382/P$2,{0,0.4,0.45,0.5,0.55,0.6,0.65,0.7,0.75,0.8,1},{0,2,2.25,2.5,2.75,3,3.25,3.5,3.75,4}))))</f>
        <v/>
      </c>
      <c r="Q382" s="5" t="str">
        <f>IF(COUNT($A382)=0,"",IF($A382&lt;&gt;DR!$B384,"ERR",DR!AX384))</f>
        <v/>
      </c>
      <c r="R382" s="2" t="str">
        <f>IF(COUNT($A382)=0,"",IF(Q382="3E","3E",IF(Q382="","I",LOOKUP(Q382/S$2,{0,0.4,0.45,0.5,0.55,0.6,0.65,0.7,0.75,0.8,1},{"F","D","C","C+","B-","B","B+","A-","A","A+"}))))</f>
        <v/>
      </c>
      <c r="S382" s="99" t="str">
        <f>IF(COUNT($A382)=0,"",IF(Q382="","--",IF(Q382="3E","3E",LOOKUP(Q382/S$2,{0,0.4,0.45,0.5,0.55,0.6,0.65,0.7,0.75,0.8,1},{0,2,2.25,2.5,2.75,3,3.25,3.5,3.75,4}))))</f>
        <v/>
      </c>
      <c r="T382" s="5" t="str">
        <f>IF(OR(COUNT($A382)=0,DR!BZ384=""),"",IF($A382&lt;&gt;DR!$B384,"ERR",DR!BZ384))</f>
        <v/>
      </c>
      <c r="U382" s="2" t="str">
        <f>IF(COUNT($A382)=0,"",IF(T382="3E","3E",IF(T382="","I",LOOKUP(T382/V$2,{0,0.4,0.45,0.5,0.55,0.6,0.65,0.7,0.75,0.8,1},{"F","D","C","C+","B-","B","B+","A-","A","A+"}))))</f>
        <v/>
      </c>
      <c r="V382" s="99" t="str">
        <f>IF(COUNT($A382)=0,"",IF(T382="","--",IF(T382="3E","3E",LOOKUP(T382/V$2,{0,0.4,0.45,0.5,0.55,0.6,0.65,0.7,0.75,0.8,1},{0,2,2.25,2.5,2.75,3,3.25,3.5,3.75,4}))))</f>
        <v/>
      </c>
      <c r="W382" s="5" t="str">
        <f>IF(COUNT($A382)=0,"",IF($A382&lt;&gt;DR!$B384,"ERR",IF(DR!$A384="IM",DR!CL384,DR!CK384)))</f>
        <v/>
      </c>
      <c r="X382" s="2" t="str">
        <f>IF(COUNT($A382)=0,"",IF(W382="3E","3E",IF(W382="","I",LOOKUP(W382/Y$2,{0,0.4,0.45,0.5,0.55,0.6,0.65,0.7,0.75,0.8,1},{"F","D","C","C+","B-","B","B+","A-","A","A+"}))))</f>
        <v/>
      </c>
      <c r="Y382" s="99" t="str">
        <f>IF(COUNT($A382)=0,"",IF(W382="","--",IF(W382="3E","3E",LOOKUP(W382/Y$2,{0,0.4,0.45,0.5,0.55,0.6,0.65,0.7,0.75,0.8,1},{0,2,2.25,2.5,2.75,3,3.25,3.5,3.75,4}))))</f>
        <v/>
      </c>
      <c r="Z382" s="5" t="str">
        <f>IF(COUNT($A382)=0,"",IF($A382&lt;&gt;DR!$B384,"ERR",DR!BF384))</f>
        <v/>
      </c>
      <c r="AA382" s="2" t="str">
        <f>IF(COUNT($A382)=0,"",IF(Z382="3E","3E",IF(Z382="","I",LOOKUP(Z382/AB$2,{0,0.4,0.45,0.5,0.55,0.6,0.65,0.7,0.75,0.8,1},{"F","D","C","C+","B-","B","B+","A-","A","A+"}))))</f>
        <v/>
      </c>
      <c r="AB382" s="99" t="str">
        <f>IF(COUNT($A382)=0,"",IF(Z382="","--",IF(Z382="3E","3E",LOOKUP(Z382/AB$2,{0,0.4,0.45,0.5,0.55,0.6,0.65,0.7,0.75,0.8,1},{0,2,2.25,2.5,2.75,3,3.25,3.5,3.75,4}))))</f>
        <v/>
      </c>
      <c r="AC382" s="5" t="str">
        <f>IF(COUNT($A382)=0,"",IF($A382&lt;&gt;DR!$B384,"ERR",DR!BG384))</f>
        <v/>
      </c>
      <c r="AD382" s="2" t="str">
        <f>IF(COUNT($A382)=0,"",IF(AC382="3E","3E",IF(AC382="","I",LOOKUP(AC382/AE$2,{0,0.4,0.45,0.5,0.55,0.6,0.65,0.7,0.75,0.8,1},{"F","D","C","C+","B-","B","B+","A-","A","A+"}))))</f>
        <v/>
      </c>
      <c r="AE382" s="99" t="str">
        <f>IF(COUNT($A382)=0,"",IF(AC382="","--",IF(AC382="3E","3E",LOOKUP(AC382/AE$2,{0,0.4,0.45,0.5,0.55,0.6,0.65,0.7,0.75,0.8,1},{0,2,2.25,2.5,2.75,3,3.25,3.5,3.75,4}))))</f>
        <v/>
      </c>
      <c r="AF382" s="5" t="str">
        <f>IF(COUNT($A382)=0,"",IF($A382&lt;&gt;DR!$B384,"ERR",DR!BQ384))</f>
        <v/>
      </c>
      <c r="AG382" s="2" t="str">
        <f>IF(COUNT($A382)=0,"",IF(AF382="3E","3E",IF(AF382="","I",LOOKUP(AF382/AH$2,{0,0.4,0.45,0.5,0.55,0.6,0.65,0.7,0.75,0.8,1},{"F","D","C","C+","B-","B","B+","A-","A","A+"}))))</f>
        <v/>
      </c>
      <c r="AH382" s="99" t="str">
        <f>IF(COUNT($A382)=0,"",IF(AF382="","--",IF(AF382="3E","3E",LOOKUP(AF382/AH$2,{0,0.4,0.45,0.5,0.55,0.6,0.65,0.7,0.75,0.8,1},{0,2,2.25,2.5,2.75,3,3.25,3.5,3.75,4}))))</f>
        <v/>
      </c>
      <c r="AI382" s="5" t="str">
        <f>IF(COUNT($A382)=0,"",IF($A382&lt;&gt;DR!$B384,"ERR",DR!BY384))</f>
        <v/>
      </c>
      <c r="AJ382" s="2" t="str">
        <f>IF(COUNT($A382)=0,"",IF(AI382="3E","3E",IF(AI382="","I",LOOKUP(AI382/AK$2,{0,0.4,0.45,0.5,0.55,0.6,0.65,0.7,0.75,0.8,1},{"F","D","C","C+","B-","B","B+","A-","A","A+"}))))</f>
        <v/>
      </c>
      <c r="AK382" s="103" t="str">
        <f>IF(COUNT($A382)=0,"",IF(AI382="","--",IF(AI382="3E","3E",LOOKUP(AI382/AK$2,{0,0.4,0.45,0.5,0.55,0.6,0.65,0.7,0.75,0.8,1},{0,2,2.25,2.5,2.75,3,3.25,3.5,3.75,4}))))</f>
        <v/>
      </c>
      <c r="AL382" s="94" t="str">
        <f>IFERROR(IF(COUNT($A382)=0,"",IF(COUNT(W382)=0,"--",IF(COUNTIF(B382:AK382,"3E")&gt;0,"3E",SUM(IF(D382&gt;=2,D382*$D$3),IF(G382&gt;=2,G382*$G$3),IF(J382&gt;=2,J382*$J$3),IF(M382&gt;=2,M382*$M$3),IF(P382&gt;=2,P382*$P$3),IF(S382&gt;=2,S382*$S$3),IF(V382&gt;=2,V382*$V$3),IF(Y382&gt;=2,Y382*$Y$3),IF(AB382&gt;=2,AB382*$AB$3),IF(AE382&gt;=2,AE382*$AE$3),IF(AH382&gt;=2,AH382*$AH$3),IF(AK382&gt;=2,AK382*$AK$3))))),"")</f>
        <v/>
      </c>
      <c r="AM382" s="4" t="str">
        <f>IF(COUNT($A382)=0,"",IF(COUNT(W382)=0,"--",IF(COUNTIF(B382:Y382,"3E")&gt;0,"3E",TRUNC(SUM(IF(N(D382)&gt;=2,D$3*D382,0),IF(N(G382)&gt;=2,G$3*G382,0),IF(N(J382)&gt;=2,J$3*J382,0),IF(N(M382)&gt;=2,M$3*M382,0),IF(N(P382)&gt;=2,P$3*P382,0),IF(N(S382)&gt;=2,S$3*S382,0),IF(N(AB382)&gt;=2,AB$3*AB382,0),IF(N(AE382)&gt;=2,AE$3*AE382,0),IF(N(AH382)&gt;=2,AH$3*AH382,0),IF(N(V382)&gt;=2,V$3*V382,0),IF(N(Y382)&gt;=2,Y$3*Y382,0))/TCP,3))))</f>
        <v/>
      </c>
      <c r="AN382" s="2" t="str">
        <f>IFERROR(IF(COUNT($A382)=0,"",IF(COUNT(W382)=0,"--",IF(COUNTIF(B382:AK382,"3E")&gt;0,"3E",SUM(IF(D382&gt;=2,$D$3),IF(G382&gt;=2,$G$3),IF(J382&gt;=2,$J$3),IF(M382&gt;=2,$M$3),IF(P382&gt;=2,$P$3),IF(S382&gt;=2,$S$3),IF(V382&gt;=2,$V$3),IF(Y382&gt;=2,$Y$3),IF(AB382&gt;=2,$AB$3),IF(AE382&gt;=2,$AE$3),IF(AH382&gt;=2,$AH$3),IF(AK382&gt;=2,$AK$3))))),"")</f>
        <v/>
      </c>
      <c r="AO382" s="2" t="str">
        <f>IF(AM382="3E","3E",IF(COUNT($A382)=0,"",IF(COUNT(AK382)=0,"I",LOOKUP(AM382,{0,2,2.25,2.5,2.75,3,3.25,3.5,3.75,4},{"F","D","C","C+","B-","B","B+","A-","A","A+"}))))</f>
        <v/>
      </c>
      <c r="AP382" s="2" t="str">
        <f>IF(AM382="3E","3E",IF(OR(COUNT($A382)=0,COUNT(W382)=0),"",IF(AND(Y382&gt;=2,AM382&gt;=2,AN382&gt;=28),"PASS","FAIL")))</f>
        <v/>
      </c>
      <c r="AQ382" s="2" t="str">
        <f>IF(COUNT($A382)=0,"",IF(AP382="3E","3E",IF(AP382="PASS",CONCATENATE(IF(N(D382)&lt;2,"411F,",""),IF(N(G382)&lt;2,"412F,",""),IF(N(J382)&lt;2,"413F,",""),IF(N(M382)&lt;2,"421F,",""),IF(N(P382)&lt;2,"422F,",""),IF(N(S382)&lt;2,"423F,",""),IF(N(AB382)&lt;2,"431F,",""),IF(N(AE382)&lt;2,"432F,",""),IF(N(AH382)&lt;2,"433F,","")),"")))</f>
        <v/>
      </c>
      <c r="AR382" s="6" t="str">
        <f t="shared" si="6"/>
        <v/>
      </c>
    </row>
    <row r="383" spans="1:44" ht="18.95" customHeight="1" x14ac:dyDescent="0.25">
      <c r="A383" s="93" t="str">
        <f>IF(DR!$B385="","",DR!$B385)</f>
        <v/>
      </c>
      <c r="B383" s="5" t="str">
        <f>IF(COUNT($A383)=0,"",IF($A383&lt;&gt;DR!$B385,"ERR",DR!J385))</f>
        <v/>
      </c>
      <c r="C383" s="2" t="str">
        <f>IF(COUNT($A383)=0,"",IF(B383="3E","3E",IF(B383="","I",LOOKUP(B383/D$2,{0,0.4,0.45,0.5,0.55,0.6,0.65,0.7,0.75,0.8,1},{"F","D","C","C+","B-","B","B+","A-","A","A+"}))))</f>
        <v/>
      </c>
      <c r="D383" s="99" t="str">
        <f>IF(COUNT($A383)=0,"",IF(B383="","--",IF(B383="3E","3E",LOOKUP(B383/D$2,{0,0.4,0.45,0.5,0.55,0.6,0.65,0.7,0.75,0.8,1},{0,2,2.25,2.5,2.75,3,3.25,3.5,3.75,4}))))</f>
        <v/>
      </c>
      <c r="E383" s="5" t="str">
        <f>IF(COUNT($A383)=0,"",IF($A383&lt;&gt;DR!$B385,"ERR",DR!R385))</f>
        <v/>
      </c>
      <c r="F383" s="2" t="str">
        <f>IF(COUNT($A383)=0,"",IF(E383="3E","3E",IF(E383="","I",LOOKUP(E383/G$2,{0,0.4,0.45,0.5,0.55,0.6,0.65,0.7,0.75,0.8,1},{"F","D","C","C+","B-","B","B+","A-","A","A+"}))))</f>
        <v/>
      </c>
      <c r="G383" s="99" t="str">
        <f>IF(COUNT($A383)=0,"",IF(E383="","--",IF(E383="3E","3E",LOOKUP(E383/G$2,{0,0.4,0.45,0.5,0.55,0.6,0.65,0.7,0.75,0.8,1},{0,2,2.25,2.5,2.75,3,3.25,3.5,3.75,4}))))</f>
        <v/>
      </c>
      <c r="H383" s="5" t="str">
        <f>IF(COUNT($A383)=0,"",IF($A383&lt;&gt;DR!$B385,"ERR",DR!Z385))</f>
        <v/>
      </c>
      <c r="I383" s="2" t="str">
        <f>IF(COUNT($A383)=0,"",IF(H383="3E","3E",IF(H383="","I",LOOKUP(H383/J$2,{0,0.4,0.45,0.5,0.55,0.6,0.65,0.7,0.75,0.8,1},{"F","D","C","C+","B-","B","B+","A-","A","A+"}))))</f>
        <v/>
      </c>
      <c r="J383" s="99" t="str">
        <f>IF(COUNT($A383)=0,"",IF(H383="","--",IF(H383="3E","3E",LOOKUP(H383/J$2,{0,0.4,0.45,0.5,0.55,0.6,0.65,0.7,0.75,0.8,1},{0,2,2.25,2.5,2.75,3,3.25,3.5,3.75,4}))))</f>
        <v/>
      </c>
      <c r="K383" s="5" t="str">
        <f>IF(COUNT($A383)=0,"",IF($A383&lt;&gt;DR!$B385,"ERR",DR!AH385))</f>
        <v/>
      </c>
      <c r="L383" s="2" t="str">
        <f>IF(COUNT($A383)=0,"",IF(K383="3E","3E",IF(K383="","I",LOOKUP(K383/M$2,{0,0.4,0.45,0.5,0.55,0.6,0.65,0.7,0.75,0.8,1},{"F","D","C","C+","B-","B","B+","A-","A","A+"}))))</f>
        <v/>
      </c>
      <c r="M383" s="99" t="str">
        <f>IF(COUNT($A383)=0,"",IF(K383="","--",IF(K383="3E","3E",LOOKUP(K383/M$2,{0,0.4,0.45,0.5,0.55,0.6,0.65,0.7,0.75,0.8,1},{0,2,2.25,2.5,2.75,3,3.25,3.5,3.75,4}))))</f>
        <v/>
      </c>
      <c r="N383" s="5" t="str">
        <f>IF(COUNT($A383)=0,"",IF($A383&lt;&gt;DR!$B385,"ERR",DR!AP385))</f>
        <v/>
      </c>
      <c r="O383" s="2" t="str">
        <f>IF(COUNT($A383)=0,"",IF(N383="3E","3E",IF(N383="","I",LOOKUP(N383/P$2,{0,0.4,0.45,0.5,0.55,0.6,0.65,0.7,0.75,0.8,1},{"F","D","C","C+","B-","B","B+","A-","A","A+"}))))</f>
        <v/>
      </c>
      <c r="P383" s="99" t="str">
        <f>IF(COUNT($A383)=0,"",IF(N383="","--",IF(N383="3E","3E",LOOKUP(N383/P$2,{0,0.4,0.45,0.5,0.55,0.6,0.65,0.7,0.75,0.8,1},{0,2,2.25,2.5,2.75,3,3.25,3.5,3.75,4}))))</f>
        <v/>
      </c>
      <c r="Q383" s="5" t="str">
        <f>IF(COUNT($A383)=0,"",IF($A383&lt;&gt;DR!$B385,"ERR",DR!AX385))</f>
        <v/>
      </c>
      <c r="R383" s="2" t="str">
        <f>IF(COUNT($A383)=0,"",IF(Q383="3E","3E",IF(Q383="","I",LOOKUP(Q383/S$2,{0,0.4,0.45,0.5,0.55,0.6,0.65,0.7,0.75,0.8,1},{"F","D","C","C+","B-","B","B+","A-","A","A+"}))))</f>
        <v/>
      </c>
      <c r="S383" s="99" t="str">
        <f>IF(COUNT($A383)=0,"",IF(Q383="","--",IF(Q383="3E","3E",LOOKUP(Q383/S$2,{0,0.4,0.45,0.5,0.55,0.6,0.65,0.7,0.75,0.8,1},{0,2,2.25,2.5,2.75,3,3.25,3.5,3.75,4}))))</f>
        <v/>
      </c>
      <c r="T383" s="5" t="str">
        <f>IF(OR(COUNT($A383)=0,DR!BZ385=""),"",IF($A383&lt;&gt;DR!$B385,"ERR",DR!BZ385))</f>
        <v/>
      </c>
      <c r="U383" s="2" t="str">
        <f>IF(COUNT($A383)=0,"",IF(T383="3E","3E",IF(T383="","I",LOOKUP(T383/V$2,{0,0.4,0.45,0.5,0.55,0.6,0.65,0.7,0.75,0.8,1},{"F","D","C","C+","B-","B","B+","A-","A","A+"}))))</f>
        <v/>
      </c>
      <c r="V383" s="99" t="str">
        <f>IF(COUNT($A383)=0,"",IF(T383="","--",IF(T383="3E","3E",LOOKUP(T383/V$2,{0,0.4,0.45,0.5,0.55,0.6,0.65,0.7,0.75,0.8,1},{0,2,2.25,2.5,2.75,3,3.25,3.5,3.75,4}))))</f>
        <v/>
      </c>
      <c r="W383" s="5" t="str">
        <f>IF(COUNT($A383)=0,"",IF($A383&lt;&gt;DR!$B385,"ERR",IF(DR!$A385="IM",DR!CL385,DR!CK385)))</f>
        <v/>
      </c>
      <c r="X383" s="2" t="str">
        <f>IF(COUNT($A383)=0,"",IF(W383="3E","3E",IF(W383="","I",LOOKUP(W383/Y$2,{0,0.4,0.45,0.5,0.55,0.6,0.65,0.7,0.75,0.8,1},{"F","D","C","C+","B-","B","B+","A-","A","A+"}))))</f>
        <v/>
      </c>
      <c r="Y383" s="99" t="str">
        <f>IF(COUNT($A383)=0,"",IF(W383="","--",IF(W383="3E","3E",LOOKUP(W383/Y$2,{0,0.4,0.45,0.5,0.55,0.6,0.65,0.7,0.75,0.8,1},{0,2,2.25,2.5,2.75,3,3.25,3.5,3.75,4}))))</f>
        <v/>
      </c>
      <c r="Z383" s="5" t="str">
        <f>IF(COUNT($A383)=0,"",IF($A383&lt;&gt;DR!$B385,"ERR",DR!BF385))</f>
        <v/>
      </c>
      <c r="AA383" s="2" t="str">
        <f>IF(COUNT($A383)=0,"",IF(Z383="3E","3E",IF(Z383="","I",LOOKUP(Z383/AB$2,{0,0.4,0.45,0.5,0.55,0.6,0.65,0.7,0.75,0.8,1},{"F","D","C","C+","B-","B","B+","A-","A","A+"}))))</f>
        <v/>
      </c>
      <c r="AB383" s="99" t="str">
        <f>IF(COUNT($A383)=0,"",IF(Z383="","--",IF(Z383="3E","3E",LOOKUP(Z383/AB$2,{0,0.4,0.45,0.5,0.55,0.6,0.65,0.7,0.75,0.8,1},{0,2,2.25,2.5,2.75,3,3.25,3.5,3.75,4}))))</f>
        <v/>
      </c>
      <c r="AC383" s="5" t="str">
        <f>IF(COUNT($A383)=0,"",IF($A383&lt;&gt;DR!$B385,"ERR",DR!BG385))</f>
        <v/>
      </c>
      <c r="AD383" s="2" t="str">
        <f>IF(COUNT($A383)=0,"",IF(AC383="3E","3E",IF(AC383="","I",LOOKUP(AC383/AE$2,{0,0.4,0.45,0.5,0.55,0.6,0.65,0.7,0.75,0.8,1},{"F","D","C","C+","B-","B","B+","A-","A","A+"}))))</f>
        <v/>
      </c>
      <c r="AE383" s="99" t="str">
        <f>IF(COUNT($A383)=0,"",IF(AC383="","--",IF(AC383="3E","3E",LOOKUP(AC383/AE$2,{0,0.4,0.45,0.5,0.55,0.6,0.65,0.7,0.75,0.8,1},{0,2,2.25,2.5,2.75,3,3.25,3.5,3.75,4}))))</f>
        <v/>
      </c>
      <c r="AF383" s="5" t="str">
        <f>IF(COUNT($A383)=0,"",IF($A383&lt;&gt;DR!$B385,"ERR",DR!BQ385))</f>
        <v/>
      </c>
      <c r="AG383" s="2" t="str">
        <f>IF(COUNT($A383)=0,"",IF(AF383="3E","3E",IF(AF383="","I",LOOKUP(AF383/AH$2,{0,0.4,0.45,0.5,0.55,0.6,0.65,0.7,0.75,0.8,1},{"F","D","C","C+","B-","B","B+","A-","A","A+"}))))</f>
        <v/>
      </c>
      <c r="AH383" s="99" t="str">
        <f>IF(COUNT($A383)=0,"",IF(AF383="","--",IF(AF383="3E","3E",LOOKUP(AF383/AH$2,{0,0.4,0.45,0.5,0.55,0.6,0.65,0.7,0.75,0.8,1},{0,2,2.25,2.5,2.75,3,3.25,3.5,3.75,4}))))</f>
        <v/>
      </c>
      <c r="AI383" s="5" t="str">
        <f>IF(COUNT($A383)=0,"",IF($A383&lt;&gt;DR!$B385,"ERR",DR!BY385))</f>
        <v/>
      </c>
      <c r="AJ383" s="2" t="str">
        <f>IF(COUNT($A383)=0,"",IF(AI383="3E","3E",IF(AI383="","I",LOOKUP(AI383/AK$2,{0,0.4,0.45,0.5,0.55,0.6,0.65,0.7,0.75,0.8,1},{"F","D","C","C+","B-","B","B+","A-","A","A+"}))))</f>
        <v/>
      </c>
      <c r="AK383" s="103" t="str">
        <f>IF(COUNT($A383)=0,"",IF(AI383="","--",IF(AI383="3E","3E",LOOKUP(AI383/AK$2,{0,0.4,0.45,0.5,0.55,0.6,0.65,0.7,0.75,0.8,1},{0,2,2.25,2.5,2.75,3,3.25,3.5,3.75,4}))))</f>
        <v/>
      </c>
      <c r="AL383" s="94" t="str">
        <f>IFERROR(IF(COUNT($A383)=0,"",IF(COUNT(W383)=0,"--",IF(COUNTIF(B383:AK383,"3E")&gt;0,"3E",SUM(IF(D383&gt;=2,D383*$D$3),IF(G383&gt;=2,G383*$G$3),IF(J383&gt;=2,J383*$J$3),IF(M383&gt;=2,M383*$M$3),IF(P383&gt;=2,P383*$P$3),IF(S383&gt;=2,S383*$S$3),IF(V383&gt;=2,V383*$V$3),IF(Y383&gt;=2,Y383*$Y$3),IF(AB383&gt;=2,AB383*$AB$3),IF(AE383&gt;=2,AE383*$AE$3),IF(AH383&gt;=2,AH383*$AH$3),IF(AK383&gt;=2,AK383*$AK$3))))),"")</f>
        <v/>
      </c>
      <c r="AM383" s="4" t="str">
        <f>IF(COUNT($A383)=0,"",IF(COUNT(W383)=0,"--",IF(COUNTIF(B383:Y383,"3E")&gt;0,"3E",TRUNC(SUM(IF(N(D383)&gt;=2,D$3*D383,0),IF(N(G383)&gt;=2,G$3*G383,0),IF(N(J383)&gt;=2,J$3*J383,0),IF(N(M383)&gt;=2,M$3*M383,0),IF(N(P383)&gt;=2,P$3*P383,0),IF(N(S383)&gt;=2,S$3*S383,0),IF(N(AB383)&gt;=2,AB$3*AB383,0),IF(N(AE383)&gt;=2,AE$3*AE383,0),IF(N(AH383)&gt;=2,AH$3*AH383,0),IF(N(V383)&gt;=2,V$3*V383,0),IF(N(Y383)&gt;=2,Y$3*Y383,0))/TCP,3))))</f>
        <v/>
      </c>
      <c r="AN383" s="2" t="str">
        <f>IFERROR(IF(COUNT($A383)=0,"",IF(COUNT(W383)=0,"--",IF(COUNTIF(B383:AK383,"3E")&gt;0,"3E",SUM(IF(D383&gt;=2,$D$3),IF(G383&gt;=2,$G$3),IF(J383&gt;=2,$J$3),IF(M383&gt;=2,$M$3),IF(P383&gt;=2,$P$3),IF(S383&gt;=2,$S$3),IF(V383&gt;=2,$V$3),IF(Y383&gt;=2,$Y$3),IF(AB383&gt;=2,$AB$3),IF(AE383&gt;=2,$AE$3),IF(AH383&gt;=2,$AH$3),IF(AK383&gt;=2,$AK$3))))),"")</f>
        <v/>
      </c>
      <c r="AO383" s="2" t="str">
        <f>IF(AM383="3E","3E",IF(COUNT($A383)=0,"",IF(COUNT(AK383)=0,"I",LOOKUP(AM383,{0,2,2.25,2.5,2.75,3,3.25,3.5,3.75,4},{"F","D","C","C+","B-","B","B+","A-","A","A+"}))))</f>
        <v/>
      </c>
      <c r="AP383" s="2" t="str">
        <f>IF(AM383="3E","3E",IF(OR(COUNT($A383)=0,COUNT(W383)=0),"",IF(AND(Y383&gt;=2,AM383&gt;=2,AN383&gt;=28),"PASS","FAIL")))</f>
        <v/>
      </c>
      <c r="AQ383" s="2" t="str">
        <f>IF(COUNT($A383)=0,"",IF(AP383="3E","3E",IF(AP383="PASS",CONCATENATE(IF(N(D383)&lt;2,"411F,",""),IF(N(G383)&lt;2,"412F,",""),IF(N(J383)&lt;2,"413F,",""),IF(N(M383)&lt;2,"421F,",""),IF(N(P383)&lt;2,"422F,",""),IF(N(S383)&lt;2,"423F,",""),IF(N(AB383)&lt;2,"431F,",""),IF(N(AE383)&lt;2,"432F,",""),IF(N(AH383)&lt;2,"433F,","")),"")))</f>
        <v/>
      </c>
      <c r="AR383" s="6" t="str">
        <f t="shared" si="6"/>
        <v/>
      </c>
    </row>
    <row r="384" spans="1:44" ht="18.95" customHeight="1" x14ac:dyDescent="0.25">
      <c r="A384" s="93" t="str">
        <f>IF(DR!$B386="","",DR!$B386)</f>
        <v/>
      </c>
      <c r="B384" s="5" t="str">
        <f>IF(COUNT($A384)=0,"",IF($A384&lt;&gt;DR!$B386,"ERR",DR!J386))</f>
        <v/>
      </c>
      <c r="C384" s="2" t="str">
        <f>IF(COUNT($A384)=0,"",IF(B384="3E","3E",IF(B384="","I",LOOKUP(B384/D$2,{0,0.4,0.45,0.5,0.55,0.6,0.65,0.7,0.75,0.8,1},{"F","D","C","C+","B-","B","B+","A-","A","A+"}))))</f>
        <v/>
      </c>
      <c r="D384" s="99" t="str">
        <f>IF(COUNT($A384)=0,"",IF(B384="","--",IF(B384="3E","3E",LOOKUP(B384/D$2,{0,0.4,0.45,0.5,0.55,0.6,0.65,0.7,0.75,0.8,1},{0,2,2.25,2.5,2.75,3,3.25,3.5,3.75,4}))))</f>
        <v/>
      </c>
      <c r="E384" s="5" t="str">
        <f>IF(COUNT($A384)=0,"",IF($A384&lt;&gt;DR!$B386,"ERR",DR!R386))</f>
        <v/>
      </c>
      <c r="F384" s="2" t="str">
        <f>IF(COUNT($A384)=0,"",IF(E384="3E","3E",IF(E384="","I",LOOKUP(E384/G$2,{0,0.4,0.45,0.5,0.55,0.6,0.65,0.7,0.75,0.8,1},{"F","D","C","C+","B-","B","B+","A-","A","A+"}))))</f>
        <v/>
      </c>
      <c r="G384" s="99" t="str">
        <f>IF(COUNT($A384)=0,"",IF(E384="","--",IF(E384="3E","3E",LOOKUP(E384/G$2,{0,0.4,0.45,0.5,0.55,0.6,0.65,0.7,0.75,0.8,1},{0,2,2.25,2.5,2.75,3,3.25,3.5,3.75,4}))))</f>
        <v/>
      </c>
      <c r="H384" s="5" t="str">
        <f>IF(COUNT($A384)=0,"",IF($A384&lt;&gt;DR!$B386,"ERR",DR!Z386))</f>
        <v/>
      </c>
      <c r="I384" s="2" t="str">
        <f>IF(COUNT($A384)=0,"",IF(H384="3E","3E",IF(H384="","I",LOOKUP(H384/J$2,{0,0.4,0.45,0.5,0.55,0.6,0.65,0.7,0.75,0.8,1},{"F","D","C","C+","B-","B","B+","A-","A","A+"}))))</f>
        <v/>
      </c>
      <c r="J384" s="99" t="str">
        <f>IF(COUNT($A384)=0,"",IF(H384="","--",IF(H384="3E","3E",LOOKUP(H384/J$2,{0,0.4,0.45,0.5,0.55,0.6,0.65,0.7,0.75,0.8,1},{0,2,2.25,2.5,2.75,3,3.25,3.5,3.75,4}))))</f>
        <v/>
      </c>
      <c r="K384" s="5" t="str">
        <f>IF(COUNT($A384)=0,"",IF($A384&lt;&gt;DR!$B386,"ERR",DR!AH386))</f>
        <v/>
      </c>
      <c r="L384" s="2" t="str">
        <f>IF(COUNT($A384)=0,"",IF(K384="3E","3E",IF(K384="","I",LOOKUP(K384/M$2,{0,0.4,0.45,0.5,0.55,0.6,0.65,0.7,0.75,0.8,1},{"F","D","C","C+","B-","B","B+","A-","A","A+"}))))</f>
        <v/>
      </c>
      <c r="M384" s="99" t="str">
        <f>IF(COUNT($A384)=0,"",IF(K384="","--",IF(K384="3E","3E",LOOKUP(K384/M$2,{0,0.4,0.45,0.5,0.55,0.6,0.65,0.7,0.75,0.8,1},{0,2,2.25,2.5,2.75,3,3.25,3.5,3.75,4}))))</f>
        <v/>
      </c>
      <c r="N384" s="5" t="str">
        <f>IF(COUNT($A384)=0,"",IF($A384&lt;&gt;DR!$B386,"ERR",DR!AP386))</f>
        <v/>
      </c>
      <c r="O384" s="2" t="str">
        <f>IF(COUNT($A384)=0,"",IF(N384="3E","3E",IF(N384="","I",LOOKUP(N384/P$2,{0,0.4,0.45,0.5,0.55,0.6,0.65,0.7,0.75,0.8,1},{"F","D","C","C+","B-","B","B+","A-","A","A+"}))))</f>
        <v/>
      </c>
      <c r="P384" s="99" t="str">
        <f>IF(COUNT($A384)=0,"",IF(N384="","--",IF(N384="3E","3E",LOOKUP(N384/P$2,{0,0.4,0.45,0.5,0.55,0.6,0.65,0.7,0.75,0.8,1},{0,2,2.25,2.5,2.75,3,3.25,3.5,3.75,4}))))</f>
        <v/>
      </c>
      <c r="Q384" s="5" t="str">
        <f>IF(COUNT($A384)=0,"",IF($A384&lt;&gt;DR!$B386,"ERR",DR!AX386))</f>
        <v/>
      </c>
      <c r="R384" s="2" t="str">
        <f>IF(COUNT($A384)=0,"",IF(Q384="3E","3E",IF(Q384="","I",LOOKUP(Q384/S$2,{0,0.4,0.45,0.5,0.55,0.6,0.65,0.7,0.75,0.8,1},{"F","D","C","C+","B-","B","B+","A-","A","A+"}))))</f>
        <v/>
      </c>
      <c r="S384" s="99" t="str">
        <f>IF(COUNT($A384)=0,"",IF(Q384="","--",IF(Q384="3E","3E",LOOKUP(Q384/S$2,{0,0.4,0.45,0.5,0.55,0.6,0.65,0.7,0.75,0.8,1},{0,2,2.25,2.5,2.75,3,3.25,3.5,3.75,4}))))</f>
        <v/>
      </c>
      <c r="T384" s="5" t="str">
        <f>IF(OR(COUNT($A384)=0,DR!BZ386=""),"",IF($A384&lt;&gt;DR!$B386,"ERR",DR!BZ386))</f>
        <v/>
      </c>
      <c r="U384" s="2" t="str">
        <f>IF(COUNT($A384)=0,"",IF(T384="3E","3E",IF(T384="","I",LOOKUP(T384/V$2,{0,0.4,0.45,0.5,0.55,0.6,0.65,0.7,0.75,0.8,1},{"F","D","C","C+","B-","B","B+","A-","A","A+"}))))</f>
        <v/>
      </c>
      <c r="V384" s="99" t="str">
        <f>IF(COUNT($A384)=0,"",IF(T384="","--",IF(T384="3E","3E",LOOKUP(T384/V$2,{0,0.4,0.45,0.5,0.55,0.6,0.65,0.7,0.75,0.8,1},{0,2,2.25,2.5,2.75,3,3.25,3.5,3.75,4}))))</f>
        <v/>
      </c>
      <c r="W384" s="5" t="str">
        <f>IF(COUNT($A384)=0,"",IF($A384&lt;&gt;DR!$B386,"ERR",IF(DR!$A386="IM",DR!CL386,DR!CK386)))</f>
        <v/>
      </c>
      <c r="X384" s="2" t="str">
        <f>IF(COUNT($A384)=0,"",IF(W384="3E","3E",IF(W384="","I",LOOKUP(W384/Y$2,{0,0.4,0.45,0.5,0.55,0.6,0.65,0.7,0.75,0.8,1},{"F","D","C","C+","B-","B","B+","A-","A","A+"}))))</f>
        <v/>
      </c>
      <c r="Y384" s="99" t="str">
        <f>IF(COUNT($A384)=0,"",IF(W384="","--",IF(W384="3E","3E",LOOKUP(W384/Y$2,{0,0.4,0.45,0.5,0.55,0.6,0.65,0.7,0.75,0.8,1},{0,2,2.25,2.5,2.75,3,3.25,3.5,3.75,4}))))</f>
        <v/>
      </c>
      <c r="Z384" s="5" t="str">
        <f>IF(COUNT($A384)=0,"",IF($A384&lt;&gt;DR!$B386,"ERR",DR!BF386))</f>
        <v/>
      </c>
      <c r="AA384" s="2" t="str">
        <f>IF(COUNT($A384)=0,"",IF(Z384="3E","3E",IF(Z384="","I",LOOKUP(Z384/AB$2,{0,0.4,0.45,0.5,0.55,0.6,0.65,0.7,0.75,0.8,1},{"F","D","C","C+","B-","B","B+","A-","A","A+"}))))</f>
        <v/>
      </c>
      <c r="AB384" s="99" t="str">
        <f>IF(COUNT($A384)=0,"",IF(Z384="","--",IF(Z384="3E","3E",LOOKUP(Z384/AB$2,{0,0.4,0.45,0.5,0.55,0.6,0.65,0.7,0.75,0.8,1},{0,2,2.25,2.5,2.75,3,3.25,3.5,3.75,4}))))</f>
        <v/>
      </c>
      <c r="AC384" s="5" t="str">
        <f>IF(COUNT($A384)=0,"",IF($A384&lt;&gt;DR!$B386,"ERR",DR!BG386))</f>
        <v/>
      </c>
      <c r="AD384" s="2" t="str">
        <f>IF(COUNT($A384)=0,"",IF(AC384="3E","3E",IF(AC384="","I",LOOKUP(AC384/AE$2,{0,0.4,0.45,0.5,0.55,0.6,0.65,0.7,0.75,0.8,1},{"F","D","C","C+","B-","B","B+","A-","A","A+"}))))</f>
        <v/>
      </c>
      <c r="AE384" s="99" t="str">
        <f>IF(COUNT($A384)=0,"",IF(AC384="","--",IF(AC384="3E","3E",LOOKUP(AC384/AE$2,{0,0.4,0.45,0.5,0.55,0.6,0.65,0.7,0.75,0.8,1},{0,2,2.25,2.5,2.75,3,3.25,3.5,3.75,4}))))</f>
        <v/>
      </c>
      <c r="AF384" s="5" t="str">
        <f>IF(COUNT($A384)=0,"",IF($A384&lt;&gt;DR!$B386,"ERR",DR!BQ386))</f>
        <v/>
      </c>
      <c r="AG384" s="2" t="str">
        <f>IF(COUNT($A384)=0,"",IF(AF384="3E","3E",IF(AF384="","I",LOOKUP(AF384/AH$2,{0,0.4,0.45,0.5,0.55,0.6,0.65,0.7,0.75,0.8,1},{"F","D","C","C+","B-","B","B+","A-","A","A+"}))))</f>
        <v/>
      </c>
      <c r="AH384" s="99" t="str">
        <f>IF(COUNT($A384)=0,"",IF(AF384="","--",IF(AF384="3E","3E",LOOKUP(AF384/AH$2,{0,0.4,0.45,0.5,0.55,0.6,0.65,0.7,0.75,0.8,1},{0,2,2.25,2.5,2.75,3,3.25,3.5,3.75,4}))))</f>
        <v/>
      </c>
      <c r="AI384" s="5" t="str">
        <f>IF(COUNT($A384)=0,"",IF($A384&lt;&gt;DR!$B386,"ERR",DR!BY386))</f>
        <v/>
      </c>
      <c r="AJ384" s="2" t="str">
        <f>IF(COUNT($A384)=0,"",IF(AI384="3E","3E",IF(AI384="","I",LOOKUP(AI384/AK$2,{0,0.4,0.45,0.5,0.55,0.6,0.65,0.7,0.75,0.8,1},{"F","D","C","C+","B-","B","B+","A-","A","A+"}))))</f>
        <v/>
      </c>
      <c r="AK384" s="103" t="str">
        <f>IF(COUNT($A384)=0,"",IF(AI384="","--",IF(AI384="3E","3E",LOOKUP(AI384/AK$2,{0,0.4,0.45,0.5,0.55,0.6,0.65,0.7,0.75,0.8,1},{0,2,2.25,2.5,2.75,3,3.25,3.5,3.75,4}))))</f>
        <v/>
      </c>
      <c r="AL384" s="94" t="str">
        <f>IFERROR(IF(COUNT($A384)=0,"",IF(COUNT(W384)=0,"--",IF(COUNTIF(B384:AK384,"3E")&gt;0,"3E",SUM(IF(D384&gt;=2,D384*$D$3),IF(G384&gt;=2,G384*$G$3),IF(J384&gt;=2,J384*$J$3),IF(M384&gt;=2,M384*$M$3),IF(P384&gt;=2,P384*$P$3),IF(S384&gt;=2,S384*$S$3),IF(V384&gt;=2,V384*$V$3),IF(Y384&gt;=2,Y384*$Y$3),IF(AB384&gt;=2,AB384*$AB$3),IF(AE384&gt;=2,AE384*$AE$3),IF(AH384&gt;=2,AH384*$AH$3),IF(AK384&gt;=2,AK384*$AK$3))))),"")</f>
        <v/>
      </c>
      <c r="AM384" s="4" t="str">
        <f>IF(COUNT($A384)=0,"",IF(COUNT(W384)=0,"--",IF(COUNTIF(B384:Y384,"3E")&gt;0,"3E",TRUNC(SUM(IF(N(D384)&gt;=2,D$3*D384,0),IF(N(G384)&gt;=2,G$3*G384,0),IF(N(J384)&gt;=2,J$3*J384,0),IF(N(M384)&gt;=2,M$3*M384,0),IF(N(P384)&gt;=2,P$3*P384,0),IF(N(S384)&gt;=2,S$3*S384,0),IF(N(AB384)&gt;=2,AB$3*AB384,0),IF(N(AE384)&gt;=2,AE$3*AE384,0),IF(N(AH384)&gt;=2,AH$3*AH384,0),IF(N(V384)&gt;=2,V$3*V384,0),IF(N(Y384)&gt;=2,Y$3*Y384,0))/TCP,3))))</f>
        <v/>
      </c>
      <c r="AN384" s="2" t="str">
        <f>IFERROR(IF(COUNT($A384)=0,"",IF(COUNT(W384)=0,"--",IF(COUNTIF(B384:AK384,"3E")&gt;0,"3E",SUM(IF(D384&gt;=2,$D$3),IF(G384&gt;=2,$G$3),IF(J384&gt;=2,$J$3),IF(M384&gt;=2,$M$3),IF(P384&gt;=2,$P$3),IF(S384&gt;=2,$S$3),IF(V384&gt;=2,$V$3),IF(Y384&gt;=2,$Y$3),IF(AB384&gt;=2,$AB$3),IF(AE384&gt;=2,$AE$3),IF(AH384&gt;=2,$AH$3),IF(AK384&gt;=2,$AK$3))))),"")</f>
        <v/>
      </c>
      <c r="AO384" s="2" t="str">
        <f>IF(AM384="3E","3E",IF(COUNT($A384)=0,"",IF(COUNT(AK384)=0,"I",LOOKUP(AM384,{0,2,2.25,2.5,2.75,3,3.25,3.5,3.75,4},{"F","D","C","C+","B-","B","B+","A-","A","A+"}))))</f>
        <v/>
      </c>
      <c r="AP384" s="2" t="str">
        <f>IF(AM384="3E","3E",IF(OR(COUNT($A384)=0,COUNT(W384)=0),"",IF(AND(Y384&gt;=2,AM384&gt;=2,AN384&gt;=28),"PASS","FAIL")))</f>
        <v/>
      </c>
      <c r="AQ384" s="2" t="str">
        <f>IF(COUNT($A384)=0,"",IF(AP384="3E","3E",IF(AP384="PASS",CONCATENATE(IF(N(D384)&lt;2,"411F,",""),IF(N(G384)&lt;2,"412F,",""),IF(N(J384)&lt;2,"413F,",""),IF(N(M384)&lt;2,"421F,",""),IF(N(P384)&lt;2,"422F,",""),IF(N(S384)&lt;2,"423F,",""),IF(N(AB384)&lt;2,"431F,",""),IF(N(AE384)&lt;2,"432F,",""),IF(N(AH384)&lt;2,"433F,","")),"")))</f>
        <v/>
      </c>
      <c r="AR384" s="6" t="str">
        <f t="shared" si="6"/>
        <v/>
      </c>
    </row>
    <row r="385" spans="1:44" ht="18.95" customHeight="1" x14ac:dyDescent="0.25">
      <c r="A385" s="93" t="str">
        <f>IF(DR!$B387="","",DR!$B387)</f>
        <v/>
      </c>
      <c r="B385" s="5" t="str">
        <f>IF(COUNT($A385)=0,"",IF($A385&lt;&gt;DR!$B387,"ERR",DR!J387))</f>
        <v/>
      </c>
      <c r="C385" s="2" t="str">
        <f>IF(COUNT($A385)=0,"",IF(B385="3E","3E",IF(B385="","I",LOOKUP(B385/D$2,{0,0.4,0.45,0.5,0.55,0.6,0.65,0.7,0.75,0.8,1},{"F","D","C","C+","B-","B","B+","A-","A","A+"}))))</f>
        <v/>
      </c>
      <c r="D385" s="99" t="str">
        <f>IF(COUNT($A385)=0,"",IF(B385="","--",IF(B385="3E","3E",LOOKUP(B385/D$2,{0,0.4,0.45,0.5,0.55,0.6,0.65,0.7,0.75,0.8,1},{0,2,2.25,2.5,2.75,3,3.25,3.5,3.75,4}))))</f>
        <v/>
      </c>
      <c r="E385" s="5" t="str">
        <f>IF(COUNT($A385)=0,"",IF($A385&lt;&gt;DR!$B387,"ERR",DR!R387))</f>
        <v/>
      </c>
      <c r="F385" s="2" t="str">
        <f>IF(COUNT($A385)=0,"",IF(E385="3E","3E",IF(E385="","I",LOOKUP(E385/G$2,{0,0.4,0.45,0.5,0.55,0.6,0.65,0.7,0.75,0.8,1},{"F","D","C","C+","B-","B","B+","A-","A","A+"}))))</f>
        <v/>
      </c>
      <c r="G385" s="99" t="str">
        <f>IF(COUNT($A385)=0,"",IF(E385="","--",IF(E385="3E","3E",LOOKUP(E385/G$2,{0,0.4,0.45,0.5,0.55,0.6,0.65,0.7,0.75,0.8,1},{0,2,2.25,2.5,2.75,3,3.25,3.5,3.75,4}))))</f>
        <v/>
      </c>
      <c r="H385" s="5" t="str">
        <f>IF(COUNT($A385)=0,"",IF($A385&lt;&gt;DR!$B387,"ERR",DR!Z387))</f>
        <v/>
      </c>
      <c r="I385" s="2" t="str">
        <f>IF(COUNT($A385)=0,"",IF(H385="3E","3E",IF(H385="","I",LOOKUP(H385/J$2,{0,0.4,0.45,0.5,0.55,0.6,0.65,0.7,0.75,0.8,1},{"F","D","C","C+","B-","B","B+","A-","A","A+"}))))</f>
        <v/>
      </c>
      <c r="J385" s="99" t="str">
        <f>IF(COUNT($A385)=0,"",IF(H385="","--",IF(H385="3E","3E",LOOKUP(H385/J$2,{0,0.4,0.45,0.5,0.55,0.6,0.65,0.7,0.75,0.8,1},{0,2,2.25,2.5,2.75,3,3.25,3.5,3.75,4}))))</f>
        <v/>
      </c>
      <c r="K385" s="5" t="str">
        <f>IF(COUNT($A385)=0,"",IF($A385&lt;&gt;DR!$B387,"ERR",DR!AH387))</f>
        <v/>
      </c>
      <c r="L385" s="2" t="str">
        <f>IF(COUNT($A385)=0,"",IF(K385="3E","3E",IF(K385="","I",LOOKUP(K385/M$2,{0,0.4,0.45,0.5,0.55,0.6,0.65,0.7,0.75,0.8,1},{"F","D","C","C+","B-","B","B+","A-","A","A+"}))))</f>
        <v/>
      </c>
      <c r="M385" s="99" t="str">
        <f>IF(COUNT($A385)=0,"",IF(K385="","--",IF(K385="3E","3E",LOOKUP(K385/M$2,{0,0.4,0.45,0.5,0.55,0.6,0.65,0.7,0.75,0.8,1},{0,2,2.25,2.5,2.75,3,3.25,3.5,3.75,4}))))</f>
        <v/>
      </c>
      <c r="N385" s="5" t="str">
        <f>IF(COUNT($A385)=0,"",IF($A385&lt;&gt;DR!$B387,"ERR",DR!AP387))</f>
        <v/>
      </c>
      <c r="O385" s="2" t="str">
        <f>IF(COUNT($A385)=0,"",IF(N385="3E","3E",IF(N385="","I",LOOKUP(N385/P$2,{0,0.4,0.45,0.5,0.55,0.6,0.65,0.7,0.75,0.8,1},{"F","D","C","C+","B-","B","B+","A-","A","A+"}))))</f>
        <v/>
      </c>
      <c r="P385" s="99" t="str">
        <f>IF(COUNT($A385)=0,"",IF(N385="","--",IF(N385="3E","3E",LOOKUP(N385/P$2,{0,0.4,0.45,0.5,0.55,0.6,0.65,0.7,0.75,0.8,1},{0,2,2.25,2.5,2.75,3,3.25,3.5,3.75,4}))))</f>
        <v/>
      </c>
      <c r="Q385" s="5" t="str">
        <f>IF(COUNT($A385)=0,"",IF($A385&lt;&gt;DR!$B387,"ERR",DR!AX387))</f>
        <v/>
      </c>
      <c r="R385" s="2" t="str">
        <f>IF(COUNT($A385)=0,"",IF(Q385="3E","3E",IF(Q385="","I",LOOKUP(Q385/S$2,{0,0.4,0.45,0.5,0.55,0.6,0.65,0.7,0.75,0.8,1},{"F","D","C","C+","B-","B","B+","A-","A","A+"}))))</f>
        <v/>
      </c>
      <c r="S385" s="99" t="str">
        <f>IF(COUNT($A385)=0,"",IF(Q385="","--",IF(Q385="3E","3E",LOOKUP(Q385/S$2,{0,0.4,0.45,0.5,0.55,0.6,0.65,0.7,0.75,0.8,1},{0,2,2.25,2.5,2.75,3,3.25,3.5,3.75,4}))))</f>
        <v/>
      </c>
      <c r="T385" s="5" t="str">
        <f>IF(OR(COUNT($A385)=0,DR!BZ387=""),"",IF($A385&lt;&gt;DR!$B387,"ERR",DR!BZ387))</f>
        <v/>
      </c>
      <c r="U385" s="2" t="str">
        <f>IF(COUNT($A385)=0,"",IF(T385="3E","3E",IF(T385="","I",LOOKUP(T385/V$2,{0,0.4,0.45,0.5,0.55,0.6,0.65,0.7,0.75,0.8,1},{"F","D","C","C+","B-","B","B+","A-","A","A+"}))))</f>
        <v/>
      </c>
      <c r="V385" s="99" t="str">
        <f>IF(COUNT($A385)=0,"",IF(T385="","--",IF(T385="3E","3E",LOOKUP(T385/V$2,{0,0.4,0.45,0.5,0.55,0.6,0.65,0.7,0.75,0.8,1},{0,2,2.25,2.5,2.75,3,3.25,3.5,3.75,4}))))</f>
        <v/>
      </c>
      <c r="W385" s="5" t="str">
        <f>IF(COUNT($A385)=0,"",IF($A385&lt;&gt;DR!$B387,"ERR",IF(DR!$A387="IM",DR!CL387,DR!CK387)))</f>
        <v/>
      </c>
      <c r="X385" s="2" t="str">
        <f>IF(COUNT($A385)=0,"",IF(W385="3E","3E",IF(W385="","I",LOOKUP(W385/Y$2,{0,0.4,0.45,0.5,0.55,0.6,0.65,0.7,0.75,0.8,1},{"F","D","C","C+","B-","B","B+","A-","A","A+"}))))</f>
        <v/>
      </c>
      <c r="Y385" s="99" t="str">
        <f>IF(COUNT($A385)=0,"",IF(W385="","--",IF(W385="3E","3E",LOOKUP(W385/Y$2,{0,0.4,0.45,0.5,0.55,0.6,0.65,0.7,0.75,0.8,1},{0,2,2.25,2.5,2.75,3,3.25,3.5,3.75,4}))))</f>
        <v/>
      </c>
      <c r="Z385" s="5" t="str">
        <f>IF(COUNT($A385)=0,"",IF($A385&lt;&gt;DR!$B387,"ERR",DR!BF387))</f>
        <v/>
      </c>
      <c r="AA385" s="2" t="str">
        <f>IF(COUNT($A385)=0,"",IF(Z385="3E","3E",IF(Z385="","I",LOOKUP(Z385/AB$2,{0,0.4,0.45,0.5,0.55,0.6,0.65,0.7,0.75,0.8,1},{"F","D","C","C+","B-","B","B+","A-","A","A+"}))))</f>
        <v/>
      </c>
      <c r="AB385" s="99" t="str">
        <f>IF(COUNT($A385)=0,"",IF(Z385="","--",IF(Z385="3E","3E",LOOKUP(Z385/AB$2,{0,0.4,0.45,0.5,0.55,0.6,0.65,0.7,0.75,0.8,1},{0,2,2.25,2.5,2.75,3,3.25,3.5,3.75,4}))))</f>
        <v/>
      </c>
      <c r="AC385" s="5" t="str">
        <f>IF(COUNT($A385)=0,"",IF($A385&lt;&gt;DR!$B387,"ERR",DR!BG387))</f>
        <v/>
      </c>
      <c r="AD385" s="2" t="str">
        <f>IF(COUNT($A385)=0,"",IF(AC385="3E","3E",IF(AC385="","I",LOOKUP(AC385/AE$2,{0,0.4,0.45,0.5,0.55,0.6,0.65,0.7,0.75,0.8,1},{"F","D","C","C+","B-","B","B+","A-","A","A+"}))))</f>
        <v/>
      </c>
      <c r="AE385" s="99" t="str">
        <f>IF(COUNT($A385)=0,"",IF(AC385="","--",IF(AC385="3E","3E",LOOKUP(AC385/AE$2,{0,0.4,0.45,0.5,0.55,0.6,0.65,0.7,0.75,0.8,1},{0,2,2.25,2.5,2.75,3,3.25,3.5,3.75,4}))))</f>
        <v/>
      </c>
      <c r="AF385" s="5" t="str">
        <f>IF(COUNT($A385)=0,"",IF($A385&lt;&gt;DR!$B387,"ERR",DR!BQ387))</f>
        <v/>
      </c>
      <c r="AG385" s="2" t="str">
        <f>IF(COUNT($A385)=0,"",IF(AF385="3E","3E",IF(AF385="","I",LOOKUP(AF385/AH$2,{0,0.4,0.45,0.5,0.55,0.6,0.65,0.7,0.75,0.8,1},{"F","D","C","C+","B-","B","B+","A-","A","A+"}))))</f>
        <v/>
      </c>
      <c r="AH385" s="99" t="str">
        <f>IF(COUNT($A385)=0,"",IF(AF385="","--",IF(AF385="3E","3E",LOOKUP(AF385/AH$2,{0,0.4,0.45,0.5,0.55,0.6,0.65,0.7,0.75,0.8,1},{0,2,2.25,2.5,2.75,3,3.25,3.5,3.75,4}))))</f>
        <v/>
      </c>
      <c r="AI385" s="5" t="str">
        <f>IF(COUNT($A385)=0,"",IF($A385&lt;&gt;DR!$B387,"ERR",DR!BY387))</f>
        <v/>
      </c>
      <c r="AJ385" s="2" t="str">
        <f>IF(COUNT($A385)=0,"",IF(AI385="3E","3E",IF(AI385="","I",LOOKUP(AI385/AK$2,{0,0.4,0.45,0.5,0.55,0.6,0.65,0.7,0.75,0.8,1},{"F","D","C","C+","B-","B","B+","A-","A","A+"}))))</f>
        <v/>
      </c>
      <c r="AK385" s="103" t="str">
        <f>IF(COUNT($A385)=0,"",IF(AI385="","--",IF(AI385="3E","3E",LOOKUP(AI385/AK$2,{0,0.4,0.45,0.5,0.55,0.6,0.65,0.7,0.75,0.8,1},{0,2,2.25,2.5,2.75,3,3.25,3.5,3.75,4}))))</f>
        <v/>
      </c>
      <c r="AL385" s="94" t="str">
        <f>IFERROR(IF(COUNT($A385)=0,"",IF(COUNT(W385)=0,"--",IF(COUNTIF(B385:AK385,"3E")&gt;0,"3E",SUM(IF(D385&gt;=2,D385*$D$3),IF(G385&gt;=2,G385*$G$3),IF(J385&gt;=2,J385*$J$3),IF(M385&gt;=2,M385*$M$3),IF(P385&gt;=2,P385*$P$3),IF(S385&gt;=2,S385*$S$3),IF(V385&gt;=2,V385*$V$3),IF(Y385&gt;=2,Y385*$Y$3),IF(AB385&gt;=2,AB385*$AB$3),IF(AE385&gt;=2,AE385*$AE$3),IF(AH385&gt;=2,AH385*$AH$3),IF(AK385&gt;=2,AK385*$AK$3))))),"")</f>
        <v/>
      </c>
      <c r="AM385" s="4" t="str">
        <f>IF(COUNT($A385)=0,"",IF(COUNT(W385)=0,"--",IF(COUNTIF(B385:Y385,"3E")&gt;0,"3E",TRUNC(SUM(IF(N(D385)&gt;=2,D$3*D385,0),IF(N(G385)&gt;=2,G$3*G385,0),IF(N(J385)&gt;=2,J$3*J385,0),IF(N(M385)&gt;=2,M$3*M385,0),IF(N(P385)&gt;=2,P$3*P385,0),IF(N(S385)&gt;=2,S$3*S385,0),IF(N(AB385)&gt;=2,AB$3*AB385,0),IF(N(AE385)&gt;=2,AE$3*AE385,0),IF(N(AH385)&gt;=2,AH$3*AH385,0),IF(N(V385)&gt;=2,V$3*V385,0),IF(N(Y385)&gt;=2,Y$3*Y385,0))/TCP,3))))</f>
        <v/>
      </c>
      <c r="AN385" s="2" t="str">
        <f>IFERROR(IF(COUNT($A385)=0,"",IF(COUNT(W385)=0,"--",IF(COUNTIF(B385:AK385,"3E")&gt;0,"3E",SUM(IF(D385&gt;=2,$D$3),IF(G385&gt;=2,$G$3),IF(J385&gt;=2,$J$3),IF(M385&gt;=2,$M$3),IF(P385&gt;=2,$P$3),IF(S385&gt;=2,$S$3),IF(V385&gt;=2,$V$3),IF(Y385&gt;=2,$Y$3),IF(AB385&gt;=2,$AB$3),IF(AE385&gt;=2,$AE$3),IF(AH385&gt;=2,$AH$3),IF(AK385&gt;=2,$AK$3))))),"")</f>
        <v/>
      </c>
      <c r="AO385" s="2" t="str">
        <f>IF(AM385="3E","3E",IF(COUNT($A385)=0,"",IF(COUNT(AK385)=0,"I",LOOKUP(AM385,{0,2,2.25,2.5,2.75,3,3.25,3.5,3.75,4},{"F","D","C","C+","B-","B","B+","A-","A","A+"}))))</f>
        <v/>
      </c>
      <c r="AP385" s="2" t="str">
        <f>IF(AM385="3E","3E",IF(OR(COUNT($A385)=0,COUNT(W385)=0),"",IF(AND(Y385&gt;=2,AM385&gt;=2,AN385&gt;=28),"PASS","FAIL")))</f>
        <v/>
      </c>
      <c r="AQ385" s="2" t="str">
        <f>IF(COUNT($A385)=0,"",IF(AP385="3E","3E",IF(AP385="PASS",CONCATENATE(IF(N(D385)&lt;2,"411F,",""),IF(N(G385)&lt;2,"412F,",""),IF(N(J385)&lt;2,"413F,",""),IF(N(M385)&lt;2,"421F,",""),IF(N(P385)&lt;2,"422F,",""),IF(N(S385)&lt;2,"423F,",""),IF(N(AB385)&lt;2,"431F,",""),IF(N(AE385)&lt;2,"432F,",""),IF(N(AH385)&lt;2,"433F,","")),"")))</f>
        <v/>
      </c>
      <c r="AR385" s="6" t="str">
        <f t="shared" si="6"/>
        <v/>
      </c>
    </row>
    <row r="386" spans="1:44" ht="18.95" customHeight="1" x14ac:dyDescent="0.25">
      <c r="A386" s="93" t="str">
        <f>IF(DR!$B388="","",DR!$B388)</f>
        <v/>
      </c>
      <c r="B386" s="5" t="str">
        <f>IF(COUNT($A386)=0,"",IF($A386&lt;&gt;DR!$B388,"ERR",DR!J388))</f>
        <v/>
      </c>
      <c r="C386" s="2" t="str">
        <f>IF(COUNT($A386)=0,"",IF(B386="3E","3E",IF(B386="","I",LOOKUP(B386/D$2,{0,0.4,0.45,0.5,0.55,0.6,0.65,0.7,0.75,0.8,1},{"F","D","C","C+","B-","B","B+","A-","A","A+"}))))</f>
        <v/>
      </c>
      <c r="D386" s="99" t="str">
        <f>IF(COUNT($A386)=0,"",IF(B386="","--",IF(B386="3E","3E",LOOKUP(B386/D$2,{0,0.4,0.45,0.5,0.55,0.6,0.65,0.7,0.75,0.8,1},{0,2,2.25,2.5,2.75,3,3.25,3.5,3.75,4}))))</f>
        <v/>
      </c>
      <c r="E386" s="5" t="str">
        <f>IF(COUNT($A386)=0,"",IF($A386&lt;&gt;DR!$B388,"ERR",DR!R388))</f>
        <v/>
      </c>
      <c r="F386" s="2" t="str">
        <f>IF(COUNT($A386)=0,"",IF(E386="3E","3E",IF(E386="","I",LOOKUP(E386/G$2,{0,0.4,0.45,0.5,0.55,0.6,0.65,0.7,0.75,0.8,1},{"F","D","C","C+","B-","B","B+","A-","A","A+"}))))</f>
        <v/>
      </c>
      <c r="G386" s="99" t="str">
        <f>IF(COUNT($A386)=0,"",IF(E386="","--",IF(E386="3E","3E",LOOKUP(E386/G$2,{0,0.4,0.45,0.5,0.55,0.6,0.65,0.7,0.75,0.8,1},{0,2,2.25,2.5,2.75,3,3.25,3.5,3.75,4}))))</f>
        <v/>
      </c>
      <c r="H386" s="5" t="str">
        <f>IF(COUNT($A386)=0,"",IF($A386&lt;&gt;DR!$B388,"ERR",DR!Z388))</f>
        <v/>
      </c>
      <c r="I386" s="2" t="str">
        <f>IF(COUNT($A386)=0,"",IF(H386="3E","3E",IF(H386="","I",LOOKUP(H386/J$2,{0,0.4,0.45,0.5,0.55,0.6,0.65,0.7,0.75,0.8,1},{"F","D","C","C+","B-","B","B+","A-","A","A+"}))))</f>
        <v/>
      </c>
      <c r="J386" s="99" t="str">
        <f>IF(COUNT($A386)=0,"",IF(H386="","--",IF(H386="3E","3E",LOOKUP(H386/J$2,{0,0.4,0.45,0.5,0.55,0.6,0.65,0.7,0.75,0.8,1},{0,2,2.25,2.5,2.75,3,3.25,3.5,3.75,4}))))</f>
        <v/>
      </c>
      <c r="K386" s="5" t="str">
        <f>IF(COUNT($A386)=0,"",IF($A386&lt;&gt;DR!$B388,"ERR",DR!AH388))</f>
        <v/>
      </c>
      <c r="L386" s="2" t="str">
        <f>IF(COUNT($A386)=0,"",IF(K386="3E","3E",IF(K386="","I",LOOKUP(K386/M$2,{0,0.4,0.45,0.5,0.55,0.6,0.65,0.7,0.75,0.8,1},{"F","D","C","C+","B-","B","B+","A-","A","A+"}))))</f>
        <v/>
      </c>
      <c r="M386" s="99" t="str">
        <f>IF(COUNT($A386)=0,"",IF(K386="","--",IF(K386="3E","3E",LOOKUP(K386/M$2,{0,0.4,0.45,0.5,0.55,0.6,0.65,0.7,0.75,0.8,1},{0,2,2.25,2.5,2.75,3,3.25,3.5,3.75,4}))))</f>
        <v/>
      </c>
      <c r="N386" s="5" t="str">
        <f>IF(COUNT($A386)=0,"",IF($A386&lt;&gt;DR!$B388,"ERR",DR!AP388))</f>
        <v/>
      </c>
      <c r="O386" s="2" t="str">
        <f>IF(COUNT($A386)=0,"",IF(N386="3E","3E",IF(N386="","I",LOOKUP(N386/P$2,{0,0.4,0.45,0.5,0.55,0.6,0.65,0.7,0.75,0.8,1},{"F","D","C","C+","B-","B","B+","A-","A","A+"}))))</f>
        <v/>
      </c>
      <c r="P386" s="99" t="str">
        <f>IF(COUNT($A386)=0,"",IF(N386="","--",IF(N386="3E","3E",LOOKUP(N386/P$2,{0,0.4,0.45,0.5,0.55,0.6,0.65,0.7,0.75,0.8,1},{0,2,2.25,2.5,2.75,3,3.25,3.5,3.75,4}))))</f>
        <v/>
      </c>
      <c r="Q386" s="5" t="str">
        <f>IF(COUNT($A386)=0,"",IF($A386&lt;&gt;DR!$B388,"ERR",DR!AX388))</f>
        <v/>
      </c>
      <c r="R386" s="2" t="str">
        <f>IF(COUNT($A386)=0,"",IF(Q386="3E","3E",IF(Q386="","I",LOOKUP(Q386/S$2,{0,0.4,0.45,0.5,0.55,0.6,0.65,0.7,0.75,0.8,1},{"F","D","C","C+","B-","B","B+","A-","A","A+"}))))</f>
        <v/>
      </c>
      <c r="S386" s="99" t="str">
        <f>IF(COUNT($A386)=0,"",IF(Q386="","--",IF(Q386="3E","3E",LOOKUP(Q386/S$2,{0,0.4,0.45,0.5,0.55,0.6,0.65,0.7,0.75,0.8,1},{0,2,2.25,2.5,2.75,3,3.25,3.5,3.75,4}))))</f>
        <v/>
      </c>
      <c r="T386" s="5" t="str">
        <f>IF(OR(COUNT($A386)=0,DR!BZ388=""),"",IF($A386&lt;&gt;DR!$B388,"ERR",DR!BZ388))</f>
        <v/>
      </c>
      <c r="U386" s="2" t="str">
        <f>IF(COUNT($A386)=0,"",IF(T386="3E","3E",IF(T386="","I",LOOKUP(T386/V$2,{0,0.4,0.45,0.5,0.55,0.6,0.65,0.7,0.75,0.8,1},{"F","D","C","C+","B-","B","B+","A-","A","A+"}))))</f>
        <v/>
      </c>
      <c r="V386" s="99" t="str">
        <f>IF(COUNT($A386)=0,"",IF(T386="","--",IF(T386="3E","3E",LOOKUP(T386/V$2,{0,0.4,0.45,0.5,0.55,0.6,0.65,0.7,0.75,0.8,1},{0,2,2.25,2.5,2.75,3,3.25,3.5,3.75,4}))))</f>
        <v/>
      </c>
      <c r="W386" s="5" t="str">
        <f>IF(COUNT($A386)=0,"",IF($A386&lt;&gt;DR!$B388,"ERR",IF(DR!$A388="IM",DR!CL388,DR!CK388)))</f>
        <v/>
      </c>
      <c r="X386" s="2" t="str">
        <f>IF(COUNT($A386)=0,"",IF(W386="3E","3E",IF(W386="","I",LOOKUP(W386/Y$2,{0,0.4,0.45,0.5,0.55,0.6,0.65,0.7,0.75,0.8,1},{"F","D","C","C+","B-","B","B+","A-","A","A+"}))))</f>
        <v/>
      </c>
      <c r="Y386" s="99" t="str">
        <f>IF(COUNT($A386)=0,"",IF(W386="","--",IF(W386="3E","3E",LOOKUP(W386/Y$2,{0,0.4,0.45,0.5,0.55,0.6,0.65,0.7,0.75,0.8,1},{0,2,2.25,2.5,2.75,3,3.25,3.5,3.75,4}))))</f>
        <v/>
      </c>
      <c r="Z386" s="5" t="str">
        <f>IF(COUNT($A386)=0,"",IF($A386&lt;&gt;DR!$B388,"ERR",DR!BF388))</f>
        <v/>
      </c>
      <c r="AA386" s="2" t="str">
        <f>IF(COUNT($A386)=0,"",IF(Z386="3E","3E",IF(Z386="","I",LOOKUP(Z386/AB$2,{0,0.4,0.45,0.5,0.55,0.6,0.65,0.7,0.75,0.8,1},{"F","D","C","C+","B-","B","B+","A-","A","A+"}))))</f>
        <v/>
      </c>
      <c r="AB386" s="99" t="str">
        <f>IF(COUNT($A386)=0,"",IF(Z386="","--",IF(Z386="3E","3E",LOOKUP(Z386/AB$2,{0,0.4,0.45,0.5,0.55,0.6,0.65,0.7,0.75,0.8,1},{0,2,2.25,2.5,2.75,3,3.25,3.5,3.75,4}))))</f>
        <v/>
      </c>
      <c r="AC386" s="5" t="str">
        <f>IF(COUNT($A386)=0,"",IF($A386&lt;&gt;DR!$B388,"ERR",DR!BG388))</f>
        <v/>
      </c>
      <c r="AD386" s="2" t="str">
        <f>IF(COUNT($A386)=0,"",IF(AC386="3E","3E",IF(AC386="","I",LOOKUP(AC386/AE$2,{0,0.4,0.45,0.5,0.55,0.6,0.65,0.7,0.75,0.8,1},{"F","D","C","C+","B-","B","B+","A-","A","A+"}))))</f>
        <v/>
      </c>
      <c r="AE386" s="99" t="str">
        <f>IF(COUNT($A386)=0,"",IF(AC386="","--",IF(AC386="3E","3E",LOOKUP(AC386/AE$2,{0,0.4,0.45,0.5,0.55,0.6,0.65,0.7,0.75,0.8,1},{0,2,2.25,2.5,2.75,3,3.25,3.5,3.75,4}))))</f>
        <v/>
      </c>
      <c r="AF386" s="5" t="str">
        <f>IF(COUNT($A386)=0,"",IF($A386&lt;&gt;DR!$B388,"ERR",DR!BQ388))</f>
        <v/>
      </c>
      <c r="AG386" s="2" t="str">
        <f>IF(COUNT($A386)=0,"",IF(AF386="3E","3E",IF(AF386="","I",LOOKUP(AF386/AH$2,{0,0.4,0.45,0.5,0.55,0.6,0.65,0.7,0.75,0.8,1},{"F","D","C","C+","B-","B","B+","A-","A","A+"}))))</f>
        <v/>
      </c>
      <c r="AH386" s="99" t="str">
        <f>IF(COUNT($A386)=0,"",IF(AF386="","--",IF(AF386="3E","3E",LOOKUP(AF386/AH$2,{0,0.4,0.45,0.5,0.55,0.6,0.65,0.7,0.75,0.8,1},{0,2,2.25,2.5,2.75,3,3.25,3.5,3.75,4}))))</f>
        <v/>
      </c>
      <c r="AI386" s="5" t="str">
        <f>IF(COUNT($A386)=0,"",IF($A386&lt;&gt;DR!$B388,"ERR",DR!BY388))</f>
        <v/>
      </c>
      <c r="AJ386" s="2" t="str">
        <f>IF(COUNT($A386)=0,"",IF(AI386="3E","3E",IF(AI386="","I",LOOKUP(AI386/AK$2,{0,0.4,0.45,0.5,0.55,0.6,0.65,0.7,0.75,0.8,1},{"F","D","C","C+","B-","B","B+","A-","A","A+"}))))</f>
        <v/>
      </c>
      <c r="AK386" s="103" t="str">
        <f>IF(COUNT($A386)=0,"",IF(AI386="","--",IF(AI386="3E","3E",LOOKUP(AI386/AK$2,{0,0.4,0.45,0.5,0.55,0.6,0.65,0.7,0.75,0.8,1},{0,2,2.25,2.5,2.75,3,3.25,3.5,3.75,4}))))</f>
        <v/>
      </c>
      <c r="AL386" s="94" t="str">
        <f>IFERROR(IF(COUNT($A386)=0,"",IF(COUNT(W386)=0,"--",IF(COUNTIF(B386:AK386,"3E")&gt;0,"3E",SUM(IF(D386&gt;=2,D386*$D$3),IF(G386&gt;=2,G386*$G$3),IF(J386&gt;=2,J386*$J$3),IF(M386&gt;=2,M386*$M$3),IF(P386&gt;=2,P386*$P$3),IF(S386&gt;=2,S386*$S$3),IF(V386&gt;=2,V386*$V$3),IF(Y386&gt;=2,Y386*$Y$3),IF(AB386&gt;=2,AB386*$AB$3),IF(AE386&gt;=2,AE386*$AE$3),IF(AH386&gt;=2,AH386*$AH$3),IF(AK386&gt;=2,AK386*$AK$3))))),"")</f>
        <v/>
      </c>
      <c r="AM386" s="4" t="str">
        <f>IF(COUNT($A386)=0,"",IF(COUNT(W386)=0,"--",IF(COUNTIF(B386:Y386,"3E")&gt;0,"3E",TRUNC(SUM(IF(N(D386)&gt;=2,D$3*D386,0),IF(N(G386)&gt;=2,G$3*G386,0),IF(N(J386)&gt;=2,J$3*J386,0),IF(N(M386)&gt;=2,M$3*M386,0),IF(N(P386)&gt;=2,P$3*P386,0),IF(N(S386)&gt;=2,S$3*S386,0),IF(N(AB386)&gt;=2,AB$3*AB386,0),IF(N(AE386)&gt;=2,AE$3*AE386,0),IF(N(AH386)&gt;=2,AH$3*AH386,0),IF(N(V386)&gt;=2,V$3*V386,0),IF(N(Y386)&gt;=2,Y$3*Y386,0))/TCP,3))))</f>
        <v/>
      </c>
      <c r="AN386" s="2" t="str">
        <f>IFERROR(IF(COUNT($A386)=0,"",IF(COUNT(W386)=0,"--",IF(COUNTIF(B386:AK386,"3E")&gt;0,"3E",SUM(IF(D386&gt;=2,$D$3),IF(G386&gt;=2,$G$3),IF(J386&gt;=2,$J$3),IF(M386&gt;=2,$M$3),IF(P386&gt;=2,$P$3),IF(S386&gt;=2,$S$3),IF(V386&gt;=2,$V$3),IF(Y386&gt;=2,$Y$3),IF(AB386&gt;=2,$AB$3),IF(AE386&gt;=2,$AE$3),IF(AH386&gt;=2,$AH$3),IF(AK386&gt;=2,$AK$3))))),"")</f>
        <v/>
      </c>
      <c r="AO386" s="2" t="str">
        <f>IF(AM386="3E","3E",IF(COUNT($A386)=0,"",IF(COUNT(AK386)=0,"I",LOOKUP(AM386,{0,2,2.25,2.5,2.75,3,3.25,3.5,3.75,4},{"F","D","C","C+","B-","B","B+","A-","A","A+"}))))</f>
        <v/>
      </c>
      <c r="AP386" s="2" t="str">
        <f>IF(AM386="3E","3E",IF(OR(COUNT($A386)=0,COUNT(W386)=0),"",IF(AND(Y386&gt;=2,AM386&gt;=2,AN386&gt;=28),"PASS","FAIL")))</f>
        <v/>
      </c>
      <c r="AQ386" s="2" t="str">
        <f>IF(COUNT($A386)=0,"",IF(AP386="3E","3E",IF(AP386="PASS",CONCATENATE(IF(N(D386)&lt;2,"411F,",""),IF(N(G386)&lt;2,"412F,",""),IF(N(J386)&lt;2,"413F,",""),IF(N(M386)&lt;2,"421F,",""),IF(N(P386)&lt;2,"422F,",""),IF(N(S386)&lt;2,"423F,",""),IF(N(AB386)&lt;2,"431F,",""),IF(N(AE386)&lt;2,"432F,",""),IF(N(AH386)&lt;2,"433F,","")),"")))</f>
        <v/>
      </c>
      <c r="AR386" s="6" t="str">
        <f t="shared" si="6"/>
        <v/>
      </c>
    </row>
    <row r="387" spans="1:44" ht="18.95" customHeight="1" x14ac:dyDescent="0.25">
      <c r="A387" s="93" t="str">
        <f>IF(DR!$B389="","",DR!$B389)</f>
        <v/>
      </c>
      <c r="B387" s="5" t="str">
        <f>IF(COUNT($A387)=0,"",IF($A387&lt;&gt;DR!$B389,"ERR",DR!J389))</f>
        <v/>
      </c>
      <c r="C387" s="2" t="str">
        <f>IF(COUNT($A387)=0,"",IF(B387="3E","3E",IF(B387="","I",LOOKUP(B387/D$2,{0,0.4,0.45,0.5,0.55,0.6,0.65,0.7,0.75,0.8,1},{"F","D","C","C+","B-","B","B+","A-","A","A+"}))))</f>
        <v/>
      </c>
      <c r="D387" s="99" t="str">
        <f>IF(COUNT($A387)=0,"",IF(B387="","--",IF(B387="3E","3E",LOOKUP(B387/D$2,{0,0.4,0.45,0.5,0.55,0.6,0.65,0.7,0.75,0.8,1},{0,2,2.25,2.5,2.75,3,3.25,3.5,3.75,4}))))</f>
        <v/>
      </c>
      <c r="E387" s="5" t="str">
        <f>IF(COUNT($A387)=0,"",IF($A387&lt;&gt;DR!$B389,"ERR",DR!R389))</f>
        <v/>
      </c>
      <c r="F387" s="2" t="str">
        <f>IF(COUNT($A387)=0,"",IF(E387="3E","3E",IF(E387="","I",LOOKUP(E387/G$2,{0,0.4,0.45,0.5,0.55,0.6,0.65,0.7,0.75,0.8,1},{"F","D","C","C+","B-","B","B+","A-","A","A+"}))))</f>
        <v/>
      </c>
      <c r="G387" s="99" t="str">
        <f>IF(COUNT($A387)=0,"",IF(E387="","--",IF(E387="3E","3E",LOOKUP(E387/G$2,{0,0.4,0.45,0.5,0.55,0.6,0.65,0.7,0.75,0.8,1},{0,2,2.25,2.5,2.75,3,3.25,3.5,3.75,4}))))</f>
        <v/>
      </c>
      <c r="H387" s="5" t="str">
        <f>IF(COUNT($A387)=0,"",IF($A387&lt;&gt;DR!$B389,"ERR",DR!Z389))</f>
        <v/>
      </c>
      <c r="I387" s="2" t="str">
        <f>IF(COUNT($A387)=0,"",IF(H387="3E","3E",IF(H387="","I",LOOKUP(H387/J$2,{0,0.4,0.45,0.5,0.55,0.6,0.65,0.7,0.75,0.8,1},{"F","D","C","C+","B-","B","B+","A-","A","A+"}))))</f>
        <v/>
      </c>
      <c r="J387" s="99" t="str">
        <f>IF(COUNT($A387)=0,"",IF(H387="","--",IF(H387="3E","3E",LOOKUP(H387/J$2,{0,0.4,0.45,0.5,0.55,0.6,0.65,0.7,0.75,0.8,1},{0,2,2.25,2.5,2.75,3,3.25,3.5,3.75,4}))))</f>
        <v/>
      </c>
      <c r="K387" s="5" t="str">
        <f>IF(COUNT($A387)=0,"",IF($A387&lt;&gt;DR!$B389,"ERR",DR!AH389))</f>
        <v/>
      </c>
      <c r="L387" s="2" t="str">
        <f>IF(COUNT($A387)=0,"",IF(K387="3E","3E",IF(K387="","I",LOOKUP(K387/M$2,{0,0.4,0.45,0.5,0.55,0.6,0.65,0.7,0.75,0.8,1},{"F","D","C","C+","B-","B","B+","A-","A","A+"}))))</f>
        <v/>
      </c>
      <c r="M387" s="99" t="str">
        <f>IF(COUNT($A387)=0,"",IF(K387="","--",IF(K387="3E","3E",LOOKUP(K387/M$2,{0,0.4,0.45,0.5,0.55,0.6,0.65,0.7,0.75,0.8,1},{0,2,2.25,2.5,2.75,3,3.25,3.5,3.75,4}))))</f>
        <v/>
      </c>
      <c r="N387" s="5" t="str">
        <f>IF(COUNT($A387)=0,"",IF($A387&lt;&gt;DR!$B389,"ERR",DR!AP389))</f>
        <v/>
      </c>
      <c r="O387" s="2" t="str">
        <f>IF(COUNT($A387)=0,"",IF(N387="3E","3E",IF(N387="","I",LOOKUP(N387/P$2,{0,0.4,0.45,0.5,0.55,0.6,0.65,0.7,0.75,0.8,1},{"F","D","C","C+","B-","B","B+","A-","A","A+"}))))</f>
        <v/>
      </c>
      <c r="P387" s="99" t="str">
        <f>IF(COUNT($A387)=0,"",IF(N387="","--",IF(N387="3E","3E",LOOKUP(N387/P$2,{0,0.4,0.45,0.5,0.55,0.6,0.65,0.7,0.75,0.8,1},{0,2,2.25,2.5,2.75,3,3.25,3.5,3.75,4}))))</f>
        <v/>
      </c>
      <c r="Q387" s="5" t="str">
        <f>IF(COUNT($A387)=0,"",IF($A387&lt;&gt;DR!$B389,"ERR",DR!AX389))</f>
        <v/>
      </c>
      <c r="R387" s="2" t="str">
        <f>IF(COUNT($A387)=0,"",IF(Q387="3E","3E",IF(Q387="","I",LOOKUP(Q387/S$2,{0,0.4,0.45,0.5,0.55,0.6,0.65,0.7,0.75,0.8,1},{"F","D","C","C+","B-","B","B+","A-","A","A+"}))))</f>
        <v/>
      </c>
      <c r="S387" s="99" t="str">
        <f>IF(COUNT($A387)=0,"",IF(Q387="","--",IF(Q387="3E","3E",LOOKUP(Q387/S$2,{0,0.4,0.45,0.5,0.55,0.6,0.65,0.7,0.75,0.8,1},{0,2,2.25,2.5,2.75,3,3.25,3.5,3.75,4}))))</f>
        <v/>
      </c>
      <c r="T387" s="5" t="str">
        <f>IF(OR(COUNT($A387)=0,DR!BZ389=""),"",IF($A387&lt;&gt;DR!$B389,"ERR",DR!BZ389))</f>
        <v/>
      </c>
      <c r="U387" s="2" t="str">
        <f>IF(COUNT($A387)=0,"",IF(T387="3E","3E",IF(T387="","I",LOOKUP(T387/V$2,{0,0.4,0.45,0.5,0.55,0.6,0.65,0.7,0.75,0.8,1},{"F","D","C","C+","B-","B","B+","A-","A","A+"}))))</f>
        <v/>
      </c>
      <c r="V387" s="99" t="str">
        <f>IF(COUNT($A387)=0,"",IF(T387="","--",IF(T387="3E","3E",LOOKUP(T387/V$2,{0,0.4,0.45,0.5,0.55,0.6,0.65,0.7,0.75,0.8,1},{0,2,2.25,2.5,2.75,3,3.25,3.5,3.75,4}))))</f>
        <v/>
      </c>
      <c r="W387" s="5" t="str">
        <f>IF(COUNT($A387)=0,"",IF($A387&lt;&gt;DR!$B389,"ERR",IF(DR!$A389="IM",DR!CL389,DR!CK389)))</f>
        <v/>
      </c>
      <c r="X387" s="2" t="str">
        <f>IF(COUNT($A387)=0,"",IF(W387="3E","3E",IF(W387="","I",LOOKUP(W387/Y$2,{0,0.4,0.45,0.5,0.55,0.6,0.65,0.7,0.75,0.8,1},{"F","D","C","C+","B-","B","B+","A-","A","A+"}))))</f>
        <v/>
      </c>
      <c r="Y387" s="99" t="str">
        <f>IF(COUNT($A387)=0,"",IF(W387="","--",IF(W387="3E","3E",LOOKUP(W387/Y$2,{0,0.4,0.45,0.5,0.55,0.6,0.65,0.7,0.75,0.8,1},{0,2,2.25,2.5,2.75,3,3.25,3.5,3.75,4}))))</f>
        <v/>
      </c>
      <c r="Z387" s="5" t="str">
        <f>IF(COUNT($A387)=0,"",IF($A387&lt;&gt;DR!$B389,"ERR",DR!BF389))</f>
        <v/>
      </c>
      <c r="AA387" s="2" t="str">
        <f>IF(COUNT($A387)=0,"",IF(Z387="3E","3E",IF(Z387="","I",LOOKUP(Z387/AB$2,{0,0.4,0.45,0.5,0.55,0.6,0.65,0.7,0.75,0.8,1},{"F","D","C","C+","B-","B","B+","A-","A","A+"}))))</f>
        <v/>
      </c>
      <c r="AB387" s="99" t="str">
        <f>IF(COUNT($A387)=0,"",IF(Z387="","--",IF(Z387="3E","3E",LOOKUP(Z387/AB$2,{0,0.4,0.45,0.5,0.55,0.6,0.65,0.7,0.75,0.8,1},{0,2,2.25,2.5,2.75,3,3.25,3.5,3.75,4}))))</f>
        <v/>
      </c>
      <c r="AC387" s="5" t="str">
        <f>IF(COUNT($A387)=0,"",IF($A387&lt;&gt;DR!$B389,"ERR",DR!BG389))</f>
        <v/>
      </c>
      <c r="AD387" s="2" t="str">
        <f>IF(COUNT($A387)=0,"",IF(AC387="3E","3E",IF(AC387="","I",LOOKUP(AC387/AE$2,{0,0.4,0.45,0.5,0.55,0.6,0.65,0.7,0.75,0.8,1},{"F","D","C","C+","B-","B","B+","A-","A","A+"}))))</f>
        <v/>
      </c>
      <c r="AE387" s="99" t="str">
        <f>IF(COUNT($A387)=0,"",IF(AC387="","--",IF(AC387="3E","3E",LOOKUP(AC387/AE$2,{0,0.4,0.45,0.5,0.55,0.6,0.65,0.7,0.75,0.8,1},{0,2,2.25,2.5,2.75,3,3.25,3.5,3.75,4}))))</f>
        <v/>
      </c>
      <c r="AF387" s="5" t="str">
        <f>IF(COUNT($A387)=0,"",IF($A387&lt;&gt;DR!$B389,"ERR",DR!BQ389))</f>
        <v/>
      </c>
      <c r="AG387" s="2" t="str">
        <f>IF(COUNT($A387)=0,"",IF(AF387="3E","3E",IF(AF387="","I",LOOKUP(AF387/AH$2,{0,0.4,0.45,0.5,0.55,0.6,0.65,0.7,0.75,0.8,1},{"F","D","C","C+","B-","B","B+","A-","A","A+"}))))</f>
        <v/>
      </c>
      <c r="AH387" s="99" t="str">
        <f>IF(COUNT($A387)=0,"",IF(AF387="","--",IF(AF387="3E","3E",LOOKUP(AF387/AH$2,{0,0.4,0.45,0.5,0.55,0.6,0.65,0.7,0.75,0.8,1},{0,2,2.25,2.5,2.75,3,3.25,3.5,3.75,4}))))</f>
        <v/>
      </c>
      <c r="AI387" s="5" t="str">
        <f>IF(COUNT($A387)=0,"",IF($A387&lt;&gt;DR!$B389,"ERR",DR!BY389))</f>
        <v/>
      </c>
      <c r="AJ387" s="2" t="str">
        <f>IF(COUNT($A387)=0,"",IF(AI387="3E","3E",IF(AI387="","I",LOOKUP(AI387/AK$2,{0,0.4,0.45,0.5,0.55,0.6,0.65,0.7,0.75,0.8,1},{"F","D","C","C+","B-","B","B+","A-","A","A+"}))))</f>
        <v/>
      </c>
      <c r="AK387" s="103" t="str">
        <f>IF(COUNT($A387)=0,"",IF(AI387="","--",IF(AI387="3E","3E",LOOKUP(AI387/AK$2,{0,0.4,0.45,0.5,0.55,0.6,0.65,0.7,0.75,0.8,1},{0,2,2.25,2.5,2.75,3,3.25,3.5,3.75,4}))))</f>
        <v/>
      </c>
      <c r="AL387" s="94" t="str">
        <f>IFERROR(IF(COUNT($A387)=0,"",IF(COUNT(W387)=0,"--",IF(COUNTIF(B387:AK387,"3E")&gt;0,"3E",SUM(IF(D387&gt;=2,D387*$D$3),IF(G387&gt;=2,G387*$G$3),IF(J387&gt;=2,J387*$J$3),IF(M387&gt;=2,M387*$M$3),IF(P387&gt;=2,P387*$P$3),IF(S387&gt;=2,S387*$S$3),IF(V387&gt;=2,V387*$V$3),IF(Y387&gt;=2,Y387*$Y$3),IF(AB387&gt;=2,AB387*$AB$3),IF(AE387&gt;=2,AE387*$AE$3),IF(AH387&gt;=2,AH387*$AH$3),IF(AK387&gt;=2,AK387*$AK$3))))),"")</f>
        <v/>
      </c>
      <c r="AM387" s="4" t="str">
        <f>IF(COUNT($A387)=0,"",IF(COUNT(W387)=0,"--",IF(COUNTIF(B387:Y387,"3E")&gt;0,"3E",TRUNC(SUM(IF(N(D387)&gt;=2,D$3*D387,0),IF(N(G387)&gt;=2,G$3*G387,0),IF(N(J387)&gt;=2,J$3*J387,0),IF(N(M387)&gt;=2,M$3*M387,0),IF(N(P387)&gt;=2,P$3*P387,0),IF(N(S387)&gt;=2,S$3*S387,0),IF(N(AB387)&gt;=2,AB$3*AB387,0),IF(N(AE387)&gt;=2,AE$3*AE387,0),IF(N(AH387)&gt;=2,AH$3*AH387,0),IF(N(V387)&gt;=2,V$3*V387,0),IF(N(Y387)&gt;=2,Y$3*Y387,0))/TCP,3))))</f>
        <v/>
      </c>
      <c r="AN387" s="2" t="str">
        <f>IFERROR(IF(COUNT($A387)=0,"",IF(COUNT(W387)=0,"--",IF(COUNTIF(B387:AK387,"3E")&gt;0,"3E",SUM(IF(D387&gt;=2,$D$3),IF(G387&gt;=2,$G$3),IF(J387&gt;=2,$J$3),IF(M387&gt;=2,$M$3),IF(P387&gt;=2,$P$3),IF(S387&gt;=2,$S$3),IF(V387&gt;=2,$V$3),IF(Y387&gt;=2,$Y$3),IF(AB387&gt;=2,$AB$3),IF(AE387&gt;=2,$AE$3),IF(AH387&gt;=2,$AH$3),IF(AK387&gt;=2,$AK$3))))),"")</f>
        <v/>
      </c>
      <c r="AO387" s="2" t="str">
        <f>IF(AM387="3E","3E",IF(COUNT($A387)=0,"",IF(COUNT(AK387)=0,"I",LOOKUP(AM387,{0,2,2.25,2.5,2.75,3,3.25,3.5,3.75,4},{"F","D","C","C+","B-","B","B+","A-","A","A+"}))))</f>
        <v/>
      </c>
      <c r="AP387" s="2" t="str">
        <f>IF(AM387="3E","3E",IF(OR(COUNT($A387)=0,COUNT(W387)=0),"",IF(AND(Y387&gt;=2,AM387&gt;=2,AN387&gt;=28),"PASS","FAIL")))</f>
        <v/>
      </c>
      <c r="AQ387" s="2" t="str">
        <f>IF(COUNT($A387)=0,"",IF(AP387="3E","3E",IF(AP387="PASS",CONCATENATE(IF(N(D387)&lt;2,"411F,",""),IF(N(G387)&lt;2,"412F,",""),IF(N(J387)&lt;2,"413F,",""),IF(N(M387)&lt;2,"421F,",""),IF(N(P387)&lt;2,"422F,",""),IF(N(S387)&lt;2,"423F,",""),IF(N(AB387)&lt;2,"431F,",""),IF(N(AE387)&lt;2,"432F,",""),IF(N(AH387)&lt;2,"433F,","")),"")))</f>
        <v/>
      </c>
      <c r="AR387" s="6" t="str">
        <f t="shared" si="6"/>
        <v/>
      </c>
    </row>
    <row r="388" spans="1:44" ht="18.95" customHeight="1" x14ac:dyDescent="0.25">
      <c r="A388" s="93" t="str">
        <f>IF(DR!$B390="","",DR!$B390)</f>
        <v/>
      </c>
      <c r="B388" s="5" t="str">
        <f>IF(COUNT($A388)=0,"",IF($A388&lt;&gt;DR!$B390,"ERR",DR!J390))</f>
        <v/>
      </c>
      <c r="C388" s="2" t="str">
        <f>IF(COUNT($A388)=0,"",IF(B388="3E","3E",IF(B388="","I",LOOKUP(B388/D$2,{0,0.4,0.45,0.5,0.55,0.6,0.65,0.7,0.75,0.8,1},{"F","D","C","C+","B-","B","B+","A-","A","A+"}))))</f>
        <v/>
      </c>
      <c r="D388" s="99" t="str">
        <f>IF(COUNT($A388)=0,"",IF(B388="","--",IF(B388="3E","3E",LOOKUP(B388/D$2,{0,0.4,0.45,0.5,0.55,0.6,0.65,0.7,0.75,0.8,1},{0,2,2.25,2.5,2.75,3,3.25,3.5,3.75,4}))))</f>
        <v/>
      </c>
      <c r="E388" s="5" t="str">
        <f>IF(COUNT($A388)=0,"",IF($A388&lt;&gt;DR!$B390,"ERR",DR!R390))</f>
        <v/>
      </c>
      <c r="F388" s="2" t="str">
        <f>IF(COUNT($A388)=0,"",IF(E388="3E","3E",IF(E388="","I",LOOKUP(E388/G$2,{0,0.4,0.45,0.5,0.55,0.6,0.65,0.7,0.75,0.8,1},{"F","D","C","C+","B-","B","B+","A-","A","A+"}))))</f>
        <v/>
      </c>
      <c r="G388" s="99" t="str">
        <f>IF(COUNT($A388)=0,"",IF(E388="","--",IF(E388="3E","3E",LOOKUP(E388/G$2,{0,0.4,0.45,0.5,0.55,0.6,0.65,0.7,0.75,0.8,1},{0,2,2.25,2.5,2.75,3,3.25,3.5,3.75,4}))))</f>
        <v/>
      </c>
      <c r="H388" s="5" t="str">
        <f>IF(COUNT($A388)=0,"",IF($A388&lt;&gt;DR!$B390,"ERR",DR!Z390))</f>
        <v/>
      </c>
      <c r="I388" s="2" t="str">
        <f>IF(COUNT($A388)=0,"",IF(H388="3E","3E",IF(H388="","I",LOOKUP(H388/J$2,{0,0.4,0.45,0.5,0.55,0.6,0.65,0.7,0.75,0.8,1},{"F","D","C","C+","B-","B","B+","A-","A","A+"}))))</f>
        <v/>
      </c>
      <c r="J388" s="99" t="str">
        <f>IF(COUNT($A388)=0,"",IF(H388="","--",IF(H388="3E","3E",LOOKUP(H388/J$2,{0,0.4,0.45,0.5,0.55,0.6,0.65,0.7,0.75,0.8,1},{0,2,2.25,2.5,2.75,3,3.25,3.5,3.75,4}))))</f>
        <v/>
      </c>
      <c r="K388" s="5" t="str">
        <f>IF(COUNT($A388)=0,"",IF($A388&lt;&gt;DR!$B390,"ERR",DR!AH390))</f>
        <v/>
      </c>
      <c r="L388" s="2" t="str">
        <f>IF(COUNT($A388)=0,"",IF(K388="3E","3E",IF(K388="","I",LOOKUP(K388/M$2,{0,0.4,0.45,0.5,0.55,0.6,0.65,0.7,0.75,0.8,1},{"F","D","C","C+","B-","B","B+","A-","A","A+"}))))</f>
        <v/>
      </c>
      <c r="M388" s="99" t="str">
        <f>IF(COUNT($A388)=0,"",IF(K388="","--",IF(K388="3E","3E",LOOKUP(K388/M$2,{0,0.4,0.45,0.5,0.55,0.6,0.65,0.7,0.75,0.8,1},{0,2,2.25,2.5,2.75,3,3.25,3.5,3.75,4}))))</f>
        <v/>
      </c>
      <c r="N388" s="5" t="str">
        <f>IF(COUNT($A388)=0,"",IF($A388&lt;&gt;DR!$B390,"ERR",DR!AP390))</f>
        <v/>
      </c>
      <c r="O388" s="2" t="str">
        <f>IF(COUNT($A388)=0,"",IF(N388="3E","3E",IF(N388="","I",LOOKUP(N388/P$2,{0,0.4,0.45,0.5,0.55,0.6,0.65,0.7,0.75,0.8,1},{"F","D","C","C+","B-","B","B+","A-","A","A+"}))))</f>
        <v/>
      </c>
      <c r="P388" s="99" t="str">
        <f>IF(COUNT($A388)=0,"",IF(N388="","--",IF(N388="3E","3E",LOOKUP(N388/P$2,{0,0.4,0.45,0.5,0.55,0.6,0.65,0.7,0.75,0.8,1},{0,2,2.25,2.5,2.75,3,3.25,3.5,3.75,4}))))</f>
        <v/>
      </c>
      <c r="Q388" s="5" t="str">
        <f>IF(COUNT($A388)=0,"",IF($A388&lt;&gt;DR!$B390,"ERR",DR!AX390))</f>
        <v/>
      </c>
      <c r="R388" s="2" t="str">
        <f>IF(COUNT($A388)=0,"",IF(Q388="3E","3E",IF(Q388="","I",LOOKUP(Q388/S$2,{0,0.4,0.45,0.5,0.55,0.6,0.65,0.7,0.75,0.8,1},{"F","D","C","C+","B-","B","B+","A-","A","A+"}))))</f>
        <v/>
      </c>
      <c r="S388" s="99" t="str">
        <f>IF(COUNT($A388)=0,"",IF(Q388="","--",IF(Q388="3E","3E",LOOKUP(Q388/S$2,{0,0.4,0.45,0.5,0.55,0.6,0.65,0.7,0.75,0.8,1},{0,2,2.25,2.5,2.75,3,3.25,3.5,3.75,4}))))</f>
        <v/>
      </c>
      <c r="T388" s="5" t="str">
        <f>IF(OR(COUNT($A388)=0,DR!BZ390=""),"",IF($A388&lt;&gt;DR!$B390,"ERR",DR!BZ390))</f>
        <v/>
      </c>
      <c r="U388" s="2" t="str">
        <f>IF(COUNT($A388)=0,"",IF(T388="3E","3E",IF(T388="","I",LOOKUP(T388/V$2,{0,0.4,0.45,0.5,0.55,0.6,0.65,0.7,0.75,0.8,1},{"F","D","C","C+","B-","B","B+","A-","A","A+"}))))</f>
        <v/>
      </c>
      <c r="V388" s="99" t="str">
        <f>IF(COUNT($A388)=0,"",IF(T388="","--",IF(T388="3E","3E",LOOKUP(T388/V$2,{0,0.4,0.45,0.5,0.55,0.6,0.65,0.7,0.75,0.8,1},{0,2,2.25,2.5,2.75,3,3.25,3.5,3.75,4}))))</f>
        <v/>
      </c>
      <c r="W388" s="5" t="str">
        <f>IF(COUNT($A388)=0,"",IF($A388&lt;&gt;DR!$B390,"ERR",IF(DR!$A390="IM",DR!CL390,DR!CK390)))</f>
        <v/>
      </c>
      <c r="X388" s="2" t="str">
        <f>IF(COUNT($A388)=0,"",IF(W388="3E","3E",IF(W388="","I",LOOKUP(W388/Y$2,{0,0.4,0.45,0.5,0.55,0.6,0.65,0.7,0.75,0.8,1},{"F","D","C","C+","B-","B","B+","A-","A","A+"}))))</f>
        <v/>
      </c>
      <c r="Y388" s="99" t="str">
        <f>IF(COUNT($A388)=0,"",IF(W388="","--",IF(W388="3E","3E",LOOKUP(W388/Y$2,{0,0.4,0.45,0.5,0.55,0.6,0.65,0.7,0.75,0.8,1},{0,2,2.25,2.5,2.75,3,3.25,3.5,3.75,4}))))</f>
        <v/>
      </c>
      <c r="Z388" s="5" t="str">
        <f>IF(COUNT($A388)=0,"",IF($A388&lt;&gt;DR!$B390,"ERR",DR!BF390))</f>
        <v/>
      </c>
      <c r="AA388" s="2" t="str">
        <f>IF(COUNT($A388)=0,"",IF(Z388="3E","3E",IF(Z388="","I",LOOKUP(Z388/AB$2,{0,0.4,0.45,0.5,0.55,0.6,0.65,0.7,0.75,0.8,1},{"F","D","C","C+","B-","B","B+","A-","A","A+"}))))</f>
        <v/>
      </c>
      <c r="AB388" s="99" t="str">
        <f>IF(COUNT($A388)=0,"",IF(Z388="","--",IF(Z388="3E","3E",LOOKUP(Z388/AB$2,{0,0.4,0.45,0.5,0.55,0.6,0.65,0.7,0.75,0.8,1},{0,2,2.25,2.5,2.75,3,3.25,3.5,3.75,4}))))</f>
        <v/>
      </c>
      <c r="AC388" s="5" t="str">
        <f>IF(COUNT($A388)=0,"",IF($A388&lt;&gt;DR!$B390,"ERR",DR!BG390))</f>
        <v/>
      </c>
      <c r="AD388" s="2" t="str">
        <f>IF(COUNT($A388)=0,"",IF(AC388="3E","3E",IF(AC388="","I",LOOKUP(AC388/AE$2,{0,0.4,0.45,0.5,0.55,0.6,0.65,0.7,0.75,0.8,1},{"F","D","C","C+","B-","B","B+","A-","A","A+"}))))</f>
        <v/>
      </c>
      <c r="AE388" s="99" t="str">
        <f>IF(COUNT($A388)=0,"",IF(AC388="","--",IF(AC388="3E","3E",LOOKUP(AC388/AE$2,{0,0.4,0.45,0.5,0.55,0.6,0.65,0.7,0.75,0.8,1},{0,2,2.25,2.5,2.75,3,3.25,3.5,3.75,4}))))</f>
        <v/>
      </c>
      <c r="AF388" s="5" t="str">
        <f>IF(COUNT($A388)=0,"",IF($A388&lt;&gt;DR!$B390,"ERR",DR!BQ390))</f>
        <v/>
      </c>
      <c r="AG388" s="2" t="str">
        <f>IF(COUNT($A388)=0,"",IF(AF388="3E","3E",IF(AF388="","I",LOOKUP(AF388/AH$2,{0,0.4,0.45,0.5,0.55,0.6,0.65,0.7,0.75,0.8,1},{"F","D","C","C+","B-","B","B+","A-","A","A+"}))))</f>
        <v/>
      </c>
      <c r="AH388" s="99" t="str">
        <f>IF(COUNT($A388)=0,"",IF(AF388="","--",IF(AF388="3E","3E",LOOKUP(AF388/AH$2,{0,0.4,0.45,0.5,0.55,0.6,0.65,0.7,0.75,0.8,1},{0,2,2.25,2.5,2.75,3,3.25,3.5,3.75,4}))))</f>
        <v/>
      </c>
      <c r="AI388" s="5" t="str">
        <f>IF(COUNT($A388)=0,"",IF($A388&lt;&gt;DR!$B390,"ERR",DR!BY390))</f>
        <v/>
      </c>
      <c r="AJ388" s="2" t="str">
        <f>IF(COUNT($A388)=0,"",IF(AI388="3E","3E",IF(AI388="","I",LOOKUP(AI388/AK$2,{0,0.4,0.45,0.5,0.55,0.6,0.65,0.7,0.75,0.8,1},{"F","D","C","C+","B-","B","B+","A-","A","A+"}))))</f>
        <v/>
      </c>
      <c r="AK388" s="103" t="str">
        <f>IF(COUNT($A388)=0,"",IF(AI388="","--",IF(AI388="3E","3E",LOOKUP(AI388/AK$2,{0,0.4,0.45,0.5,0.55,0.6,0.65,0.7,0.75,0.8,1},{0,2,2.25,2.5,2.75,3,3.25,3.5,3.75,4}))))</f>
        <v/>
      </c>
      <c r="AL388" s="94" t="str">
        <f>IFERROR(IF(COUNT($A388)=0,"",IF(COUNT(W388)=0,"--",IF(COUNTIF(B388:AK388,"3E")&gt;0,"3E",SUM(IF(D388&gt;=2,D388*$D$3),IF(G388&gt;=2,G388*$G$3),IF(J388&gt;=2,J388*$J$3),IF(M388&gt;=2,M388*$M$3),IF(P388&gt;=2,P388*$P$3),IF(S388&gt;=2,S388*$S$3),IF(V388&gt;=2,V388*$V$3),IF(Y388&gt;=2,Y388*$Y$3),IF(AB388&gt;=2,AB388*$AB$3),IF(AE388&gt;=2,AE388*$AE$3),IF(AH388&gt;=2,AH388*$AH$3),IF(AK388&gt;=2,AK388*$AK$3))))),"")</f>
        <v/>
      </c>
      <c r="AM388" s="4" t="str">
        <f>IF(COUNT($A388)=0,"",IF(COUNT(W388)=0,"--",IF(COUNTIF(B388:Y388,"3E")&gt;0,"3E",TRUNC(SUM(IF(N(D388)&gt;=2,D$3*D388,0),IF(N(G388)&gt;=2,G$3*G388,0),IF(N(J388)&gt;=2,J$3*J388,0),IF(N(M388)&gt;=2,M$3*M388,0),IF(N(P388)&gt;=2,P$3*P388,0),IF(N(S388)&gt;=2,S$3*S388,0),IF(N(AB388)&gt;=2,AB$3*AB388,0),IF(N(AE388)&gt;=2,AE$3*AE388,0),IF(N(AH388)&gt;=2,AH$3*AH388,0),IF(N(V388)&gt;=2,V$3*V388,0),IF(N(Y388)&gt;=2,Y$3*Y388,0))/TCP,3))))</f>
        <v/>
      </c>
      <c r="AN388" s="2" t="str">
        <f>IFERROR(IF(COUNT($A388)=0,"",IF(COUNT(W388)=0,"--",IF(COUNTIF(B388:AK388,"3E")&gt;0,"3E",SUM(IF(D388&gt;=2,$D$3),IF(G388&gt;=2,$G$3),IF(J388&gt;=2,$J$3),IF(M388&gt;=2,$M$3),IF(P388&gt;=2,$P$3),IF(S388&gt;=2,$S$3),IF(V388&gt;=2,$V$3),IF(Y388&gt;=2,$Y$3),IF(AB388&gt;=2,$AB$3),IF(AE388&gt;=2,$AE$3),IF(AH388&gt;=2,$AH$3),IF(AK388&gt;=2,$AK$3))))),"")</f>
        <v/>
      </c>
      <c r="AO388" s="2" t="str">
        <f>IF(AM388="3E","3E",IF(COUNT($A388)=0,"",IF(COUNT(AK388)=0,"I",LOOKUP(AM388,{0,2,2.25,2.5,2.75,3,3.25,3.5,3.75,4},{"F","D","C","C+","B-","B","B+","A-","A","A+"}))))</f>
        <v/>
      </c>
      <c r="AP388" s="2" t="str">
        <f>IF(AM388="3E","3E",IF(OR(COUNT($A388)=0,COUNT(W388)=0),"",IF(AND(Y388&gt;=2,AM388&gt;=2,AN388&gt;=28),"PASS","FAIL")))</f>
        <v/>
      </c>
      <c r="AQ388" s="2" t="str">
        <f>IF(COUNT($A388)=0,"",IF(AP388="3E","3E",IF(AP388="PASS",CONCATENATE(IF(N(D388)&lt;2,"411F,",""),IF(N(G388)&lt;2,"412F,",""),IF(N(J388)&lt;2,"413F,",""),IF(N(M388)&lt;2,"421F,",""),IF(N(P388)&lt;2,"422F,",""),IF(N(S388)&lt;2,"423F,",""),IF(N(AB388)&lt;2,"431F,",""),IF(N(AE388)&lt;2,"432F,",""),IF(N(AH388)&lt;2,"433F,","")),"")))</f>
        <v/>
      </c>
      <c r="AR388" s="6" t="str">
        <f t="shared" si="6"/>
        <v/>
      </c>
    </row>
    <row r="389" spans="1:44" ht="18.95" customHeight="1" x14ac:dyDescent="0.25">
      <c r="A389" s="93" t="str">
        <f>IF(DR!$B391="","",DR!$B391)</f>
        <v/>
      </c>
      <c r="B389" s="5" t="str">
        <f>IF(COUNT($A389)=0,"",IF($A389&lt;&gt;DR!$B391,"ERR",DR!J391))</f>
        <v/>
      </c>
      <c r="C389" s="2" t="str">
        <f>IF(COUNT($A389)=0,"",IF(B389="3E","3E",IF(B389="","I",LOOKUP(B389/D$2,{0,0.4,0.45,0.5,0.55,0.6,0.65,0.7,0.75,0.8,1},{"F","D","C","C+","B-","B","B+","A-","A","A+"}))))</f>
        <v/>
      </c>
      <c r="D389" s="99" t="str">
        <f>IF(COUNT($A389)=0,"",IF(B389="","--",IF(B389="3E","3E",LOOKUP(B389/D$2,{0,0.4,0.45,0.5,0.55,0.6,0.65,0.7,0.75,0.8,1},{0,2,2.25,2.5,2.75,3,3.25,3.5,3.75,4}))))</f>
        <v/>
      </c>
      <c r="E389" s="5" t="str">
        <f>IF(COUNT($A389)=0,"",IF($A389&lt;&gt;DR!$B391,"ERR",DR!R391))</f>
        <v/>
      </c>
      <c r="F389" s="2" t="str">
        <f>IF(COUNT($A389)=0,"",IF(E389="3E","3E",IF(E389="","I",LOOKUP(E389/G$2,{0,0.4,0.45,0.5,0.55,0.6,0.65,0.7,0.75,0.8,1},{"F","D","C","C+","B-","B","B+","A-","A","A+"}))))</f>
        <v/>
      </c>
      <c r="G389" s="99" t="str">
        <f>IF(COUNT($A389)=0,"",IF(E389="","--",IF(E389="3E","3E",LOOKUP(E389/G$2,{0,0.4,0.45,0.5,0.55,0.6,0.65,0.7,0.75,0.8,1},{0,2,2.25,2.5,2.75,3,3.25,3.5,3.75,4}))))</f>
        <v/>
      </c>
      <c r="H389" s="5" t="str">
        <f>IF(COUNT($A389)=0,"",IF($A389&lt;&gt;DR!$B391,"ERR",DR!Z391))</f>
        <v/>
      </c>
      <c r="I389" s="2" t="str">
        <f>IF(COUNT($A389)=0,"",IF(H389="3E","3E",IF(H389="","I",LOOKUP(H389/J$2,{0,0.4,0.45,0.5,0.55,0.6,0.65,0.7,0.75,0.8,1},{"F","D","C","C+","B-","B","B+","A-","A","A+"}))))</f>
        <v/>
      </c>
      <c r="J389" s="99" t="str">
        <f>IF(COUNT($A389)=0,"",IF(H389="","--",IF(H389="3E","3E",LOOKUP(H389/J$2,{0,0.4,0.45,0.5,0.55,0.6,0.65,0.7,0.75,0.8,1},{0,2,2.25,2.5,2.75,3,3.25,3.5,3.75,4}))))</f>
        <v/>
      </c>
      <c r="K389" s="5" t="str">
        <f>IF(COUNT($A389)=0,"",IF($A389&lt;&gt;DR!$B391,"ERR",DR!AH391))</f>
        <v/>
      </c>
      <c r="L389" s="2" t="str">
        <f>IF(COUNT($A389)=0,"",IF(K389="3E","3E",IF(K389="","I",LOOKUP(K389/M$2,{0,0.4,0.45,0.5,0.55,0.6,0.65,0.7,0.75,0.8,1},{"F","D","C","C+","B-","B","B+","A-","A","A+"}))))</f>
        <v/>
      </c>
      <c r="M389" s="99" t="str">
        <f>IF(COUNT($A389)=0,"",IF(K389="","--",IF(K389="3E","3E",LOOKUP(K389/M$2,{0,0.4,0.45,0.5,0.55,0.6,0.65,0.7,0.75,0.8,1},{0,2,2.25,2.5,2.75,3,3.25,3.5,3.75,4}))))</f>
        <v/>
      </c>
      <c r="N389" s="5" t="str">
        <f>IF(COUNT($A389)=0,"",IF($A389&lt;&gt;DR!$B391,"ERR",DR!AP391))</f>
        <v/>
      </c>
      <c r="O389" s="2" t="str">
        <f>IF(COUNT($A389)=0,"",IF(N389="3E","3E",IF(N389="","I",LOOKUP(N389/P$2,{0,0.4,0.45,0.5,0.55,0.6,0.65,0.7,0.75,0.8,1},{"F","D","C","C+","B-","B","B+","A-","A","A+"}))))</f>
        <v/>
      </c>
      <c r="P389" s="99" t="str">
        <f>IF(COUNT($A389)=0,"",IF(N389="","--",IF(N389="3E","3E",LOOKUP(N389/P$2,{0,0.4,0.45,0.5,0.55,0.6,0.65,0.7,0.75,0.8,1},{0,2,2.25,2.5,2.75,3,3.25,3.5,3.75,4}))))</f>
        <v/>
      </c>
      <c r="Q389" s="5" t="str">
        <f>IF(COUNT($A389)=0,"",IF($A389&lt;&gt;DR!$B391,"ERR",DR!AX391))</f>
        <v/>
      </c>
      <c r="R389" s="2" t="str">
        <f>IF(COUNT($A389)=0,"",IF(Q389="3E","3E",IF(Q389="","I",LOOKUP(Q389/S$2,{0,0.4,0.45,0.5,0.55,0.6,0.65,0.7,0.75,0.8,1},{"F","D","C","C+","B-","B","B+","A-","A","A+"}))))</f>
        <v/>
      </c>
      <c r="S389" s="99" t="str">
        <f>IF(COUNT($A389)=0,"",IF(Q389="","--",IF(Q389="3E","3E",LOOKUP(Q389/S$2,{0,0.4,0.45,0.5,0.55,0.6,0.65,0.7,0.75,0.8,1},{0,2,2.25,2.5,2.75,3,3.25,3.5,3.75,4}))))</f>
        <v/>
      </c>
      <c r="T389" s="5" t="str">
        <f>IF(OR(COUNT($A389)=0,DR!BZ391=""),"",IF($A389&lt;&gt;DR!$B391,"ERR",DR!BZ391))</f>
        <v/>
      </c>
      <c r="U389" s="2" t="str">
        <f>IF(COUNT($A389)=0,"",IF(T389="3E","3E",IF(T389="","I",LOOKUP(T389/V$2,{0,0.4,0.45,0.5,0.55,0.6,0.65,0.7,0.75,0.8,1},{"F","D","C","C+","B-","B","B+","A-","A","A+"}))))</f>
        <v/>
      </c>
      <c r="V389" s="99" t="str">
        <f>IF(COUNT($A389)=0,"",IF(T389="","--",IF(T389="3E","3E",LOOKUP(T389/V$2,{0,0.4,0.45,0.5,0.55,0.6,0.65,0.7,0.75,0.8,1},{0,2,2.25,2.5,2.75,3,3.25,3.5,3.75,4}))))</f>
        <v/>
      </c>
      <c r="W389" s="5" t="str">
        <f>IF(COUNT($A389)=0,"",IF($A389&lt;&gt;DR!$B391,"ERR",IF(DR!$A391="IM",DR!CL391,DR!CK391)))</f>
        <v/>
      </c>
      <c r="X389" s="2" t="str">
        <f>IF(COUNT($A389)=0,"",IF(W389="3E","3E",IF(W389="","I",LOOKUP(W389/Y$2,{0,0.4,0.45,0.5,0.55,0.6,0.65,0.7,0.75,0.8,1},{"F","D","C","C+","B-","B","B+","A-","A","A+"}))))</f>
        <v/>
      </c>
      <c r="Y389" s="99" t="str">
        <f>IF(COUNT($A389)=0,"",IF(W389="","--",IF(W389="3E","3E",LOOKUP(W389/Y$2,{0,0.4,0.45,0.5,0.55,0.6,0.65,0.7,0.75,0.8,1},{0,2,2.25,2.5,2.75,3,3.25,3.5,3.75,4}))))</f>
        <v/>
      </c>
      <c r="Z389" s="5" t="str">
        <f>IF(COUNT($A389)=0,"",IF($A389&lt;&gt;DR!$B391,"ERR",DR!BF391))</f>
        <v/>
      </c>
      <c r="AA389" s="2" t="str">
        <f>IF(COUNT($A389)=0,"",IF(Z389="3E","3E",IF(Z389="","I",LOOKUP(Z389/AB$2,{0,0.4,0.45,0.5,0.55,0.6,0.65,0.7,0.75,0.8,1},{"F","D","C","C+","B-","B","B+","A-","A","A+"}))))</f>
        <v/>
      </c>
      <c r="AB389" s="99" t="str">
        <f>IF(COUNT($A389)=0,"",IF(Z389="","--",IF(Z389="3E","3E",LOOKUP(Z389/AB$2,{0,0.4,0.45,0.5,0.55,0.6,0.65,0.7,0.75,0.8,1},{0,2,2.25,2.5,2.75,3,3.25,3.5,3.75,4}))))</f>
        <v/>
      </c>
      <c r="AC389" s="5" t="str">
        <f>IF(COUNT($A389)=0,"",IF($A389&lt;&gt;DR!$B391,"ERR",DR!BG391))</f>
        <v/>
      </c>
      <c r="AD389" s="2" t="str">
        <f>IF(COUNT($A389)=0,"",IF(AC389="3E","3E",IF(AC389="","I",LOOKUP(AC389/AE$2,{0,0.4,0.45,0.5,0.55,0.6,0.65,0.7,0.75,0.8,1},{"F","D","C","C+","B-","B","B+","A-","A","A+"}))))</f>
        <v/>
      </c>
      <c r="AE389" s="99" t="str">
        <f>IF(COUNT($A389)=0,"",IF(AC389="","--",IF(AC389="3E","3E",LOOKUP(AC389/AE$2,{0,0.4,0.45,0.5,0.55,0.6,0.65,0.7,0.75,0.8,1},{0,2,2.25,2.5,2.75,3,3.25,3.5,3.75,4}))))</f>
        <v/>
      </c>
      <c r="AF389" s="5" t="str">
        <f>IF(COUNT($A389)=0,"",IF($A389&lt;&gt;DR!$B391,"ERR",DR!BQ391))</f>
        <v/>
      </c>
      <c r="AG389" s="2" t="str">
        <f>IF(COUNT($A389)=0,"",IF(AF389="3E","3E",IF(AF389="","I",LOOKUP(AF389/AH$2,{0,0.4,0.45,0.5,0.55,0.6,0.65,0.7,0.75,0.8,1},{"F","D","C","C+","B-","B","B+","A-","A","A+"}))))</f>
        <v/>
      </c>
      <c r="AH389" s="99" t="str">
        <f>IF(COUNT($A389)=0,"",IF(AF389="","--",IF(AF389="3E","3E",LOOKUP(AF389/AH$2,{0,0.4,0.45,0.5,0.55,0.6,0.65,0.7,0.75,0.8,1},{0,2,2.25,2.5,2.75,3,3.25,3.5,3.75,4}))))</f>
        <v/>
      </c>
      <c r="AI389" s="5" t="str">
        <f>IF(COUNT($A389)=0,"",IF($A389&lt;&gt;DR!$B391,"ERR",DR!BY391))</f>
        <v/>
      </c>
      <c r="AJ389" s="2" t="str">
        <f>IF(COUNT($A389)=0,"",IF(AI389="3E","3E",IF(AI389="","I",LOOKUP(AI389/AK$2,{0,0.4,0.45,0.5,0.55,0.6,0.65,0.7,0.75,0.8,1},{"F","D","C","C+","B-","B","B+","A-","A","A+"}))))</f>
        <v/>
      </c>
      <c r="AK389" s="103" t="str">
        <f>IF(COUNT($A389)=0,"",IF(AI389="","--",IF(AI389="3E","3E",LOOKUP(AI389/AK$2,{0,0.4,0.45,0.5,0.55,0.6,0.65,0.7,0.75,0.8,1},{0,2,2.25,2.5,2.75,3,3.25,3.5,3.75,4}))))</f>
        <v/>
      </c>
      <c r="AL389" s="94" t="str">
        <f>IFERROR(IF(COUNT($A389)=0,"",IF(COUNT(W389)=0,"--",IF(COUNTIF(B389:AK389,"3E")&gt;0,"3E",SUM(IF(D389&gt;=2,D389*$D$3),IF(G389&gt;=2,G389*$G$3),IF(J389&gt;=2,J389*$J$3),IF(M389&gt;=2,M389*$M$3),IF(P389&gt;=2,P389*$P$3),IF(S389&gt;=2,S389*$S$3),IF(V389&gt;=2,V389*$V$3),IF(Y389&gt;=2,Y389*$Y$3),IF(AB389&gt;=2,AB389*$AB$3),IF(AE389&gt;=2,AE389*$AE$3),IF(AH389&gt;=2,AH389*$AH$3),IF(AK389&gt;=2,AK389*$AK$3))))),"")</f>
        <v/>
      </c>
      <c r="AM389" s="4" t="str">
        <f>IF(COUNT($A389)=0,"",IF(COUNT(W389)=0,"--",IF(COUNTIF(B389:Y389,"3E")&gt;0,"3E",TRUNC(SUM(IF(N(D389)&gt;=2,D$3*D389,0),IF(N(G389)&gt;=2,G$3*G389,0),IF(N(J389)&gt;=2,J$3*J389,0),IF(N(M389)&gt;=2,M$3*M389,0),IF(N(P389)&gt;=2,P$3*P389,0),IF(N(S389)&gt;=2,S$3*S389,0),IF(N(AB389)&gt;=2,AB$3*AB389,0),IF(N(AE389)&gt;=2,AE$3*AE389,0),IF(N(AH389)&gt;=2,AH$3*AH389,0),IF(N(V389)&gt;=2,V$3*V389,0),IF(N(Y389)&gt;=2,Y$3*Y389,0))/TCP,3))))</f>
        <v/>
      </c>
      <c r="AN389" s="2" t="str">
        <f>IFERROR(IF(COUNT($A389)=0,"",IF(COUNT(W389)=0,"--",IF(COUNTIF(B389:AK389,"3E")&gt;0,"3E",SUM(IF(D389&gt;=2,$D$3),IF(G389&gt;=2,$G$3),IF(J389&gt;=2,$J$3),IF(M389&gt;=2,$M$3),IF(P389&gt;=2,$P$3),IF(S389&gt;=2,$S$3),IF(V389&gt;=2,$V$3),IF(Y389&gt;=2,$Y$3),IF(AB389&gt;=2,$AB$3),IF(AE389&gt;=2,$AE$3),IF(AH389&gt;=2,$AH$3),IF(AK389&gt;=2,$AK$3))))),"")</f>
        <v/>
      </c>
      <c r="AO389" s="2" t="str">
        <f>IF(AM389="3E","3E",IF(COUNT($A389)=0,"",IF(COUNT(AK389)=0,"I",LOOKUP(AM389,{0,2,2.25,2.5,2.75,3,3.25,3.5,3.75,4},{"F","D","C","C+","B-","B","B+","A-","A","A+"}))))</f>
        <v/>
      </c>
      <c r="AP389" s="2" t="str">
        <f>IF(AM389="3E","3E",IF(OR(COUNT($A389)=0,COUNT(W389)=0),"",IF(AND(Y389&gt;=2,AM389&gt;=2,AN389&gt;=28),"PASS","FAIL")))</f>
        <v/>
      </c>
      <c r="AQ389" s="2" t="str">
        <f>IF(COUNT($A389)=0,"",IF(AP389="3E","3E",IF(AP389="PASS",CONCATENATE(IF(N(D389)&lt;2,"411F,",""),IF(N(G389)&lt;2,"412F,",""),IF(N(J389)&lt;2,"413F,",""),IF(N(M389)&lt;2,"421F,",""),IF(N(P389)&lt;2,"422F,",""),IF(N(S389)&lt;2,"423F,",""),IF(N(AB389)&lt;2,"431F,",""),IF(N(AE389)&lt;2,"432F,",""),IF(N(AH389)&lt;2,"433F,","")),"")))</f>
        <v/>
      </c>
      <c r="AR389" s="6" t="str">
        <f t="shared" si="6"/>
        <v/>
      </c>
    </row>
    <row r="390" spans="1:44" ht="18.95" customHeight="1" x14ac:dyDescent="0.25">
      <c r="A390" s="93" t="str">
        <f>IF(DR!$B392="","",DR!$B392)</f>
        <v/>
      </c>
      <c r="B390" s="5" t="str">
        <f>IF(COUNT($A390)=0,"",IF($A390&lt;&gt;DR!$B392,"ERR",DR!J392))</f>
        <v/>
      </c>
      <c r="C390" s="2" t="str">
        <f>IF(COUNT($A390)=0,"",IF(B390="3E","3E",IF(B390="","I",LOOKUP(B390/D$2,{0,0.4,0.45,0.5,0.55,0.6,0.65,0.7,0.75,0.8,1},{"F","D","C","C+","B-","B","B+","A-","A","A+"}))))</f>
        <v/>
      </c>
      <c r="D390" s="99" t="str">
        <f>IF(COUNT($A390)=0,"",IF(B390="","--",IF(B390="3E","3E",LOOKUP(B390/D$2,{0,0.4,0.45,0.5,0.55,0.6,0.65,0.7,0.75,0.8,1},{0,2,2.25,2.5,2.75,3,3.25,3.5,3.75,4}))))</f>
        <v/>
      </c>
      <c r="E390" s="5" t="str">
        <f>IF(COUNT($A390)=0,"",IF($A390&lt;&gt;DR!$B392,"ERR",DR!R392))</f>
        <v/>
      </c>
      <c r="F390" s="2" t="str">
        <f>IF(COUNT($A390)=0,"",IF(E390="3E","3E",IF(E390="","I",LOOKUP(E390/G$2,{0,0.4,0.45,0.5,0.55,0.6,0.65,0.7,0.75,0.8,1},{"F","D","C","C+","B-","B","B+","A-","A","A+"}))))</f>
        <v/>
      </c>
      <c r="G390" s="99" t="str">
        <f>IF(COUNT($A390)=0,"",IF(E390="","--",IF(E390="3E","3E",LOOKUP(E390/G$2,{0,0.4,0.45,0.5,0.55,0.6,0.65,0.7,0.75,0.8,1},{0,2,2.25,2.5,2.75,3,3.25,3.5,3.75,4}))))</f>
        <v/>
      </c>
      <c r="H390" s="5" t="str">
        <f>IF(COUNT($A390)=0,"",IF($A390&lt;&gt;DR!$B392,"ERR",DR!Z392))</f>
        <v/>
      </c>
      <c r="I390" s="2" t="str">
        <f>IF(COUNT($A390)=0,"",IF(H390="3E","3E",IF(H390="","I",LOOKUP(H390/J$2,{0,0.4,0.45,0.5,0.55,0.6,0.65,0.7,0.75,0.8,1},{"F","D","C","C+","B-","B","B+","A-","A","A+"}))))</f>
        <v/>
      </c>
      <c r="J390" s="99" t="str">
        <f>IF(COUNT($A390)=0,"",IF(H390="","--",IF(H390="3E","3E",LOOKUP(H390/J$2,{0,0.4,0.45,0.5,0.55,0.6,0.65,0.7,0.75,0.8,1},{0,2,2.25,2.5,2.75,3,3.25,3.5,3.75,4}))))</f>
        <v/>
      </c>
      <c r="K390" s="5" t="str">
        <f>IF(COUNT($A390)=0,"",IF($A390&lt;&gt;DR!$B392,"ERR",DR!AH392))</f>
        <v/>
      </c>
      <c r="L390" s="2" t="str">
        <f>IF(COUNT($A390)=0,"",IF(K390="3E","3E",IF(K390="","I",LOOKUP(K390/M$2,{0,0.4,0.45,0.5,0.55,0.6,0.65,0.7,0.75,0.8,1},{"F","D","C","C+","B-","B","B+","A-","A","A+"}))))</f>
        <v/>
      </c>
      <c r="M390" s="99" t="str">
        <f>IF(COUNT($A390)=0,"",IF(K390="","--",IF(K390="3E","3E",LOOKUP(K390/M$2,{0,0.4,0.45,0.5,0.55,0.6,0.65,0.7,0.75,0.8,1},{0,2,2.25,2.5,2.75,3,3.25,3.5,3.75,4}))))</f>
        <v/>
      </c>
      <c r="N390" s="5" t="str">
        <f>IF(COUNT($A390)=0,"",IF($A390&lt;&gt;DR!$B392,"ERR",DR!AP392))</f>
        <v/>
      </c>
      <c r="O390" s="2" t="str">
        <f>IF(COUNT($A390)=0,"",IF(N390="3E","3E",IF(N390="","I",LOOKUP(N390/P$2,{0,0.4,0.45,0.5,0.55,0.6,0.65,0.7,0.75,0.8,1},{"F","D","C","C+","B-","B","B+","A-","A","A+"}))))</f>
        <v/>
      </c>
      <c r="P390" s="99" t="str">
        <f>IF(COUNT($A390)=0,"",IF(N390="","--",IF(N390="3E","3E",LOOKUP(N390/P$2,{0,0.4,0.45,0.5,0.55,0.6,0.65,0.7,0.75,0.8,1},{0,2,2.25,2.5,2.75,3,3.25,3.5,3.75,4}))))</f>
        <v/>
      </c>
      <c r="Q390" s="5" t="str">
        <f>IF(COUNT($A390)=0,"",IF($A390&lt;&gt;DR!$B392,"ERR",DR!AX392))</f>
        <v/>
      </c>
      <c r="R390" s="2" t="str">
        <f>IF(COUNT($A390)=0,"",IF(Q390="3E","3E",IF(Q390="","I",LOOKUP(Q390/S$2,{0,0.4,0.45,0.5,0.55,0.6,0.65,0.7,0.75,0.8,1},{"F","D","C","C+","B-","B","B+","A-","A","A+"}))))</f>
        <v/>
      </c>
      <c r="S390" s="99" t="str">
        <f>IF(COUNT($A390)=0,"",IF(Q390="","--",IF(Q390="3E","3E",LOOKUP(Q390/S$2,{0,0.4,0.45,0.5,0.55,0.6,0.65,0.7,0.75,0.8,1},{0,2,2.25,2.5,2.75,3,3.25,3.5,3.75,4}))))</f>
        <v/>
      </c>
      <c r="T390" s="5" t="str">
        <f>IF(OR(COUNT($A390)=0,DR!BZ392=""),"",IF($A390&lt;&gt;DR!$B392,"ERR",DR!BZ392))</f>
        <v/>
      </c>
      <c r="U390" s="2" t="str">
        <f>IF(COUNT($A390)=0,"",IF(T390="3E","3E",IF(T390="","I",LOOKUP(T390/V$2,{0,0.4,0.45,0.5,0.55,0.6,0.65,0.7,0.75,0.8,1},{"F","D","C","C+","B-","B","B+","A-","A","A+"}))))</f>
        <v/>
      </c>
      <c r="V390" s="99" t="str">
        <f>IF(COUNT($A390)=0,"",IF(T390="","--",IF(T390="3E","3E",LOOKUP(T390/V$2,{0,0.4,0.45,0.5,0.55,0.6,0.65,0.7,0.75,0.8,1},{0,2,2.25,2.5,2.75,3,3.25,3.5,3.75,4}))))</f>
        <v/>
      </c>
      <c r="W390" s="5" t="str">
        <f>IF(COUNT($A390)=0,"",IF($A390&lt;&gt;DR!$B392,"ERR",IF(DR!$A392="IM",DR!CL392,DR!CK392)))</f>
        <v/>
      </c>
      <c r="X390" s="2" t="str">
        <f>IF(COUNT($A390)=0,"",IF(W390="3E","3E",IF(W390="","I",LOOKUP(W390/Y$2,{0,0.4,0.45,0.5,0.55,0.6,0.65,0.7,0.75,0.8,1},{"F","D","C","C+","B-","B","B+","A-","A","A+"}))))</f>
        <v/>
      </c>
      <c r="Y390" s="99" t="str">
        <f>IF(COUNT($A390)=0,"",IF(W390="","--",IF(W390="3E","3E",LOOKUP(W390/Y$2,{0,0.4,0.45,0.5,0.55,0.6,0.65,0.7,0.75,0.8,1},{0,2,2.25,2.5,2.75,3,3.25,3.5,3.75,4}))))</f>
        <v/>
      </c>
      <c r="Z390" s="5" t="str">
        <f>IF(COUNT($A390)=0,"",IF($A390&lt;&gt;DR!$B392,"ERR",DR!BF392))</f>
        <v/>
      </c>
      <c r="AA390" s="2" t="str">
        <f>IF(COUNT($A390)=0,"",IF(Z390="3E","3E",IF(Z390="","I",LOOKUP(Z390/AB$2,{0,0.4,0.45,0.5,0.55,0.6,0.65,0.7,0.75,0.8,1},{"F","D","C","C+","B-","B","B+","A-","A","A+"}))))</f>
        <v/>
      </c>
      <c r="AB390" s="99" t="str">
        <f>IF(COUNT($A390)=0,"",IF(Z390="","--",IF(Z390="3E","3E",LOOKUP(Z390/AB$2,{0,0.4,0.45,0.5,0.55,0.6,0.65,0.7,0.75,0.8,1},{0,2,2.25,2.5,2.75,3,3.25,3.5,3.75,4}))))</f>
        <v/>
      </c>
      <c r="AC390" s="5" t="str">
        <f>IF(COUNT($A390)=0,"",IF($A390&lt;&gt;DR!$B392,"ERR",DR!BG392))</f>
        <v/>
      </c>
      <c r="AD390" s="2" t="str">
        <f>IF(COUNT($A390)=0,"",IF(AC390="3E","3E",IF(AC390="","I",LOOKUP(AC390/AE$2,{0,0.4,0.45,0.5,0.55,0.6,0.65,0.7,0.75,0.8,1},{"F","D","C","C+","B-","B","B+","A-","A","A+"}))))</f>
        <v/>
      </c>
      <c r="AE390" s="99" t="str">
        <f>IF(COUNT($A390)=0,"",IF(AC390="","--",IF(AC390="3E","3E",LOOKUP(AC390/AE$2,{0,0.4,0.45,0.5,0.55,0.6,0.65,0.7,0.75,0.8,1},{0,2,2.25,2.5,2.75,3,3.25,3.5,3.75,4}))))</f>
        <v/>
      </c>
      <c r="AF390" s="5" t="str">
        <f>IF(COUNT($A390)=0,"",IF($A390&lt;&gt;DR!$B392,"ERR",DR!BQ392))</f>
        <v/>
      </c>
      <c r="AG390" s="2" t="str">
        <f>IF(COUNT($A390)=0,"",IF(AF390="3E","3E",IF(AF390="","I",LOOKUP(AF390/AH$2,{0,0.4,0.45,0.5,0.55,0.6,0.65,0.7,0.75,0.8,1},{"F","D","C","C+","B-","B","B+","A-","A","A+"}))))</f>
        <v/>
      </c>
      <c r="AH390" s="99" t="str">
        <f>IF(COUNT($A390)=0,"",IF(AF390="","--",IF(AF390="3E","3E",LOOKUP(AF390/AH$2,{0,0.4,0.45,0.5,0.55,0.6,0.65,0.7,0.75,0.8,1},{0,2,2.25,2.5,2.75,3,3.25,3.5,3.75,4}))))</f>
        <v/>
      </c>
      <c r="AI390" s="5" t="str">
        <f>IF(COUNT($A390)=0,"",IF($A390&lt;&gt;DR!$B392,"ERR",DR!BY392))</f>
        <v/>
      </c>
      <c r="AJ390" s="2" t="str">
        <f>IF(COUNT($A390)=0,"",IF(AI390="3E","3E",IF(AI390="","I",LOOKUP(AI390/AK$2,{0,0.4,0.45,0.5,0.55,0.6,0.65,0.7,0.75,0.8,1},{"F","D","C","C+","B-","B","B+","A-","A","A+"}))))</f>
        <v/>
      </c>
      <c r="AK390" s="103" t="str">
        <f>IF(COUNT($A390)=0,"",IF(AI390="","--",IF(AI390="3E","3E",LOOKUP(AI390/AK$2,{0,0.4,0.45,0.5,0.55,0.6,0.65,0.7,0.75,0.8,1},{0,2,2.25,2.5,2.75,3,3.25,3.5,3.75,4}))))</f>
        <v/>
      </c>
      <c r="AL390" s="94" t="str">
        <f>IFERROR(IF(COUNT($A390)=0,"",IF(COUNT(W390)=0,"--",IF(COUNTIF(B390:AK390,"3E")&gt;0,"3E",SUM(IF(D390&gt;=2,D390*$D$3),IF(G390&gt;=2,G390*$G$3),IF(J390&gt;=2,J390*$J$3),IF(M390&gt;=2,M390*$M$3),IF(P390&gt;=2,P390*$P$3),IF(S390&gt;=2,S390*$S$3),IF(V390&gt;=2,V390*$V$3),IF(Y390&gt;=2,Y390*$Y$3),IF(AB390&gt;=2,AB390*$AB$3),IF(AE390&gt;=2,AE390*$AE$3),IF(AH390&gt;=2,AH390*$AH$3),IF(AK390&gt;=2,AK390*$AK$3))))),"")</f>
        <v/>
      </c>
      <c r="AM390" s="4" t="str">
        <f>IF(COUNT($A390)=0,"",IF(COUNT(W390)=0,"--",IF(COUNTIF(B390:Y390,"3E")&gt;0,"3E",TRUNC(SUM(IF(N(D390)&gt;=2,D$3*D390,0),IF(N(G390)&gt;=2,G$3*G390,0),IF(N(J390)&gt;=2,J$3*J390,0),IF(N(M390)&gt;=2,M$3*M390,0),IF(N(P390)&gt;=2,P$3*P390,0),IF(N(S390)&gt;=2,S$3*S390,0),IF(N(AB390)&gt;=2,AB$3*AB390,0),IF(N(AE390)&gt;=2,AE$3*AE390,0),IF(N(AH390)&gt;=2,AH$3*AH390,0),IF(N(V390)&gt;=2,V$3*V390,0),IF(N(Y390)&gt;=2,Y$3*Y390,0))/TCP,3))))</f>
        <v/>
      </c>
      <c r="AN390" s="2" t="str">
        <f>IFERROR(IF(COUNT($A390)=0,"",IF(COUNT(W390)=0,"--",IF(COUNTIF(B390:AK390,"3E")&gt;0,"3E",SUM(IF(D390&gt;=2,$D$3),IF(G390&gt;=2,$G$3),IF(J390&gt;=2,$J$3),IF(M390&gt;=2,$M$3),IF(P390&gt;=2,$P$3),IF(S390&gt;=2,$S$3),IF(V390&gt;=2,$V$3),IF(Y390&gt;=2,$Y$3),IF(AB390&gt;=2,$AB$3),IF(AE390&gt;=2,$AE$3),IF(AH390&gt;=2,$AH$3),IF(AK390&gt;=2,$AK$3))))),"")</f>
        <v/>
      </c>
      <c r="AO390" s="2" t="str">
        <f>IF(AM390="3E","3E",IF(COUNT($A390)=0,"",IF(COUNT(AK390)=0,"I",LOOKUP(AM390,{0,2,2.25,2.5,2.75,3,3.25,3.5,3.75,4},{"F","D","C","C+","B-","B","B+","A-","A","A+"}))))</f>
        <v/>
      </c>
      <c r="AP390" s="2" t="str">
        <f>IF(AM390="3E","3E",IF(OR(COUNT($A390)=0,COUNT(W390)=0),"",IF(AND(Y390&gt;=2,AM390&gt;=2,AN390&gt;=28),"PASS","FAIL")))</f>
        <v/>
      </c>
      <c r="AQ390" s="2" t="str">
        <f>IF(COUNT($A390)=0,"",IF(AP390="3E","3E",IF(AP390="PASS",CONCATENATE(IF(N(D390)&lt;2,"411F,",""),IF(N(G390)&lt;2,"412F,",""),IF(N(J390)&lt;2,"413F,",""),IF(N(M390)&lt;2,"421F,",""),IF(N(P390)&lt;2,"422F,",""),IF(N(S390)&lt;2,"423F,",""),IF(N(AB390)&lt;2,"431F,",""),IF(N(AE390)&lt;2,"432F,",""),IF(N(AH390)&lt;2,"433F,","")),"")))</f>
        <v/>
      </c>
      <c r="AR390" s="6" t="str">
        <f t="shared" ref="AR390:AR453" si="7">IF($AM390="3E","3E",IF(AM390=0,"",IF(OR(COUNT($A390)=0,COUNT(W390)=0),"",RANK(AM390,$AM$5:$AM$500,0))))</f>
        <v/>
      </c>
    </row>
    <row r="391" spans="1:44" ht="18.95" customHeight="1" x14ac:dyDescent="0.25">
      <c r="A391" s="93" t="str">
        <f>IF(DR!$B393="","",DR!$B393)</f>
        <v/>
      </c>
      <c r="B391" s="5" t="str">
        <f>IF(COUNT($A391)=0,"",IF($A391&lt;&gt;DR!$B393,"ERR",DR!J393))</f>
        <v/>
      </c>
      <c r="C391" s="2" t="str">
        <f>IF(COUNT($A391)=0,"",IF(B391="3E","3E",IF(B391="","I",LOOKUP(B391/D$2,{0,0.4,0.45,0.5,0.55,0.6,0.65,0.7,0.75,0.8,1},{"F","D","C","C+","B-","B","B+","A-","A","A+"}))))</f>
        <v/>
      </c>
      <c r="D391" s="99" t="str">
        <f>IF(COUNT($A391)=0,"",IF(B391="","--",IF(B391="3E","3E",LOOKUP(B391/D$2,{0,0.4,0.45,0.5,0.55,0.6,0.65,0.7,0.75,0.8,1},{0,2,2.25,2.5,2.75,3,3.25,3.5,3.75,4}))))</f>
        <v/>
      </c>
      <c r="E391" s="5" t="str">
        <f>IF(COUNT($A391)=0,"",IF($A391&lt;&gt;DR!$B393,"ERR",DR!R393))</f>
        <v/>
      </c>
      <c r="F391" s="2" t="str">
        <f>IF(COUNT($A391)=0,"",IF(E391="3E","3E",IF(E391="","I",LOOKUP(E391/G$2,{0,0.4,0.45,0.5,0.55,0.6,0.65,0.7,0.75,0.8,1},{"F","D","C","C+","B-","B","B+","A-","A","A+"}))))</f>
        <v/>
      </c>
      <c r="G391" s="99" t="str">
        <f>IF(COUNT($A391)=0,"",IF(E391="","--",IF(E391="3E","3E",LOOKUP(E391/G$2,{0,0.4,0.45,0.5,0.55,0.6,0.65,0.7,0.75,0.8,1},{0,2,2.25,2.5,2.75,3,3.25,3.5,3.75,4}))))</f>
        <v/>
      </c>
      <c r="H391" s="5" t="str">
        <f>IF(COUNT($A391)=0,"",IF($A391&lt;&gt;DR!$B393,"ERR",DR!Z393))</f>
        <v/>
      </c>
      <c r="I391" s="2" t="str">
        <f>IF(COUNT($A391)=0,"",IF(H391="3E","3E",IF(H391="","I",LOOKUP(H391/J$2,{0,0.4,0.45,0.5,0.55,0.6,0.65,0.7,0.75,0.8,1},{"F","D","C","C+","B-","B","B+","A-","A","A+"}))))</f>
        <v/>
      </c>
      <c r="J391" s="99" t="str">
        <f>IF(COUNT($A391)=0,"",IF(H391="","--",IF(H391="3E","3E",LOOKUP(H391/J$2,{0,0.4,0.45,0.5,0.55,0.6,0.65,0.7,0.75,0.8,1},{0,2,2.25,2.5,2.75,3,3.25,3.5,3.75,4}))))</f>
        <v/>
      </c>
      <c r="K391" s="5" t="str">
        <f>IF(COUNT($A391)=0,"",IF($A391&lt;&gt;DR!$B393,"ERR",DR!AH393))</f>
        <v/>
      </c>
      <c r="L391" s="2" t="str">
        <f>IF(COUNT($A391)=0,"",IF(K391="3E","3E",IF(K391="","I",LOOKUP(K391/M$2,{0,0.4,0.45,0.5,0.55,0.6,0.65,0.7,0.75,0.8,1},{"F","D","C","C+","B-","B","B+","A-","A","A+"}))))</f>
        <v/>
      </c>
      <c r="M391" s="99" t="str">
        <f>IF(COUNT($A391)=0,"",IF(K391="","--",IF(K391="3E","3E",LOOKUP(K391/M$2,{0,0.4,0.45,0.5,0.55,0.6,0.65,0.7,0.75,0.8,1},{0,2,2.25,2.5,2.75,3,3.25,3.5,3.75,4}))))</f>
        <v/>
      </c>
      <c r="N391" s="5" t="str">
        <f>IF(COUNT($A391)=0,"",IF($A391&lt;&gt;DR!$B393,"ERR",DR!AP393))</f>
        <v/>
      </c>
      <c r="O391" s="2" t="str">
        <f>IF(COUNT($A391)=0,"",IF(N391="3E","3E",IF(N391="","I",LOOKUP(N391/P$2,{0,0.4,0.45,0.5,0.55,0.6,0.65,0.7,0.75,0.8,1},{"F","D","C","C+","B-","B","B+","A-","A","A+"}))))</f>
        <v/>
      </c>
      <c r="P391" s="99" t="str">
        <f>IF(COUNT($A391)=0,"",IF(N391="","--",IF(N391="3E","3E",LOOKUP(N391/P$2,{0,0.4,0.45,0.5,0.55,0.6,0.65,0.7,0.75,0.8,1},{0,2,2.25,2.5,2.75,3,3.25,3.5,3.75,4}))))</f>
        <v/>
      </c>
      <c r="Q391" s="5" t="str">
        <f>IF(COUNT($A391)=0,"",IF($A391&lt;&gt;DR!$B393,"ERR",DR!AX393))</f>
        <v/>
      </c>
      <c r="R391" s="2" t="str">
        <f>IF(COUNT($A391)=0,"",IF(Q391="3E","3E",IF(Q391="","I",LOOKUP(Q391/S$2,{0,0.4,0.45,0.5,0.55,0.6,0.65,0.7,0.75,0.8,1},{"F","D","C","C+","B-","B","B+","A-","A","A+"}))))</f>
        <v/>
      </c>
      <c r="S391" s="99" t="str">
        <f>IF(COUNT($A391)=0,"",IF(Q391="","--",IF(Q391="3E","3E",LOOKUP(Q391/S$2,{0,0.4,0.45,0.5,0.55,0.6,0.65,0.7,0.75,0.8,1},{0,2,2.25,2.5,2.75,3,3.25,3.5,3.75,4}))))</f>
        <v/>
      </c>
      <c r="T391" s="5" t="str">
        <f>IF(OR(COUNT($A391)=0,DR!BZ393=""),"",IF($A391&lt;&gt;DR!$B393,"ERR",DR!BZ393))</f>
        <v/>
      </c>
      <c r="U391" s="2" t="str">
        <f>IF(COUNT($A391)=0,"",IF(T391="3E","3E",IF(T391="","I",LOOKUP(T391/V$2,{0,0.4,0.45,0.5,0.55,0.6,0.65,0.7,0.75,0.8,1},{"F","D","C","C+","B-","B","B+","A-","A","A+"}))))</f>
        <v/>
      </c>
      <c r="V391" s="99" t="str">
        <f>IF(COUNT($A391)=0,"",IF(T391="","--",IF(T391="3E","3E",LOOKUP(T391/V$2,{0,0.4,0.45,0.5,0.55,0.6,0.65,0.7,0.75,0.8,1},{0,2,2.25,2.5,2.75,3,3.25,3.5,3.75,4}))))</f>
        <v/>
      </c>
      <c r="W391" s="5" t="str">
        <f>IF(COUNT($A391)=0,"",IF($A391&lt;&gt;DR!$B393,"ERR",IF(DR!$A393="IM",DR!CL393,DR!CK393)))</f>
        <v/>
      </c>
      <c r="X391" s="2" t="str">
        <f>IF(COUNT($A391)=0,"",IF(W391="3E","3E",IF(W391="","I",LOOKUP(W391/Y$2,{0,0.4,0.45,0.5,0.55,0.6,0.65,0.7,0.75,0.8,1},{"F","D","C","C+","B-","B","B+","A-","A","A+"}))))</f>
        <v/>
      </c>
      <c r="Y391" s="99" t="str">
        <f>IF(COUNT($A391)=0,"",IF(W391="","--",IF(W391="3E","3E",LOOKUP(W391/Y$2,{0,0.4,0.45,0.5,0.55,0.6,0.65,0.7,0.75,0.8,1},{0,2,2.25,2.5,2.75,3,3.25,3.5,3.75,4}))))</f>
        <v/>
      </c>
      <c r="Z391" s="5" t="str">
        <f>IF(COUNT($A391)=0,"",IF($A391&lt;&gt;DR!$B393,"ERR",DR!BF393))</f>
        <v/>
      </c>
      <c r="AA391" s="2" t="str">
        <f>IF(COUNT($A391)=0,"",IF(Z391="3E","3E",IF(Z391="","I",LOOKUP(Z391/AB$2,{0,0.4,0.45,0.5,0.55,0.6,0.65,0.7,0.75,0.8,1},{"F","D","C","C+","B-","B","B+","A-","A","A+"}))))</f>
        <v/>
      </c>
      <c r="AB391" s="99" t="str">
        <f>IF(COUNT($A391)=0,"",IF(Z391="","--",IF(Z391="3E","3E",LOOKUP(Z391/AB$2,{0,0.4,0.45,0.5,0.55,0.6,0.65,0.7,0.75,0.8,1},{0,2,2.25,2.5,2.75,3,3.25,3.5,3.75,4}))))</f>
        <v/>
      </c>
      <c r="AC391" s="5" t="str">
        <f>IF(COUNT($A391)=0,"",IF($A391&lt;&gt;DR!$B393,"ERR",DR!BG393))</f>
        <v/>
      </c>
      <c r="AD391" s="2" t="str">
        <f>IF(COUNT($A391)=0,"",IF(AC391="3E","3E",IF(AC391="","I",LOOKUP(AC391/AE$2,{0,0.4,0.45,0.5,0.55,0.6,0.65,0.7,0.75,0.8,1},{"F","D","C","C+","B-","B","B+","A-","A","A+"}))))</f>
        <v/>
      </c>
      <c r="AE391" s="99" t="str">
        <f>IF(COUNT($A391)=0,"",IF(AC391="","--",IF(AC391="3E","3E",LOOKUP(AC391/AE$2,{0,0.4,0.45,0.5,0.55,0.6,0.65,0.7,0.75,0.8,1},{0,2,2.25,2.5,2.75,3,3.25,3.5,3.75,4}))))</f>
        <v/>
      </c>
      <c r="AF391" s="5" t="str">
        <f>IF(COUNT($A391)=0,"",IF($A391&lt;&gt;DR!$B393,"ERR",DR!BQ393))</f>
        <v/>
      </c>
      <c r="AG391" s="2" t="str">
        <f>IF(COUNT($A391)=0,"",IF(AF391="3E","3E",IF(AF391="","I",LOOKUP(AF391/AH$2,{0,0.4,0.45,0.5,0.55,0.6,0.65,0.7,0.75,0.8,1},{"F","D","C","C+","B-","B","B+","A-","A","A+"}))))</f>
        <v/>
      </c>
      <c r="AH391" s="99" t="str">
        <f>IF(COUNT($A391)=0,"",IF(AF391="","--",IF(AF391="3E","3E",LOOKUP(AF391/AH$2,{0,0.4,0.45,0.5,0.55,0.6,0.65,0.7,0.75,0.8,1},{0,2,2.25,2.5,2.75,3,3.25,3.5,3.75,4}))))</f>
        <v/>
      </c>
      <c r="AI391" s="5" t="str">
        <f>IF(COUNT($A391)=0,"",IF($A391&lt;&gt;DR!$B393,"ERR",DR!BY393))</f>
        <v/>
      </c>
      <c r="AJ391" s="2" t="str">
        <f>IF(COUNT($A391)=0,"",IF(AI391="3E","3E",IF(AI391="","I",LOOKUP(AI391/AK$2,{0,0.4,0.45,0.5,0.55,0.6,0.65,0.7,0.75,0.8,1},{"F","D","C","C+","B-","B","B+","A-","A","A+"}))))</f>
        <v/>
      </c>
      <c r="AK391" s="103" t="str">
        <f>IF(COUNT($A391)=0,"",IF(AI391="","--",IF(AI391="3E","3E",LOOKUP(AI391/AK$2,{0,0.4,0.45,0.5,0.55,0.6,0.65,0.7,0.75,0.8,1},{0,2,2.25,2.5,2.75,3,3.25,3.5,3.75,4}))))</f>
        <v/>
      </c>
      <c r="AL391" s="94" t="str">
        <f>IFERROR(IF(COUNT($A391)=0,"",IF(COUNT(W391)=0,"--",IF(COUNTIF(B391:AK391,"3E")&gt;0,"3E",SUM(IF(D391&gt;=2,D391*$D$3),IF(G391&gt;=2,G391*$G$3),IF(J391&gt;=2,J391*$J$3),IF(M391&gt;=2,M391*$M$3),IF(P391&gt;=2,P391*$P$3),IF(S391&gt;=2,S391*$S$3),IF(V391&gt;=2,V391*$V$3),IF(Y391&gt;=2,Y391*$Y$3),IF(AB391&gt;=2,AB391*$AB$3),IF(AE391&gt;=2,AE391*$AE$3),IF(AH391&gt;=2,AH391*$AH$3),IF(AK391&gt;=2,AK391*$AK$3))))),"")</f>
        <v/>
      </c>
      <c r="AM391" s="4" t="str">
        <f>IF(COUNT($A391)=0,"",IF(COUNT(W391)=0,"--",IF(COUNTIF(B391:Y391,"3E")&gt;0,"3E",TRUNC(SUM(IF(N(D391)&gt;=2,D$3*D391,0),IF(N(G391)&gt;=2,G$3*G391,0),IF(N(J391)&gt;=2,J$3*J391,0),IF(N(M391)&gt;=2,M$3*M391,0),IF(N(P391)&gt;=2,P$3*P391,0),IF(N(S391)&gt;=2,S$3*S391,0),IF(N(AB391)&gt;=2,AB$3*AB391,0),IF(N(AE391)&gt;=2,AE$3*AE391,0),IF(N(AH391)&gt;=2,AH$3*AH391,0),IF(N(V391)&gt;=2,V$3*V391,0),IF(N(Y391)&gt;=2,Y$3*Y391,0))/TCP,3))))</f>
        <v/>
      </c>
      <c r="AN391" s="2" t="str">
        <f>IFERROR(IF(COUNT($A391)=0,"",IF(COUNT(W391)=0,"--",IF(COUNTIF(B391:AK391,"3E")&gt;0,"3E",SUM(IF(D391&gt;=2,$D$3),IF(G391&gt;=2,$G$3),IF(J391&gt;=2,$J$3),IF(M391&gt;=2,$M$3),IF(P391&gt;=2,$P$3),IF(S391&gt;=2,$S$3),IF(V391&gt;=2,$V$3),IF(Y391&gt;=2,$Y$3),IF(AB391&gt;=2,$AB$3),IF(AE391&gt;=2,$AE$3),IF(AH391&gt;=2,$AH$3),IF(AK391&gt;=2,$AK$3))))),"")</f>
        <v/>
      </c>
      <c r="AO391" s="2" t="str">
        <f>IF(AM391="3E","3E",IF(COUNT($A391)=0,"",IF(COUNT(AK391)=0,"I",LOOKUP(AM391,{0,2,2.25,2.5,2.75,3,3.25,3.5,3.75,4},{"F","D","C","C+","B-","B","B+","A-","A","A+"}))))</f>
        <v/>
      </c>
      <c r="AP391" s="2" t="str">
        <f>IF(AM391="3E","3E",IF(OR(COUNT($A391)=0,COUNT(W391)=0),"",IF(AND(Y391&gt;=2,AM391&gt;=2,AN391&gt;=28),"PASS","FAIL")))</f>
        <v/>
      </c>
      <c r="AQ391" s="2" t="str">
        <f>IF(COUNT($A391)=0,"",IF(AP391="3E","3E",IF(AP391="PASS",CONCATENATE(IF(N(D391)&lt;2,"411F,",""),IF(N(G391)&lt;2,"412F,",""),IF(N(J391)&lt;2,"413F,",""),IF(N(M391)&lt;2,"421F,",""),IF(N(P391)&lt;2,"422F,",""),IF(N(S391)&lt;2,"423F,",""),IF(N(AB391)&lt;2,"431F,",""),IF(N(AE391)&lt;2,"432F,",""),IF(N(AH391)&lt;2,"433F,","")),"")))</f>
        <v/>
      </c>
      <c r="AR391" s="6" t="str">
        <f t="shared" si="7"/>
        <v/>
      </c>
    </row>
    <row r="392" spans="1:44" ht="18.95" customHeight="1" x14ac:dyDescent="0.25">
      <c r="A392" s="93" t="str">
        <f>IF(DR!$B394="","",DR!$B394)</f>
        <v/>
      </c>
      <c r="B392" s="5" t="str">
        <f>IF(COUNT($A392)=0,"",IF($A392&lt;&gt;DR!$B394,"ERR",DR!J394))</f>
        <v/>
      </c>
      <c r="C392" s="2" t="str">
        <f>IF(COUNT($A392)=0,"",IF(B392="3E","3E",IF(B392="","I",LOOKUP(B392/D$2,{0,0.4,0.45,0.5,0.55,0.6,0.65,0.7,0.75,0.8,1},{"F","D","C","C+","B-","B","B+","A-","A","A+"}))))</f>
        <v/>
      </c>
      <c r="D392" s="99" t="str">
        <f>IF(COUNT($A392)=0,"",IF(B392="","--",IF(B392="3E","3E",LOOKUP(B392/D$2,{0,0.4,0.45,0.5,0.55,0.6,0.65,0.7,0.75,0.8,1},{0,2,2.25,2.5,2.75,3,3.25,3.5,3.75,4}))))</f>
        <v/>
      </c>
      <c r="E392" s="5" t="str">
        <f>IF(COUNT($A392)=0,"",IF($A392&lt;&gt;DR!$B394,"ERR",DR!R394))</f>
        <v/>
      </c>
      <c r="F392" s="2" t="str">
        <f>IF(COUNT($A392)=0,"",IF(E392="3E","3E",IF(E392="","I",LOOKUP(E392/G$2,{0,0.4,0.45,0.5,0.55,0.6,0.65,0.7,0.75,0.8,1},{"F","D","C","C+","B-","B","B+","A-","A","A+"}))))</f>
        <v/>
      </c>
      <c r="G392" s="99" t="str">
        <f>IF(COUNT($A392)=0,"",IF(E392="","--",IF(E392="3E","3E",LOOKUP(E392/G$2,{0,0.4,0.45,0.5,0.55,0.6,0.65,0.7,0.75,0.8,1},{0,2,2.25,2.5,2.75,3,3.25,3.5,3.75,4}))))</f>
        <v/>
      </c>
      <c r="H392" s="5" t="str">
        <f>IF(COUNT($A392)=0,"",IF($A392&lt;&gt;DR!$B394,"ERR",DR!Z394))</f>
        <v/>
      </c>
      <c r="I392" s="2" t="str">
        <f>IF(COUNT($A392)=0,"",IF(H392="3E","3E",IF(H392="","I",LOOKUP(H392/J$2,{0,0.4,0.45,0.5,0.55,0.6,0.65,0.7,0.75,0.8,1},{"F","D","C","C+","B-","B","B+","A-","A","A+"}))))</f>
        <v/>
      </c>
      <c r="J392" s="99" t="str">
        <f>IF(COUNT($A392)=0,"",IF(H392="","--",IF(H392="3E","3E",LOOKUP(H392/J$2,{0,0.4,0.45,0.5,0.55,0.6,0.65,0.7,0.75,0.8,1},{0,2,2.25,2.5,2.75,3,3.25,3.5,3.75,4}))))</f>
        <v/>
      </c>
      <c r="K392" s="5" t="str">
        <f>IF(COUNT($A392)=0,"",IF($A392&lt;&gt;DR!$B394,"ERR",DR!AH394))</f>
        <v/>
      </c>
      <c r="L392" s="2" t="str">
        <f>IF(COUNT($A392)=0,"",IF(K392="3E","3E",IF(K392="","I",LOOKUP(K392/M$2,{0,0.4,0.45,0.5,0.55,0.6,0.65,0.7,0.75,0.8,1},{"F","D","C","C+","B-","B","B+","A-","A","A+"}))))</f>
        <v/>
      </c>
      <c r="M392" s="99" t="str">
        <f>IF(COUNT($A392)=0,"",IF(K392="","--",IF(K392="3E","3E",LOOKUP(K392/M$2,{0,0.4,0.45,0.5,0.55,0.6,0.65,0.7,0.75,0.8,1},{0,2,2.25,2.5,2.75,3,3.25,3.5,3.75,4}))))</f>
        <v/>
      </c>
      <c r="N392" s="5" t="str">
        <f>IF(COUNT($A392)=0,"",IF($A392&lt;&gt;DR!$B394,"ERR",DR!AP394))</f>
        <v/>
      </c>
      <c r="O392" s="2" t="str">
        <f>IF(COUNT($A392)=0,"",IF(N392="3E","3E",IF(N392="","I",LOOKUP(N392/P$2,{0,0.4,0.45,0.5,0.55,0.6,0.65,0.7,0.75,0.8,1},{"F","D","C","C+","B-","B","B+","A-","A","A+"}))))</f>
        <v/>
      </c>
      <c r="P392" s="99" t="str">
        <f>IF(COUNT($A392)=0,"",IF(N392="","--",IF(N392="3E","3E",LOOKUP(N392/P$2,{0,0.4,0.45,0.5,0.55,0.6,0.65,0.7,0.75,0.8,1},{0,2,2.25,2.5,2.75,3,3.25,3.5,3.75,4}))))</f>
        <v/>
      </c>
      <c r="Q392" s="5" t="str">
        <f>IF(COUNT($A392)=0,"",IF($A392&lt;&gt;DR!$B394,"ERR",DR!AX394))</f>
        <v/>
      </c>
      <c r="R392" s="2" t="str">
        <f>IF(COUNT($A392)=0,"",IF(Q392="3E","3E",IF(Q392="","I",LOOKUP(Q392/S$2,{0,0.4,0.45,0.5,0.55,0.6,0.65,0.7,0.75,0.8,1},{"F","D","C","C+","B-","B","B+","A-","A","A+"}))))</f>
        <v/>
      </c>
      <c r="S392" s="99" t="str">
        <f>IF(COUNT($A392)=0,"",IF(Q392="","--",IF(Q392="3E","3E",LOOKUP(Q392/S$2,{0,0.4,0.45,0.5,0.55,0.6,0.65,0.7,0.75,0.8,1},{0,2,2.25,2.5,2.75,3,3.25,3.5,3.75,4}))))</f>
        <v/>
      </c>
      <c r="T392" s="5" t="str">
        <f>IF(OR(COUNT($A392)=0,DR!BZ394=""),"",IF($A392&lt;&gt;DR!$B394,"ERR",DR!BZ394))</f>
        <v/>
      </c>
      <c r="U392" s="2" t="str">
        <f>IF(COUNT($A392)=0,"",IF(T392="3E","3E",IF(T392="","I",LOOKUP(T392/V$2,{0,0.4,0.45,0.5,0.55,0.6,0.65,0.7,0.75,0.8,1},{"F","D","C","C+","B-","B","B+","A-","A","A+"}))))</f>
        <v/>
      </c>
      <c r="V392" s="99" t="str">
        <f>IF(COUNT($A392)=0,"",IF(T392="","--",IF(T392="3E","3E",LOOKUP(T392/V$2,{0,0.4,0.45,0.5,0.55,0.6,0.65,0.7,0.75,0.8,1},{0,2,2.25,2.5,2.75,3,3.25,3.5,3.75,4}))))</f>
        <v/>
      </c>
      <c r="W392" s="5" t="str">
        <f>IF(COUNT($A392)=0,"",IF($A392&lt;&gt;DR!$B394,"ERR",IF(DR!$A394="IM",DR!CL394,DR!CK394)))</f>
        <v/>
      </c>
      <c r="X392" s="2" t="str">
        <f>IF(COUNT($A392)=0,"",IF(W392="3E","3E",IF(W392="","I",LOOKUP(W392/Y$2,{0,0.4,0.45,0.5,0.55,0.6,0.65,0.7,0.75,0.8,1},{"F","D","C","C+","B-","B","B+","A-","A","A+"}))))</f>
        <v/>
      </c>
      <c r="Y392" s="99" t="str">
        <f>IF(COUNT($A392)=0,"",IF(W392="","--",IF(W392="3E","3E",LOOKUP(W392/Y$2,{0,0.4,0.45,0.5,0.55,0.6,0.65,0.7,0.75,0.8,1},{0,2,2.25,2.5,2.75,3,3.25,3.5,3.75,4}))))</f>
        <v/>
      </c>
      <c r="Z392" s="5" t="str">
        <f>IF(COUNT($A392)=0,"",IF($A392&lt;&gt;DR!$B394,"ERR",DR!BF394))</f>
        <v/>
      </c>
      <c r="AA392" s="2" t="str">
        <f>IF(COUNT($A392)=0,"",IF(Z392="3E","3E",IF(Z392="","I",LOOKUP(Z392/AB$2,{0,0.4,0.45,0.5,0.55,0.6,0.65,0.7,0.75,0.8,1},{"F","D","C","C+","B-","B","B+","A-","A","A+"}))))</f>
        <v/>
      </c>
      <c r="AB392" s="99" t="str">
        <f>IF(COUNT($A392)=0,"",IF(Z392="","--",IF(Z392="3E","3E",LOOKUP(Z392/AB$2,{0,0.4,0.45,0.5,0.55,0.6,0.65,0.7,0.75,0.8,1},{0,2,2.25,2.5,2.75,3,3.25,3.5,3.75,4}))))</f>
        <v/>
      </c>
      <c r="AC392" s="5" t="str">
        <f>IF(COUNT($A392)=0,"",IF($A392&lt;&gt;DR!$B394,"ERR",DR!BG394))</f>
        <v/>
      </c>
      <c r="AD392" s="2" t="str">
        <f>IF(COUNT($A392)=0,"",IF(AC392="3E","3E",IF(AC392="","I",LOOKUP(AC392/AE$2,{0,0.4,0.45,0.5,0.55,0.6,0.65,0.7,0.75,0.8,1},{"F","D","C","C+","B-","B","B+","A-","A","A+"}))))</f>
        <v/>
      </c>
      <c r="AE392" s="99" t="str">
        <f>IF(COUNT($A392)=0,"",IF(AC392="","--",IF(AC392="3E","3E",LOOKUP(AC392/AE$2,{0,0.4,0.45,0.5,0.55,0.6,0.65,0.7,0.75,0.8,1},{0,2,2.25,2.5,2.75,3,3.25,3.5,3.75,4}))))</f>
        <v/>
      </c>
      <c r="AF392" s="5" t="str">
        <f>IF(COUNT($A392)=0,"",IF($A392&lt;&gt;DR!$B394,"ERR",DR!BQ394))</f>
        <v/>
      </c>
      <c r="AG392" s="2" t="str">
        <f>IF(COUNT($A392)=0,"",IF(AF392="3E","3E",IF(AF392="","I",LOOKUP(AF392/AH$2,{0,0.4,0.45,0.5,0.55,0.6,0.65,0.7,0.75,0.8,1},{"F","D","C","C+","B-","B","B+","A-","A","A+"}))))</f>
        <v/>
      </c>
      <c r="AH392" s="99" t="str">
        <f>IF(COUNT($A392)=0,"",IF(AF392="","--",IF(AF392="3E","3E",LOOKUP(AF392/AH$2,{0,0.4,0.45,0.5,0.55,0.6,0.65,0.7,0.75,0.8,1},{0,2,2.25,2.5,2.75,3,3.25,3.5,3.75,4}))))</f>
        <v/>
      </c>
      <c r="AI392" s="5" t="str">
        <f>IF(COUNT($A392)=0,"",IF($A392&lt;&gt;DR!$B394,"ERR",DR!BY394))</f>
        <v/>
      </c>
      <c r="AJ392" s="2" t="str">
        <f>IF(COUNT($A392)=0,"",IF(AI392="3E","3E",IF(AI392="","I",LOOKUP(AI392/AK$2,{0,0.4,0.45,0.5,0.55,0.6,0.65,0.7,0.75,0.8,1},{"F","D","C","C+","B-","B","B+","A-","A","A+"}))))</f>
        <v/>
      </c>
      <c r="AK392" s="103" t="str">
        <f>IF(COUNT($A392)=0,"",IF(AI392="","--",IF(AI392="3E","3E",LOOKUP(AI392/AK$2,{0,0.4,0.45,0.5,0.55,0.6,0.65,0.7,0.75,0.8,1},{0,2,2.25,2.5,2.75,3,3.25,3.5,3.75,4}))))</f>
        <v/>
      </c>
      <c r="AL392" s="94" t="str">
        <f>IFERROR(IF(COUNT($A392)=0,"",IF(COUNT(W392)=0,"--",IF(COUNTIF(B392:AK392,"3E")&gt;0,"3E",SUM(IF(D392&gt;=2,D392*$D$3),IF(G392&gt;=2,G392*$G$3),IF(J392&gt;=2,J392*$J$3),IF(M392&gt;=2,M392*$M$3),IF(P392&gt;=2,P392*$P$3),IF(S392&gt;=2,S392*$S$3),IF(V392&gt;=2,V392*$V$3),IF(Y392&gt;=2,Y392*$Y$3),IF(AB392&gt;=2,AB392*$AB$3),IF(AE392&gt;=2,AE392*$AE$3),IF(AH392&gt;=2,AH392*$AH$3),IF(AK392&gt;=2,AK392*$AK$3))))),"")</f>
        <v/>
      </c>
      <c r="AM392" s="4" t="str">
        <f>IF(COUNT($A392)=0,"",IF(COUNT(W392)=0,"--",IF(COUNTIF(B392:Y392,"3E")&gt;0,"3E",TRUNC(SUM(IF(N(D392)&gt;=2,D$3*D392,0),IF(N(G392)&gt;=2,G$3*G392,0),IF(N(J392)&gt;=2,J$3*J392,0),IF(N(M392)&gt;=2,M$3*M392,0),IF(N(P392)&gt;=2,P$3*P392,0),IF(N(S392)&gt;=2,S$3*S392,0),IF(N(AB392)&gt;=2,AB$3*AB392,0),IF(N(AE392)&gt;=2,AE$3*AE392,0),IF(N(AH392)&gt;=2,AH$3*AH392,0),IF(N(V392)&gt;=2,V$3*V392,0),IF(N(Y392)&gt;=2,Y$3*Y392,0))/TCP,3))))</f>
        <v/>
      </c>
      <c r="AN392" s="2" t="str">
        <f>IFERROR(IF(COUNT($A392)=0,"",IF(COUNT(W392)=0,"--",IF(COUNTIF(B392:AK392,"3E")&gt;0,"3E",SUM(IF(D392&gt;=2,$D$3),IF(G392&gt;=2,$G$3),IF(J392&gt;=2,$J$3),IF(M392&gt;=2,$M$3),IF(P392&gt;=2,$P$3),IF(S392&gt;=2,$S$3),IF(V392&gt;=2,$V$3),IF(Y392&gt;=2,$Y$3),IF(AB392&gt;=2,$AB$3),IF(AE392&gt;=2,$AE$3),IF(AH392&gt;=2,$AH$3),IF(AK392&gt;=2,$AK$3))))),"")</f>
        <v/>
      </c>
      <c r="AO392" s="2" t="str">
        <f>IF(AM392="3E","3E",IF(COUNT($A392)=0,"",IF(COUNT(AK392)=0,"I",LOOKUP(AM392,{0,2,2.25,2.5,2.75,3,3.25,3.5,3.75,4},{"F","D","C","C+","B-","B","B+","A-","A","A+"}))))</f>
        <v/>
      </c>
      <c r="AP392" s="2" t="str">
        <f>IF(AM392="3E","3E",IF(OR(COUNT($A392)=0,COUNT(W392)=0),"",IF(AND(Y392&gt;=2,AM392&gt;=2,AN392&gt;=28),"PASS","FAIL")))</f>
        <v/>
      </c>
      <c r="AQ392" s="2" t="str">
        <f>IF(COUNT($A392)=0,"",IF(AP392="3E","3E",IF(AP392="PASS",CONCATENATE(IF(N(D392)&lt;2,"411F,",""),IF(N(G392)&lt;2,"412F,",""),IF(N(J392)&lt;2,"413F,",""),IF(N(M392)&lt;2,"421F,",""),IF(N(P392)&lt;2,"422F,",""),IF(N(S392)&lt;2,"423F,",""),IF(N(AB392)&lt;2,"431F,",""),IF(N(AE392)&lt;2,"432F,",""),IF(N(AH392)&lt;2,"433F,","")),"")))</f>
        <v/>
      </c>
      <c r="AR392" s="6" t="str">
        <f t="shared" si="7"/>
        <v/>
      </c>
    </row>
    <row r="393" spans="1:44" ht="18.95" customHeight="1" x14ac:dyDescent="0.25">
      <c r="A393" s="93" t="str">
        <f>IF(DR!$B395="","",DR!$B395)</f>
        <v/>
      </c>
      <c r="B393" s="5" t="str">
        <f>IF(COUNT($A393)=0,"",IF($A393&lt;&gt;DR!$B395,"ERR",DR!J395))</f>
        <v/>
      </c>
      <c r="C393" s="2" t="str">
        <f>IF(COUNT($A393)=0,"",IF(B393="3E","3E",IF(B393="","I",LOOKUP(B393/D$2,{0,0.4,0.45,0.5,0.55,0.6,0.65,0.7,0.75,0.8,1},{"F","D","C","C+","B-","B","B+","A-","A","A+"}))))</f>
        <v/>
      </c>
      <c r="D393" s="99" t="str">
        <f>IF(COUNT($A393)=0,"",IF(B393="","--",IF(B393="3E","3E",LOOKUP(B393/D$2,{0,0.4,0.45,0.5,0.55,0.6,0.65,0.7,0.75,0.8,1},{0,2,2.25,2.5,2.75,3,3.25,3.5,3.75,4}))))</f>
        <v/>
      </c>
      <c r="E393" s="5" t="str">
        <f>IF(COUNT($A393)=0,"",IF($A393&lt;&gt;DR!$B395,"ERR",DR!R395))</f>
        <v/>
      </c>
      <c r="F393" s="2" t="str">
        <f>IF(COUNT($A393)=0,"",IF(E393="3E","3E",IF(E393="","I",LOOKUP(E393/G$2,{0,0.4,0.45,0.5,0.55,0.6,0.65,0.7,0.75,0.8,1},{"F","D","C","C+","B-","B","B+","A-","A","A+"}))))</f>
        <v/>
      </c>
      <c r="G393" s="99" t="str">
        <f>IF(COUNT($A393)=0,"",IF(E393="","--",IF(E393="3E","3E",LOOKUP(E393/G$2,{0,0.4,0.45,0.5,0.55,0.6,0.65,0.7,0.75,0.8,1},{0,2,2.25,2.5,2.75,3,3.25,3.5,3.75,4}))))</f>
        <v/>
      </c>
      <c r="H393" s="5" t="str">
        <f>IF(COUNT($A393)=0,"",IF($A393&lt;&gt;DR!$B395,"ERR",DR!Z395))</f>
        <v/>
      </c>
      <c r="I393" s="2" t="str">
        <f>IF(COUNT($A393)=0,"",IF(H393="3E","3E",IF(H393="","I",LOOKUP(H393/J$2,{0,0.4,0.45,0.5,0.55,0.6,0.65,0.7,0.75,0.8,1},{"F","D","C","C+","B-","B","B+","A-","A","A+"}))))</f>
        <v/>
      </c>
      <c r="J393" s="99" t="str">
        <f>IF(COUNT($A393)=0,"",IF(H393="","--",IF(H393="3E","3E",LOOKUP(H393/J$2,{0,0.4,0.45,0.5,0.55,0.6,0.65,0.7,0.75,0.8,1},{0,2,2.25,2.5,2.75,3,3.25,3.5,3.75,4}))))</f>
        <v/>
      </c>
      <c r="K393" s="5" t="str">
        <f>IF(COUNT($A393)=0,"",IF($A393&lt;&gt;DR!$B395,"ERR",DR!AH395))</f>
        <v/>
      </c>
      <c r="L393" s="2" t="str">
        <f>IF(COUNT($A393)=0,"",IF(K393="3E","3E",IF(K393="","I",LOOKUP(K393/M$2,{0,0.4,0.45,0.5,0.55,0.6,0.65,0.7,0.75,0.8,1},{"F","D","C","C+","B-","B","B+","A-","A","A+"}))))</f>
        <v/>
      </c>
      <c r="M393" s="99" t="str">
        <f>IF(COUNT($A393)=0,"",IF(K393="","--",IF(K393="3E","3E",LOOKUP(K393/M$2,{0,0.4,0.45,0.5,0.55,0.6,0.65,0.7,0.75,0.8,1},{0,2,2.25,2.5,2.75,3,3.25,3.5,3.75,4}))))</f>
        <v/>
      </c>
      <c r="N393" s="5" t="str">
        <f>IF(COUNT($A393)=0,"",IF($A393&lt;&gt;DR!$B395,"ERR",DR!AP395))</f>
        <v/>
      </c>
      <c r="O393" s="2" t="str">
        <f>IF(COUNT($A393)=0,"",IF(N393="3E","3E",IF(N393="","I",LOOKUP(N393/P$2,{0,0.4,0.45,0.5,0.55,0.6,0.65,0.7,0.75,0.8,1},{"F","D","C","C+","B-","B","B+","A-","A","A+"}))))</f>
        <v/>
      </c>
      <c r="P393" s="99" t="str">
        <f>IF(COUNT($A393)=0,"",IF(N393="","--",IF(N393="3E","3E",LOOKUP(N393/P$2,{0,0.4,0.45,0.5,0.55,0.6,0.65,0.7,0.75,0.8,1},{0,2,2.25,2.5,2.75,3,3.25,3.5,3.75,4}))))</f>
        <v/>
      </c>
      <c r="Q393" s="5" t="str">
        <f>IF(COUNT($A393)=0,"",IF($A393&lt;&gt;DR!$B395,"ERR",DR!AX395))</f>
        <v/>
      </c>
      <c r="R393" s="2" t="str">
        <f>IF(COUNT($A393)=0,"",IF(Q393="3E","3E",IF(Q393="","I",LOOKUP(Q393/S$2,{0,0.4,0.45,0.5,0.55,0.6,0.65,0.7,0.75,0.8,1},{"F","D","C","C+","B-","B","B+","A-","A","A+"}))))</f>
        <v/>
      </c>
      <c r="S393" s="99" t="str">
        <f>IF(COUNT($A393)=0,"",IF(Q393="","--",IF(Q393="3E","3E",LOOKUP(Q393/S$2,{0,0.4,0.45,0.5,0.55,0.6,0.65,0.7,0.75,0.8,1},{0,2,2.25,2.5,2.75,3,3.25,3.5,3.75,4}))))</f>
        <v/>
      </c>
      <c r="T393" s="5" t="str">
        <f>IF(OR(COUNT($A393)=0,DR!BZ395=""),"",IF($A393&lt;&gt;DR!$B395,"ERR",DR!BZ395))</f>
        <v/>
      </c>
      <c r="U393" s="2" t="str">
        <f>IF(COUNT($A393)=0,"",IF(T393="3E","3E",IF(T393="","I",LOOKUP(T393/V$2,{0,0.4,0.45,0.5,0.55,0.6,0.65,0.7,0.75,0.8,1},{"F","D","C","C+","B-","B","B+","A-","A","A+"}))))</f>
        <v/>
      </c>
      <c r="V393" s="99" t="str">
        <f>IF(COUNT($A393)=0,"",IF(T393="","--",IF(T393="3E","3E",LOOKUP(T393/V$2,{0,0.4,0.45,0.5,0.55,0.6,0.65,0.7,0.75,0.8,1},{0,2,2.25,2.5,2.75,3,3.25,3.5,3.75,4}))))</f>
        <v/>
      </c>
      <c r="W393" s="5" t="str">
        <f>IF(COUNT($A393)=0,"",IF($A393&lt;&gt;DR!$B395,"ERR",IF(DR!$A395="IM",DR!CL395,DR!CK395)))</f>
        <v/>
      </c>
      <c r="X393" s="2" t="str">
        <f>IF(COUNT($A393)=0,"",IF(W393="3E","3E",IF(W393="","I",LOOKUP(W393/Y$2,{0,0.4,0.45,0.5,0.55,0.6,0.65,0.7,0.75,0.8,1},{"F","D","C","C+","B-","B","B+","A-","A","A+"}))))</f>
        <v/>
      </c>
      <c r="Y393" s="99" t="str">
        <f>IF(COUNT($A393)=0,"",IF(W393="","--",IF(W393="3E","3E",LOOKUP(W393/Y$2,{0,0.4,0.45,0.5,0.55,0.6,0.65,0.7,0.75,0.8,1},{0,2,2.25,2.5,2.75,3,3.25,3.5,3.75,4}))))</f>
        <v/>
      </c>
      <c r="Z393" s="5" t="str">
        <f>IF(COUNT($A393)=0,"",IF($A393&lt;&gt;DR!$B395,"ERR",DR!BF395))</f>
        <v/>
      </c>
      <c r="AA393" s="2" t="str">
        <f>IF(COUNT($A393)=0,"",IF(Z393="3E","3E",IF(Z393="","I",LOOKUP(Z393/AB$2,{0,0.4,0.45,0.5,0.55,0.6,0.65,0.7,0.75,0.8,1},{"F","D","C","C+","B-","B","B+","A-","A","A+"}))))</f>
        <v/>
      </c>
      <c r="AB393" s="99" t="str">
        <f>IF(COUNT($A393)=0,"",IF(Z393="","--",IF(Z393="3E","3E",LOOKUP(Z393/AB$2,{0,0.4,0.45,0.5,0.55,0.6,0.65,0.7,0.75,0.8,1},{0,2,2.25,2.5,2.75,3,3.25,3.5,3.75,4}))))</f>
        <v/>
      </c>
      <c r="AC393" s="5" t="str">
        <f>IF(COUNT($A393)=0,"",IF($A393&lt;&gt;DR!$B395,"ERR",DR!BG395))</f>
        <v/>
      </c>
      <c r="AD393" s="2" t="str">
        <f>IF(COUNT($A393)=0,"",IF(AC393="3E","3E",IF(AC393="","I",LOOKUP(AC393/AE$2,{0,0.4,0.45,0.5,0.55,0.6,0.65,0.7,0.75,0.8,1},{"F","D","C","C+","B-","B","B+","A-","A","A+"}))))</f>
        <v/>
      </c>
      <c r="AE393" s="99" t="str">
        <f>IF(COUNT($A393)=0,"",IF(AC393="","--",IF(AC393="3E","3E",LOOKUP(AC393/AE$2,{0,0.4,0.45,0.5,0.55,0.6,0.65,0.7,0.75,0.8,1},{0,2,2.25,2.5,2.75,3,3.25,3.5,3.75,4}))))</f>
        <v/>
      </c>
      <c r="AF393" s="5" t="str">
        <f>IF(COUNT($A393)=0,"",IF($A393&lt;&gt;DR!$B395,"ERR",DR!BQ395))</f>
        <v/>
      </c>
      <c r="AG393" s="2" t="str">
        <f>IF(COUNT($A393)=0,"",IF(AF393="3E","3E",IF(AF393="","I",LOOKUP(AF393/AH$2,{0,0.4,0.45,0.5,0.55,0.6,0.65,0.7,0.75,0.8,1},{"F","D","C","C+","B-","B","B+","A-","A","A+"}))))</f>
        <v/>
      </c>
      <c r="AH393" s="99" t="str">
        <f>IF(COUNT($A393)=0,"",IF(AF393="","--",IF(AF393="3E","3E",LOOKUP(AF393/AH$2,{0,0.4,0.45,0.5,0.55,0.6,0.65,0.7,0.75,0.8,1},{0,2,2.25,2.5,2.75,3,3.25,3.5,3.75,4}))))</f>
        <v/>
      </c>
      <c r="AI393" s="5" t="str">
        <f>IF(COUNT($A393)=0,"",IF($A393&lt;&gt;DR!$B395,"ERR",DR!BY395))</f>
        <v/>
      </c>
      <c r="AJ393" s="2" t="str">
        <f>IF(COUNT($A393)=0,"",IF(AI393="3E","3E",IF(AI393="","I",LOOKUP(AI393/AK$2,{0,0.4,0.45,0.5,0.55,0.6,0.65,0.7,0.75,0.8,1},{"F","D","C","C+","B-","B","B+","A-","A","A+"}))))</f>
        <v/>
      </c>
      <c r="AK393" s="103" t="str">
        <f>IF(COUNT($A393)=0,"",IF(AI393="","--",IF(AI393="3E","3E",LOOKUP(AI393/AK$2,{0,0.4,0.45,0.5,0.55,0.6,0.65,0.7,0.75,0.8,1},{0,2,2.25,2.5,2.75,3,3.25,3.5,3.75,4}))))</f>
        <v/>
      </c>
      <c r="AL393" s="94" t="str">
        <f>IFERROR(IF(COUNT($A393)=0,"",IF(COUNT(W393)=0,"--",IF(COUNTIF(B393:AK393,"3E")&gt;0,"3E",SUM(IF(D393&gt;=2,D393*$D$3),IF(G393&gt;=2,G393*$G$3),IF(J393&gt;=2,J393*$J$3),IF(M393&gt;=2,M393*$M$3),IF(P393&gt;=2,P393*$P$3),IF(S393&gt;=2,S393*$S$3),IF(V393&gt;=2,V393*$V$3),IF(Y393&gt;=2,Y393*$Y$3),IF(AB393&gt;=2,AB393*$AB$3),IF(AE393&gt;=2,AE393*$AE$3),IF(AH393&gt;=2,AH393*$AH$3),IF(AK393&gt;=2,AK393*$AK$3))))),"")</f>
        <v/>
      </c>
      <c r="AM393" s="4" t="str">
        <f>IF(COUNT($A393)=0,"",IF(COUNT(W393)=0,"--",IF(COUNTIF(B393:Y393,"3E")&gt;0,"3E",TRUNC(SUM(IF(N(D393)&gt;=2,D$3*D393,0),IF(N(G393)&gt;=2,G$3*G393,0),IF(N(J393)&gt;=2,J$3*J393,0),IF(N(M393)&gt;=2,M$3*M393,0),IF(N(P393)&gt;=2,P$3*P393,0),IF(N(S393)&gt;=2,S$3*S393,0),IF(N(AB393)&gt;=2,AB$3*AB393,0),IF(N(AE393)&gt;=2,AE$3*AE393,0),IF(N(AH393)&gt;=2,AH$3*AH393,0),IF(N(V393)&gt;=2,V$3*V393,0),IF(N(Y393)&gt;=2,Y$3*Y393,0))/TCP,3))))</f>
        <v/>
      </c>
      <c r="AN393" s="2" t="str">
        <f>IFERROR(IF(COUNT($A393)=0,"",IF(COUNT(W393)=0,"--",IF(COUNTIF(B393:AK393,"3E")&gt;0,"3E",SUM(IF(D393&gt;=2,$D$3),IF(G393&gt;=2,$G$3),IF(J393&gt;=2,$J$3),IF(M393&gt;=2,$M$3),IF(P393&gt;=2,$P$3),IF(S393&gt;=2,$S$3),IF(V393&gt;=2,$V$3),IF(Y393&gt;=2,$Y$3),IF(AB393&gt;=2,$AB$3),IF(AE393&gt;=2,$AE$3),IF(AH393&gt;=2,$AH$3),IF(AK393&gt;=2,$AK$3))))),"")</f>
        <v/>
      </c>
      <c r="AO393" s="2" t="str">
        <f>IF(AM393="3E","3E",IF(COUNT($A393)=0,"",IF(COUNT(AK393)=0,"I",LOOKUP(AM393,{0,2,2.25,2.5,2.75,3,3.25,3.5,3.75,4},{"F","D","C","C+","B-","B","B+","A-","A","A+"}))))</f>
        <v/>
      </c>
      <c r="AP393" s="2" t="str">
        <f>IF(AM393="3E","3E",IF(OR(COUNT($A393)=0,COUNT(W393)=0),"",IF(AND(Y393&gt;=2,AM393&gt;=2,AN393&gt;=28),"PASS","FAIL")))</f>
        <v/>
      </c>
      <c r="AQ393" s="2" t="str">
        <f>IF(COUNT($A393)=0,"",IF(AP393="3E","3E",IF(AP393="PASS",CONCATENATE(IF(N(D393)&lt;2,"411F,",""),IF(N(G393)&lt;2,"412F,",""),IF(N(J393)&lt;2,"413F,",""),IF(N(M393)&lt;2,"421F,",""),IF(N(P393)&lt;2,"422F,",""),IF(N(S393)&lt;2,"423F,",""),IF(N(AB393)&lt;2,"431F,",""),IF(N(AE393)&lt;2,"432F,",""),IF(N(AH393)&lt;2,"433F,","")),"")))</f>
        <v/>
      </c>
      <c r="AR393" s="6" t="str">
        <f t="shared" si="7"/>
        <v/>
      </c>
    </row>
    <row r="394" spans="1:44" ht="18.95" customHeight="1" x14ac:dyDescent="0.25">
      <c r="A394" s="93" t="str">
        <f>IF(DR!$B396="","",DR!$B396)</f>
        <v/>
      </c>
      <c r="B394" s="5" t="str">
        <f>IF(COUNT($A394)=0,"",IF($A394&lt;&gt;DR!$B396,"ERR",DR!J396))</f>
        <v/>
      </c>
      <c r="C394" s="2" t="str">
        <f>IF(COUNT($A394)=0,"",IF(B394="3E","3E",IF(B394="","I",LOOKUP(B394/D$2,{0,0.4,0.45,0.5,0.55,0.6,0.65,0.7,0.75,0.8,1},{"F","D","C","C+","B-","B","B+","A-","A","A+"}))))</f>
        <v/>
      </c>
      <c r="D394" s="99" t="str">
        <f>IF(COUNT($A394)=0,"",IF(B394="","--",IF(B394="3E","3E",LOOKUP(B394/D$2,{0,0.4,0.45,0.5,0.55,0.6,0.65,0.7,0.75,0.8,1},{0,2,2.25,2.5,2.75,3,3.25,3.5,3.75,4}))))</f>
        <v/>
      </c>
      <c r="E394" s="5" t="str">
        <f>IF(COUNT($A394)=0,"",IF($A394&lt;&gt;DR!$B396,"ERR",DR!R396))</f>
        <v/>
      </c>
      <c r="F394" s="2" t="str">
        <f>IF(COUNT($A394)=0,"",IF(E394="3E","3E",IF(E394="","I",LOOKUP(E394/G$2,{0,0.4,0.45,0.5,0.55,0.6,0.65,0.7,0.75,0.8,1},{"F","D","C","C+","B-","B","B+","A-","A","A+"}))))</f>
        <v/>
      </c>
      <c r="G394" s="99" t="str">
        <f>IF(COUNT($A394)=0,"",IF(E394="","--",IF(E394="3E","3E",LOOKUP(E394/G$2,{0,0.4,0.45,0.5,0.55,0.6,0.65,0.7,0.75,0.8,1},{0,2,2.25,2.5,2.75,3,3.25,3.5,3.75,4}))))</f>
        <v/>
      </c>
      <c r="H394" s="5" t="str">
        <f>IF(COUNT($A394)=0,"",IF($A394&lt;&gt;DR!$B396,"ERR",DR!Z396))</f>
        <v/>
      </c>
      <c r="I394" s="2" t="str">
        <f>IF(COUNT($A394)=0,"",IF(H394="3E","3E",IF(H394="","I",LOOKUP(H394/J$2,{0,0.4,0.45,0.5,0.55,0.6,0.65,0.7,0.75,0.8,1},{"F","D","C","C+","B-","B","B+","A-","A","A+"}))))</f>
        <v/>
      </c>
      <c r="J394" s="99" t="str">
        <f>IF(COUNT($A394)=0,"",IF(H394="","--",IF(H394="3E","3E",LOOKUP(H394/J$2,{0,0.4,0.45,0.5,0.55,0.6,0.65,0.7,0.75,0.8,1},{0,2,2.25,2.5,2.75,3,3.25,3.5,3.75,4}))))</f>
        <v/>
      </c>
      <c r="K394" s="5" t="str">
        <f>IF(COUNT($A394)=0,"",IF($A394&lt;&gt;DR!$B396,"ERR",DR!AH396))</f>
        <v/>
      </c>
      <c r="L394" s="2" t="str">
        <f>IF(COUNT($A394)=0,"",IF(K394="3E","3E",IF(K394="","I",LOOKUP(K394/M$2,{0,0.4,0.45,0.5,0.55,0.6,0.65,0.7,0.75,0.8,1},{"F","D","C","C+","B-","B","B+","A-","A","A+"}))))</f>
        <v/>
      </c>
      <c r="M394" s="99" t="str">
        <f>IF(COUNT($A394)=0,"",IF(K394="","--",IF(K394="3E","3E",LOOKUP(K394/M$2,{0,0.4,0.45,0.5,0.55,0.6,0.65,0.7,0.75,0.8,1},{0,2,2.25,2.5,2.75,3,3.25,3.5,3.75,4}))))</f>
        <v/>
      </c>
      <c r="N394" s="5" t="str">
        <f>IF(COUNT($A394)=0,"",IF($A394&lt;&gt;DR!$B396,"ERR",DR!AP396))</f>
        <v/>
      </c>
      <c r="O394" s="2" t="str">
        <f>IF(COUNT($A394)=0,"",IF(N394="3E","3E",IF(N394="","I",LOOKUP(N394/P$2,{0,0.4,0.45,0.5,0.55,0.6,0.65,0.7,0.75,0.8,1},{"F","D","C","C+","B-","B","B+","A-","A","A+"}))))</f>
        <v/>
      </c>
      <c r="P394" s="99" t="str">
        <f>IF(COUNT($A394)=0,"",IF(N394="","--",IF(N394="3E","3E",LOOKUP(N394/P$2,{0,0.4,0.45,0.5,0.55,0.6,0.65,0.7,0.75,0.8,1},{0,2,2.25,2.5,2.75,3,3.25,3.5,3.75,4}))))</f>
        <v/>
      </c>
      <c r="Q394" s="5" t="str">
        <f>IF(COUNT($A394)=0,"",IF($A394&lt;&gt;DR!$B396,"ERR",DR!AX396))</f>
        <v/>
      </c>
      <c r="R394" s="2" t="str">
        <f>IF(COUNT($A394)=0,"",IF(Q394="3E","3E",IF(Q394="","I",LOOKUP(Q394/S$2,{0,0.4,0.45,0.5,0.55,0.6,0.65,0.7,0.75,0.8,1},{"F","D","C","C+","B-","B","B+","A-","A","A+"}))))</f>
        <v/>
      </c>
      <c r="S394" s="99" t="str">
        <f>IF(COUNT($A394)=0,"",IF(Q394="","--",IF(Q394="3E","3E",LOOKUP(Q394/S$2,{0,0.4,0.45,0.5,0.55,0.6,0.65,0.7,0.75,0.8,1},{0,2,2.25,2.5,2.75,3,3.25,3.5,3.75,4}))))</f>
        <v/>
      </c>
      <c r="T394" s="5" t="str">
        <f>IF(OR(COUNT($A394)=0,DR!BZ396=""),"",IF($A394&lt;&gt;DR!$B396,"ERR",DR!BZ396))</f>
        <v/>
      </c>
      <c r="U394" s="2" t="str">
        <f>IF(COUNT($A394)=0,"",IF(T394="3E","3E",IF(T394="","I",LOOKUP(T394/V$2,{0,0.4,0.45,0.5,0.55,0.6,0.65,0.7,0.75,0.8,1},{"F","D","C","C+","B-","B","B+","A-","A","A+"}))))</f>
        <v/>
      </c>
      <c r="V394" s="99" t="str">
        <f>IF(COUNT($A394)=0,"",IF(T394="","--",IF(T394="3E","3E",LOOKUP(T394/V$2,{0,0.4,0.45,0.5,0.55,0.6,0.65,0.7,0.75,0.8,1},{0,2,2.25,2.5,2.75,3,3.25,3.5,3.75,4}))))</f>
        <v/>
      </c>
      <c r="W394" s="5" t="str">
        <f>IF(COUNT($A394)=0,"",IF($A394&lt;&gt;DR!$B396,"ERR",IF(DR!$A396="IM",DR!CL396,DR!CK396)))</f>
        <v/>
      </c>
      <c r="X394" s="2" t="str">
        <f>IF(COUNT($A394)=0,"",IF(W394="3E","3E",IF(W394="","I",LOOKUP(W394/Y$2,{0,0.4,0.45,0.5,0.55,0.6,0.65,0.7,0.75,0.8,1},{"F","D","C","C+","B-","B","B+","A-","A","A+"}))))</f>
        <v/>
      </c>
      <c r="Y394" s="99" t="str">
        <f>IF(COUNT($A394)=0,"",IF(W394="","--",IF(W394="3E","3E",LOOKUP(W394/Y$2,{0,0.4,0.45,0.5,0.55,0.6,0.65,0.7,0.75,0.8,1},{0,2,2.25,2.5,2.75,3,3.25,3.5,3.75,4}))))</f>
        <v/>
      </c>
      <c r="Z394" s="5" t="str">
        <f>IF(COUNT($A394)=0,"",IF($A394&lt;&gt;DR!$B396,"ERR",DR!BF396))</f>
        <v/>
      </c>
      <c r="AA394" s="2" t="str">
        <f>IF(COUNT($A394)=0,"",IF(Z394="3E","3E",IF(Z394="","I",LOOKUP(Z394/AB$2,{0,0.4,0.45,0.5,0.55,0.6,0.65,0.7,0.75,0.8,1},{"F","D","C","C+","B-","B","B+","A-","A","A+"}))))</f>
        <v/>
      </c>
      <c r="AB394" s="99" t="str">
        <f>IF(COUNT($A394)=0,"",IF(Z394="","--",IF(Z394="3E","3E",LOOKUP(Z394/AB$2,{0,0.4,0.45,0.5,0.55,0.6,0.65,0.7,0.75,0.8,1},{0,2,2.25,2.5,2.75,3,3.25,3.5,3.75,4}))))</f>
        <v/>
      </c>
      <c r="AC394" s="5" t="str">
        <f>IF(COUNT($A394)=0,"",IF($A394&lt;&gt;DR!$B396,"ERR",DR!BG396))</f>
        <v/>
      </c>
      <c r="AD394" s="2" t="str">
        <f>IF(COUNT($A394)=0,"",IF(AC394="3E","3E",IF(AC394="","I",LOOKUP(AC394/AE$2,{0,0.4,0.45,0.5,0.55,0.6,0.65,0.7,0.75,0.8,1},{"F","D","C","C+","B-","B","B+","A-","A","A+"}))))</f>
        <v/>
      </c>
      <c r="AE394" s="99" t="str">
        <f>IF(COUNT($A394)=0,"",IF(AC394="","--",IF(AC394="3E","3E",LOOKUP(AC394/AE$2,{0,0.4,0.45,0.5,0.55,0.6,0.65,0.7,0.75,0.8,1},{0,2,2.25,2.5,2.75,3,3.25,3.5,3.75,4}))))</f>
        <v/>
      </c>
      <c r="AF394" s="5" t="str">
        <f>IF(COUNT($A394)=0,"",IF($A394&lt;&gt;DR!$B396,"ERR",DR!BQ396))</f>
        <v/>
      </c>
      <c r="AG394" s="2" t="str">
        <f>IF(COUNT($A394)=0,"",IF(AF394="3E","3E",IF(AF394="","I",LOOKUP(AF394/AH$2,{0,0.4,0.45,0.5,0.55,0.6,0.65,0.7,0.75,0.8,1},{"F","D","C","C+","B-","B","B+","A-","A","A+"}))))</f>
        <v/>
      </c>
      <c r="AH394" s="99" t="str">
        <f>IF(COUNT($A394)=0,"",IF(AF394="","--",IF(AF394="3E","3E",LOOKUP(AF394/AH$2,{0,0.4,0.45,0.5,0.55,0.6,0.65,0.7,0.75,0.8,1},{0,2,2.25,2.5,2.75,3,3.25,3.5,3.75,4}))))</f>
        <v/>
      </c>
      <c r="AI394" s="5" t="str">
        <f>IF(COUNT($A394)=0,"",IF($A394&lt;&gt;DR!$B396,"ERR",DR!BY396))</f>
        <v/>
      </c>
      <c r="AJ394" s="2" t="str">
        <f>IF(COUNT($A394)=0,"",IF(AI394="3E","3E",IF(AI394="","I",LOOKUP(AI394/AK$2,{0,0.4,0.45,0.5,0.55,0.6,0.65,0.7,0.75,0.8,1},{"F","D","C","C+","B-","B","B+","A-","A","A+"}))))</f>
        <v/>
      </c>
      <c r="AK394" s="103" t="str">
        <f>IF(COUNT($A394)=0,"",IF(AI394="","--",IF(AI394="3E","3E",LOOKUP(AI394/AK$2,{0,0.4,0.45,0.5,0.55,0.6,0.65,0.7,0.75,0.8,1},{0,2,2.25,2.5,2.75,3,3.25,3.5,3.75,4}))))</f>
        <v/>
      </c>
      <c r="AL394" s="94" t="str">
        <f>IFERROR(IF(COUNT($A394)=0,"",IF(COUNT(W394)=0,"--",IF(COUNTIF(B394:AK394,"3E")&gt;0,"3E",SUM(IF(D394&gt;=2,D394*$D$3),IF(G394&gt;=2,G394*$G$3),IF(J394&gt;=2,J394*$J$3),IF(M394&gt;=2,M394*$M$3),IF(P394&gt;=2,P394*$P$3),IF(S394&gt;=2,S394*$S$3),IF(V394&gt;=2,V394*$V$3),IF(Y394&gt;=2,Y394*$Y$3),IF(AB394&gt;=2,AB394*$AB$3),IF(AE394&gt;=2,AE394*$AE$3),IF(AH394&gt;=2,AH394*$AH$3),IF(AK394&gt;=2,AK394*$AK$3))))),"")</f>
        <v/>
      </c>
      <c r="AM394" s="4" t="str">
        <f>IF(COUNT($A394)=0,"",IF(COUNT(W394)=0,"--",IF(COUNTIF(B394:Y394,"3E")&gt;0,"3E",TRUNC(SUM(IF(N(D394)&gt;=2,D$3*D394,0),IF(N(G394)&gt;=2,G$3*G394,0),IF(N(J394)&gt;=2,J$3*J394,0),IF(N(M394)&gt;=2,M$3*M394,0),IF(N(P394)&gt;=2,P$3*P394,0),IF(N(S394)&gt;=2,S$3*S394,0),IF(N(AB394)&gt;=2,AB$3*AB394,0),IF(N(AE394)&gt;=2,AE$3*AE394,0),IF(N(AH394)&gt;=2,AH$3*AH394,0),IF(N(V394)&gt;=2,V$3*V394,0),IF(N(Y394)&gt;=2,Y$3*Y394,0))/TCP,3))))</f>
        <v/>
      </c>
      <c r="AN394" s="2" t="str">
        <f>IFERROR(IF(COUNT($A394)=0,"",IF(COUNT(W394)=0,"--",IF(COUNTIF(B394:AK394,"3E")&gt;0,"3E",SUM(IF(D394&gt;=2,$D$3),IF(G394&gt;=2,$G$3),IF(J394&gt;=2,$J$3),IF(M394&gt;=2,$M$3),IF(P394&gt;=2,$P$3),IF(S394&gt;=2,$S$3),IF(V394&gt;=2,$V$3),IF(Y394&gt;=2,$Y$3),IF(AB394&gt;=2,$AB$3),IF(AE394&gt;=2,$AE$3),IF(AH394&gt;=2,$AH$3),IF(AK394&gt;=2,$AK$3))))),"")</f>
        <v/>
      </c>
      <c r="AO394" s="2" t="str">
        <f>IF(AM394="3E","3E",IF(COUNT($A394)=0,"",IF(COUNT(AK394)=0,"I",LOOKUP(AM394,{0,2,2.25,2.5,2.75,3,3.25,3.5,3.75,4},{"F","D","C","C+","B-","B","B+","A-","A","A+"}))))</f>
        <v/>
      </c>
      <c r="AP394" s="2" t="str">
        <f>IF(AM394="3E","3E",IF(OR(COUNT($A394)=0,COUNT(W394)=0),"",IF(AND(Y394&gt;=2,AM394&gt;=2,AN394&gt;=28),"PASS","FAIL")))</f>
        <v/>
      </c>
      <c r="AQ394" s="2" t="str">
        <f>IF(COUNT($A394)=0,"",IF(AP394="3E","3E",IF(AP394="PASS",CONCATENATE(IF(N(D394)&lt;2,"411F,",""),IF(N(G394)&lt;2,"412F,",""),IF(N(J394)&lt;2,"413F,",""),IF(N(M394)&lt;2,"421F,",""),IF(N(P394)&lt;2,"422F,",""),IF(N(S394)&lt;2,"423F,",""),IF(N(AB394)&lt;2,"431F,",""),IF(N(AE394)&lt;2,"432F,",""),IF(N(AH394)&lt;2,"433F,","")),"")))</f>
        <v/>
      </c>
      <c r="AR394" s="6" t="str">
        <f t="shared" si="7"/>
        <v/>
      </c>
    </row>
    <row r="395" spans="1:44" ht="18.95" customHeight="1" x14ac:dyDescent="0.25">
      <c r="A395" s="93" t="str">
        <f>IF(DR!$B397="","",DR!$B397)</f>
        <v/>
      </c>
      <c r="B395" s="5" t="str">
        <f>IF(COUNT($A395)=0,"",IF($A395&lt;&gt;DR!$B397,"ERR",DR!J397))</f>
        <v/>
      </c>
      <c r="C395" s="2" t="str">
        <f>IF(COUNT($A395)=0,"",IF(B395="3E","3E",IF(B395="","I",LOOKUP(B395/D$2,{0,0.4,0.45,0.5,0.55,0.6,0.65,0.7,0.75,0.8,1},{"F","D","C","C+","B-","B","B+","A-","A","A+"}))))</f>
        <v/>
      </c>
      <c r="D395" s="99" t="str">
        <f>IF(COUNT($A395)=0,"",IF(B395="","--",IF(B395="3E","3E",LOOKUP(B395/D$2,{0,0.4,0.45,0.5,0.55,0.6,0.65,0.7,0.75,0.8,1},{0,2,2.25,2.5,2.75,3,3.25,3.5,3.75,4}))))</f>
        <v/>
      </c>
      <c r="E395" s="5" t="str">
        <f>IF(COUNT($A395)=0,"",IF($A395&lt;&gt;DR!$B397,"ERR",DR!R397))</f>
        <v/>
      </c>
      <c r="F395" s="2" t="str">
        <f>IF(COUNT($A395)=0,"",IF(E395="3E","3E",IF(E395="","I",LOOKUP(E395/G$2,{0,0.4,0.45,0.5,0.55,0.6,0.65,0.7,0.75,0.8,1},{"F","D","C","C+","B-","B","B+","A-","A","A+"}))))</f>
        <v/>
      </c>
      <c r="G395" s="99" t="str">
        <f>IF(COUNT($A395)=0,"",IF(E395="","--",IF(E395="3E","3E",LOOKUP(E395/G$2,{0,0.4,0.45,0.5,0.55,0.6,0.65,0.7,0.75,0.8,1},{0,2,2.25,2.5,2.75,3,3.25,3.5,3.75,4}))))</f>
        <v/>
      </c>
      <c r="H395" s="5" t="str">
        <f>IF(COUNT($A395)=0,"",IF($A395&lt;&gt;DR!$B397,"ERR",DR!Z397))</f>
        <v/>
      </c>
      <c r="I395" s="2" t="str">
        <f>IF(COUNT($A395)=0,"",IF(H395="3E","3E",IF(H395="","I",LOOKUP(H395/J$2,{0,0.4,0.45,0.5,0.55,0.6,0.65,0.7,0.75,0.8,1},{"F","D","C","C+","B-","B","B+","A-","A","A+"}))))</f>
        <v/>
      </c>
      <c r="J395" s="99" t="str">
        <f>IF(COUNT($A395)=0,"",IF(H395="","--",IF(H395="3E","3E",LOOKUP(H395/J$2,{0,0.4,0.45,0.5,0.55,0.6,0.65,0.7,0.75,0.8,1},{0,2,2.25,2.5,2.75,3,3.25,3.5,3.75,4}))))</f>
        <v/>
      </c>
      <c r="K395" s="5" t="str">
        <f>IF(COUNT($A395)=0,"",IF($A395&lt;&gt;DR!$B397,"ERR",DR!AH397))</f>
        <v/>
      </c>
      <c r="L395" s="2" t="str">
        <f>IF(COUNT($A395)=0,"",IF(K395="3E","3E",IF(K395="","I",LOOKUP(K395/M$2,{0,0.4,0.45,0.5,0.55,0.6,0.65,0.7,0.75,0.8,1},{"F","D","C","C+","B-","B","B+","A-","A","A+"}))))</f>
        <v/>
      </c>
      <c r="M395" s="99" t="str">
        <f>IF(COUNT($A395)=0,"",IF(K395="","--",IF(K395="3E","3E",LOOKUP(K395/M$2,{0,0.4,0.45,0.5,0.55,0.6,0.65,0.7,0.75,0.8,1},{0,2,2.25,2.5,2.75,3,3.25,3.5,3.75,4}))))</f>
        <v/>
      </c>
      <c r="N395" s="5" t="str">
        <f>IF(COUNT($A395)=0,"",IF($A395&lt;&gt;DR!$B397,"ERR",DR!AP397))</f>
        <v/>
      </c>
      <c r="O395" s="2" t="str">
        <f>IF(COUNT($A395)=0,"",IF(N395="3E","3E",IF(N395="","I",LOOKUP(N395/P$2,{0,0.4,0.45,0.5,0.55,0.6,0.65,0.7,0.75,0.8,1},{"F","D","C","C+","B-","B","B+","A-","A","A+"}))))</f>
        <v/>
      </c>
      <c r="P395" s="99" t="str">
        <f>IF(COUNT($A395)=0,"",IF(N395="","--",IF(N395="3E","3E",LOOKUP(N395/P$2,{0,0.4,0.45,0.5,0.55,0.6,0.65,0.7,0.75,0.8,1},{0,2,2.25,2.5,2.75,3,3.25,3.5,3.75,4}))))</f>
        <v/>
      </c>
      <c r="Q395" s="5" t="str">
        <f>IF(COUNT($A395)=0,"",IF($A395&lt;&gt;DR!$B397,"ERR",DR!AX397))</f>
        <v/>
      </c>
      <c r="R395" s="2" t="str">
        <f>IF(COUNT($A395)=0,"",IF(Q395="3E","3E",IF(Q395="","I",LOOKUP(Q395/S$2,{0,0.4,0.45,0.5,0.55,0.6,0.65,0.7,0.75,0.8,1},{"F","D","C","C+","B-","B","B+","A-","A","A+"}))))</f>
        <v/>
      </c>
      <c r="S395" s="99" t="str">
        <f>IF(COUNT($A395)=0,"",IF(Q395="","--",IF(Q395="3E","3E",LOOKUP(Q395/S$2,{0,0.4,0.45,0.5,0.55,0.6,0.65,0.7,0.75,0.8,1},{0,2,2.25,2.5,2.75,3,3.25,3.5,3.75,4}))))</f>
        <v/>
      </c>
      <c r="T395" s="5" t="str">
        <f>IF(OR(COUNT($A395)=0,DR!BZ397=""),"",IF($A395&lt;&gt;DR!$B397,"ERR",DR!BZ397))</f>
        <v/>
      </c>
      <c r="U395" s="2" t="str">
        <f>IF(COUNT($A395)=0,"",IF(T395="3E","3E",IF(T395="","I",LOOKUP(T395/V$2,{0,0.4,0.45,0.5,0.55,0.6,0.65,0.7,0.75,0.8,1},{"F","D","C","C+","B-","B","B+","A-","A","A+"}))))</f>
        <v/>
      </c>
      <c r="V395" s="99" t="str">
        <f>IF(COUNT($A395)=0,"",IF(T395="","--",IF(T395="3E","3E",LOOKUP(T395/V$2,{0,0.4,0.45,0.5,0.55,0.6,0.65,0.7,0.75,0.8,1},{0,2,2.25,2.5,2.75,3,3.25,3.5,3.75,4}))))</f>
        <v/>
      </c>
      <c r="W395" s="5" t="str">
        <f>IF(COUNT($A395)=0,"",IF($A395&lt;&gt;DR!$B397,"ERR",IF(DR!$A397="IM",DR!CL397,DR!CK397)))</f>
        <v/>
      </c>
      <c r="X395" s="2" t="str">
        <f>IF(COUNT($A395)=0,"",IF(W395="3E","3E",IF(W395="","I",LOOKUP(W395/Y$2,{0,0.4,0.45,0.5,0.55,0.6,0.65,0.7,0.75,0.8,1},{"F","D","C","C+","B-","B","B+","A-","A","A+"}))))</f>
        <v/>
      </c>
      <c r="Y395" s="99" t="str">
        <f>IF(COUNT($A395)=0,"",IF(W395="","--",IF(W395="3E","3E",LOOKUP(W395/Y$2,{0,0.4,0.45,0.5,0.55,0.6,0.65,0.7,0.75,0.8,1},{0,2,2.25,2.5,2.75,3,3.25,3.5,3.75,4}))))</f>
        <v/>
      </c>
      <c r="Z395" s="5" t="str">
        <f>IF(COUNT($A395)=0,"",IF($A395&lt;&gt;DR!$B397,"ERR",DR!BF397))</f>
        <v/>
      </c>
      <c r="AA395" s="2" t="str">
        <f>IF(COUNT($A395)=0,"",IF(Z395="3E","3E",IF(Z395="","I",LOOKUP(Z395/AB$2,{0,0.4,0.45,0.5,0.55,0.6,0.65,0.7,0.75,0.8,1},{"F","D","C","C+","B-","B","B+","A-","A","A+"}))))</f>
        <v/>
      </c>
      <c r="AB395" s="99" t="str">
        <f>IF(COUNT($A395)=0,"",IF(Z395="","--",IF(Z395="3E","3E",LOOKUP(Z395/AB$2,{0,0.4,0.45,0.5,0.55,0.6,0.65,0.7,0.75,0.8,1},{0,2,2.25,2.5,2.75,3,3.25,3.5,3.75,4}))))</f>
        <v/>
      </c>
      <c r="AC395" s="5" t="str">
        <f>IF(COUNT($A395)=0,"",IF($A395&lt;&gt;DR!$B397,"ERR",DR!BG397))</f>
        <v/>
      </c>
      <c r="AD395" s="2" t="str">
        <f>IF(COUNT($A395)=0,"",IF(AC395="3E","3E",IF(AC395="","I",LOOKUP(AC395/AE$2,{0,0.4,0.45,0.5,0.55,0.6,0.65,0.7,0.75,0.8,1},{"F","D","C","C+","B-","B","B+","A-","A","A+"}))))</f>
        <v/>
      </c>
      <c r="AE395" s="99" t="str">
        <f>IF(COUNT($A395)=0,"",IF(AC395="","--",IF(AC395="3E","3E",LOOKUP(AC395/AE$2,{0,0.4,0.45,0.5,0.55,0.6,0.65,0.7,0.75,0.8,1},{0,2,2.25,2.5,2.75,3,3.25,3.5,3.75,4}))))</f>
        <v/>
      </c>
      <c r="AF395" s="5" t="str">
        <f>IF(COUNT($A395)=0,"",IF($A395&lt;&gt;DR!$B397,"ERR",DR!BQ397))</f>
        <v/>
      </c>
      <c r="AG395" s="2" t="str">
        <f>IF(COUNT($A395)=0,"",IF(AF395="3E","3E",IF(AF395="","I",LOOKUP(AF395/AH$2,{0,0.4,0.45,0.5,0.55,0.6,0.65,0.7,0.75,0.8,1},{"F","D","C","C+","B-","B","B+","A-","A","A+"}))))</f>
        <v/>
      </c>
      <c r="AH395" s="99" t="str">
        <f>IF(COUNT($A395)=0,"",IF(AF395="","--",IF(AF395="3E","3E",LOOKUP(AF395/AH$2,{0,0.4,0.45,0.5,0.55,0.6,0.65,0.7,0.75,0.8,1},{0,2,2.25,2.5,2.75,3,3.25,3.5,3.75,4}))))</f>
        <v/>
      </c>
      <c r="AI395" s="5" t="str">
        <f>IF(COUNT($A395)=0,"",IF($A395&lt;&gt;DR!$B397,"ERR",DR!BY397))</f>
        <v/>
      </c>
      <c r="AJ395" s="2" t="str">
        <f>IF(COUNT($A395)=0,"",IF(AI395="3E","3E",IF(AI395="","I",LOOKUP(AI395/AK$2,{0,0.4,0.45,0.5,0.55,0.6,0.65,0.7,0.75,0.8,1},{"F","D","C","C+","B-","B","B+","A-","A","A+"}))))</f>
        <v/>
      </c>
      <c r="AK395" s="103" t="str">
        <f>IF(COUNT($A395)=0,"",IF(AI395="","--",IF(AI395="3E","3E",LOOKUP(AI395/AK$2,{0,0.4,0.45,0.5,0.55,0.6,0.65,0.7,0.75,0.8,1},{0,2,2.25,2.5,2.75,3,3.25,3.5,3.75,4}))))</f>
        <v/>
      </c>
      <c r="AL395" s="94" t="str">
        <f>IFERROR(IF(COUNT($A395)=0,"",IF(COUNT(W395)=0,"--",IF(COUNTIF(B395:AK395,"3E")&gt;0,"3E",SUM(IF(D395&gt;=2,D395*$D$3),IF(G395&gt;=2,G395*$G$3),IF(J395&gt;=2,J395*$J$3),IF(M395&gt;=2,M395*$M$3),IF(P395&gt;=2,P395*$P$3),IF(S395&gt;=2,S395*$S$3),IF(V395&gt;=2,V395*$V$3),IF(Y395&gt;=2,Y395*$Y$3),IF(AB395&gt;=2,AB395*$AB$3),IF(AE395&gt;=2,AE395*$AE$3),IF(AH395&gt;=2,AH395*$AH$3),IF(AK395&gt;=2,AK395*$AK$3))))),"")</f>
        <v/>
      </c>
      <c r="AM395" s="4" t="str">
        <f>IF(COUNT($A395)=0,"",IF(COUNT(W395)=0,"--",IF(COUNTIF(B395:Y395,"3E")&gt;0,"3E",TRUNC(SUM(IF(N(D395)&gt;=2,D$3*D395,0),IF(N(G395)&gt;=2,G$3*G395,0),IF(N(J395)&gt;=2,J$3*J395,0),IF(N(M395)&gt;=2,M$3*M395,0),IF(N(P395)&gt;=2,P$3*P395,0),IF(N(S395)&gt;=2,S$3*S395,0),IF(N(AB395)&gt;=2,AB$3*AB395,0),IF(N(AE395)&gt;=2,AE$3*AE395,0),IF(N(AH395)&gt;=2,AH$3*AH395,0),IF(N(V395)&gt;=2,V$3*V395,0),IF(N(Y395)&gt;=2,Y$3*Y395,0))/TCP,3))))</f>
        <v/>
      </c>
      <c r="AN395" s="2" t="str">
        <f>IFERROR(IF(COUNT($A395)=0,"",IF(COUNT(W395)=0,"--",IF(COUNTIF(B395:AK395,"3E")&gt;0,"3E",SUM(IF(D395&gt;=2,$D$3),IF(G395&gt;=2,$G$3),IF(J395&gt;=2,$J$3),IF(M395&gt;=2,$M$3),IF(P395&gt;=2,$P$3),IF(S395&gt;=2,$S$3),IF(V395&gt;=2,$V$3),IF(Y395&gt;=2,$Y$3),IF(AB395&gt;=2,$AB$3),IF(AE395&gt;=2,$AE$3),IF(AH395&gt;=2,$AH$3),IF(AK395&gt;=2,$AK$3))))),"")</f>
        <v/>
      </c>
      <c r="AO395" s="2" t="str">
        <f>IF(AM395="3E","3E",IF(COUNT($A395)=0,"",IF(COUNT(AK395)=0,"I",LOOKUP(AM395,{0,2,2.25,2.5,2.75,3,3.25,3.5,3.75,4},{"F","D","C","C+","B-","B","B+","A-","A","A+"}))))</f>
        <v/>
      </c>
      <c r="AP395" s="2" t="str">
        <f>IF(AM395="3E","3E",IF(OR(COUNT($A395)=0,COUNT(W395)=0),"",IF(AND(Y395&gt;=2,AM395&gt;=2,AN395&gt;=28),"PASS","FAIL")))</f>
        <v/>
      </c>
      <c r="AQ395" s="2" t="str">
        <f>IF(COUNT($A395)=0,"",IF(AP395="3E","3E",IF(AP395="PASS",CONCATENATE(IF(N(D395)&lt;2,"411F,",""),IF(N(G395)&lt;2,"412F,",""),IF(N(J395)&lt;2,"413F,",""),IF(N(M395)&lt;2,"421F,",""),IF(N(P395)&lt;2,"422F,",""),IF(N(S395)&lt;2,"423F,",""),IF(N(AB395)&lt;2,"431F,",""),IF(N(AE395)&lt;2,"432F,",""),IF(N(AH395)&lt;2,"433F,","")),"")))</f>
        <v/>
      </c>
      <c r="AR395" s="6" t="str">
        <f t="shared" si="7"/>
        <v/>
      </c>
    </row>
    <row r="396" spans="1:44" ht="18.95" customHeight="1" x14ac:dyDescent="0.25">
      <c r="A396" s="93" t="str">
        <f>IF(DR!$B398="","",DR!$B398)</f>
        <v/>
      </c>
      <c r="B396" s="5" t="str">
        <f>IF(COUNT($A396)=0,"",IF($A396&lt;&gt;DR!$B398,"ERR",DR!J398))</f>
        <v/>
      </c>
      <c r="C396" s="2" t="str">
        <f>IF(COUNT($A396)=0,"",IF(B396="3E","3E",IF(B396="","I",LOOKUP(B396/D$2,{0,0.4,0.45,0.5,0.55,0.6,0.65,0.7,0.75,0.8,1},{"F","D","C","C+","B-","B","B+","A-","A","A+"}))))</f>
        <v/>
      </c>
      <c r="D396" s="99" t="str">
        <f>IF(COUNT($A396)=0,"",IF(B396="","--",IF(B396="3E","3E",LOOKUP(B396/D$2,{0,0.4,0.45,0.5,0.55,0.6,0.65,0.7,0.75,0.8,1},{0,2,2.25,2.5,2.75,3,3.25,3.5,3.75,4}))))</f>
        <v/>
      </c>
      <c r="E396" s="5" t="str">
        <f>IF(COUNT($A396)=0,"",IF($A396&lt;&gt;DR!$B398,"ERR",DR!R398))</f>
        <v/>
      </c>
      <c r="F396" s="2" t="str">
        <f>IF(COUNT($A396)=0,"",IF(E396="3E","3E",IF(E396="","I",LOOKUP(E396/G$2,{0,0.4,0.45,0.5,0.55,0.6,0.65,0.7,0.75,0.8,1},{"F","D","C","C+","B-","B","B+","A-","A","A+"}))))</f>
        <v/>
      </c>
      <c r="G396" s="99" t="str">
        <f>IF(COUNT($A396)=0,"",IF(E396="","--",IF(E396="3E","3E",LOOKUP(E396/G$2,{0,0.4,0.45,0.5,0.55,0.6,0.65,0.7,0.75,0.8,1},{0,2,2.25,2.5,2.75,3,3.25,3.5,3.75,4}))))</f>
        <v/>
      </c>
      <c r="H396" s="5" t="str">
        <f>IF(COUNT($A396)=0,"",IF($A396&lt;&gt;DR!$B398,"ERR",DR!Z398))</f>
        <v/>
      </c>
      <c r="I396" s="2" t="str">
        <f>IF(COUNT($A396)=0,"",IF(H396="3E","3E",IF(H396="","I",LOOKUP(H396/J$2,{0,0.4,0.45,0.5,0.55,0.6,0.65,0.7,0.75,0.8,1},{"F","D","C","C+","B-","B","B+","A-","A","A+"}))))</f>
        <v/>
      </c>
      <c r="J396" s="99" t="str">
        <f>IF(COUNT($A396)=0,"",IF(H396="","--",IF(H396="3E","3E",LOOKUP(H396/J$2,{0,0.4,0.45,0.5,0.55,0.6,0.65,0.7,0.75,0.8,1},{0,2,2.25,2.5,2.75,3,3.25,3.5,3.75,4}))))</f>
        <v/>
      </c>
      <c r="K396" s="5" t="str">
        <f>IF(COUNT($A396)=0,"",IF($A396&lt;&gt;DR!$B398,"ERR",DR!AH398))</f>
        <v/>
      </c>
      <c r="L396" s="2" t="str">
        <f>IF(COUNT($A396)=0,"",IF(K396="3E","3E",IF(K396="","I",LOOKUP(K396/M$2,{0,0.4,0.45,0.5,0.55,0.6,0.65,0.7,0.75,0.8,1},{"F","D","C","C+","B-","B","B+","A-","A","A+"}))))</f>
        <v/>
      </c>
      <c r="M396" s="99" t="str">
        <f>IF(COUNT($A396)=0,"",IF(K396="","--",IF(K396="3E","3E",LOOKUP(K396/M$2,{0,0.4,0.45,0.5,0.55,0.6,0.65,0.7,0.75,0.8,1},{0,2,2.25,2.5,2.75,3,3.25,3.5,3.75,4}))))</f>
        <v/>
      </c>
      <c r="N396" s="5" t="str">
        <f>IF(COUNT($A396)=0,"",IF($A396&lt;&gt;DR!$B398,"ERR",DR!AP398))</f>
        <v/>
      </c>
      <c r="O396" s="2" t="str">
        <f>IF(COUNT($A396)=0,"",IF(N396="3E","3E",IF(N396="","I",LOOKUP(N396/P$2,{0,0.4,0.45,0.5,0.55,0.6,0.65,0.7,0.75,0.8,1},{"F","D","C","C+","B-","B","B+","A-","A","A+"}))))</f>
        <v/>
      </c>
      <c r="P396" s="99" t="str">
        <f>IF(COUNT($A396)=0,"",IF(N396="","--",IF(N396="3E","3E",LOOKUP(N396/P$2,{0,0.4,0.45,0.5,0.55,0.6,0.65,0.7,0.75,0.8,1},{0,2,2.25,2.5,2.75,3,3.25,3.5,3.75,4}))))</f>
        <v/>
      </c>
      <c r="Q396" s="5" t="str">
        <f>IF(COUNT($A396)=0,"",IF($A396&lt;&gt;DR!$B398,"ERR",DR!AX398))</f>
        <v/>
      </c>
      <c r="R396" s="2" t="str">
        <f>IF(COUNT($A396)=0,"",IF(Q396="3E","3E",IF(Q396="","I",LOOKUP(Q396/S$2,{0,0.4,0.45,0.5,0.55,0.6,0.65,0.7,0.75,0.8,1},{"F","D","C","C+","B-","B","B+","A-","A","A+"}))))</f>
        <v/>
      </c>
      <c r="S396" s="99" t="str">
        <f>IF(COUNT($A396)=0,"",IF(Q396="","--",IF(Q396="3E","3E",LOOKUP(Q396/S$2,{0,0.4,0.45,0.5,0.55,0.6,0.65,0.7,0.75,0.8,1},{0,2,2.25,2.5,2.75,3,3.25,3.5,3.75,4}))))</f>
        <v/>
      </c>
      <c r="T396" s="5" t="str">
        <f>IF(OR(COUNT($A396)=0,DR!BZ398=""),"",IF($A396&lt;&gt;DR!$B398,"ERR",DR!BZ398))</f>
        <v/>
      </c>
      <c r="U396" s="2" t="str">
        <f>IF(COUNT($A396)=0,"",IF(T396="3E","3E",IF(T396="","I",LOOKUP(T396/V$2,{0,0.4,0.45,0.5,0.55,0.6,0.65,0.7,0.75,0.8,1},{"F","D","C","C+","B-","B","B+","A-","A","A+"}))))</f>
        <v/>
      </c>
      <c r="V396" s="99" t="str">
        <f>IF(COUNT($A396)=0,"",IF(T396="","--",IF(T396="3E","3E",LOOKUP(T396/V$2,{0,0.4,0.45,0.5,0.55,0.6,0.65,0.7,0.75,0.8,1},{0,2,2.25,2.5,2.75,3,3.25,3.5,3.75,4}))))</f>
        <v/>
      </c>
      <c r="W396" s="5" t="str">
        <f>IF(COUNT($A396)=0,"",IF($A396&lt;&gt;DR!$B398,"ERR",IF(DR!$A398="IM",DR!CL398,DR!CK398)))</f>
        <v/>
      </c>
      <c r="X396" s="2" t="str">
        <f>IF(COUNT($A396)=0,"",IF(W396="3E","3E",IF(W396="","I",LOOKUP(W396/Y$2,{0,0.4,0.45,0.5,0.55,0.6,0.65,0.7,0.75,0.8,1},{"F","D","C","C+","B-","B","B+","A-","A","A+"}))))</f>
        <v/>
      </c>
      <c r="Y396" s="99" t="str">
        <f>IF(COUNT($A396)=0,"",IF(W396="","--",IF(W396="3E","3E",LOOKUP(W396/Y$2,{0,0.4,0.45,0.5,0.55,0.6,0.65,0.7,0.75,0.8,1},{0,2,2.25,2.5,2.75,3,3.25,3.5,3.75,4}))))</f>
        <v/>
      </c>
      <c r="Z396" s="5" t="str">
        <f>IF(COUNT($A396)=0,"",IF($A396&lt;&gt;DR!$B398,"ERR",DR!BF398))</f>
        <v/>
      </c>
      <c r="AA396" s="2" t="str">
        <f>IF(COUNT($A396)=0,"",IF(Z396="3E","3E",IF(Z396="","I",LOOKUP(Z396/AB$2,{0,0.4,0.45,0.5,0.55,0.6,0.65,0.7,0.75,0.8,1},{"F","D","C","C+","B-","B","B+","A-","A","A+"}))))</f>
        <v/>
      </c>
      <c r="AB396" s="99" t="str">
        <f>IF(COUNT($A396)=0,"",IF(Z396="","--",IF(Z396="3E","3E",LOOKUP(Z396/AB$2,{0,0.4,0.45,0.5,0.55,0.6,0.65,0.7,0.75,0.8,1},{0,2,2.25,2.5,2.75,3,3.25,3.5,3.75,4}))))</f>
        <v/>
      </c>
      <c r="AC396" s="5" t="str">
        <f>IF(COUNT($A396)=0,"",IF($A396&lt;&gt;DR!$B398,"ERR",DR!BG398))</f>
        <v/>
      </c>
      <c r="AD396" s="2" t="str">
        <f>IF(COUNT($A396)=0,"",IF(AC396="3E","3E",IF(AC396="","I",LOOKUP(AC396/AE$2,{0,0.4,0.45,0.5,0.55,0.6,0.65,0.7,0.75,0.8,1},{"F","D","C","C+","B-","B","B+","A-","A","A+"}))))</f>
        <v/>
      </c>
      <c r="AE396" s="99" t="str">
        <f>IF(COUNT($A396)=0,"",IF(AC396="","--",IF(AC396="3E","3E",LOOKUP(AC396/AE$2,{0,0.4,0.45,0.5,0.55,0.6,0.65,0.7,0.75,0.8,1},{0,2,2.25,2.5,2.75,3,3.25,3.5,3.75,4}))))</f>
        <v/>
      </c>
      <c r="AF396" s="5" t="str">
        <f>IF(COUNT($A396)=0,"",IF($A396&lt;&gt;DR!$B398,"ERR",DR!BQ398))</f>
        <v/>
      </c>
      <c r="AG396" s="2" t="str">
        <f>IF(COUNT($A396)=0,"",IF(AF396="3E","3E",IF(AF396="","I",LOOKUP(AF396/AH$2,{0,0.4,0.45,0.5,0.55,0.6,0.65,0.7,0.75,0.8,1},{"F","D","C","C+","B-","B","B+","A-","A","A+"}))))</f>
        <v/>
      </c>
      <c r="AH396" s="99" t="str">
        <f>IF(COUNT($A396)=0,"",IF(AF396="","--",IF(AF396="3E","3E",LOOKUP(AF396/AH$2,{0,0.4,0.45,0.5,0.55,0.6,0.65,0.7,0.75,0.8,1},{0,2,2.25,2.5,2.75,3,3.25,3.5,3.75,4}))))</f>
        <v/>
      </c>
      <c r="AI396" s="5" t="str">
        <f>IF(COUNT($A396)=0,"",IF($A396&lt;&gt;DR!$B398,"ERR",DR!BY398))</f>
        <v/>
      </c>
      <c r="AJ396" s="2" t="str">
        <f>IF(COUNT($A396)=0,"",IF(AI396="3E","3E",IF(AI396="","I",LOOKUP(AI396/AK$2,{0,0.4,0.45,0.5,0.55,0.6,0.65,0.7,0.75,0.8,1},{"F","D","C","C+","B-","B","B+","A-","A","A+"}))))</f>
        <v/>
      </c>
      <c r="AK396" s="103" t="str">
        <f>IF(COUNT($A396)=0,"",IF(AI396="","--",IF(AI396="3E","3E",LOOKUP(AI396/AK$2,{0,0.4,0.45,0.5,0.55,0.6,0.65,0.7,0.75,0.8,1},{0,2,2.25,2.5,2.75,3,3.25,3.5,3.75,4}))))</f>
        <v/>
      </c>
      <c r="AL396" s="94" t="str">
        <f>IFERROR(IF(COUNT($A396)=0,"",IF(COUNT(W396)=0,"--",IF(COUNTIF(B396:AK396,"3E")&gt;0,"3E",SUM(IF(D396&gt;=2,D396*$D$3),IF(G396&gt;=2,G396*$G$3),IF(J396&gt;=2,J396*$J$3),IF(M396&gt;=2,M396*$M$3),IF(P396&gt;=2,P396*$P$3),IF(S396&gt;=2,S396*$S$3),IF(V396&gt;=2,V396*$V$3),IF(Y396&gt;=2,Y396*$Y$3),IF(AB396&gt;=2,AB396*$AB$3),IF(AE396&gt;=2,AE396*$AE$3),IF(AH396&gt;=2,AH396*$AH$3),IF(AK396&gt;=2,AK396*$AK$3))))),"")</f>
        <v/>
      </c>
      <c r="AM396" s="4" t="str">
        <f>IF(COUNT($A396)=0,"",IF(COUNT(W396)=0,"--",IF(COUNTIF(B396:Y396,"3E")&gt;0,"3E",TRUNC(SUM(IF(N(D396)&gt;=2,D$3*D396,0),IF(N(G396)&gt;=2,G$3*G396,0),IF(N(J396)&gt;=2,J$3*J396,0),IF(N(M396)&gt;=2,M$3*M396,0),IF(N(P396)&gt;=2,P$3*P396,0),IF(N(S396)&gt;=2,S$3*S396,0),IF(N(AB396)&gt;=2,AB$3*AB396,0),IF(N(AE396)&gt;=2,AE$3*AE396,0),IF(N(AH396)&gt;=2,AH$3*AH396,0),IF(N(V396)&gt;=2,V$3*V396,0),IF(N(Y396)&gt;=2,Y$3*Y396,0))/TCP,3))))</f>
        <v/>
      </c>
      <c r="AN396" s="2" t="str">
        <f>IFERROR(IF(COUNT($A396)=0,"",IF(COUNT(W396)=0,"--",IF(COUNTIF(B396:AK396,"3E")&gt;0,"3E",SUM(IF(D396&gt;=2,$D$3),IF(G396&gt;=2,$G$3),IF(J396&gt;=2,$J$3),IF(M396&gt;=2,$M$3),IF(P396&gt;=2,$P$3),IF(S396&gt;=2,$S$3),IF(V396&gt;=2,$V$3),IF(Y396&gt;=2,$Y$3),IF(AB396&gt;=2,$AB$3),IF(AE396&gt;=2,$AE$3),IF(AH396&gt;=2,$AH$3),IF(AK396&gt;=2,$AK$3))))),"")</f>
        <v/>
      </c>
      <c r="AO396" s="2" t="str">
        <f>IF(AM396="3E","3E",IF(COUNT($A396)=0,"",IF(COUNT(AK396)=0,"I",LOOKUP(AM396,{0,2,2.25,2.5,2.75,3,3.25,3.5,3.75,4},{"F","D","C","C+","B-","B","B+","A-","A","A+"}))))</f>
        <v/>
      </c>
      <c r="AP396" s="2" t="str">
        <f>IF(AM396="3E","3E",IF(OR(COUNT($A396)=0,COUNT(W396)=0),"",IF(AND(Y396&gt;=2,AM396&gt;=2,AN396&gt;=28),"PASS","FAIL")))</f>
        <v/>
      </c>
      <c r="AQ396" s="2" t="str">
        <f>IF(COUNT($A396)=0,"",IF(AP396="3E","3E",IF(AP396="PASS",CONCATENATE(IF(N(D396)&lt;2,"411F,",""),IF(N(G396)&lt;2,"412F,",""),IF(N(J396)&lt;2,"413F,",""),IF(N(M396)&lt;2,"421F,",""),IF(N(P396)&lt;2,"422F,",""),IF(N(S396)&lt;2,"423F,",""),IF(N(AB396)&lt;2,"431F,",""),IF(N(AE396)&lt;2,"432F,",""),IF(N(AH396)&lt;2,"433F,","")),"")))</f>
        <v/>
      </c>
      <c r="AR396" s="6" t="str">
        <f t="shared" si="7"/>
        <v/>
      </c>
    </row>
    <row r="397" spans="1:44" ht="18.95" customHeight="1" x14ac:dyDescent="0.25">
      <c r="A397" s="93" t="str">
        <f>IF(DR!$B399="","",DR!$B399)</f>
        <v/>
      </c>
      <c r="B397" s="5" t="str">
        <f>IF(COUNT($A397)=0,"",IF($A397&lt;&gt;DR!$B399,"ERR",DR!J399))</f>
        <v/>
      </c>
      <c r="C397" s="2" t="str">
        <f>IF(COUNT($A397)=0,"",IF(B397="3E","3E",IF(B397="","I",LOOKUP(B397/D$2,{0,0.4,0.45,0.5,0.55,0.6,0.65,0.7,0.75,0.8,1},{"F","D","C","C+","B-","B","B+","A-","A","A+"}))))</f>
        <v/>
      </c>
      <c r="D397" s="99" t="str">
        <f>IF(COUNT($A397)=0,"",IF(B397="","--",IF(B397="3E","3E",LOOKUP(B397/D$2,{0,0.4,0.45,0.5,0.55,0.6,0.65,0.7,0.75,0.8,1},{0,2,2.25,2.5,2.75,3,3.25,3.5,3.75,4}))))</f>
        <v/>
      </c>
      <c r="E397" s="5" t="str">
        <f>IF(COUNT($A397)=0,"",IF($A397&lt;&gt;DR!$B399,"ERR",DR!R399))</f>
        <v/>
      </c>
      <c r="F397" s="2" t="str">
        <f>IF(COUNT($A397)=0,"",IF(E397="3E","3E",IF(E397="","I",LOOKUP(E397/G$2,{0,0.4,0.45,0.5,0.55,0.6,0.65,0.7,0.75,0.8,1},{"F","D","C","C+","B-","B","B+","A-","A","A+"}))))</f>
        <v/>
      </c>
      <c r="G397" s="99" t="str">
        <f>IF(COUNT($A397)=0,"",IF(E397="","--",IF(E397="3E","3E",LOOKUP(E397/G$2,{0,0.4,0.45,0.5,0.55,0.6,0.65,0.7,0.75,0.8,1},{0,2,2.25,2.5,2.75,3,3.25,3.5,3.75,4}))))</f>
        <v/>
      </c>
      <c r="H397" s="5" t="str">
        <f>IF(COUNT($A397)=0,"",IF($A397&lt;&gt;DR!$B399,"ERR",DR!Z399))</f>
        <v/>
      </c>
      <c r="I397" s="2" t="str">
        <f>IF(COUNT($A397)=0,"",IF(H397="3E","3E",IF(H397="","I",LOOKUP(H397/J$2,{0,0.4,0.45,0.5,0.55,0.6,0.65,0.7,0.75,0.8,1},{"F","D","C","C+","B-","B","B+","A-","A","A+"}))))</f>
        <v/>
      </c>
      <c r="J397" s="99" t="str">
        <f>IF(COUNT($A397)=0,"",IF(H397="","--",IF(H397="3E","3E",LOOKUP(H397/J$2,{0,0.4,0.45,0.5,0.55,0.6,0.65,0.7,0.75,0.8,1},{0,2,2.25,2.5,2.75,3,3.25,3.5,3.75,4}))))</f>
        <v/>
      </c>
      <c r="K397" s="5" t="str">
        <f>IF(COUNT($A397)=0,"",IF($A397&lt;&gt;DR!$B399,"ERR",DR!AH399))</f>
        <v/>
      </c>
      <c r="L397" s="2" t="str">
        <f>IF(COUNT($A397)=0,"",IF(K397="3E","3E",IF(K397="","I",LOOKUP(K397/M$2,{0,0.4,0.45,0.5,0.55,0.6,0.65,0.7,0.75,0.8,1},{"F","D","C","C+","B-","B","B+","A-","A","A+"}))))</f>
        <v/>
      </c>
      <c r="M397" s="99" t="str">
        <f>IF(COUNT($A397)=0,"",IF(K397="","--",IF(K397="3E","3E",LOOKUP(K397/M$2,{0,0.4,0.45,0.5,0.55,0.6,0.65,0.7,0.75,0.8,1},{0,2,2.25,2.5,2.75,3,3.25,3.5,3.75,4}))))</f>
        <v/>
      </c>
      <c r="N397" s="5" t="str">
        <f>IF(COUNT($A397)=0,"",IF($A397&lt;&gt;DR!$B399,"ERR",DR!AP399))</f>
        <v/>
      </c>
      <c r="O397" s="2" t="str">
        <f>IF(COUNT($A397)=0,"",IF(N397="3E","3E",IF(N397="","I",LOOKUP(N397/P$2,{0,0.4,0.45,0.5,0.55,0.6,0.65,0.7,0.75,0.8,1},{"F","D","C","C+","B-","B","B+","A-","A","A+"}))))</f>
        <v/>
      </c>
      <c r="P397" s="99" t="str">
        <f>IF(COUNT($A397)=0,"",IF(N397="","--",IF(N397="3E","3E",LOOKUP(N397/P$2,{0,0.4,0.45,0.5,0.55,0.6,0.65,0.7,0.75,0.8,1},{0,2,2.25,2.5,2.75,3,3.25,3.5,3.75,4}))))</f>
        <v/>
      </c>
      <c r="Q397" s="5" t="str">
        <f>IF(COUNT($A397)=0,"",IF($A397&lt;&gt;DR!$B399,"ERR",DR!AX399))</f>
        <v/>
      </c>
      <c r="R397" s="2" t="str">
        <f>IF(COUNT($A397)=0,"",IF(Q397="3E","3E",IF(Q397="","I",LOOKUP(Q397/S$2,{0,0.4,0.45,0.5,0.55,0.6,0.65,0.7,0.75,0.8,1},{"F","D","C","C+","B-","B","B+","A-","A","A+"}))))</f>
        <v/>
      </c>
      <c r="S397" s="99" t="str">
        <f>IF(COUNT($A397)=0,"",IF(Q397="","--",IF(Q397="3E","3E",LOOKUP(Q397/S$2,{0,0.4,0.45,0.5,0.55,0.6,0.65,0.7,0.75,0.8,1},{0,2,2.25,2.5,2.75,3,3.25,3.5,3.75,4}))))</f>
        <v/>
      </c>
      <c r="T397" s="5" t="str">
        <f>IF(OR(COUNT($A397)=0,DR!BZ399=""),"",IF($A397&lt;&gt;DR!$B399,"ERR",DR!BZ399))</f>
        <v/>
      </c>
      <c r="U397" s="2" t="str">
        <f>IF(COUNT($A397)=0,"",IF(T397="3E","3E",IF(T397="","I",LOOKUP(T397/V$2,{0,0.4,0.45,0.5,0.55,0.6,0.65,0.7,0.75,0.8,1},{"F","D","C","C+","B-","B","B+","A-","A","A+"}))))</f>
        <v/>
      </c>
      <c r="V397" s="99" t="str">
        <f>IF(COUNT($A397)=0,"",IF(T397="","--",IF(T397="3E","3E",LOOKUP(T397/V$2,{0,0.4,0.45,0.5,0.55,0.6,0.65,0.7,0.75,0.8,1},{0,2,2.25,2.5,2.75,3,3.25,3.5,3.75,4}))))</f>
        <v/>
      </c>
      <c r="W397" s="5" t="str">
        <f>IF(COUNT($A397)=0,"",IF($A397&lt;&gt;DR!$B399,"ERR",IF(DR!$A399="IM",DR!CL399,DR!CK399)))</f>
        <v/>
      </c>
      <c r="X397" s="2" t="str">
        <f>IF(COUNT($A397)=0,"",IF(W397="3E","3E",IF(W397="","I",LOOKUP(W397/Y$2,{0,0.4,0.45,0.5,0.55,0.6,0.65,0.7,0.75,0.8,1},{"F","D","C","C+","B-","B","B+","A-","A","A+"}))))</f>
        <v/>
      </c>
      <c r="Y397" s="99" t="str">
        <f>IF(COUNT($A397)=0,"",IF(W397="","--",IF(W397="3E","3E",LOOKUP(W397/Y$2,{0,0.4,0.45,0.5,0.55,0.6,0.65,0.7,0.75,0.8,1},{0,2,2.25,2.5,2.75,3,3.25,3.5,3.75,4}))))</f>
        <v/>
      </c>
      <c r="Z397" s="5" t="str">
        <f>IF(COUNT($A397)=0,"",IF($A397&lt;&gt;DR!$B399,"ERR",DR!BF399))</f>
        <v/>
      </c>
      <c r="AA397" s="2" t="str">
        <f>IF(COUNT($A397)=0,"",IF(Z397="3E","3E",IF(Z397="","I",LOOKUP(Z397/AB$2,{0,0.4,0.45,0.5,0.55,0.6,0.65,0.7,0.75,0.8,1},{"F","D","C","C+","B-","B","B+","A-","A","A+"}))))</f>
        <v/>
      </c>
      <c r="AB397" s="99" t="str">
        <f>IF(COUNT($A397)=0,"",IF(Z397="","--",IF(Z397="3E","3E",LOOKUP(Z397/AB$2,{0,0.4,0.45,0.5,0.55,0.6,0.65,0.7,0.75,0.8,1},{0,2,2.25,2.5,2.75,3,3.25,3.5,3.75,4}))))</f>
        <v/>
      </c>
      <c r="AC397" s="5" t="str">
        <f>IF(COUNT($A397)=0,"",IF($A397&lt;&gt;DR!$B399,"ERR",DR!BG399))</f>
        <v/>
      </c>
      <c r="AD397" s="2" t="str">
        <f>IF(COUNT($A397)=0,"",IF(AC397="3E","3E",IF(AC397="","I",LOOKUP(AC397/AE$2,{0,0.4,0.45,0.5,0.55,0.6,0.65,0.7,0.75,0.8,1},{"F","D","C","C+","B-","B","B+","A-","A","A+"}))))</f>
        <v/>
      </c>
      <c r="AE397" s="99" t="str">
        <f>IF(COUNT($A397)=0,"",IF(AC397="","--",IF(AC397="3E","3E",LOOKUP(AC397/AE$2,{0,0.4,0.45,0.5,0.55,0.6,0.65,0.7,0.75,0.8,1},{0,2,2.25,2.5,2.75,3,3.25,3.5,3.75,4}))))</f>
        <v/>
      </c>
      <c r="AF397" s="5" t="str">
        <f>IF(COUNT($A397)=0,"",IF($A397&lt;&gt;DR!$B399,"ERR",DR!BQ399))</f>
        <v/>
      </c>
      <c r="AG397" s="2" t="str">
        <f>IF(COUNT($A397)=0,"",IF(AF397="3E","3E",IF(AF397="","I",LOOKUP(AF397/AH$2,{0,0.4,0.45,0.5,0.55,0.6,0.65,0.7,0.75,0.8,1},{"F","D","C","C+","B-","B","B+","A-","A","A+"}))))</f>
        <v/>
      </c>
      <c r="AH397" s="99" t="str">
        <f>IF(COUNT($A397)=0,"",IF(AF397="","--",IF(AF397="3E","3E",LOOKUP(AF397/AH$2,{0,0.4,0.45,0.5,0.55,0.6,0.65,0.7,0.75,0.8,1},{0,2,2.25,2.5,2.75,3,3.25,3.5,3.75,4}))))</f>
        <v/>
      </c>
      <c r="AI397" s="5" t="str">
        <f>IF(COUNT($A397)=0,"",IF($A397&lt;&gt;DR!$B399,"ERR",DR!BY399))</f>
        <v/>
      </c>
      <c r="AJ397" s="2" t="str">
        <f>IF(COUNT($A397)=0,"",IF(AI397="3E","3E",IF(AI397="","I",LOOKUP(AI397/AK$2,{0,0.4,0.45,0.5,0.55,0.6,0.65,0.7,0.75,0.8,1},{"F","D","C","C+","B-","B","B+","A-","A","A+"}))))</f>
        <v/>
      </c>
      <c r="AK397" s="103" t="str">
        <f>IF(COUNT($A397)=0,"",IF(AI397="","--",IF(AI397="3E","3E",LOOKUP(AI397/AK$2,{0,0.4,0.45,0.5,0.55,0.6,0.65,0.7,0.75,0.8,1},{0,2,2.25,2.5,2.75,3,3.25,3.5,3.75,4}))))</f>
        <v/>
      </c>
      <c r="AL397" s="94" t="str">
        <f>IFERROR(IF(COUNT($A397)=0,"",IF(COUNT(W397)=0,"--",IF(COUNTIF(B397:AK397,"3E")&gt;0,"3E",SUM(IF(D397&gt;=2,D397*$D$3),IF(G397&gt;=2,G397*$G$3),IF(J397&gt;=2,J397*$J$3),IF(M397&gt;=2,M397*$M$3),IF(P397&gt;=2,P397*$P$3),IF(S397&gt;=2,S397*$S$3),IF(V397&gt;=2,V397*$V$3),IF(Y397&gt;=2,Y397*$Y$3),IF(AB397&gt;=2,AB397*$AB$3),IF(AE397&gt;=2,AE397*$AE$3),IF(AH397&gt;=2,AH397*$AH$3),IF(AK397&gt;=2,AK397*$AK$3))))),"")</f>
        <v/>
      </c>
      <c r="AM397" s="4" t="str">
        <f>IF(COUNT($A397)=0,"",IF(COUNT(W397)=0,"--",IF(COUNTIF(B397:Y397,"3E")&gt;0,"3E",TRUNC(SUM(IF(N(D397)&gt;=2,D$3*D397,0),IF(N(G397)&gt;=2,G$3*G397,0),IF(N(J397)&gt;=2,J$3*J397,0),IF(N(M397)&gt;=2,M$3*M397,0),IF(N(P397)&gt;=2,P$3*P397,0),IF(N(S397)&gt;=2,S$3*S397,0),IF(N(AB397)&gt;=2,AB$3*AB397,0),IF(N(AE397)&gt;=2,AE$3*AE397,0),IF(N(AH397)&gt;=2,AH$3*AH397,0),IF(N(V397)&gt;=2,V$3*V397,0),IF(N(Y397)&gt;=2,Y$3*Y397,0))/TCP,3))))</f>
        <v/>
      </c>
      <c r="AN397" s="2" t="str">
        <f>IFERROR(IF(COUNT($A397)=0,"",IF(COUNT(W397)=0,"--",IF(COUNTIF(B397:AK397,"3E")&gt;0,"3E",SUM(IF(D397&gt;=2,$D$3),IF(G397&gt;=2,$G$3),IF(J397&gt;=2,$J$3),IF(M397&gt;=2,$M$3),IF(P397&gt;=2,$P$3),IF(S397&gt;=2,$S$3),IF(V397&gt;=2,$V$3),IF(Y397&gt;=2,$Y$3),IF(AB397&gt;=2,$AB$3),IF(AE397&gt;=2,$AE$3),IF(AH397&gt;=2,$AH$3),IF(AK397&gt;=2,$AK$3))))),"")</f>
        <v/>
      </c>
      <c r="AO397" s="2" t="str">
        <f>IF(AM397="3E","3E",IF(COUNT($A397)=0,"",IF(COUNT(AK397)=0,"I",LOOKUP(AM397,{0,2,2.25,2.5,2.75,3,3.25,3.5,3.75,4},{"F","D","C","C+","B-","B","B+","A-","A","A+"}))))</f>
        <v/>
      </c>
      <c r="AP397" s="2" t="str">
        <f>IF(AM397="3E","3E",IF(OR(COUNT($A397)=0,COUNT(W397)=0),"",IF(AND(Y397&gt;=2,AM397&gt;=2,AN397&gt;=28),"PASS","FAIL")))</f>
        <v/>
      </c>
      <c r="AQ397" s="2" t="str">
        <f>IF(COUNT($A397)=0,"",IF(AP397="3E","3E",IF(AP397="PASS",CONCATENATE(IF(N(D397)&lt;2,"411F,",""),IF(N(G397)&lt;2,"412F,",""),IF(N(J397)&lt;2,"413F,",""),IF(N(M397)&lt;2,"421F,",""),IF(N(P397)&lt;2,"422F,",""),IF(N(S397)&lt;2,"423F,",""),IF(N(AB397)&lt;2,"431F,",""),IF(N(AE397)&lt;2,"432F,",""),IF(N(AH397)&lt;2,"433F,","")),"")))</f>
        <v/>
      </c>
      <c r="AR397" s="6" t="str">
        <f t="shared" si="7"/>
        <v/>
      </c>
    </row>
    <row r="398" spans="1:44" ht="18.95" customHeight="1" x14ac:dyDescent="0.25">
      <c r="A398" s="93" t="str">
        <f>IF(DR!$B400="","",DR!$B400)</f>
        <v/>
      </c>
      <c r="B398" s="5" t="str">
        <f>IF(COUNT($A398)=0,"",IF($A398&lt;&gt;DR!$B400,"ERR",DR!J400))</f>
        <v/>
      </c>
      <c r="C398" s="2" t="str">
        <f>IF(COUNT($A398)=0,"",IF(B398="3E","3E",IF(B398="","I",LOOKUP(B398/D$2,{0,0.4,0.45,0.5,0.55,0.6,0.65,0.7,0.75,0.8,1},{"F","D","C","C+","B-","B","B+","A-","A","A+"}))))</f>
        <v/>
      </c>
      <c r="D398" s="99" t="str">
        <f>IF(COUNT($A398)=0,"",IF(B398="","--",IF(B398="3E","3E",LOOKUP(B398/D$2,{0,0.4,0.45,0.5,0.55,0.6,0.65,0.7,0.75,0.8,1},{0,2,2.25,2.5,2.75,3,3.25,3.5,3.75,4}))))</f>
        <v/>
      </c>
      <c r="E398" s="5" t="str">
        <f>IF(COUNT($A398)=0,"",IF($A398&lt;&gt;DR!$B400,"ERR",DR!R400))</f>
        <v/>
      </c>
      <c r="F398" s="2" t="str">
        <f>IF(COUNT($A398)=0,"",IF(E398="3E","3E",IF(E398="","I",LOOKUP(E398/G$2,{0,0.4,0.45,0.5,0.55,0.6,0.65,0.7,0.75,0.8,1},{"F","D","C","C+","B-","B","B+","A-","A","A+"}))))</f>
        <v/>
      </c>
      <c r="G398" s="99" t="str">
        <f>IF(COUNT($A398)=0,"",IF(E398="","--",IF(E398="3E","3E",LOOKUP(E398/G$2,{0,0.4,0.45,0.5,0.55,0.6,0.65,0.7,0.75,0.8,1},{0,2,2.25,2.5,2.75,3,3.25,3.5,3.75,4}))))</f>
        <v/>
      </c>
      <c r="H398" s="5" t="str">
        <f>IF(COUNT($A398)=0,"",IF($A398&lt;&gt;DR!$B400,"ERR",DR!Z400))</f>
        <v/>
      </c>
      <c r="I398" s="2" t="str">
        <f>IF(COUNT($A398)=0,"",IF(H398="3E","3E",IF(H398="","I",LOOKUP(H398/J$2,{0,0.4,0.45,0.5,0.55,0.6,0.65,0.7,0.75,0.8,1},{"F","D","C","C+","B-","B","B+","A-","A","A+"}))))</f>
        <v/>
      </c>
      <c r="J398" s="99" t="str">
        <f>IF(COUNT($A398)=0,"",IF(H398="","--",IF(H398="3E","3E",LOOKUP(H398/J$2,{0,0.4,0.45,0.5,0.55,0.6,0.65,0.7,0.75,0.8,1},{0,2,2.25,2.5,2.75,3,3.25,3.5,3.75,4}))))</f>
        <v/>
      </c>
      <c r="K398" s="5" t="str">
        <f>IF(COUNT($A398)=0,"",IF($A398&lt;&gt;DR!$B400,"ERR",DR!AH400))</f>
        <v/>
      </c>
      <c r="L398" s="2" t="str">
        <f>IF(COUNT($A398)=0,"",IF(K398="3E","3E",IF(K398="","I",LOOKUP(K398/M$2,{0,0.4,0.45,0.5,0.55,0.6,0.65,0.7,0.75,0.8,1},{"F","D","C","C+","B-","B","B+","A-","A","A+"}))))</f>
        <v/>
      </c>
      <c r="M398" s="99" t="str">
        <f>IF(COUNT($A398)=0,"",IF(K398="","--",IF(K398="3E","3E",LOOKUP(K398/M$2,{0,0.4,0.45,0.5,0.55,0.6,0.65,0.7,0.75,0.8,1},{0,2,2.25,2.5,2.75,3,3.25,3.5,3.75,4}))))</f>
        <v/>
      </c>
      <c r="N398" s="5" t="str">
        <f>IF(COUNT($A398)=0,"",IF($A398&lt;&gt;DR!$B400,"ERR",DR!AP400))</f>
        <v/>
      </c>
      <c r="O398" s="2" t="str">
        <f>IF(COUNT($A398)=0,"",IF(N398="3E","3E",IF(N398="","I",LOOKUP(N398/P$2,{0,0.4,0.45,0.5,0.55,0.6,0.65,0.7,0.75,0.8,1},{"F","D","C","C+","B-","B","B+","A-","A","A+"}))))</f>
        <v/>
      </c>
      <c r="P398" s="99" t="str">
        <f>IF(COUNT($A398)=0,"",IF(N398="","--",IF(N398="3E","3E",LOOKUP(N398/P$2,{0,0.4,0.45,0.5,0.55,0.6,0.65,0.7,0.75,0.8,1},{0,2,2.25,2.5,2.75,3,3.25,3.5,3.75,4}))))</f>
        <v/>
      </c>
      <c r="Q398" s="5" t="str">
        <f>IF(COUNT($A398)=0,"",IF($A398&lt;&gt;DR!$B400,"ERR",DR!AX400))</f>
        <v/>
      </c>
      <c r="R398" s="2" t="str">
        <f>IF(COUNT($A398)=0,"",IF(Q398="3E","3E",IF(Q398="","I",LOOKUP(Q398/S$2,{0,0.4,0.45,0.5,0.55,0.6,0.65,0.7,0.75,0.8,1},{"F","D","C","C+","B-","B","B+","A-","A","A+"}))))</f>
        <v/>
      </c>
      <c r="S398" s="99" t="str">
        <f>IF(COUNT($A398)=0,"",IF(Q398="","--",IF(Q398="3E","3E",LOOKUP(Q398/S$2,{0,0.4,0.45,0.5,0.55,0.6,0.65,0.7,0.75,0.8,1},{0,2,2.25,2.5,2.75,3,3.25,3.5,3.75,4}))))</f>
        <v/>
      </c>
      <c r="T398" s="5" t="str">
        <f>IF(OR(COUNT($A398)=0,DR!BZ400=""),"",IF($A398&lt;&gt;DR!$B400,"ERR",DR!BZ400))</f>
        <v/>
      </c>
      <c r="U398" s="2" t="str">
        <f>IF(COUNT($A398)=0,"",IF(T398="3E","3E",IF(T398="","I",LOOKUP(T398/V$2,{0,0.4,0.45,0.5,0.55,0.6,0.65,0.7,0.75,0.8,1},{"F","D","C","C+","B-","B","B+","A-","A","A+"}))))</f>
        <v/>
      </c>
      <c r="V398" s="99" t="str">
        <f>IF(COUNT($A398)=0,"",IF(T398="","--",IF(T398="3E","3E",LOOKUP(T398/V$2,{0,0.4,0.45,0.5,0.55,0.6,0.65,0.7,0.75,0.8,1},{0,2,2.25,2.5,2.75,3,3.25,3.5,3.75,4}))))</f>
        <v/>
      </c>
      <c r="W398" s="5" t="str">
        <f>IF(COUNT($A398)=0,"",IF($A398&lt;&gt;DR!$B400,"ERR",IF(DR!$A400="IM",DR!CL400,DR!CK400)))</f>
        <v/>
      </c>
      <c r="X398" s="2" t="str">
        <f>IF(COUNT($A398)=0,"",IF(W398="3E","3E",IF(W398="","I",LOOKUP(W398/Y$2,{0,0.4,0.45,0.5,0.55,0.6,0.65,0.7,0.75,0.8,1},{"F","D","C","C+","B-","B","B+","A-","A","A+"}))))</f>
        <v/>
      </c>
      <c r="Y398" s="99" t="str">
        <f>IF(COUNT($A398)=0,"",IF(W398="","--",IF(W398="3E","3E",LOOKUP(W398/Y$2,{0,0.4,0.45,0.5,0.55,0.6,0.65,0.7,0.75,0.8,1},{0,2,2.25,2.5,2.75,3,3.25,3.5,3.75,4}))))</f>
        <v/>
      </c>
      <c r="Z398" s="5" t="str">
        <f>IF(COUNT($A398)=0,"",IF($A398&lt;&gt;DR!$B400,"ERR",DR!BF400))</f>
        <v/>
      </c>
      <c r="AA398" s="2" t="str">
        <f>IF(COUNT($A398)=0,"",IF(Z398="3E","3E",IF(Z398="","I",LOOKUP(Z398/AB$2,{0,0.4,0.45,0.5,0.55,0.6,0.65,0.7,0.75,0.8,1},{"F","D","C","C+","B-","B","B+","A-","A","A+"}))))</f>
        <v/>
      </c>
      <c r="AB398" s="99" t="str">
        <f>IF(COUNT($A398)=0,"",IF(Z398="","--",IF(Z398="3E","3E",LOOKUP(Z398/AB$2,{0,0.4,0.45,0.5,0.55,0.6,0.65,0.7,0.75,0.8,1},{0,2,2.25,2.5,2.75,3,3.25,3.5,3.75,4}))))</f>
        <v/>
      </c>
      <c r="AC398" s="5" t="str">
        <f>IF(COUNT($A398)=0,"",IF($A398&lt;&gt;DR!$B400,"ERR",DR!BG400))</f>
        <v/>
      </c>
      <c r="AD398" s="2" t="str">
        <f>IF(COUNT($A398)=0,"",IF(AC398="3E","3E",IF(AC398="","I",LOOKUP(AC398/AE$2,{0,0.4,0.45,0.5,0.55,0.6,0.65,0.7,0.75,0.8,1},{"F","D","C","C+","B-","B","B+","A-","A","A+"}))))</f>
        <v/>
      </c>
      <c r="AE398" s="99" t="str">
        <f>IF(COUNT($A398)=0,"",IF(AC398="","--",IF(AC398="3E","3E",LOOKUP(AC398/AE$2,{0,0.4,0.45,0.5,0.55,0.6,0.65,0.7,0.75,0.8,1},{0,2,2.25,2.5,2.75,3,3.25,3.5,3.75,4}))))</f>
        <v/>
      </c>
      <c r="AF398" s="5" t="str">
        <f>IF(COUNT($A398)=0,"",IF($A398&lt;&gt;DR!$B400,"ERR",DR!BQ400))</f>
        <v/>
      </c>
      <c r="AG398" s="2" t="str">
        <f>IF(COUNT($A398)=0,"",IF(AF398="3E","3E",IF(AF398="","I",LOOKUP(AF398/AH$2,{0,0.4,0.45,0.5,0.55,0.6,0.65,0.7,0.75,0.8,1},{"F","D","C","C+","B-","B","B+","A-","A","A+"}))))</f>
        <v/>
      </c>
      <c r="AH398" s="99" t="str">
        <f>IF(COUNT($A398)=0,"",IF(AF398="","--",IF(AF398="3E","3E",LOOKUP(AF398/AH$2,{0,0.4,0.45,0.5,0.55,0.6,0.65,0.7,0.75,0.8,1},{0,2,2.25,2.5,2.75,3,3.25,3.5,3.75,4}))))</f>
        <v/>
      </c>
      <c r="AI398" s="5" t="str">
        <f>IF(COUNT($A398)=0,"",IF($A398&lt;&gt;DR!$B400,"ERR",DR!BY400))</f>
        <v/>
      </c>
      <c r="AJ398" s="2" t="str">
        <f>IF(COUNT($A398)=0,"",IF(AI398="3E","3E",IF(AI398="","I",LOOKUP(AI398/AK$2,{0,0.4,0.45,0.5,0.55,0.6,0.65,0.7,0.75,0.8,1},{"F","D","C","C+","B-","B","B+","A-","A","A+"}))))</f>
        <v/>
      </c>
      <c r="AK398" s="103" t="str">
        <f>IF(COUNT($A398)=0,"",IF(AI398="","--",IF(AI398="3E","3E",LOOKUP(AI398/AK$2,{0,0.4,0.45,0.5,0.55,0.6,0.65,0.7,0.75,0.8,1},{0,2,2.25,2.5,2.75,3,3.25,3.5,3.75,4}))))</f>
        <v/>
      </c>
      <c r="AL398" s="94" t="str">
        <f>IFERROR(IF(COUNT($A398)=0,"",IF(COUNT(W398)=0,"--",IF(COUNTIF(B398:AK398,"3E")&gt;0,"3E",SUM(IF(D398&gt;=2,D398*$D$3),IF(G398&gt;=2,G398*$G$3),IF(J398&gt;=2,J398*$J$3),IF(M398&gt;=2,M398*$M$3),IF(P398&gt;=2,P398*$P$3),IF(S398&gt;=2,S398*$S$3),IF(V398&gt;=2,V398*$V$3),IF(Y398&gt;=2,Y398*$Y$3),IF(AB398&gt;=2,AB398*$AB$3),IF(AE398&gt;=2,AE398*$AE$3),IF(AH398&gt;=2,AH398*$AH$3),IF(AK398&gt;=2,AK398*$AK$3))))),"")</f>
        <v/>
      </c>
      <c r="AM398" s="4" t="str">
        <f>IF(COUNT($A398)=0,"",IF(COUNT(W398)=0,"--",IF(COUNTIF(B398:Y398,"3E")&gt;0,"3E",TRUNC(SUM(IF(N(D398)&gt;=2,D$3*D398,0),IF(N(G398)&gt;=2,G$3*G398,0),IF(N(J398)&gt;=2,J$3*J398,0),IF(N(M398)&gt;=2,M$3*M398,0),IF(N(P398)&gt;=2,P$3*P398,0),IF(N(S398)&gt;=2,S$3*S398,0),IF(N(AB398)&gt;=2,AB$3*AB398,0),IF(N(AE398)&gt;=2,AE$3*AE398,0),IF(N(AH398)&gt;=2,AH$3*AH398,0),IF(N(V398)&gt;=2,V$3*V398,0),IF(N(Y398)&gt;=2,Y$3*Y398,0))/TCP,3))))</f>
        <v/>
      </c>
      <c r="AN398" s="2" t="str">
        <f>IFERROR(IF(COUNT($A398)=0,"",IF(COUNT(W398)=0,"--",IF(COUNTIF(B398:AK398,"3E")&gt;0,"3E",SUM(IF(D398&gt;=2,$D$3),IF(G398&gt;=2,$G$3),IF(J398&gt;=2,$J$3),IF(M398&gt;=2,$M$3),IF(P398&gt;=2,$P$3),IF(S398&gt;=2,$S$3),IF(V398&gt;=2,$V$3),IF(Y398&gt;=2,$Y$3),IF(AB398&gt;=2,$AB$3),IF(AE398&gt;=2,$AE$3),IF(AH398&gt;=2,$AH$3),IF(AK398&gt;=2,$AK$3))))),"")</f>
        <v/>
      </c>
      <c r="AO398" s="2" t="str">
        <f>IF(AM398="3E","3E",IF(COUNT($A398)=0,"",IF(COUNT(AK398)=0,"I",LOOKUP(AM398,{0,2,2.25,2.5,2.75,3,3.25,3.5,3.75,4},{"F","D","C","C+","B-","B","B+","A-","A","A+"}))))</f>
        <v/>
      </c>
      <c r="AP398" s="2" t="str">
        <f>IF(AM398="3E","3E",IF(OR(COUNT($A398)=0,COUNT(W398)=0),"",IF(AND(Y398&gt;=2,AM398&gt;=2,AN398&gt;=28),"PASS","FAIL")))</f>
        <v/>
      </c>
      <c r="AQ398" s="2" t="str">
        <f>IF(COUNT($A398)=0,"",IF(AP398="3E","3E",IF(AP398="PASS",CONCATENATE(IF(N(D398)&lt;2,"411F,",""),IF(N(G398)&lt;2,"412F,",""),IF(N(J398)&lt;2,"413F,",""),IF(N(M398)&lt;2,"421F,",""),IF(N(P398)&lt;2,"422F,",""),IF(N(S398)&lt;2,"423F,",""),IF(N(AB398)&lt;2,"431F,",""),IF(N(AE398)&lt;2,"432F,",""),IF(N(AH398)&lt;2,"433F,","")),"")))</f>
        <v/>
      </c>
      <c r="AR398" s="6" t="str">
        <f t="shared" si="7"/>
        <v/>
      </c>
    </row>
    <row r="399" spans="1:44" ht="18.95" customHeight="1" x14ac:dyDescent="0.25">
      <c r="A399" s="93" t="str">
        <f>IF(DR!$B401="","",DR!$B401)</f>
        <v/>
      </c>
      <c r="B399" s="5" t="str">
        <f>IF(COUNT($A399)=0,"",IF($A399&lt;&gt;DR!$B401,"ERR",DR!J401))</f>
        <v/>
      </c>
      <c r="C399" s="2" t="str">
        <f>IF(COUNT($A399)=0,"",IF(B399="3E","3E",IF(B399="","I",LOOKUP(B399/D$2,{0,0.4,0.45,0.5,0.55,0.6,0.65,0.7,0.75,0.8,1},{"F","D","C","C+","B-","B","B+","A-","A","A+"}))))</f>
        <v/>
      </c>
      <c r="D399" s="99" t="str">
        <f>IF(COUNT($A399)=0,"",IF(B399="","--",IF(B399="3E","3E",LOOKUP(B399/D$2,{0,0.4,0.45,0.5,0.55,0.6,0.65,0.7,0.75,0.8,1},{0,2,2.25,2.5,2.75,3,3.25,3.5,3.75,4}))))</f>
        <v/>
      </c>
      <c r="E399" s="5" t="str">
        <f>IF(COUNT($A399)=0,"",IF($A399&lt;&gt;DR!$B401,"ERR",DR!R401))</f>
        <v/>
      </c>
      <c r="F399" s="2" t="str">
        <f>IF(COUNT($A399)=0,"",IF(E399="3E","3E",IF(E399="","I",LOOKUP(E399/G$2,{0,0.4,0.45,0.5,0.55,0.6,0.65,0.7,0.75,0.8,1},{"F","D","C","C+","B-","B","B+","A-","A","A+"}))))</f>
        <v/>
      </c>
      <c r="G399" s="99" t="str">
        <f>IF(COUNT($A399)=0,"",IF(E399="","--",IF(E399="3E","3E",LOOKUP(E399/G$2,{0,0.4,0.45,0.5,0.55,0.6,0.65,0.7,0.75,0.8,1},{0,2,2.25,2.5,2.75,3,3.25,3.5,3.75,4}))))</f>
        <v/>
      </c>
      <c r="H399" s="5" t="str">
        <f>IF(COUNT($A399)=0,"",IF($A399&lt;&gt;DR!$B401,"ERR",DR!Z401))</f>
        <v/>
      </c>
      <c r="I399" s="2" t="str">
        <f>IF(COUNT($A399)=0,"",IF(H399="3E","3E",IF(H399="","I",LOOKUP(H399/J$2,{0,0.4,0.45,0.5,0.55,0.6,0.65,0.7,0.75,0.8,1},{"F","D","C","C+","B-","B","B+","A-","A","A+"}))))</f>
        <v/>
      </c>
      <c r="J399" s="99" t="str">
        <f>IF(COUNT($A399)=0,"",IF(H399="","--",IF(H399="3E","3E",LOOKUP(H399/J$2,{0,0.4,0.45,0.5,0.55,0.6,0.65,0.7,0.75,0.8,1},{0,2,2.25,2.5,2.75,3,3.25,3.5,3.75,4}))))</f>
        <v/>
      </c>
      <c r="K399" s="5" t="str">
        <f>IF(COUNT($A399)=0,"",IF($A399&lt;&gt;DR!$B401,"ERR",DR!AH401))</f>
        <v/>
      </c>
      <c r="L399" s="2" t="str">
        <f>IF(COUNT($A399)=0,"",IF(K399="3E","3E",IF(K399="","I",LOOKUP(K399/M$2,{0,0.4,0.45,0.5,0.55,0.6,0.65,0.7,0.75,0.8,1},{"F","D","C","C+","B-","B","B+","A-","A","A+"}))))</f>
        <v/>
      </c>
      <c r="M399" s="99" t="str">
        <f>IF(COUNT($A399)=0,"",IF(K399="","--",IF(K399="3E","3E",LOOKUP(K399/M$2,{0,0.4,0.45,0.5,0.55,0.6,0.65,0.7,0.75,0.8,1},{0,2,2.25,2.5,2.75,3,3.25,3.5,3.75,4}))))</f>
        <v/>
      </c>
      <c r="N399" s="5" t="str">
        <f>IF(COUNT($A399)=0,"",IF($A399&lt;&gt;DR!$B401,"ERR",DR!AP401))</f>
        <v/>
      </c>
      <c r="O399" s="2" t="str">
        <f>IF(COUNT($A399)=0,"",IF(N399="3E","3E",IF(N399="","I",LOOKUP(N399/P$2,{0,0.4,0.45,0.5,0.55,0.6,0.65,0.7,0.75,0.8,1},{"F","D","C","C+","B-","B","B+","A-","A","A+"}))))</f>
        <v/>
      </c>
      <c r="P399" s="99" t="str">
        <f>IF(COUNT($A399)=0,"",IF(N399="","--",IF(N399="3E","3E",LOOKUP(N399/P$2,{0,0.4,0.45,0.5,0.55,0.6,0.65,0.7,0.75,0.8,1},{0,2,2.25,2.5,2.75,3,3.25,3.5,3.75,4}))))</f>
        <v/>
      </c>
      <c r="Q399" s="5" t="str">
        <f>IF(COUNT($A399)=0,"",IF($A399&lt;&gt;DR!$B401,"ERR",DR!AX401))</f>
        <v/>
      </c>
      <c r="R399" s="2" t="str">
        <f>IF(COUNT($A399)=0,"",IF(Q399="3E","3E",IF(Q399="","I",LOOKUP(Q399/S$2,{0,0.4,0.45,0.5,0.55,0.6,0.65,0.7,0.75,0.8,1},{"F","D","C","C+","B-","B","B+","A-","A","A+"}))))</f>
        <v/>
      </c>
      <c r="S399" s="99" t="str">
        <f>IF(COUNT($A399)=0,"",IF(Q399="","--",IF(Q399="3E","3E",LOOKUP(Q399/S$2,{0,0.4,0.45,0.5,0.55,0.6,0.65,0.7,0.75,0.8,1},{0,2,2.25,2.5,2.75,3,3.25,3.5,3.75,4}))))</f>
        <v/>
      </c>
      <c r="T399" s="5" t="str">
        <f>IF(OR(COUNT($A399)=0,DR!BZ401=""),"",IF($A399&lt;&gt;DR!$B401,"ERR",DR!BZ401))</f>
        <v/>
      </c>
      <c r="U399" s="2" t="str">
        <f>IF(COUNT($A399)=0,"",IF(T399="3E","3E",IF(T399="","I",LOOKUP(T399/V$2,{0,0.4,0.45,0.5,0.55,0.6,0.65,0.7,0.75,0.8,1},{"F","D","C","C+","B-","B","B+","A-","A","A+"}))))</f>
        <v/>
      </c>
      <c r="V399" s="99" t="str">
        <f>IF(COUNT($A399)=0,"",IF(T399="","--",IF(T399="3E","3E",LOOKUP(T399/V$2,{0,0.4,0.45,0.5,0.55,0.6,0.65,0.7,0.75,0.8,1},{0,2,2.25,2.5,2.75,3,3.25,3.5,3.75,4}))))</f>
        <v/>
      </c>
      <c r="W399" s="5" t="str">
        <f>IF(COUNT($A399)=0,"",IF($A399&lt;&gt;DR!$B401,"ERR",IF(DR!$A401="IM",DR!CL401,DR!CK401)))</f>
        <v/>
      </c>
      <c r="X399" s="2" t="str">
        <f>IF(COUNT($A399)=0,"",IF(W399="3E","3E",IF(W399="","I",LOOKUP(W399/Y$2,{0,0.4,0.45,0.5,0.55,0.6,0.65,0.7,0.75,0.8,1},{"F","D","C","C+","B-","B","B+","A-","A","A+"}))))</f>
        <v/>
      </c>
      <c r="Y399" s="99" t="str">
        <f>IF(COUNT($A399)=0,"",IF(W399="","--",IF(W399="3E","3E",LOOKUP(W399/Y$2,{0,0.4,0.45,0.5,0.55,0.6,0.65,0.7,0.75,0.8,1},{0,2,2.25,2.5,2.75,3,3.25,3.5,3.75,4}))))</f>
        <v/>
      </c>
      <c r="Z399" s="5" t="str">
        <f>IF(COUNT($A399)=0,"",IF($A399&lt;&gt;DR!$B401,"ERR",DR!BF401))</f>
        <v/>
      </c>
      <c r="AA399" s="2" t="str">
        <f>IF(COUNT($A399)=0,"",IF(Z399="3E","3E",IF(Z399="","I",LOOKUP(Z399/AB$2,{0,0.4,0.45,0.5,0.55,0.6,0.65,0.7,0.75,0.8,1},{"F","D","C","C+","B-","B","B+","A-","A","A+"}))))</f>
        <v/>
      </c>
      <c r="AB399" s="99" t="str">
        <f>IF(COUNT($A399)=0,"",IF(Z399="","--",IF(Z399="3E","3E",LOOKUP(Z399/AB$2,{0,0.4,0.45,0.5,0.55,0.6,0.65,0.7,0.75,0.8,1},{0,2,2.25,2.5,2.75,3,3.25,3.5,3.75,4}))))</f>
        <v/>
      </c>
      <c r="AC399" s="5" t="str">
        <f>IF(COUNT($A399)=0,"",IF($A399&lt;&gt;DR!$B401,"ERR",DR!BG401))</f>
        <v/>
      </c>
      <c r="AD399" s="2" t="str">
        <f>IF(COUNT($A399)=0,"",IF(AC399="3E","3E",IF(AC399="","I",LOOKUP(AC399/AE$2,{0,0.4,0.45,0.5,0.55,0.6,0.65,0.7,0.75,0.8,1},{"F","D","C","C+","B-","B","B+","A-","A","A+"}))))</f>
        <v/>
      </c>
      <c r="AE399" s="99" t="str">
        <f>IF(COUNT($A399)=0,"",IF(AC399="","--",IF(AC399="3E","3E",LOOKUP(AC399/AE$2,{0,0.4,0.45,0.5,0.55,0.6,0.65,0.7,0.75,0.8,1},{0,2,2.25,2.5,2.75,3,3.25,3.5,3.75,4}))))</f>
        <v/>
      </c>
      <c r="AF399" s="5" t="str">
        <f>IF(COUNT($A399)=0,"",IF($A399&lt;&gt;DR!$B401,"ERR",DR!BQ401))</f>
        <v/>
      </c>
      <c r="AG399" s="2" t="str">
        <f>IF(COUNT($A399)=0,"",IF(AF399="3E","3E",IF(AF399="","I",LOOKUP(AF399/AH$2,{0,0.4,0.45,0.5,0.55,0.6,0.65,0.7,0.75,0.8,1},{"F","D","C","C+","B-","B","B+","A-","A","A+"}))))</f>
        <v/>
      </c>
      <c r="AH399" s="99" t="str">
        <f>IF(COUNT($A399)=0,"",IF(AF399="","--",IF(AF399="3E","3E",LOOKUP(AF399/AH$2,{0,0.4,0.45,0.5,0.55,0.6,0.65,0.7,0.75,0.8,1},{0,2,2.25,2.5,2.75,3,3.25,3.5,3.75,4}))))</f>
        <v/>
      </c>
      <c r="AI399" s="5" t="str">
        <f>IF(COUNT($A399)=0,"",IF($A399&lt;&gt;DR!$B401,"ERR",DR!BY401))</f>
        <v/>
      </c>
      <c r="AJ399" s="2" t="str">
        <f>IF(COUNT($A399)=0,"",IF(AI399="3E","3E",IF(AI399="","I",LOOKUP(AI399/AK$2,{0,0.4,0.45,0.5,0.55,0.6,0.65,0.7,0.75,0.8,1},{"F","D","C","C+","B-","B","B+","A-","A","A+"}))))</f>
        <v/>
      </c>
      <c r="AK399" s="103" t="str">
        <f>IF(COUNT($A399)=0,"",IF(AI399="","--",IF(AI399="3E","3E",LOOKUP(AI399/AK$2,{0,0.4,0.45,0.5,0.55,0.6,0.65,0.7,0.75,0.8,1},{0,2,2.25,2.5,2.75,3,3.25,3.5,3.75,4}))))</f>
        <v/>
      </c>
      <c r="AL399" s="94" t="str">
        <f>IFERROR(IF(COUNT($A399)=0,"",IF(COUNT(W399)=0,"--",IF(COUNTIF(B399:AK399,"3E")&gt;0,"3E",SUM(IF(D399&gt;=2,D399*$D$3),IF(G399&gt;=2,G399*$G$3),IF(J399&gt;=2,J399*$J$3),IF(M399&gt;=2,M399*$M$3),IF(P399&gt;=2,P399*$P$3),IF(S399&gt;=2,S399*$S$3),IF(V399&gt;=2,V399*$V$3),IF(Y399&gt;=2,Y399*$Y$3),IF(AB399&gt;=2,AB399*$AB$3),IF(AE399&gt;=2,AE399*$AE$3),IF(AH399&gt;=2,AH399*$AH$3),IF(AK399&gt;=2,AK399*$AK$3))))),"")</f>
        <v/>
      </c>
      <c r="AM399" s="4" t="str">
        <f>IF(COUNT($A399)=0,"",IF(COUNT(W399)=0,"--",IF(COUNTIF(B399:Y399,"3E")&gt;0,"3E",TRUNC(SUM(IF(N(D399)&gt;=2,D$3*D399,0),IF(N(G399)&gt;=2,G$3*G399,0),IF(N(J399)&gt;=2,J$3*J399,0),IF(N(M399)&gt;=2,M$3*M399,0),IF(N(P399)&gt;=2,P$3*P399,0),IF(N(S399)&gt;=2,S$3*S399,0),IF(N(AB399)&gt;=2,AB$3*AB399,0),IF(N(AE399)&gt;=2,AE$3*AE399,0),IF(N(AH399)&gt;=2,AH$3*AH399,0),IF(N(V399)&gt;=2,V$3*V399,0),IF(N(Y399)&gt;=2,Y$3*Y399,0))/TCP,3))))</f>
        <v/>
      </c>
      <c r="AN399" s="2" t="str">
        <f>IFERROR(IF(COUNT($A399)=0,"",IF(COUNT(W399)=0,"--",IF(COUNTIF(B399:AK399,"3E")&gt;0,"3E",SUM(IF(D399&gt;=2,$D$3),IF(G399&gt;=2,$G$3),IF(J399&gt;=2,$J$3),IF(M399&gt;=2,$M$3),IF(P399&gt;=2,$P$3),IF(S399&gt;=2,$S$3),IF(V399&gt;=2,$V$3),IF(Y399&gt;=2,$Y$3),IF(AB399&gt;=2,$AB$3),IF(AE399&gt;=2,$AE$3),IF(AH399&gt;=2,$AH$3),IF(AK399&gt;=2,$AK$3))))),"")</f>
        <v/>
      </c>
      <c r="AO399" s="2" t="str">
        <f>IF(AM399="3E","3E",IF(COUNT($A399)=0,"",IF(COUNT(AK399)=0,"I",LOOKUP(AM399,{0,2,2.25,2.5,2.75,3,3.25,3.5,3.75,4},{"F","D","C","C+","B-","B","B+","A-","A","A+"}))))</f>
        <v/>
      </c>
      <c r="AP399" s="2" t="str">
        <f>IF(AM399="3E","3E",IF(OR(COUNT($A399)=0,COUNT(W399)=0),"",IF(AND(Y399&gt;=2,AM399&gt;=2,AN399&gt;=28),"PASS","FAIL")))</f>
        <v/>
      </c>
      <c r="AQ399" s="2" t="str">
        <f>IF(COUNT($A399)=0,"",IF(AP399="3E","3E",IF(AP399="PASS",CONCATENATE(IF(N(D399)&lt;2,"411F,",""),IF(N(G399)&lt;2,"412F,",""),IF(N(J399)&lt;2,"413F,",""),IF(N(M399)&lt;2,"421F,",""),IF(N(P399)&lt;2,"422F,",""),IF(N(S399)&lt;2,"423F,",""),IF(N(AB399)&lt;2,"431F,",""),IF(N(AE399)&lt;2,"432F,",""),IF(N(AH399)&lt;2,"433F,","")),"")))</f>
        <v/>
      </c>
      <c r="AR399" s="6" t="str">
        <f t="shared" si="7"/>
        <v/>
      </c>
    </row>
    <row r="400" spans="1:44" ht="18.95" customHeight="1" x14ac:dyDescent="0.25">
      <c r="A400" s="93" t="str">
        <f>IF(DR!$B402="","",DR!$B402)</f>
        <v/>
      </c>
      <c r="B400" s="5" t="str">
        <f>IF(COUNT($A400)=0,"",IF($A400&lt;&gt;DR!$B402,"ERR",DR!J402))</f>
        <v/>
      </c>
      <c r="C400" s="2" t="str">
        <f>IF(COUNT($A400)=0,"",IF(B400="3E","3E",IF(B400="","I",LOOKUP(B400/D$2,{0,0.4,0.45,0.5,0.55,0.6,0.65,0.7,0.75,0.8,1},{"F","D","C","C+","B-","B","B+","A-","A","A+"}))))</f>
        <v/>
      </c>
      <c r="D400" s="99" t="str">
        <f>IF(COUNT($A400)=0,"",IF(B400="","--",IF(B400="3E","3E",LOOKUP(B400/D$2,{0,0.4,0.45,0.5,0.55,0.6,0.65,0.7,0.75,0.8,1},{0,2,2.25,2.5,2.75,3,3.25,3.5,3.75,4}))))</f>
        <v/>
      </c>
      <c r="E400" s="5" t="str">
        <f>IF(COUNT($A400)=0,"",IF($A400&lt;&gt;DR!$B402,"ERR",DR!R402))</f>
        <v/>
      </c>
      <c r="F400" s="2" t="str">
        <f>IF(COUNT($A400)=0,"",IF(E400="3E","3E",IF(E400="","I",LOOKUP(E400/G$2,{0,0.4,0.45,0.5,0.55,0.6,0.65,0.7,0.75,0.8,1},{"F","D","C","C+","B-","B","B+","A-","A","A+"}))))</f>
        <v/>
      </c>
      <c r="G400" s="99" t="str">
        <f>IF(COUNT($A400)=0,"",IF(E400="","--",IF(E400="3E","3E",LOOKUP(E400/G$2,{0,0.4,0.45,0.5,0.55,0.6,0.65,0.7,0.75,0.8,1},{0,2,2.25,2.5,2.75,3,3.25,3.5,3.75,4}))))</f>
        <v/>
      </c>
      <c r="H400" s="5" t="str">
        <f>IF(COUNT($A400)=0,"",IF($A400&lt;&gt;DR!$B402,"ERR",DR!Z402))</f>
        <v/>
      </c>
      <c r="I400" s="2" t="str">
        <f>IF(COUNT($A400)=0,"",IF(H400="3E","3E",IF(H400="","I",LOOKUP(H400/J$2,{0,0.4,0.45,0.5,0.55,0.6,0.65,0.7,0.75,0.8,1},{"F","D","C","C+","B-","B","B+","A-","A","A+"}))))</f>
        <v/>
      </c>
      <c r="J400" s="99" t="str">
        <f>IF(COUNT($A400)=0,"",IF(H400="","--",IF(H400="3E","3E",LOOKUP(H400/J$2,{0,0.4,0.45,0.5,0.55,0.6,0.65,0.7,0.75,0.8,1},{0,2,2.25,2.5,2.75,3,3.25,3.5,3.75,4}))))</f>
        <v/>
      </c>
      <c r="K400" s="5" t="str">
        <f>IF(COUNT($A400)=0,"",IF($A400&lt;&gt;DR!$B402,"ERR",DR!AH402))</f>
        <v/>
      </c>
      <c r="L400" s="2" t="str">
        <f>IF(COUNT($A400)=0,"",IF(K400="3E","3E",IF(K400="","I",LOOKUP(K400/M$2,{0,0.4,0.45,0.5,0.55,0.6,0.65,0.7,0.75,0.8,1},{"F","D","C","C+","B-","B","B+","A-","A","A+"}))))</f>
        <v/>
      </c>
      <c r="M400" s="99" t="str">
        <f>IF(COUNT($A400)=0,"",IF(K400="","--",IF(K400="3E","3E",LOOKUP(K400/M$2,{0,0.4,0.45,0.5,0.55,0.6,0.65,0.7,0.75,0.8,1},{0,2,2.25,2.5,2.75,3,3.25,3.5,3.75,4}))))</f>
        <v/>
      </c>
      <c r="N400" s="5" t="str">
        <f>IF(COUNT($A400)=0,"",IF($A400&lt;&gt;DR!$B402,"ERR",DR!AP402))</f>
        <v/>
      </c>
      <c r="O400" s="2" t="str">
        <f>IF(COUNT($A400)=0,"",IF(N400="3E","3E",IF(N400="","I",LOOKUP(N400/P$2,{0,0.4,0.45,0.5,0.55,0.6,0.65,0.7,0.75,0.8,1},{"F","D","C","C+","B-","B","B+","A-","A","A+"}))))</f>
        <v/>
      </c>
      <c r="P400" s="99" t="str">
        <f>IF(COUNT($A400)=0,"",IF(N400="","--",IF(N400="3E","3E",LOOKUP(N400/P$2,{0,0.4,0.45,0.5,0.55,0.6,0.65,0.7,0.75,0.8,1},{0,2,2.25,2.5,2.75,3,3.25,3.5,3.75,4}))))</f>
        <v/>
      </c>
      <c r="Q400" s="5" t="str">
        <f>IF(COUNT($A400)=0,"",IF($A400&lt;&gt;DR!$B402,"ERR",DR!AX402))</f>
        <v/>
      </c>
      <c r="R400" s="2" t="str">
        <f>IF(COUNT($A400)=0,"",IF(Q400="3E","3E",IF(Q400="","I",LOOKUP(Q400/S$2,{0,0.4,0.45,0.5,0.55,0.6,0.65,0.7,0.75,0.8,1},{"F","D","C","C+","B-","B","B+","A-","A","A+"}))))</f>
        <v/>
      </c>
      <c r="S400" s="99" t="str">
        <f>IF(COUNT($A400)=0,"",IF(Q400="","--",IF(Q400="3E","3E",LOOKUP(Q400/S$2,{0,0.4,0.45,0.5,0.55,0.6,0.65,0.7,0.75,0.8,1},{0,2,2.25,2.5,2.75,3,3.25,3.5,3.75,4}))))</f>
        <v/>
      </c>
      <c r="T400" s="5" t="str">
        <f>IF(OR(COUNT($A400)=0,DR!BZ402=""),"",IF($A400&lt;&gt;DR!$B402,"ERR",DR!BZ402))</f>
        <v/>
      </c>
      <c r="U400" s="2" t="str">
        <f>IF(COUNT($A400)=0,"",IF(T400="3E","3E",IF(T400="","I",LOOKUP(T400/V$2,{0,0.4,0.45,0.5,0.55,0.6,0.65,0.7,0.75,0.8,1},{"F","D","C","C+","B-","B","B+","A-","A","A+"}))))</f>
        <v/>
      </c>
      <c r="V400" s="99" t="str">
        <f>IF(COUNT($A400)=0,"",IF(T400="","--",IF(T400="3E","3E",LOOKUP(T400/V$2,{0,0.4,0.45,0.5,0.55,0.6,0.65,0.7,0.75,0.8,1},{0,2,2.25,2.5,2.75,3,3.25,3.5,3.75,4}))))</f>
        <v/>
      </c>
      <c r="W400" s="5" t="str">
        <f>IF(COUNT($A400)=0,"",IF($A400&lt;&gt;DR!$B402,"ERR",IF(DR!$A402="IM",DR!CL402,DR!CK402)))</f>
        <v/>
      </c>
      <c r="X400" s="2" t="str">
        <f>IF(COUNT($A400)=0,"",IF(W400="3E","3E",IF(W400="","I",LOOKUP(W400/Y$2,{0,0.4,0.45,0.5,0.55,0.6,0.65,0.7,0.75,0.8,1},{"F","D","C","C+","B-","B","B+","A-","A","A+"}))))</f>
        <v/>
      </c>
      <c r="Y400" s="99" t="str">
        <f>IF(COUNT($A400)=0,"",IF(W400="","--",IF(W400="3E","3E",LOOKUP(W400/Y$2,{0,0.4,0.45,0.5,0.55,0.6,0.65,0.7,0.75,0.8,1},{0,2,2.25,2.5,2.75,3,3.25,3.5,3.75,4}))))</f>
        <v/>
      </c>
      <c r="Z400" s="5" t="str">
        <f>IF(COUNT($A400)=0,"",IF($A400&lt;&gt;DR!$B402,"ERR",DR!BF402))</f>
        <v/>
      </c>
      <c r="AA400" s="2" t="str">
        <f>IF(COUNT($A400)=0,"",IF(Z400="3E","3E",IF(Z400="","I",LOOKUP(Z400/AB$2,{0,0.4,0.45,0.5,0.55,0.6,0.65,0.7,0.75,0.8,1},{"F","D","C","C+","B-","B","B+","A-","A","A+"}))))</f>
        <v/>
      </c>
      <c r="AB400" s="99" t="str">
        <f>IF(COUNT($A400)=0,"",IF(Z400="","--",IF(Z400="3E","3E",LOOKUP(Z400/AB$2,{0,0.4,0.45,0.5,0.55,0.6,0.65,0.7,0.75,0.8,1},{0,2,2.25,2.5,2.75,3,3.25,3.5,3.75,4}))))</f>
        <v/>
      </c>
      <c r="AC400" s="5" t="str">
        <f>IF(COUNT($A400)=0,"",IF($A400&lt;&gt;DR!$B402,"ERR",DR!BG402))</f>
        <v/>
      </c>
      <c r="AD400" s="2" t="str">
        <f>IF(COUNT($A400)=0,"",IF(AC400="3E","3E",IF(AC400="","I",LOOKUP(AC400/AE$2,{0,0.4,0.45,0.5,0.55,0.6,0.65,0.7,0.75,0.8,1},{"F","D","C","C+","B-","B","B+","A-","A","A+"}))))</f>
        <v/>
      </c>
      <c r="AE400" s="99" t="str">
        <f>IF(COUNT($A400)=0,"",IF(AC400="","--",IF(AC400="3E","3E",LOOKUP(AC400/AE$2,{0,0.4,0.45,0.5,0.55,0.6,0.65,0.7,0.75,0.8,1},{0,2,2.25,2.5,2.75,3,3.25,3.5,3.75,4}))))</f>
        <v/>
      </c>
      <c r="AF400" s="5" t="str">
        <f>IF(COUNT($A400)=0,"",IF($A400&lt;&gt;DR!$B402,"ERR",DR!BQ402))</f>
        <v/>
      </c>
      <c r="AG400" s="2" t="str">
        <f>IF(COUNT($A400)=0,"",IF(AF400="3E","3E",IF(AF400="","I",LOOKUP(AF400/AH$2,{0,0.4,0.45,0.5,0.55,0.6,0.65,0.7,0.75,0.8,1},{"F","D","C","C+","B-","B","B+","A-","A","A+"}))))</f>
        <v/>
      </c>
      <c r="AH400" s="99" t="str">
        <f>IF(COUNT($A400)=0,"",IF(AF400="","--",IF(AF400="3E","3E",LOOKUP(AF400/AH$2,{0,0.4,0.45,0.5,0.55,0.6,0.65,0.7,0.75,0.8,1},{0,2,2.25,2.5,2.75,3,3.25,3.5,3.75,4}))))</f>
        <v/>
      </c>
      <c r="AI400" s="5" t="str">
        <f>IF(COUNT($A400)=0,"",IF($A400&lt;&gt;DR!$B402,"ERR",DR!BY402))</f>
        <v/>
      </c>
      <c r="AJ400" s="2" t="str">
        <f>IF(COUNT($A400)=0,"",IF(AI400="3E","3E",IF(AI400="","I",LOOKUP(AI400/AK$2,{0,0.4,0.45,0.5,0.55,0.6,0.65,0.7,0.75,0.8,1},{"F","D","C","C+","B-","B","B+","A-","A","A+"}))))</f>
        <v/>
      </c>
      <c r="AK400" s="103" t="str">
        <f>IF(COUNT($A400)=0,"",IF(AI400="","--",IF(AI400="3E","3E",LOOKUP(AI400/AK$2,{0,0.4,0.45,0.5,0.55,0.6,0.65,0.7,0.75,0.8,1},{0,2,2.25,2.5,2.75,3,3.25,3.5,3.75,4}))))</f>
        <v/>
      </c>
      <c r="AL400" s="94" t="str">
        <f>IFERROR(IF(COUNT($A400)=0,"",IF(COUNT(W400)=0,"--",IF(COUNTIF(B400:AK400,"3E")&gt;0,"3E",SUM(IF(D400&gt;=2,D400*$D$3),IF(G400&gt;=2,G400*$G$3),IF(J400&gt;=2,J400*$J$3),IF(M400&gt;=2,M400*$M$3),IF(P400&gt;=2,P400*$P$3),IF(S400&gt;=2,S400*$S$3),IF(V400&gt;=2,V400*$V$3),IF(Y400&gt;=2,Y400*$Y$3),IF(AB400&gt;=2,AB400*$AB$3),IF(AE400&gt;=2,AE400*$AE$3),IF(AH400&gt;=2,AH400*$AH$3),IF(AK400&gt;=2,AK400*$AK$3))))),"")</f>
        <v/>
      </c>
      <c r="AM400" s="4" t="str">
        <f>IF(COUNT($A400)=0,"",IF(COUNT(W400)=0,"--",IF(COUNTIF(B400:Y400,"3E")&gt;0,"3E",TRUNC(SUM(IF(N(D400)&gt;=2,D$3*D400,0),IF(N(G400)&gt;=2,G$3*G400,0),IF(N(J400)&gt;=2,J$3*J400,0),IF(N(M400)&gt;=2,M$3*M400,0),IF(N(P400)&gt;=2,P$3*P400,0),IF(N(S400)&gt;=2,S$3*S400,0),IF(N(AB400)&gt;=2,AB$3*AB400,0),IF(N(AE400)&gt;=2,AE$3*AE400,0),IF(N(AH400)&gt;=2,AH$3*AH400,0),IF(N(V400)&gt;=2,V$3*V400,0),IF(N(Y400)&gt;=2,Y$3*Y400,0))/TCP,3))))</f>
        <v/>
      </c>
      <c r="AN400" s="2" t="str">
        <f>IFERROR(IF(COUNT($A400)=0,"",IF(COUNT(W400)=0,"--",IF(COUNTIF(B400:AK400,"3E")&gt;0,"3E",SUM(IF(D400&gt;=2,$D$3),IF(G400&gt;=2,$G$3),IF(J400&gt;=2,$J$3),IF(M400&gt;=2,$M$3),IF(P400&gt;=2,$P$3),IF(S400&gt;=2,$S$3),IF(V400&gt;=2,$V$3),IF(Y400&gt;=2,$Y$3),IF(AB400&gt;=2,$AB$3),IF(AE400&gt;=2,$AE$3),IF(AH400&gt;=2,$AH$3),IF(AK400&gt;=2,$AK$3))))),"")</f>
        <v/>
      </c>
      <c r="AO400" s="2" t="str">
        <f>IF(AM400="3E","3E",IF(COUNT($A400)=0,"",IF(COUNT(AK400)=0,"I",LOOKUP(AM400,{0,2,2.25,2.5,2.75,3,3.25,3.5,3.75,4},{"F","D","C","C+","B-","B","B+","A-","A","A+"}))))</f>
        <v/>
      </c>
      <c r="AP400" s="2" t="str">
        <f>IF(AM400="3E","3E",IF(OR(COUNT($A400)=0,COUNT(W400)=0),"",IF(AND(Y400&gt;=2,AM400&gt;=2,AN400&gt;=28),"PASS","FAIL")))</f>
        <v/>
      </c>
      <c r="AQ400" s="2" t="str">
        <f>IF(COUNT($A400)=0,"",IF(AP400="3E","3E",IF(AP400="PASS",CONCATENATE(IF(N(D400)&lt;2,"411F,",""),IF(N(G400)&lt;2,"412F,",""),IF(N(J400)&lt;2,"413F,",""),IF(N(M400)&lt;2,"421F,",""),IF(N(P400)&lt;2,"422F,",""),IF(N(S400)&lt;2,"423F,",""),IF(N(AB400)&lt;2,"431F,",""),IF(N(AE400)&lt;2,"432F,",""),IF(N(AH400)&lt;2,"433F,","")),"")))</f>
        <v/>
      </c>
      <c r="AR400" s="6" t="str">
        <f t="shared" si="7"/>
        <v/>
      </c>
    </row>
    <row r="401" spans="1:44" ht="18.95" customHeight="1" x14ac:dyDescent="0.25">
      <c r="A401" s="93" t="str">
        <f>IF(DR!$B403="","",DR!$B403)</f>
        <v/>
      </c>
      <c r="B401" s="5" t="str">
        <f>IF(COUNT($A401)=0,"",IF($A401&lt;&gt;DR!$B403,"ERR",DR!J403))</f>
        <v/>
      </c>
      <c r="C401" s="2" t="str">
        <f>IF(COUNT($A401)=0,"",IF(B401="3E","3E",IF(B401="","I",LOOKUP(B401/D$2,{0,0.4,0.45,0.5,0.55,0.6,0.65,0.7,0.75,0.8,1},{"F","D","C","C+","B-","B","B+","A-","A","A+"}))))</f>
        <v/>
      </c>
      <c r="D401" s="99" t="str">
        <f>IF(COUNT($A401)=0,"",IF(B401="","--",IF(B401="3E","3E",LOOKUP(B401/D$2,{0,0.4,0.45,0.5,0.55,0.6,0.65,0.7,0.75,0.8,1},{0,2,2.25,2.5,2.75,3,3.25,3.5,3.75,4}))))</f>
        <v/>
      </c>
      <c r="E401" s="5" t="str">
        <f>IF(COUNT($A401)=0,"",IF($A401&lt;&gt;DR!$B403,"ERR",DR!R403))</f>
        <v/>
      </c>
      <c r="F401" s="2" t="str">
        <f>IF(COUNT($A401)=0,"",IF(E401="3E","3E",IF(E401="","I",LOOKUP(E401/G$2,{0,0.4,0.45,0.5,0.55,0.6,0.65,0.7,0.75,0.8,1},{"F","D","C","C+","B-","B","B+","A-","A","A+"}))))</f>
        <v/>
      </c>
      <c r="G401" s="99" t="str">
        <f>IF(COUNT($A401)=0,"",IF(E401="","--",IF(E401="3E","3E",LOOKUP(E401/G$2,{0,0.4,0.45,0.5,0.55,0.6,0.65,0.7,0.75,0.8,1},{0,2,2.25,2.5,2.75,3,3.25,3.5,3.75,4}))))</f>
        <v/>
      </c>
      <c r="H401" s="5" t="str">
        <f>IF(COUNT($A401)=0,"",IF($A401&lt;&gt;DR!$B403,"ERR",DR!Z403))</f>
        <v/>
      </c>
      <c r="I401" s="2" t="str">
        <f>IF(COUNT($A401)=0,"",IF(H401="3E","3E",IF(H401="","I",LOOKUP(H401/J$2,{0,0.4,0.45,0.5,0.55,0.6,0.65,0.7,0.75,0.8,1},{"F","D","C","C+","B-","B","B+","A-","A","A+"}))))</f>
        <v/>
      </c>
      <c r="J401" s="99" t="str">
        <f>IF(COUNT($A401)=0,"",IF(H401="","--",IF(H401="3E","3E",LOOKUP(H401/J$2,{0,0.4,0.45,0.5,0.55,0.6,0.65,0.7,0.75,0.8,1},{0,2,2.25,2.5,2.75,3,3.25,3.5,3.75,4}))))</f>
        <v/>
      </c>
      <c r="K401" s="5" t="str">
        <f>IF(COUNT($A401)=0,"",IF($A401&lt;&gt;DR!$B403,"ERR",DR!AH403))</f>
        <v/>
      </c>
      <c r="L401" s="2" t="str">
        <f>IF(COUNT($A401)=0,"",IF(K401="3E","3E",IF(K401="","I",LOOKUP(K401/M$2,{0,0.4,0.45,0.5,0.55,0.6,0.65,0.7,0.75,0.8,1},{"F","D","C","C+","B-","B","B+","A-","A","A+"}))))</f>
        <v/>
      </c>
      <c r="M401" s="99" t="str">
        <f>IF(COUNT($A401)=0,"",IF(K401="","--",IF(K401="3E","3E",LOOKUP(K401/M$2,{0,0.4,0.45,0.5,0.55,0.6,0.65,0.7,0.75,0.8,1},{0,2,2.25,2.5,2.75,3,3.25,3.5,3.75,4}))))</f>
        <v/>
      </c>
      <c r="N401" s="5" t="str">
        <f>IF(COUNT($A401)=0,"",IF($A401&lt;&gt;DR!$B403,"ERR",DR!AP403))</f>
        <v/>
      </c>
      <c r="O401" s="2" t="str">
        <f>IF(COUNT($A401)=0,"",IF(N401="3E","3E",IF(N401="","I",LOOKUP(N401/P$2,{0,0.4,0.45,0.5,0.55,0.6,0.65,0.7,0.75,0.8,1},{"F","D","C","C+","B-","B","B+","A-","A","A+"}))))</f>
        <v/>
      </c>
      <c r="P401" s="99" t="str">
        <f>IF(COUNT($A401)=0,"",IF(N401="","--",IF(N401="3E","3E",LOOKUP(N401/P$2,{0,0.4,0.45,0.5,0.55,0.6,0.65,0.7,0.75,0.8,1},{0,2,2.25,2.5,2.75,3,3.25,3.5,3.75,4}))))</f>
        <v/>
      </c>
      <c r="Q401" s="5" t="str">
        <f>IF(COUNT($A401)=0,"",IF($A401&lt;&gt;DR!$B403,"ERR",DR!AX403))</f>
        <v/>
      </c>
      <c r="R401" s="2" t="str">
        <f>IF(COUNT($A401)=0,"",IF(Q401="3E","3E",IF(Q401="","I",LOOKUP(Q401/S$2,{0,0.4,0.45,0.5,0.55,0.6,0.65,0.7,0.75,0.8,1},{"F","D","C","C+","B-","B","B+","A-","A","A+"}))))</f>
        <v/>
      </c>
      <c r="S401" s="99" t="str">
        <f>IF(COUNT($A401)=0,"",IF(Q401="","--",IF(Q401="3E","3E",LOOKUP(Q401/S$2,{0,0.4,0.45,0.5,0.55,0.6,0.65,0.7,0.75,0.8,1},{0,2,2.25,2.5,2.75,3,3.25,3.5,3.75,4}))))</f>
        <v/>
      </c>
      <c r="T401" s="5" t="str">
        <f>IF(OR(COUNT($A401)=0,DR!BZ403=""),"",IF($A401&lt;&gt;DR!$B403,"ERR",DR!BZ403))</f>
        <v/>
      </c>
      <c r="U401" s="2" t="str">
        <f>IF(COUNT($A401)=0,"",IF(T401="3E","3E",IF(T401="","I",LOOKUP(T401/V$2,{0,0.4,0.45,0.5,0.55,0.6,0.65,0.7,0.75,0.8,1},{"F","D","C","C+","B-","B","B+","A-","A","A+"}))))</f>
        <v/>
      </c>
      <c r="V401" s="99" t="str">
        <f>IF(COUNT($A401)=0,"",IF(T401="","--",IF(T401="3E","3E",LOOKUP(T401/V$2,{0,0.4,0.45,0.5,0.55,0.6,0.65,0.7,0.75,0.8,1},{0,2,2.25,2.5,2.75,3,3.25,3.5,3.75,4}))))</f>
        <v/>
      </c>
      <c r="W401" s="5" t="str">
        <f>IF(COUNT($A401)=0,"",IF($A401&lt;&gt;DR!$B403,"ERR",IF(DR!$A403="IM",DR!CL403,DR!CK403)))</f>
        <v/>
      </c>
      <c r="X401" s="2" t="str">
        <f>IF(COUNT($A401)=0,"",IF(W401="3E","3E",IF(W401="","I",LOOKUP(W401/Y$2,{0,0.4,0.45,0.5,0.55,0.6,0.65,0.7,0.75,0.8,1},{"F","D","C","C+","B-","B","B+","A-","A","A+"}))))</f>
        <v/>
      </c>
      <c r="Y401" s="99" t="str">
        <f>IF(COUNT($A401)=0,"",IF(W401="","--",IF(W401="3E","3E",LOOKUP(W401/Y$2,{0,0.4,0.45,0.5,0.55,0.6,0.65,0.7,0.75,0.8,1},{0,2,2.25,2.5,2.75,3,3.25,3.5,3.75,4}))))</f>
        <v/>
      </c>
      <c r="Z401" s="5" t="str">
        <f>IF(COUNT($A401)=0,"",IF($A401&lt;&gt;DR!$B403,"ERR",DR!BF403))</f>
        <v/>
      </c>
      <c r="AA401" s="2" t="str">
        <f>IF(COUNT($A401)=0,"",IF(Z401="3E","3E",IF(Z401="","I",LOOKUP(Z401/AB$2,{0,0.4,0.45,0.5,0.55,0.6,0.65,0.7,0.75,0.8,1},{"F","D","C","C+","B-","B","B+","A-","A","A+"}))))</f>
        <v/>
      </c>
      <c r="AB401" s="99" t="str">
        <f>IF(COUNT($A401)=0,"",IF(Z401="","--",IF(Z401="3E","3E",LOOKUP(Z401/AB$2,{0,0.4,0.45,0.5,0.55,0.6,0.65,0.7,0.75,0.8,1},{0,2,2.25,2.5,2.75,3,3.25,3.5,3.75,4}))))</f>
        <v/>
      </c>
      <c r="AC401" s="5" t="str">
        <f>IF(COUNT($A401)=0,"",IF($A401&lt;&gt;DR!$B403,"ERR",DR!BG403))</f>
        <v/>
      </c>
      <c r="AD401" s="2" t="str">
        <f>IF(COUNT($A401)=0,"",IF(AC401="3E","3E",IF(AC401="","I",LOOKUP(AC401/AE$2,{0,0.4,0.45,0.5,0.55,0.6,0.65,0.7,0.75,0.8,1},{"F","D","C","C+","B-","B","B+","A-","A","A+"}))))</f>
        <v/>
      </c>
      <c r="AE401" s="99" t="str">
        <f>IF(COUNT($A401)=0,"",IF(AC401="","--",IF(AC401="3E","3E",LOOKUP(AC401/AE$2,{0,0.4,0.45,0.5,0.55,0.6,0.65,0.7,0.75,0.8,1},{0,2,2.25,2.5,2.75,3,3.25,3.5,3.75,4}))))</f>
        <v/>
      </c>
      <c r="AF401" s="5" t="str">
        <f>IF(COUNT($A401)=0,"",IF($A401&lt;&gt;DR!$B403,"ERR",DR!BQ403))</f>
        <v/>
      </c>
      <c r="AG401" s="2" t="str">
        <f>IF(COUNT($A401)=0,"",IF(AF401="3E","3E",IF(AF401="","I",LOOKUP(AF401/AH$2,{0,0.4,0.45,0.5,0.55,0.6,0.65,0.7,0.75,0.8,1},{"F","D","C","C+","B-","B","B+","A-","A","A+"}))))</f>
        <v/>
      </c>
      <c r="AH401" s="99" t="str">
        <f>IF(COUNT($A401)=0,"",IF(AF401="","--",IF(AF401="3E","3E",LOOKUP(AF401/AH$2,{0,0.4,0.45,0.5,0.55,0.6,0.65,0.7,0.75,0.8,1},{0,2,2.25,2.5,2.75,3,3.25,3.5,3.75,4}))))</f>
        <v/>
      </c>
      <c r="AI401" s="5" t="str">
        <f>IF(COUNT($A401)=0,"",IF($A401&lt;&gt;DR!$B403,"ERR",DR!BY403))</f>
        <v/>
      </c>
      <c r="AJ401" s="2" t="str">
        <f>IF(COUNT($A401)=0,"",IF(AI401="3E","3E",IF(AI401="","I",LOOKUP(AI401/AK$2,{0,0.4,0.45,0.5,0.55,0.6,0.65,0.7,0.75,0.8,1},{"F","D","C","C+","B-","B","B+","A-","A","A+"}))))</f>
        <v/>
      </c>
      <c r="AK401" s="103" t="str">
        <f>IF(COUNT($A401)=0,"",IF(AI401="","--",IF(AI401="3E","3E",LOOKUP(AI401/AK$2,{0,0.4,0.45,0.5,0.55,0.6,0.65,0.7,0.75,0.8,1},{0,2,2.25,2.5,2.75,3,3.25,3.5,3.75,4}))))</f>
        <v/>
      </c>
      <c r="AL401" s="94" t="str">
        <f>IFERROR(IF(COUNT($A401)=0,"",IF(COUNT(W401)=0,"--",IF(COUNTIF(B401:AK401,"3E")&gt;0,"3E",SUM(IF(D401&gt;=2,D401*$D$3),IF(G401&gt;=2,G401*$G$3),IF(J401&gt;=2,J401*$J$3),IF(M401&gt;=2,M401*$M$3),IF(P401&gt;=2,P401*$P$3),IF(S401&gt;=2,S401*$S$3),IF(V401&gt;=2,V401*$V$3),IF(Y401&gt;=2,Y401*$Y$3),IF(AB401&gt;=2,AB401*$AB$3),IF(AE401&gt;=2,AE401*$AE$3),IF(AH401&gt;=2,AH401*$AH$3),IF(AK401&gt;=2,AK401*$AK$3))))),"")</f>
        <v/>
      </c>
      <c r="AM401" s="4" t="str">
        <f>IF(COUNT($A401)=0,"",IF(COUNT(W401)=0,"--",IF(COUNTIF(B401:Y401,"3E")&gt;0,"3E",TRUNC(SUM(IF(N(D401)&gt;=2,D$3*D401,0),IF(N(G401)&gt;=2,G$3*G401,0),IF(N(J401)&gt;=2,J$3*J401,0),IF(N(M401)&gt;=2,M$3*M401,0),IF(N(P401)&gt;=2,P$3*P401,0),IF(N(S401)&gt;=2,S$3*S401,0),IF(N(AB401)&gt;=2,AB$3*AB401,0),IF(N(AE401)&gt;=2,AE$3*AE401,0),IF(N(AH401)&gt;=2,AH$3*AH401,0),IF(N(V401)&gt;=2,V$3*V401,0),IF(N(Y401)&gt;=2,Y$3*Y401,0))/TCP,3))))</f>
        <v/>
      </c>
      <c r="AN401" s="2" t="str">
        <f>IFERROR(IF(COUNT($A401)=0,"",IF(COUNT(W401)=0,"--",IF(COUNTIF(B401:AK401,"3E")&gt;0,"3E",SUM(IF(D401&gt;=2,$D$3),IF(G401&gt;=2,$G$3),IF(J401&gt;=2,$J$3),IF(M401&gt;=2,$M$3),IF(P401&gt;=2,$P$3),IF(S401&gt;=2,$S$3),IF(V401&gt;=2,$V$3),IF(Y401&gt;=2,$Y$3),IF(AB401&gt;=2,$AB$3),IF(AE401&gt;=2,$AE$3),IF(AH401&gt;=2,$AH$3),IF(AK401&gt;=2,$AK$3))))),"")</f>
        <v/>
      </c>
      <c r="AO401" s="2" t="str">
        <f>IF(AM401="3E","3E",IF(COUNT($A401)=0,"",IF(COUNT(AK401)=0,"I",LOOKUP(AM401,{0,2,2.25,2.5,2.75,3,3.25,3.5,3.75,4},{"F","D","C","C+","B-","B","B+","A-","A","A+"}))))</f>
        <v/>
      </c>
      <c r="AP401" s="2" t="str">
        <f>IF(AM401="3E","3E",IF(OR(COUNT($A401)=0,COUNT(W401)=0),"",IF(AND(Y401&gt;=2,AM401&gt;=2,AN401&gt;=28),"PASS","FAIL")))</f>
        <v/>
      </c>
      <c r="AQ401" s="2" t="str">
        <f>IF(COUNT($A401)=0,"",IF(AP401="3E","3E",IF(AP401="PASS",CONCATENATE(IF(N(D401)&lt;2,"411F,",""),IF(N(G401)&lt;2,"412F,",""),IF(N(J401)&lt;2,"413F,",""),IF(N(M401)&lt;2,"421F,",""),IF(N(P401)&lt;2,"422F,",""),IF(N(S401)&lt;2,"423F,",""),IF(N(AB401)&lt;2,"431F,",""),IF(N(AE401)&lt;2,"432F,",""),IF(N(AH401)&lt;2,"433F,","")),"")))</f>
        <v/>
      </c>
      <c r="AR401" s="6" t="str">
        <f t="shared" si="7"/>
        <v/>
      </c>
    </row>
    <row r="402" spans="1:44" ht="18.95" customHeight="1" x14ac:dyDescent="0.25">
      <c r="A402" s="93" t="str">
        <f>IF(DR!$B404="","",DR!$B404)</f>
        <v/>
      </c>
      <c r="B402" s="5" t="str">
        <f>IF(COUNT($A402)=0,"",IF($A402&lt;&gt;DR!$B404,"ERR",DR!J404))</f>
        <v/>
      </c>
      <c r="C402" s="2" t="str">
        <f>IF(COUNT($A402)=0,"",IF(B402="3E","3E",IF(B402="","I",LOOKUP(B402/D$2,{0,0.4,0.45,0.5,0.55,0.6,0.65,0.7,0.75,0.8,1},{"F","D","C","C+","B-","B","B+","A-","A","A+"}))))</f>
        <v/>
      </c>
      <c r="D402" s="99" t="str">
        <f>IF(COUNT($A402)=0,"",IF(B402="","--",IF(B402="3E","3E",LOOKUP(B402/D$2,{0,0.4,0.45,0.5,0.55,0.6,0.65,0.7,0.75,0.8,1},{0,2,2.25,2.5,2.75,3,3.25,3.5,3.75,4}))))</f>
        <v/>
      </c>
      <c r="E402" s="5" t="str">
        <f>IF(COUNT($A402)=0,"",IF($A402&lt;&gt;DR!$B404,"ERR",DR!R404))</f>
        <v/>
      </c>
      <c r="F402" s="2" t="str">
        <f>IF(COUNT($A402)=0,"",IF(E402="3E","3E",IF(E402="","I",LOOKUP(E402/G$2,{0,0.4,0.45,0.5,0.55,0.6,0.65,0.7,0.75,0.8,1},{"F","D","C","C+","B-","B","B+","A-","A","A+"}))))</f>
        <v/>
      </c>
      <c r="G402" s="99" t="str">
        <f>IF(COUNT($A402)=0,"",IF(E402="","--",IF(E402="3E","3E",LOOKUP(E402/G$2,{0,0.4,0.45,0.5,0.55,0.6,0.65,0.7,0.75,0.8,1},{0,2,2.25,2.5,2.75,3,3.25,3.5,3.75,4}))))</f>
        <v/>
      </c>
      <c r="H402" s="5" t="str">
        <f>IF(COUNT($A402)=0,"",IF($A402&lt;&gt;DR!$B404,"ERR",DR!Z404))</f>
        <v/>
      </c>
      <c r="I402" s="2" t="str">
        <f>IF(COUNT($A402)=0,"",IF(H402="3E","3E",IF(H402="","I",LOOKUP(H402/J$2,{0,0.4,0.45,0.5,0.55,0.6,0.65,0.7,0.75,0.8,1},{"F","D","C","C+","B-","B","B+","A-","A","A+"}))))</f>
        <v/>
      </c>
      <c r="J402" s="99" t="str">
        <f>IF(COUNT($A402)=0,"",IF(H402="","--",IF(H402="3E","3E",LOOKUP(H402/J$2,{0,0.4,0.45,0.5,0.55,0.6,0.65,0.7,0.75,0.8,1},{0,2,2.25,2.5,2.75,3,3.25,3.5,3.75,4}))))</f>
        <v/>
      </c>
      <c r="K402" s="5" t="str">
        <f>IF(COUNT($A402)=0,"",IF($A402&lt;&gt;DR!$B404,"ERR",DR!AH404))</f>
        <v/>
      </c>
      <c r="L402" s="2" t="str">
        <f>IF(COUNT($A402)=0,"",IF(K402="3E","3E",IF(K402="","I",LOOKUP(K402/M$2,{0,0.4,0.45,0.5,0.55,0.6,0.65,0.7,0.75,0.8,1},{"F","D","C","C+","B-","B","B+","A-","A","A+"}))))</f>
        <v/>
      </c>
      <c r="M402" s="99" t="str">
        <f>IF(COUNT($A402)=0,"",IF(K402="","--",IF(K402="3E","3E",LOOKUP(K402/M$2,{0,0.4,0.45,0.5,0.55,0.6,0.65,0.7,0.75,0.8,1},{0,2,2.25,2.5,2.75,3,3.25,3.5,3.75,4}))))</f>
        <v/>
      </c>
      <c r="N402" s="5" t="str">
        <f>IF(COUNT($A402)=0,"",IF($A402&lt;&gt;DR!$B404,"ERR",DR!AP404))</f>
        <v/>
      </c>
      <c r="O402" s="2" t="str">
        <f>IF(COUNT($A402)=0,"",IF(N402="3E","3E",IF(N402="","I",LOOKUP(N402/P$2,{0,0.4,0.45,0.5,0.55,0.6,0.65,0.7,0.75,0.8,1},{"F","D","C","C+","B-","B","B+","A-","A","A+"}))))</f>
        <v/>
      </c>
      <c r="P402" s="99" t="str">
        <f>IF(COUNT($A402)=0,"",IF(N402="","--",IF(N402="3E","3E",LOOKUP(N402/P$2,{0,0.4,0.45,0.5,0.55,0.6,0.65,0.7,0.75,0.8,1},{0,2,2.25,2.5,2.75,3,3.25,3.5,3.75,4}))))</f>
        <v/>
      </c>
      <c r="Q402" s="5" t="str">
        <f>IF(COUNT($A402)=0,"",IF($A402&lt;&gt;DR!$B404,"ERR",DR!AX404))</f>
        <v/>
      </c>
      <c r="R402" s="2" t="str">
        <f>IF(COUNT($A402)=0,"",IF(Q402="3E","3E",IF(Q402="","I",LOOKUP(Q402/S$2,{0,0.4,0.45,0.5,0.55,0.6,0.65,0.7,0.75,0.8,1},{"F","D","C","C+","B-","B","B+","A-","A","A+"}))))</f>
        <v/>
      </c>
      <c r="S402" s="99" t="str">
        <f>IF(COUNT($A402)=0,"",IF(Q402="","--",IF(Q402="3E","3E",LOOKUP(Q402/S$2,{0,0.4,0.45,0.5,0.55,0.6,0.65,0.7,0.75,0.8,1},{0,2,2.25,2.5,2.75,3,3.25,3.5,3.75,4}))))</f>
        <v/>
      </c>
      <c r="T402" s="5" t="str">
        <f>IF(OR(COUNT($A402)=0,DR!BZ404=""),"",IF($A402&lt;&gt;DR!$B404,"ERR",DR!BZ404))</f>
        <v/>
      </c>
      <c r="U402" s="2" t="str">
        <f>IF(COUNT($A402)=0,"",IF(T402="3E","3E",IF(T402="","I",LOOKUP(T402/V$2,{0,0.4,0.45,0.5,0.55,0.6,0.65,0.7,0.75,0.8,1},{"F","D","C","C+","B-","B","B+","A-","A","A+"}))))</f>
        <v/>
      </c>
      <c r="V402" s="99" t="str">
        <f>IF(COUNT($A402)=0,"",IF(T402="","--",IF(T402="3E","3E",LOOKUP(T402/V$2,{0,0.4,0.45,0.5,0.55,0.6,0.65,0.7,0.75,0.8,1},{0,2,2.25,2.5,2.75,3,3.25,3.5,3.75,4}))))</f>
        <v/>
      </c>
      <c r="W402" s="5" t="str">
        <f>IF(COUNT($A402)=0,"",IF($A402&lt;&gt;DR!$B404,"ERR",IF(DR!$A404="IM",DR!CL404,DR!CK404)))</f>
        <v/>
      </c>
      <c r="X402" s="2" t="str">
        <f>IF(COUNT($A402)=0,"",IF(W402="3E","3E",IF(W402="","I",LOOKUP(W402/Y$2,{0,0.4,0.45,0.5,0.55,0.6,0.65,0.7,0.75,0.8,1},{"F","D","C","C+","B-","B","B+","A-","A","A+"}))))</f>
        <v/>
      </c>
      <c r="Y402" s="99" t="str">
        <f>IF(COUNT($A402)=0,"",IF(W402="","--",IF(W402="3E","3E",LOOKUP(W402/Y$2,{0,0.4,0.45,0.5,0.55,0.6,0.65,0.7,0.75,0.8,1},{0,2,2.25,2.5,2.75,3,3.25,3.5,3.75,4}))))</f>
        <v/>
      </c>
      <c r="Z402" s="5" t="str">
        <f>IF(COUNT($A402)=0,"",IF($A402&lt;&gt;DR!$B404,"ERR",DR!BF404))</f>
        <v/>
      </c>
      <c r="AA402" s="2" t="str">
        <f>IF(COUNT($A402)=0,"",IF(Z402="3E","3E",IF(Z402="","I",LOOKUP(Z402/AB$2,{0,0.4,0.45,0.5,0.55,0.6,0.65,0.7,0.75,0.8,1},{"F","D","C","C+","B-","B","B+","A-","A","A+"}))))</f>
        <v/>
      </c>
      <c r="AB402" s="99" t="str">
        <f>IF(COUNT($A402)=0,"",IF(Z402="","--",IF(Z402="3E","3E",LOOKUP(Z402/AB$2,{0,0.4,0.45,0.5,0.55,0.6,0.65,0.7,0.75,0.8,1},{0,2,2.25,2.5,2.75,3,3.25,3.5,3.75,4}))))</f>
        <v/>
      </c>
      <c r="AC402" s="5" t="str">
        <f>IF(COUNT($A402)=0,"",IF($A402&lt;&gt;DR!$B404,"ERR",DR!BG404))</f>
        <v/>
      </c>
      <c r="AD402" s="2" t="str">
        <f>IF(COUNT($A402)=0,"",IF(AC402="3E","3E",IF(AC402="","I",LOOKUP(AC402/AE$2,{0,0.4,0.45,0.5,0.55,0.6,0.65,0.7,0.75,0.8,1},{"F","D","C","C+","B-","B","B+","A-","A","A+"}))))</f>
        <v/>
      </c>
      <c r="AE402" s="99" t="str">
        <f>IF(COUNT($A402)=0,"",IF(AC402="","--",IF(AC402="3E","3E",LOOKUP(AC402/AE$2,{0,0.4,0.45,0.5,0.55,0.6,0.65,0.7,0.75,0.8,1},{0,2,2.25,2.5,2.75,3,3.25,3.5,3.75,4}))))</f>
        <v/>
      </c>
      <c r="AF402" s="5" t="str">
        <f>IF(COUNT($A402)=0,"",IF($A402&lt;&gt;DR!$B404,"ERR",DR!BQ404))</f>
        <v/>
      </c>
      <c r="AG402" s="2" t="str">
        <f>IF(COUNT($A402)=0,"",IF(AF402="3E","3E",IF(AF402="","I",LOOKUP(AF402/AH$2,{0,0.4,0.45,0.5,0.55,0.6,0.65,0.7,0.75,0.8,1},{"F","D","C","C+","B-","B","B+","A-","A","A+"}))))</f>
        <v/>
      </c>
      <c r="AH402" s="99" t="str">
        <f>IF(COUNT($A402)=0,"",IF(AF402="","--",IF(AF402="3E","3E",LOOKUP(AF402/AH$2,{0,0.4,0.45,0.5,0.55,0.6,0.65,0.7,0.75,0.8,1},{0,2,2.25,2.5,2.75,3,3.25,3.5,3.75,4}))))</f>
        <v/>
      </c>
      <c r="AI402" s="5" t="str">
        <f>IF(COUNT($A402)=0,"",IF($A402&lt;&gt;DR!$B404,"ERR",DR!BY404))</f>
        <v/>
      </c>
      <c r="AJ402" s="2" t="str">
        <f>IF(COUNT($A402)=0,"",IF(AI402="3E","3E",IF(AI402="","I",LOOKUP(AI402/AK$2,{0,0.4,0.45,0.5,0.55,0.6,0.65,0.7,0.75,0.8,1},{"F","D","C","C+","B-","B","B+","A-","A","A+"}))))</f>
        <v/>
      </c>
      <c r="AK402" s="103" t="str">
        <f>IF(COUNT($A402)=0,"",IF(AI402="","--",IF(AI402="3E","3E",LOOKUP(AI402/AK$2,{0,0.4,0.45,0.5,0.55,0.6,0.65,0.7,0.75,0.8,1},{0,2,2.25,2.5,2.75,3,3.25,3.5,3.75,4}))))</f>
        <v/>
      </c>
      <c r="AL402" s="94" t="str">
        <f>IFERROR(IF(COUNT($A402)=0,"",IF(COUNT(W402)=0,"--",IF(COUNTIF(B402:AK402,"3E")&gt;0,"3E",SUM(IF(D402&gt;=2,D402*$D$3),IF(G402&gt;=2,G402*$G$3),IF(J402&gt;=2,J402*$J$3),IF(M402&gt;=2,M402*$M$3),IF(P402&gt;=2,P402*$P$3),IF(S402&gt;=2,S402*$S$3),IF(V402&gt;=2,V402*$V$3),IF(Y402&gt;=2,Y402*$Y$3),IF(AB402&gt;=2,AB402*$AB$3),IF(AE402&gt;=2,AE402*$AE$3),IF(AH402&gt;=2,AH402*$AH$3),IF(AK402&gt;=2,AK402*$AK$3))))),"")</f>
        <v/>
      </c>
      <c r="AM402" s="4" t="str">
        <f>IF(COUNT($A402)=0,"",IF(COUNT(W402)=0,"--",IF(COUNTIF(B402:Y402,"3E")&gt;0,"3E",TRUNC(SUM(IF(N(D402)&gt;=2,D$3*D402,0),IF(N(G402)&gt;=2,G$3*G402,0),IF(N(J402)&gt;=2,J$3*J402,0),IF(N(M402)&gt;=2,M$3*M402,0),IF(N(P402)&gt;=2,P$3*P402,0),IF(N(S402)&gt;=2,S$3*S402,0),IF(N(AB402)&gt;=2,AB$3*AB402,0),IF(N(AE402)&gt;=2,AE$3*AE402,0),IF(N(AH402)&gt;=2,AH$3*AH402,0),IF(N(V402)&gt;=2,V$3*V402,0),IF(N(Y402)&gt;=2,Y$3*Y402,0))/TCP,3))))</f>
        <v/>
      </c>
      <c r="AN402" s="2" t="str">
        <f>IFERROR(IF(COUNT($A402)=0,"",IF(COUNT(W402)=0,"--",IF(COUNTIF(B402:AK402,"3E")&gt;0,"3E",SUM(IF(D402&gt;=2,$D$3),IF(G402&gt;=2,$G$3),IF(J402&gt;=2,$J$3),IF(M402&gt;=2,$M$3),IF(P402&gt;=2,$P$3),IF(S402&gt;=2,$S$3),IF(V402&gt;=2,$V$3),IF(Y402&gt;=2,$Y$3),IF(AB402&gt;=2,$AB$3),IF(AE402&gt;=2,$AE$3),IF(AH402&gt;=2,$AH$3),IF(AK402&gt;=2,$AK$3))))),"")</f>
        <v/>
      </c>
      <c r="AO402" s="2" t="str">
        <f>IF(AM402="3E","3E",IF(COUNT($A402)=0,"",IF(COUNT(AK402)=0,"I",LOOKUP(AM402,{0,2,2.25,2.5,2.75,3,3.25,3.5,3.75,4},{"F","D","C","C+","B-","B","B+","A-","A","A+"}))))</f>
        <v/>
      </c>
      <c r="AP402" s="2" t="str">
        <f>IF(AM402="3E","3E",IF(OR(COUNT($A402)=0,COUNT(W402)=0),"",IF(AND(Y402&gt;=2,AM402&gt;=2,AN402&gt;=28),"PASS","FAIL")))</f>
        <v/>
      </c>
      <c r="AQ402" s="2" t="str">
        <f>IF(COUNT($A402)=0,"",IF(AP402="3E","3E",IF(AP402="PASS",CONCATENATE(IF(N(D402)&lt;2,"411F,",""),IF(N(G402)&lt;2,"412F,",""),IF(N(J402)&lt;2,"413F,",""),IF(N(M402)&lt;2,"421F,",""),IF(N(P402)&lt;2,"422F,",""),IF(N(S402)&lt;2,"423F,",""),IF(N(AB402)&lt;2,"431F,",""),IF(N(AE402)&lt;2,"432F,",""),IF(N(AH402)&lt;2,"433F,","")),"")))</f>
        <v/>
      </c>
      <c r="AR402" s="6" t="str">
        <f t="shared" si="7"/>
        <v/>
      </c>
    </row>
    <row r="403" spans="1:44" ht="18.95" customHeight="1" x14ac:dyDescent="0.25">
      <c r="A403" s="93" t="str">
        <f>IF(DR!$B405="","",DR!$B405)</f>
        <v/>
      </c>
      <c r="B403" s="5" t="str">
        <f>IF(COUNT($A403)=0,"",IF($A403&lt;&gt;DR!$B405,"ERR",DR!J405))</f>
        <v/>
      </c>
      <c r="C403" s="2" t="str">
        <f>IF(COUNT($A403)=0,"",IF(B403="3E","3E",IF(B403="","I",LOOKUP(B403/D$2,{0,0.4,0.45,0.5,0.55,0.6,0.65,0.7,0.75,0.8,1},{"F","D","C","C+","B-","B","B+","A-","A","A+"}))))</f>
        <v/>
      </c>
      <c r="D403" s="99" t="str">
        <f>IF(COUNT($A403)=0,"",IF(B403="","--",IF(B403="3E","3E",LOOKUP(B403/D$2,{0,0.4,0.45,0.5,0.55,0.6,0.65,0.7,0.75,0.8,1},{0,2,2.25,2.5,2.75,3,3.25,3.5,3.75,4}))))</f>
        <v/>
      </c>
      <c r="E403" s="5" t="str">
        <f>IF(COUNT($A403)=0,"",IF($A403&lt;&gt;DR!$B405,"ERR",DR!R405))</f>
        <v/>
      </c>
      <c r="F403" s="2" t="str">
        <f>IF(COUNT($A403)=0,"",IF(E403="3E","3E",IF(E403="","I",LOOKUP(E403/G$2,{0,0.4,0.45,0.5,0.55,0.6,0.65,0.7,0.75,0.8,1},{"F","D","C","C+","B-","B","B+","A-","A","A+"}))))</f>
        <v/>
      </c>
      <c r="G403" s="99" t="str">
        <f>IF(COUNT($A403)=0,"",IF(E403="","--",IF(E403="3E","3E",LOOKUP(E403/G$2,{0,0.4,0.45,0.5,0.55,0.6,0.65,0.7,0.75,0.8,1},{0,2,2.25,2.5,2.75,3,3.25,3.5,3.75,4}))))</f>
        <v/>
      </c>
      <c r="H403" s="5" t="str">
        <f>IF(COUNT($A403)=0,"",IF($A403&lt;&gt;DR!$B405,"ERR",DR!Z405))</f>
        <v/>
      </c>
      <c r="I403" s="2" t="str">
        <f>IF(COUNT($A403)=0,"",IF(H403="3E","3E",IF(H403="","I",LOOKUP(H403/J$2,{0,0.4,0.45,0.5,0.55,0.6,0.65,0.7,0.75,0.8,1},{"F","D","C","C+","B-","B","B+","A-","A","A+"}))))</f>
        <v/>
      </c>
      <c r="J403" s="99" t="str">
        <f>IF(COUNT($A403)=0,"",IF(H403="","--",IF(H403="3E","3E",LOOKUP(H403/J$2,{0,0.4,0.45,0.5,0.55,0.6,0.65,0.7,0.75,0.8,1},{0,2,2.25,2.5,2.75,3,3.25,3.5,3.75,4}))))</f>
        <v/>
      </c>
      <c r="K403" s="5" t="str">
        <f>IF(COUNT($A403)=0,"",IF($A403&lt;&gt;DR!$B405,"ERR",DR!AH405))</f>
        <v/>
      </c>
      <c r="L403" s="2" t="str">
        <f>IF(COUNT($A403)=0,"",IF(K403="3E","3E",IF(K403="","I",LOOKUP(K403/M$2,{0,0.4,0.45,0.5,0.55,0.6,0.65,0.7,0.75,0.8,1},{"F","D","C","C+","B-","B","B+","A-","A","A+"}))))</f>
        <v/>
      </c>
      <c r="M403" s="99" t="str">
        <f>IF(COUNT($A403)=0,"",IF(K403="","--",IF(K403="3E","3E",LOOKUP(K403/M$2,{0,0.4,0.45,0.5,0.55,0.6,0.65,0.7,0.75,0.8,1},{0,2,2.25,2.5,2.75,3,3.25,3.5,3.75,4}))))</f>
        <v/>
      </c>
      <c r="N403" s="5" t="str">
        <f>IF(COUNT($A403)=0,"",IF($A403&lt;&gt;DR!$B405,"ERR",DR!AP405))</f>
        <v/>
      </c>
      <c r="O403" s="2" t="str">
        <f>IF(COUNT($A403)=0,"",IF(N403="3E","3E",IF(N403="","I",LOOKUP(N403/P$2,{0,0.4,0.45,0.5,0.55,0.6,0.65,0.7,0.75,0.8,1},{"F","D","C","C+","B-","B","B+","A-","A","A+"}))))</f>
        <v/>
      </c>
      <c r="P403" s="99" t="str">
        <f>IF(COUNT($A403)=0,"",IF(N403="","--",IF(N403="3E","3E",LOOKUP(N403/P$2,{0,0.4,0.45,0.5,0.55,0.6,0.65,0.7,0.75,0.8,1},{0,2,2.25,2.5,2.75,3,3.25,3.5,3.75,4}))))</f>
        <v/>
      </c>
      <c r="Q403" s="5" t="str">
        <f>IF(COUNT($A403)=0,"",IF($A403&lt;&gt;DR!$B405,"ERR",DR!AX405))</f>
        <v/>
      </c>
      <c r="R403" s="2" t="str">
        <f>IF(COUNT($A403)=0,"",IF(Q403="3E","3E",IF(Q403="","I",LOOKUP(Q403/S$2,{0,0.4,0.45,0.5,0.55,0.6,0.65,0.7,0.75,0.8,1},{"F","D","C","C+","B-","B","B+","A-","A","A+"}))))</f>
        <v/>
      </c>
      <c r="S403" s="99" t="str">
        <f>IF(COUNT($A403)=0,"",IF(Q403="","--",IF(Q403="3E","3E",LOOKUP(Q403/S$2,{0,0.4,0.45,0.5,0.55,0.6,0.65,0.7,0.75,0.8,1},{0,2,2.25,2.5,2.75,3,3.25,3.5,3.75,4}))))</f>
        <v/>
      </c>
      <c r="T403" s="5" t="str">
        <f>IF(OR(COUNT($A403)=0,DR!BZ405=""),"",IF($A403&lt;&gt;DR!$B405,"ERR",DR!BZ405))</f>
        <v/>
      </c>
      <c r="U403" s="2" t="str">
        <f>IF(COUNT($A403)=0,"",IF(T403="3E","3E",IF(T403="","I",LOOKUP(T403/V$2,{0,0.4,0.45,0.5,0.55,0.6,0.65,0.7,0.75,0.8,1},{"F","D","C","C+","B-","B","B+","A-","A","A+"}))))</f>
        <v/>
      </c>
      <c r="V403" s="99" t="str">
        <f>IF(COUNT($A403)=0,"",IF(T403="","--",IF(T403="3E","3E",LOOKUP(T403/V$2,{0,0.4,0.45,0.5,0.55,0.6,0.65,0.7,0.75,0.8,1},{0,2,2.25,2.5,2.75,3,3.25,3.5,3.75,4}))))</f>
        <v/>
      </c>
      <c r="W403" s="5" t="str">
        <f>IF(COUNT($A403)=0,"",IF($A403&lt;&gt;DR!$B405,"ERR",IF(DR!$A405="IM",DR!CL405,DR!CK405)))</f>
        <v/>
      </c>
      <c r="X403" s="2" t="str">
        <f>IF(COUNT($A403)=0,"",IF(W403="3E","3E",IF(W403="","I",LOOKUP(W403/Y$2,{0,0.4,0.45,0.5,0.55,0.6,0.65,0.7,0.75,0.8,1},{"F","D","C","C+","B-","B","B+","A-","A","A+"}))))</f>
        <v/>
      </c>
      <c r="Y403" s="99" t="str">
        <f>IF(COUNT($A403)=0,"",IF(W403="","--",IF(W403="3E","3E",LOOKUP(W403/Y$2,{0,0.4,0.45,0.5,0.55,0.6,0.65,0.7,0.75,0.8,1},{0,2,2.25,2.5,2.75,3,3.25,3.5,3.75,4}))))</f>
        <v/>
      </c>
      <c r="Z403" s="5" t="str">
        <f>IF(COUNT($A403)=0,"",IF($A403&lt;&gt;DR!$B405,"ERR",DR!BF405))</f>
        <v/>
      </c>
      <c r="AA403" s="2" t="str">
        <f>IF(COUNT($A403)=0,"",IF(Z403="3E","3E",IF(Z403="","I",LOOKUP(Z403/AB$2,{0,0.4,0.45,0.5,0.55,0.6,0.65,0.7,0.75,0.8,1},{"F","D","C","C+","B-","B","B+","A-","A","A+"}))))</f>
        <v/>
      </c>
      <c r="AB403" s="99" t="str">
        <f>IF(COUNT($A403)=0,"",IF(Z403="","--",IF(Z403="3E","3E",LOOKUP(Z403/AB$2,{0,0.4,0.45,0.5,0.55,0.6,0.65,0.7,0.75,0.8,1},{0,2,2.25,2.5,2.75,3,3.25,3.5,3.75,4}))))</f>
        <v/>
      </c>
      <c r="AC403" s="5" t="str">
        <f>IF(COUNT($A403)=0,"",IF($A403&lt;&gt;DR!$B405,"ERR",DR!BG405))</f>
        <v/>
      </c>
      <c r="AD403" s="2" t="str">
        <f>IF(COUNT($A403)=0,"",IF(AC403="3E","3E",IF(AC403="","I",LOOKUP(AC403/AE$2,{0,0.4,0.45,0.5,0.55,0.6,0.65,0.7,0.75,0.8,1},{"F","D","C","C+","B-","B","B+","A-","A","A+"}))))</f>
        <v/>
      </c>
      <c r="AE403" s="99" t="str">
        <f>IF(COUNT($A403)=0,"",IF(AC403="","--",IF(AC403="3E","3E",LOOKUP(AC403/AE$2,{0,0.4,0.45,0.5,0.55,0.6,0.65,0.7,0.75,0.8,1},{0,2,2.25,2.5,2.75,3,3.25,3.5,3.75,4}))))</f>
        <v/>
      </c>
      <c r="AF403" s="5" t="str">
        <f>IF(COUNT($A403)=0,"",IF($A403&lt;&gt;DR!$B405,"ERR",DR!BQ405))</f>
        <v/>
      </c>
      <c r="AG403" s="2" t="str">
        <f>IF(COUNT($A403)=0,"",IF(AF403="3E","3E",IF(AF403="","I",LOOKUP(AF403/AH$2,{0,0.4,0.45,0.5,0.55,0.6,0.65,0.7,0.75,0.8,1},{"F","D","C","C+","B-","B","B+","A-","A","A+"}))))</f>
        <v/>
      </c>
      <c r="AH403" s="99" t="str">
        <f>IF(COUNT($A403)=0,"",IF(AF403="","--",IF(AF403="3E","3E",LOOKUP(AF403/AH$2,{0,0.4,0.45,0.5,0.55,0.6,0.65,0.7,0.75,0.8,1},{0,2,2.25,2.5,2.75,3,3.25,3.5,3.75,4}))))</f>
        <v/>
      </c>
      <c r="AI403" s="5" t="str">
        <f>IF(COUNT($A403)=0,"",IF($A403&lt;&gt;DR!$B405,"ERR",DR!BY405))</f>
        <v/>
      </c>
      <c r="AJ403" s="2" t="str">
        <f>IF(COUNT($A403)=0,"",IF(AI403="3E","3E",IF(AI403="","I",LOOKUP(AI403/AK$2,{0,0.4,0.45,0.5,0.55,0.6,0.65,0.7,0.75,0.8,1},{"F","D","C","C+","B-","B","B+","A-","A","A+"}))))</f>
        <v/>
      </c>
      <c r="AK403" s="103" t="str">
        <f>IF(COUNT($A403)=0,"",IF(AI403="","--",IF(AI403="3E","3E",LOOKUP(AI403/AK$2,{0,0.4,0.45,0.5,0.55,0.6,0.65,0.7,0.75,0.8,1},{0,2,2.25,2.5,2.75,3,3.25,3.5,3.75,4}))))</f>
        <v/>
      </c>
      <c r="AL403" s="94" t="str">
        <f>IFERROR(IF(COUNT($A403)=0,"",IF(COUNT(W403)=0,"--",IF(COUNTIF(B403:AK403,"3E")&gt;0,"3E",SUM(IF(D403&gt;=2,D403*$D$3),IF(G403&gt;=2,G403*$G$3),IF(J403&gt;=2,J403*$J$3),IF(M403&gt;=2,M403*$M$3),IF(P403&gt;=2,P403*$P$3),IF(S403&gt;=2,S403*$S$3),IF(V403&gt;=2,V403*$V$3),IF(Y403&gt;=2,Y403*$Y$3),IF(AB403&gt;=2,AB403*$AB$3),IF(AE403&gt;=2,AE403*$AE$3),IF(AH403&gt;=2,AH403*$AH$3),IF(AK403&gt;=2,AK403*$AK$3))))),"")</f>
        <v/>
      </c>
      <c r="AM403" s="4" t="str">
        <f>IF(COUNT($A403)=0,"",IF(COUNT(W403)=0,"--",IF(COUNTIF(B403:Y403,"3E")&gt;0,"3E",TRUNC(SUM(IF(N(D403)&gt;=2,D$3*D403,0),IF(N(G403)&gt;=2,G$3*G403,0),IF(N(J403)&gt;=2,J$3*J403,0),IF(N(M403)&gt;=2,M$3*M403,0),IF(N(P403)&gt;=2,P$3*P403,0),IF(N(S403)&gt;=2,S$3*S403,0),IF(N(AB403)&gt;=2,AB$3*AB403,0),IF(N(AE403)&gt;=2,AE$3*AE403,0),IF(N(AH403)&gt;=2,AH$3*AH403,0),IF(N(V403)&gt;=2,V$3*V403,0),IF(N(Y403)&gt;=2,Y$3*Y403,0))/TCP,3))))</f>
        <v/>
      </c>
      <c r="AN403" s="2" t="str">
        <f>IFERROR(IF(COUNT($A403)=0,"",IF(COUNT(W403)=0,"--",IF(COUNTIF(B403:AK403,"3E")&gt;0,"3E",SUM(IF(D403&gt;=2,$D$3),IF(G403&gt;=2,$G$3),IF(J403&gt;=2,$J$3),IF(M403&gt;=2,$M$3),IF(P403&gt;=2,$P$3),IF(S403&gt;=2,$S$3),IF(V403&gt;=2,$V$3),IF(Y403&gt;=2,$Y$3),IF(AB403&gt;=2,$AB$3),IF(AE403&gt;=2,$AE$3),IF(AH403&gt;=2,$AH$3),IF(AK403&gt;=2,$AK$3))))),"")</f>
        <v/>
      </c>
      <c r="AO403" s="2" t="str">
        <f>IF(AM403="3E","3E",IF(COUNT($A403)=0,"",IF(COUNT(AK403)=0,"I",LOOKUP(AM403,{0,2,2.25,2.5,2.75,3,3.25,3.5,3.75,4},{"F","D","C","C+","B-","B","B+","A-","A","A+"}))))</f>
        <v/>
      </c>
      <c r="AP403" s="2" t="str">
        <f>IF(AM403="3E","3E",IF(OR(COUNT($A403)=0,COUNT(W403)=0),"",IF(AND(Y403&gt;=2,AM403&gt;=2,AN403&gt;=28),"PASS","FAIL")))</f>
        <v/>
      </c>
      <c r="AQ403" s="2" t="str">
        <f>IF(COUNT($A403)=0,"",IF(AP403="3E","3E",IF(AP403="PASS",CONCATENATE(IF(N(D403)&lt;2,"411F,",""),IF(N(G403)&lt;2,"412F,",""),IF(N(J403)&lt;2,"413F,",""),IF(N(M403)&lt;2,"421F,",""),IF(N(P403)&lt;2,"422F,",""),IF(N(S403)&lt;2,"423F,",""),IF(N(AB403)&lt;2,"431F,",""),IF(N(AE403)&lt;2,"432F,",""),IF(N(AH403)&lt;2,"433F,","")),"")))</f>
        <v/>
      </c>
      <c r="AR403" s="6" t="str">
        <f t="shared" si="7"/>
        <v/>
      </c>
    </row>
    <row r="404" spans="1:44" ht="18.95" customHeight="1" x14ac:dyDescent="0.25">
      <c r="A404" s="93" t="str">
        <f>IF(DR!$B406="","",DR!$B406)</f>
        <v/>
      </c>
      <c r="B404" s="5" t="str">
        <f>IF(COUNT($A404)=0,"",IF($A404&lt;&gt;DR!$B406,"ERR",DR!J406))</f>
        <v/>
      </c>
      <c r="C404" s="2" t="str">
        <f>IF(COUNT($A404)=0,"",IF(B404="3E","3E",IF(B404="","I",LOOKUP(B404/D$2,{0,0.4,0.45,0.5,0.55,0.6,0.65,0.7,0.75,0.8,1},{"F","D","C","C+","B-","B","B+","A-","A","A+"}))))</f>
        <v/>
      </c>
      <c r="D404" s="99" t="str">
        <f>IF(COUNT($A404)=0,"",IF(B404="","--",IF(B404="3E","3E",LOOKUP(B404/D$2,{0,0.4,0.45,0.5,0.55,0.6,0.65,0.7,0.75,0.8,1},{0,2,2.25,2.5,2.75,3,3.25,3.5,3.75,4}))))</f>
        <v/>
      </c>
      <c r="E404" s="5" t="str">
        <f>IF(COUNT($A404)=0,"",IF($A404&lt;&gt;DR!$B406,"ERR",DR!R406))</f>
        <v/>
      </c>
      <c r="F404" s="2" t="str">
        <f>IF(COUNT($A404)=0,"",IF(E404="3E","3E",IF(E404="","I",LOOKUP(E404/G$2,{0,0.4,0.45,0.5,0.55,0.6,0.65,0.7,0.75,0.8,1},{"F","D","C","C+","B-","B","B+","A-","A","A+"}))))</f>
        <v/>
      </c>
      <c r="G404" s="99" t="str">
        <f>IF(COUNT($A404)=0,"",IF(E404="","--",IF(E404="3E","3E",LOOKUP(E404/G$2,{0,0.4,0.45,0.5,0.55,0.6,0.65,0.7,0.75,0.8,1},{0,2,2.25,2.5,2.75,3,3.25,3.5,3.75,4}))))</f>
        <v/>
      </c>
      <c r="H404" s="5" t="str">
        <f>IF(COUNT($A404)=0,"",IF($A404&lt;&gt;DR!$B406,"ERR",DR!Z406))</f>
        <v/>
      </c>
      <c r="I404" s="2" t="str">
        <f>IF(COUNT($A404)=0,"",IF(H404="3E","3E",IF(H404="","I",LOOKUP(H404/J$2,{0,0.4,0.45,0.5,0.55,0.6,0.65,0.7,0.75,0.8,1},{"F","D","C","C+","B-","B","B+","A-","A","A+"}))))</f>
        <v/>
      </c>
      <c r="J404" s="99" t="str">
        <f>IF(COUNT($A404)=0,"",IF(H404="","--",IF(H404="3E","3E",LOOKUP(H404/J$2,{0,0.4,0.45,0.5,0.55,0.6,0.65,0.7,0.75,0.8,1},{0,2,2.25,2.5,2.75,3,3.25,3.5,3.75,4}))))</f>
        <v/>
      </c>
      <c r="K404" s="5" t="str">
        <f>IF(COUNT($A404)=0,"",IF($A404&lt;&gt;DR!$B406,"ERR",DR!AH406))</f>
        <v/>
      </c>
      <c r="L404" s="2" t="str">
        <f>IF(COUNT($A404)=0,"",IF(K404="3E","3E",IF(K404="","I",LOOKUP(K404/M$2,{0,0.4,0.45,0.5,0.55,0.6,0.65,0.7,0.75,0.8,1},{"F","D","C","C+","B-","B","B+","A-","A","A+"}))))</f>
        <v/>
      </c>
      <c r="M404" s="99" t="str">
        <f>IF(COUNT($A404)=0,"",IF(K404="","--",IF(K404="3E","3E",LOOKUP(K404/M$2,{0,0.4,0.45,0.5,0.55,0.6,0.65,0.7,0.75,0.8,1},{0,2,2.25,2.5,2.75,3,3.25,3.5,3.75,4}))))</f>
        <v/>
      </c>
      <c r="N404" s="5" t="str">
        <f>IF(COUNT($A404)=0,"",IF($A404&lt;&gt;DR!$B406,"ERR",DR!AP406))</f>
        <v/>
      </c>
      <c r="O404" s="2" t="str">
        <f>IF(COUNT($A404)=0,"",IF(N404="3E","3E",IF(N404="","I",LOOKUP(N404/P$2,{0,0.4,0.45,0.5,0.55,0.6,0.65,0.7,0.75,0.8,1},{"F","D","C","C+","B-","B","B+","A-","A","A+"}))))</f>
        <v/>
      </c>
      <c r="P404" s="99" t="str">
        <f>IF(COUNT($A404)=0,"",IF(N404="","--",IF(N404="3E","3E",LOOKUP(N404/P$2,{0,0.4,0.45,0.5,0.55,0.6,0.65,0.7,0.75,0.8,1},{0,2,2.25,2.5,2.75,3,3.25,3.5,3.75,4}))))</f>
        <v/>
      </c>
      <c r="Q404" s="5" t="str">
        <f>IF(COUNT($A404)=0,"",IF($A404&lt;&gt;DR!$B406,"ERR",DR!AX406))</f>
        <v/>
      </c>
      <c r="R404" s="2" t="str">
        <f>IF(COUNT($A404)=0,"",IF(Q404="3E","3E",IF(Q404="","I",LOOKUP(Q404/S$2,{0,0.4,0.45,0.5,0.55,0.6,0.65,0.7,0.75,0.8,1},{"F","D","C","C+","B-","B","B+","A-","A","A+"}))))</f>
        <v/>
      </c>
      <c r="S404" s="99" t="str">
        <f>IF(COUNT($A404)=0,"",IF(Q404="","--",IF(Q404="3E","3E",LOOKUP(Q404/S$2,{0,0.4,0.45,0.5,0.55,0.6,0.65,0.7,0.75,0.8,1},{0,2,2.25,2.5,2.75,3,3.25,3.5,3.75,4}))))</f>
        <v/>
      </c>
      <c r="T404" s="5" t="str">
        <f>IF(OR(COUNT($A404)=0,DR!BZ406=""),"",IF($A404&lt;&gt;DR!$B406,"ERR",DR!BZ406))</f>
        <v/>
      </c>
      <c r="U404" s="2" t="str">
        <f>IF(COUNT($A404)=0,"",IF(T404="3E","3E",IF(T404="","I",LOOKUP(T404/V$2,{0,0.4,0.45,0.5,0.55,0.6,0.65,0.7,0.75,0.8,1},{"F","D","C","C+","B-","B","B+","A-","A","A+"}))))</f>
        <v/>
      </c>
      <c r="V404" s="99" t="str">
        <f>IF(COUNT($A404)=0,"",IF(T404="","--",IF(T404="3E","3E",LOOKUP(T404/V$2,{0,0.4,0.45,0.5,0.55,0.6,0.65,0.7,0.75,0.8,1},{0,2,2.25,2.5,2.75,3,3.25,3.5,3.75,4}))))</f>
        <v/>
      </c>
      <c r="W404" s="5" t="str">
        <f>IF(COUNT($A404)=0,"",IF($A404&lt;&gt;DR!$B406,"ERR",IF(DR!$A406="IM",DR!CL406,DR!CK406)))</f>
        <v/>
      </c>
      <c r="X404" s="2" t="str">
        <f>IF(COUNT($A404)=0,"",IF(W404="3E","3E",IF(W404="","I",LOOKUP(W404/Y$2,{0,0.4,0.45,0.5,0.55,0.6,0.65,0.7,0.75,0.8,1},{"F","D","C","C+","B-","B","B+","A-","A","A+"}))))</f>
        <v/>
      </c>
      <c r="Y404" s="99" t="str">
        <f>IF(COUNT($A404)=0,"",IF(W404="","--",IF(W404="3E","3E",LOOKUP(W404/Y$2,{0,0.4,0.45,0.5,0.55,0.6,0.65,0.7,0.75,0.8,1},{0,2,2.25,2.5,2.75,3,3.25,3.5,3.75,4}))))</f>
        <v/>
      </c>
      <c r="Z404" s="5" t="str">
        <f>IF(COUNT($A404)=0,"",IF($A404&lt;&gt;DR!$B406,"ERR",DR!BF406))</f>
        <v/>
      </c>
      <c r="AA404" s="2" t="str">
        <f>IF(COUNT($A404)=0,"",IF(Z404="3E","3E",IF(Z404="","I",LOOKUP(Z404/AB$2,{0,0.4,0.45,0.5,0.55,0.6,0.65,0.7,0.75,0.8,1},{"F","D","C","C+","B-","B","B+","A-","A","A+"}))))</f>
        <v/>
      </c>
      <c r="AB404" s="99" t="str">
        <f>IF(COUNT($A404)=0,"",IF(Z404="","--",IF(Z404="3E","3E",LOOKUP(Z404/AB$2,{0,0.4,0.45,0.5,0.55,0.6,0.65,0.7,0.75,0.8,1},{0,2,2.25,2.5,2.75,3,3.25,3.5,3.75,4}))))</f>
        <v/>
      </c>
      <c r="AC404" s="5" t="str">
        <f>IF(COUNT($A404)=0,"",IF($A404&lt;&gt;DR!$B406,"ERR",DR!BG406))</f>
        <v/>
      </c>
      <c r="AD404" s="2" t="str">
        <f>IF(COUNT($A404)=0,"",IF(AC404="3E","3E",IF(AC404="","I",LOOKUP(AC404/AE$2,{0,0.4,0.45,0.5,0.55,0.6,0.65,0.7,0.75,0.8,1},{"F","D","C","C+","B-","B","B+","A-","A","A+"}))))</f>
        <v/>
      </c>
      <c r="AE404" s="99" t="str">
        <f>IF(COUNT($A404)=0,"",IF(AC404="","--",IF(AC404="3E","3E",LOOKUP(AC404/AE$2,{0,0.4,0.45,0.5,0.55,0.6,0.65,0.7,0.75,0.8,1},{0,2,2.25,2.5,2.75,3,3.25,3.5,3.75,4}))))</f>
        <v/>
      </c>
      <c r="AF404" s="5" t="str">
        <f>IF(COUNT($A404)=0,"",IF($A404&lt;&gt;DR!$B406,"ERR",DR!BQ406))</f>
        <v/>
      </c>
      <c r="AG404" s="2" t="str">
        <f>IF(COUNT($A404)=0,"",IF(AF404="3E","3E",IF(AF404="","I",LOOKUP(AF404/AH$2,{0,0.4,0.45,0.5,0.55,0.6,0.65,0.7,0.75,0.8,1},{"F","D","C","C+","B-","B","B+","A-","A","A+"}))))</f>
        <v/>
      </c>
      <c r="AH404" s="99" t="str">
        <f>IF(COUNT($A404)=0,"",IF(AF404="","--",IF(AF404="3E","3E",LOOKUP(AF404/AH$2,{0,0.4,0.45,0.5,0.55,0.6,0.65,0.7,0.75,0.8,1},{0,2,2.25,2.5,2.75,3,3.25,3.5,3.75,4}))))</f>
        <v/>
      </c>
      <c r="AI404" s="5" t="str">
        <f>IF(COUNT($A404)=0,"",IF($A404&lt;&gt;DR!$B406,"ERR",DR!BY406))</f>
        <v/>
      </c>
      <c r="AJ404" s="2" t="str">
        <f>IF(COUNT($A404)=0,"",IF(AI404="3E","3E",IF(AI404="","I",LOOKUP(AI404/AK$2,{0,0.4,0.45,0.5,0.55,0.6,0.65,0.7,0.75,0.8,1},{"F","D","C","C+","B-","B","B+","A-","A","A+"}))))</f>
        <v/>
      </c>
      <c r="AK404" s="103" t="str">
        <f>IF(COUNT($A404)=0,"",IF(AI404="","--",IF(AI404="3E","3E",LOOKUP(AI404/AK$2,{0,0.4,0.45,0.5,0.55,0.6,0.65,0.7,0.75,0.8,1},{0,2,2.25,2.5,2.75,3,3.25,3.5,3.75,4}))))</f>
        <v/>
      </c>
      <c r="AL404" s="94" t="str">
        <f>IFERROR(IF(COUNT($A404)=0,"",IF(COUNT(W404)=0,"--",IF(COUNTIF(B404:AK404,"3E")&gt;0,"3E",SUM(IF(D404&gt;=2,D404*$D$3),IF(G404&gt;=2,G404*$G$3),IF(J404&gt;=2,J404*$J$3),IF(M404&gt;=2,M404*$M$3),IF(P404&gt;=2,P404*$P$3),IF(S404&gt;=2,S404*$S$3),IF(V404&gt;=2,V404*$V$3),IF(Y404&gt;=2,Y404*$Y$3),IF(AB404&gt;=2,AB404*$AB$3),IF(AE404&gt;=2,AE404*$AE$3),IF(AH404&gt;=2,AH404*$AH$3),IF(AK404&gt;=2,AK404*$AK$3))))),"")</f>
        <v/>
      </c>
      <c r="AM404" s="4" t="str">
        <f>IF(COUNT($A404)=0,"",IF(COUNT(W404)=0,"--",IF(COUNTIF(B404:Y404,"3E")&gt;0,"3E",TRUNC(SUM(IF(N(D404)&gt;=2,D$3*D404,0),IF(N(G404)&gt;=2,G$3*G404,0),IF(N(J404)&gt;=2,J$3*J404,0),IF(N(M404)&gt;=2,M$3*M404,0),IF(N(P404)&gt;=2,P$3*P404,0),IF(N(S404)&gt;=2,S$3*S404,0),IF(N(AB404)&gt;=2,AB$3*AB404,0),IF(N(AE404)&gt;=2,AE$3*AE404,0),IF(N(AH404)&gt;=2,AH$3*AH404,0),IF(N(V404)&gt;=2,V$3*V404,0),IF(N(Y404)&gt;=2,Y$3*Y404,0))/TCP,3))))</f>
        <v/>
      </c>
      <c r="AN404" s="2" t="str">
        <f>IFERROR(IF(COUNT($A404)=0,"",IF(COUNT(W404)=0,"--",IF(COUNTIF(B404:AK404,"3E")&gt;0,"3E",SUM(IF(D404&gt;=2,$D$3),IF(G404&gt;=2,$G$3),IF(J404&gt;=2,$J$3),IF(M404&gt;=2,$M$3),IF(P404&gt;=2,$P$3),IF(S404&gt;=2,$S$3),IF(V404&gt;=2,$V$3),IF(Y404&gt;=2,$Y$3),IF(AB404&gt;=2,$AB$3),IF(AE404&gt;=2,$AE$3),IF(AH404&gt;=2,$AH$3),IF(AK404&gt;=2,$AK$3))))),"")</f>
        <v/>
      </c>
      <c r="AO404" s="2" t="str">
        <f>IF(AM404="3E","3E",IF(COUNT($A404)=0,"",IF(COUNT(AK404)=0,"I",LOOKUP(AM404,{0,2,2.25,2.5,2.75,3,3.25,3.5,3.75,4},{"F","D","C","C+","B-","B","B+","A-","A","A+"}))))</f>
        <v/>
      </c>
      <c r="AP404" s="2" t="str">
        <f>IF(AM404="3E","3E",IF(OR(COUNT($A404)=0,COUNT(W404)=0),"",IF(AND(Y404&gt;=2,AM404&gt;=2,AN404&gt;=28),"PASS","FAIL")))</f>
        <v/>
      </c>
      <c r="AQ404" s="2" t="str">
        <f>IF(COUNT($A404)=0,"",IF(AP404="3E","3E",IF(AP404="PASS",CONCATENATE(IF(N(D404)&lt;2,"411F,",""),IF(N(G404)&lt;2,"412F,",""),IF(N(J404)&lt;2,"413F,",""),IF(N(M404)&lt;2,"421F,",""),IF(N(P404)&lt;2,"422F,",""),IF(N(S404)&lt;2,"423F,",""),IF(N(AB404)&lt;2,"431F,",""),IF(N(AE404)&lt;2,"432F,",""),IF(N(AH404)&lt;2,"433F,","")),"")))</f>
        <v/>
      </c>
      <c r="AR404" s="6" t="str">
        <f t="shared" si="7"/>
        <v/>
      </c>
    </row>
    <row r="405" spans="1:44" ht="18.95" customHeight="1" x14ac:dyDescent="0.25">
      <c r="A405" s="93" t="str">
        <f>IF(DR!$B407="","",DR!$B407)</f>
        <v/>
      </c>
      <c r="B405" s="5" t="str">
        <f>IF(COUNT($A405)=0,"",IF($A405&lt;&gt;DR!$B407,"ERR",DR!J407))</f>
        <v/>
      </c>
      <c r="C405" s="2" t="str">
        <f>IF(COUNT($A405)=0,"",IF(B405="3E","3E",IF(B405="","I",LOOKUP(B405/D$2,{0,0.4,0.45,0.5,0.55,0.6,0.65,0.7,0.75,0.8,1},{"F","D","C","C+","B-","B","B+","A-","A","A+"}))))</f>
        <v/>
      </c>
      <c r="D405" s="99" t="str">
        <f>IF(COUNT($A405)=0,"",IF(B405="","--",IF(B405="3E","3E",LOOKUP(B405/D$2,{0,0.4,0.45,0.5,0.55,0.6,0.65,0.7,0.75,0.8,1},{0,2,2.25,2.5,2.75,3,3.25,3.5,3.75,4}))))</f>
        <v/>
      </c>
      <c r="E405" s="5" t="str">
        <f>IF(COUNT($A405)=0,"",IF($A405&lt;&gt;DR!$B407,"ERR",DR!R407))</f>
        <v/>
      </c>
      <c r="F405" s="2" t="str">
        <f>IF(COUNT($A405)=0,"",IF(E405="3E","3E",IF(E405="","I",LOOKUP(E405/G$2,{0,0.4,0.45,0.5,0.55,0.6,0.65,0.7,0.75,0.8,1},{"F","D","C","C+","B-","B","B+","A-","A","A+"}))))</f>
        <v/>
      </c>
      <c r="G405" s="99" t="str">
        <f>IF(COUNT($A405)=0,"",IF(E405="","--",IF(E405="3E","3E",LOOKUP(E405/G$2,{0,0.4,0.45,0.5,0.55,0.6,0.65,0.7,0.75,0.8,1},{0,2,2.25,2.5,2.75,3,3.25,3.5,3.75,4}))))</f>
        <v/>
      </c>
      <c r="H405" s="5" t="str">
        <f>IF(COUNT($A405)=0,"",IF($A405&lt;&gt;DR!$B407,"ERR",DR!Z407))</f>
        <v/>
      </c>
      <c r="I405" s="2" t="str">
        <f>IF(COUNT($A405)=0,"",IF(H405="3E","3E",IF(H405="","I",LOOKUP(H405/J$2,{0,0.4,0.45,0.5,0.55,0.6,0.65,0.7,0.75,0.8,1},{"F","D","C","C+","B-","B","B+","A-","A","A+"}))))</f>
        <v/>
      </c>
      <c r="J405" s="99" t="str">
        <f>IF(COUNT($A405)=0,"",IF(H405="","--",IF(H405="3E","3E",LOOKUP(H405/J$2,{0,0.4,0.45,0.5,0.55,0.6,0.65,0.7,0.75,0.8,1},{0,2,2.25,2.5,2.75,3,3.25,3.5,3.75,4}))))</f>
        <v/>
      </c>
      <c r="K405" s="5" t="str">
        <f>IF(COUNT($A405)=0,"",IF($A405&lt;&gt;DR!$B407,"ERR",DR!AH407))</f>
        <v/>
      </c>
      <c r="L405" s="2" t="str">
        <f>IF(COUNT($A405)=0,"",IF(K405="3E","3E",IF(K405="","I",LOOKUP(K405/M$2,{0,0.4,0.45,0.5,0.55,0.6,0.65,0.7,0.75,0.8,1},{"F","D","C","C+","B-","B","B+","A-","A","A+"}))))</f>
        <v/>
      </c>
      <c r="M405" s="99" t="str">
        <f>IF(COUNT($A405)=0,"",IF(K405="","--",IF(K405="3E","3E",LOOKUP(K405/M$2,{0,0.4,0.45,0.5,0.55,0.6,0.65,0.7,0.75,0.8,1},{0,2,2.25,2.5,2.75,3,3.25,3.5,3.75,4}))))</f>
        <v/>
      </c>
      <c r="N405" s="5" t="str">
        <f>IF(COUNT($A405)=0,"",IF($A405&lt;&gt;DR!$B407,"ERR",DR!AP407))</f>
        <v/>
      </c>
      <c r="O405" s="2" t="str">
        <f>IF(COUNT($A405)=0,"",IF(N405="3E","3E",IF(N405="","I",LOOKUP(N405/P$2,{0,0.4,0.45,0.5,0.55,0.6,0.65,0.7,0.75,0.8,1},{"F","D","C","C+","B-","B","B+","A-","A","A+"}))))</f>
        <v/>
      </c>
      <c r="P405" s="99" t="str">
        <f>IF(COUNT($A405)=0,"",IF(N405="","--",IF(N405="3E","3E",LOOKUP(N405/P$2,{0,0.4,0.45,0.5,0.55,0.6,0.65,0.7,0.75,0.8,1},{0,2,2.25,2.5,2.75,3,3.25,3.5,3.75,4}))))</f>
        <v/>
      </c>
      <c r="Q405" s="5" t="str">
        <f>IF(COUNT($A405)=0,"",IF($A405&lt;&gt;DR!$B407,"ERR",DR!AX407))</f>
        <v/>
      </c>
      <c r="R405" s="2" t="str">
        <f>IF(COUNT($A405)=0,"",IF(Q405="3E","3E",IF(Q405="","I",LOOKUP(Q405/S$2,{0,0.4,0.45,0.5,0.55,0.6,0.65,0.7,0.75,0.8,1},{"F","D","C","C+","B-","B","B+","A-","A","A+"}))))</f>
        <v/>
      </c>
      <c r="S405" s="99" t="str">
        <f>IF(COUNT($A405)=0,"",IF(Q405="","--",IF(Q405="3E","3E",LOOKUP(Q405/S$2,{0,0.4,0.45,0.5,0.55,0.6,0.65,0.7,0.75,0.8,1},{0,2,2.25,2.5,2.75,3,3.25,3.5,3.75,4}))))</f>
        <v/>
      </c>
      <c r="T405" s="5" t="str">
        <f>IF(OR(COUNT($A405)=0,DR!BZ407=""),"",IF($A405&lt;&gt;DR!$B407,"ERR",DR!BZ407))</f>
        <v/>
      </c>
      <c r="U405" s="2" t="str">
        <f>IF(COUNT($A405)=0,"",IF(T405="3E","3E",IF(T405="","I",LOOKUP(T405/V$2,{0,0.4,0.45,0.5,0.55,0.6,0.65,0.7,0.75,0.8,1},{"F","D","C","C+","B-","B","B+","A-","A","A+"}))))</f>
        <v/>
      </c>
      <c r="V405" s="99" t="str">
        <f>IF(COUNT($A405)=0,"",IF(T405="","--",IF(T405="3E","3E",LOOKUP(T405/V$2,{0,0.4,0.45,0.5,0.55,0.6,0.65,0.7,0.75,0.8,1},{0,2,2.25,2.5,2.75,3,3.25,3.5,3.75,4}))))</f>
        <v/>
      </c>
      <c r="W405" s="5" t="str">
        <f>IF(COUNT($A405)=0,"",IF($A405&lt;&gt;DR!$B407,"ERR",IF(DR!$A407="IM",DR!CL407,DR!CK407)))</f>
        <v/>
      </c>
      <c r="X405" s="2" t="str">
        <f>IF(COUNT($A405)=0,"",IF(W405="3E","3E",IF(W405="","I",LOOKUP(W405/Y$2,{0,0.4,0.45,0.5,0.55,0.6,0.65,0.7,0.75,0.8,1},{"F","D","C","C+","B-","B","B+","A-","A","A+"}))))</f>
        <v/>
      </c>
      <c r="Y405" s="99" t="str">
        <f>IF(COUNT($A405)=0,"",IF(W405="","--",IF(W405="3E","3E",LOOKUP(W405/Y$2,{0,0.4,0.45,0.5,0.55,0.6,0.65,0.7,0.75,0.8,1},{0,2,2.25,2.5,2.75,3,3.25,3.5,3.75,4}))))</f>
        <v/>
      </c>
      <c r="Z405" s="5" t="str">
        <f>IF(COUNT($A405)=0,"",IF($A405&lt;&gt;DR!$B407,"ERR",DR!BF407))</f>
        <v/>
      </c>
      <c r="AA405" s="2" t="str">
        <f>IF(COUNT($A405)=0,"",IF(Z405="3E","3E",IF(Z405="","I",LOOKUP(Z405/AB$2,{0,0.4,0.45,0.5,0.55,0.6,0.65,0.7,0.75,0.8,1},{"F","D","C","C+","B-","B","B+","A-","A","A+"}))))</f>
        <v/>
      </c>
      <c r="AB405" s="99" t="str">
        <f>IF(COUNT($A405)=0,"",IF(Z405="","--",IF(Z405="3E","3E",LOOKUP(Z405/AB$2,{0,0.4,0.45,0.5,0.55,0.6,0.65,0.7,0.75,0.8,1},{0,2,2.25,2.5,2.75,3,3.25,3.5,3.75,4}))))</f>
        <v/>
      </c>
      <c r="AC405" s="5" t="str">
        <f>IF(COUNT($A405)=0,"",IF($A405&lt;&gt;DR!$B407,"ERR",DR!BG407))</f>
        <v/>
      </c>
      <c r="AD405" s="2" t="str">
        <f>IF(COUNT($A405)=0,"",IF(AC405="3E","3E",IF(AC405="","I",LOOKUP(AC405/AE$2,{0,0.4,0.45,0.5,0.55,0.6,0.65,0.7,0.75,0.8,1},{"F","D","C","C+","B-","B","B+","A-","A","A+"}))))</f>
        <v/>
      </c>
      <c r="AE405" s="99" t="str">
        <f>IF(COUNT($A405)=0,"",IF(AC405="","--",IF(AC405="3E","3E",LOOKUP(AC405/AE$2,{0,0.4,0.45,0.5,0.55,0.6,0.65,0.7,0.75,0.8,1},{0,2,2.25,2.5,2.75,3,3.25,3.5,3.75,4}))))</f>
        <v/>
      </c>
      <c r="AF405" s="5" t="str">
        <f>IF(COUNT($A405)=0,"",IF($A405&lt;&gt;DR!$B407,"ERR",DR!BQ407))</f>
        <v/>
      </c>
      <c r="AG405" s="2" t="str">
        <f>IF(COUNT($A405)=0,"",IF(AF405="3E","3E",IF(AF405="","I",LOOKUP(AF405/AH$2,{0,0.4,0.45,0.5,0.55,0.6,0.65,0.7,0.75,0.8,1},{"F","D","C","C+","B-","B","B+","A-","A","A+"}))))</f>
        <v/>
      </c>
      <c r="AH405" s="99" t="str">
        <f>IF(COUNT($A405)=0,"",IF(AF405="","--",IF(AF405="3E","3E",LOOKUP(AF405/AH$2,{0,0.4,0.45,0.5,0.55,0.6,0.65,0.7,0.75,0.8,1},{0,2,2.25,2.5,2.75,3,3.25,3.5,3.75,4}))))</f>
        <v/>
      </c>
      <c r="AI405" s="5" t="str">
        <f>IF(COUNT($A405)=0,"",IF($A405&lt;&gt;DR!$B407,"ERR",DR!BY407))</f>
        <v/>
      </c>
      <c r="AJ405" s="2" t="str">
        <f>IF(COUNT($A405)=0,"",IF(AI405="3E","3E",IF(AI405="","I",LOOKUP(AI405/AK$2,{0,0.4,0.45,0.5,0.55,0.6,0.65,0.7,0.75,0.8,1},{"F","D","C","C+","B-","B","B+","A-","A","A+"}))))</f>
        <v/>
      </c>
      <c r="AK405" s="103" t="str">
        <f>IF(COUNT($A405)=0,"",IF(AI405="","--",IF(AI405="3E","3E",LOOKUP(AI405/AK$2,{0,0.4,0.45,0.5,0.55,0.6,0.65,0.7,0.75,0.8,1},{0,2,2.25,2.5,2.75,3,3.25,3.5,3.75,4}))))</f>
        <v/>
      </c>
      <c r="AL405" s="94" t="str">
        <f>IFERROR(IF(COUNT($A405)=0,"",IF(COUNT(W405)=0,"--",IF(COUNTIF(B405:AK405,"3E")&gt;0,"3E",SUM(IF(D405&gt;=2,D405*$D$3),IF(G405&gt;=2,G405*$G$3),IF(J405&gt;=2,J405*$J$3),IF(M405&gt;=2,M405*$M$3),IF(P405&gt;=2,P405*$P$3),IF(S405&gt;=2,S405*$S$3),IF(V405&gt;=2,V405*$V$3),IF(Y405&gt;=2,Y405*$Y$3),IF(AB405&gt;=2,AB405*$AB$3),IF(AE405&gt;=2,AE405*$AE$3),IF(AH405&gt;=2,AH405*$AH$3),IF(AK405&gt;=2,AK405*$AK$3))))),"")</f>
        <v/>
      </c>
      <c r="AM405" s="4" t="str">
        <f>IF(COUNT($A405)=0,"",IF(COUNT(W405)=0,"--",IF(COUNTIF(B405:Y405,"3E")&gt;0,"3E",TRUNC(SUM(IF(N(D405)&gt;=2,D$3*D405,0),IF(N(G405)&gt;=2,G$3*G405,0),IF(N(J405)&gt;=2,J$3*J405,0),IF(N(M405)&gt;=2,M$3*M405,0),IF(N(P405)&gt;=2,P$3*P405,0),IF(N(S405)&gt;=2,S$3*S405,0),IF(N(AB405)&gt;=2,AB$3*AB405,0),IF(N(AE405)&gt;=2,AE$3*AE405,0),IF(N(AH405)&gt;=2,AH$3*AH405,0),IF(N(V405)&gt;=2,V$3*V405,0),IF(N(Y405)&gt;=2,Y$3*Y405,0))/TCP,3))))</f>
        <v/>
      </c>
      <c r="AN405" s="2" t="str">
        <f>IFERROR(IF(COUNT($A405)=0,"",IF(COUNT(W405)=0,"--",IF(COUNTIF(B405:AK405,"3E")&gt;0,"3E",SUM(IF(D405&gt;=2,$D$3),IF(G405&gt;=2,$G$3),IF(J405&gt;=2,$J$3),IF(M405&gt;=2,$M$3),IF(P405&gt;=2,$P$3),IF(S405&gt;=2,$S$3),IF(V405&gt;=2,$V$3),IF(Y405&gt;=2,$Y$3),IF(AB405&gt;=2,$AB$3),IF(AE405&gt;=2,$AE$3),IF(AH405&gt;=2,$AH$3),IF(AK405&gt;=2,$AK$3))))),"")</f>
        <v/>
      </c>
      <c r="AO405" s="2" t="str">
        <f>IF(AM405="3E","3E",IF(COUNT($A405)=0,"",IF(COUNT(AK405)=0,"I",LOOKUP(AM405,{0,2,2.25,2.5,2.75,3,3.25,3.5,3.75,4},{"F","D","C","C+","B-","B","B+","A-","A","A+"}))))</f>
        <v/>
      </c>
      <c r="AP405" s="2" t="str">
        <f>IF(AM405="3E","3E",IF(OR(COUNT($A405)=0,COUNT(W405)=0),"",IF(AND(Y405&gt;=2,AM405&gt;=2,AN405&gt;=28),"PASS","FAIL")))</f>
        <v/>
      </c>
      <c r="AQ405" s="2" t="str">
        <f>IF(COUNT($A405)=0,"",IF(AP405="3E","3E",IF(AP405="PASS",CONCATENATE(IF(N(D405)&lt;2,"411F,",""),IF(N(G405)&lt;2,"412F,",""),IF(N(J405)&lt;2,"413F,",""),IF(N(M405)&lt;2,"421F,",""),IF(N(P405)&lt;2,"422F,",""),IF(N(S405)&lt;2,"423F,",""),IF(N(AB405)&lt;2,"431F,",""),IF(N(AE405)&lt;2,"432F,",""),IF(N(AH405)&lt;2,"433F,","")),"")))</f>
        <v/>
      </c>
      <c r="AR405" s="6" t="str">
        <f t="shared" si="7"/>
        <v/>
      </c>
    </row>
    <row r="406" spans="1:44" ht="18.95" customHeight="1" x14ac:dyDescent="0.25">
      <c r="A406" s="93" t="str">
        <f>IF(DR!$B408="","",DR!$B408)</f>
        <v/>
      </c>
      <c r="B406" s="5" t="str">
        <f>IF(COUNT($A406)=0,"",IF($A406&lt;&gt;DR!$B408,"ERR",DR!J408))</f>
        <v/>
      </c>
      <c r="C406" s="2" t="str">
        <f>IF(COUNT($A406)=0,"",IF(B406="3E","3E",IF(B406="","I",LOOKUP(B406/D$2,{0,0.4,0.45,0.5,0.55,0.6,0.65,0.7,0.75,0.8,1},{"F","D","C","C+","B-","B","B+","A-","A","A+"}))))</f>
        <v/>
      </c>
      <c r="D406" s="99" t="str">
        <f>IF(COUNT($A406)=0,"",IF(B406="","--",IF(B406="3E","3E",LOOKUP(B406/D$2,{0,0.4,0.45,0.5,0.55,0.6,0.65,0.7,0.75,0.8,1},{0,2,2.25,2.5,2.75,3,3.25,3.5,3.75,4}))))</f>
        <v/>
      </c>
      <c r="E406" s="5" t="str">
        <f>IF(COUNT($A406)=0,"",IF($A406&lt;&gt;DR!$B408,"ERR",DR!R408))</f>
        <v/>
      </c>
      <c r="F406" s="2" t="str">
        <f>IF(COUNT($A406)=0,"",IF(E406="3E","3E",IF(E406="","I",LOOKUP(E406/G$2,{0,0.4,0.45,0.5,0.55,0.6,0.65,0.7,0.75,0.8,1},{"F","D","C","C+","B-","B","B+","A-","A","A+"}))))</f>
        <v/>
      </c>
      <c r="G406" s="99" t="str">
        <f>IF(COUNT($A406)=0,"",IF(E406="","--",IF(E406="3E","3E",LOOKUP(E406/G$2,{0,0.4,0.45,0.5,0.55,0.6,0.65,0.7,0.75,0.8,1},{0,2,2.25,2.5,2.75,3,3.25,3.5,3.75,4}))))</f>
        <v/>
      </c>
      <c r="H406" s="5" t="str">
        <f>IF(COUNT($A406)=0,"",IF($A406&lt;&gt;DR!$B408,"ERR",DR!Z408))</f>
        <v/>
      </c>
      <c r="I406" s="2" t="str">
        <f>IF(COUNT($A406)=0,"",IF(H406="3E","3E",IF(H406="","I",LOOKUP(H406/J$2,{0,0.4,0.45,0.5,0.55,0.6,0.65,0.7,0.75,0.8,1},{"F","D","C","C+","B-","B","B+","A-","A","A+"}))))</f>
        <v/>
      </c>
      <c r="J406" s="99" t="str">
        <f>IF(COUNT($A406)=0,"",IF(H406="","--",IF(H406="3E","3E",LOOKUP(H406/J$2,{0,0.4,0.45,0.5,0.55,0.6,0.65,0.7,0.75,0.8,1},{0,2,2.25,2.5,2.75,3,3.25,3.5,3.75,4}))))</f>
        <v/>
      </c>
      <c r="K406" s="5" t="str">
        <f>IF(COUNT($A406)=0,"",IF($A406&lt;&gt;DR!$B408,"ERR",DR!AH408))</f>
        <v/>
      </c>
      <c r="L406" s="2" t="str">
        <f>IF(COUNT($A406)=0,"",IF(K406="3E","3E",IF(K406="","I",LOOKUP(K406/M$2,{0,0.4,0.45,0.5,0.55,0.6,0.65,0.7,0.75,0.8,1},{"F","D","C","C+","B-","B","B+","A-","A","A+"}))))</f>
        <v/>
      </c>
      <c r="M406" s="99" t="str">
        <f>IF(COUNT($A406)=0,"",IF(K406="","--",IF(K406="3E","3E",LOOKUP(K406/M$2,{0,0.4,0.45,0.5,0.55,0.6,0.65,0.7,0.75,0.8,1},{0,2,2.25,2.5,2.75,3,3.25,3.5,3.75,4}))))</f>
        <v/>
      </c>
      <c r="N406" s="5" t="str">
        <f>IF(COUNT($A406)=0,"",IF($A406&lt;&gt;DR!$B408,"ERR",DR!AP408))</f>
        <v/>
      </c>
      <c r="O406" s="2" t="str">
        <f>IF(COUNT($A406)=0,"",IF(N406="3E","3E",IF(N406="","I",LOOKUP(N406/P$2,{0,0.4,0.45,0.5,0.55,0.6,0.65,0.7,0.75,0.8,1},{"F","D","C","C+","B-","B","B+","A-","A","A+"}))))</f>
        <v/>
      </c>
      <c r="P406" s="99" t="str">
        <f>IF(COUNT($A406)=0,"",IF(N406="","--",IF(N406="3E","3E",LOOKUP(N406/P$2,{0,0.4,0.45,0.5,0.55,0.6,0.65,0.7,0.75,0.8,1},{0,2,2.25,2.5,2.75,3,3.25,3.5,3.75,4}))))</f>
        <v/>
      </c>
      <c r="Q406" s="5" t="str">
        <f>IF(COUNT($A406)=0,"",IF($A406&lt;&gt;DR!$B408,"ERR",DR!AX408))</f>
        <v/>
      </c>
      <c r="R406" s="2" t="str">
        <f>IF(COUNT($A406)=0,"",IF(Q406="3E","3E",IF(Q406="","I",LOOKUP(Q406/S$2,{0,0.4,0.45,0.5,0.55,0.6,0.65,0.7,0.75,0.8,1},{"F","D","C","C+","B-","B","B+","A-","A","A+"}))))</f>
        <v/>
      </c>
      <c r="S406" s="99" t="str">
        <f>IF(COUNT($A406)=0,"",IF(Q406="","--",IF(Q406="3E","3E",LOOKUP(Q406/S$2,{0,0.4,0.45,0.5,0.55,0.6,0.65,0.7,0.75,0.8,1},{0,2,2.25,2.5,2.75,3,3.25,3.5,3.75,4}))))</f>
        <v/>
      </c>
      <c r="T406" s="5" t="str">
        <f>IF(OR(COUNT($A406)=0,DR!BZ408=""),"",IF($A406&lt;&gt;DR!$B408,"ERR",DR!BZ408))</f>
        <v/>
      </c>
      <c r="U406" s="2" t="str">
        <f>IF(COUNT($A406)=0,"",IF(T406="3E","3E",IF(T406="","I",LOOKUP(T406/V$2,{0,0.4,0.45,0.5,0.55,0.6,0.65,0.7,0.75,0.8,1},{"F","D","C","C+","B-","B","B+","A-","A","A+"}))))</f>
        <v/>
      </c>
      <c r="V406" s="99" t="str">
        <f>IF(COUNT($A406)=0,"",IF(T406="","--",IF(T406="3E","3E",LOOKUP(T406/V$2,{0,0.4,0.45,0.5,0.55,0.6,0.65,0.7,0.75,0.8,1},{0,2,2.25,2.5,2.75,3,3.25,3.5,3.75,4}))))</f>
        <v/>
      </c>
      <c r="W406" s="5" t="str">
        <f>IF(COUNT($A406)=0,"",IF($A406&lt;&gt;DR!$B408,"ERR",IF(DR!$A408="IM",DR!CL408,DR!CK408)))</f>
        <v/>
      </c>
      <c r="X406" s="2" t="str">
        <f>IF(COUNT($A406)=0,"",IF(W406="3E","3E",IF(W406="","I",LOOKUP(W406/Y$2,{0,0.4,0.45,0.5,0.55,0.6,0.65,0.7,0.75,0.8,1},{"F","D","C","C+","B-","B","B+","A-","A","A+"}))))</f>
        <v/>
      </c>
      <c r="Y406" s="99" t="str">
        <f>IF(COUNT($A406)=0,"",IF(W406="","--",IF(W406="3E","3E",LOOKUP(W406/Y$2,{0,0.4,0.45,0.5,0.55,0.6,0.65,0.7,0.75,0.8,1},{0,2,2.25,2.5,2.75,3,3.25,3.5,3.75,4}))))</f>
        <v/>
      </c>
      <c r="Z406" s="5" t="str">
        <f>IF(COUNT($A406)=0,"",IF($A406&lt;&gt;DR!$B408,"ERR",DR!BF408))</f>
        <v/>
      </c>
      <c r="AA406" s="2" t="str">
        <f>IF(COUNT($A406)=0,"",IF(Z406="3E","3E",IF(Z406="","I",LOOKUP(Z406/AB$2,{0,0.4,0.45,0.5,0.55,0.6,0.65,0.7,0.75,0.8,1},{"F","D","C","C+","B-","B","B+","A-","A","A+"}))))</f>
        <v/>
      </c>
      <c r="AB406" s="99" t="str">
        <f>IF(COUNT($A406)=0,"",IF(Z406="","--",IF(Z406="3E","3E",LOOKUP(Z406/AB$2,{0,0.4,0.45,0.5,0.55,0.6,0.65,0.7,0.75,0.8,1},{0,2,2.25,2.5,2.75,3,3.25,3.5,3.75,4}))))</f>
        <v/>
      </c>
      <c r="AC406" s="5" t="str">
        <f>IF(COUNT($A406)=0,"",IF($A406&lt;&gt;DR!$B408,"ERR",DR!BG408))</f>
        <v/>
      </c>
      <c r="AD406" s="2" t="str">
        <f>IF(COUNT($A406)=0,"",IF(AC406="3E","3E",IF(AC406="","I",LOOKUP(AC406/AE$2,{0,0.4,0.45,0.5,0.55,0.6,0.65,0.7,0.75,0.8,1},{"F","D","C","C+","B-","B","B+","A-","A","A+"}))))</f>
        <v/>
      </c>
      <c r="AE406" s="99" t="str">
        <f>IF(COUNT($A406)=0,"",IF(AC406="","--",IF(AC406="3E","3E",LOOKUP(AC406/AE$2,{0,0.4,0.45,0.5,0.55,0.6,0.65,0.7,0.75,0.8,1},{0,2,2.25,2.5,2.75,3,3.25,3.5,3.75,4}))))</f>
        <v/>
      </c>
      <c r="AF406" s="5" t="str">
        <f>IF(COUNT($A406)=0,"",IF($A406&lt;&gt;DR!$B408,"ERR",DR!BQ408))</f>
        <v/>
      </c>
      <c r="AG406" s="2" t="str">
        <f>IF(COUNT($A406)=0,"",IF(AF406="3E","3E",IF(AF406="","I",LOOKUP(AF406/AH$2,{0,0.4,0.45,0.5,0.55,0.6,0.65,0.7,0.75,0.8,1},{"F","D","C","C+","B-","B","B+","A-","A","A+"}))))</f>
        <v/>
      </c>
      <c r="AH406" s="99" t="str">
        <f>IF(COUNT($A406)=0,"",IF(AF406="","--",IF(AF406="3E","3E",LOOKUP(AF406/AH$2,{0,0.4,0.45,0.5,0.55,0.6,0.65,0.7,0.75,0.8,1},{0,2,2.25,2.5,2.75,3,3.25,3.5,3.75,4}))))</f>
        <v/>
      </c>
      <c r="AI406" s="5" t="str">
        <f>IF(COUNT($A406)=0,"",IF($A406&lt;&gt;DR!$B408,"ERR",DR!BY408))</f>
        <v/>
      </c>
      <c r="AJ406" s="2" t="str">
        <f>IF(COUNT($A406)=0,"",IF(AI406="3E","3E",IF(AI406="","I",LOOKUP(AI406/AK$2,{0,0.4,0.45,0.5,0.55,0.6,0.65,0.7,0.75,0.8,1},{"F","D","C","C+","B-","B","B+","A-","A","A+"}))))</f>
        <v/>
      </c>
      <c r="AK406" s="103" t="str">
        <f>IF(COUNT($A406)=0,"",IF(AI406="","--",IF(AI406="3E","3E",LOOKUP(AI406/AK$2,{0,0.4,0.45,0.5,0.55,0.6,0.65,0.7,0.75,0.8,1},{0,2,2.25,2.5,2.75,3,3.25,3.5,3.75,4}))))</f>
        <v/>
      </c>
      <c r="AL406" s="94" t="str">
        <f>IFERROR(IF(COUNT($A406)=0,"",IF(COUNT(W406)=0,"--",IF(COUNTIF(B406:AK406,"3E")&gt;0,"3E",SUM(IF(D406&gt;=2,D406*$D$3),IF(G406&gt;=2,G406*$G$3),IF(J406&gt;=2,J406*$J$3),IF(M406&gt;=2,M406*$M$3),IF(P406&gt;=2,P406*$P$3),IF(S406&gt;=2,S406*$S$3),IF(V406&gt;=2,V406*$V$3),IF(Y406&gt;=2,Y406*$Y$3),IF(AB406&gt;=2,AB406*$AB$3),IF(AE406&gt;=2,AE406*$AE$3),IF(AH406&gt;=2,AH406*$AH$3),IF(AK406&gt;=2,AK406*$AK$3))))),"")</f>
        <v/>
      </c>
      <c r="AM406" s="4" t="str">
        <f>IF(COUNT($A406)=0,"",IF(COUNT(W406)=0,"--",IF(COUNTIF(B406:Y406,"3E")&gt;0,"3E",TRUNC(SUM(IF(N(D406)&gt;=2,D$3*D406,0),IF(N(G406)&gt;=2,G$3*G406,0),IF(N(J406)&gt;=2,J$3*J406,0),IF(N(M406)&gt;=2,M$3*M406,0),IF(N(P406)&gt;=2,P$3*P406,0),IF(N(S406)&gt;=2,S$3*S406,0),IF(N(AB406)&gt;=2,AB$3*AB406,0),IF(N(AE406)&gt;=2,AE$3*AE406,0),IF(N(AH406)&gt;=2,AH$3*AH406,0),IF(N(V406)&gt;=2,V$3*V406,0),IF(N(Y406)&gt;=2,Y$3*Y406,0))/TCP,3))))</f>
        <v/>
      </c>
      <c r="AN406" s="2" t="str">
        <f>IFERROR(IF(COUNT($A406)=0,"",IF(COUNT(W406)=0,"--",IF(COUNTIF(B406:AK406,"3E")&gt;0,"3E",SUM(IF(D406&gt;=2,$D$3),IF(G406&gt;=2,$G$3),IF(J406&gt;=2,$J$3),IF(M406&gt;=2,$M$3),IF(P406&gt;=2,$P$3),IF(S406&gt;=2,$S$3),IF(V406&gt;=2,$V$3),IF(Y406&gt;=2,$Y$3),IF(AB406&gt;=2,$AB$3),IF(AE406&gt;=2,$AE$3),IF(AH406&gt;=2,$AH$3),IF(AK406&gt;=2,$AK$3))))),"")</f>
        <v/>
      </c>
      <c r="AO406" s="2" t="str">
        <f>IF(AM406="3E","3E",IF(COUNT($A406)=0,"",IF(COUNT(AK406)=0,"I",LOOKUP(AM406,{0,2,2.25,2.5,2.75,3,3.25,3.5,3.75,4},{"F","D","C","C+","B-","B","B+","A-","A","A+"}))))</f>
        <v/>
      </c>
      <c r="AP406" s="2" t="str">
        <f>IF(AM406="3E","3E",IF(OR(COUNT($A406)=0,COUNT(W406)=0),"",IF(AND(Y406&gt;=2,AM406&gt;=2,AN406&gt;=28),"PASS","FAIL")))</f>
        <v/>
      </c>
      <c r="AQ406" s="2" t="str">
        <f>IF(COUNT($A406)=0,"",IF(AP406="3E","3E",IF(AP406="PASS",CONCATENATE(IF(N(D406)&lt;2,"411F,",""),IF(N(G406)&lt;2,"412F,",""),IF(N(J406)&lt;2,"413F,",""),IF(N(M406)&lt;2,"421F,",""),IF(N(P406)&lt;2,"422F,",""),IF(N(S406)&lt;2,"423F,",""),IF(N(AB406)&lt;2,"431F,",""),IF(N(AE406)&lt;2,"432F,",""),IF(N(AH406)&lt;2,"433F,","")),"")))</f>
        <v/>
      </c>
      <c r="AR406" s="6" t="str">
        <f t="shared" si="7"/>
        <v/>
      </c>
    </row>
    <row r="407" spans="1:44" ht="18.95" customHeight="1" x14ac:dyDescent="0.25">
      <c r="A407" s="93" t="str">
        <f>IF(DR!$B409="","",DR!$B409)</f>
        <v/>
      </c>
      <c r="B407" s="5" t="str">
        <f>IF(COUNT($A407)=0,"",IF($A407&lt;&gt;DR!$B409,"ERR",DR!J409))</f>
        <v/>
      </c>
      <c r="C407" s="2" t="str">
        <f>IF(COUNT($A407)=0,"",IF(B407="3E","3E",IF(B407="","I",LOOKUP(B407/D$2,{0,0.4,0.45,0.5,0.55,0.6,0.65,0.7,0.75,0.8,1},{"F","D","C","C+","B-","B","B+","A-","A","A+"}))))</f>
        <v/>
      </c>
      <c r="D407" s="99" t="str">
        <f>IF(COUNT($A407)=0,"",IF(B407="","--",IF(B407="3E","3E",LOOKUP(B407/D$2,{0,0.4,0.45,0.5,0.55,0.6,0.65,0.7,0.75,0.8,1},{0,2,2.25,2.5,2.75,3,3.25,3.5,3.75,4}))))</f>
        <v/>
      </c>
      <c r="E407" s="5" t="str">
        <f>IF(COUNT($A407)=0,"",IF($A407&lt;&gt;DR!$B409,"ERR",DR!R409))</f>
        <v/>
      </c>
      <c r="F407" s="2" t="str">
        <f>IF(COUNT($A407)=0,"",IF(E407="3E","3E",IF(E407="","I",LOOKUP(E407/G$2,{0,0.4,0.45,0.5,0.55,0.6,0.65,0.7,0.75,0.8,1},{"F","D","C","C+","B-","B","B+","A-","A","A+"}))))</f>
        <v/>
      </c>
      <c r="G407" s="99" t="str">
        <f>IF(COUNT($A407)=0,"",IF(E407="","--",IF(E407="3E","3E",LOOKUP(E407/G$2,{0,0.4,0.45,0.5,0.55,0.6,0.65,0.7,0.75,0.8,1},{0,2,2.25,2.5,2.75,3,3.25,3.5,3.75,4}))))</f>
        <v/>
      </c>
      <c r="H407" s="5" t="str">
        <f>IF(COUNT($A407)=0,"",IF($A407&lt;&gt;DR!$B409,"ERR",DR!Z409))</f>
        <v/>
      </c>
      <c r="I407" s="2" t="str">
        <f>IF(COUNT($A407)=0,"",IF(H407="3E","3E",IF(H407="","I",LOOKUP(H407/J$2,{0,0.4,0.45,0.5,0.55,0.6,0.65,0.7,0.75,0.8,1},{"F","D","C","C+","B-","B","B+","A-","A","A+"}))))</f>
        <v/>
      </c>
      <c r="J407" s="99" t="str">
        <f>IF(COUNT($A407)=0,"",IF(H407="","--",IF(H407="3E","3E",LOOKUP(H407/J$2,{0,0.4,0.45,0.5,0.55,0.6,0.65,0.7,0.75,0.8,1},{0,2,2.25,2.5,2.75,3,3.25,3.5,3.75,4}))))</f>
        <v/>
      </c>
      <c r="K407" s="5" t="str">
        <f>IF(COUNT($A407)=0,"",IF($A407&lt;&gt;DR!$B409,"ERR",DR!AH409))</f>
        <v/>
      </c>
      <c r="L407" s="2" t="str">
        <f>IF(COUNT($A407)=0,"",IF(K407="3E","3E",IF(K407="","I",LOOKUP(K407/M$2,{0,0.4,0.45,0.5,0.55,0.6,0.65,0.7,0.75,0.8,1},{"F","D","C","C+","B-","B","B+","A-","A","A+"}))))</f>
        <v/>
      </c>
      <c r="M407" s="99" t="str">
        <f>IF(COUNT($A407)=0,"",IF(K407="","--",IF(K407="3E","3E",LOOKUP(K407/M$2,{0,0.4,0.45,0.5,0.55,0.6,0.65,0.7,0.75,0.8,1},{0,2,2.25,2.5,2.75,3,3.25,3.5,3.75,4}))))</f>
        <v/>
      </c>
      <c r="N407" s="5" t="str">
        <f>IF(COUNT($A407)=0,"",IF($A407&lt;&gt;DR!$B409,"ERR",DR!AP409))</f>
        <v/>
      </c>
      <c r="O407" s="2" t="str">
        <f>IF(COUNT($A407)=0,"",IF(N407="3E","3E",IF(N407="","I",LOOKUP(N407/P$2,{0,0.4,0.45,0.5,0.55,0.6,0.65,0.7,0.75,0.8,1},{"F","D","C","C+","B-","B","B+","A-","A","A+"}))))</f>
        <v/>
      </c>
      <c r="P407" s="99" t="str">
        <f>IF(COUNT($A407)=0,"",IF(N407="","--",IF(N407="3E","3E",LOOKUP(N407/P$2,{0,0.4,0.45,0.5,0.55,0.6,0.65,0.7,0.75,0.8,1},{0,2,2.25,2.5,2.75,3,3.25,3.5,3.75,4}))))</f>
        <v/>
      </c>
      <c r="Q407" s="5" t="str">
        <f>IF(COUNT($A407)=0,"",IF($A407&lt;&gt;DR!$B409,"ERR",DR!AX409))</f>
        <v/>
      </c>
      <c r="R407" s="2" t="str">
        <f>IF(COUNT($A407)=0,"",IF(Q407="3E","3E",IF(Q407="","I",LOOKUP(Q407/S$2,{0,0.4,0.45,0.5,0.55,0.6,0.65,0.7,0.75,0.8,1},{"F","D","C","C+","B-","B","B+","A-","A","A+"}))))</f>
        <v/>
      </c>
      <c r="S407" s="99" t="str">
        <f>IF(COUNT($A407)=0,"",IF(Q407="","--",IF(Q407="3E","3E",LOOKUP(Q407/S$2,{0,0.4,0.45,0.5,0.55,0.6,0.65,0.7,0.75,0.8,1},{0,2,2.25,2.5,2.75,3,3.25,3.5,3.75,4}))))</f>
        <v/>
      </c>
      <c r="T407" s="5" t="str">
        <f>IF(OR(COUNT($A407)=0,DR!BZ409=""),"",IF($A407&lt;&gt;DR!$B409,"ERR",DR!BZ409))</f>
        <v/>
      </c>
      <c r="U407" s="2" t="str">
        <f>IF(COUNT($A407)=0,"",IF(T407="3E","3E",IF(T407="","I",LOOKUP(T407/V$2,{0,0.4,0.45,0.5,0.55,0.6,0.65,0.7,0.75,0.8,1},{"F","D","C","C+","B-","B","B+","A-","A","A+"}))))</f>
        <v/>
      </c>
      <c r="V407" s="99" t="str">
        <f>IF(COUNT($A407)=0,"",IF(T407="","--",IF(T407="3E","3E",LOOKUP(T407/V$2,{0,0.4,0.45,0.5,0.55,0.6,0.65,0.7,0.75,0.8,1},{0,2,2.25,2.5,2.75,3,3.25,3.5,3.75,4}))))</f>
        <v/>
      </c>
      <c r="W407" s="5" t="str">
        <f>IF(COUNT($A407)=0,"",IF($A407&lt;&gt;DR!$B409,"ERR",IF(DR!$A409="IM",DR!CL409,DR!CK409)))</f>
        <v/>
      </c>
      <c r="X407" s="2" t="str">
        <f>IF(COUNT($A407)=0,"",IF(W407="3E","3E",IF(W407="","I",LOOKUP(W407/Y$2,{0,0.4,0.45,0.5,0.55,0.6,0.65,0.7,0.75,0.8,1},{"F","D","C","C+","B-","B","B+","A-","A","A+"}))))</f>
        <v/>
      </c>
      <c r="Y407" s="99" t="str">
        <f>IF(COUNT($A407)=0,"",IF(W407="","--",IF(W407="3E","3E",LOOKUP(W407/Y$2,{0,0.4,0.45,0.5,0.55,0.6,0.65,0.7,0.75,0.8,1},{0,2,2.25,2.5,2.75,3,3.25,3.5,3.75,4}))))</f>
        <v/>
      </c>
      <c r="Z407" s="5" t="str">
        <f>IF(COUNT($A407)=0,"",IF($A407&lt;&gt;DR!$B409,"ERR",DR!BF409))</f>
        <v/>
      </c>
      <c r="AA407" s="2" t="str">
        <f>IF(COUNT($A407)=0,"",IF(Z407="3E","3E",IF(Z407="","I",LOOKUP(Z407/AB$2,{0,0.4,0.45,0.5,0.55,0.6,0.65,0.7,0.75,0.8,1},{"F","D","C","C+","B-","B","B+","A-","A","A+"}))))</f>
        <v/>
      </c>
      <c r="AB407" s="99" t="str">
        <f>IF(COUNT($A407)=0,"",IF(Z407="","--",IF(Z407="3E","3E",LOOKUP(Z407/AB$2,{0,0.4,0.45,0.5,0.55,0.6,0.65,0.7,0.75,0.8,1},{0,2,2.25,2.5,2.75,3,3.25,3.5,3.75,4}))))</f>
        <v/>
      </c>
      <c r="AC407" s="5" t="str">
        <f>IF(COUNT($A407)=0,"",IF($A407&lt;&gt;DR!$B409,"ERR",DR!BG409))</f>
        <v/>
      </c>
      <c r="AD407" s="2" t="str">
        <f>IF(COUNT($A407)=0,"",IF(AC407="3E","3E",IF(AC407="","I",LOOKUP(AC407/AE$2,{0,0.4,0.45,0.5,0.55,0.6,0.65,0.7,0.75,0.8,1},{"F","D","C","C+","B-","B","B+","A-","A","A+"}))))</f>
        <v/>
      </c>
      <c r="AE407" s="99" t="str">
        <f>IF(COUNT($A407)=0,"",IF(AC407="","--",IF(AC407="3E","3E",LOOKUP(AC407/AE$2,{0,0.4,0.45,0.5,0.55,0.6,0.65,0.7,0.75,0.8,1},{0,2,2.25,2.5,2.75,3,3.25,3.5,3.75,4}))))</f>
        <v/>
      </c>
      <c r="AF407" s="5" t="str">
        <f>IF(COUNT($A407)=0,"",IF($A407&lt;&gt;DR!$B409,"ERR",DR!BQ409))</f>
        <v/>
      </c>
      <c r="AG407" s="2" t="str">
        <f>IF(COUNT($A407)=0,"",IF(AF407="3E","3E",IF(AF407="","I",LOOKUP(AF407/AH$2,{0,0.4,0.45,0.5,0.55,0.6,0.65,0.7,0.75,0.8,1},{"F","D","C","C+","B-","B","B+","A-","A","A+"}))))</f>
        <v/>
      </c>
      <c r="AH407" s="99" t="str">
        <f>IF(COUNT($A407)=0,"",IF(AF407="","--",IF(AF407="3E","3E",LOOKUP(AF407/AH$2,{0,0.4,0.45,0.5,0.55,0.6,0.65,0.7,0.75,0.8,1},{0,2,2.25,2.5,2.75,3,3.25,3.5,3.75,4}))))</f>
        <v/>
      </c>
      <c r="AI407" s="5" t="str">
        <f>IF(COUNT($A407)=0,"",IF($A407&lt;&gt;DR!$B409,"ERR",DR!BY409))</f>
        <v/>
      </c>
      <c r="AJ407" s="2" t="str">
        <f>IF(COUNT($A407)=0,"",IF(AI407="3E","3E",IF(AI407="","I",LOOKUP(AI407/AK$2,{0,0.4,0.45,0.5,0.55,0.6,0.65,0.7,0.75,0.8,1},{"F","D","C","C+","B-","B","B+","A-","A","A+"}))))</f>
        <v/>
      </c>
      <c r="AK407" s="103" t="str">
        <f>IF(COUNT($A407)=0,"",IF(AI407="","--",IF(AI407="3E","3E",LOOKUP(AI407/AK$2,{0,0.4,0.45,0.5,0.55,0.6,0.65,0.7,0.75,0.8,1},{0,2,2.25,2.5,2.75,3,3.25,3.5,3.75,4}))))</f>
        <v/>
      </c>
      <c r="AL407" s="94" t="str">
        <f>IFERROR(IF(COUNT($A407)=0,"",IF(COUNT(W407)=0,"--",IF(COUNTIF(B407:AK407,"3E")&gt;0,"3E",SUM(IF(D407&gt;=2,D407*$D$3),IF(G407&gt;=2,G407*$G$3),IF(J407&gt;=2,J407*$J$3),IF(M407&gt;=2,M407*$M$3),IF(P407&gt;=2,P407*$P$3),IF(S407&gt;=2,S407*$S$3),IF(V407&gt;=2,V407*$V$3),IF(Y407&gt;=2,Y407*$Y$3),IF(AB407&gt;=2,AB407*$AB$3),IF(AE407&gt;=2,AE407*$AE$3),IF(AH407&gt;=2,AH407*$AH$3),IF(AK407&gt;=2,AK407*$AK$3))))),"")</f>
        <v/>
      </c>
      <c r="AM407" s="4" t="str">
        <f>IF(COUNT($A407)=0,"",IF(COUNT(W407)=0,"--",IF(COUNTIF(B407:Y407,"3E")&gt;0,"3E",TRUNC(SUM(IF(N(D407)&gt;=2,D$3*D407,0),IF(N(G407)&gt;=2,G$3*G407,0),IF(N(J407)&gt;=2,J$3*J407,0),IF(N(M407)&gt;=2,M$3*M407,0),IF(N(P407)&gt;=2,P$3*P407,0),IF(N(S407)&gt;=2,S$3*S407,0),IF(N(AB407)&gt;=2,AB$3*AB407,0),IF(N(AE407)&gt;=2,AE$3*AE407,0),IF(N(AH407)&gt;=2,AH$3*AH407,0),IF(N(V407)&gt;=2,V$3*V407,0),IF(N(Y407)&gt;=2,Y$3*Y407,0))/TCP,3))))</f>
        <v/>
      </c>
      <c r="AN407" s="2" t="str">
        <f>IFERROR(IF(COUNT($A407)=0,"",IF(COUNT(W407)=0,"--",IF(COUNTIF(B407:AK407,"3E")&gt;0,"3E",SUM(IF(D407&gt;=2,$D$3),IF(G407&gt;=2,$G$3),IF(J407&gt;=2,$J$3),IF(M407&gt;=2,$M$3),IF(P407&gt;=2,$P$3),IF(S407&gt;=2,$S$3),IF(V407&gt;=2,$V$3),IF(Y407&gt;=2,$Y$3),IF(AB407&gt;=2,$AB$3),IF(AE407&gt;=2,$AE$3),IF(AH407&gt;=2,$AH$3),IF(AK407&gt;=2,$AK$3))))),"")</f>
        <v/>
      </c>
      <c r="AO407" s="2" t="str">
        <f>IF(AM407="3E","3E",IF(COUNT($A407)=0,"",IF(COUNT(AK407)=0,"I",LOOKUP(AM407,{0,2,2.25,2.5,2.75,3,3.25,3.5,3.75,4},{"F","D","C","C+","B-","B","B+","A-","A","A+"}))))</f>
        <v/>
      </c>
      <c r="AP407" s="2" t="str">
        <f>IF(AM407="3E","3E",IF(OR(COUNT($A407)=0,COUNT(W407)=0),"",IF(AND(Y407&gt;=2,AM407&gt;=2,AN407&gt;=28),"PASS","FAIL")))</f>
        <v/>
      </c>
      <c r="AQ407" s="2" t="str">
        <f>IF(COUNT($A407)=0,"",IF(AP407="3E","3E",IF(AP407="PASS",CONCATENATE(IF(N(D407)&lt;2,"411F,",""),IF(N(G407)&lt;2,"412F,",""),IF(N(J407)&lt;2,"413F,",""),IF(N(M407)&lt;2,"421F,",""),IF(N(P407)&lt;2,"422F,",""),IF(N(S407)&lt;2,"423F,",""),IF(N(AB407)&lt;2,"431F,",""),IF(N(AE407)&lt;2,"432F,",""),IF(N(AH407)&lt;2,"433F,","")),"")))</f>
        <v/>
      </c>
      <c r="AR407" s="6" t="str">
        <f t="shared" si="7"/>
        <v/>
      </c>
    </row>
    <row r="408" spans="1:44" ht="18.95" customHeight="1" x14ac:dyDescent="0.25">
      <c r="A408" s="93" t="str">
        <f>IF(DR!$B410="","",DR!$B410)</f>
        <v/>
      </c>
      <c r="B408" s="5" t="str">
        <f>IF(COUNT($A408)=0,"",IF($A408&lt;&gt;DR!$B410,"ERR",DR!J410))</f>
        <v/>
      </c>
      <c r="C408" s="2" t="str">
        <f>IF(COUNT($A408)=0,"",IF(B408="3E","3E",IF(B408="","I",LOOKUP(B408/D$2,{0,0.4,0.45,0.5,0.55,0.6,0.65,0.7,0.75,0.8,1},{"F","D","C","C+","B-","B","B+","A-","A","A+"}))))</f>
        <v/>
      </c>
      <c r="D408" s="99" t="str">
        <f>IF(COUNT($A408)=0,"",IF(B408="","--",IF(B408="3E","3E",LOOKUP(B408/D$2,{0,0.4,0.45,0.5,0.55,0.6,0.65,0.7,0.75,0.8,1},{0,2,2.25,2.5,2.75,3,3.25,3.5,3.75,4}))))</f>
        <v/>
      </c>
      <c r="E408" s="5" t="str">
        <f>IF(COUNT($A408)=0,"",IF($A408&lt;&gt;DR!$B410,"ERR",DR!R410))</f>
        <v/>
      </c>
      <c r="F408" s="2" t="str">
        <f>IF(COUNT($A408)=0,"",IF(E408="3E","3E",IF(E408="","I",LOOKUP(E408/G$2,{0,0.4,0.45,0.5,0.55,0.6,0.65,0.7,0.75,0.8,1},{"F","D","C","C+","B-","B","B+","A-","A","A+"}))))</f>
        <v/>
      </c>
      <c r="G408" s="99" t="str">
        <f>IF(COUNT($A408)=0,"",IF(E408="","--",IF(E408="3E","3E",LOOKUP(E408/G$2,{0,0.4,0.45,0.5,0.55,0.6,0.65,0.7,0.75,0.8,1},{0,2,2.25,2.5,2.75,3,3.25,3.5,3.75,4}))))</f>
        <v/>
      </c>
      <c r="H408" s="5" t="str">
        <f>IF(COUNT($A408)=0,"",IF($A408&lt;&gt;DR!$B410,"ERR",DR!Z410))</f>
        <v/>
      </c>
      <c r="I408" s="2" t="str">
        <f>IF(COUNT($A408)=0,"",IF(H408="3E","3E",IF(H408="","I",LOOKUP(H408/J$2,{0,0.4,0.45,0.5,0.55,0.6,0.65,0.7,0.75,0.8,1},{"F","D","C","C+","B-","B","B+","A-","A","A+"}))))</f>
        <v/>
      </c>
      <c r="J408" s="99" t="str">
        <f>IF(COUNT($A408)=0,"",IF(H408="","--",IF(H408="3E","3E",LOOKUP(H408/J$2,{0,0.4,0.45,0.5,0.55,0.6,0.65,0.7,0.75,0.8,1},{0,2,2.25,2.5,2.75,3,3.25,3.5,3.75,4}))))</f>
        <v/>
      </c>
      <c r="K408" s="5" t="str">
        <f>IF(COUNT($A408)=0,"",IF($A408&lt;&gt;DR!$B410,"ERR",DR!AH410))</f>
        <v/>
      </c>
      <c r="L408" s="2" t="str">
        <f>IF(COUNT($A408)=0,"",IF(K408="3E","3E",IF(K408="","I",LOOKUP(K408/M$2,{0,0.4,0.45,0.5,0.55,0.6,0.65,0.7,0.75,0.8,1},{"F","D","C","C+","B-","B","B+","A-","A","A+"}))))</f>
        <v/>
      </c>
      <c r="M408" s="99" t="str">
        <f>IF(COUNT($A408)=0,"",IF(K408="","--",IF(K408="3E","3E",LOOKUP(K408/M$2,{0,0.4,0.45,0.5,0.55,0.6,0.65,0.7,0.75,0.8,1},{0,2,2.25,2.5,2.75,3,3.25,3.5,3.75,4}))))</f>
        <v/>
      </c>
      <c r="N408" s="5" t="str">
        <f>IF(COUNT($A408)=0,"",IF($A408&lt;&gt;DR!$B410,"ERR",DR!AP410))</f>
        <v/>
      </c>
      <c r="O408" s="2" t="str">
        <f>IF(COUNT($A408)=0,"",IF(N408="3E","3E",IF(N408="","I",LOOKUP(N408/P$2,{0,0.4,0.45,0.5,0.55,0.6,0.65,0.7,0.75,0.8,1},{"F","D","C","C+","B-","B","B+","A-","A","A+"}))))</f>
        <v/>
      </c>
      <c r="P408" s="99" t="str">
        <f>IF(COUNT($A408)=0,"",IF(N408="","--",IF(N408="3E","3E",LOOKUP(N408/P$2,{0,0.4,0.45,0.5,0.55,0.6,0.65,0.7,0.75,0.8,1},{0,2,2.25,2.5,2.75,3,3.25,3.5,3.75,4}))))</f>
        <v/>
      </c>
      <c r="Q408" s="5" t="str">
        <f>IF(COUNT($A408)=0,"",IF($A408&lt;&gt;DR!$B410,"ERR",DR!AX410))</f>
        <v/>
      </c>
      <c r="R408" s="2" t="str">
        <f>IF(COUNT($A408)=0,"",IF(Q408="3E","3E",IF(Q408="","I",LOOKUP(Q408/S$2,{0,0.4,0.45,0.5,0.55,0.6,0.65,0.7,0.75,0.8,1},{"F","D","C","C+","B-","B","B+","A-","A","A+"}))))</f>
        <v/>
      </c>
      <c r="S408" s="99" t="str">
        <f>IF(COUNT($A408)=0,"",IF(Q408="","--",IF(Q408="3E","3E",LOOKUP(Q408/S$2,{0,0.4,0.45,0.5,0.55,0.6,0.65,0.7,0.75,0.8,1},{0,2,2.25,2.5,2.75,3,3.25,3.5,3.75,4}))))</f>
        <v/>
      </c>
      <c r="T408" s="5" t="str">
        <f>IF(OR(COUNT($A408)=0,DR!BZ410=""),"",IF($A408&lt;&gt;DR!$B410,"ERR",DR!BZ410))</f>
        <v/>
      </c>
      <c r="U408" s="2" t="str">
        <f>IF(COUNT($A408)=0,"",IF(T408="3E","3E",IF(T408="","I",LOOKUP(T408/V$2,{0,0.4,0.45,0.5,0.55,0.6,0.65,0.7,0.75,0.8,1},{"F","D","C","C+","B-","B","B+","A-","A","A+"}))))</f>
        <v/>
      </c>
      <c r="V408" s="99" t="str">
        <f>IF(COUNT($A408)=0,"",IF(T408="","--",IF(T408="3E","3E",LOOKUP(T408/V$2,{0,0.4,0.45,0.5,0.55,0.6,0.65,0.7,0.75,0.8,1},{0,2,2.25,2.5,2.75,3,3.25,3.5,3.75,4}))))</f>
        <v/>
      </c>
      <c r="W408" s="5" t="str">
        <f>IF(COUNT($A408)=0,"",IF($A408&lt;&gt;DR!$B410,"ERR",IF(DR!$A410="IM",DR!CL410,DR!CK410)))</f>
        <v/>
      </c>
      <c r="X408" s="2" t="str">
        <f>IF(COUNT($A408)=0,"",IF(W408="3E","3E",IF(W408="","I",LOOKUP(W408/Y$2,{0,0.4,0.45,0.5,0.55,0.6,0.65,0.7,0.75,0.8,1},{"F","D","C","C+","B-","B","B+","A-","A","A+"}))))</f>
        <v/>
      </c>
      <c r="Y408" s="99" t="str">
        <f>IF(COUNT($A408)=0,"",IF(W408="","--",IF(W408="3E","3E",LOOKUP(W408/Y$2,{0,0.4,0.45,0.5,0.55,0.6,0.65,0.7,0.75,0.8,1},{0,2,2.25,2.5,2.75,3,3.25,3.5,3.75,4}))))</f>
        <v/>
      </c>
      <c r="Z408" s="5" t="str">
        <f>IF(COUNT($A408)=0,"",IF($A408&lt;&gt;DR!$B410,"ERR",DR!BF410))</f>
        <v/>
      </c>
      <c r="AA408" s="2" t="str">
        <f>IF(COUNT($A408)=0,"",IF(Z408="3E","3E",IF(Z408="","I",LOOKUP(Z408/AB$2,{0,0.4,0.45,0.5,0.55,0.6,0.65,0.7,0.75,0.8,1},{"F","D","C","C+","B-","B","B+","A-","A","A+"}))))</f>
        <v/>
      </c>
      <c r="AB408" s="99" t="str">
        <f>IF(COUNT($A408)=0,"",IF(Z408="","--",IF(Z408="3E","3E",LOOKUP(Z408/AB$2,{0,0.4,0.45,0.5,0.55,0.6,0.65,0.7,0.75,0.8,1},{0,2,2.25,2.5,2.75,3,3.25,3.5,3.75,4}))))</f>
        <v/>
      </c>
      <c r="AC408" s="5" t="str">
        <f>IF(COUNT($A408)=0,"",IF($A408&lt;&gt;DR!$B410,"ERR",DR!BG410))</f>
        <v/>
      </c>
      <c r="AD408" s="2" t="str">
        <f>IF(COUNT($A408)=0,"",IF(AC408="3E","3E",IF(AC408="","I",LOOKUP(AC408/AE$2,{0,0.4,0.45,0.5,0.55,0.6,0.65,0.7,0.75,0.8,1},{"F","D","C","C+","B-","B","B+","A-","A","A+"}))))</f>
        <v/>
      </c>
      <c r="AE408" s="99" t="str">
        <f>IF(COUNT($A408)=0,"",IF(AC408="","--",IF(AC408="3E","3E",LOOKUP(AC408/AE$2,{0,0.4,0.45,0.5,0.55,0.6,0.65,0.7,0.75,0.8,1},{0,2,2.25,2.5,2.75,3,3.25,3.5,3.75,4}))))</f>
        <v/>
      </c>
      <c r="AF408" s="5" t="str">
        <f>IF(COUNT($A408)=0,"",IF($A408&lt;&gt;DR!$B410,"ERR",DR!BQ410))</f>
        <v/>
      </c>
      <c r="AG408" s="2" t="str">
        <f>IF(COUNT($A408)=0,"",IF(AF408="3E","3E",IF(AF408="","I",LOOKUP(AF408/AH$2,{0,0.4,0.45,0.5,0.55,0.6,0.65,0.7,0.75,0.8,1},{"F","D","C","C+","B-","B","B+","A-","A","A+"}))))</f>
        <v/>
      </c>
      <c r="AH408" s="99" t="str">
        <f>IF(COUNT($A408)=0,"",IF(AF408="","--",IF(AF408="3E","3E",LOOKUP(AF408/AH$2,{0,0.4,0.45,0.5,0.55,0.6,0.65,0.7,0.75,0.8,1},{0,2,2.25,2.5,2.75,3,3.25,3.5,3.75,4}))))</f>
        <v/>
      </c>
      <c r="AI408" s="5" t="str">
        <f>IF(COUNT($A408)=0,"",IF($A408&lt;&gt;DR!$B410,"ERR",DR!BY410))</f>
        <v/>
      </c>
      <c r="AJ408" s="2" t="str">
        <f>IF(COUNT($A408)=0,"",IF(AI408="3E","3E",IF(AI408="","I",LOOKUP(AI408/AK$2,{0,0.4,0.45,0.5,0.55,0.6,0.65,0.7,0.75,0.8,1},{"F","D","C","C+","B-","B","B+","A-","A","A+"}))))</f>
        <v/>
      </c>
      <c r="AK408" s="103" t="str">
        <f>IF(COUNT($A408)=0,"",IF(AI408="","--",IF(AI408="3E","3E",LOOKUP(AI408/AK$2,{0,0.4,0.45,0.5,0.55,0.6,0.65,0.7,0.75,0.8,1},{0,2,2.25,2.5,2.75,3,3.25,3.5,3.75,4}))))</f>
        <v/>
      </c>
      <c r="AL408" s="94" t="str">
        <f>IFERROR(IF(COUNT($A408)=0,"",IF(COUNT(W408)=0,"--",IF(COUNTIF(B408:AK408,"3E")&gt;0,"3E",SUM(IF(D408&gt;=2,D408*$D$3),IF(G408&gt;=2,G408*$G$3),IF(J408&gt;=2,J408*$J$3),IF(M408&gt;=2,M408*$M$3),IF(P408&gt;=2,P408*$P$3),IF(S408&gt;=2,S408*$S$3),IF(V408&gt;=2,V408*$V$3),IF(Y408&gt;=2,Y408*$Y$3),IF(AB408&gt;=2,AB408*$AB$3),IF(AE408&gt;=2,AE408*$AE$3),IF(AH408&gt;=2,AH408*$AH$3),IF(AK408&gt;=2,AK408*$AK$3))))),"")</f>
        <v/>
      </c>
      <c r="AM408" s="4" t="str">
        <f>IF(COUNT($A408)=0,"",IF(COUNT(W408)=0,"--",IF(COUNTIF(B408:Y408,"3E")&gt;0,"3E",TRUNC(SUM(IF(N(D408)&gt;=2,D$3*D408,0),IF(N(G408)&gt;=2,G$3*G408,0),IF(N(J408)&gt;=2,J$3*J408,0),IF(N(M408)&gt;=2,M$3*M408,0),IF(N(P408)&gt;=2,P$3*P408,0),IF(N(S408)&gt;=2,S$3*S408,0),IF(N(AB408)&gt;=2,AB$3*AB408,0),IF(N(AE408)&gt;=2,AE$3*AE408,0),IF(N(AH408)&gt;=2,AH$3*AH408,0),IF(N(V408)&gt;=2,V$3*V408,0),IF(N(Y408)&gt;=2,Y$3*Y408,0))/TCP,3))))</f>
        <v/>
      </c>
      <c r="AN408" s="2" t="str">
        <f>IFERROR(IF(COUNT($A408)=0,"",IF(COUNT(W408)=0,"--",IF(COUNTIF(B408:AK408,"3E")&gt;0,"3E",SUM(IF(D408&gt;=2,$D$3),IF(G408&gt;=2,$G$3),IF(J408&gt;=2,$J$3),IF(M408&gt;=2,$M$3),IF(P408&gt;=2,$P$3),IF(S408&gt;=2,$S$3),IF(V408&gt;=2,$V$3),IF(Y408&gt;=2,$Y$3),IF(AB408&gt;=2,$AB$3),IF(AE408&gt;=2,$AE$3),IF(AH408&gt;=2,$AH$3),IF(AK408&gt;=2,$AK$3))))),"")</f>
        <v/>
      </c>
      <c r="AO408" s="2" t="str">
        <f>IF(AM408="3E","3E",IF(COUNT($A408)=0,"",IF(COUNT(AK408)=0,"I",LOOKUP(AM408,{0,2,2.25,2.5,2.75,3,3.25,3.5,3.75,4},{"F","D","C","C+","B-","B","B+","A-","A","A+"}))))</f>
        <v/>
      </c>
      <c r="AP408" s="2" t="str">
        <f>IF(AM408="3E","3E",IF(OR(COUNT($A408)=0,COUNT(W408)=0),"",IF(AND(Y408&gt;=2,AM408&gt;=2,AN408&gt;=28),"PASS","FAIL")))</f>
        <v/>
      </c>
      <c r="AQ408" s="2" t="str">
        <f>IF(COUNT($A408)=0,"",IF(AP408="3E","3E",IF(AP408="PASS",CONCATENATE(IF(N(D408)&lt;2,"411F,",""),IF(N(G408)&lt;2,"412F,",""),IF(N(J408)&lt;2,"413F,",""),IF(N(M408)&lt;2,"421F,",""),IF(N(P408)&lt;2,"422F,",""),IF(N(S408)&lt;2,"423F,",""),IF(N(AB408)&lt;2,"431F,",""),IF(N(AE408)&lt;2,"432F,",""),IF(N(AH408)&lt;2,"433F,","")),"")))</f>
        <v/>
      </c>
      <c r="AR408" s="6" t="str">
        <f t="shared" si="7"/>
        <v/>
      </c>
    </row>
    <row r="409" spans="1:44" ht="18.95" customHeight="1" x14ac:dyDescent="0.25">
      <c r="A409" s="93" t="str">
        <f>IF(DR!$B411="","",DR!$B411)</f>
        <v/>
      </c>
      <c r="B409" s="5" t="str">
        <f>IF(COUNT($A409)=0,"",IF($A409&lt;&gt;DR!$B411,"ERR",DR!J411))</f>
        <v/>
      </c>
      <c r="C409" s="2" t="str">
        <f>IF(COUNT($A409)=0,"",IF(B409="3E","3E",IF(B409="","I",LOOKUP(B409/D$2,{0,0.4,0.45,0.5,0.55,0.6,0.65,0.7,0.75,0.8,1},{"F","D","C","C+","B-","B","B+","A-","A","A+"}))))</f>
        <v/>
      </c>
      <c r="D409" s="99" t="str">
        <f>IF(COUNT($A409)=0,"",IF(B409="","--",IF(B409="3E","3E",LOOKUP(B409/D$2,{0,0.4,0.45,0.5,0.55,0.6,0.65,0.7,0.75,0.8,1},{0,2,2.25,2.5,2.75,3,3.25,3.5,3.75,4}))))</f>
        <v/>
      </c>
      <c r="E409" s="5" t="str">
        <f>IF(COUNT($A409)=0,"",IF($A409&lt;&gt;DR!$B411,"ERR",DR!R411))</f>
        <v/>
      </c>
      <c r="F409" s="2" t="str">
        <f>IF(COUNT($A409)=0,"",IF(E409="3E","3E",IF(E409="","I",LOOKUP(E409/G$2,{0,0.4,0.45,0.5,0.55,0.6,0.65,0.7,0.75,0.8,1},{"F","D","C","C+","B-","B","B+","A-","A","A+"}))))</f>
        <v/>
      </c>
      <c r="G409" s="99" t="str">
        <f>IF(COUNT($A409)=0,"",IF(E409="","--",IF(E409="3E","3E",LOOKUP(E409/G$2,{0,0.4,0.45,0.5,0.55,0.6,0.65,0.7,0.75,0.8,1},{0,2,2.25,2.5,2.75,3,3.25,3.5,3.75,4}))))</f>
        <v/>
      </c>
      <c r="H409" s="5" t="str">
        <f>IF(COUNT($A409)=0,"",IF($A409&lt;&gt;DR!$B411,"ERR",DR!Z411))</f>
        <v/>
      </c>
      <c r="I409" s="2" t="str">
        <f>IF(COUNT($A409)=0,"",IF(H409="3E","3E",IF(H409="","I",LOOKUP(H409/J$2,{0,0.4,0.45,0.5,0.55,0.6,0.65,0.7,0.75,0.8,1},{"F","D","C","C+","B-","B","B+","A-","A","A+"}))))</f>
        <v/>
      </c>
      <c r="J409" s="99" t="str">
        <f>IF(COUNT($A409)=0,"",IF(H409="","--",IF(H409="3E","3E",LOOKUP(H409/J$2,{0,0.4,0.45,0.5,0.55,0.6,0.65,0.7,0.75,0.8,1},{0,2,2.25,2.5,2.75,3,3.25,3.5,3.75,4}))))</f>
        <v/>
      </c>
      <c r="K409" s="5" t="str">
        <f>IF(COUNT($A409)=0,"",IF($A409&lt;&gt;DR!$B411,"ERR",DR!AH411))</f>
        <v/>
      </c>
      <c r="L409" s="2" t="str">
        <f>IF(COUNT($A409)=0,"",IF(K409="3E","3E",IF(K409="","I",LOOKUP(K409/M$2,{0,0.4,0.45,0.5,0.55,0.6,0.65,0.7,0.75,0.8,1},{"F","D","C","C+","B-","B","B+","A-","A","A+"}))))</f>
        <v/>
      </c>
      <c r="M409" s="99" t="str">
        <f>IF(COUNT($A409)=0,"",IF(K409="","--",IF(K409="3E","3E",LOOKUP(K409/M$2,{0,0.4,0.45,0.5,0.55,0.6,0.65,0.7,0.75,0.8,1},{0,2,2.25,2.5,2.75,3,3.25,3.5,3.75,4}))))</f>
        <v/>
      </c>
      <c r="N409" s="5" t="str">
        <f>IF(COUNT($A409)=0,"",IF($A409&lt;&gt;DR!$B411,"ERR",DR!AP411))</f>
        <v/>
      </c>
      <c r="O409" s="2" t="str">
        <f>IF(COUNT($A409)=0,"",IF(N409="3E","3E",IF(N409="","I",LOOKUP(N409/P$2,{0,0.4,0.45,0.5,0.55,0.6,0.65,0.7,0.75,0.8,1},{"F","D","C","C+","B-","B","B+","A-","A","A+"}))))</f>
        <v/>
      </c>
      <c r="P409" s="99" t="str">
        <f>IF(COUNT($A409)=0,"",IF(N409="","--",IF(N409="3E","3E",LOOKUP(N409/P$2,{0,0.4,0.45,0.5,0.55,0.6,0.65,0.7,0.75,0.8,1},{0,2,2.25,2.5,2.75,3,3.25,3.5,3.75,4}))))</f>
        <v/>
      </c>
      <c r="Q409" s="5" t="str">
        <f>IF(COUNT($A409)=0,"",IF($A409&lt;&gt;DR!$B411,"ERR",DR!AX411))</f>
        <v/>
      </c>
      <c r="R409" s="2" t="str">
        <f>IF(COUNT($A409)=0,"",IF(Q409="3E","3E",IF(Q409="","I",LOOKUP(Q409/S$2,{0,0.4,0.45,0.5,0.55,0.6,0.65,0.7,0.75,0.8,1},{"F","D","C","C+","B-","B","B+","A-","A","A+"}))))</f>
        <v/>
      </c>
      <c r="S409" s="99" t="str">
        <f>IF(COUNT($A409)=0,"",IF(Q409="","--",IF(Q409="3E","3E",LOOKUP(Q409/S$2,{0,0.4,0.45,0.5,0.55,0.6,0.65,0.7,0.75,0.8,1},{0,2,2.25,2.5,2.75,3,3.25,3.5,3.75,4}))))</f>
        <v/>
      </c>
      <c r="T409" s="5" t="str">
        <f>IF(OR(COUNT($A409)=0,DR!BZ411=""),"",IF($A409&lt;&gt;DR!$B411,"ERR",DR!BZ411))</f>
        <v/>
      </c>
      <c r="U409" s="2" t="str">
        <f>IF(COUNT($A409)=0,"",IF(T409="3E","3E",IF(T409="","I",LOOKUP(T409/V$2,{0,0.4,0.45,0.5,0.55,0.6,0.65,0.7,0.75,0.8,1},{"F","D","C","C+","B-","B","B+","A-","A","A+"}))))</f>
        <v/>
      </c>
      <c r="V409" s="99" t="str">
        <f>IF(COUNT($A409)=0,"",IF(T409="","--",IF(T409="3E","3E",LOOKUP(T409/V$2,{0,0.4,0.45,0.5,0.55,0.6,0.65,0.7,0.75,0.8,1},{0,2,2.25,2.5,2.75,3,3.25,3.5,3.75,4}))))</f>
        <v/>
      </c>
      <c r="W409" s="5" t="str">
        <f>IF(COUNT($A409)=0,"",IF($A409&lt;&gt;DR!$B411,"ERR",IF(DR!$A411="IM",DR!CL411,DR!CK411)))</f>
        <v/>
      </c>
      <c r="X409" s="2" t="str">
        <f>IF(COUNT($A409)=0,"",IF(W409="3E","3E",IF(W409="","I",LOOKUP(W409/Y$2,{0,0.4,0.45,0.5,0.55,0.6,0.65,0.7,0.75,0.8,1},{"F","D","C","C+","B-","B","B+","A-","A","A+"}))))</f>
        <v/>
      </c>
      <c r="Y409" s="99" t="str">
        <f>IF(COUNT($A409)=0,"",IF(W409="","--",IF(W409="3E","3E",LOOKUP(W409/Y$2,{0,0.4,0.45,0.5,0.55,0.6,0.65,0.7,0.75,0.8,1},{0,2,2.25,2.5,2.75,3,3.25,3.5,3.75,4}))))</f>
        <v/>
      </c>
      <c r="Z409" s="5" t="str">
        <f>IF(COUNT($A409)=0,"",IF($A409&lt;&gt;DR!$B411,"ERR",DR!BF411))</f>
        <v/>
      </c>
      <c r="AA409" s="2" t="str">
        <f>IF(COUNT($A409)=0,"",IF(Z409="3E","3E",IF(Z409="","I",LOOKUP(Z409/AB$2,{0,0.4,0.45,0.5,0.55,0.6,0.65,0.7,0.75,0.8,1},{"F","D","C","C+","B-","B","B+","A-","A","A+"}))))</f>
        <v/>
      </c>
      <c r="AB409" s="99" t="str">
        <f>IF(COUNT($A409)=0,"",IF(Z409="","--",IF(Z409="3E","3E",LOOKUP(Z409/AB$2,{0,0.4,0.45,0.5,0.55,0.6,0.65,0.7,0.75,0.8,1},{0,2,2.25,2.5,2.75,3,3.25,3.5,3.75,4}))))</f>
        <v/>
      </c>
      <c r="AC409" s="5" t="str">
        <f>IF(COUNT($A409)=0,"",IF($A409&lt;&gt;DR!$B411,"ERR",DR!BG411))</f>
        <v/>
      </c>
      <c r="AD409" s="2" t="str">
        <f>IF(COUNT($A409)=0,"",IF(AC409="3E","3E",IF(AC409="","I",LOOKUP(AC409/AE$2,{0,0.4,0.45,0.5,0.55,0.6,0.65,0.7,0.75,0.8,1},{"F","D","C","C+","B-","B","B+","A-","A","A+"}))))</f>
        <v/>
      </c>
      <c r="AE409" s="99" t="str">
        <f>IF(COUNT($A409)=0,"",IF(AC409="","--",IF(AC409="3E","3E",LOOKUP(AC409/AE$2,{0,0.4,0.45,0.5,0.55,0.6,0.65,0.7,0.75,0.8,1},{0,2,2.25,2.5,2.75,3,3.25,3.5,3.75,4}))))</f>
        <v/>
      </c>
      <c r="AF409" s="5" t="str">
        <f>IF(COUNT($A409)=0,"",IF($A409&lt;&gt;DR!$B411,"ERR",DR!BQ411))</f>
        <v/>
      </c>
      <c r="AG409" s="2" t="str">
        <f>IF(COUNT($A409)=0,"",IF(AF409="3E","3E",IF(AF409="","I",LOOKUP(AF409/AH$2,{0,0.4,0.45,0.5,0.55,0.6,0.65,0.7,0.75,0.8,1},{"F","D","C","C+","B-","B","B+","A-","A","A+"}))))</f>
        <v/>
      </c>
      <c r="AH409" s="99" t="str">
        <f>IF(COUNT($A409)=0,"",IF(AF409="","--",IF(AF409="3E","3E",LOOKUP(AF409/AH$2,{0,0.4,0.45,0.5,0.55,0.6,0.65,0.7,0.75,0.8,1},{0,2,2.25,2.5,2.75,3,3.25,3.5,3.75,4}))))</f>
        <v/>
      </c>
      <c r="AI409" s="5" t="str">
        <f>IF(COUNT($A409)=0,"",IF($A409&lt;&gt;DR!$B411,"ERR",DR!BY411))</f>
        <v/>
      </c>
      <c r="AJ409" s="2" t="str">
        <f>IF(COUNT($A409)=0,"",IF(AI409="3E","3E",IF(AI409="","I",LOOKUP(AI409/AK$2,{0,0.4,0.45,0.5,0.55,0.6,0.65,0.7,0.75,0.8,1},{"F","D","C","C+","B-","B","B+","A-","A","A+"}))))</f>
        <v/>
      </c>
      <c r="AK409" s="103" t="str">
        <f>IF(COUNT($A409)=0,"",IF(AI409="","--",IF(AI409="3E","3E",LOOKUP(AI409/AK$2,{0,0.4,0.45,0.5,0.55,0.6,0.65,0.7,0.75,0.8,1},{0,2,2.25,2.5,2.75,3,3.25,3.5,3.75,4}))))</f>
        <v/>
      </c>
      <c r="AL409" s="94" t="str">
        <f>IFERROR(IF(COUNT($A409)=0,"",IF(COUNT(W409)=0,"--",IF(COUNTIF(B409:AK409,"3E")&gt;0,"3E",SUM(IF(D409&gt;=2,D409*$D$3),IF(G409&gt;=2,G409*$G$3),IF(J409&gt;=2,J409*$J$3),IF(M409&gt;=2,M409*$M$3),IF(P409&gt;=2,P409*$P$3),IF(S409&gt;=2,S409*$S$3),IF(V409&gt;=2,V409*$V$3),IF(Y409&gt;=2,Y409*$Y$3),IF(AB409&gt;=2,AB409*$AB$3),IF(AE409&gt;=2,AE409*$AE$3),IF(AH409&gt;=2,AH409*$AH$3),IF(AK409&gt;=2,AK409*$AK$3))))),"")</f>
        <v/>
      </c>
      <c r="AM409" s="4" t="str">
        <f>IF(COUNT($A409)=0,"",IF(COUNT(W409)=0,"--",IF(COUNTIF(B409:Y409,"3E")&gt;0,"3E",TRUNC(SUM(IF(N(D409)&gt;=2,D$3*D409,0),IF(N(G409)&gt;=2,G$3*G409,0),IF(N(J409)&gt;=2,J$3*J409,0),IF(N(M409)&gt;=2,M$3*M409,0),IF(N(P409)&gt;=2,P$3*P409,0),IF(N(S409)&gt;=2,S$3*S409,0),IF(N(AB409)&gt;=2,AB$3*AB409,0),IF(N(AE409)&gt;=2,AE$3*AE409,0),IF(N(AH409)&gt;=2,AH$3*AH409,0),IF(N(V409)&gt;=2,V$3*V409,0),IF(N(Y409)&gt;=2,Y$3*Y409,0))/TCP,3))))</f>
        <v/>
      </c>
      <c r="AN409" s="2" t="str">
        <f>IFERROR(IF(COUNT($A409)=0,"",IF(COUNT(W409)=0,"--",IF(COUNTIF(B409:AK409,"3E")&gt;0,"3E",SUM(IF(D409&gt;=2,$D$3),IF(G409&gt;=2,$G$3),IF(J409&gt;=2,$J$3),IF(M409&gt;=2,$M$3),IF(P409&gt;=2,$P$3),IF(S409&gt;=2,$S$3),IF(V409&gt;=2,$V$3),IF(Y409&gt;=2,$Y$3),IF(AB409&gt;=2,$AB$3),IF(AE409&gt;=2,$AE$3),IF(AH409&gt;=2,$AH$3),IF(AK409&gt;=2,$AK$3))))),"")</f>
        <v/>
      </c>
      <c r="AO409" s="2" t="str">
        <f>IF(AM409="3E","3E",IF(COUNT($A409)=0,"",IF(COUNT(AK409)=0,"I",LOOKUP(AM409,{0,2,2.25,2.5,2.75,3,3.25,3.5,3.75,4},{"F","D","C","C+","B-","B","B+","A-","A","A+"}))))</f>
        <v/>
      </c>
      <c r="AP409" s="2" t="str">
        <f>IF(AM409="3E","3E",IF(OR(COUNT($A409)=0,COUNT(W409)=0),"",IF(AND(Y409&gt;=2,AM409&gt;=2,AN409&gt;=28),"PASS","FAIL")))</f>
        <v/>
      </c>
      <c r="AQ409" s="2" t="str">
        <f>IF(COUNT($A409)=0,"",IF(AP409="3E","3E",IF(AP409="PASS",CONCATENATE(IF(N(D409)&lt;2,"411F,",""),IF(N(G409)&lt;2,"412F,",""),IF(N(J409)&lt;2,"413F,",""),IF(N(M409)&lt;2,"421F,",""),IF(N(P409)&lt;2,"422F,",""),IF(N(S409)&lt;2,"423F,",""),IF(N(AB409)&lt;2,"431F,",""),IF(N(AE409)&lt;2,"432F,",""),IF(N(AH409)&lt;2,"433F,","")),"")))</f>
        <v/>
      </c>
      <c r="AR409" s="6" t="str">
        <f t="shared" si="7"/>
        <v/>
      </c>
    </row>
    <row r="410" spans="1:44" ht="18.95" customHeight="1" x14ac:dyDescent="0.25">
      <c r="A410" s="93" t="str">
        <f>IF(DR!$B412="","",DR!$B412)</f>
        <v/>
      </c>
      <c r="B410" s="5" t="str">
        <f>IF(COUNT($A410)=0,"",IF($A410&lt;&gt;DR!$B412,"ERR",DR!J412))</f>
        <v/>
      </c>
      <c r="C410" s="2" t="str">
        <f>IF(COUNT($A410)=0,"",IF(B410="3E","3E",IF(B410="","I",LOOKUP(B410/D$2,{0,0.4,0.45,0.5,0.55,0.6,0.65,0.7,0.75,0.8,1},{"F","D","C","C+","B-","B","B+","A-","A","A+"}))))</f>
        <v/>
      </c>
      <c r="D410" s="99" t="str">
        <f>IF(COUNT($A410)=0,"",IF(B410="","--",IF(B410="3E","3E",LOOKUP(B410/D$2,{0,0.4,0.45,0.5,0.55,0.6,0.65,0.7,0.75,0.8,1},{0,2,2.25,2.5,2.75,3,3.25,3.5,3.75,4}))))</f>
        <v/>
      </c>
      <c r="E410" s="5" t="str">
        <f>IF(COUNT($A410)=0,"",IF($A410&lt;&gt;DR!$B412,"ERR",DR!R412))</f>
        <v/>
      </c>
      <c r="F410" s="2" t="str">
        <f>IF(COUNT($A410)=0,"",IF(E410="3E","3E",IF(E410="","I",LOOKUP(E410/G$2,{0,0.4,0.45,0.5,0.55,0.6,0.65,0.7,0.75,0.8,1},{"F","D","C","C+","B-","B","B+","A-","A","A+"}))))</f>
        <v/>
      </c>
      <c r="G410" s="99" t="str">
        <f>IF(COUNT($A410)=0,"",IF(E410="","--",IF(E410="3E","3E",LOOKUP(E410/G$2,{0,0.4,0.45,0.5,0.55,0.6,0.65,0.7,0.75,0.8,1},{0,2,2.25,2.5,2.75,3,3.25,3.5,3.75,4}))))</f>
        <v/>
      </c>
      <c r="H410" s="5" t="str">
        <f>IF(COUNT($A410)=0,"",IF($A410&lt;&gt;DR!$B412,"ERR",DR!Z412))</f>
        <v/>
      </c>
      <c r="I410" s="2" t="str">
        <f>IF(COUNT($A410)=0,"",IF(H410="3E","3E",IF(H410="","I",LOOKUP(H410/J$2,{0,0.4,0.45,0.5,0.55,0.6,0.65,0.7,0.75,0.8,1},{"F","D","C","C+","B-","B","B+","A-","A","A+"}))))</f>
        <v/>
      </c>
      <c r="J410" s="99" t="str">
        <f>IF(COUNT($A410)=0,"",IF(H410="","--",IF(H410="3E","3E",LOOKUP(H410/J$2,{0,0.4,0.45,0.5,0.55,0.6,0.65,0.7,0.75,0.8,1},{0,2,2.25,2.5,2.75,3,3.25,3.5,3.75,4}))))</f>
        <v/>
      </c>
      <c r="K410" s="5" t="str">
        <f>IF(COUNT($A410)=0,"",IF($A410&lt;&gt;DR!$B412,"ERR",DR!AH412))</f>
        <v/>
      </c>
      <c r="L410" s="2" t="str">
        <f>IF(COUNT($A410)=0,"",IF(K410="3E","3E",IF(K410="","I",LOOKUP(K410/M$2,{0,0.4,0.45,0.5,0.55,0.6,0.65,0.7,0.75,0.8,1},{"F","D","C","C+","B-","B","B+","A-","A","A+"}))))</f>
        <v/>
      </c>
      <c r="M410" s="99" t="str">
        <f>IF(COUNT($A410)=0,"",IF(K410="","--",IF(K410="3E","3E",LOOKUP(K410/M$2,{0,0.4,0.45,0.5,0.55,0.6,0.65,0.7,0.75,0.8,1},{0,2,2.25,2.5,2.75,3,3.25,3.5,3.75,4}))))</f>
        <v/>
      </c>
      <c r="N410" s="5" t="str">
        <f>IF(COUNT($A410)=0,"",IF($A410&lt;&gt;DR!$B412,"ERR",DR!AP412))</f>
        <v/>
      </c>
      <c r="O410" s="2" t="str">
        <f>IF(COUNT($A410)=0,"",IF(N410="3E","3E",IF(N410="","I",LOOKUP(N410/P$2,{0,0.4,0.45,0.5,0.55,0.6,0.65,0.7,0.75,0.8,1},{"F","D","C","C+","B-","B","B+","A-","A","A+"}))))</f>
        <v/>
      </c>
      <c r="P410" s="99" t="str">
        <f>IF(COUNT($A410)=0,"",IF(N410="","--",IF(N410="3E","3E",LOOKUP(N410/P$2,{0,0.4,0.45,0.5,0.55,0.6,0.65,0.7,0.75,0.8,1},{0,2,2.25,2.5,2.75,3,3.25,3.5,3.75,4}))))</f>
        <v/>
      </c>
      <c r="Q410" s="5" t="str">
        <f>IF(COUNT($A410)=0,"",IF($A410&lt;&gt;DR!$B412,"ERR",DR!AX412))</f>
        <v/>
      </c>
      <c r="R410" s="2" t="str">
        <f>IF(COUNT($A410)=0,"",IF(Q410="3E","3E",IF(Q410="","I",LOOKUP(Q410/S$2,{0,0.4,0.45,0.5,0.55,0.6,0.65,0.7,0.75,0.8,1},{"F","D","C","C+","B-","B","B+","A-","A","A+"}))))</f>
        <v/>
      </c>
      <c r="S410" s="99" t="str">
        <f>IF(COUNT($A410)=0,"",IF(Q410="","--",IF(Q410="3E","3E",LOOKUP(Q410/S$2,{0,0.4,0.45,0.5,0.55,0.6,0.65,0.7,0.75,0.8,1},{0,2,2.25,2.5,2.75,3,3.25,3.5,3.75,4}))))</f>
        <v/>
      </c>
      <c r="T410" s="5" t="str">
        <f>IF(OR(COUNT($A410)=0,DR!BZ412=""),"",IF($A410&lt;&gt;DR!$B412,"ERR",DR!BZ412))</f>
        <v/>
      </c>
      <c r="U410" s="2" t="str">
        <f>IF(COUNT($A410)=0,"",IF(T410="3E","3E",IF(T410="","I",LOOKUP(T410/V$2,{0,0.4,0.45,0.5,0.55,0.6,0.65,0.7,0.75,0.8,1},{"F","D","C","C+","B-","B","B+","A-","A","A+"}))))</f>
        <v/>
      </c>
      <c r="V410" s="99" t="str">
        <f>IF(COUNT($A410)=0,"",IF(T410="","--",IF(T410="3E","3E",LOOKUP(T410/V$2,{0,0.4,0.45,0.5,0.55,0.6,0.65,0.7,0.75,0.8,1},{0,2,2.25,2.5,2.75,3,3.25,3.5,3.75,4}))))</f>
        <v/>
      </c>
      <c r="W410" s="5" t="str">
        <f>IF(COUNT($A410)=0,"",IF($A410&lt;&gt;DR!$B412,"ERR",IF(DR!$A412="IM",DR!CL412,DR!CK412)))</f>
        <v/>
      </c>
      <c r="X410" s="2" t="str">
        <f>IF(COUNT($A410)=0,"",IF(W410="3E","3E",IF(W410="","I",LOOKUP(W410/Y$2,{0,0.4,0.45,0.5,0.55,0.6,0.65,0.7,0.75,0.8,1},{"F","D","C","C+","B-","B","B+","A-","A","A+"}))))</f>
        <v/>
      </c>
      <c r="Y410" s="99" t="str">
        <f>IF(COUNT($A410)=0,"",IF(W410="","--",IF(W410="3E","3E",LOOKUP(W410/Y$2,{0,0.4,0.45,0.5,0.55,0.6,0.65,0.7,0.75,0.8,1},{0,2,2.25,2.5,2.75,3,3.25,3.5,3.75,4}))))</f>
        <v/>
      </c>
      <c r="Z410" s="5" t="str">
        <f>IF(COUNT($A410)=0,"",IF($A410&lt;&gt;DR!$B412,"ERR",DR!BF412))</f>
        <v/>
      </c>
      <c r="AA410" s="2" t="str">
        <f>IF(COUNT($A410)=0,"",IF(Z410="3E","3E",IF(Z410="","I",LOOKUP(Z410/AB$2,{0,0.4,0.45,0.5,0.55,0.6,0.65,0.7,0.75,0.8,1},{"F","D","C","C+","B-","B","B+","A-","A","A+"}))))</f>
        <v/>
      </c>
      <c r="AB410" s="99" t="str">
        <f>IF(COUNT($A410)=0,"",IF(Z410="","--",IF(Z410="3E","3E",LOOKUP(Z410/AB$2,{0,0.4,0.45,0.5,0.55,0.6,0.65,0.7,0.75,0.8,1},{0,2,2.25,2.5,2.75,3,3.25,3.5,3.75,4}))))</f>
        <v/>
      </c>
      <c r="AC410" s="5" t="str">
        <f>IF(COUNT($A410)=0,"",IF($A410&lt;&gt;DR!$B412,"ERR",DR!BG412))</f>
        <v/>
      </c>
      <c r="AD410" s="2" t="str">
        <f>IF(COUNT($A410)=0,"",IF(AC410="3E","3E",IF(AC410="","I",LOOKUP(AC410/AE$2,{0,0.4,0.45,0.5,0.55,0.6,0.65,0.7,0.75,0.8,1},{"F","D","C","C+","B-","B","B+","A-","A","A+"}))))</f>
        <v/>
      </c>
      <c r="AE410" s="99" t="str">
        <f>IF(COUNT($A410)=0,"",IF(AC410="","--",IF(AC410="3E","3E",LOOKUP(AC410/AE$2,{0,0.4,0.45,0.5,0.55,0.6,0.65,0.7,0.75,0.8,1},{0,2,2.25,2.5,2.75,3,3.25,3.5,3.75,4}))))</f>
        <v/>
      </c>
      <c r="AF410" s="5" t="str">
        <f>IF(COUNT($A410)=0,"",IF($A410&lt;&gt;DR!$B412,"ERR",DR!BQ412))</f>
        <v/>
      </c>
      <c r="AG410" s="2" t="str">
        <f>IF(COUNT($A410)=0,"",IF(AF410="3E","3E",IF(AF410="","I",LOOKUP(AF410/AH$2,{0,0.4,0.45,0.5,0.55,0.6,0.65,0.7,0.75,0.8,1},{"F","D","C","C+","B-","B","B+","A-","A","A+"}))))</f>
        <v/>
      </c>
      <c r="AH410" s="99" t="str">
        <f>IF(COUNT($A410)=0,"",IF(AF410="","--",IF(AF410="3E","3E",LOOKUP(AF410/AH$2,{0,0.4,0.45,0.5,0.55,0.6,0.65,0.7,0.75,0.8,1},{0,2,2.25,2.5,2.75,3,3.25,3.5,3.75,4}))))</f>
        <v/>
      </c>
      <c r="AI410" s="5" t="str">
        <f>IF(COUNT($A410)=0,"",IF($A410&lt;&gt;DR!$B412,"ERR",DR!BY412))</f>
        <v/>
      </c>
      <c r="AJ410" s="2" t="str">
        <f>IF(COUNT($A410)=0,"",IF(AI410="3E","3E",IF(AI410="","I",LOOKUP(AI410/AK$2,{0,0.4,0.45,0.5,0.55,0.6,0.65,0.7,0.75,0.8,1},{"F","D","C","C+","B-","B","B+","A-","A","A+"}))))</f>
        <v/>
      </c>
      <c r="AK410" s="103" t="str">
        <f>IF(COUNT($A410)=0,"",IF(AI410="","--",IF(AI410="3E","3E",LOOKUP(AI410/AK$2,{0,0.4,0.45,0.5,0.55,0.6,0.65,0.7,0.75,0.8,1},{0,2,2.25,2.5,2.75,3,3.25,3.5,3.75,4}))))</f>
        <v/>
      </c>
      <c r="AL410" s="94" t="str">
        <f>IFERROR(IF(COUNT($A410)=0,"",IF(COUNT(W410)=0,"--",IF(COUNTIF(B410:AK410,"3E")&gt;0,"3E",SUM(IF(D410&gt;=2,D410*$D$3),IF(G410&gt;=2,G410*$G$3),IF(J410&gt;=2,J410*$J$3),IF(M410&gt;=2,M410*$M$3),IF(P410&gt;=2,P410*$P$3),IF(S410&gt;=2,S410*$S$3),IF(V410&gt;=2,V410*$V$3),IF(Y410&gt;=2,Y410*$Y$3),IF(AB410&gt;=2,AB410*$AB$3),IF(AE410&gt;=2,AE410*$AE$3),IF(AH410&gt;=2,AH410*$AH$3),IF(AK410&gt;=2,AK410*$AK$3))))),"")</f>
        <v/>
      </c>
      <c r="AM410" s="4" t="str">
        <f>IF(COUNT($A410)=0,"",IF(COUNT(W410)=0,"--",IF(COUNTIF(B410:Y410,"3E")&gt;0,"3E",TRUNC(SUM(IF(N(D410)&gt;=2,D$3*D410,0),IF(N(G410)&gt;=2,G$3*G410,0),IF(N(J410)&gt;=2,J$3*J410,0),IF(N(M410)&gt;=2,M$3*M410,0),IF(N(P410)&gt;=2,P$3*P410,0),IF(N(S410)&gt;=2,S$3*S410,0),IF(N(AB410)&gt;=2,AB$3*AB410,0),IF(N(AE410)&gt;=2,AE$3*AE410,0),IF(N(AH410)&gt;=2,AH$3*AH410,0),IF(N(V410)&gt;=2,V$3*V410,0),IF(N(Y410)&gt;=2,Y$3*Y410,0))/TCP,3))))</f>
        <v/>
      </c>
      <c r="AN410" s="2" t="str">
        <f>IFERROR(IF(COUNT($A410)=0,"",IF(COUNT(W410)=0,"--",IF(COUNTIF(B410:AK410,"3E")&gt;0,"3E",SUM(IF(D410&gt;=2,$D$3),IF(G410&gt;=2,$G$3),IF(J410&gt;=2,$J$3),IF(M410&gt;=2,$M$3),IF(P410&gt;=2,$P$3),IF(S410&gt;=2,$S$3),IF(V410&gt;=2,$V$3),IF(Y410&gt;=2,$Y$3),IF(AB410&gt;=2,$AB$3),IF(AE410&gt;=2,$AE$3),IF(AH410&gt;=2,$AH$3),IF(AK410&gt;=2,$AK$3))))),"")</f>
        <v/>
      </c>
      <c r="AO410" s="2" t="str">
        <f>IF(AM410="3E","3E",IF(COUNT($A410)=0,"",IF(COUNT(AK410)=0,"I",LOOKUP(AM410,{0,2,2.25,2.5,2.75,3,3.25,3.5,3.75,4},{"F","D","C","C+","B-","B","B+","A-","A","A+"}))))</f>
        <v/>
      </c>
      <c r="AP410" s="2" t="str">
        <f>IF(AM410="3E","3E",IF(OR(COUNT($A410)=0,COUNT(W410)=0),"",IF(AND(Y410&gt;=2,AM410&gt;=2,AN410&gt;=28),"PASS","FAIL")))</f>
        <v/>
      </c>
      <c r="AQ410" s="2" t="str">
        <f>IF(COUNT($A410)=0,"",IF(AP410="3E","3E",IF(AP410="PASS",CONCATENATE(IF(N(D410)&lt;2,"411F,",""),IF(N(G410)&lt;2,"412F,",""),IF(N(J410)&lt;2,"413F,",""),IF(N(M410)&lt;2,"421F,",""),IF(N(P410)&lt;2,"422F,",""),IF(N(S410)&lt;2,"423F,",""),IF(N(AB410)&lt;2,"431F,",""),IF(N(AE410)&lt;2,"432F,",""),IF(N(AH410)&lt;2,"433F,","")),"")))</f>
        <v/>
      </c>
      <c r="AR410" s="6" t="str">
        <f t="shared" si="7"/>
        <v/>
      </c>
    </row>
    <row r="411" spans="1:44" ht="18.95" customHeight="1" x14ac:dyDescent="0.25">
      <c r="A411" s="93" t="str">
        <f>IF(DR!$B413="","",DR!$B413)</f>
        <v/>
      </c>
      <c r="B411" s="5" t="str">
        <f>IF(COUNT($A411)=0,"",IF($A411&lt;&gt;DR!$B413,"ERR",DR!J413))</f>
        <v/>
      </c>
      <c r="C411" s="2" t="str">
        <f>IF(COUNT($A411)=0,"",IF(B411="3E","3E",IF(B411="","I",LOOKUP(B411/D$2,{0,0.4,0.45,0.5,0.55,0.6,0.65,0.7,0.75,0.8,1},{"F","D","C","C+","B-","B","B+","A-","A","A+"}))))</f>
        <v/>
      </c>
      <c r="D411" s="99" t="str">
        <f>IF(COUNT($A411)=0,"",IF(B411="","--",IF(B411="3E","3E",LOOKUP(B411/D$2,{0,0.4,0.45,0.5,0.55,0.6,0.65,0.7,0.75,0.8,1},{0,2,2.25,2.5,2.75,3,3.25,3.5,3.75,4}))))</f>
        <v/>
      </c>
      <c r="E411" s="5" t="str">
        <f>IF(COUNT($A411)=0,"",IF($A411&lt;&gt;DR!$B413,"ERR",DR!R413))</f>
        <v/>
      </c>
      <c r="F411" s="2" t="str">
        <f>IF(COUNT($A411)=0,"",IF(E411="3E","3E",IF(E411="","I",LOOKUP(E411/G$2,{0,0.4,0.45,0.5,0.55,0.6,0.65,0.7,0.75,0.8,1},{"F","D","C","C+","B-","B","B+","A-","A","A+"}))))</f>
        <v/>
      </c>
      <c r="G411" s="99" t="str">
        <f>IF(COUNT($A411)=0,"",IF(E411="","--",IF(E411="3E","3E",LOOKUP(E411/G$2,{0,0.4,0.45,0.5,0.55,0.6,0.65,0.7,0.75,0.8,1},{0,2,2.25,2.5,2.75,3,3.25,3.5,3.75,4}))))</f>
        <v/>
      </c>
      <c r="H411" s="5" t="str">
        <f>IF(COUNT($A411)=0,"",IF($A411&lt;&gt;DR!$B413,"ERR",DR!Z413))</f>
        <v/>
      </c>
      <c r="I411" s="2" t="str">
        <f>IF(COUNT($A411)=0,"",IF(H411="3E","3E",IF(H411="","I",LOOKUP(H411/J$2,{0,0.4,0.45,0.5,0.55,0.6,0.65,0.7,0.75,0.8,1},{"F","D","C","C+","B-","B","B+","A-","A","A+"}))))</f>
        <v/>
      </c>
      <c r="J411" s="99" t="str">
        <f>IF(COUNT($A411)=0,"",IF(H411="","--",IF(H411="3E","3E",LOOKUP(H411/J$2,{0,0.4,0.45,0.5,0.55,0.6,0.65,0.7,0.75,0.8,1},{0,2,2.25,2.5,2.75,3,3.25,3.5,3.75,4}))))</f>
        <v/>
      </c>
      <c r="K411" s="5" t="str">
        <f>IF(COUNT($A411)=0,"",IF($A411&lt;&gt;DR!$B413,"ERR",DR!AH413))</f>
        <v/>
      </c>
      <c r="L411" s="2" t="str">
        <f>IF(COUNT($A411)=0,"",IF(K411="3E","3E",IF(K411="","I",LOOKUP(K411/M$2,{0,0.4,0.45,0.5,0.55,0.6,0.65,0.7,0.75,0.8,1},{"F","D","C","C+","B-","B","B+","A-","A","A+"}))))</f>
        <v/>
      </c>
      <c r="M411" s="99" t="str">
        <f>IF(COUNT($A411)=0,"",IF(K411="","--",IF(K411="3E","3E",LOOKUP(K411/M$2,{0,0.4,0.45,0.5,0.55,0.6,0.65,0.7,0.75,0.8,1},{0,2,2.25,2.5,2.75,3,3.25,3.5,3.75,4}))))</f>
        <v/>
      </c>
      <c r="N411" s="5" t="str">
        <f>IF(COUNT($A411)=0,"",IF($A411&lt;&gt;DR!$B413,"ERR",DR!AP413))</f>
        <v/>
      </c>
      <c r="O411" s="2" t="str">
        <f>IF(COUNT($A411)=0,"",IF(N411="3E","3E",IF(N411="","I",LOOKUP(N411/P$2,{0,0.4,0.45,0.5,0.55,0.6,0.65,0.7,0.75,0.8,1},{"F","D","C","C+","B-","B","B+","A-","A","A+"}))))</f>
        <v/>
      </c>
      <c r="P411" s="99" t="str">
        <f>IF(COUNT($A411)=0,"",IF(N411="","--",IF(N411="3E","3E",LOOKUP(N411/P$2,{0,0.4,0.45,0.5,0.55,0.6,0.65,0.7,0.75,0.8,1},{0,2,2.25,2.5,2.75,3,3.25,3.5,3.75,4}))))</f>
        <v/>
      </c>
      <c r="Q411" s="5" t="str">
        <f>IF(COUNT($A411)=0,"",IF($A411&lt;&gt;DR!$B413,"ERR",DR!AX413))</f>
        <v/>
      </c>
      <c r="R411" s="2" t="str">
        <f>IF(COUNT($A411)=0,"",IF(Q411="3E","3E",IF(Q411="","I",LOOKUP(Q411/S$2,{0,0.4,0.45,0.5,0.55,0.6,0.65,0.7,0.75,0.8,1},{"F","D","C","C+","B-","B","B+","A-","A","A+"}))))</f>
        <v/>
      </c>
      <c r="S411" s="99" t="str">
        <f>IF(COUNT($A411)=0,"",IF(Q411="","--",IF(Q411="3E","3E",LOOKUP(Q411/S$2,{0,0.4,0.45,0.5,0.55,0.6,0.65,0.7,0.75,0.8,1},{0,2,2.25,2.5,2.75,3,3.25,3.5,3.75,4}))))</f>
        <v/>
      </c>
      <c r="T411" s="5" t="str">
        <f>IF(OR(COUNT($A411)=0,DR!BZ413=""),"",IF($A411&lt;&gt;DR!$B413,"ERR",DR!BZ413))</f>
        <v/>
      </c>
      <c r="U411" s="2" t="str">
        <f>IF(COUNT($A411)=0,"",IF(T411="3E","3E",IF(T411="","I",LOOKUP(T411/V$2,{0,0.4,0.45,0.5,0.55,0.6,0.65,0.7,0.75,0.8,1},{"F","D","C","C+","B-","B","B+","A-","A","A+"}))))</f>
        <v/>
      </c>
      <c r="V411" s="99" t="str">
        <f>IF(COUNT($A411)=0,"",IF(T411="","--",IF(T411="3E","3E",LOOKUP(T411/V$2,{0,0.4,0.45,0.5,0.55,0.6,0.65,0.7,0.75,0.8,1},{0,2,2.25,2.5,2.75,3,3.25,3.5,3.75,4}))))</f>
        <v/>
      </c>
      <c r="W411" s="5" t="str">
        <f>IF(COUNT($A411)=0,"",IF($A411&lt;&gt;DR!$B413,"ERR",IF(DR!$A413="IM",DR!CL413,DR!CK413)))</f>
        <v/>
      </c>
      <c r="X411" s="2" t="str">
        <f>IF(COUNT($A411)=0,"",IF(W411="3E","3E",IF(W411="","I",LOOKUP(W411/Y$2,{0,0.4,0.45,0.5,0.55,0.6,0.65,0.7,0.75,0.8,1},{"F","D","C","C+","B-","B","B+","A-","A","A+"}))))</f>
        <v/>
      </c>
      <c r="Y411" s="99" t="str">
        <f>IF(COUNT($A411)=0,"",IF(W411="","--",IF(W411="3E","3E",LOOKUP(W411/Y$2,{0,0.4,0.45,0.5,0.55,0.6,0.65,0.7,0.75,0.8,1},{0,2,2.25,2.5,2.75,3,3.25,3.5,3.75,4}))))</f>
        <v/>
      </c>
      <c r="Z411" s="5" t="str">
        <f>IF(COUNT($A411)=0,"",IF($A411&lt;&gt;DR!$B413,"ERR",DR!BF413))</f>
        <v/>
      </c>
      <c r="AA411" s="2" t="str">
        <f>IF(COUNT($A411)=0,"",IF(Z411="3E","3E",IF(Z411="","I",LOOKUP(Z411/AB$2,{0,0.4,0.45,0.5,0.55,0.6,0.65,0.7,0.75,0.8,1},{"F","D","C","C+","B-","B","B+","A-","A","A+"}))))</f>
        <v/>
      </c>
      <c r="AB411" s="99" t="str">
        <f>IF(COUNT($A411)=0,"",IF(Z411="","--",IF(Z411="3E","3E",LOOKUP(Z411/AB$2,{0,0.4,0.45,0.5,0.55,0.6,0.65,0.7,0.75,0.8,1},{0,2,2.25,2.5,2.75,3,3.25,3.5,3.75,4}))))</f>
        <v/>
      </c>
      <c r="AC411" s="5" t="str">
        <f>IF(COUNT($A411)=0,"",IF($A411&lt;&gt;DR!$B413,"ERR",DR!BG413))</f>
        <v/>
      </c>
      <c r="AD411" s="2" t="str">
        <f>IF(COUNT($A411)=0,"",IF(AC411="3E","3E",IF(AC411="","I",LOOKUP(AC411/AE$2,{0,0.4,0.45,0.5,0.55,0.6,0.65,0.7,0.75,0.8,1},{"F","D","C","C+","B-","B","B+","A-","A","A+"}))))</f>
        <v/>
      </c>
      <c r="AE411" s="99" t="str">
        <f>IF(COUNT($A411)=0,"",IF(AC411="","--",IF(AC411="3E","3E",LOOKUP(AC411/AE$2,{0,0.4,0.45,0.5,0.55,0.6,0.65,0.7,0.75,0.8,1},{0,2,2.25,2.5,2.75,3,3.25,3.5,3.75,4}))))</f>
        <v/>
      </c>
      <c r="AF411" s="5" t="str">
        <f>IF(COUNT($A411)=0,"",IF($A411&lt;&gt;DR!$B413,"ERR",DR!BQ413))</f>
        <v/>
      </c>
      <c r="AG411" s="2" t="str">
        <f>IF(COUNT($A411)=0,"",IF(AF411="3E","3E",IF(AF411="","I",LOOKUP(AF411/AH$2,{0,0.4,0.45,0.5,0.55,0.6,0.65,0.7,0.75,0.8,1},{"F","D","C","C+","B-","B","B+","A-","A","A+"}))))</f>
        <v/>
      </c>
      <c r="AH411" s="99" t="str">
        <f>IF(COUNT($A411)=0,"",IF(AF411="","--",IF(AF411="3E","3E",LOOKUP(AF411/AH$2,{0,0.4,0.45,0.5,0.55,0.6,0.65,0.7,0.75,0.8,1},{0,2,2.25,2.5,2.75,3,3.25,3.5,3.75,4}))))</f>
        <v/>
      </c>
      <c r="AI411" s="5" t="str">
        <f>IF(COUNT($A411)=0,"",IF($A411&lt;&gt;DR!$B413,"ERR",DR!BY413))</f>
        <v/>
      </c>
      <c r="AJ411" s="2" t="str">
        <f>IF(COUNT($A411)=0,"",IF(AI411="3E","3E",IF(AI411="","I",LOOKUP(AI411/AK$2,{0,0.4,0.45,0.5,0.55,0.6,0.65,0.7,0.75,0.8,1},{"F","D","C","C+","B-","B","B+","A-","A","A+"}))))</f>
        <v/>
      </c>
      <c r="AK411" s="103" t="str">
        <f>IF(COUNT($A411)=0,"",IF(AI411="","--",IF(AI411="3E","3E",LOOKUP(AI411/AK$2,{0,0.4,0.45,0.5,0.55,0.6,0.65,0.7,0.75,0.8,1},{0,2,2.25,2.5,2.75,3,3.25,3.5,3.75,4}))))</f>
        <v/>
      </c>
      <c r="AL411" s="94" t="str">
        <f>IFERROR(IF(COUNT($A411)=0,"",IF(COUNT(W411)=0,"--",IF(COUNTIF(B411:AK411,"3E")&gt;0,"3E",SUM(IF(D411&gt;=2,D411*$D$3),IF(G411&gt;=2,G411*$G$3),IF(J411&gt;=2,J411*$J$3),IF(M411&gt;=2,M411*$M$3),IF(P411&gt;=2,P411*$P$3),IF(S411&gt;=2,S411*$S$3),IF(V411&gt;=2,V411*$V$3),IF(Y411&gt;=2,Y411*$Y$3),IF(AB411&gt;=2,AB411*$AB$3),IF(AE411&gt;=2,AE411*$AE$3),IF(AH411&gt;=2,AH411*$AH$3),IF(AK411&gt;=2,AK411*$AK$3))))),"")</f>
        <v/>
      </c>
      <c r="AM411" s="4" t="str">
        <f>IF(COUNT($A411)=0,"",IF(COUNT(W411)=0,"--",IF(COUNTIF(B411:Y411,"3E")&gt;0,"3E",TRUNC(SUM(IF(N(D411)&gt;=2,D$3*D411,0),IF(N(G411)&gt;=2,G$3*G411,0),IF(N(J411)&gt;=2,J$3*J411,0),IF(N(M411)&gt;=2,M$3*M411,0),IF(N(P411)&gt;=2,P$3*P411,0),IF(N(S411)&gt;=2,S$3*S411,0),IF(N(AB411)&gt;=2,AB$3*AB411,0),IF(N(AE411)&gt;=2,AE$3*AE411,0),IF(N(AH411)&gt;=2,AH$3*AH411,0),IF(N(V411)&gt;=2,V$3*V411,0),IF(N(Y411)&gt;=2,Y$3*Y411,0))/TCP,3))))</f>
        <v/>
      </c>
      <c r="AN411" s="2" t="str">
        <f>IFERROR(IF(COUNT($A411)=0,"",IF(COUNT(W411)=0,"--",IF(COUNTIF(B411:AK411,"3E")&gt;0,"3E",SUM(IF(D411&gt;=2,$D$3),IF(G411&gt;=2,$G$3),IF(J411&gt;=2,$J$3),IF(M411&gt;=2,$M$3),IF(P411&gt;=2,$P$3),IF(S411&gt;=2,$S$3),IF(V411&gt;=2,$V$3),IF(Y411&gt;=2,$Y$3),IF(AB411&gt;=2,$AB$3),IF(AE411&gt;=2,$AE$3),IF(AH411&gt;=2,$AH$3),IF(AK411&gt;=2,$AK$3))))),"")</f>
        <v/>
      </c>
      <c r="AO411" s="2" t="str">
        <f>IF(AM411="3E","3E",IF(COUNT($A411)=0,"",IF(COUNT(AK411)=0,"I",LOOKUP(AM411,{0,2,2.25,2.5,2.75,3,3.25,3.5,3.75,4},{"F","D","C","C+","B-","B","B+","A-","A","A+"}))))</f>
        <v/>
      </c>
      <c r="AP411" s="2" t="str">
        <f>IF(AM411="3E","3E",IF(OR(COUNT($A411)=0,COUNT(W411)=0),"",IF(AND(Y411&gt;=2,AM411&gt;=2,AN411&gt;=28),"PASS","FAIL")))</f>
        <v/>
      </c>
      <c r="AQ411" s="2" t="str">
        <f>IF(COUNT($A411)=0,"",IF(AP411="3E","3E",IF(AP411="PASS",CONCATENATE(IF(N(D411)&lt;2,"411F,",""),IF(N(G411)&lt;2,"412F,",""),IF(N(J411)&lt;2,"413F,",""),IF(N(M411)&lt;2,"421F,",""),IF(N(P411)&lt;2,"422F,",""),IF(N(S411)&lt;2,"423F,",""),IF(N(AB411)&lt;2,"431F,",""),IF(N(AE411)&lt;2,"432F,",""),IF(N(AH411)&lt;2,"433F,","")),"")))</f>
        <v/>
      </c>
      <c r="AR411" s="6" t="str">
        <f t="shared" si="7"/>
        <v/>
      </c>
    </row>
    <row r="412" spans="1:44" ht="18.95" customHeight="1" x14ac:dyDescent="0.25">
      <c r="A412" s="93" t="str">
        <f>IF(DR!$B414="","",DR!$B414)</f>
        <v/>
      </c>
      <c r="B412" s="5" t="str">
        <f>IF(COUNT($A412)=0,"",IF($A412&lt;&gt;DR!$B414,"ERR",DR!J414))</f>
        <v/>
      </c>
      <c r="C412" s="2" t="str">
        <f>IF(COUNT($A412)=0,"",IF(B412="3E","3E",IF(B412="","I",LOOKUP(B412/D$2,{0,0.4,0.45,0.5,0.55,0.6,0.65,0.7,0.75,0.8,1},{"F","D","C","C+","B-","B","B+","A-","A","A+"}))))</f>
        <v/>
      </c>
      <c r="D412" s="99" t="str">
        <f>IF(COUNT($A412)=0,"",IF(B412="","--",IF(B412="3E","3E",LOOKUP(B412/D$2,{0,0.4,0.45,0.5,0.55,0.6,0.65,0.7,0.75,0.8,1},{0,2,2.25,2.5,2.75,3,3.25,3.5,3.75,4}))))</f>
        <v/>
      </c>
      <c r="E412" s="5" t="str">
        <f>IF(COUNT($A412)=0,"",IF($A412&lt;&gt;DR!$B414,"ERR",DR!R414))</f>
        <v/>
      </c>
      <c r="F412" s="2" t="str">
        <f>IF(COUNT($A412)=0,"",IF(E412="3E","3E",IF(E412="","I",LOOKUP(E412/G$2,{0,0.4,0.45,0.5,0.55,0.6,0.65,0.7,0.75,0.8,1},{"F","D","C","C+","B-","B","B+","A-","A","A+"}))))</f>
        <v/>
      </c>
      <c r="G412" s="99" t="str">
        <f>IF(COUNT($A412)=0,"",IF(E412="","--",IF(E412="3E","3E",LOOKUP(E412/G$2,{0,0.4,0.45,0.5,0.55,0.6,0.65,0.7,0.75,0.8,1},{0,2,2.25,2.5,2.75,3,3.25,3.5,3.75,4}))))</f>
        <v/>
      </c>
      <c r="H412" s="5" t="str">
        <f>IF(COUNT($A412)=0,"",IF($A412&lt;&gt;DR!$B414,"ERR",DR!Z414))</f>
        <v/>
      </c>
      <c r="I412" s="2" t="str">
        <f>IF(COUNT($A412)=0,"",IF(H412="3E","3E",IF(H412="","I",LOOKUP(H412/J$2,{0,0.4,0.45,0.5,0.55,0.6,0.65,0.7,0.75,0.8,1},{"F","D","C","C+","B-","B","B+","A-","A","A+"}))))</f>
        <v/>
      </c>
      <c r="J412" s="99" t="str">
        <f>IF(COUNT($A412)=0,"",IF(H412="","--",IF(H412="3E","3E",LOOKUP(H412/J$2,{0,0.4,0.45,0.5,0.55,0.6,0.65,0.7,0.75,0.8,1},{0,2,2.25,2.5,2.75,3,3.25,3.5,3.75,4}))))</f>
        <v/>
      </c>
      <c r="K412" s="5" t="str">
        <f>IF(COUNT($A412)=0,"",IF($A412&lt;&gt;DR!$B414,"ERR",DR!AH414))</f>
        <v/>
      </c>
      <c r="L412" s="2" t="str">
        <f>IF(COUNT($A412)=0,"",IF(K412="3E","3E",IF(K412="","I",LOOKUP(K412/M$2,{0,0.4,0.45,0.5,0.55,0.6,0.65,0.7,0.75,0.8,1},{"F","D","C","C+","B-","B","B+","A-","A","A+"}))))</f>
        <v/>
      </c>
      <c r="M412" s="99" t="str">
        <f>IF(COUNT($A412)=0,"",IF(K412="","--",IF(K412="3E","3E",LOOKUP(K412/M$2,{0,0.4,0.45,0.5,0.55,0.6,0.65,0.7,0.75,0.8,1},{0,2,2.25,2.5,2.75,3,3.25,3.5,3.75,4}))))</f>
        <v/>
      </c>
      <c r="N412" s="5" t="str">
        <f>IF(COUNT($A412)=0,"",IF($A412&lt;&gt;DR!$B414,"ERR",DR!AP414))</f>
        <v/>
      </c>
      <c r="O412" s="2" t="str">
        <f>IF(COUNT($A412)=0,"",IF(N412="3E","3E",IF(N412="","I",LOOKUP(N412/P$2,{0,0.4,0.45,0.5,0.55,0.6,0.65,0.7,0.75,0.8,1},{"F","D","C","C+","B-","B","B+","A-","A","A+"}))))</f>
        <v/>
      </c>
      <c r="P412" s="99" t="str">
        <f>IF(COUNT($A412)=0,"",IF(N412="","--",IF(N412="3E","3E",LOOKUP(N412/P$2,{0,0.4,0.45,0.5,0.55,0.6,0.65,0.7,0.75,0.8,1},{0,2,2.25,2.5,2.75,3,3.25,3.5,3.75,4}))))</f>
        <v/>
      </c>
      <c r="Q412" s="5" t="str">
        <f>IF(COUNT($A412)=0,"",IF($A412&lt;&gt;DR!$B414,"ERR",DR!AX414))</f>
        <v/>
      </c>
      <c r="R412" s="2" t="str">
        <f>IF(COUNT($A412)=0,"",IF(Q412="3E","3E",IF(Q412="","I",LOOKUP(Q412/S$2,{0,0.4,0.45,0.5,0.55,0.6,0.65,0.7,0.75,0.8,1},{"F","D","C","C+","B-","B","B+","A-","A","A+"}))))</f>
        <v/>
      </c>
      <c r="S412" s="99" t="str">
        <f>IF(COUNT($A412)=0,"",IF(Q412="","--",IF(Q412="3E","3E",LOOKUP(Q412/S$2,{0,0.4,0.45,0.5,0.55,0.6,0.65,0.7,0.75,0.8,1},{0,2,2.25,2.5,2.75,3,3.25,3.5,3.75,4}))))</f>
        <v/>
      </c>
      <c r="T412" s="5" t="str">
        <f>IF(OR(COUNT($A412)=0,DR!BZ414=""),"",IF($A412&lt;&gt;DR!$B414,"ERR",DR!BZ414))</f>
        <v/>
      </c>
      <c r="U412" s="2" t="str">
        <f>IF(COUNT($A412)=0,"",IF(T412="3E","3E",IF(T412="","I",LOOKUP(T412/V$2,{0,0.4,0.45,0.5,0.55,0.6,0.65,0.7,0.75,0.8,1},{"F","D","C","C+","B-","B","B+","A-","A","A+"}))))</f>
        <v/>
      </c>
      <c r="V412" s="99" t="str">
        <f>IF(COUNT($A412)=0,"",IF(T412="","--",IF(T412="3E","3E",LOOKUP(T412/V$2,{0,0.4,0.45,0.5,0.55,0.6,0.65,0.7,0.75,0.8,1},{0,2,2.25,2.5,2.75,3,3.25,3.5,3.75,4}))))</f>
        <v/>
      </c>
      <c r="W412" s="5" t="str">
        <f>IF(COUNT($A412)=0,"",IF($A412&lt;&gt;DR!$B414,"ERR",IF(DR!$A414="IM",DR!CL414,DR!CK414)))</f>
        <v/>
      </c>
      <c r="X412" s="2" t="str">
        <f>IF(COUNT($A412)=0,"",IF(W412="3E","3E",IF(W412="","I",LOOKUP(W412/Y$2,{0,0.4,0.45,0.5,0.55,0.6,0.65,0.7,0.75,0.8,1},{"F","D","C","C+","B-","B","B+","A-","A","A+"}))))</f>
        <v/>
      </c>
      <c r="Y412" s="99" t="str">
        <f>IF(COUNT($A412)=0,"",IF(W412="","--",IF(W412="3E","3E",LOOKUP(W412/Y$2,{0,0.4,0.45,0.5,0.55,0.6,0.65,0.7,0.75,0.8,1},{0,2,2.25,2.5,2.75,3,3.25,3.5,3.75,4}))))</f>
        <v/>
      </c>
      <c r="Z412" s="5" t="str">
        <f>IF(COUNT($A412)=0,"",IF($A412&lt;&gt;DR!$B414,"ERR",DR!BF414))</f>
        <v/>
      </c>
      <c r="AA412" s="2" t="str">
        <f>IF(COUNT($A412)=0,"",IF(Z412="3E","3E",IF(Z412="","I",LOOKUP(Z412/AB$2,{0,0.4,0.45,0.5,0.55,0.6,0.65,0.7,0.75,0.8,1},{"F","D","C","C+","B-","B","B+","A-","A","A+"}))))</f>
        <v/>
      </c>
      <c r="AB412" s="99" t="str">
        <f>IF(COUNT($A412)=0,"",IF(Z412="","--",IF(Z412="3E","3E",LOOKUP(Z412/AB$2,{0,0.4,0.45,0.5,0.55,0.6,0.65,0.7,0.75,0.8,1},{0,2,2.25,2.5,2.75,3,3.25,3.5,3.75,4}))))</f>
        <v/>
      </c>
      <c r="AC412" s="5" t="str">
        <f>IF(COUNT($A412)=0,"",IF($A412&lt;&gt;DR!$B414,"ERR",DR!BG414))</f>
        <v/>
      </c>
      <c r="AD412" s="2" t="str">
        <f>IF(COUNT($A412)=0,"",IF(AC412="3E","3E",IF(AC412="","I",LOOKUP(AC412/AE$2,{0,0.4,0.45,0.5,0.55,0.6,0.65,0.7,0.75,0.8,1},{"F","D","C","C+","B-","B","B+","A-","A","A+"}))))</f>
        <v/>
      </c>
      <c r="AE412" s="99" t="str">
        <f>IF(COUNT($A412)=0,"",IF(AC412="","--",IF(AC412="3E","3E",LOOKUP(AC412/AE$2,{0,0.4,0.45,0.5,0.55,0.6,0.65,0.7,0.75,0.8,1},{0,2,2.25,2.5,2.75,3,3.25,3.5,3.75,4}))))</f>
        <v/>
      </c>
      <c r="AF412" s="5" t="str">
        <f>IF(COUNT($A412)=0,"",IF($A412&lt;&gt;DR!$B414,"ERR",DR!BQ414))</f>
        <v/>
      </c>
      <c r="AG412" s="2" t="str">
        <f>IF(COUNT($A412)=0,"",IF(AF412="3E","3E",IF(AF412="","I",LOOKUP(AF412/AH$2,{0,0.4,0.45,0.5,0.55,0.6,0.65,0.7,0.75,0.8,1},{"F","D","C","C+","B-","B","B+","A-","A","A+"}))))</f>
        <v/>
      </c>
      <c r="AH412" s="99" t="str">
        <f>IF(COUNT($A412)=0,"",IF(AF412="","--",IF(AF412="3E","3E",LOOKUP(AF412/AH$2,{0,0.4,0.45,0.5,0.55,0.6,0.65,0.7,0.75,0.8,1},{0,2,2.25,2.5,2.75,3,3.25,3.5,3.75,4}))))</f>
        <v/>
      </c>
      <c r="AI412" s="5" t="str">
        <f>IF(COUNT($A412)=0,"",IF($A412&lt;&gt;DR!$B414,"ERR",DR!BY414))</f>
        <v/>
      </c>
      <c r="AJ412" s="2" t="str">
        <f>IF(COUNT($A412)=0,"",IF(AI412="3E","3E",IF(AI412="","I",LOOKUP(AI412/AK$2,{0,0.4,0.45,0.5,0.55,0.6,0.65,0.7,0.75,0.8,1},{"F","D","C","C+","B-","B","B+","A-","A","A+"}))))</f>
        <v/>
      </c>
      <c r="AK412" s="103" t="str">
        <f>IF(COUNT($A412)=0,"",IF(AI412="","--",IF(AI412="3E","3E",LOOKUP(AI412/AK$2,{0,0.4,0.45,0.5,0.55,0.6,0.65,0.7,0.75,0.8,1},{0,2,2.25,2.5,2.75,3,3.25,3.5,3.75,4}))))</f>
        <v/>
      </c>
      <c r="AL412" s="94" t="str">
        <f>IFERROR(IF(COUNT($A412)=0,"",IF(COUNT(W412)=0,"--",IF(COUNTIF(B412:AK412,"3E")&gt;0,"3E",SUM(IF(D412&gt;=2,D412*$D$3),IF(G412&gt;=2,G412*$G$3),IF(J412&gt;=2,J412*$J$3),IF(M412&gt;=2,M412*$M$3),IF(P412&gt;=2,P412*$P$3),IF(S412&gt;=2,S412*$S$3),IF(V412&gt;=2,V412*$V$3),IF(Y412&gt;=2,Y412*$Y$3),IF(AB412&gt;=2,AB412*$AB$3),IF(AE412&gt;=2,AE412*$AE$3),IF(AH412&gt;=2,AH412*$AH$3),IF(AK412&gt;=2,AK412*$AK$3))))),"")</f>
        <v/>
      </c>
      <c r="AM412" s="4" t="str">
        <f>IF(COUNT($A412)=0,"",IF(COUNT(W412)=0,"--",IF(COUNTIF(B412:Y412,"3E")&gt;0,"3E",TRUNC(SUM(IF(N(D412)&gt;=2,D$3*D412,0),IF(N(G412)&gt;=2,G$3*G412,0),IF(N(J412)&gt;=2,J$3*J412,0),IF(N(M412)&gt;=2,M$3*M412,0),IF(N(P412)&gt;=2,P$3*P412,0),IF(N(S412)&gt;=2,S$3*S412,0),IF(N(AB412)&gt;=2,AB$3*AB412,0),IF(N(AE412)&gt;=2,AE$3*AE412,0),IF(N(AH412)&gt;=2,AH$3*AH412,0),IF(N(V412)&gt;=2,V$3*V412,0),IF(N(Y412)&gt;=2,Y$3*Y412,0))/TCP,3))))</f>
        <v/>
      </c>
      <c r="AN412" s="2" t="str">
        <f>IFERROR(IF(COUNT($A412)=0,"",IF(COUNT(W412)=0,"--",IF(COUNTIF(B412:AK412,"3E")&gt;0,"3E",SUM(IF(D412&gt;=2,$D$3),IF(G412&gt;=2,$G$3),IF(J412&gt;=2,$J$3),IF(M412&gt;=2,$M$3),IF(P412&gt;=2,$P$3),IF(S412&gt;=2,$S$3),IF(V412&gt;=2,$V$3),IF(Y412&gt;=2,$Y$3),IF(AB412&gt;=2,$AB$3),IF(AE412&gt;=2,$AE$3),IF(AH412&gt;=2,$AH$3),IF(AK412&gt;=2,$AK$3))))),"")</f>
        <v/>
      </c>
      <c r="AO412" s="2" t="str">
        <f>IF(AM412="3E","3E",IF(COUNT($A412)=0,"",IF(COUNT(AK412)=0,"I",LOOKUP(AM412,{0,2,2.25,2.5,2.75,3,3.25,3.5,3.75,4},{"F","D","C","C+","B-","B","B+","A-","A","A+"}))))</f>
        <v/>
      </c>
      <c r="AP412" s="2" t="str">
        <f>IF(AM412="3E","3E",IF(OR(COUNT($A412)=0,COUNT(W412)=0),"",IF(AND(Y412&gt;=2,AM412&gt;=2,AN412&gt;=28),"PASS","FAIL")))</f>
        <v/>
      </c>
      <c r="AQ412" s="2" t="str">
        <f>IF(COUNT($A412)=0,"",IF(AP412="3E","3E",IF(AP412="PASS",CONCATENATE(IF(N(D412)&lt;2,"411F,",""),IF(N(G412)&lt;2,"412F,",""),IF(N(J412)&lt;2,"413F,",""),IF(N(M412)&lt;2,"421F,",""),IF(N(P412)&lt;2,"422F,",""),IF(N(S412)&lt;2,"423F,",""),IF(N(AB412)&lt;2,"431F,",""),IF(N(AE412)&lt;2,"432F,",""),IF(N(AH412)&lt;2,"433F,","")),"")))</f>
        <v/>
      </c>
      <c r="AR412" s="6" t="str">
        <f t="shared" si="7"/>
        <v/>
      </c>
    </row>
    <row r="413" spans="1:44" ht="18.95" customHeight="1" x14ac:dyDescent="0.25">
      <c r="A413" s="93" t="str">
        <f>IF(DR!$B415="","",DR!$B415)</f>
        <v/>
      </c>
      <c r="B413" s="5" t="str">
        <f>IF(COUNT($A413)=0,"",IF($A413&lt;&gt;DR!$B415,"ERR",DR!J415))</f>
        <v/>
      </c>
      <c r="C413" s="2" t="str">
        <f>IF(COUNT($A413)=0,"",IF(B413="3E","3E",IF(B413="","I",LOOKUP(B413/D$2,{0,0.4,0.45,0.5,0.55,0.6,0.65,0.7,0.75,0.8,1},{"F","D","C","C+","B-","B","B+","A-","A","A+"}))))</f>
        <v/>
      </c>
      <c r="D413" s="99" t="str">
        <f>IF(COUNT($A413)=0,"",IF(B413="","--",IF(B413="3E","3E",LOOKUP(B413/D$2,{0,0.4,0.45,0.5,0.55,0.6,0.65,0.7,0.75,0.8,1},{0,2,2.25,2.5,2.75,3,3.25,3.5,3.75,4}))))</f>
        <v/>
      </c>
      <c r="E413" s="5" t="str">
        <f>IF(COUNT($A413)=0,"",IF($A413&lt;&gt;DR!$B415,"ERR",DR!R415))</f>
        <v/>
      </c>
      <c r="F413" s="2" t="str">
        <f>IF(COUNT($A413)=0,"",IF(E413="3E","3E",IF(E413="","I",LOOKUP(E413/G$2,{0,0.4,0.45,0.5,0.55,0.6,0.65,0.7,0.75,0.8,1},{"F","D","C","C+","B-","B","B+","A-","A","A+"}))))</f>
        <v/>
      </c>
      <c r="G413" s="99" t="str">
        <f>IF(COUNT($A413)=0,"",IF(E413="","--",IF(E413="3E","3E",LOOKUP(E413/G$2,{0,0.4,0.45,0.5,0.55,0.6,0.65,0.7,0.75,0.8,1},{0,2,2.25,2.5,2.75,3,3.25,3.5,3.75,4}))))</f>
        <v/>
      </c>
      <c r="H413" s="5" t="str">
        <f>IF(COUNT($A413)=0,"",IF($A413&lt;&gt;DR!$B415,"ERR",DR!Z415))</f>
        <v/>
      </c>
      <c r="I413" s="2" t="str">
        <f>IF(COUNT($A413)=0,"",IF(H413="3E","3E",IF(H413="","I",LOOKUP(H413/J$2,{0,0.4,0.45,0.5,0.55,0.6,0.65,0.7,0.75,0.8,1},{"F","D","C","C+","B-","B","B+","A-","A","A+"}))))</f>
        <v/>
      </c>
      <c r="J413" s="99" t="str">
        <f>IF(COUNT($A413)=0,"",IF(H413="","--",IF(H413="3E","3E",LOOKUP(H413/J$2,{0,0.4,0.45,0.5,0.55,0.6,0.65,0.7,0.75,0.8,1},{0,2,2.25,2.5,2.75,3,3.25,3.5,3.75,4}))))</f>
        <v/>
      </c>
      <c r="K413" s="5" t="str">
        <f>IF(COUNT($A413)=0,"",IF($A413&lt;&gt;DR!$B415,"ERR",DR!AH415))</f>
        <v/>
      </c>
      <c r="L413" s="2" t="str">
        <f>IF(COUNT($A413)=0,"",IF(K413="3E","3E",IF(K413="","I",LOOKUP(K413/M$2,{0,0.4,0.45,0.5,0.55,0.6,0.65,0.7,0.75,0.8,1},{"F","D","C","C+","B-","B","B+","A-","A","A+"}))))</f>
        <v/>
      </c>
      <c r="M413" s="99" t="str">
        <f>IF(COUNT($A413)=0,"",IF(K413="","--",IF(K413="3E","3E",LOOKUP(K413/M$2,{0,0.4,0.45,0.5,0.55,0.6,0.65,0.7,0.75,0.8,1},{0,2,2.25,2.5,2.75,3,3.25,3.5,3.75,4}))))</f>
        <v/>
      </c>
      <c r="N413" s="5" t="str">
        <f>IF(COUNT($A413)=0,"",IF($A413&lt;&gt;DR!$B415,"ERR",DR!AP415))</f>
        <v/>
      </c>
      <c r="O413" s="2" t="str">
        <f>IF(COUNT($A413)=0,"",IF(N413="3E","3E",IF(N413="","I",LOOKUP(N413/P$2,{0,0.4,0.45,0.5,0.55,0.6,0.65,0.7,0.75,0.8,1},{"F","D","C","C+","B-","B","B+","A-","A","A+"}))))</f>
        <v/>
      </c>
      <c r="P413" s="99" t="str">
        <f>IF(COUNT($A413)=0,"",IF(N413="","--",IF(N413="3E","3E",LOOKUP(N413/P$2,{0,0.4,0.45,0.5,0.55,0.6,0.65,0.7,0.75,0.8,1},{0,2,2.25,2.5,2.75,3,3.25,3.5,3.75,4}))))</f>
        <v/>
      </c>
      <c r="Q413" s="5" t="str">
        <f>IF(COUNT($A413)=0,"",IF($A413&lt;&gt;DR!$B415,"ERR",DR!AX415))</f>
        <v/>
      </c>
      <c r="R413" s="2" t="str">
        <f>IF(COUNT($A413)=0,"",IF(Q413="3E","3E",IF(Q413="","I",LOOKUP(Q413/S$2,{0,0.4,0.45,0.5,0.55,0.6,0.65,0.7,0.75,0.8,1},{"F","D","C","C+","B-","B","B+","A-","A","A+"}))))</f>
        <v/>
      </c>
      <c r="S413" s="99" t="str">
        <f>IF(COUNT($A413)=0,"",IF(Q413="","--",IF(Q413="3E","3E",LOOKUP(Q413/S$2,{0,0.4,0.45,0.5,0.55,0.6,0.65,0.7,0.75,0.8,1},{0,2,2.25,2.5,2.75,3,3.25,3.5,3.75,4}))))</f>
        <v/>
      </c>
      <c r="T413" s="5" t="str">
        <f>IF(OR(COUNT($A413)=0,DR!BZ415=""),"",IF($A413&lt;&gt;DR!$B415,"ERR",DR!BZ415))</f>
        <v/>
      </c>
      <c r="U413" s="2" t="str">
        <f>IF(COUNT($A413)=0,"",IF(T413="3E","3E",IF(T413="","I",LOOKUP(T413/V$2,{0,0.4,0.45,0.5,0.55,0.6,0.65,0.7,0.75,0.8,1},{"F","D","C","C+","B-","B","B+","A-","A","A+"}))))</f>
        <v/>
      </c>
      <c r="V413" s="99" t="str">
        <f>IF(COUNT($A413)=0,"",IF(T413="","--",IF(T413="3E","3E",LOOKUP(T413/V$2,{0,0.4,0.45,0.5,0.55,0.6,0.65,0.7,0.75,0.8,1},{0,2,2.25,2.5,2.75,3,3.25,3.5,3.75,4}))))</f>
        <v/>
      </c>
      <c r="W413" s="5" t="str">
        <f>IF(COUNT($A413)=0,"",IF($A413&lt;&gt;DR!$B415,"ERR",IF(DR!$A415="IM",DR!CL415,DR!CK415)))</f>
        <v/>
      </c>
      <c r="X413" s="2" t="str">
        <f>IF(COUNT($A413)=0,"",IF(W413="3E","3E",IF(W413="","I",LOOKUP(W413/Y$2,{0,0.4,0.45,0.5,0.55,0.6,0.65,0.7,0.75,0.8,1},{"F","D","C","C+","B-","B","B+","A-","A","A+"}))))</f>
        <v/>
      </c>
      <c r="Y413" s="99" t="str">
        <f>IF(COUNT($A413)=0,"",IF(W413="","--",IF(W413="3E","3E",LOOKUP(W413/Y$2,{0,0.4,0.45,0.5,0.55,0.6,0.65,0.7,0.75,0.8,1},{0,2,2.25,2.5,2.75,3,3.25,3.5,3.75,4}))))</f>
        <v/>
      </c>
      <c r="Z413" s="5" t="str">
        <f>IF(COUNT($A413)=0,"",IF($A413&lt;&gt;DR!$B415,"ERR",DR!BF415))</f>
        <v/>
      </c>
      <c r="AA413" s="2" t="str">
        <f>IF(COUNT($A413)=0,"",IF(Z413="3E","3E",IF(Z413="","I",LOOKUP(Z413/AB$2,{0,0.4,0.45,0.5,0.55,0.6,0.65,0.7,0.75,0.8,1},{"F","D","C","C+","B-","B","B+","A-","A","A+"}))))</f>
        <v/>
      </c>
      <c r="AB413" s="99" t="str">
        <f>IF(COUNT($A413)=0,"",IF(Z413="","--",IF(Z413="3E","3E",LOOKUP(Z413/AB$2,{0,0.4,0.45,0.5,0.55,0.6,0.65,0.7,0.75,0.8,1},{0,2,2.25,2.5,2.75,3,3.25,3.5,3.75,4}))))</f>
        <v/>
      </c>
      <c r="AC413" s="5" t="str">
        <f>IF(COUNT($A413)=0,"",IF($A413&lt;&gt;DR!$B415,"ERR",DR!BG415))</f>
        <v/>
      </c>
      <c r="AD413" s="2" t="str">
        <f>IF(COUNT($A413)=0,"",IF(AC413="3E","3E",IF(AC413="","I",LOOKUP(AC413/AE$2,{0,0.4,0.45,0.5,0.55,0.6,0.65,0.7,0.75,0.8,1},{"F","D","C","C+","B-","B","B+","A-","A","A+"}))))</f>
        <v/>
      </c>
      <c r="AE413" s="99" t="str">
        <f>IF(COUNT($A413)=0,"",IF(AC413="","--",IF(AC413="3E","3E",LOOKUP(AC413/AE$2,{0,0.4,0.45,0.5,0.55,0.6,0.65,0.7,0.75,0.8,1},{0,2,2.25,2.5,2.75,3,3.25,3.5,3.75,4}))))</f>
        <v/>
      </c>
      <c r="AF413" s="5" t="str">
        <f>IF(COUNT($A413)=0,"",IF($A413&lt;&gt;DR!$B415,"ERR",DR!BQ415))</f>
        <v/>
      </c>
      <c r="AG413" s="2" t="str">
        <f>IF(COUNT($A413)=0,"",IF(AF413="3E","3E",IF(AF413="","I",LOOKUP(AF413/AH$2,{0,0.4,0.45,0.5,0.55,0.6,0.65,0.7,0.75,0.8,1},{"F","D","C","C+","B-","B","B+","A-","A","A+"}))))</f>
        <v/>
      </c>
      <c r="AH413" s="99" t="str">
        <f>IF(COUNT($A413)=0,"",IF(AF413="","--",IF(AF413="3E","3E",LOOKUP(AF413/AH$2,{0,0.4,0.45,0.5,0.55,0.6,0.65,0.7,0.75,0.8,1},{0,2,2.25,2.5,2.75,3,3.25,3.5,3.75,4}))))</f>
        <v/>
      </c>
      <c r="AI413" s="5" t="str">
        <f>IF(COUNT($A413)=0,"",IF($A413&lt;&gt;DR!$B415,"ERR",DR!BY415))</f>
        <v/>
      </c>
      <c r="AJ413" s="2" t="str">
        <f>IF(COUNT($A413)=0,"",IF(AI413="3E","3E",IF(AI413="","I",LOOKUP(AI413/AK$2,{0,0.4,0.45,0.5,0.55,0.6,0.65,0.7,0.75,0.8,1},{"F","D","C","C+","B-","B","B+","A-","A","A+"}))))</f>
        <v/>
      </c>
      <c r="AK413" s="103" t="str">
        <f>IF(COUNT($A413)=0,"",IF(AI413="","--",IF(AI413="3E","3E",LOOKUP(AI413/AK$2,{0,0.4,0.45,0.5,0.55,0.6,0.65,0.7,0.75,0.8,1},{0,2,2.25,2.5,2.75,3,3.25,3.5,3.75,4}))))</f>
        <v/>
      </c>
      <c r="AL413" s="94" t="str">
        <f>IFERROR(IF(COUNT($A413)=0,"",IF(COUNT(W413)=0,"--",IF(COUNTIF(B413:AK413,"3E")&gt;0,"3E",SUM(IF(D413&gt;=2,D413*$D$3),IF(G413&gt;=2,G413*$G$3),IF(J413&gt;=2,J413*$J$3),IF(M413&gt;=2,M413*$M$3),IF(P413&gt;=2,P413*$P$3),IF(S413&gt;=2,S413*$S$3),IF(V413&gt;=2,V413*$V$3),IF(Y413&gt;=2,Y413*$Y$3),IF(AB413&gt;=2,AB413*$AB$3),IF(AE413&gt;=2,AE413*$AE$3),IF(AH413&gt;=2,AH413*$AH$3),IF(AK413&gt;=2,AK413*$AK$3))))),"")</f>
        <v/>
      </c>
      <c r="AM413" s="4" t="str">
        <f>IF(COUNT($A413)=0,"",IF(COUNT(W413)=0,"--",IF(COUNTIF(B413:Y413,"3E")&gt;0,"3E",TRUNC(SUM(IF(N(D413)&gt;=2,D$3*D413,0),IF(N(G413)&gt;=2,G$3*G413,0),IF(N(J413)&gt;=2,J$3*J413,0),IF(N(M413)&gt;=2,M$3*M413,0),IF(N(P413)&gt;=2,P$3*P413,0),IF(N(S413)&gt;=2,S$3*S413,0),IF(N(AB413)&gt;=2,AB$3*AB413,0),IF(N(AE413)&gt;=2,AE$3*AE413,0),IF(N(AH413)&gt;=2,AH$3*AH413,0),IF(N(V413)&gt;=2,V$3*V413,0),IF(N(Y413)&gt;=2,Y$3*Y413,0))/TCP,3))))</f>
        <v/>
      </c>
      <c r="AN413" s="2" t="str">
        <f>IFERROR(IF(COUNT($A413)=0,"",IF(COUNT(W413)=0,"--",IF(COUNTIF(B413:AK413,"3E")&gt;0,"3E",SUM(IF(D413&gt;=2,$D$3),IF(G413&gt;=2,$G$3),IF(J413&gt;=2,$J$3),IF(M413&gt;=2,$M$3),IF(P413&gt;=2,$P$3),IF(S413&gt;=2,$S$3),IF(V413&gt;=2,$V$3),IF(Y413&gt;=2,$Y$3),IF(AB413&gt;=2,$AB$3),IF(AE413&gt;=2,$AE$3),IF(AH413&gt;=2,$AH$3),IF(AK413&gt;=2,$AK$3))))),"")</f>
        <v/>
      </c>
      <c r="AO413" s="2" t="str">
        <f>IF(AM413="3E","3E",IF(COUNT($A413)=0,"",IF(COUNT(AK413)=0,"I",LOOKUP(AM413,{0,2,2.25,2.5,2.75,3,3.25,3.5,3.75,4},{"F","D","C","C+","B-","B","B+","A-","A","A+"}))))</f>
        <v/>
      </c>
      <c r="AP413" s="2" t="str">
        <f>IF(AM413="3E","3E",IF(OR(COUNT($A413)=0,COUNT(W413)=0),"",IF(AND(Y413&gt;=2,AM413&gt;=2,AN413&gt;=28),"PASS","FAIL")))</f>
        <v/>
      </c>
      <c r="AQ413" s="2" t="str">
        <f>IF(COUNT($A413)=0,"",IF(AP413="3E","3E",IF(AP413="PASS",CONCATENATE(IF(N(D413)&lt;2,"411F,",""),IF(N(G413)&lt;2,"412F,",""),IF(N(J413)&lt;2,"413F,",""),IF(N(M413)&lt;2,"421F,",""),IF(N(P413)&lt;2,"422F,",""),IF(N(S413)&lt;2,"423F,",""),IF(N(AB413)&lt;2,"431F,",""),IF(N(AE413)&lt;2,"432F,",""),IF(N(AH413)&lt;2,"433F,","")),"")))</f>
        <v/>
      </c>
      <c r="AR413" s="6" t="str">
        <f t="shared" si="7"/>
        <v/>
      </c>
    </row>
    <row r="414" spans="1:44" ht="18.95" customHeight="1" x14ac:dyDescent="0.25">
      <c r="A414" s="93" t="str">
        <f>IF(DR!$B416="","",DR!$B416)</f>
        <v/>
      </c>
      <c r="B414" s="5" t="str">
        <f>IF(COUNT($A414)=0,"",IF($A414&lt;&gt;DR!$B416,"ERR",DR!J416))</f>
        <v/>
      </c>
      <c r="C414" s="2" t="str">
        <f>IF(COUNT($A414)=0,"",IF(B414="3E","3E",IF(B414="","I",LOOKUP(B414/D$2,{0,0.4,0.45,0.5,0.55,0.6,0.65,0.7,0.75,0.8,1},{"F","D","C","C+","B-","B","B+","A-","A","A+"}))))</f>
        <v/>
      </c>
      <c r="D414" s="99" t="str">
        <f>IF(COUNT($A414)=0,"",IF(B414="","--",IF(B414="3E","3E",LOOKUP(B414/D$2,{0,0.4,0.45,0.5,0.55,0.6,0.65,0.7,0.75,0.8,1},{0,2,2.25,2.5,2.75,3,3.25,3.5,3.75,4}))))</f>
        <v/>
      </c>
      <c r="E414" s="5" t="str">
        <f>IF(COUNT($A414)=0,"",IF($A414&lt;&gt;DR!$B416,"ERR",DR!R416))</f>
        <v/>
      </c>
      <c r="F414" s="2" t="str">
        <f>IF(COUNT($A414)=0,"",IF(E414="3E","3E",IF(E414="","I",LOOKUP(E414/G$2,{0,0.4,0.45,0.5,0.55,0.6,0.65,0.7,0.75,0.8,1},{"F","D","C","C+","B-","B","B+","A-","A","A+"}))))</f>
        <v/>
      </c>
      <c r="G414" s="99" t="str">
        <f>IF(COUNT($A414)=0,"",IF(E414="","--",IF(E414="3E","3E",LOOKUP(E414/G$2,{0,0.4,0.45,0.5,0.55,0.6,0.65,0.7,0.75,0.8,1},{0,2,2.25,2.5,2.75,3,3.25,3.5,3.75,4}))))</f>
        <v/>
      </c>
      <c r="H414" s="5" t="str">
        <f>IF(COUNT($A414)=0,"",IF($A414&lt;&gt;DR!$B416,"ERR",DR!Z416))</f>
        <v/>
      </c>
      <c r="I414" s="2" t="str">
        <f>IF(COUNT($A414)=0,"",IF(H414="3E","3E",IF(H414="","I",LOOKUP(H414/J$2,{0,0.4,0.45,0.5,0.55,0.6,0.65,0.7,0.75,0.8,1},{"F","D","C","C+","B-","B","B+","A-","A","A+"}))))</f>
        <v/>
      </c>
      <c r="J414" s="99" t="str">
        <f>IF(COUNT($A414)=0,"",IF(H414="","--",IF(H414="3E","3E",LOOKUP(H414/J$2,{0,0.4,0.45,0.5,0.55,0.6,0.65,0.7,0.75,0.8,1},{0,2,2.25,2.5,2.75,3,3.25,3.5,3.75,4}))))</f>
        <v/>
      </c>
      <c r="K414" s="5" t="str">
        <f>IF(COUNT($A414)=0,"",IF($A414&lt;&gt;DR!$B416,"ERR",DR!AH416))</f>
        <v/>
      </c>
      <c r="L414" s="2" t="str">
        <f>IF(COUNT($A414)=0,"",IF(K414="3E","3E",IF(K414="","I",LOOKUP(K414/M$2,{0,0.4,0.45,0.5,0.55,0.6,0.65,0.7,0.75,0.8,1},{"F","D","C","C+","B-","B","B+","A-","A","A+"}))))</f>
        <v/>
      </c>
      <c r="M414" s="99" t="str">
        <f>IF(COUNT($A414)=0,"",IF(K414="","--",IF(K414="3E","3E",LOOKUP(K414/M$2,{0,0.4,0.45,0.5,0.55,0.6,0.65,0.7,0.75,0.8,1},{0,2,2.25,2.5,2.75,3,3.25,3.5,3.75,4}))))</f>
        <v/>
      </c>
      <c r="N414" s="5" t="str">
        <f>IF(COUNT($A414)=0,"",IF($A414&lt;&gt;DR!$B416,"ERR",DR!AP416))</f>
        <v/>
      </c>
      <c r="O414" s="2" t="str">
        <f>IF(COUNT($A414)=0,"",IF(N414="3E","3E",IF(N414="","I",LOOKUP(N414/P$2,{0,0.4,0.45,0.5,0.55,0.6,0.65,0.7,0.75,0.8,1},{"F","D","C","C+","B-","B","B+","A-","A","A+"}))))</f>
        <v/>
      </c>
      <c r="P414" s="99" t="str">
        <f>IF(COUNT($A414)=0,"",IF(N414="","--",IF(N414="3E","3E",LOOKUP(N414/P$2,{0,0.4,0.45,0.5,0.55,0.6,0.65,0.7,0.75,0.8,1},{0,2,2.25,2.5,2.75,3,3.25,3.5,3.75,4}))))</f>
        <v/>
      </c>
      <c r="Q414" s="5" t="str">
        <f>IF(COUNT($A414)=0,"",IF($A414&lt;&gt;DR!$B416,"ERR",DR!AX416))</f>
        <v/>
      </c>
      <c r="R414" s="2" t="str">
        <f>IF(COUNT($A414)=0,"",IF(Q414="3E","3E",IF(Q414="","I",LOOKUP(Q414/S$2,{0,0.4,0.45,0.5,0.55,0.6,0.65,0.7,0.75,0.8,1},{"F","D","C","C+","B-","B","B+","A-","A","A+"}))))</f>
        <v/>
      </c>
      <c r="S414" s="99" t="str">
        <f>IF(COUNT($A414)=0,"",IF(Q414="","--",IF(Q414="3E","3E",LOOKUP(Q414/S$2,{0,0.4,0.45,0.5,0.55,0.6,0.65,0.7,0.75,0.8,1},{0,2,2.25,2.5,2.75,3,3.25,3.5,3.75,4}))))</f>
        <v/>
      </c>
      <c r="T414" s="5" t="str">
        <f>IF(OR(COUNT($A414)=0,DR!BZ416=""),"",IF($A414&lt;&gt;DR!$B416,"ERR",DR!BZ416))</f>
        <v/>
      </c>
      <c r="U414" s="2" t="str">
        <f>IF(COUNT($A414)=0,"",IF(T414="3E","3E",IF(T414="","I",LOOKUP(T414/V$2,{0,0.4,0.45,0.5,0.55,0.6,0.65,0.7,0.75,0.8,1},{"F","D","C","C+","B-","B","B+","A-","A","A+"}))))</f>
        <v/>
      </c>
      <c r="V414" s="99" t="str">
        <f>IF(COUNT($A414)=0,"",IF(T414="","--",IF(T414="3E","3E",LOOKUP(T414/V$2,{0,0.4,0.45,0.5,0.55,0.6,0.65,0.7,0.75,0.8,1},{0,2,2.25,2.5,2.75,3,3.25,3.5,3.75,4}))))</f>
        <v/>
      </c>
      <c r="W414" s="5" t="str">
        <f>IF(COUNT($A414)=0,"",IF($A414&lt;&gt;DR!$B416,"ERR",IF(DR!$A416="IM",DR!CL416,DR!CK416)))</f>
        <v/>
      </c>
      <c r="X414" s="2" t="str">
        <f>IF(COUNT($A414)=0,"",IF(W414="3E","3E",IF(W414="","I",LOOKUP(W414/Y$2,{0,0.4,0.45,0.5,0.55,0.6,0.65,0.7,0.75,0.8,1},{"F","D","C","C+","B-","B","B+","A-","A","A+"}))))</f>
        <v/>
      </c>
      <c r="Y414" s="99" t="str">
        <f>IF(COUNT($A414)=0,"",IF(W414="","--",IF(W414="3E","3E",LOOKUP(W414/Y$2,{0,0.4,0.45,0.5,0.55,0.6,0.65,0.7,0.75,0.8,1},{0,2,2.25,2.5,2.75,3,3.25,3.5,3.75,4}))))</f>
        <v/>
      </c>
      <c r="Z414" s="5" t="str">
        <f>IF(COUNT($A414)=0,"",IF($A414&lt;&gt;DR!$B416,"ERR",DR!BF416))</f>
        <v/>
      </c>
      <c r="AA414" s="2" t="str">
        <f>IF(COUNT($A414)=0,"",IF(Z414="3E","3E",IF(Z414="","I",LOOKUP(Z414/AB$2,{0,0.4,0.45,0.5,0.55,0.6,0.65,0.7,0.75,0.8,1},{"F","D","C","C+","B-","B","B+","A-","A","A+"}))))</f>
        <v/>
      </c>
      <c r="AB414" s="99" t="str">
        <f>IF(COUNT($A414)=0,"",IF(Z414="","--",IF(Z414="3E","3E",LOOKUP(Z414/AB$2,{0,0.4,0.45,0.5,0.55,0.6,0.65,0.7,0.75,0.8,1},{0,2,2.25,2.5,2.75,3,3.25,3.5,3.75,4}))))</f>
        <v/>
      </c>
      <c r="AC414" s="5" t="str">
        <f>IF(COUNT($A414)=0,"",IF($A414&lt;&gt;DR!$B416,"ERR",DR!BG416))</f>
        <v/>
      </c>
      <c r="AD414" s="2" t="str">
        <f>IF(COUNT($A414)=0,"",IF(AC414="3E","3E",IF(AC414="","I",LOOKUP(AC414/AE$2,{0,0.4,0.45,0.5,0.55,0.6,0.65,0.7,0.75,0.8,1},{"F","D","C","C+","B-","B","B+","A-","A","A+"}))))</f>
        <v/>
      </c>
      <c r="AE414" s="99" t="str">
        <f>IF(COUNT($A414)=0,"",IF(AC414="","--",IF(AC414="3E","3E",LOOKUP(AC414/AE$2,{0,0.4,0.45,0.5,0.55,0.6,0.65,0.7,0.75,0.8,1},{0,2,2.25,2.5,2.75,3,3.25,3.5,3.75,4}))))</f>
        <v/>
      </c>
      <c r="AF414" s="5" t="str">
        <f>IF(COUNT($A414)=0,"",IF($A414&lt;&gt;DR!$B416,"ERR",DR!BQ416))</f>
        <v/>
      </c>
      <c r="AG414" s="2" t="str">
        <f>IF(COUNT($A414)=0,"",IF(AF414="3E","3E",IF(AF414="","I",LOOKUP(AF414/AH$2,{0,0.4,0.45,0.5,0.55,0.6,0.65,0.7,0.75,0.8,1},{"F","D","C","C+","B-","B","B+","A-","A","A+"}))))</f>
        <v/>
      </c>
      <c r="AH414" s="99" t="str">
        <f>IF(COUNT($A414)=0,"",IF(AF414="","--",IF(AF414="3E","3E",LOOKUP(AF414/AH$2,{0,0.4,0.45,0.5,0.55,0.6,0.65,0.7,0.75,0.8,1},{0,2,2.25,2.5,2.75,3,3.25,3.5,3.75,4}))))</f>
        <v/>
      </c>
      <c r="AI414" s="5" t="str">
        <f>IF(COUNT($A414)=0,"",IF($A414&lt;&gt;DR!$B416,"ERR",DR!BY416))</f>
        <v/>
      </c>
      <c r="AJ414" s="2" t="str">
        <f>IF(COUNT($A414)=0,"",IF(AI414="3E","3E",IF(AI414="","I",LOOKUP(AI414/AK$2,{0,0.4,0.45,0.5,0.55,0.6,0.65,0.7,0.75,0.8,1},{"F","D","C","C+","B-","B","B+","A-","A","A+"}))))</f>
        <v/>
      </c>
      <c r="AK414" s="103" t="str">
        <f>IF(COUNT($A414)=0,"",IF(AI414="","--",IF(AI414="3E","3E",LOOKUP(AI414/AK$2,{0,0.4,0.45,0.5,0.55,0.6,0.65,0.7,0.75,0.8,1},{0,2,2.25,2.5,2.75,3,3.25,3.5,3.75,4}))))</f>
        <v/>
      </c>
      <c r="AL414" s="94" t="str">
        <f>IFERROR(IF(COUNT($A414)=0,"",IF(COUNT(W414)=0,"--",IF(COUNTIF(B414:AK414,"3E")&gt;0,"3E",SUM(IF(D414&gt;=2,D414*$D$3),IF(G414&gt;=2,G414*$G$3),IF(J414&gt;=2,J414*$J$3),IF(M414&gt;=2,M414*$M$3),IF(P414&gt;=2,P414*$P$3),IF(S414&gt;=2,S414*$S$3),IF(V414&gt;=2,V414*$V$3),IF(Y414&gt;=2,Y414*$Y$3),IF(AB414&gt;=2,AB414*$AB$3),IF(AE414&gt;=2,AE414*$AE$3),IF(AH414&gt;=2,AH414*$AH$3),IF(AK414&gt;=2,AK414*$AK$3))))),"")</f>
        <v/>
      </c>
      <c r="AM414" s="4" t="str">
        <f>IF(COUNT($A414)=0,"",IF(COUNT(W414)=0,"--",IF(COUNTIF(B414:Y414,"3E")&gt;0,"3E",TRUNC(SUM(IF(N(D414)&gt;=2,D$3*D414,0),IF(N(G414)&gt;=2,G$3*G414,0),IF(N(J414)&gt;=2,J$3*J414,0),IF(N(M414)&gt;=2,M$3*M414,0),IF(N(P414)&gt;=2,P$3*P414,0),IF(N(S414)&gt;=2,S$3*S414,0),IF(N(AB414)&gt;=2,AB$3*AB414,0),IF(N(AE414)&gt;=2,AE$3*AE414,0),IF(N(AH414)&gt;=2,AH$3*AH414,0),IF(N(V414)&gt;=2,V$3*V414,0),IF(N(Y414)&gt;=2,Y$3*Y414,0))/TCP,3))))</f>
        <v/>
      </c>
      <c r="AN414" s="2" t="str">
        <f>IFERROR(IF(COUNT($A414)=0,"",IF(COUNT(W414)=0,"--",IF(COUNTIF(B414:AK414,"3E")&gt;0,"3E",SUM(IF(D414&gt;=2,$D$3),IF(G414&gt;=2,$G$3),IF(J414&gt;=2,$J$3),IF(M414&gt;=2,$M$3),IF(P414&gt;=2,$P$3),IF(S414&gt;=2,$S$3),IF(V414&gt;=2,$V$3),IF(Y414&gt;=2,$Y$3),IF(AB414&gt;=2,$AB$3),IF(AE414&gt;=2,$AE$3),IF(AH414&gt;=2,$AH$3),IF(AK414&gt;=2,$AK$3))))),"")</f>
        <v/>
      </c>
      <c r="AO414" s="2" t="str">
        <f>IF(AM414="3E","3E",IF(COUNT($A414)=0,"",IF(COUNT(AK414)=0,"I",LOOKUP(AM414,{0,2,2.25,2.5,2.75,3,3.25,3.5,3.75,4},{"F","D","C","C+","B-","B","B+","A-","A","A+"}))))</f>
        <v/>
      </c>
      <c r="AP414" s="2" t="str">
        <f>IF(AM414="3E","3E",IF(OR(COUNT($A414)=0,COUNT(W414)=0),"",IF(AND(Y414&gt;=2,AM414&gt;=2,AN414&gt;=28),"PASS","FAIL")))</f>
        <v/>
      </c>
      <c r="AQ414" s="2" t="str">
        <f>IF(COUNT($A414)=0,"",IF(AP414="3E","3E",IF(AP414="PASS",CONCATENATE(IF(N(D414)&lt;2,"411F,",""),IF(N(G414)&lt;2,"412F,",""),IF(N(J414)&lt;2,"413F,",""),IF(N(M414)&lt;2,"421F,",""),IF(N(P414)&lt;2,"422F,",""),IF(N(S414)&lt;2,"423F,",""),IF(N(AB414)&lt;2,"431F,",""),IF(N(AE414)&lt;2,"432F,",""),IF(N(AH414)&lt;2,"433F,","")),"")))</f>
        <v/>
      </c>
      <c r="AR414" s="6" t="str">
        <f t="shared" si="7"/>
        <v/>
      </c>
    </row>
    <row r="415" spans="1:44" ht="18.95" customHeight="1" x14ac:dyDescent="0.25">
      <c r="A415" s="93" t="str">
        <f>IF(DR!$B417="","",DR!$B417)</f>
        <v/>
      </c>
      <c r="B415" s="5" t="str">
        <f>IF(COUNT($A415)=0,"",IF($A415&lt;&gt;DR!$B417,"ERR",DR!J417))</f>
        <v/>
      </c>
      <c r="C415" s="2" t="str">
        <f>IF(COUNT($A415)=0,"",IF(B415="3E","3E",IF(B415="","I",LOOKUP(B415/D$2,{0,0.4,0.45,0.5,0.55,0.6,0.65,0.7,0.75,0.8,1},{"F","D","C","C+","B-","B","B+","A-","A","A+"}))))</f>
        <v/>
      </c>
      <c r="D415" s="99" t="str">
        <f>IF(COUNT($A415)=0,"",IF(B415="","--",IF(B415="3E","3E",LOOKUP(B415/D$2,{0,0.4,0.45,0.5,0.55,0.6,0.65,0.7,0.75,0.8,1},{0,2,2.25,2.5,2.75,3,3.25,3.5,3.75,4}))))</f>
        <v/>
      </c>
      <c r="E415" s="5" t="str">
        <f>IF(COUNT($A415)=0,"",IF($A415&lt;&gt;DR!$B417,"ERR",DR!R417))</f>
        <v/>
      </c>
      <c r="F415" s="2" t="str">
        <f>IF(COUNT($A415)=0,"",IF(E415="3E","3E",IF(E415="","I",LOOKUP(E415/G$2,{0,0.4,0.45,0.5,0.55,0.6,0.65,0.7,0.75,0.8,1},{"F","D","C","C+","B-","B","B+","A-","A","A+"}))))</f>
        <v/>
      </c>
      <c r="G415" s="99" t="str">
        <f>IF(COUNT($A415)=0,"",IF(E415="","--",IF(E415="3E","3E",LOOKUP(E415/G$2,{0,0.4,0.45,0.5,0.55,0.6,0.65,0.7,0.75,0.8,1},{0,2,2.25,2.5,2.75,3,3.25,3.5,3.75,4}))))</f>
        <v/>
      </c>
      <c r="H415" s="5" t="str">
        <f>IF(COUNT($A415)=0,"",IF($A415&lt;&gt;DR!$B417,"ERR",DR!Z417))</f>
        <v/>
      </c>
      <c r="I415" s="2" t="str">
        <f>IF(COUNT($A415)=0,"",IF(H415="3E","3E",IF(H415="","I",LOOKUP(H415/J$2,{0,0.4,0.45,0.5,0.55,0.6,0.65,0.7,0.75,0.8,1},{"F","D","C","C+","B-","B","B+","A-","A","A+"}))))</f>
        <v/>
      </c>
      <c r="J415" s="99" t="str">
        <f>IF(COUNT($A415)=0,"",IF(H415="","--",IF(H415="3E","3E",LOOKUP(H415/J$2,{0,0.4,0.45,0.5,0.55,0.6,0.65,0.7,0.75,0.8,1},{0,2,2.25,2.5,2.75,3,3.25,3.5,3.75,4}))))</f>
        <v/>
      </c>
      <c r="K415" s="5" t="str">
        <f>IF(COUNT($A415)=0,"",IF($A415&lt;&gt;DR!$B417,"ERR",DR!AH417))</f>
        <v/>
      </c>
      <c r="L415" s="2" t="str">
        <f>IF(COUNT($A415)=0,"",IF(K415="3E","3E",IF(K415="","I",LOOKUP(K415/M$2,{0,0.4,0.45,0.5,0.55,0.6,0.65,0.7,0.75,0.8,1},{"F","D","C","C+","B-","B","B+","A-","A","A+"}))))</f>
        <v/>
      </c>
      <c r="M415" s="99" t="str">
        <f>IF(COUNT($A415)=0,"",IF(K415="","--",IF(K415="3E","3E",LOOKUP(K415/M$2,{0,0.4,0.45,0.5,0.55,0.6,0.65,0.7,0.75,0.8,1},{0,2,2.25,2.5,2.75,3,3.25,3.5,3.75,4}))))</f>
        <v/>
      </c>
      <c r="N415" s="5" t="str">
        <f>IF(COUNT($A415)=0,"",IF($A415&lt;&gt;DR!$B417,"ERR",DR!AP417))</f>
        <v/>
      </c>
      <c r="O415" s="2" t="str">
        <f>IF(COUNT($A415)=0,"",IF(N415="3E","3E",IF(N415="","I",LOOKUP(N415/P$2,{0,0.4,0.45,0.5,0.55,0.6,0.65,0.7,0.75,0.8,1},{"F","D","C","C+","B-","B","B+","A-","A","A+"}))))</f>
        <v/>
      </c>
      <c r="P415" s="99" t="str">
        <f>IF(COUNT($A415)=0,"",IF(N415="","--",IF(N415="3E","3E",LOOKUP(N415/P$2,{0,0.4,0.45,0.5,0.55,0.6,0.65,0.7,0.75,0.8,1},{0,2,2.25,2.5,2.75,3,3.25,3.5,3.75,4}))))</f>
        <v/>
      </c>
      <c r="Q415" s="5" t="str">
        <f>IF(COUNT($A415)=0,"",IF($A415&lt;&gt;DR!$B417,"ERR",DR!AX417))</f>
        <v/>
      </c>
      <c r="R415" s="2" t="str">
        <f>IF(COUNT($A415)=0,"",IF(Q415="3E","3E",IF(Q415="","I",LOOKUP(Q415/S$2,{0,0.4,0.45,0.5,0.55,0.6,0.65,0.7,0.75,0.8,1},{"F","D","C","C+","B-","B","B+","A-","A","A+"}))))</f>
        <v/>
      </c>
      <c r="S415" s="99" t="str">
        <f>IF(COUNT($A415)=0,"",IF(Q415="","--",IF(Q415="3E","3E",LOOKUP(Q415/S$2,{0,0.4,0.45,0.5,0.55,0.6,0.65,0.7,0.75,0.8,1},{0,2,2.25,2.5,2.75,3,3.25,3.5,3.75,4}))))</f>
        <v/>
      </c>
      <c r="T415" s="5" t="str">
        <f>IF(OR(COUNT($A415)=0,DR!BZ417=""),"",IF($A415&lt;&gt;DR!$B417,"ERR",DR!BZ417))</f>
        <v/>
      </c>
      <c r="U415" s="2" t="str">
        <f>IF(COUNT($A415)=0,"",IF(T415="3E","3E",IF(T415="","I",LOOKUP(T415/V$2,{0,0.4,0.45,0.5,0.55,0.6,0.65,0.7,0.75,0.8,1},{"F","D","C","C+","B-","B","B+","A-","A","A+"}))))</f>
        <v/>
      </c>
      <c r="V415" s="99" t="str">
        <f>IF(COUNT($A415)=0,"",IF(T415="","--",IF(T415="3E","3E",LOOKUP(T415/V$2,{0,0.4,0.45,0.5,0.55,0.6,0.65,0.7,0.75,0.8,1},{0,2,2.25,2.5,2.75,3,3.25,3.5,3.75,4}))))</f>
        <v/>
      </c>
      <c r="W415" s="5" t="str">
        <f>IF(COUNT($A415)=0,"",IF($A415&lt;&gt;DR!$B417,"ERR",IF(DR!$A417="IM",DR!CL417,DR!CK417)))</f>
        <v/>
      </c>
      <c r="X415" s="2" t="str">
        <f>IF(COUNT($A415)=0,"",IF(W415="3E","3E",IF(W415="","I",LOOKUP(W415/Y$2,{0,0.4,0.45,0.5,0.55,0.6,0.65,0.7,0.75,0.8,1},{"F","D","C","C+","B-","B","B+","A-","A","A+"}))))</f>
        <v/>
      </c>
      <c r="Y415" s="99" t="str">
        <f>IF(COUNT($A415)=0,"",IF(W415="","--",IF(W415="3E","3E",LOOKUP(W415/Y$2,{0,0.4,0.45,0.5,0.55,0.6,0.65,0.7,0.75,0.8,1},{0,2,2.25,2.5,2.75,3,3.25,3.5,3.75,4}))))</f>
        <v/>
      </c>
      <c r="Z415" s="5" t="str">
        <f>IF(COUNT($A415)=0,"",IF($A415&lt;&gt;DR!$B417,"ERR",DR!BF417))</f>
        <v/>
      </c>
      <c r="AA415" s="2" t="str">
        <f>IF(COUNT($A415)=0,"",IF(Z415="3E","3E",IF(Z415="","I",LOOKUP(Z415/AB$2,{0,0.4,0.45,0.5,0.55,0.6,0.65,0.7,0.75,0.8,1},{"F","D","C","C+","B-","B","B+","A-","A","A+"}))))</f>
        <v/>
      </c>
      <c r="AB415" s="99" t="str">
        <f>IF(COUNT($A415)=0,"",IF(Z415="","--",IF(Z415="3E","3E",LOOKUP(Z415/AB$2,{0,0.4,0.45,0.5,0.55,0.6,0.65,0.7,0.75,0.8,1},{0,2,2.25,2.5,2.75,3,3.25,3.5,3.75,4}))))</f>
        <v/>
      </c>
      <c r="AC415" s="5" t="str">
        <f>IF(COUNT($A415)=0,"",IF($A415&lt;&gt;DR!$B417,"ERR",DR!BG417))</f>
        <v/>
      </c>
      <c r="AD415" s="2" t="str">
        <f>IF(COUNT($A415)=0,"",IF(AC415="3E","3E",IF(AC415="","I",LOOKUP(AC415/AE$2,{0,0.4,0.45,0.5,0.55,0.6,0.65,0.7,0.75,0.8,1},{"F","D","C","C+","B-","B","B+","A-","A","A+"}))))</f>
        <v/>
      </c>
      <c r="AE415" s="99" t="str">
        <f>IF(COUNT($A415)=0,"",IF(AC415="","--",IF(AC415="3E","3E",LOOKUP(AC415/AE$2,{0,0.4,0.45,0.5,0.55,0.6,0.65,0.7,0.75,0.8,1},{0,2,2.25,2.5,2.75,3,3.25,3.5,3.75,4}))))</f>
        <v/>
      </c>
      <c r="AF415" s="5" t="str">
        <f>IF(COUNT($A415)=0,"",IF($A415&lt;&gt;DR!$B417,"ERR",DR!BQ417))</f>
        <v/>
      </c>
      <c r="AG415" s="2" t="str">
        <f>IF(COUNT($A415)=0,"",IF(AF415="3E","3E",IF(AF415="","I",LOOKUP(AF415/AH$2,{0,0.4,0.45,0.5,0.55,0.6,0.65,0.7,0.75,0.8,1},{"F","D","C","C+","B-","B","B+","A-","A","A+"}))))</f>
        <v/>
      </c>
      <c r="AH415" s="99" t="str">
        <f>IF(COUNT($A415)=0,"",IF(AF415="","--",IF(AF415="3E","3E",LOOKUP(AF415/AH$2,{0,0.4,0.45,0.5,0.55,0.6,0.65,0.7,0.75,0.8,1},{0,2,2.25,2.5,2.75,3,3.25,3.5,3.75,4}))))</f>
        <v/>
      </c>
      <c r="AI415" s="5" t="str">
        <f>IF(COUNT($A415)=0,"",IF($A415&lt;&gt;DR!$B417,"ERR",DR!BY417))</f>
        <v/>
      </c>
      <c r="AJ415" s="2" t="str">
        <f>IF(COUNT($A415)=0,"",IF(AI415="3E","3E",IF(AI415="","I",LOOKUP(AI415/AK$2,{0,0.4,0.45,0.5,0.55,0.6,0.65,0.7,0.75,0.8,1},{"F","D","C","C+","B-","B","B+","A-","A","A+"}))))</f>
        <v/>
      </c>
      <c r="AK415" s="103" t="str">
        <f>IF(COUNT($A415)=0,"",IF(AI415="","--",IF(AI415="3E","3E",LOOKUP(AI415/AK$2,{0,0.4,0.45,0.5,0.55,0.6,0.65,0.7,0.75,0.8,1},{0,2,2.25,2.5,2.75,3,3.25,3.5,3.75,4}))))</f>
        <v/>
      </c>
      <c r="AL415" s="94" t="str">
        <f>IFERROR(IF(COUNT($A415)=0,"",IF(COUNT(W415)=0,"--",IF(COUNTIF(B415:AK415,"3E")&gt;0,"3E",SUM(IF(D415&gt;=2,D415*$D$3),IF(G415&gt;=2,G415*$G$3),IF(J415&gt;=2,J415*$J$3),IF(M415&gt;=2,M415*$M$3),IF(P415&gt;=2,P415*$P$3),IF(S415&gt;=2,S415*$S$3),IF(V415&gt;=2,V415*$V$3),IF(Y415&gt;=2,Y415*$Y$3),IF(AB415&gt;=2,AB415*$AB$3),IF(AE415&gt;=2,AE415*$AE$3),IF(AH415&gt;=2,AH415*$AH$3),IF(AK415&gt;=2,AK415*$AK$3))))),"")</f>
        <v/>
      </c>
      <c r="AM415" s="4" t="str">
        <f>IF(COUNT($A415)=0,"",IF(COUNT(W415)=0,"--",IF(COUNTIF(B415:Y415,"3E")&gt;0,"3E",TRUNC(SUM(IF(N(D415)&gt;=2,D$3*D415,0),IF(N(G415)&gt;=2,G$3*G415,0),IF(N(J415)&gt;=2,J$3*J415,0),IF(N(M415)&gt;=2,M$3*M415,0),IF(N(P415)&gt;=2,P$3*P415,0),IF(N(S415)&gt;=2,S$3*S415,0),IF(N(AB415)&gt;=2,AB$3*AB415,0),IF(N(AE415)&gt;=2,AE$3*AE415,0),IF(N(AH415)&gt;=2,AH$3*AH415,0),IF(N(V415)&gt;=2,V$3*V415,0),IF(N(Y415)&gt;=2,Y$3*Y415,0))/TCP,3))))</f>
        <v/>
      </c>
      <c r="AN415" s="2" t="str">
        <f>IFERROR(IF(COUNT($A415)=0,"",IF(COUNT(W415)=0,"--",IF(COUNTIF(B415:AK415,"3E")&gt;0,"3E",SUM(IF(D415&gt;=2,$D$3),IF(G415&gt;=2,$G$3),IF(J415&gt;=2,$J$3),IF(M415&gt;=2,$M$3),IF(P415&gt;=2,$P$3),IF(S415&gt;=2,$S$3),IF(V415&gt;=2,$V$3),IF(Y415&gt;=2,$Y$3),IF(AB415&gt;=2,$AB$3),IF(AE415&gt;=2,$AE$3),IF(AH415&gt;=2,$AH$3),IF(AK415&gt;=2,$AK$3))))),"")</f>
        <v/>
      </c>
      <c r="AO415" s="2" t="str">
        <f>IF(AM415="3E","3E",IF(COUNT($A415)=0,"",IF(COUNT(AK415)=0,"I",LOOKUP(AM415,{0,2,2.25,2.5,2.75,3,3.25,3.5,3.75,4},{"F","D","C","C+","B-","B","B+","A-","A","A+"}))))</f>
        <v/>
      </c>
      <c r="AP415" s="2" t="str">
        <f>IF(AM415="3E","3E",IF(OR(COUNT($A415)=0,COUNT(W415)=0),"",IF(AND(Y415&gt;=2,AM415&gt;=2,AN415&gt;=28),"PASS","FAIL")))</f>
        <v/>
      </c>
      <c r="AQ415" s="2" t="str">
        <f>IF(COUNT($A415)=0,"",IF(AP415="3E","3E",IF(AP415="PASS",CONCATENATE(IF(N(D415)&lt;2,"411F,",""),IF(N(G415)&lt;2,"412F,",""),IF(N(J415)&lt;2,"413F,",""),IF(N(M415)&lt;2,"421F,",""),IF(N(P415)&lt;2,"422F,",""),IF(N(S415)&lt;2,"423F,",""),IF(N(AB415)&lt;2,"431F,",""),IF(N(AE415)&lt;2,"432F,",""),IF(N(AH415)&lt;2,"433F,","")),"")))</f>
        <v/>
      </c>
      <c r="AR415" s="6" t="str">
        <f t="shared" si="7"/>
        <v/>
      </c>
    </row>
    <row r="416" spans="1:44" ht="18.95" customHeight="1" x14ac:dyDescent="0.25">
      <c r="A416" s="93" t="str">
        <f>IF(DR!$B418="","",DR!$B418)</f>
        <v/>
      </c>
      <c r="B416" s="5" t="str">
        <f>IF(COUNT($A416)=0,"",IF($A416&lt;&gt;DR!$B418,"ERR",DR!J418))</f>
        <v/>
      </c>
      <c r="C416" s="2" t="str">
        <f>IF(COUNT($A416)=0,"",IF(B416="3E","3E",IF(B416="","I",LOOKUP(B416/D$2,{0,0.4,0.45,0.5,0.55,0.6,0.65,0.7,0.75,0.8,1},{"F","D","C","C+","B-","B","B+","A-","A","A+"}))))</f>
        <v/>
      </c>
      <c r="D416" s="99" t="str">
        <f>IF(COUNT($A416)=0,"",IF(B416="","--",IF(B416="3E","3E",LOOKUP(B416/D$2,{0,0.4,0.45,0.5,0.55,0.6,0.65,0.7,0.75,0.8,1},{0,2,2.25,2.5,2.75,3,3.25,3.5,3.75,4}))))</f>
        <v/>
      </c>
      <c r="E416" s="5" t="str">
        <f>IF(COUNT($A416)=0,"",IF($A416&lt;&gt;DR!$B418,"ERR",DR!R418))</f>
        <v/>
      </c>
      <c r="F416" s="2" t="str">
        <f>IF(COUNT($A416)=0,"",IF(E416="3E","3E",IF(E416="","I",LOOKUP(E416/G$2,{0,0.4,0.45,0.5,0.55,0.6,0.65,0.7,0.75,0.8,1},{"F","D","C","C+","B-","B","B+","A-","A","A+"}))))</f>
        <v/>
      </c>
      <c r="G416" s="99" t="str">
        <f>IF(COUNT($A416)=0,"",IF(E416="","--",IF(E416="3E","3E",LOOKUP(E416/G$2,{0,0.4,0.45,0.5,0.55,0.6,0.65,0.7,0.75,0.8,1},{0,2,2.25,2.5,2.75,3,3.25,3.5,3.75,4}))))</f>
        <v/>
      </c>
      <c r="H416" s="5" t="str">
        <f>IF(COUNT($A416)=0,"",IF($A416&lt;&gt;DR!$B418,"ERR",DR!Z418))</f>
        <v/>
      </c>
      <c r="I416" s="2" t="str">
        <f>IF(COUNT($A416)=0,"",IF(H416="3E","3E",IF(H416="","I",LOOKUP(H416/J$2,{0,0.4,0.45,0.5,0.55,0.6,0.65,0.7,0.75,0.8,1},{"F","D","C","C+","B-","B","B+","A-","A","A+"}))))</f>
        <v/>
      </c>
      <c r="J416" s="99" t="str">
        <f>IF(COUNT($A416)=0,"",IF(H416="","--",IF(H416="3E","3E",LOOKUP(H416/J$2,{0,0.4,0.45,0.5,0.55,0.6,0.65,0.7,0.75,0.8,1},{0,2,2.25,2.5,2.75,3,3.25,3.5,3.75,4}))))</f>
        <v/>
      </c>
      <c r="K416" s="5" t="str">
        <f>IF(COUNT($A416)=0,"",IF($A416&lt;&gt;DR!$B418,"ERR",DR!AH418))</f>
        <v/>
      </c>
      <c r="L416" s="2" t="str">
        <f>IF(COUNT($A416)=0,"",IF(K416="3E","3E",IF(K416="","I",LOOKUP(K416/M$2,{0,0.4,0.45,0.5,0.55,0.6,0.65,0.7,0.75,0.8,1},{"F","D","C","C+","B-","B","B+","A-","A","A+"}))))</f>
        <v/>
      </c>
      <c r="M416" s="99" t="str">
        <f>IF(COUNT($A416)=0,"",IF(K416="","--",IF(K416="3E","3E",LOOKUP(K416/M$2,{0,0.4,0.45,0.5,0.55,0.6,0.65,0.7,0.75,0.8,1},{0,2,2.25,2.5,2.75,3,3.25,3.5,3.75,4}))))</f>
        <v/>
      </c>
      <c r="N416" s="5" t="str">
        <f>IF(COUNT($A416)=0,"",IF($A416&lt;&gt;DR!$B418,"ERR",DR!AP418))</f>
        <v/>
      </c>
      <c r="O416" s="2" t="str">
        <f>IF(COUNT($A416)=0,"",IF(N416="3E","3E",IF(N416="","I",LOOKUP(N416/P$2,{0,0.4,0.45,0.5,0.55,0.6,0.65,0.7,0.75,0.8,1},{"F","D","C","C+","B-","B","B+","A-","A","A+"}))))</f>
        <v/>
      </c>
      <c r="P416" s="99" t="str">
        <f>IF(COUNT($A416)=0,"",IF(N416="","--",IF(N416="3E","3E",LOOKUP(N416/P$2,{0,0.4,0.45,0.5,0.55,0.6,0.65,0.7,0.75,0.8,1},{0,2,2.25,2.5,2.75,3,3.25,3.5,3.75,4}))))</f>
        <v/>
      </c>
      <c r="Q416" s="5" t="str">
        <f>IF(COUNT($A416)=0,"",IF($A416&lt;&gt;DR!$B418,"ERR",DR!AX418))</f>
        <v/>
      </c>
      <c r="R416" s="2" t="str">
        <f>IF(COUNT($A416)=0,"",IF(Q416="3E","3E",IF(Q416="","I",LOOKUP(Q416/S$2,{0,0.4,0.45,0.5,0.55,0.6,0.65,0.7,0.75,0.8,1},{"F","D","C","C+","B-","B","B+","A-","A","A+"}))))</f>
        <v/>
      </c>
      <c r="S416" s="99" t="str">
        <f>IF(COUNT($A416)=0,"",IF(Q416="","--",IF(Q416="3E","3E",LOOKUP(Q416/S$2,{0,0.4,0.45,0.5,0.55,0.6,0.65,0.7,0.75,0.8,1},{0,2,2.25,2.5,2.75,3,3.25,3.5,3.75,4}))))</f>
        <v/>
      </c>
      <c r="T416" s="5" t="str">
        <f>IF(OR(COUNT($A416)=0,DR!BZ418=""),"",IF($A416&lt;&gt;DR!$B418,"ERR",DR!BZ418))</f>
        <v/>
      </c>
      <c r="U416" s="2" t="str">
        <f>IF(COUNT($A416)=0,"",IF(T416="3E","3E",IF(T416="","I",LOOKUP(T416/V$2,{0,0.4,0.45,0.5,0.55,0.6,0.65,0.7,0.75,0.8,1},{"F","D","C","C+","B-","B","B+","A-","A","A+"}))))</f>
        <v/>
      </c>
      <c r="V416" s="99" t="str">
        <f>IF(COUNT($A416)=0,"",IF(T416="","--",IF(T416="3E","3E",LOOKUP(T416/V$2,{0,0.4,0.45,0.5,0.55,0.6,0.65,0.7,0.75,0.8,1},{0,2,2.25,2.5,2.75,3,3.25,3.5,3.75,4}))))</f>
        <v/>
      </c>
      <c r="W416" s="5" t="str">
        <f>IF(COUNT($A416)=0,"",IF($A416&lt;&gt;DR!$B418,"ERR",IF(DR!$A418="IM",DR!CL418,DR!CK418)))</f>
        <v/>
      </c>
      <c r="X416" s="2" t="str">
        <f>IF(COUNT($A416)=0,"",IF(W416="3E","3E",IF(W416="","I",LOOKUP(W416/Y$2,{0,0.4,0.45,0.5,0.55,0.6,0.65,0.7,0.75,0.8,1},{"F","D","C","C+","B-","B","B+","A-","A","A+"}))))</f>
        <v/>
      </c>
      <c r="Y416" s="99" t="str">
        <f>IF(COUNT($A416)=0,"",IF(W416="","--",IF(W416="3E","3E",LOOKUP(W416/Y$2,{0,0.4,0.45,0.5,0.55,0.6,0.65,0.7,0.75,0.8,1},{0,2,2.25,2.5,2.75,3,3.25,3.5,3.75,4}))))</f>
        <v/>
      </c>
      <c r="Z416" s="5" t="str">
        <f>IF(COUNT($A416)=0,"",IF($A416&lt;&gt;DR!$B418,"ERR",DR!BF418))</f>
        <v/>
      </c>
      <c r="AA416" s="2" t="str">
        <f>IF(COUNT($A416)=0,"",IF(Z416="3E","3E",IF(Z416="","I",LOOKUP(Z416/AB$2,{0,0.4,0.45,0.5,0.55,0.6,0.65,0.7,0.75,0.8,1},{"F","D","C","C+","B-","B","B+","A-","A","A+"}))))</f>
        <v/>
      </c>
      <c r="AB416" s="99" t="str">
        <f>IF(COUNT($A416)=0,"",IF(Z416="","--",IF(Z416="3E","3E",LOOKUP(Z416/AB$2,{0,0.4,0.45,0.5,0.55,0.6,0.65,0.7,0.75,0.8,1},{0,2,2.25,2.5,2.75,3,3.25,3.5,3.75,4}))))</f>
        <v/>
      </c>
      <c r="AC416" s="5" t="str">
        <f>IF(COUNT($A416)=0,"",IF($A416&lt;&gt;DR!$B418,"ERR",DR!BG418))</f>
        <v/>
      </c>
      <c r="AD416" s="2" t="str">
        <f>IF(COUNT($A416)=0,"",IF(AC416="3E","3E",IF(AC416="","I",LOOKUP(AC416/AE$2,{0,0.4,0.45,0.5,0.55,0.6,0.65,0.7,0.75,0.8,1},{"F","D","C","C+","B-","B","B+","A-","A","A+"}))))</f>
        <v/>
      </c>
      <c r="AE416" s="99" t="str">
        <f>IF(COUNT($A416)=0,"",IF(AC416="","--",IF(AC416="3E","3E",LOOKUP(AC416/AE$2,{0,0.4,0.45,0.5,0.55,0.6,0.65,0.7,0.75,0.8,1},{0,2,2.25,2.5,2.75,3,3.25,3.5,3.75,4}))))</f>
        <v/>
      </c>
      <c r="AF416" s="5" t="str">
        <f>IF(COUNT($A416)=0,"",IF($A416&lt;&gt;DR!$B418,"ERR",DR!BQ418))</f>
        <v/>
      </c>
      <c r="AG416" s="2" t="str">
        <f>IF(COUNT($A416)=0,"",IF(AF416="3E","3E",IF(AF416="","I",LOOKUP(AF416/AH$2,{0,0.4,0.45,0.5,0.55,0.6,0.65,0.7,0.75,0.8,1},{"F","D","C","C+","B-","B","B+","A-","A","A+"}))))</f>
        <v/>
      </c>
      <c r="AH416" s="99" t="str">
        <f>IF(COUNT($A416)=0,"",IF(AF416="","--",IF(AF416="3E","3E",LOOKUP(AF416/AH$2,{0,0.4,0.45,0.5,0.55,0.6,0.65,0.7,0.75,0.8,1},{0,2,2.25,2.5,2.75,3,3.25,3.5,3.75,4}))))</f>
        <v/>
      </c>
      <c r="AI416" s="5" t="str">
        <f>IF(COUNT($A416)=0,"",IF($A416&lt;&gt;DR!$B418,"ERR",DR!BY418))</f>
        <v/>
      </c>
      <c r="AJ416" s="2" t="str">
        <f>IF(COUNT($A416)=0,"",IF(AI416="3E","3E",IF(AI416="","I",LOOKUP(AI416/AK$2,{0,0.4,0.45,0.5,0.55,0.6,0.65,0.7,0.75,0.8,1},{"F","D","C","C+","B-","B","B+","A-","A","A+"}))))</f>
        <v/>
      </c>
      <c r="AK416" s="103" t="str">
        <f>IF(COUNT($A416)=0,"",IF(AI416="","--",IF(AI416="3E","3E",LOOKUP(AI416/AK$2,{0,0.4,0.45,0.5,0.55,0.6,0.65,0.7,0.75,0.8,1},{0,2,2.25,2.5,2.75,3,3.25,3.5,3.75,4}))))</f>
        <v/>
      </c>
      <c r="AL416" s="94" t="str">
        <f>IFERROR(IF(COUNT($A416)=0,"",IF(COUNT(W416)=0,"--",IF(COUNTIF(B416:AK416,"3E")&gt;0,"3E",SUM(IF(D416&gt;=2,D416*$D$3),IF(G416&gt;=2,G416*$G$3),IF(J416&gt;=2,J416*$J$3),IF(M416&gt;=2,M416*$M$3),IF(P416&gt;=2,P416*$P$3),IF(S416&gt;=2,S416*$S$3),IF(V416&gt;=2,V416*$V$3),IF(Y416&gt;=2,Y416*$Y$3),IF(AB416&gt;=2,AB416*$AB$3),IF(AE416&gt;=2,AE416*$AE$3),IF(AH416&gt;=2,AH416*$AH$3),IF(AK416&gt;=2,AK416*$AK$3))))),"")</f>
        <v/>
      </c>
      <c r="AM416" s="4" t="str">
        <f>IF(COUNT($A416)=0,"",IF(COUNT(W416)=0,"--",IF(COUNTIF(B416:Y416,"3E")&gt;0,"3E",TRUNC(SUM(IF(N(D416)&gt;=2,D$3*D416,0),IF(N(G416)&gt;=2,G$3*G416,0),IF(N(J416)&gt;=2,J$3*J416,0),IF(N(M416)&gt;=2,M$3*M416,0),IF(N(P416)&gt;=2,P$3*P416,0),IF(N(S416)&gt;=2,S$3*S416,0),IF(N(AB416)&gt;=2,AB$3*AB416,0),IF(N(AE416)&gt;=2,AE$3*AE416,0),IF(N(AH416)&gt;=2,AH$3*AH416,0),IF(N(V416)&gt;=2,V$3*V416,0),IF(N(Y416)&gt;=2,Y$3*Y416,0))/TCP,3))))</f>
        <v/>
      </c>
      <c r="AN416" s="2" t="str">
        <f>IFERROR(IF(COUNT($A416)=0,"",IF(COUNT(W416)=0,"--",IF(COUNTIF(B416:AK416,"3E")&gt;0,"3E",SUM(IF(D416&gt;=2,$D$3),IF(G416&gt;=2,$G$3),IF(J416&gt;=2,$J$3),IF(M416&gt;=2,$M$3),IF(P416&gt;=2,$P$3),IF(S416&gt;=2,$S$3),IF(V416&gt;=2,$V$3),IF(Y416&gt;=2,$Y$3),IF(AB416&gt;=2,$AB$3),IF(AE416&gt;=2,$AE$3),IF(AH416&gt;=2,$AH$3),IF(AK416&gt;=2,$AK$3))))),"")</f>
        <v/>
      </c>
      <c r="AO416" s="2" t="str">
        <f>IF(AM416="3E","3E",IF(COUNT($A416)=0,"",IF(COUNT(AK416)=0,"I",LOOKUP(AM416,{0,2,2.25,2.5,2.75,3,3.25,3.5,3.75,4},{"F","D","C","C+","B-","B","B+","A-","A","A+"}))))</f>
        <v/>
      </c>
      <c r="AP416" s="2" t="str">
        <f>IF(AM416="3E","3E",IF(OR(COUNT($A416)=0,COUNT(W416)=0),"",IF(AND(Y416&gt;=2,AM416&gt;=2,AN416&gt;=28),"PASS","FAIL")))</f>
        <v/>
      </c>
      <c r="AQ416" s="2" t="str">
        <f>IF(COUNT($A416)=0,"",IF(AP416="3E","3E",IF(AP416="PASS",CONCATENATE(IF(N(D416)&lt;2,"411F,",""),IF(N(G416)&lt;2,"412F,",""),IF(N(J416)&lt;2,"413F,",""),IF(N(M416)&lt;2,"421F,",""),IF(N(P416)&lt;2,"422F,",""),IF(N(S416)&lt;2,"423F,",""),IF(N(AB416)&lt;2,"431F,",""),IF(N(AE416)&lt;2,"432F,",""),IF(N(AH416)&lt;2,"433F,","")),"")))</f>
        <v/>
      </c>
      <c r="AR416" s="6" t="str">
        <f t="shared" si="7"/>
        <v/>
      </c>
    </row>
    <row r="417" spans="1:44" ht="18.95" customHeight="1" x14ac:dyDescent="0.25">
      <c r="A417" s="93" t="str">
        <f>IF(DR!$B419="","",DR!$B419)</f>
        <v/>
      </c>
      <c r="B417" s="5" t="str">
        <f>IF(COUNT($A417)=0,"",IF($A417&lt;&gt;DR!$B419,"ERR",DR!J419))</f>
        <v/>
      </c>
      <c r="C417" s="2" t="str">
        <f>IF(COUNT($A417)=0,"",IF(B417="3E","3E",IF(B417="","I",LOOKUP(B417/D$2,{0,0.4,0.45,0.5,0.55,0.6,0.65,0.7,0.75,0.8,1},{"F","D","C","C+","B-","B","B+","A-","A","A+"}))))</f>
        <v/>
      </c>
      <c r="D417" s="99" t="str">
        <f>IF(COUNT($A417)=0,"",IF(B417="","--",IF(B417="3E","3E",LOOKUP(B417/D$2,{0,0.4,0.45,0.5,0.55,0.6,0.65,0.7,0.75,0.8,1},{0,2,2.25,2.5,2.75,3,3.25,3.5,3.75,4}))))</f>
        <v/>
      </c>
      <c r="E417" s="5" t="str">
        <f>IF(COUNT($A417)=0,"",IF($A417&lt;&gt;DR!$B419,"ERR",DR!R419))</f>
        <v/>
      </c>
      <c r="F417" s="2" t="str">
        <f>IF(COUNT($A417)=0,"",IF(E417="3E","3E",IF(E417="","I",LOOKUP(E417/G$2,{0,0.4,0.45,0.5,0.55,0.6,0.65,0.7,0.75,0.8,1},{"F","D","C","C+","B-","B","B+","A-","A","A+"}))))</f>
        <v/>
      </c>
      <c r="G417" s="99" t="str">
        <f>IF(COUNT($A417)=0,"",IF(E417="","--",IF(E417="3E","3E",LOOKUP(E417/G$2,{0,0.4,0.45,0.5,0.55,0.6,0.65,0.7,0.75,0.8,1},{0,2,2.25,2.5,2.75,3,3.25,3.5,3.75,4}))))</f>
        <v/>
      </c>
      <c r="H417" s="5" t="str">
        <f>IF(COUNT($A417)=0,"",IF($A417&lt;&gt;DR!$B419,"ERR",DR!Z419))</f>
        <v/>
      </c>
      <c r="I417" s="2" t="str">
        <f>IF(COUNT($A417)=0,"",IF(H417="3E","3E",IF(H417="","I",LOOKUP(H417/J$2,{0,0.4,0.45,0.5,0.55,0.6,0.65,0.7,0.75,0.8,1},{"F","D","C","C+","B-","B","B+","A-","A","A+"}))))</f>
        <v/>
      </c>
      <c r="J417" s="99" t="str">
        <f>IF(COUNT($A417)=0,"",IF(H417="","--",IF(H417="3E","3E",LOOKUP(H417/J$2,{0,0.4,0.45,0.5,0.55,0.6,0.65,0.7,0.75,0.8,1},{0,2,2.25,2.5,2.75,3,3.25,3.5,3.75,4}))))</f>
        <v/>
      </c>
      <c r="K417" s="5" t="str">
        <f>IF(COUNT($A417)=0,"",IF($A417&lt;&gt;DR!$B419,"ERR",DR!AH419))</f>
        <v/>
      </c>
      <c r="L417" s="2" t="str">
        <f>IF(COUNT($A417)=0,"",IF(K417="3E","3E",IF(K417="","I",LOOKUP(K417/M$2,{0,0.4,0.45,0.5,0.55,0.6,0.65,0.7,0.75,0.8,1},{"F","D","C","C+","B-","B","B+","A-","A","A+"}))))</f>
        <v/>
      </c>
      <c r="M417" s="99" t="str">
        <f>IF(COUNT($A417)=0,"",IF(K417="","--",IF(K417="3E","3E",LOOKUP(K417/M$2,{0,0.4,0.45,0.5,0.55,0.6,0.65,0.7,0.75,0.8,1},{0,2,2.25,2.5,2.75,3,3.25,3.5,3.75,4}))))</f>
        <v/>
      </c>
      <c r="N417" s="5" t="str">
        <f>IF(COUNT($A417)=0,"",IF($A417&lt;&gt;DR!$B419,"ERR",DR!AP419))</f>
        <v/>
      </c>
      <c r="O417" s="2" t="str">
        <f>IF(COUNT($A417)=0,"",IF(N417="3E","3E",IF(N417="","I",LOOKUP(N417/P$2,{0,0.4,0.45,0.5,0.55,0.6,0.65,0.7,0.75,0.8,1},{"F","D","C","C+","B-","B","B+","A-","A","A+"}))))</f>
        <v/>
      </c>
      <c r="P417" s="99" t="str">
        <f>IF(COUNT($A417)=0,"",IF(N417="","--",IF(N417="3E","3E",LOOKUP(N417/P$2,{0,0.4,0.45,0.5,0.55,0.6,0.65,0.7,0.75,0.8,1},{0,2,2.25,2.5,2.75,3,3.25,3.5,3.75,4}))))</f>
        <v/>
      </c>
      <c r="Q417" s="5" t="str">
        <f>IF(COUNT($A417)=0,"",IF($A417&lt;&gt;DR!$B419,"ERR",DR!AX419))</f>
        <v/>
      </c>
      <c r="R417" s="2" t="str">
        <f>IF(COUNT($A417)=0,"",IF(Q417="3E","3E",IF(Q417="","I",LOOKUP(Q417/S$2,{0,0.4,0.45,0.5,0.55,0.6,0.65,0.7,0.75,0.8,1},{"F","D","C","C+","B-","B","B+","A-","A","A+"}))))</f>
        <v/>
      </c>
      <c r="S417" s="99" t="str">
        <f>IF(COUNT($A417)=0,"",IF(Q417="","--",IF(Q417="3E","3E",LOOKUP(Q417/S$2,{0,0.4,0.45,0.5,0.55,0.6,0.65,0.7,0.75,0.8,1},{0,2,2.25,2.5,2.75,3,3.25,3.5,3.75,4}))))</f>
        <v/>
      </c>
      <c r="T417" s="5" t="str">
        <f>IF(OR(COUNT($A417)=0,DR!BZ419=""),"",IF($A417&lt;&gt;DR!$B419,"ERR",DR!BZ419))</f>
        <v/>
      </c>
      <c r="U417" s="2" t="str">
        <f>IF(COUNT($A417)=0,"",IF(T417="3E","3E",IF(T417="","I",LOOKUP(T417/V$2,{0,0.4,0.45,0.5,0.55,0.6,0.65,0.7,0.75,0.8,1},{"F","D","C","C+","B-","B","B+","A-","A","A+"}))))</f>
        <v/>
      </c>
      <c r="V417" s="99" t="str">
        <f>IF(COUNT($A417)=0,"",IF(T417="","--",IF(T417="3E","3E",LOOKUP(T417/V$2,{0,0.4,0.45,0.5,0.55,0.6,0.65,0.7,0.75,0.8,1},{0,2,2.25,2.5,2.75,3,3.25,3.5,3.75,4}))))</f>
        <v/>
      </c>
      <c r="W417" s="5" t="str">
        <f>IF(COUNT($A417)=0,"",IF($A417&lt;&gt;DR!$B419,"ERR",IF(DR!$A419="IM",DR!CL419,DR!CK419)))</f>
        <v/>
      </c>
      <c r="X417" s="2" t="str">
        <f>IF(COUNT($A417)=0,"",IF(W417="3E","3E",IF(W417="","I",LOOKUP(W417/Y$2,{0,0.4,0.45,0.5,0.55,0.6,0.65,0.7,0.75,0.8,1},{"F","D","C","C+","B-","B","B+","A-","A","A+"}))))</f>
        <v/>
      </c>
      <c r="Y417" s="99" t="str">
        <f>IF(COUNT($A417)=0,"",IF(W417="","--",IF(W417="3E","3E",LOOKUP(W417/Y$2,{0,0.4,0.45,0.5,0.55,0.6,0.65,0.7,0.75,0.8,1},{0,2,2.25,2.5,2.75,3,3.25,3.5,3.75,4}))))</f>
        <v/>
      </c>
      <c r="Z417" s="5" t="str">
        <f>IF(COUNT($A417)=0,"",IF($A417&lt;&gt;DR!$B419,"ERR",DR!BF419))</f>
        <v/>
      </c>
      <c r="AA417" s="2" t="str">
        <f>IF(COUNT($A417)=0,"",IF(Z417="3E","3E",IF(Z417="","I",LOOKUP(Z417/AB$2,{0,0.4,0.45,0.5,0.55,0.6,0.65,0.7,0.75,0.8,1},{"F","D","C","C+","B-","B","B+","A-","A","A+"}))))</f>
        <v/>
      </c>
      <c r="AB417" s="99" t="str">
        <f>IF(COUNT($A417)=0,"",IF(Z417="","--",IF(Z417="3E","3E",LOOKUP(Z417/AB$2,{0,0.4,0.45,0.5,0.55,0.6,0.65,0.7,0.75,0.8,1},{0,2,2.25,2.5,2.75,3,3.25,3.5,3.75,4}))))</f>
        <v/>
      </c>
      <c r="AC417" s="5" t="str">
        <f>IF(COUNT($A417)=0,"",IF($A417&lt;&gt;DR!$B419,"ERR",DR!BG419))</f>
        <v/>
      </c>
      <c r="AD417" s="2" t="str">
        <f>IF(COUNT($A417)=0,"",IF(AC417="3E","3E",IF(AC417="","I",LOOKUP(AC417/AE$2,{0,0.4,0.45,0.5,0.55,0.6,0.65,0.7,0.75,0.8,1},{"F","D","C","C+","B-","B","B+","A-","A","A+"}))))</f>
        <v/>
      </c>
      <c r="AE417" s="99" t="str">
        <f>IF(COUNT($A417)=0,"",IF(AC417="","--",IF(AC417="3E","3E",LOOKUP(AC417/AE$2,{0,0.4,0.45,0.5,0.55,0.6,0.65,0.7,0.75,0.8,1},{0,2,2.25,2.5,2.75,3,3.25,3.5,3.75,4}))))</f>
        <v/>
      </c>
      <c r="AF417" s="5" t="str">
        <f>IF(COUNT($A417)=0,"",IF($A417&lt;&gt;DR!$B419,"ERR",DR!BQ419))</f>
        <v/>
      </c>
      <c r="AG417" s="2" t="str">
        <f>IF(COUNT($A417)=0,"",IF(AF417="3E","3E",IF(AF417="","I",LOOKUP(AF417/AH$2,{0,0.4,0.45,0.5,0.55,0.6,0.65,0.7,0.75,0.8,1},{"F","D","C","C+","B-","B","B+","A-","A","A+"}))))</f>
        <v/>
      </c>
      <c r="AH417" s="99" t="str">
        <f>IF(COUNT($A417)=0,"",IF(AF417="","--",IF(AF417="3E","3E",LOOKUP(AF417/AH$2,{0,0.4,0.45,0.5,0.55,0.6,0.65,0.7,0.75,0.8,1},{0,2,2.25,2.5,2.75,3,3.25,3.5,3.75,4}))))</f>
        <v/>
      </c>
      <c r="AI417" s="5" t="str">
        <f>IF(COUNT($A417)=0,"",IF($A417&lt;&gt;DR!$B419,"ERR",DR!BY419))</f>
        <v/>
      </c>
      <c r="AJ417" s="2" t="str">
        <f>IF(COUNT($A417)=0,"",IF(AI417="3E","3E",IF(AI417="","I",LOOKUP(AI417/AK$2,{0,0.4,0.45,0.5,0.55,0.6,0.65,0.7,0.75,0.8,1},{"F","D","C","C+","B-","B","B+","A-","A","A+"}))))</f>
        <v/>
      </c>
      <c r="AK417" s="103" t="str">
        <f>IF(COUNT($A417)=0,"",IF(AI417="","--",IF(AI417="3E","3E",LOOKUP(AI417/AK$2,{0,0.4,0.45,0.5,0.55,0.6,0.65,0.7,0.75,0.8,1},{0,2,2.25,2.5,2.75,3,3.25,3.5,3.75,4}))))</f>
        <v/>
      </c>
      <c r="AL417" s="94" t="str">
        <f>IFERROR(IF(COUNT($A417)=0,"",IF(COUNT(W417)=0,"--",IF(COUNTIF(B417:AK417,"3E")&gt;0,"3E",SUM(IF(D417&gt;=2,D417*$D$3),IF(G417&gt;=2,G417*$G$3),IF(J417&gt;=2,J417*$J$3),IF(M417&gt;=2,M417*$M$3),IF(P417&gt;=2,P417*$P$3),IF(S417&gt;=2,S417*$S$3),IF(V417&gt;=2,V417*$V$3),IF(Y417&gt;=2,Y417*$Y$3),IF(AB417&gt;=2,AB417*$AB$3),IF(AE417&gt;=2,AE417*$AE$3),IF(AH417&gt;=2,AH417*$AH$3),IF(AK417&gt;=2,AK417*$AK$3))))),"")</f>
        <v/>
      </c>
      <c r="AM417" s="4" t="str">
        <f>IF(COUNT($A417)=0,"",IF(COUNT(W417)=0,"--",IF(COUNTIF(B417:Y417,"3E")&gt;0,"3E",TRUNC(SUM(IF(N(D417)&gt;=2,D$3*D417,0),IF(N(G417)&gt;=2,G$3*G417,0),IF(N(J417)&gt;=2,J$3*J417,0),IF(N(M417)&gt;=2,M$3*M417,0),IF(N(P417)&gt;=2,P$3*P417,0),IF(N(S417)&gt;=2,S$3*S417,0),IF(N(AB417)&gt;=2,AB$3*AB417,0),IF(N(AE417)&gt;=2,AE$3*AE417,0),IF(N(AH417)&gt;=2,AH$3*AH417,0),IF(N(V417)&gt;=2,V$3*V417,0),IF(N(Y417)&gt;=2,Y$3*Y417,0))/TCP,3))))</f>
        <v/>
      </c>
      <c r="AN417" s="2" t="str">
        <f>IFERROR(IF(COUNT($A417)=0,"",IF(COUNT(W417)=0,"--",IF(COUNTIF(B417:AK417,"3E")&gt;0,"3E",SUM(IF(D417&gt;=2,$D$3),IF(G417&gt;=2,$G$3),IF(J417&gt;=2,$J$3),IF(M417&gt;=2,$M$3),IF(P417&gt;=2,$P$3),IF(S417&gt;=2,$S$3),IF(V417&gt;=2,$V$3),IF(Y417&gt;=2,$Y$3),IF(AB417&gt;=2,$AB$3),IF(AE417&gt;=2,$AE$3),IF(AH417&gt;=2,$AH$3),IF(AK417&gt;=2,$AK$3))))),"")</f>
        <v/>
      </c>
      <c r="AO417" s="2" t="str">
        <f>IF(AM417="3E","3E",IF(COUNT($A417)=0,"",IF(COUNT(AK417)=0,"I",LOOKUP(AM417,{0,2,2.25,2.5,2.75,3,3.25,3.5,3.75,4},{"F","D","C","C+","B-","B","B+","A-","A","A+"}))))</f>
        <v/>
      </c>
      <c r="AP417" s="2" t="str">
        <f>IF(AM417="3E","3E",IF(OR(COUNT($A417)=0,COUNT(W417)=0),"",IF(AND(Y417&gt;=2,AM417&gt;=2,AN417&gt;=28),"PASS","FAIL")))</f>
        <v/>
      </c>
      <c r="AQ417" s="2" t="str">
        <f>IF(COUNT($A417)=0,"",IF(AP417="3E","3E",IF(AP417="PASS",CONCATENATE(IF(N(D417)&lt;2,"411F,",""),IF(N(G417)&lt;2,"412F,",""),IF(N(J417)&lt;2,"413F,",""),IF(N(M417)&lt;2,"421F,",""),IF(N(P417)&lt;2,"422F,",""),IF(N(S417)&lt;2,"423F,",""),IF(N(AB417)&lt;2,"431F,",""),IF(N(AE417)&lt;2,"432F,",""),IF(N(AH417)&lt;2,"433F,","")),"")))</f>
        <v/>
      </c>
      <c r="AR417" s="6" t="str">
        <f t="shared" si="7"/>
        <v/>
      </c>
    </row>
    <row r="418" spans="1:44" ht="18.95" customHeight="1" x14ac:dyDescent="0.25">
      <c r="A418" s="93" t="str">
        <f>IF(DR!$B420="","",DR!$B420)</f>
        <v/>
      </c>
      <c r="B418" s="5" t="str">
        <f>IF(COUNT($A418)=0,"",IF($A418&lt;&gt;DR!$B420,"ERR",DR!J420))</f>
        <v/>
      </c>
      <c r="C418" s="2" t="str">
        <f>IF(COUNT($A418)=0,"",IF(B418="3E","3E",IF(B418="","I",LOOKUP(B418/D$2,{0,0.4,0.45,0.5,0.55,0.6,0.65,0.7,0.75,0.8,1},{"F","D","C","C+","B-","B","B+","A-","A","A+"}))))</f>
        <v/>
      </c>
      <c r="D418" s="99" t="str">
        <f>IF(COUNT($A418)=0,"",IF(B418="","--",IF(B418="3E","3E",LOOKUP(B418/D$2,{0,0.4,0.45,0.5,0.55,0.6,0.65,0.7,0.75,0.8,1},{0,2,2.25,2.5,2.75,3,3.25,3.5,3.75,4}))))</f>
        <v/>
      </c>
      <c r="E418" s="5" t="str">
        <f>IF(COUNT($A418)=0,"",IF($A418&lt;&gt;DR!$B420,"ERR",DR!R420))</f>
        <v/>
      </c>
      <c r="F418" s="2" t="str">
        <f>IF(COUNT($A418)=0,"",IF(E418="3E","3E",IF(E418="","I",LOOKUP(E418/G$2,{0,0.4,0.45,0.5,0.55,0.6,0.65,0.7,0.75,0.8,1},{"F","D","C","C+","B-","B","B+","A-","A","A+"}))))</f>
        <v/>
      </c>
      <c r="G418" s="99" t="str">
        <f>IF(COUNT($A418)=0,"",IF(E418="","--",IF(E418="3E","3E",LOOKUP(E418/G$2,{0,0.4,0.45,0.5,0.55,0.6,0.65,0.7,0.75,0.8,1},{0,2,2.25,2.5,2.75,3,3.25,3.5,3.75,4}))))</f>
        <v/>
      </c>
      <c r="H418" s="5" t="str">
        <f>IF(COUNT($A418)=0,"",IF($A418&lt;&gt;DR!$B420,"ERR",DR!Z420))</f>
        <v/>
      </c>
      <c r="I418" s="2" t="str">
        <f>IF(COUNT($A418)=0,"",IF(H418="3E","3E",IF(H418="","I",LOOKUP(H418/J$2,{0,0.4,0.45,0.5,0.55,0.6,0.65,0.7,0.75,0.8,1},{"F","D","C","C+","B-","B","B+","A-","A","A+"}))))</f>
        <v/>
      </c>
      <c r="J418" s="99" t="str">
        <f>IF(COUNT($A418)=0,"",IF(H418="","--",IF(H418="3E","3E",LOOKUP(H418/J$2,{0,0.4,0.45,0.5,0.55,0.6,0.65,0.7,0.75,0.8,1},{0,2,2.25,2.5,2.75,3,3.25,3.5,3.75,4}))))</f>
        <v/>
      </c>
      <c r="K418" s="5" t="str">
        <f>IF(COUNT($A418)=0,"",IF($A418&lt;&gt;DR!$B420,"ERR",DR!AH420))</f>
        <v/>
      </c>
      <c r="L418" s="2" t="str">
        <f>IF(COUNT($A418)=0,"",IF(K418="3E","3E",IF(K418="","I",LOOKUP(K418/M$2,{0,0.4,0.45,0.5,0.55,0.6,0.65,0.7,0.75,0.8,1},{"F","D","C","C+","B-","B","B+","A-","A","A+"}))))</f>
        <v/>
      </c>
      <c r="M418" s="99" t="str">
        <f>IF(COUNT($A418)=0,"",IF(K418="","--",IF(K418="3E","3E",LOOKUP(K418/M$2,{0,0.4,0.45,0.5,0.55,0.6,0.65,0.7,0.75,0.8,1},{0,2,2.25,2.5,2.75,3,3.25,3.5,3.75,4}))))</f>
        <v/>
      </c>
      <c r="N418" s="5" t="str">
        <f>IF(COUNT($A418)=0,"",IF($A418&lt;&gt;DR!$B420,"ERR",DR!AP420))</f>
        <v/>
      </c>
      <c r="O418" s="2" t="str">
        <f>IF(COUNT($A418)=0,"",IF(N418="3E","3E",IF(N418="","I",LOOKUP(N418/P$2,{0,0.4,0.45,0.5,0.55,0.6,0.65,0.7,0.75,0.8,1},{"F","D","C","C+","B-","B","B+","A-","A","A+"}))))</f>
        <v/>
      </c>
      <c r="P418" s="99" t="str">
        <f>IF(COUNT($A418)=0,"",IF(N418="","--",IF(N418="3E","3E",LOOKUP(N418/P$2,{0,0.4,0.45,0.5,0.55,0.6,0.65,0.7,0.75,0.8,1},{0,2,2.25,2.5,2.75,3,3.25,3.5,3.75,4}))))</f>
        <v/>
      </c>
      <c r="Q418" s="5" t="str">
        <f>IF(COUNT($A418)=0,"",IF($A418&lt;&gt;DR!$B420,"ERR",DR!AX420))</f>
        <v/>
      </c>
      <c r="R418" s="2" t="str">
        <f>IF(COUNT($A418)=0,"",IF(Q418="3E","3E",IF(Q418="","I",LOOKUP(Q418/S$2,{0,0.4,0.45,0.5,0.55,0.6,0.65,0.7,0.75,0.8,1},{"F","D","C","C+","B-","B","B+","A-","A","A+"}))))</f>
        <v/>
      </c>
      <c r="S418" s="99" t="str">
        <f>IF(COUNT($A418)=0,"",IF(Q418="","--",IF(Q418="3E","3E",LOOKUP(Q418/S$2,{0,0.4,0.45,0.5,0.55,0.6,0.65,0.7,0.75,0.8,1},{0,2,2.25,2.5,2.75,3,3.25,3.5,3.75,4}))))</f>
        <v/>
      </c>
      <c r="T418" s="5" t="str">
        <f>IF(OR(COUNT($A418)=0,DR!BZ420=""),"",IF($A418&lt;&gt;DR!$B420,"ERR",DR!BZ420))</f>
        <v/>
      </c>
      <c r="U418" s="2" t="str">
        <f>IF(COUNT($A418)=0,"",IF(T418="3E","3E",IF(T418="","I",LOOKUP(T418/V$2,{0,0.4,0.45,0.5,0.55,0.6,0.65,0.7,0.75,0.8,1},{"F","D","C","C+","B-","B","B+","A-","A","A+"}))))</f>
        <v/>
      </c>
      <c r="V418" s="99" t="str">
        <f>IF(COUNT($A418)=0,"",IF(T418="","--",IF(T418="3E","3E",LOOKUP(T418/V$2,{0,0.4,0.45,0.5,0.55,0.6,0.65,0.7,0.75,0.8,1},{0,2,2.25,2.5,2.75,3,3.25,3.5,3.75,4}))))</f>
        <v/>
      </c>
      <c r="W418" s="5" t="str">
        <f>IF(COUNT($A418)=0,"",IF($A418&lt;&gt;DR!$B420,"ERR",IF(DR!$A420="IM",DR!CL420,DR!CK420)))</f>
        <v/>
      </c>
      <c r="X418" s="2" t="str">
        <f>IF(COUNT($A418)=0,"",IF(W418="3E","3E",IF(W418="","I",LOOKUP(W418/Y$2,{0,0.4,0.45,0.5,0.55,0.6,0.65,0.7,0.75,0.8,1},{"F","D","C","C+","B-","B","B+","A-","A","A+"}))))</f>
        <v/>
      </c>
      <c r="Y418" s="99" t="str">
        <f>IF(COUNT($A418)=0,"",IF(W418="","--",IF(W418="3E","3E",LOOKUP(W418/Y$2,{0,0.4,0.45,0.5,0.55,0.6,0.65,0.7,0.75,0.8,1},{0,2,2.25,2.5,2.75,3,3.25,3.5,3.75,4}))))</f>
        <v/>
      </c>
      <c r="Z418" s="5" t="str">
        <f>IF(COUNT($A418)=0,"",IF($A418&lt;&gt;DR!$B420,"ERR",DR!BF420))</f>
        <v/>
      </c>
      <c r="AA418" s="2" t="str">
        <f>IF(COUNT($A418)=0,"",IF(Z418="3E","3E",IF(Z418="","I",LOOKUP(Z418/AB$2,{0,0.4,0.45,0.5,0.55,0.6,0.65,0.7,0.75,0.8,1},{"F","D","C","C+","B-","B","B+","A-","A","A+"}))))</f>
        <v/>
      </c>
      <c r="AB418" s="99" t="str">
        <f>IF(COUNT($A418)=0,"",IF(Z418="","--",IF(Z418="3E","3E",LOOKUP(Z418/AB$2,{0,0.4,0.45,0.5,0.55,0.6,0.65,0.7,0.75,0.8,1},{0,2,2.25,2.5,2.75,3,3.25,3.5,3.75,4}))))</f>
        <v/>
      </c>
      <c r="AC418" s="5" t="str">
        <f>IF(COUNT($A418)=0,"",IF($A418&lt;&gt;DR!$B420,"ERR",DR!BG420))</f>
        <v/>
      </c>
      <c r="AD418" s="2" t="str">
        <f>IF(COUNT($A418)=0,"",IF(AC418="3E","3E",IF(AC418="","I",LOOKUP(AC418/AE$2,{0,0.4,0.45,0.5,0.55,0.6,0.65,0.7,0.75,0.8,1},{"F","D","C","C+","B-","B","B+","A-","A","A+"}))))</f>
        <v/>
      </c>
      <c r="AE418" s="99" t="str">
        <f>IF(COUNT($A418)=0,"",IF(AC418="","--",IF(AC418="3E","3E",LOOKUP(AC418/AE$2,{0,0.4,0.45,0.5,0.55,0.6,0.65,0.7,0.75,0.8,1},{0,2,2.25,2.5,2.75,3,3.25,3.5,3.75,4}))))</f>
        <v/>
      </c>
      <c r="AF418" s="5" t="str">
        <f>IF(COUNT($A418)=0,"",IF($A418&lt;&gt;DR!$B420,"ERR",DR!BQ420))</f>
        <v/>
      </c>
      <c r="AG418" s="2" t="str">
        <f>IF(COUNT($A418)=0,"",IF(AF418="3E","3E",IF(AF418="","I",LOOKUP(AF418/AH$2,{0,0.4,0.45,0.5,0.55,0.6,0.65,0.7,0.75,0.8,1},{"F","D","C","C+","B-","B","B+","A-","A","A+"}))))</f>
        <v/>
      </c>
      <c r="AH418" s="99" t="str">
        <f>IF(COUNT($A418)=0,"",IF(AF418="","--",IF(AF418="3E","3E",LOOKUP(AF418/AH$2,{0,0.4,0.45,0.5,0.55,0.6,0.65,0.7,0.75,0.8,1},{0,2,2.25,2.5,2.75,3,3.25,3.5,3.75,4}))))</f>
        <v/>
      </c>
      <c r="AI418" s="5" t="str">
        <f>IF(COUNT($A418)=0,"",IF($A418&lt;&gt;DR!$B420,"ERR",DR!BY420))</f>
        <v/>
      </c>
      <c r="AJ418" s="2" t="str">
        <f>IF(COUNT($A418)=0,"",IF(AI418="3E","3E",IF(AI418="","I",LOOKUP(AI418/AK$2,{0,0.4,0.45,0.5,0.55,0.6,0.65,0.7,0.75,0.8,1},{"F","D","C","C+","B-","B","B+","A-","A","A+"}))))</f>
        <v/>
      </c>
      <c r="AK418" s="103" t="str">
        <f>IF(COUNT($A418)=0,"",IF(AI418="","--",IF(AI418="3E","3E",LOOKUP(AI418/AK$2,{0,0.4,0.45,0.5,0.55,0.6,0.65,0.7,0.75,0.8,1},{0,2,2.25,2.5,2.75,3,3.25,3.5,3.75,4}))))</f>
        <v/>
      </c>
      <c r="AL418" s="94" t="str">
        <f>IFERROR(IF(COUNT($A418)=0,"",IF(COUNT(W418)=0,"--",IF(COUNTIF(B418:AK418,"3E")&gt;0,"3E",SUM(IF(D418&gt;=2,D418*$D$3),IF(G418&gt;=2,G418*$G$3),IF(J418&gt;=2,J418*$J$3),IF(M418&gt;=2,M418*$M$3),IF(P418&gt;=2,P418*$P$3),IF(S418&gt;=2,S418*$S$3),IF(V418&gt;=2,V418*$V$3),IF(Y418&gt;=2,Y418*$Y$3),IF(AB418&gt;=2,AB418*$AB$3),IF(AE418&gt;=2,AE418*$AE$3),IF(AH418&gt;=2,AH418*$AH$3),IF(AK418&gt;=2,AK418*$AK$3))))),"")</f>
        <v/>
      </c>
      <c r="AM418" s="4" t="str">
        <f>IF(COUNT($A418)=0,"",IF(COUNT(W418)=0,"--",IF(COUNTIF(B418:Y418,"3E")&gt;0,"3E",TRUNC(SUM(IF(N(D418)&gt;=2,D$3*D418,0),IF(N(G418)&gt;=2,G$3*G418,0),IF(N(J418)&gt;=2,J$3*J418,0),IF(N(M418)&gt;=2,M$3*M418,0),IF(N(P418)&gt;=2,P$3*P418,0),IF(N(S418)&gt;=2,S$3*S418,0),IF(N(AB418)&gt;=2,AB$3*AB418,0),IF(N(AE418)&gt;=2,AE$3*AE418,0),IF(N(AH418)&gt;=2,AH$3*AH418,0),IF(N(V418)&gt;=2,V$3*V418,0),IF(N(Y418)&gt;=2,Y$3*Y418,0))/TCP,3))))</f>
        <v/>
      </c>
      <c r="AN418" s="2" t="str">
        <f>IFERROR(IF(COUNT($A418)=0,"",IF(COUNT(W418)=0,"--",IF(COUNTIF(B418:AK418,"3E")&gt;0,"3E",SUM(IF(D418&gt;=2,$D$3),IF(G418&gt;=2,$G$3),IF(J418&gt;=2,$J$3),IF(M418&gt;=2,$M$3),IF(P418&gt;=2,$P$3),IF(S418&gt;=2,$S$3),IF(V418&gt;=2,$V$3),IF(Y418&gt;=2,$Y$3),IF(AB418&gt;=2,$AB$3),IF(AE418&gt;=2,$AE$3),IF(AH418&gt;=2,$AH$3),IF(AK418&gt;=2,$AK$3))))),"")</f>
        <v/>
      </c>
      <c r="AO418" s="2" t="str">
        <f>IF(AM418="3E","3E",IF(COUNT($A418)=0,"",IF(COUNT(AK418)=0,"I",LOOKUP(AM418,{0,2,2.25,2.5,2.75,3,3.25,3.5,3.75,4},{"F","D","C","C+","B-","B","B+","A-","A","A+"}))))</f>
        <v/>
      </c>
      <c r="AP418" s="2" t="str">
        <f>IF(AM418="3E","3E",IF(OR(COUNT($A418)=0,COUNT(W418)=0),"",IF(AND(Y418&gt;=2,AM418&gt;=2,AN418&gt;=28),"PASS","FAIL")))</f>
        <v/>
      </c>
      <c r="AQ418" s="2" t="str">
        <f>IF(COUNT($A418)=0,"",IF(AP418="3E","3E",IF(AP418="PASS",CONCATENATE(IF(N(D418)&lt;2,"411F,",""),IF(N(G418)&lt;2,"412F,",""),IF(N(J418)&lt;2,"413F,",""),IF(N(M418)&lt;2,"421F,",""),IF(N(P418)&lt;2,"422F,",""),IF(N(S418)&lt;2,"423F,",""),IF(N(AB418)&lt;2,"431F,",""),IF(N(AE418)&lt;2,"432F,",""),IF(N(AH418)&lt;2,"433F,","")),"")))</f>
        <v/>
      </c>
      <c r="AR418" s="6" t="str">
        <f t="shared" si="7"/>
        <v/>
      </c>
    </row>
    <row r="419" spans="1:44" ht="18.95" customHeight="1" x14ac:dyDescent="0.25">
      <c r="A419" s="93" t="str">
        <f>IF(DR!$B421="","",DR!$B421)</f>
        <v/>
      </c>
      <c r="B419" s="5" t="str">
        <f>IF(COUNT($A419)=0,"",IF($A419&lt;&gt;DR!$B421,"ERR",DR!J421))</f>
        <v/>
      </c>
      <c r="C419" s="2" t="str">
        <f>IF(COUNT($A419)=0,"",IF(B419="3E","3E",IF(B419="","I",LOOKUP(B419/D$2,{0,0.4,0.45,0.5,0.55,0.6,0.65,0.7,0.75,0.8,1},{"F","D","C","C+","B-","B","B+","A-","A","A+"}))))</f>
        <v/>
      </c>
      <c r="D419" s="99" t="str">
        <f>IF(COUNT($A419)=0,"",IF(B419="","--",IF(B419="3E","3E",LOOKUP(B419/D$2,{0,0.4,0.45,0.5,0.55,0.6,0.65,0.7,0.75,0.8,1},{0,2,2.25,2.5,2.75,3,3.25,3.5,3.75,4}))))</f>
        <v/>
      </c>
      <c r="E419" s="5" t="str">
        <f>IF(COUNT($A419)=0,"",IF($A419&lt;&gt;DR!$B421,"ERR",DR!R421))</f>
        <v/>
      </c>
      <c r="F419" s="2" t="str">
        <f>IF(COUNT($A419)=0,"",IF(E419="3E","3E",IF(E419="","I",LOOKUP(E419/G$2,{0,0.4,0.45,0.5,0.55,0.6,0.65,0.7,0.75,0.8,1},{"F","D","C","C+","B-","B","B+","A-","A","A+"}))))</f>
        <v/>
      </c>
      <c r="G419" s="99" t="str">
        <f>IF(COUNT($A419)=0,"",IF(E419="","--",IF(E419="3E","3E",LOOKUP(E419/G$2,{0,0.4,0.45,0.5,0.55,0.6,0.65,0.7,0.75,0.8,1},{0,2,2.25,2.5,2.75,3,3.25,3.5,3.75,4}))))</f>
        <v/>
      </c>
      <c r="H419" s="5" t="str">
        <f>IF(COUNT($A419)=0,"",IF($A419&lt;&gt;DR!$B421,"ERR",DR!Z421))</f>
        <v/>
      </c>
      <c r="I419" s="2" t="str">
        <f>IF(COUNT($A419)=0,"",IF(H419="3E","3E",IF(H419="","I",LOOKUP(H419/J$2,{0,0.4,0.45,0.5,0.55,0.6,0.65,0.7,0.75,0.8,1},{"F","D","C","C+","B-","B","B+","A-","A","A+"}))))</f>
        <v/>
      </c>
      <c r="J419" s="99" t="str">
        <f>IF(COUNT($A419)=0,"",IF(H419="","--",IF(H419="3E","3E",LOOKUP(H419/J$2,{0,0.4,0.45,0.5,0.55,0.6,0.65,0.7,0.75,0.8,1},{0,2,2.25,2.5,2.75,3,3.25,3.5,3.75,4}))))</f>
        <v/>
      </c>
      <c r="K419" s="5" t="str">
        <f>IF(COUNT($A419)=0,"",IF($A419&lt;&gt;DR!$B421,"ERR",DR!AH421))</f>
        <v/>
      </c>
      <c r="L419" s="2" t="str">
        <f>IF(COUNT($A419)=0,"",IF(K419="3E","3E",IF(K419="","I",LOOKUP(K419/M$2,{0,0.4,0.45,0.5,0.55,0.6,0.65,0.7,0.75,0.8,1},{"F","D","C","C+","B-","B","B+","A-","A","A+"}))))</f>
        <v/>
      </c>
      <c r="M419" s="99" t="str">
        <f>IF(COUNT($A419)=0,"",IF(K419="","--",IF(K419="3E","3E",LOOKUP(K419/M$2,{0,0.4,0.45,0.5,0.55,0.6,0.65,0.7,0.75,0.8,1},{0,2,2.25,2.5,2.75,3,3.25,3.5,3.75,4}))))</f>
        <v/>
      </c>
      <c r="N419" s="5" t="str">
        <f>IF(COUNT($A419)=0,"",IF($A419&lt;&gt;DR!$B421,"ERR",DR!AP421))</f>
        <v/>
      </c>
      <c r="O419" s="2" t="str">
        <f>IF(COUNT($A419)=0,"",IF(N419="3E","3E",IF(N419="","I",LOOKUP(N419/P$2,{0,0.4,0.45,0.5,0.55,0.6,0.65,0.7,0.75,0.8,1},{"F","D","C","C+","B-","B","B+","A-","A","A+"}))))</f>
        <v/>
      </c>
      <c r="P419" s="99" t="str">
        <f>IF(COUNT($A419)=0,"",IF(N419="","--",IF(N419="3E","3E",LOOKUP(N419/P$2,{0,0.4,0.45,0.5,0.55,0.6,0.65,0.7,0.75,0.8,1},{0,2,2.25,2.5,2.75,3,3.25,3.5,3.75,4}))))</f>
        <v/>
      </c>
      <c r="Q419" s="5" t="str">
        <f>IF(COUNT($A419)=0,"",IF($A419&lt;&gt;DR!$B421,"ERR",DR!AX421))</f>
        <v/>
      </c>
      <c r="R419" s="2" t="str">
        <f>IF(COUNT($A419)=0,"",IF(Q419="3E","3E",IF(Q419="","I",LOOKUP(Q419/S$2,{0,0.4,0.45,0.5,0.55,0.6,0.65,0.7,0.75,0.8,1},{"F","D","C","C+","B-","B","B+","A-","A","A+"}))))</f>
        <v/>
      </c>
      <c r="S419" s="99" t="str">
        <f>IF(COUNT($A419)=0,"",IF(Q419="","--",IF(Q419="3E","3E",LOOKUP(Q419/S$2,{0,0.4,0.45,0.5,0.55,0.6,0.65,0.7,0.75,0.8,1},{0,2,2.25,2.5,2.75,3,3.25,3.5,3.75,4}))))</f>
        <v/>
      </c>
      <c r="T419" s="5" t="str">
        <f>IF(OR(COUNT($A419)=0,DR!BZ421=""),"",IF($A419&lt;&gt;DR!$B421,"ERR",DR!BZ421))</f>
        <v/>
      </c>
      <c r="U419" s="2" t="str">
        <f>IF(COUNT($A419)=0,"",IF(T419="3E","3E",IF(T419="","I",LOOKUP(T419/V$2,{0,0.4,0.45,0.5,0.55,0.6,0.65,0.7,0.75,0.8,1},{"F","D","C","C+","B-","B","B+","A-","A","A+"}))))</f>
        <v/>
      </c>
      <c r="V419" s="99" t="str">
        <f>IF(COUNT($A419)=0,"",IF(T419="","--",IF(T419="3E","3E",LOOKUP(T419/V$2,{0,0.4,0.45,0.5,0.55,0.6,0.65,0.7,0.75,0.8,1},{0,2,2.25,2.5,2.75,3,3.25,3.5,3.75,4}))))</f>
        <v/>
      </c>
      <c r="W419" s="5" t="str">
        <f>IF(COUNT($A419)=0,"",IF($A419&lt;&gt;DR!$B421,"ERR",IF(DR!$A421="IM",DR!CL421,DR!CK421)))</f>
        <v/>
      </c>
      <c r="X419" s="2" t="str">
        <f>IF(COUNT($A419)=0,"",IF(W419="3E","3E",IF(W419="","I",LOOKUP(W419/Y$2,{0,0.4,0.45,0.5,0.55,0.6,0.65,0.7,0.75,0.8,1},{"F","D","C","C+","B-","B","B+","A-","A","A+"}))))</f>
        <v/>
      </c>
      <c r="Y419" s="99" t="str">
        <f>IF(COUNT($A419)=0,"",IF(W419="","--",IF(W419="3E","3E",LOOKUP(W419/Y$2,{0,0.4,0.45,0.5,0.55,0.6,0.65,0.7,0.75,0.8,1},{0,2,2.25,2.5,2.75,3,3.25,3.5,3.75,4}))))</f>
        <v/>
      </c>
      <c r="Z419" s="5" t="str">
        <f>IF(COUNT($A419)=0,"",IF($A419&lt;&gt;DR!$B421,"ERR",DR!BF421))</f>
        <v/>
      </c>
      <c r="AA419" s="2" t="str">
        <f>IF(COUNT($A419)=0,"",IF(Z419="3E","3E",IF(Z419="","I",LOOKUP(Z419/AB$2,{0,0.4,0.45,0.5,0.55,0.6,0.65,0.7,0.75,0.8,1},{"F","D","C","C+","B-","B","B+","A-","A","A+"}))))</f>
        <v/>
      </c>
      <c r="AB419" s="99" t="str">
        <f>IF(COUNT($A419)=0,"",IF(Z419="","--",IF(Z419="3E","3E",LOOKUP(Z419/AB$2,{0,0.4,0.45,0.5,0.55,0.6,0.65,0.7,0.75,0.8,1},{0,2,2.25,2.5,2.75,3,3.25,3.5,3.75,4}))))</f>
        <v/>
      </c>
      <c r="AC419" s="5" t="str">
        <f>IF(COUNT($A419)=0,"",IF($A419&lt;&gt;DR!$B421,"ERR",DR!BG421))</f>
        <v/>
      </c>
      <c r="AD419" s="2" t="str">
        <f>IF(COUNT($A419)=0,"",IF(AC419="3E","3E",IF(AC419="","I",LOOKUP(AC419/AE$2,{0,0.4,0.45,0.5,0.55,0.6,0.65,0.7,0.75,0.8,1},{"F","D","C","C+","B-","B","B+","A-","A","A+"}))))</f>
        <v/>
      </c>
      <c r="AE419" s="99" t="str">
        <f>IF(COUNT($A419)=0,"",IF(AC419="","--",IF(AC419="3E","3E",LOOKUP(AC419/AE$2,{0,0.4,0.45,0.5,0.55,0.6,0.65,0.7,0.75,0.8,1},{0,2,2.25,2.5,2.75,3,3.25,3.5,3.75,4}))))</f>
        <v/>
      </c>
      <c r="AF419" s="5" t="str">
        <f>IF(COUNT($A419)=0,"",IF($A419&lt;&gt;DR!$B421,"ERR",DR!BQ421))</f>
        <v/>
      </c>
      <c r="AG419" s="2" t="str">
        <f>IF(COUNT($A419)=0,"",IF(AF419="3E","3E",IF(AF419="","I",LOOKUP(AF419/AH$2,{0,0.4,0.45,0.5,0.55,0.6,0.65,0.7,0.75,0.8,1},{"F","D","C","C+","B-","B","B+","A-","A","A+"}))))</f>
        <v/>
      </c>
      <c r="AH419" s="99" t="str">
        <f>IF(COUNT($A419)=0,"",IF(AF419="","--",IF(AF419="3E","3E",LOOKUP(AF419/AH$2,{0,0.4,0.45,0.5,0.55,0.6,0.65,0.7,0.75,0.8,1},{0,2,2.25,2.5,2.75,3,3.25,3.5,3.75,4}))))</f>
        <v/>
      </c>
      <c r="AI419" s="5" t="str">
        <f>IF(COUNT($A419)=0,"",IF($A419&lt;&gt;DR!$B421,"ERR",DR!BY421))</f>
        <v/>
      </c>
      <c r="AJ419" s="2" t="str">
        <f>IF(COUNT($A419)=0,"",IF(AI419="3E","3E",IF(AI419="","I",LOOKUP(AI419/AK$2,{0,0.4,0.45,0.5,0.55,0.6,0.65,0.7,0.75,0.8,1},{"F","D","C","C+","B-","B","B+","A-","A","A+"}))))</f>
        <v/>
      </c>
      <c r="AK419" s="103" t="str">
        <f>IF(COUNT($A419)=0,"",IF(AI419="","--",IF(AI419="3E","3E",LOOKUP(AI419/AK$2,{0,0.4,0.45,0.5,0.55,0.6,0.65,0.7,0.75,0.8,1},{0,2,2.25,2.5,2.75,3,3.25,3.5,3.75,4}))))</f>
        <v/>
      </c>
      <c r="AL419" s="94" t="str">
        <f>IFERROR(IF(COUNT($A419)=0,"",IF(COUNT(W419)=0,"--",IF(COUNTIF(B419:AK419,"3E")&gt;0,"3E",SUM(IF(D419&gt;=2,D419*$D$3),IF(G419&gt;=2,G419*$G$3),IF(J419&gt;=2,J419*$J$3),IF(M419&gt;=2,M419*$M$3),IF(P419&gt;=2,P419*$P$3),IF(S419&gt;=2,S419*$S$3),IF(V419&gt;=2,V419*$V$3),IF(Y419&gt;=2,Y419*$Y$3),IF(AB419&gt;=2,AB419*$AB$3),IF(AE419&gt;=2,AE419*$AE$3),IF(AH419&gt;=2,AH419*$AH$3),IF(AK419&gt;=2,AK419*$AK$3))))),"")</f>
        <v/>
      </c>
      <c r="AM419" s="4" t="str">
        <f>IF(COUNT($A419)=0,"",IF(COUNT(W419)=0,"--",IF(COUNTIF(B419:Y419,"3E")&gt;0,"3E",TRUNC(SUM(IF(N(D419)&gt;=2,D$3*D419,0),IF(N(G419)&gt;=2,G$3*G419,0),IF(N(J419)&gt;=2,J$3*J419,0),IF(N(M419)&gt;=2,M$3*M419,0),IF(N(P419)&gt;=2,P$3*P419,0),IF(N(S419)&gt;=2,S$3*S419,0),IF(N(AB419)&gt;=2,AB$3*AB419,0),IF(N(AE419)&gt;=2,AE$3*AE419,0),IF(N(AH419)&gt;=2,AH$3*AH419,0),IF(N(V419)&gt;=2,V$3*V419,0),IF(N(Y419)&gt;=2,Y$3*Y419,0))/TCP,3))))</f>
        <v/>
      </c>
      <c r="AN419" s="2" t="str">
        <f>IFERROR(IF(COUNT($A419)=0,"",IF(COUNT(W419)=0,"--",IF(COUNTIF(B419:AK419,"3E")&gt;0,"3E",SUM(IF(D419&gt;=2,$D$3),IF(G419&gt;=2,$G$3),IF(J419&gt;=2,$J$3),IF(M419&gt;=2,$M$3),IF(P419&gt;=2,$P$3),IF(S419&gt;=2,$S$3),IF(V419&gt;=2,$V$3),IF(Y419&gt;=2,$Y$3),IF(AB419&gt;=2,$AB$3),IF(AE419&gt;=2,$AE$3),IF(AH419&gt;=2,$AH$3),IF(AK419&gt;=2,$AK$3))))),"")</f>
        <v/>
      </c>
      <c r="AO419" s="2" t="str">
        <f>IF(AM419="3E","3E",IF(COUNT($A419)=0,"",IF(COUNT(AK419)=0,"I",LOOKUP(AM419,{0,2,2.25,2.5,2.75,3,3.25,3.5,3.75,4},{"F","D","C","C+","B-","B","B+","A-","A","A+"}))))</f>
        <v/>
      </c>
      <c r="AP419" s="2" t="str">
        <f>IF(AM419="3E","3E",IF(OR(COUNT($A419)=0,COUNT(W419)=0),"",IF(AND(Y419&gt;=2,AM419&gt;=2,AN419&gt;=28),"PASS","FAIL")))</f>
        <v/>
      </c>
      <c r="AQ419" s="2" t="str">
        <f>IF(COUNT($A419)=0,"",IF(AP419="3E","3E",IF(AP419="PASS",CONCATENATE(IF(N(D419)&lt;2,"411F,",""),IF(N(G419)&lt;2,"412F,",""),IF(N(J419)&lt;2,"413F,",""),IF(N(M419)&lt;2,"421F,",""),IF(N(P419)&lt;2,"422F,",""),IF(N(S419)&lt;2,"423F,",""),IF(N(AB419)&lt;2,"431F,",""),IF(N(AE419)&lt;2,"432F,",""),IF(N(AH419)&lt;2,"433F,","")),"")))</f>
        <v/>
      </c>
      <c r="AR419" s="6" t="str">
        <f t="shared" si="7"/>
        <v/>
      </c>
    </row>
    <row r="420" spans="1:44" ht="18.95" customHeight="1" x14ac:dyDescent="0.25">
      <c r="A420" s="93" t="str">
        <f>IF(DR!$B422="","",DR!$B422)</f>
        <v/>
      </c>
      <c r="B420" s="5" t="str">
        <f>IF(COUNT($A420)=0,"",IF($A420&lt;&gt;DR!$B422,"ERR",DR!J422))</f>
        <v/>
      </c>
      <c r="C420" s="2" t="str">
        <f>IF(COUNT($A420)=0,"",IF(B420="3E","3E",IF(B420="","I",LOOKUP(B420/D$2,{0,0.4,0.45,0.5,0.55,0.6,0.65,0.7,0.75,0.8,1},{"F","D","C","C+","B-","B","B+","A-","A","A+"}))))</f>
        <v/>
      </c>
      <c r="D420" s="99" t="str">
        <f>IF(COUNT($A420)=0,"",IF(B420="","--",IF(B420="3E","3E",LOOKUP(B420/D$2,{0,0.4,0.45,0.5,0.55,0.6,0.65,0.7,0.75,0.8,1},{0,2,2.25,2.5,2.75,3,3.25,3.5,3.75,4}))))</f>
        <v/>
      </c>
      <c r="E420" s="5" t="str">
        <f>IF(COUNT($A420)=0,"",IF($A420&lt;&gt;DR!$B422,"ERR",DR!R422))</f>
        <v/>
      </c>
      <c r="F420" s="2" t="str">
        <f>IF(COUNT($A420)=0,"",IF(E420="3E","3E",IF(E420="","I",LOOKUP(E420/G$2,{0,0.4,0.45,0.5,0.55,0.6,0.65,0.7,0.75,0.8,1},{"F","D","C","C+","B-","B","B+","A-","A","A+"}))))</f>
        <v/>
      </c>
      <c r="G420" s="99" t="str">
        <f>IF(COUNT($A420)=0,"",IF(E420="","--",IF(E420="3E","3E",LOOKUP(E420/G$2,{0,0.4,0.45,0.5,0.55,0.6,0.65,0.7,0.75,0.8,1},{0,2,2.25,2.5,2.75,3,3.25,3.5,3.75,4}))))</f>
        <v/>
      </c>
      <c r="H420" s="5" t="str">
        <f>IF(COUNT($A420)=0,"",IF($A420&lt;&gt;DR!$B422,"ERR",DR!Z422))</f>
        <v/>
      </c>
      <c r="I420" s="2" t="str">
        <f>IF(COUNT($A420)=0,"",IF(H420="3E","3E",IF(H420="","I",LOOKUP(H420/J$2,{0,0.4,0.45,0.5,0.55,0.6,0.65,0.7,0.75,0.8,1},{"F","D","C","C+","B-","B","B+","A-","A","A+"}))))</f>
        <v/>
      </c>
      <c r="J420" s="99" t="str">
        <f>IF(COUNT($A420)=0,"",IF(H420="","--",IF(H420="3E","3E",LOOKUP(H420/J$2,{0,0.4,0.45,0.5,0.55,0.6,0.65,0.7,0.75,0.8,1},{0,2,2.25,2.5,2.75,3,3.25,3.5,3.75,4}))))</f>
        <v/>
      </c>
      <c r="K420" s="5" t="str">
        <f>IF(COUNT($A420)=0,"",IF($A420&lt;&gt;DR!$B422,"ERR",DR!AH422))</f>
        <v/>
      </c>
      <c r="L420" s="2" t="str">
        <f>IF(COUNT($A420)=0,"",IF(K420="3E","3E",IF(K420="","I",LOOKUP(K420/M$2,{0,0.4,0.45,0.5,0.55,0.6,0.65,0.7,0.75,0.8,1},{"F","D","C","C+","B-","B","B+","A-","A","A+"}))))</f>
        <v/>
      </c>
      <c r="M420" s="99" t="str">
        <f>IF(COUNT($A420)=0,"",IF(K420="","--",IF(K420="3E","3E",LOOKUP(K420/M$2,{0,0.4,0.45,0.5,0.55,0.6,0.65,0.7,0.75,0.8,1},{0,2,2.25,2.5,2.75,3,3.25,3.5,3.75,4}))))</f>
        <v/>
      </c>
      <c r="N420" s="5" t="str">
        <f>IF(COUNT($A420)=0,"",IF($A420&lt;&gt;DR!$B422,"ERR",DR!AP422))</f>
        <v/>
      </c>
      <c r="O420" s="2" t="str">
        <f>IF(COUNT($A420)=0,"",IF(N420="3E","3E",IF(N420="","I",LOOKUP(N420/P$2,{0,0.4,0.45,0.5,0.55,0.6,0.65,0.7,0.75,0.8,1},{"F","D","C","C+","B-","B","B+","A-","A","A+"}))))</f>
        <v/>
      </c>
      <c r="P420" s="99" t="str">
        <f>IF(COUNT($A420)=0,"",IF(N420="","--",IF(N420="3E","3E",LOOKUP(N420/P$2,{0,0.4,0.45,0.5,0.55,0.6,0.65,0.7,0.75,0.8,1},{0,2,2.25,2.5,2.75,3,3.25,3.5,3.75,4}))))</f>
        <v/>
      </c>
      <c r="Q420" s="5" t="str">
        <f>IF(COUNT($A420)=0,"",IF($A420&lt;&gt;DR!$B422,"ERR",DR!AX422))</f>
        <v/>
      </c>
      <c r="R420" s="2" t="str">
        <f>IF(COUNT($A420)=0,"",IF(Q420="3E","3E",IF(Q420="","I",LOOKUP(Q420/S$2,{0,0.4,0.45,0.5,0.55,0.6,0.65,0.7,0.75,0.8,1},{"F","D","C","C+","B-","B","B+","A-","A","A+"}))))</f>
        <v/>
      </c>
      <c r="S420" s="99" t="str">
        <f>IF(COUNT($A420)=0,"",IF(Q420="","--",IF(Q420="3E","3E",LOOKUP(Q420/S$2,{0,0.4,0.45,0.5,0.55,0.6,0.65,0.7,0.75,0.8,1},{0,2,2.25,2.5,2.75,3,3.25,3.5,3.75,4}))))</f>
        <v/>
      </c>
      <c r="T420" s="5" t="str">
        <f>IF(OR(COUNT($A420)=0,DR!BZ422=""),"",IF($A420&lt;&gt;DR!$B422,"ERR",DR!BZ422))</f>
        <v/>
      </c>
      <c r="U420" s="2" t="str">
        <f>IF(COUNT($A420)=0,"",IF(T420="3E","3E",IF(T420="","I",LOOKUP(T420/V$2,{0,0.4,0.45,0.5,0.55,0.6,0.65,0.7,0.75,0.8,1},{"F","D","C","C+","B-","B","B+","A-","A","A+"}))))</f>
        <v/>
      </c>
      <c r="V420" s="99" t="str">
        <f>IF(COUNT($A420)=0,"",IF(T420="","--",IF(T420="3E","3E",LOOKUP(T420/V$2,{0,0.4,0.45,0.5,0.55,0.6,0.65,0.7,0.75,0.8,1},{0,2,2.25,2.5,2.75,3,3.25,3.5,3.75,4}))))</f>
        <v/>
      </c>
      <c r="W420" s="5" t="str">
        <f>IF(COUNT($A420)=0,"",IF($A420&lt;&gt;DR!$B422,"ERR",IF(DR!$A422="IM",DR!CL422,DR!CK422)))</f>
        <v/>
      </c>
      <c r="X420" s="2" t="str">
        <f>IF(COUNT($A420)=0,"",IF(W420="3E","3E",IF(W420="","I",LOOKUP(W420/Y$2,{0,0.4,0.45,0.5,0.55,0.6,0.65,0.7,0.75,0.8,1},{"F","D","C","C+","B-","B","B+","A-","A","A+"}))))</f>
        <v/>
      </c>
      <c r="Y420" s="99" t="str">
        <f>IF(COUNT($A420)=0,"",IF(W420="","--",IF(W420="3E","3E",LOOKUP(W420/Y$2,{0,0.4,0.45,0.5,0.55,0.6,0.65,0.7,0.75,0.8,1},{0,2,2.25,2.5,2.75,3,3.25,3.5,3.75,4}))))</f>
        <v/>
      </c>
      <c r="Z420" s="5" t="str">
        <f>IF(COUNT($A420)=0,"",IF($A420&lt;&gt;DR!$B422,"ERR",DR!BF422))</f>
        <v/>
      </c>
      <c r="AA420" s="2" t="str">
        <f>IF(COUNT($A420)=0,"",IF(Z420="3E","3E",IF(Z420="","I",LOOKUP(Z420/AB$2,{0,0.4,0.45,0.5,0.55,0.6,0.65,0.7,0.75,0.8,1},{"F","D","C","C+","B-","B","B+","A-","A","A+"}))))</f>
        <v/>
      </c>
      <c r="AB420" s="99" t="str">
        <f>IF(COUNT($A420)=0,"",IF(Z420="","--",IF(Z420="3E","3E",LOOKUP(Z420/AB$2,{0,0.4,0.45,0.5,0.55,0.6,0.65,0.7,0.75,0.8,1},{0,2,2.25,2.5,2.75,3,3.25,3.5,3.75,4}))))</f>
        <v/>
      </c>
      <c r="AC420" s="5" t="str">
        <f>IF(COUNT($A420)=0,"",IF($A420&lt;&gt;DR!$B422,"ERR",DR!BG422))</f>
        <v/>
      </c>
      <c r="AD420" s="2" t="str">
        <f>IF(COUNT($A420)=0,"",IF(AC420="3E","3E",IF(AC420="","I",LOOKUP(AC420/AE$2,{0,0.4,0.45,0.5,0.55,0.6,0.65,0.7,0.75,0.8,1},{"F","D","C","C+","B-","B","B+","A-","A","A+"}))))</f>
        <v/>
      </c>
      <c r="AE420" s="99" t="str">
        <f>IF(COUNT($A420)=0,"",IF(AC420="","--",IF(AC420="3E","3E",LOOKUP(AC420/AE$2,{0,0.4,0.45,0.5,0.55,0.6,0.65,0.7,0.75,0.8,1},{0,2,2.25,2.5,2.75,3,3.25,3.5,3.75,4}))))</f>
        <v/>
      </c>
      <c r="AF420" s="5" t="str">
        <f>IF(COUNT($A420)=0,"",IF($A420&lt;&gt;DR!$B422,"ERR",DR!BQ422))</f>
        <v/>
      </c>
      <c r="AG420" s="2" t="str">
        <f>IF(COUNT($A420)=0,"",IF(AF420="3E","3E",IF(AF420="","I",LOOKUP(AF420/AH$2,{0,0.4,0.45,0.5,0.55,0.6,0.65,0.7,0.75,0.8,1},{"F","D","C","C+","B-","B","B+","A-","A","A+"}))))</f>
        <v/>
      </c>
      <c r="AH420" s="99" t="str">
        <f>IF(COUNT($A420)=0,"",IF(AF420="","--",IF(AF420="3E","3E",LOOKUP(AF420/AH$2,{0,0.4,0.45,0.5,0.55,0.6,0.65,0.7,0.75,0.8,1},{0,2,2.25,2.5,2.75,3,3.25,3.5,3.75,4}))))</f>
        <v/>
      </c>
      <c r="AI420" s="5" t="str">
        <f>IF(COUNT($A420)=0,"",IF($A420&lt;&gt;DR!$B422,"ERR",DR!BY422))</f>
        <v/>
      </c>
      <c r="AJ420" s="2" t="str">
        <f>IF(COUNT($A420)=0,"",IF(AI420="3E","3E",IF(AI420="","I",LOOKUP(AI420/AK$2,{0,0.4,0.45,0.5,0.55,0.6,0.65,0.7,0.75,0.8,1},{"F","D","C","C+","B-","B","B+","A-","A","A+"}))))</f>
        <v/>
      </c>
      <c r="AK420" s="103" t="str">
        <f>IF(COUNT($A420)=0,"",IF(AI420="","--",IF(AI420="3E","3E",LOOKUP(AI420/AK$2,{0,0.4,0.45,0.5,0.55,0.6,0.65,0.7,0.75,0.8,1},{0,2,2.25,2.5,2.75,3,3.25,3.5,3.75,4}))))</f>
        <v/>
      </c>
      <c r="AL420" s="94" t="str">
        <f>IFERROR(IF(COUNT($A420)=0,"",IF(COUNT(W420)=0,"--",IF(COUNTIF(B420:AK420,"3E")&gt;0,"3E",SUM(IF(D420&gt;=2,D420*$D$3),IF(G420&gt;=2,G420*$G$3),IF(J420&gt;=2,J420*$J$3),IF(M420&gt;=2,M420*$M$3),IF(P420&gt;=2,P420*$P$3),IF(S420&gt;=2,S420*$S$3),IF(V420&gt;=2,V420*$V$3),IF(Y420&gt;=2,Y420*$Y$3),IF(AB420&gt;=2,AB420*$AB$3),IF(AE420&gt;=2,AE420*$AE$3),IF(AH420&gt;=2,AH420*$AH$3),IF(AK420&gt;=2,AK420*$AK$3))))),"")</f>
        <v/>
      </c>
      <c r="AM420" s="4" t="str">
        <f>IF(COUNT($A420)=0,"",IF(COUNT(W420)=0,"--",IF(COUNTIF(B420:Y420,"3E")&gt;0,"3E",TRUNC(SUM(IF(N(D420)&gt;=2,D$3*D420,0),IF(N(G420)&gt;=2,G$3*G420,0),IF(N(J420)&gt;=2,J$3*J420,0),IF(N(M420)&gt;=2,M$3*M420,0),IF(N(P420)&gt;=2,P$3*P420,0),IF(N(S420)&gt;=2,S$3*S420,0),IF(N(AB420)&gt;=2,AB$3*AB420,0),IF(N(AE420)&gt;=2,AE$3*AE420,0),IF(N(AH420)&gt;=2,AH$3*AH420,0),IF(N(V420)&gt;=2,V$3*V420,0),IF(N(Y420)&gt;=2,Y$3*Y420,0))/TCP,3))))</f>
        <v/>
      </c>
      <c r="AN420" s="2" t="str">
        <f>IFERROR(IF(COUNT($A420)=0,"",IF(COUNT(W420)=0,"--",IF(COUNTIF(B420:AK420,"3E")&gt;0,"3E",SUM(IF(D420&gt;=2,$D$3),IF(G420&gt;=2,$G$3),IF(J420&gt;=2,$J$3),IF(M420&gt;=2,$M$3),IF(P420&gt;=2,$P$3),IF(S420&gt;=2,$S$3),IF(V420&gt;=2,$V$3),IF(Y420&gt;=2,$Y$3),IF(AB420&gt;=2,$AB$3),IF(AE420&gt;=2,$AE$3),IF(AH420&gt;=2,$AH$3),IF(AK420&gt;=2,$AK$3))))),"")</f>
        <v/>
      </c>
      <c r="AO420" s="2" t="str">
        <f>IF(AM420="3E","3E",IF(COUNT($A420)=0,"",IF(COUNT(AK420)=0,"I",LOOKUP(AM420,{0,2,2.25,2.5,2.75,3,3.25,3.5,3.75,4},{"F","D","C","C+","B-","B","B+","A-","A","A+"}))))</f>
        <v/>
      </c>
      <c r="AP420" s="2" t="str">
        <f>IF(AM420="3E","3E",IF(OR(COUNT($A420)=0,COUNT(W420)=0),"",IF(AND(Y420&gt;=2,AM420&gt;=2,AN420&gt;=28),"PASS","FAIL")))</f>
        <v/>
      </c>
      <c r="AQ420" s="2" t="str">
        <f>IF(COUNT($A420)=0,"",IF(AP420="3E","3E",IF(AP420="PASS",CONCATENATE(IF(N(D420)&lt;2,"411F,",""),IF(N(G420)&lt;2,"412F,",""),IF(N(J420)&lt;2,"413F,",""),IF(N(M420)&lt;2,"421F,",""),IF(N(P420)&lt;2,"422F,",""),IF(N(S420)&lt;2,"423F,",""),IF(N(AB420)&lt;2,"431F,",""),IF(N(AE420)&lt;2,"432F,",""),IF(N(AH420)&lt;2,"433F,","")),"")))</f>
        <v/>
      </c>
      <c r="AR420" s="6" t="str">
        <f t="shared" si="7"/>
        <v/>
      </c>
    </row>
    <row r="421" spans="1:44" ht="18.95" customHeight="1" x14ac:dyDescent="0.25">
      <c r="A421" s="93" t="str">
        <f>IF(DR!$B423="","",DR!$B423)</f>
        <v/>
      </c>
      <c r="B421" s="5" t="str">
        <f>IF(COUNT($A421)=0,"",IF($A421&lt;&gt;DR!$B423,"ERR",DR!J423))</f>
        <v/>
      </c>
      <c r="C421" s="2" t="str">
        <f>IF(COUNT($A421)=0,"",IF(B421="3E","3E",IF(B421="","I",LOOKUP(B421/D$2,{0,0.4,0.45,0.5,0.55,0.6,0.65,0.7,0.75,0.8,1},{"F","D","C","C+","B-","B","B+","A-","A","A+"}))))</f>
        <v/>
      </c>
      <c r="D421" s="99" t="str">
        <f>IF(COUNT($A421)=0,"",IF(B421="","--",IF(B421="3E","3E",LOOKUP(B421/D$2,{0,0.4,0.45,0.5,0.55,0.6,0.65,0.7,0.75,0.8,1},{0,2,2.25,2.5,2.75,3,3.25,3.5,3.75,4}))))</f>
        <v/>
      </c>
      <c r="E421" s="5" t="str">
        <f>IF(COUNT($A421)=0,"",IF($A421&lt;&gt;DR!$B423,"ERR",DR!R423))</f>
        <v/>
      </c>
      <c r="F421" s="2" t="str">
        <f>IF(COUNT($A421)=0,"",IF(E421="3E","3E",IF(E421="","I",LOOKUP(E421/G$2,{0,0.4,0.45,0.5,0.55,0.6,0.65,0.7,0.75,0.8,1},{"F","D","C","C+","B-","B","B+","A-","A","A+"}))))</f>
        <v/>
      </c>
      <c r="G421" s="99" t="str">
        <f>IF(COUNT($A421)=0,"",IF(E421="","--",IF(E421="3E","3E",LOOKUP(E421/G$2,{0,0.4,0.45,0.5,0.55,0.6,0.65,0.7,0.75,0.8,1},{0,2,2.25,2.5,2.75,3,3.25,3.5,3.75,4}))))</f>
        <v/>
      </c>
      <c r="H421" s="5" t="str">
        <f>IF(COUNT($A421)=0,"",IF($A421&lt;&gt;DR!$B423,"ERR",DR!Z423))</f>
        <v/>
      </c>
      <c r="I421" s="2" t="str">
        <f>IF(COUNT($A421)=0,"",IF(H421="3E","3E",IF(H421="","I",LOOKUP(H421/J$2,{0,0.4,0.45,0.5,0.55,0.6,0.65,0.7,0.75,0.8,1},{"F","D","C","C+","B-","B","B+","A-","A","A+"}))))</f>
        <v/>
      </c>
      <c r="J421" s="99" t="str">
        <f>IF(COUNT($A421)=0,"",IF(H421="","--",IF(H421="3E","3E",LOOKUP(H421/J$2,{0,0.4,0.45,0.5,0.55,0.6,0.65,0.7,0.75,0.8,1},{0,2,2.25,2.5,2.75,3,3.25,3.5,3.75,4}))))</f>
        <v/>
      </c>
      <c r="K421" s="5" t="str">
        <f>IF(COUNT($A421)=0,"",IF($A421&lt;&gt;DR!$B423,"ERR",DR!AH423))</f>
        <v/>
      </c>
      <c r="L421" s="2" t="str">
        <f>IF(COUNT($A421)=0,"",IF(K421="3E","3E",IF(K421="","I",LOOKUP(K421/M$2,{0,0.4,0.45,0.5,0.55,0.6,0.65,0.7,0.75,0.8,1},{"F","D","C","C+","B-","B","B+","A-","A","A+"}))))</f>
        <v/>
      </c>
      <c r="M421" s="99" t="str">
        <f>IF(COUNT($A421)=0,"",IF(K421="","--",IF(K421="3E","3E",LOOKUP(K421/M$2,{0,0.4,0.45,0.5,0.55,0.6,0.65,0.7,0.75,0.8,1},{0,2,2.25,2.5,2.75,3,3.25,3.5,3.75,4}))))</f>
        <v/>
      </c>
      <c r="N421" s="5" t="str">
        <f>IF(COUNT($A421)=0,"",IF($A421&lt;&gt;DR!$B423,"ERR",DR!AP423))</f>
        <v/>
      </c>
      <c r="O421" s="2" t="str">
        <f>IF(COUNT($A421)=0,"",IF(N421="3E","3E",IF(N421="","I",LOOKUP(N421/P$2,{0,0.4,0.45,0.5,0.55,0.6,0.65,0.7,0.75,0.8,1},{"F","D","C","C+","B-","B","B+","A-","A","A+"}))))</f>
        <v/>
      </c>
      <c r="P421" s="99" t="str">
        <f>IF(COUNT($A421)=0,"",IF(N421="","--",IF(N421="3E","3E",LOOKUP(N421/P$2,{0,0.4,0.45,0.5,0.55,0.6,0.65,0.7,0.75,0.8,1},{0,2,2.25,2.5,2.75,3,3.25,3.5,3.75,4}))))</f>
        <v/>
      </c>
      <c r="Q421" s="5" t="str">
        <f>IF(COUNT($A421)=0,"",IF($A421&lt;&gt;DR!$B423,"ERR",DR!AX423))</f>
        <v/>
      </c>
      <c r="R421" s="2" t="str">
        <f>IF(COUNT($A421)=0,"",IF(Q421="3E","3E",IF(Q421="","I",LOOKUP(Q421/S$2,{0,0.4,0.45,0.5,0.55,0.6,0.65,0.7,0.75,0.8,1},{"F","D","C","C+","B-","B","B+","A-","A","A+"}))))</f>
        <v/>
      </c>
      <c r="S421" s="99" t="str">
        <f>IF(COUNT($A421)=0,"",IF(Q421="","--",IF(Q421="3E","3E",LOOKUP(Q421/S$2,{0,0.4,0.45,0.5,0.55,0.6,0.65,0.7,0.75,0.8,1},{0,2,2.25,2.5,2.75,3,3.25,3.5,3.75,4}))))</f>
        <v/>
      </c>
      <c r="T421" s="5" t="str">
        <f>IF(OR(COUNT($A421)=0,DR!BZ423=""),"",IF($A421&lt;&gt;DR!$B423,"ERR",DR!BZ423))</f>
        <v/>
      </c>
      <c r="U421" s="2" t="str">
        <f>IF(COUNT($A421)=0,"",IF(T421="3E","3E",IF(T421="","I",LOOKUP(T421/V$2,{0,0.4,0.45,0.5,0.55,0.6,0.65,0.7,0.75,0.8,1},{"F","D","C","C+","B-","B","B+","A-","A","A+"}))))</f>
        <v/>
      </c>
      <c r="V421" s="99" t="str">
        <f>IF(COUNT($A421)=0,"",IF(T421="","--",IF(T421="3E","3E",LOOKUP(T421/V$2,{0,0.4,0.45,0.5,0.55,0.6,0.65,0.7,0.75,0.8,1},{0,2,2.25,2.5,2.75,3,3.25,3.5,3.75,4}))))</f>
        <v/>
      </c>
      <c r="W421" s="5" t="str">
        <f>IF(COUNT($A421)=0,"",IF($A421&lt;&gt;DR!$B423,"ERR",IF(DR!$A423="IM",DR!CL423,DR!CK423)))</f>
        <v/>
      </c>
      <c r="X421" s="2" t="str">
        <f>IF(COUNT($A421)=0,"",IF(W421="3E","3E",IF(W421="","I",LOOKUP(W421/Y$2,{0,0.4,0.45,0.5,0.55,0.6,0.65,0.7,0.75,0.8,1},{"F","D","C","C+","B-","B","B+","A-","A","A+"}))))</f>
        <v/>
      </c>
      <c r="Y421" s="99" t="str">
        <f>IF(COUNT($A421)=0,"",IF(W421="","--",IF(W421="3E","3E",LOOKUP(W421/Y$2,{0,0.4,0.45,0.5,0.55,0.6,0.65,0.7,0.75,0.8,1},{0,2,2.25,2.5,2.75,3,3.25,3.5,3.75,4}))))</f>
        <v/>
      </c>
      <c r="Z421" s="5" t="str">
        <f>IF(COUNT($A421)=0,"",IF($A421&lt;&gt;DR!$B423,"ERR",DR!BF423))</f>
        <v/>
      </c>
      <c r="AA421" s="2" t="str">
        <f>IF(COUNT($A421)=0,"",IF(Z421="3E","3E",IF(Z421="","I",LOOKUP(Z421/AB$2,{0,0.4,0.45,0.5,0.55,0.6,0.65,0.7,0.75,0.8,1},{"F","D","C","C+","B-","B","B+","A-","A","A+"}))))</f>
        <v/>
      </c>
      <c r="AB421" s="99" t="str">
        <f>IF(COUNT($A421)=0,"",IF(Z421="","--",IF(Z421="3E","3E",LOOKUP(Z421/AB$2,{0,0.4,0.45,0.5,0.55,0.6,0.65,0.7,0.75,0.8,1},{0,2,2.25,2.5,2.75,3,3.25,3.5,3.75,4}))))</f>
        <v/>
      </c>
      <c r="AC421" s="5" t="str">
        <f>IF(COUNT($A421)=0,"",IF($A421&lt;&gt;DR!$B423,"ERR",DR!BG423))</f>
        <v/>
      </c>
      <c r="AD421" s="2" t="str">
        <f>IF(COUNT($A421)=0,"",IF(AC421="3E","3E",IF(AC421="","I",LOOKUP(AC421/AE$2,{0,0.4,0.45,0.5,0.55,0.6,0.65,0.7,0.75,0.8,1},{"F","D","C","C+","B-","B","B+","A-","A","A+"}))))</f>
        <v/>
      </c>
      <c r="AE421" s="99" t="str">
        <f>IF(COUNT($A421)=0,"",IF(AC421="","--",IF(AC421="3E","3E",LOOKUP(AC421/AE$2,{0,0.4,0.45,0.5,0.55,0.6,0.65,0.7,0.75,0.8,1},{0,2,2.25,2.5,2.75,3,3.25,3.5,3.75,4}))))</f>
        <v/>
      </c>
      <c r="AF421" s="5" t="str">
        <f>IF(COUNT($A421)=0,"",IF($A421&lt;&gt;DR!$B423,"ERR",DR!BQ423))</f>
        <v/>
      </c>
      <c r="AG421" s="2" t="str">
        <f>IF(COUNT($A421)=0,"",IF(AF421="3E","3E",IF(AF421="","I",LOOKUP(AF421/AH$2,{0,0.4,0.45,0.5,0.55,0.6,0.65,0.7,0.75,0.8,1},{"F","D","C","C+","B-","B","B+","A-","A","A+"}))))</f>
        <v/>
      </c>
      <c r="AH421" s="99" t="str">
        <f>IF(COUNT($A421)=0,"",IF(AF421="","--",IF(AF421="3E","3E",LOOKUP(AF421/AH$2,{0,0.4,0.45,0.5,0.55,0.6,0.65,0.7,0.75,0.8,1},{0,2,2.25,2.5,2.75,3,3.25,3.5,3.75,4}))))</f>
        <v/>
      </c>
      <c r="AI421" s="5" t="str">
        <f>IF(COUNT($A421)=0,"",IF($A421&lt;&gt;DR!$B423,"ERR",DR!BY423))</f>
        <v/>
      </c>
      <c r="AJ421" s="2" t="str">
        <f>IF(COUNT($A421)=0,"",IF(AI421="3E","3E",IF(AI421="","I",LOOKUP(AI421/AK$2,{0,0.4,0.45,0.5,0.55,0.6,0.65,0.7,0.75,0.8,1},{"F","D","C","C+","B-","B","B+","A-","A","A+"}))))</f>
        <v/>
      </c>
      <c r="AK421" s="103" t="str">
        <f>IF(COUNT($A421)=0,"",IF(AI421="","--",IF(AI421="3E","3E",LOOKUP(AI421/AK$2,{0,0.4,0.45,0.5,0.55,0.6,0.65,0.7,0.75,0.8,1},{0,2,2.25,2.5,2.75,3,3.25,3.5,3.75,4}))))</f>
        <v/>
      </c>
      <c r="AL421" s="94" t="str">
        <f>IFERROR(IF(COUNT($A421)=0,"",IF(COUNT(W421)=0,"--",IF(COUNTIF(B421:AK421,"3E")&gt;0,"3E",SUM(IF(D421&gt;=2,D421*$D$3),IF(G421&gt;=2,G421*$G$3),IF(J421&gt;=2,J421*$J$3),IF(M421&gt;=2,M421*$M$3),IF(P421&gt;=2,P421*$P$3),IF(S421&gt;=2,S421*$S$3),IF(V421&gt;=2,V421*$V$3),IF(Y421&gt;=2,Y421*$Y$3),IF(AB421&gt;=2,AB421*$AB$3),IF(AE421&gt;=2,AE421*$AE$3),IF(AH421&gt;=2,AH421*$AH$3),IF(AK421&gt;=2,AK421*$AK$3))))),"")</f>
        <v/>
      </c>
      <c r="AM421" s="4" t="str">
        <f>IF(COUNT($A421)=0,"",IF(COUNT(W421)=0,"--",IF(COUNTIF(B421:Y421,"3E")&gt;0,"3E",TRUNC(SUM(IF(N(D421)&gt;=2,D$3*D421,0),IF(N(G421)&gt;=2,G$3*G421,0),IF(N(J421)&gt;=2,J$3*J421,0),IF(N(M421)&gt;=2,M$3*M421,0),IF(N(P421)&gt;=2,P$3*P421,0),IF(N(S421)&gt;=2,S$3*S421,0),IF(N(AB421)&gt;=2,AB$3*AB421,0),IF(N(AE421)&gt;=2,AE$3*AE421,0),IF(N(AH421)&gt;=2,AH$3*AH421,0),IF(N(V421)&gt;=2,V$3*V421,0),IF(N(Y421)&gt;=2,Y$3*Y421,0))/TCP,3))))</f>
        <v/>
      </c>
      <c r="AN421" s="2" t="str">
        <f>IFERROR(IF(COUNT($A421)=0,"",IF(COUNT(W421)=0,"--",IF(COUNTIF(B421:AK421,"3E")&gt;0,"3E",SUM(IF(D421&gt;=2,$D$3),IF(G421&gt;=2,$G$3),IF(J421&gt;=2,$J$3),IF(M421&gt;=2,$M$3),IF(P421&gt;=2,$P$3),IF(S421&gt;=2,$S$3),IF(V421&gt;=2,$V$3),IF(Y421&gt;=2,$Y$3),IF(AB421&gt;=2,$AB$3),IF(AE421&gt;=2,$AE$3),IF(AH421&gt;=2,$AH$3),IF(AK421&gt;=2,$AK$3))))),"")</f>
        <v/>
      </c>
      <c r="AO421" s="2" t="str">
        <f>IF(AM421="3E","3E",IF(COUNT($A421)=0,"",IF(COUNT(AK421)=0,"I",LOOKUP(AM421,{0,2,2.25,2.5,2.75,3,3.25,3.5,3.75,4},{"F","D","C","C+","B-","B","B+","A-","A","A+"}))))</f>
        <v/>
      </c>
      <c r="AP421" s="2" t="str">
        <f>IF(AM421="3E","3E",IF(OR(COUNT($A421)=0,COUNT(W421)=0),"",IF(AND(Y421&gt;=2,AM421&gt;=2,AN421&gt;=28),"PASS","FAIL")))</f>
        <v/>
      </c>
      <c r="AQ421" s="2" t="str">
        <f>IF(COUNT($A421)=0,"",IF(AP421="3E","3E",IF(AP421="PASS",CONCATENATE(IF(N(D421)&lt;2,"411F,",""),IF(N(G421)&lt;2,"412F,",""),IF(N(J421)&lt;2,"413F,",""),IF(N(M421)&lt;2,"421F,",""),IF(N(P421)&lt;2,"422F,",""),IF(N(S421)&lt;2,"423F,",""),IF(N(AB421)&lt;2,"431F,",""),IF(N(AE421)&lt;2,"432F,",""),IF(N(AH421)&lt;2,"433F,","")),"")))</f>
        <v/>
      </c>
      <c r="AR421" s="6" t="str">
        <f t="shared" si="7"/>
        <v/>
      </c>
    </row>
    <row r="422" spans="1:44" ht="18.95" customHeight="1" x14ac:dyDescent="0.25">
      <c r="A422" s="93" t="str">
        <f>IF(DR!$B424="","",DR!$B424)</f>
        <v/>
      </c>
      <c r="B422" s="5" t="str">
        <f>IF(COUNT($A422)=0,"",IF($A422&lt;&gt;DR!$B424,"ERR",DR!J424))</f>
        <v/>
      </c>
      <c r="C422" s="2" t="str">
        <f>IF(COUNT($A422)=0,"",IF(B422="3E","3E",IF(B422="","I",LOOKUP(B422/D$2,{0,0.4,0.45,0.5,0.55,0.6,0.65,0.7,0.75,0.8,1},{"F","D","C","C+","B-","B","B+","A-","A","A+"}))))</f>
        <v/>
      </c>
      <c r="D422" s="99" t="str">
        <f>IF(COUNT($A422)=0,"",IF(B422="","--",IF(B422="3E","3E",LOOKUP(B422/D$2,{0,0.4,0.45,0.5,0.55,0.6,0.65,0.7,0.75,0.8,1},{0,2,2.25,2.5,2.75,3,3.25,3.5,3.75,4}))))</f>
        <v/>
      </c>
      <c r="E422" s="5" t="str">
        <f>IF(COUNT($A422)=0,"",IF($A422&lt;&gt;DR!$B424,"ERR",DR!R424))</f>
        <v/>
      </c>
      <c r="F422" s="2" t="str">
        <f>IF(COUNT($A422)=0,"",IF(E422="3E","3E",IF(E422="","I",LOOKUP(E422/G$2,{0,0.4,0.45,0.5,0.55,0.6,0.65,0.7,0.75,0.8,1},{"F","D","C","C+","B-","B","B+","A-","A","A+"}))))</f>
        <v/>
      </c>
      <c r="G422" s="99" t="str">
        <f>IF(COUNT($A422)=0,"",IF(E422="","--",IF(E422="3E","3E",LOOKUP(E422/G$2,{0,0.4,0.45,0.5,0.55,0.6,0.65,0.7,0.75,0.8,1},{0,2,2.25,2.5,2.75,3,3.25,3.5,3.75,4}))))</f>
        <v/>
      </c>
      <c r="H422" s="5" t="str">
        <f>IF(COUNT($A422)=0,"",IF($A422&lt;&gt;DR!$B424,"ERR",DR!Z424))</f>
        <v/>
      </c>
      <c r="I422" s="2" t="str">
        <f>IF(COUNT($A422)=0,"",IF(H422="3E","3E",IF(H422="","I",LOOKUP(H422/J$2,{0,0.4,0.45,0.5,0.55,0.6,0.65,0.7,0.75,0.8,1},{"F","D","C","C+","B-","B","B+","A-","A","A+"}))))</f>
        <v/>
      </c>
      <c r="J422" s="99" t="str">
        <f>IF(COUNT($A422)=0,"",IF(H422="","--",IF(H422="3E","3E",LOOKUP(H422/J$2,{0,0.4,0.45,0.5,0.55,0.6,0.65,0.7,0.75,0.8,1},{0,2,2.25,2.5,2.75,3,3.25,3.5,3.75,4}))))</f>
        <v/>
      </c>
      <c r="K422" s="5" t="str">
        <f>IF(COUNT($A422)=0,"",IF($A422&lt;&gt;DR!$B424,"ERR",DR!AH424))</f>
        <v/>
      </c>
      <c r="L422" s="2" t="str">
        <f>IF(COUNT($A422)=0,"",IF(K422="3E","3E",IF(K422="","I",LOOKUP(K422/M$2,{0,0.4,0.45,0.5,0.55,0.6,0.65,0.7,0.75,0.8,1},{"F","D","C","C+","B-","B","B+","A-","A","A+"}))))</f>
        <v/>
      </c>
      <c r="M422" s="99" t="str">
        <f>IF(COUNT($A422)=0,"",IF(K422="","--",IF(K422="3E","3E",LOOKUP(K422/M$2,{0,0.4,0.45,0.5,0.55,0.6,0.65,0.7,0.75,0.8,1},{0,2,2.25,2.5,2.75,3,3.25,3.5,3.75,4}))))</f>
        <v/>
      </c>
      <c r="N422" s="5" t="str">
        <f>IF(COUNT($A422)=0,"",IF($A422&lt;&gt;DR!$B424,"ERR",DR!AP424))</f>
        <v/>
      </c>
      <c r="O422" s="2" t="str">
        <f>IF(COUNT($A422)=0,"",IF(N422="3E","3E",IF(N422="","I",LOOKUP(N422/P$2,{0,0.4,0.45,0.5,0.55,0.6,0.65,0.7,0.75,0.8,1},{"F","D","C","C+","B-","B","B+","A-","A","A+"}))))</f>
        <v/>
      </c>
      <c r="P422" s="99" t="str">
        <f>IF(COUNT($A422)=0,"",IF(N422="","--",IF(N422="3E","3E",LOOKUP(N422/P$2,{0,0.4,0.45,0.5,0.55,0.6,0.65,0.7,0.75,0.8,1},{0,2,2.25,2.5,2.75,3,3.25,3.5,3.75,4}))))</f>
        <v/>
      </c>
      <c r="Q422" s="5" t="str">
        <f>IF(COUNT($A422)=0,"",IF($A422&lt;&gt;DR!$B424,"ERR",DR!AX424))</f>
        <v/>
      </c>
      <c r="R422" s="2" t="str">
        <f>IF(COUNT($A422)=0,"",IF(Q422="3E","3E",IF(Q422="","I",LOOKUP(Q422/S$2,{0,0.4,0.45,0.5,0.55,0.6,0.65,0.7,0.75,0.8,1},{"F","D","C","C+","B-","B","B+","A-","A","A+"}))))</f>
        <v/>
      </c>
      <c r="S422" s="99" t="str">
        <f>IF(COUNT($A422)=0,"",IF(Q422="","--",IF(Q422="3E","3E",LOOKUP(Q422/S$2,{0,0.4,0.45,0.5,0.55,0.6,0.65,0.7,0.75,0.8,1},{0,2,2.25,2.5,2.75,3,3.25,3.5,3.75,4}))))</f>
        <v/>
      </c>
      <c r="T422" s="5" t="str">
        <f>IF(OR(COUNT($A422)=0,DR!BZ424=""),"",IF($A422&lt;&gt;DR!$B424,"ERR",DR!BZ424))</f>
        <v/>
      </c>
      <c r="U422" s="2" t="str">
        <f>IF(COUNT($A422)=0,"",IF(T422="3E","3E",IF(T422="","I",LOOKUP(T422/V$2,{0,0.4,0.45,0.5,0.55,0.6,0.65,0.7,0.75,0.8,1},{"F","D","C","C+","B-","B","B+","A-","A","A+"}))))</f>
        <v/>
      </c>
      <c r="V422" s="99" t="str">
        <f>IF(COUNT($A422)=0,"",IF(T422="","--",IF(T422="3E","3E",LOOKUP(T422/V$2,{0,0.4,0.45,0.5,0.55,0.6,0.65,0.7,0.75,0.8,1},{0,2,2.25,2.5,2.75,3,3.25,3.5,3.75,4}))))</f>
        <v/>
      </c>
      <c r="W422" s="5" t="str">
        <f>IF(COUNT($A422)=0,"",IF($A422&lt;&gt;DR!$B424,"ERR",IF(DR!$A424="IM",DR!CL424,DR!CK424)))</f>
        <v/>
      </c>
      <c r="X422" s="2" t="str">
        <f>IF(COUNT($A422)=0,"",IF(W422="3E","3E",IF(W422="","I",LOOKUP(W422/Y$2,{0,0.4,0.45,0.5,0.55,0.6,0.65,0.7,0.75,0.8,1},{"F","D","C","C+","B-","B","B+","A-","A","A+"}))))</f>
        <v/>
      </c>
      <c r="Y422" s="99" t="str">
        <f>IF(COUNT($A422)=0,"",IF(W422="","--",IF(W422="3E","3E",LOOKUP(W422/Y$2,{0,0.4,0.45,0.5,0.55,0.6,0.65,0.7,0.75,0.8,1},{0,2,2.25,2.5,2.75,3,3.25,3.5,3.75,4}))))</f>
        <v/>
      </c>
      <c r="Z422" s="5" t="str">
        <f>IF(COUNT($A422)=0,"",IF($A422&lt;&gt;DR!$B424,"ERR",DR!BF424))</f>
        <v/>
      </c>
      <c r="AA422" s="2" t="str">
        <f>IF(COUNT($A422)=0,"",IF(Z422="3E","3E",IF(Z422="","I",LOOKUP(Z422/AB$2,{0,0.4,0.45,0.5,0.55,0.6,0.65,0.7,0.75,0.8,1},{"F","D","C","C+","B-","B","B+","A-","A","A+"}))))</f>
        <v/>
      </c>
      <c r="AB422" s="99" t="str">
        <f>IF(COUNT($A422)=0,"",IF(Z422="","--",IF(Z422="3E","3E",LOOKUP(Z422/AB$2,{0,0.4,0.45,0.5,0.55,0.6,0.65,0.7,0.75,0.8,1},{0,2,2.25,2.5,2.75,3,3.25,3.5,3.75,4}))))</f>
        <v/>
      </c>
      <c r="AC422" s="5" t="str">
        <f>IF(COUNT($A422)=0,"",IF($A422&lt;&gt;DR!$B424,"ERR",DR!BG424))</f>
        <v/>
      </c>
      <c r="AD422" s="2" t="str">
        <f>IF(COUNT($A422)=0,"",IF(AC422="3E","3E",IF(AC422="","I",LOOKUP(AC422/AE$2,{0,0.4,0.45,0.5,0.55,0.6,0.65,0.7,0.75,0.8,1},{"F","D","C","C+","B-","B","B+","A-","A","A+"}))))</f>
        <v/>
      </c>
      <c r="AE422" s="99" t="str">
        <f>IF(COUNT($A422)=0,"",IF(AC422="","--",IF(AC422="3E","3E",LOOKUP(AC422/AE$2,{0,0.4,0.45,0.5,0.55,0.6,0.65,0.7,0.75,0.8,1},{0,2,2.25,2.5,2.75,3,3.25,3.5,3.75,4}))))</f>
        <v/>
      </c>
      <c r="AF422" s="5" t="str">
        <f>IF(COUNT($A422)=0,"",IF($A422&lt;&gt;DR!$B424,"ERR",DR!BQ424))</f>
        <v/>
      </c>
      <c r="AG422" s="2" t="str">
        <f>IF(COUNT($A422)=0,"",IF(AF422="3E","3E",IF(AF422="","I",LOOKUP(AF422/AH$2,{0,0.4,0.45,0.5,0.55,0.6,0.65,0.7,0.75,0.8,1},{"F","D","C","C+","B-","B","B+","A-","A","A+"}))))</f>
        <v/>
      </c>
      <c r="AH422" s="99" t="str">
        <f>IF(COUNT($A422)=0,"",IF(AF422="","--",IF(AF422="3E","3E",LOOKUP(AF422/AH$2,{0,0.4,0.45,0.5,0.55,0.6,0.65,0.7,0.75,0.8,1},{0,2,2.25,2.5,2.75,3,3.25,3.5,3.75,4}))))</f>
        <v/>
      </c>
      <c r="AI422" s="5" t="str">
        <f>IF(COUNT($A422)=0,"",IF($A422&lt;&gt;DR!$B424,"ERR",DR!BY424))</f>
        <v/>
      </c>
      <c r="AJ422" s="2" t="str">
        <f>IF(COUNT($A422)=0,"",IF(AI422="3E","3E",IF(AI422="","I",LOOKUP(AI422/AK$2,{0,0.4,0.45,0.5,0.55,0.6,0.65,0.7,0.75,0.8,1},{"F","D","C","C+","B-","B","B+","A-","A","A+"}))))</f>
        <v/>
      </c>
      <c r="AK422" s="103" t="str">
        <f>IF(COUNT($A422)=0,"",IF(AI422="","--",IF(AI422="3E","3E",LOOKUP(AI422/AK$2,{0,0.4,0.45,0.5,0.55,0.6,0.65,0.7,0.75,0.8,1},{0,2,2.25,2.5,2.75,3,3.25,3.5,3.75,4}))))</f>
        <v/>
      </c>
      <c r="AL422" s="94" t="str">
        <f>IFERROR(IF(COUNT($A422)=0,"",IF(COUNT(W422)=0,"--",IF(COUNTIF(B422:AK422,"3E")&gt;0,"3E",SUM(IF(D422&gt;=2,D422*$D$3),IF(G422&gt;=2,G422*$G$3),IF(J422&gt;=2,J422*$J$3),IF(M422&gt;=2,M422*$M$3),IF(P422&gt;=2,P422*$P$3),IF(S422&gt;=2,S422*$S$3),IF(V422&gt;=2,V422*$V$3),IF(Y422&gt;=2,Y422*$Y$3),IF(AB422&gt;=2,AB422*$AB$3),IF(AE422&gt;=2,AE422*$AE$3),IF(AH422&gt;=2,AH422*$AH$3),IF(AK422&gt;=2,AK422*$AK$3))))),"")</f>
        <v/>
      </c>
      <c r="AM422" s="4" t="str">
        <f>IF(COUNT($A422)=0,"",IF(COUNT(W422)=0,"--",IF(COUNTIF(B422:Y422,"3E")&gt;0,"3E",TRUNC(SUM(IF(N(D422)&gt;=2,D$3*D422,0),IF(N(G422)&gt;=2,G$3*G422,0),IF(N(J422)&gt;=2,J$3*J422,0),IF(N(M422)&gt;=2,M$3*M422,0),IF(N(P422)&gt;=2,P$3*P422,0),IF(N(S422)&gt;=2,S$3*S422,0),IF(N(AB422)&gt;=2,AB$3*AB422,0),IF(N(AE422)&gt;=2,AE$3*AE422,0),IF(N(AH422)&gt;=2,AH$3*AH422,0),IF(N(V422)&gt;=2,V$3*V422,0),IF(N(Y422)&gt;=2,Y$3*Y422,0))/TCP,3))))</f>
        <v/>
      </c>
      <c r="AN422" s="2" t="str">
        <f>IFERROR(IF(COUNT($A422)=0,"",IF(COUNT(W422)=0,"--",IF(COUNTIF(B422:AK422,"3E")&gt;0,"3E",SUM(IF(D422&gt;=2,$D$3),IF(G422&gt;=2,$G$3),IF(J422&gt;=2,$J$3),IF(M422&gt;=2,$M$3),IF(P422&gt;=2,$P$3),IF(S422&gt;=2,$S$3),IF(V422&gt;=2,$V$3),IF(Y422&gt;=2,$Y$3),IF(AB422&gt;=2,$AB$3),IF(AE422&gt;=2,$AE$3),IF(AH422&gt;=2,$AH$3),IF(AK422&gt;=2,$AK$3))))),"")</f>
        <v/>
      </c>
      <c r="AO422" s="2" t="str">
        <f>IF(AM422="3E","3E",IF(COUNT($A422)=0,"",IF(COUNT(AK422)=0,"I",LOOKUP(AM422,{0,2,2.25,2.5,2.75,3,3.25,3.5,3.75,4},{"F","D","C","C+","B-","B","B+","A-","A","A+"}))))</f>
        <v/>
      </c>
      <c r="AP422" s="2" t="str">
        <f>IF(AM422="3E","3E",IF(OR(COUNT($A422)=0,COUNT(W422)=0),"",IF(AND(Y422&gt;=2,AM422&gt;=2,AN422&gt;=28),"PASS","FAIL")))</f>
        <v/>
      </c>
      <c r="AQ422" s="2" t="str">
        <f>IF(COUNT($A422)=0,"",IF(AP422="3E","3E",IF(AP422="PASS",CONCATENATE(IF(N(D422)&lt;2,"411F,",""),IF(N(G422)&lt;2,"412F,",""),IF(N(J422)&lt;2,"413F,",""),IF(N(M422)&lt;2,"421F,",""),IF(N(P422)&lt;2,"422F,",""),IF(N(S422)&lt;2,"423F,",""),IF(N(AB422)&lt;2,"431F,",""),IF(N(AE422)&lt;2,"432F,",""),IF(N(AH422)&lt;2,"433F,","")),"")))</f>
        <v/>
      </c>
      <c r="AR422" s="6" t="str">
        <f t="shared" si="7"/>
        <v/>
      </c>
    </row>
    <row r="423" spans="1:44" ht="18.95" customHeight="1" x14ac:dyDescent="0.25">
      <c r="A423" s="93" t="str">
        <f>IF(DR!$B425="","",DR!$B425)</f>
        <v/>
      </c>
      <c r="B423" s="5" t="str">
        <f>IF(COUNT($A423)=0,"",IF($A423&lt;&gt;DR!$B425,"ERR",DR!J425))</f>
        <v/>
      </c>
      <c r="C423" s="2" t="str">
        <f>IF(COUNT($A423)=0,"",IF(B423="3E","3E",IF(B423="","I",LOOKUP(B423/D$2,{0,0.4,0.45,0.5,0.55,0.6,0.65,0.7,0.75,0.8,1},{"F","D","C","C+","B-","B","B+","A-","A","A+"}))))</f>
        <v/>
      </c>
      <c r="D423" s="99" t="str">
        <f>IF(COUNT($A423)=0,"",IF(B423="","--",IF(B423="3E","3E",LOOKUP(B423/D$2,{0,0.4,0.45,0.5,0.55,0.6,0.65,0.7,0.75,0.8,1},{0,2,2.25,2.5,2.75,3,3.25,3.5,3.75,4}))))</f>
        <v/>
      </c>
      <c r="E423" s="5" t="str">
        <f>IF(COUNT($A423)=0,"",IF($A423&lt;&gt;DR!$B425,"ERR",DR!R425))</f>
        <v/>
      </c>
      <c r="F423" s="2" t="str">
        <f>IF(COUNT($A423)=0,"",IF(E423="3E","3E",IF(E423="","I",LOOKUP(E423/G$2,{0,0.4,0.45,0.5,0.55,0.6,0.65,0.7,0.75,0.8,1},{"F","D","C","C+","B-","B","B+","A-","A","A+"}))))</f>
        <v/>
      </c>
      <c r="G423" s="99" t="str">
        <f>IF(COUNT($A423)=0,"",IF(E423="","--",IF(E423="3E","3E",LOOKUP(E423/G$2,{0,0.4,0.45,0.5,0.55,0.6,0.65,0.7,0.75,0.8,1},{0,2,2.25,2.5,2.75,3,3.25,3.5,3.75,4}))))</f>
        <v/>
      </c>
      <c r="H423" s="5" t="str">
        <f>IF(COUNT($A423)=0,"",IF($A423&lt;&gt;DR!$B425,"ERR",DR!Z425))</f>
        <v/>
      </c>
      <c r="I423" s="2" t="str">
        <f>IF(COUNT($A423)=0,"",IF(H423="3E","3E",IF(H423="","I",LOOKUP(H423/J$2,{0,0.4,0.45,0.5,0.55,0.6,0.65,0.7,0.75,0.8,1},{"F","D","C","C+","B-","B","B+","A-","A","A+"}))))</f>
        <v/>
      </c>
      <c r="J423" s="99" t="str">
        <f>IF(COUNT($A423)=0,"",IF(H423="","--",IF(H423="3E","3E",LOOKUP(H423/J$2,{0,0.4,0.45,0.5,0.55,0.6,0.65,0.7,0.75,0.8,1},{0,2,2.25,2.5,2.75,3,3.25,3.5,3.75,4}))))</f>
        <v/>
      </c>
      <c r="K423" s="5" t="str">
        <f>IF(COUNT($A423)=0,"",IF($A423&lt;&gt;DR!$B425,"ERR",DR!AH425))</f>
        <v/>
      </c>
      <c r="L423" s="2" t="str">
        <f>IF(COUNT($A423)=0,"",IF(K423="3E","3E",IF(K423="","I",LOOKUP(K423/M$2,{0,0.4,0.45,0.5,0.55,0.6,0.65,0.7,0.75,0.8,1},{"F","D","C","C+","B-","B","B+","A-","A","A+"}))))</f>
        <v/>
      </c>
      <c r="M423" s="99" t="str">
        <f>IF(COUNT($A423)=0,"",IF(K423="","--",IF(K423="3E","3E",LOOKUP(K423/M$2,{0,0.4,0.45,0.5,0.55,0.6,0.65,0.7,0.75,0.8,1},{0,2,2.25,2.5,2.75,3,3.25,3.5,3.75,4}))))</f>
        <v/>
      </c>
      <c r="N423" s="5" t="str">
        <f>IF(COUNT($A423)=0,"",IF($A423&lt;&gt;DR!$B425,"ERR",DR!AP425))</f>
        <v/>
      </c>
      <c r="O423" s="2" t="str">
        <f>IF(COUNT($A423)=0,"",IF(N423="3E","3E",IF(N423="","I",LOOKUP(N423/P$2,{0,0.4,0.45,0.5,0.55,0.6,0.65,0.7,0.75,0.8,1},{"F","D","C","C+","B-","B","B+","A-","A","A+"}))))</f>
        <v/>
      </c>
      <c r="P423" s="99" t="str">
        <f>IF(COUNT($A423)=0,"",IF(N423="","--",IF(N423="3E","3E",LOOKUP(N423/P$2,{0,0.4,0.45,0.5,0.55,0.6,0.65,0.7,0.75,0.8,1},{0,2,2.25,2.5,2.75,3,3.25,3.5,3.75,4}))))</f>
        <v/>
      </c>
      <c r="Q423" s="5" t="str">
        <f>IF(COUNT($A423)=0,"",IF($A423&lt;&gt;DR!$B425,"ERR",DR!AX425))</f>
        <v/>
      </c>
      <c r="R423" s="2" t="str">
        <f>IF(COUNT($A423)=0,"",IF(Q423="3E","3E",IF(Q423="","I",LOOKUP(Q423/S$2,{0,0.4,0.45,0.5,0.55,0.6,0.65,0.7,0.75,0.8,1},{"F","D","C","C+","B-","B","B+","A-","A","A+"}))))</f>
        <v/>
      </c>
      <c r="S423" s="99" t="str">
        <f>IF(COUNT($A423)=0,"",IF(Q423="","--",IF(Q423="3E","3E",LOOKUP(Q423/S$2,{0,0.4,0.45,0.5,0.55,0.6,0.65,0.7,0.75,0.8,1},{0,2,2.25,2.5,2.75,3,3.25,3.5,3.75,4}))))</f>
        <v/>
      </c>
      <c r="T423" s="5" t="str">
        <f>IF(OR(COUNT($A423)=0,DR!BZ425=""),"",IF($A423&lt;&gt;DR!$B425,"ERR",DR!BZ425))</f>
        <v/>
      </c>
      <c r="U423" s="2" t="str">
        <f>IF(COUNT($A423)=0,"",IF(T423="3E","3E",IF(T423="","I",LOOKUP(T423/V$2,{0,0.4,0.45,0.5,0.55,0.6,0.65,0.7,0.75,0.8,1},{"F","D","C","C+","B-","B","B+","A-","A","A+"}))))</f>
        <v/>
      </c>
      <c r="V423" s="99" t="str">
        <f>IF(COUNT($A423)=0,"",IF(T423="","--",IF(T423="3E","3E",LOOKUP(T423/V$2,{0,0.4,0.45,0.5,0.55,0.6,0.65,0.7,0.75,0.8,1},{0,2,2.25,2.5,2.75,3,3.25,3.5,3.75,4}))))</f>
        <v/>
      </c>
      <c r="W423" s="5" t="str">
        <f>IF(COUNT($A423)=0,"",IF($A423&lt;&gt;DR!$B425,"ERR",IF(DR!$A425="IM",DR!CL425,DR!CK425)))</f>
        <v/>
      </c>
      <c r="X423" s="2" t="str">
        <f>IF(COUNT($A423)=0,"",IF(W423="3E","3E",IF(W423="","I",LOOKUP(W423/Y$2,{0,0.4,0.45,0.5,0.55,0.6,0.65,0.7,0.75,0.8,1},{"F","D","C","C+","B-","B","B+","A-","A","A+"}))))</f>
        <v/>
      </c>
      <c r="Y423" s="99" t="str">
        <f>IF(COUNT($A423)=0,"",IF(W423="","--",IF(W423="3E","3E",LOOKUP(W423/Y$2,{0,0.4,0.45,0.5,0.55,0.6,0.65,0.7,0.75,0.8,1},{0,2,2.25,2.5,2.75,3,3.25,3.5,3.75,4}))))</f>
        <v/>
      </c>
      <c r="Z423" s="5" t="str">
        <f>IF(COUNT($A423)=0,"",IF($A423&lt;&gt;DR!$B425,"ERR",DR!BF425))</f>
        <v/>
      </c>
      <c r="AA423" s="2" t="str">
        <f>IF(COUNT($A423)=0,"",IF(Z423="3E","3E",IF(Z423="","I",LOOKUP(Z423/AB$2,{0,0.4,0.45,0.5,0.55,0.6,0.65,0.7,0.75,0.8,1},{"F","D","C","C+","B-","B","B+","A-","A","A+"}))))</f>
        <v/>
      </c>
      <c r="AB423" s="99" t="str">
        <f>IF(COUNT($A423)=0,"",IF(Z423="","--",IF(Z423="3E","3E",LOOKUP(Z423/AB$2,{0,0.4,0.45,0.5,0.55,0.6,0.65,0.7,0.75,0.8,1},{0,2,2.25,2.5,2.75,3,3.25,3.5,3.75,4}))))</f>
        <v/>
      </c>
      <c r="AC423" s="5" t="str">
        <f>IF(COUNT($A423)=0,"",IF($A423&lt;&gt;DR!$B425,"ERR",DR!BG425))</f>
        <v/>
      </c>
      <c r="AD423" s="2" t="str">
        <f>IF(COUNT($A423)=0,"",IF(AC423="3E","3E",IF(AC423="","I",LOOKUP(AC423/AE$2,{0,0.4,0.45,0.5,0.55,0.6,0.65,0.7,0.75,0.8,1},{"F","D","C","C+","B-","B","B+","A-","A","A+"}))))</f>
        <v/>
      </c>
      <c r="AE423" s="99" t="str">
        <f>IF(COUNT($A423)=0,"",IF(AC423="","--",IF(AC423="3E","3E",LOOKUP(AC423/AE$2,{0,0.4,0.45,0.5,0.55,0.6,0.65,0.7,0.75,0.8,1},{0,2,2.25,2.5,2.75,3,3.25,3.5,3.75,4}))))</f>
        <v/>
      </c>
      <c r="AF423" s="5" t="str">
        <f>IF(COUNT($A423)=0,"",IF($A423&lt;&gt;DR!$B425,"ERR",DR!BQ425))</f>
        <v/>
      </c>
      <c r="AG423" s="2" t="str">
        <f>IF(COUNT($A423)=0,"",IF(AF423="3E","3E",IF(AF423="","I",LOOKUP(AF423/AH$2,{0,0.4,0.45,0.5,0.55,0.6,0.65,0.7,0.75,0.8,1},{"F","D","C","C+","B-","B","B+","A-","A","A+"}))))</f>
        <v/>
      </c>
      <c r="AH423" s="99" t="str">
        <f>IF(COUNT($A423)=0,"",IF(AF423="","--",IF(AF423="3E","3E",LOOKUP(AF423/AH$2,{0,0.4,0.45,0.5,0.55,0.6,0.65,0.7,0.75,0.8,1},{0,2,2.25,2.5,2.75,3,3.25,3.5,3.75,4}))))</f>
        <v/>
      </c>
      <c r="AI423" s="5" t="str">
        <f>IF(COUNT($A423)=0,"",IF($A423&lt;&gt;DR!$B425,"ERR",DR!BY425))</f>
        <v/>
      </c>
      <c r="AJ423" s="2" t="str">
        <f>IF(COUNT($A423)=0,"",IF(AI423="3E","3E",IF(AI423="","I",LOOKUP(AI423/AK$2,{0,0.4,0.45,0.5,0.55,0.6,0.65,0.7,0.75,0.8,1},{"F","D","C","C+","B-","B","B+","A-","A","A+"}))))</f>
        <v/>
      </c>
      <c r="AK423" s="103" t="str">
        <f>IF(COUNT($A423)=0,"",IF(AI423="","--",IF(AI423="3E","3E",LOOKUP(AI423/AK$2,{0,0.4,0.45,0.5,0.55,0.6,0.65,0.7,0.75,0.8,1},{0,2,2.25,2.5,2.75,3,3.25,3.5,3.75,4}))))</f>
        <v/>
      </c>
      <c r="AL423" s="94" t="str">
        <f>IFERROR(IF(COUNT($A423)=0,"",IF(COUNT(W423)=0,"--",IF(COUNTIF(B423:AK423,"3E")&gt;0,"3E",SUM(IF(D423&gt;=2,D423*$D$3),IF(G423&gt;=2,G423*$G$3),IF(J423&gt;=2,J423*$J$3),IF(M423&gt;=2,M423*$M$3),IF(P423&gt;=2,P423*$P$3),IF(S423&gt;=2,S423*$S$3),IF(V423&gt;=2,V423*$V$3),IF(Y423&gt;=2,Y423*$Y$3),IF(AB423&gt;=2,AB423*$AB$3),IF(AE423&gt;=2,AE423*$AE$3),IF(AH423&gt;=2,AH423*$AH$3),IF(AK423&gt;=2,AK423*$AK$3))))),"")</f>
        <v/>
      </c>
      <c r="AM423" s="4" t="str">
        <f>IF(COUNT($A423)=0,"",IF(COUNT(W423)=0,"--",IF(COUNTIF(B423:Y423,"3E")&gt;0,"3E",TRUNC(SUM(IF(N(D423)&gt;=2,D$3*D423,0),IF(N(G423)&gt;=2,G$3*G423,0),IF(N(J423)&gt;=2,J$3*J423,0),IF(N(M423)&gt;=2,M$3*M423,0),IF(N(P423)&gt;=2,P$3*P423,0),IF(N(S423)&gt;=2,S$3*S423,0),IF(N(AB423)&gt;=2,AB$3*AB423,0),IF(N(AE423)&gt;=2,AE$3*AE423,0),IF(N(AH423)&gt;=2,AH$3*AH423,0),IF(N(V423)&gt;=2,V$3*V423,0),IF(N(Y423)&gt;=2,Y$3*Y423,0))/TCP,3))))</f>
        <v/>
      </c>
      <c r="AN423" s="2" t="str">
        <f>IFERROR(IF(COUNT($A423)=0,"",IF(COUNT(W423)=0,"--",IF(COUNTIF(B423:AK423,"3E")&gt;0,"3E",SUM(IF(D423&gt;=2,$D$3),IF(G423&gt;=2,$G$3),IF(J423&gt;=2,$J$3),IF(M423&gt;=2,$M$3),IF(P423&gt;=2,$P$3),IF(S423&gt;=2,$S$3),IF(V423&gt;=2,$V$3),IF(Y423&gt;=2,$Y$3),IF(AB423&gt;=2,$AB$3),IF(AE423&gt;=2,$AE$3),IF(AH423&gt;=2,$AH$3),IF(AK423&gt;=2,$AK$3))))),"")</f>
        <v/>
      </c>
      <c r="AO423" s="2" t="str">
        <f>IF(AM423="3E","3E",IF(COUNT($A423)=0,"",IF(COUNT(AK423)=0,"I",LOOKUP(AM423,{0,2,2.25,2.5,2.75,3,3.25,3.5,3.75,4},{"F","D","C","C+","B-","B","B+","A-","A","A+"}))))</f>
        <v/>
      </c>
      <c r="AP423" s="2" t="str">
        <f>IF(AM423="3E","3E",IF(OR(COUNT($A423)=0,COUNT(W423)=0),"",IF(AND(Y423&gt;=2,AM423&gt;=2,AN423&gt;=28),"PASS","FAIL")))</f>
        <v/>
      </c>
      <c r="AQ423" s="2" t="str">
        <f>IF(COUNT($A423)=0,"",IF(AP423="3E","3E",IF(AP423="PASS",CONCATENATE(IF(N(D423)&lt;2,"411F,",""),IF(N(G423)&lt;2,"412F,",""),IF(N(J423)&lt;2,"413F,",""),IF(N(M423)&lt;2,"421F,",""),IF(N(P423)&lt;2,"422F,",""),IF(N(S423)&lt;2,"423F,",""),IF(N(AB423)&lt;2,"431F,",""),IF(N(AE423)&lt;2,"432F,",""),IF(N(AH423)&lt;2,"433F,","")),"")))</f>
        <v/>
      </c>
      <c r="AR423" s="6" t="str">
        <f t="shared" si="7"/>
        <v/>
      </c>
    </row>
    <row r="424" spans="1:44" ht="18.95" customHeight="1" x14ac:dyDescent="0.25">
      <c r="A424" s="93" t="str">
        <f>IF(DR!$B426="","",DR!$B426)</f>
        <v/>
      </c>
      <c r="B424" s="5" t="str">
        <f>IF(COUNT($A424)=0,"",IF($A424&lt;&gt;DR!$B426,"ERR",DR!J426))</f>
        <v/>
      </c>
      <c r="C424" s="2" t="str">
        <f>IF(COUNT($A424)=0,"",IF(B424="3E","3E",IF(B424="","I",LOOKUP(B424/D$2,{0,0.4,0.45,0.5,0.55,0.6,0.65,0.7,0.75,0.8,1},{"F","D","C","C+","B-","B","B+","A-","A","A+"}))))</f>
        <v/>
      </c>
      <c r="D424" s="99" t="str">
        <f>IF(COUNT($A424)=0,"",IF(B424="","--",IF(B424="3E","3E",LOOKUP(B424/D$2,{0,0.4,0.45,0.5,0.55,0.6,0.65,0.7,0.75,0.8,1},{0,2,2.25,2.5,2.75,3,3.25,3.5,3.75,4}))))</f>
        <v/>
      </c>
      <c r="E424" s="5" t="str">
        <f>IF(COUNT($A424)=0,"",IF($A424&lt;&gt;DR!$B426,"ERR",DR!R426))</f>
        <v/>
      </c>
      <c r="F424" s="2" t="str">
        <f>IF(COUNT($A424)=0,"",IF(E424="3E","3E",IF(E424="","I",LOOKUP(E424/G$2,{0,0.4,0.45,0.5,0.55,0.6,0.65,0.7,0.75,0.8,1},{"F","D","C","C+","B-","B","B+","A-","A","A+"}))))</f>
        <v/>
      </c>
      <c r="G424" s="99" t="str">
        <f>IF(COUNT($A424)=0,"",IF(E424="","--",IF(E424="3E","3E",LOOKUP(E424/G$2,{0,0.4,0.45,0.5,0.55,0.6,0.65,0.7,0.75,0.8,1},{0,2,2.25,2.5,2.75,3,3.25,3.5,3.75,4}))))</f>
        <v/>
      </c>
      <c r="H424" s="5" t="str">
        <f>IF(COUNT($A424)=0,"",IF($A424&lt;&gt;DR!$B426,"ERR",DR!Z426))</f>
        <v/>
      </c>
      <c r="I424" s="2" t="str">
        <f>IF(COUNT($A424)=0,"",IF(H424="3E","3E",IF(H424="","I",LOOKUP(H424/J$2,{0,0.4,0.45,0.5,0.55,0.6,0.65,0.7,0.75,0.8,1},{"F","D","C","C+","B-","B","B+","A-","A","A+"}))))</f>
        <v/>
      </c>
      <c r="J424" s="99" t="str">
        <f>IF(COUNT($A424)=0,"",IF(H424="","--",IF(H424="3E","3E",LOOKUP(H424/J$2,{0,0.4,0.45,0.5,0.55,0.6,0.65,0.7,0.75,0.8,1},{0,2,2.25,2.5,2.75,3,3.25,3.5,3.75,4}))))</f>
        <v/>
      </c>
      <c r="K424" s="5" t="str">
        <f>IF(COUNT($A424)=0,"",IF($A424&lt;&gt;DR!$B426,"ERR",DR!AH426))</f>
        <v/>
      </c>
      <c r="L424" s="2" t="str">
        <f>IF(COUNT($A424)=0,"",IF(K424="3E","3E",IF(K424="","I",LOOKUP(K424/M$2,{0,0.4,0.45,0.5,0.55,0.6,0.65,0.7,0.75,0.8,1},{"F","D","C","C+","B-","B","B+","A-","A","A+"}))))</f>
        <v/>
      </c>
      <c r="M424" s="99" t="str">
        <f>IF(COUNT($A424)=0,"",IF(K424="","--",IF(K424="3E","3E",LOOKUP(K424/M$2,{0,0.4,0.45,0.5,0.55,0.6,0.65,0.7,0.75,0.8,1},{0,2,2.25,2.5,2.75,3,3.25,3.5,3.75,4}))))</f>
        <v/>
      </c>
      <c r="N424" s="5" t="str">
        <f>IF(COUNT($A424)=0,"",IF($A424&lt;&gt;DR!$B426,"ERR",DR!AP426))</f>
        <v/>
      </c>
      <c r="O424" s="2" t="str">
        <f>IF(COUNT($A424)=0,"",IF(N424="3E","3E",IF(N424="","I",LOOKUP(N424/P$2,{0,0.4,0.45,0.5,0.55,0.6,0.65,0.7,0.75,0.8,1},{"F","D","C","C+","B-","B","B+","A-","A","A+"}))))</f>
        <v/>
      </c>
      <c r="P424" s="99" t="str">
        <f>IF(COUNT($A424)=0,"",IF(N424="","--",IF(N424="3E","3E",LOOKUP(N424/P$2,{0,0.4,0.45,0.5,0.55,0.6,0.65,0.7,0.75,0.8,1},{0,2,2.25,2.5,2.75,3,3.25,3.5,3.75,4}))))</f>
        <v/>
      </c>
      <c r="Q424" s="5" t="str">
        <f>IF(COUNT($A424)=0,"",IF($A424&lt;&gt;DR!$B426,"ERR",DR!AX426))</f>
        <v/>
      </c>
      <c r="R424" s="2" t="str">
        <f>IF(COUNT($A424)=0,"",IF(Q424="3E","3E",IF(Q424="","I",LOOKUP(Q424/S$2,{0,0.4,0.45,0.5,0.55,0.6,0.65,0.7,0.75,0.8,1},{"F","D","C","C+","B-","B","B+","A-","A","A+"}))))</f>
        <v/>
      </c>
      <c r="S424" s="99" t="str">
        <f>IF(COUNT($A424)=0,"",IF(Q424="","--",IF(Q424="3E","3E",LOOKUP(Q424/S$2,{0,0.4,0.45,0.5,0.55,0.6,0.65,0.7,0.75,0.8,1},{0,2,2.25,2.5,2.75,3,3.25,3.5,3.75,4}))))</f>
        <v/>
      </c>
      <c r="T424" s="5" t="str">
        <f>IF(OR(COUNT($A424)=0,DR!BZ426=""),"",IF($A424&lt;&gt;DR!$B426,"ERR",DR!BZ426))</f>
        <v/>
      </c>
      <c r="U424" s="2" t="str">
        <f>IF(COUNT($A424)=0,"",IF(T424="3E","3E",IF(T424="","I",LOOKUP(T424/V$2,{0,0.4,0.45,0.5,0.55,0.6,0.65,0.7,0.75,0.8,1},{"F","D","C","C+","B-","B","B+","A-","A","A+"}))))</f>
        <v/>
      </c>
      <c r="V424" s="99" t="str">
        <f>IF(COUNT($A424)=0,"",IF(T424="","--",IF(T424="3E","3E",LOOKUP(T424/V$2,{0,0.4,0.45,0.5,0.55,0.6,0.65,0.7,0.75,0.8,1},{0,2,2.25,2.5,2.75,3,3.25,3.5,3.75,4}))))</f>
        <v/>
      </c>
      <c r="W424" s="5" t="str">
        <f>IF(COUNT($A424)=0,"",IF($A424&lt;&gt;DR!$B426,"ERR",IF(DR!$A426="IM",DR!CL426,DR!CK426)))</f>
        <v/>
      </c>
      <c r="X424" s="2" t="str">
        <f>IF(COUNT($A424)=0,"",IF(W424="3E","3E",IF(W424="","I",LOOKUP(W424/Y$2,{0,0.4,0.45,0.5,0.55,0.6,0.65,0.7,0.75,0.8,1},{"F","D","C","C+","B-","B","B+","A-","A","A+"}))))</f>
        <v/>
      </c>
      <c r="Y424" s="99" t="str">
        <f>IF(COUNT($A424)=0,"",IF(W424="","--",IF(W424="3E","3E",LOOKUP(W424/Y$2,{0,0.4,0.45,0.5,0.55,0.6,0.65,0.7,0.75,0.8,1},{0,2,2.25,2.5,2.75,3,3.25,3.5,3.75,4}))))</f>
        <v/>
      </c>
      <c r="Z424" s="5" t="str">
        <f>IF(COUNT($A424)=0,"",IF($A424&lt;&gt;DR!$B426,"ERR",DR!BF426))</f>
        <v/>
      </c>
      <c r="AA424" s="2" t="str">
        <f>IF(COUNT($A424)=0,"",IF(Z424="3E","3E",IF(Z424="","I",LOOKUP(Z424/AB$2,{0,0.4,0.45,0.5,0.55,0.6,0.65,0.7,0.75,0.8,1},{"F","D","C","C+","B-","B","B+","A-","A","A+"}))))</f>
        <v/>
      </c>
      <c r="AB424" s="99" t="str">
        <f>IF(COUNT($A424)=0,"",IF(Z424="","--",IF(Z424="3E","3E",LOOKUP(Z424/AB$2,{0,0.4,0.45,0.5,0.55,0.6,0.65,0.7,0.75,0.8,1},{0,2,2.25,2.5,2.75,3,3.25,3.5,3.75,4}))))</f>
        <v/>
      </c>
      <c r="AC424" s="5" t="str">
        <f>IF(COUNT($A424)=0,"",IF($A424&lt;&gt;DR!$B426,"ERR",DR!BG426))</f>
        <v/>
      </c>
      <c r="AD424" s="2" t="str">
        <f>IF(COUNT($A424)=0,"",IF(AC424="3E","3E",IF(AC424="","I",LOOKUP(AC424/AE$2,{0,0.4,0.45,0.5,0.55,0.6,0.65,0.7,0.75,0.8,1},{"F","D","C","C+","B-","B","B+","A-","A","A+"}))))</f>
        <v/>
      </c>
      <c r="AE424" s="99" t="str">
        <f>IF(COUNT($A424)=0,"",IF(AC424="","--",IF(AC424="3E","3E",LOOKUP(AC424/AE$2,{0,0.4,0.45,0.5,0.55,0.6,0.65,0.7,0.75,0.8,1},{0,2,2.25,2.5,2.75,3,3.25,3.5,3.75,4}))))</f>
        <v/>
      </c>
      <c r="AF424" s="5" t="str">
        <f>IF(COUNT($A424)=0,"",IF($A424&lt;&gt;DR!$B426,"ERR",DR!BQ426))</f>
        <v/>
      </c>
      <c r="AG424" s="2" t="str">
        <f>IF(COUNT($A424)=0,"",IF(AF424="3E","3E",IF(AF424="","I",LOOKUP(AF424/AH$2,{0,0.4,0.45,0.5,0.55,0.6,0.65,0.7,0.75,0.8,1},{"F","D","C","C+","B-","B","B+","A-","A","A+"}))))</f>
        <v/>
      </c>
      <c r="AH424" s="99" t="str">
        <f>IF(COUNT($A424)=0,"",IF(AF424="","--",IF(AF424="3E","3E",LOOKUP(AF424/AH$2,{0,0.4,0.45,0.5,0.55,0.6,0.65,0.7,0.75,0.8,1},{0,2,2.25,2.5,2.75,3,3.25,3.5,3.75,4}))))</f>
        <v/>
      </c>
      <c r="AI424" s="5" t="str">
        <f>IF(COUNT($A424)=0,"",IF($A424&lt;&gt;DR!$B426,"ERR",DR!BY426))</f>
        <v/>
      </c>
      <c r="AJ424" s="2" t="str">
        <f>IF(COUNT($A424)=0,"",IF(AI424="3E","3E",IF(AI424="","I",LOOKUP(AI424/AK$2,{0,0.4,0.45,0.5,0.55,0.6,0.65,0.7,0.75,0.8,1},{"F","D","C","C+","B-","B","B+","A-","A","A+"}))))</f>
        <v/>
      </c>
      <c r="AK424" s="103" t="str">
        <f>IF(COUNT($A424)=0,"",IF(AI424="","--",IF(AI424="3E","3E",LOOKUP(AI424/AK$2,{0,0.4,0.45,0.5,0.55,0.6,0.65,0.7,0.75,0.8,1},{0,2,2.25,2.5,2.75,3,3.25,3.5,3.75,4}))))</f>
        <v/>
      </c>
      <c r="AL424" s="94" t="str">
        <f>IFERROR(IF(COUNT($A424)=0,"",IF(COUNT(W424)=0,"--",IF(COUNTIF(B424:AK424,"3E")&gt;0,"3E",SUM(IF(D424&gt;=2,D424*$D$3),IF(G424&gt;=2,G424*$G$3),IF(J424&gt;=2,J424*$J$3),IF(M424&gt;=2,M424*$M$3),IF(P424&gt;=2,P424*$P$3),IF(S424&gt;=2,S424*$S$3),IF(V424&gt;=2,V424*$V$3),IF(Y424&gt;=2,Y424*$Y$3),IF(AB424&gt;=2,AB424*$AB$3),IF(AE424&gt;=2,AE424*$AE$3),IF(AH424&gt;=2,AH424*$AH$3),IF(AK424&gt;=2,AK424*$AK$3))))),"")</f>
        <v/>
      </c>
      <c r="AM424" s="4" t="str">
        <f>IF(COUNT($A424)=0,"",IF(COUNT(W424)=0,"--",IF(COUNTIF(B424:Y424,"3E")&gt;0,"3E",TRUNC(SUM(IF(N(D424)&gt;=2,D$3*D424,0),IF(N(G424)&gt;=2,G$3*G424,0),IF(N(J424)&gt;=2,J$3*J424,0),IF(N(M424)&gt;=2,M$3*M424,0),IF(N(P424)&gt;=2,P$3*P424,0),IF(N(S424)&gt;=2,S$3*S424,0),IF(N(AB424)&gt;=2,AB$3*AB424,0),IF(N(AE424)&gt;=2,AE$3*AE424,0),IF(N(AH424)&gt;=2,AH$3*AH424,0),IF(N(V424)&gt;=2,V$3*V424,0),IF(N(Y424)&gt;=2,Y$3*Y424,0))/TCP,3))))</f>
        <v/>
      </c>
      <c r="AN424" s="2" t="str">
        <f>IFERROR(IF(COUNT($A424)=0,"",IF(COUNT(W424)=0,"--",IF(COUNTIF(B424:AK424,"3E")&gt;0,"3E",SUM(IF(D424&gt;=2,$D$3),IF(G424&gt;=2,$G$3),IF(J424&gt;=2,$J$3),IF(M424&gt;=2,$M$3),IF(P424&gt;=2,$P$3),IF(S424&gt;=2,$S$3),IF(V424&gt;=2,$V$3),IF(Y424&gt;=2,$Y$3),IF(AB424&gt;=2,$AB$3),IF(AE424&gt;=2,$AE$3),IF(AH424&gt;=2,$AH$3),IF(AK424&gt;=2,$AK$3))))),"")</f>
        <v/>
      </c>
      <c r="AO424" s="2" t="str">
        <f>IF(AM424="3E","3E",IF(COUNT($A424)=0,"",IF(COUNT(AK424)=0,"I",LOOKUP(AM424,{0,2,2.25,2.5,2.75,3,3.25,3.5,3.75,4},{"F","D","C","C+","B-","B","B+","A-","A","A+"}))))</f>
        <v/>
      </c>
      <c r="AP424" s="2" t="str">
        <f>IF(AM424="3E","3E",IF(OR(COUNT($A424)=0,COUNT(W424)=0),"",IF(AND(Y424&gt;=2,AM424&gt;=2,AN424&gt;=28),"PASS","FAIL")))</f>
        <v/>
      </c>
      <c r="AQ424" s="2" t="str">
        <f>IF(COUNT($A424)=0,"",IF(AP424="3E","3E",IF(AP424="PASS",CONCATENATE(IF(N(D424)&lt;2,"411F,",""),IF(N(G424)&lt;2,"412F,",""),IF(N(J424)&lt;2,"413F,",""),IF(N(M424)&lt;2,"421F,",""),IF(N(P424)&lt;2,"422F,",""),IF(N(S424)&lt;2,"423F,",""),IF(N(AB424)&lt;2,"431F,",""),IF(N(AE424)&lt;2,"432F,",""),IF(N(AH424)&lt;2,"433F,","")),"")))</f>
        <v/>
      </c>
      <c r="AR424" s="6" t="str">
        <f t="shared" si="7"/>
        <v/>
      </c>
    </row>
    <row r="425" spans="1:44" ht="18.95" customHeight="1" x14ac:dyDescent="0.25">
      <c r="A425" s="93" t="str">
        <f>IF(DR!$B427="","",DR!$B427)</f>
        <v/>
      </c>
      <c r="B425" s="5" t="str">
        <f>IF(COUNT($A425)=0,"",IF($A425&lt;&gt;DR!$B427,"ERR",DR!J427))</f>
        <v/>
      </c>
      <c r="C425" s="2" t="str">
        <f>IF(COUNT($A425)=0,"",IF(B425="3E","3E",IF(B425="","I",LOOKUP(B425/D$2,{0,0.4,0.45,0.5,0.55,0.6,0.65,0.7,0.75,0.8,1},{"F","D","C","C+","B-","B","B+","A-","A","A+"}))))</f>
        <v/>
      </c>
      <c r="D425" s="99" t="str">
        <f>IF(COUNT($A425)=0,"",IF(B425="","--",IF(B425="3E","3E",LOOKUP(B425/D$2,{0,0.4,0.45,0.5,0.55,0.6,0.65,0.7,0.75,0.8,1},{0,2,2.25,2.5,2.75,3,3.25,3.5,3.75,4}))))</f>
        <v/>
      </c>
      <c r="E425" s="5" t="str">
        <f>IF(COUNT($A425)=0,"",IF($A425&lt;&gt;DR!$B427,"ERR",DR!R427))</f>
        <v/>
      </c>
      <c r="F425" s="2" t="str">
        <f>IF(COUNT($A425)=0,"",IF(E425="3E","3E",IF(E425="","I",LOOKUP(E425/G$2,{0,0.4,0.45,0.5,0.55,0.6,0.65,0.7,0.75,0.8,1},{"F","D","C","C+","B-","B","B+","A-","A","A+"}))))</f>
        <v/>
      </c>
      <c r="G425" s="99" t="str">
        <f>IF(COUNT($A425)=0,"",IF(E425="","--",IF(E425="3E","3E",LOOKUP(E425/G$2,{0,0.4,0.45,0.5,0.55,0.6,0.65,0.7,0.75,0.8,1},{0,2,2.25,2.5,2.75,3,3.25,3.5,3.75,4}))))</f>
        <v/>
      </c>
      <c r="H425" s="5" t="str">
        <f>IF(COUNT($A425)=0,"",IF($A425&lt;&gt;DR!$B427,"ERR",DR!Z427))</f>
        <v/>
      </c>
      <c r="I425" s="2" t="str">
        <f>IF(COUNT($A425)=0,"",IF(H425="3E","3E",IF(H425="","I",LOOKUP(H425/J$2,{0,0.4,0.45,0.5,0.55,0.6,0.65,0.7,0.75,0.8,1},{"F","D","C","C+","B-","B","B+","A-","A","A+"}))))</f>
        <v/>
      </c>
      <c r="J425" s="99" t="str">
        <f>IF(COUNT($A425)=0,"",IF(H425="","--",IF(H425="3E","3E",LOOKUP(H425/J$2,{0,0.4,0.45,0.5,0.55,0.6,0.65,0.7,0.75,0.8,1},{0,2,2.25,2.5,2.75,3,3.25,3.5,3.75,4}))))</f>
        <v/>
      </c>
      <c r="K425" s="5" t="str">
        <f>IF(COUNT($A425)=0,"",IF($A425&lt;&gt;DR!$B427,"ERR",DR!AH427))</f>
        <v/>
      </c>
      <c r="L425" s="2" t="str">
        <f>IF(COUNT($A425)=0,"",IF(K425="3E","3E",IF(K425="","I",LOOKUP(K425/M$2,{0,0.4,0.45,0.5,0.55,0.6,0.65,0.7,0.75,0.8,1},{"F","D","C","C+","B-","B","B+","A-","A","A+"}))))</f>
        <v/>
      </c>
      <c r="M425" s="99" t="str">
        <f>IF(COUNT($A425)=0,"",IF(K425="","--",IF(K425="3E","3E",LOOKUP(K425/M$2,{0,0.4,0.45,0.5,0.55,0.6,0.65,0.7,0.75,0.8,1},{0,2,2.25,2.5,2.75,3,3.25,3.5,3.75,4}))))</f>
        <v/>
      </c>
      <c r="N425" s="5" t="str">
        <f>IF(COUNT($A425)=0,"",IF($A425&lt;&gt;DR!$B427,"ERR",DR!AP427))</f>
        <v/>
      </c>
      <c r="O425" s="2" t="str">
        <f>IF(COUNT($A425)=0,"",IF(N425="3E","3E",IF(N425="","I",LOOKUP(N425/P$2,{0,0.4,0.45,0.5,0.55,0.6,0.65,0.7,0.75,0.8,1},{"F","D","C","C+","B-","B","B+","A-","A","A+"}))))</f>
        <v/>
      </c>
      <c r="P425" s="99" t="str">
        <f>IF(COUNT($A425)=0,"",IF(N425="","--",IF(N425="3E","3E",LOOKUP(N425/P$2,{0,0.4,0.45,0.5,0.55,0.6,0.65,0.7,0.75,0.8,1},{0,2,2.25,2.5,2.75,3,3.25,3.5,3.75,4}))))</f>
        <v/>
      </c>
      <c r="Q425" s="5" t="str">
        <f>IF(COUNT($A425)=0,"",IF($A425&lt;&gt;DR!$B427,"ERR",DR!AX427))</f>
        <v/>
      </c>
      <c r="R425" s="2" t="str">
        <f>IF(COUNT($A425)=0,"",IF(Q425="3E","3E",IF(Q425="","I",LOOKUP(Q425/S$2,{0,0.4,0.45,0.5,0.55,0.6,0.65,0.7,0.75,0.8,1},{"F","D","C","C+","B-","B","B+","A-","A","A+"}))))</f>
        <v/>
      </c>
      <c r="S425" s="99" t="str">
        <f>IF(COUNT($A425)=0,"",IF(Q425="","--",IF(Q425="3E","3E",LOOKUP(Q425/S$2,{0,0.4,0.45,0.5,0.55,0.6,0.65,0.7,0.75,0.8,1},{0,2,2.25,2.5,2.75,3,3.25,3.5,3.75,4}))))</f>
        <v/>
      </c>
      <c r="T425" s="5" t="str">
        <f>IF(OR(COUNT($A425)=0,DR!BZ427=""),"",IF($A425&lt;&gt;DR!$B427,"ERR",DR!BZ427))</f>
        <v/>
      </c>
      <c r="U425" s="2" t="str">
        <f>IF(COUNT($A425)=0,"",IF(T425="3E","3E",IF(T425="","I",LOOKUP(T425/V$2,{0,0.4,0.45,0.5,0.55,0.6,0.65,0.7,0.75,0.8,1},{"F","D","C","C+","B-","B","B+","A-","A","A+"}))))</f>
        <v/>
      </c>
      <c r="V425" s="99" t="str">
        <f>IF(COUNT($A425)=0,"",IF(T425="","--",IF(T425="3E","3E",LOOKUP(T425/V$2,{0,0.4,0.45,0.5,0.55,0.6,0.65,0.7,0.75,0.8,1},{0,2,2.25,2.5,2.75,3,3.25,3.5,3.75,4}))))</f>
        <v/>
      </c>
      <c r="W425" s="5" t="str">
        <f>IF(COUNT($A425)=0,"",IF($A425&lt;&gt;DR!$B427,"ERR",IF(DR!$A427="IM",DR!CL427,DR!CK427)))</f>
        <v/>
      </c>
      <c r="X425" s="2" t="str">
        <f>IF(COUNT($A425)=0,"",IF(W425="3E","3E",IF(W425="","I",LOOKUP(W425/Y$2,{0,0.4,0.45,0.5,0.55,0.6,0.65,0.7,0.75,0.8,1},{"F","D","C","C+","B-","B","B+","A-","A","A+"}))))</f>
        <v/>
      </c>
      <c r="Y425" s="99" t="str">
        <f>IF(COUNT($A425)=0,"",IF(W425="","--",IF(W425="3E","3E",LOOKUP(W425/Y$2,{0,0.4,0.45,0.5,0.55,0.6,0.65,0.7,0.75,0.8,1},{0,2,2.25,2.5,2.75,3,3.25,3.5,3.75,4}))))</f>
        <v/>
      </c>
      <c r="Z425" s="5" t="str">
        <f>IF(COUNT($A425)=0,"",IF($A425&lt;&gt;DR!$B427,"ERR",DR!BF427))</f>
        <v/>
      </c>
      <c r="AA425" s="2" t="str">
        <f>IF(COUNT($A425)=0,"",IF(Z425="3E","3E",IF(Z425="","I",LOOKUP(Z425/AB$2,{0,0.4,0.45,0.5,0.55,0.6,0.65,0.7,0.75,0.8,1},{"F","D","C","C+","B-","B","B+","A-","A","A+"}))))</f>
        <v/>
      </c>
      <c r="AB425" s="99" t="str">
        <f>IF(COUNT($A425)=0,"",IF(Z425="","--",IF(Z425="3E","3E",LOOKUP(Z425/AB$2,{0,0.4,0.45,0.5,0.55,0.6,0.65,0.7,0.75,0.8,1},{0,2,2.25,2.5,2.75,3,3.25,3.5,3.75,4}))))</f>
        <v/>
      </c>
      <c r="AC425" s="5" t="str">
        <f>IF(COUNT($A425)=0,"",IF($A425&lt;&gt;DR!$B427,"ERR",DR!BG427))</f>
        <v/>
      </c>
      <c r="AD425" s="2" t="str">
        <f>IF(COUNT($A425)=0,"",IF(AC425="3E","3E",IF(AC425="","I",LOOKUP(AC425/AE$2,{0,0.4,0.45,0.5,0.55,0.6,0.65,0.7,0.75,0.8,1},{"F","D","C","C+","B-","B","B+","A-","A","A+"}))))</f>
        <v/>
      </c>
      <c r="AE425" s="99" t="str">
        <f>IF(COUNT($A425)=0,"",IF(AC425="","--",IF(AC425="3E","3E",LOOKUP(AC425/AE$2,{0,0.4,0.45,0.5,0.55,0.6,0.65,0.7,0.75,0.8,1},{0,2,2.25,2.5,2.75,3,3.25,3.5,3.75,4}))))</f>
        <v/>
      </c>
      <c r="AF425" s="5" t="str">
        <f>IF(COUNT($A425)=0,"",IF($A425&lt;&gt;DR!$B427,"ERR",DR!BQ427))</f>
        <v/>
      </c>
      <c r="AG425" s="2" t="str">
        <f>IF(COUNT($A425)=0,"",IF(AF425="3E","3E",IF(AF425="","I",LOOKUP(AF425/AH$2,{0,0.4,0.45,0.5,0.55,0.6,0.65,0.7,0.75,0.8,1},{"F","D","C","C+","B-","B","B+","A-","A","A+"}))))</f>
        <v/>
      </c>
      <c r="AH425" s="99" t="str">
        <f>IF(COUNT($A425)=0,"",IF(AF425="","--",IF(AF425="3E","3E",LOOKUP(AF425/AH$2,{0,0.4,0.45,0.5,0.55,0.6,0.65,0.7,0.75,0.8,1},{0,2,2.25,2.5,2.75,3,3.25,3.5,3.75,4}))))</f>
        <v/>
      </c>
      <c r="AI425" s="5" t="str">
        <f>IF(COUNT($A425)=0,"",IF($A425&lt;&gt;DR!$B427,"ERR",DR!BY427))</f>
        <v/>
      </c>
      <c r="AJ425" s="2" t="str">
        <f>IF(COUNT($A425)=0,"",IF(AI425="3E","3E",IF(AI425="","I",LOOKUP(AI425/AK$2,{0,0.4,0.45,0.5,0.55,0.6,0.65,0.7,0.75,0.8,1},{"F","D","C","C+","B-","B","B+","A-","A","A+"}))))</f>
        <v/>
      </c>
      <c r="AK425" s="103" t="str">
        <f>IF(COUNT($A425)=0,"",IF(AI425="","--",IF(AI425="3E","3E",LOOKUP(AI425/AK$2,{0,0.4,0.45,0.5,0.55,0.6,0.65,0.7,0.75,0.8,1},{0,2,2.25,2.5,2.75,3,3.25,3.5,3.75,4}))))</f>
        <v/>
      </c>
      <c r="AL425" s="94" t="str">
        <f>IFERROR(IF(COUNT($A425)=0,"",IF(COUNT(W425)=0,"--",IF(COUNTIF(B425:AK425,"3E")&gt;0,"3E",SUM(IF(D425&gt;=2,D425*$D$3),IF(G425&gt;=2,G425*$G$3),IF(J425&gt;=2,J425*$J$3),IF(M425&gt;=2,M425*$M$3),IF(P425&gt;=2,P425*$P$3),IF(S425&gt;=2,S425*$S$3),IF(V425&gt;=2,V425*$V$3),IF(Y425&gt;=2,Y425*$Y$3),IF(AB425&gt;=2,AB425*$AB$3),IF(AE425&gt;=2,AE425*$AE$3),IF(AH425&gt;=2,AH425*$AH$3),IF(AK425&gt;=2,AK425*$AK$3))))),"")</f>
        <v/>
      </c>
      <c r="AM425" s="4" t="str">
        <f>IF(COUNT($A425)=0,"",IF(COUNT(W425)=0,"--",IF(COUNTIF(B425:Y425,"3E")&gt;0,"3E",TRUNC(SUM(IF(N(D425)&gt;=2,D$3*D425,0),IF(N(G425)&gt;=2,G$3*G425,0),IF(N(J425)&gt;=2,J$3*J425,0),IF(N(M425)&gt;=2,M$3*M425,0),IF(N(P425)&gt;=2,P$3*P425,0),IF(N(S425)&gt;=2,S$3*S425,0),IF(N(AB425)&gt;=2,AB$3*AB425,0),IF(N(AE425)&gt;=2,AE$3*AE425,0),IF(N(AH425)&gt;=2,AH$3*AH425,0),IF(N(V425)&gt;=2,V$3*V425,0),IF(N(Y425)&gt;=2,Y$3*Y425,0))/TCP,3))))</f>
        <v/>
      </c>
      <c r="AN425" s="2" t="str">
        <f>IFERROR(IF(COUNT($A425)=0,"",IF(COUNT(W425)=0,"--",IF(COUNTIF(B425:AK425,"3E")&gt;0,"3E",SUM(IF(D425&gt;=2,$D$3),IF(G425&gt;=2,$G$3),IF(J425&gt;=2,$J$3),IF(M425&gt;=2,$M$3),IF(P425&gt;=2,$P$3),IF(S425&gt;=2,$S$3),IF(V425&gt;=2,$V$3),IF(Y425&gt;=2,$Y$3),IF(AB425&gt;=2,$AB$3),IF(AE425&gt;=2,$AE$3),IF(AH425&gt;=2,$AH$3),IF(AK425&gt;=2,$AK$3))))),"")</f>
        <v/>
      </c>
      <c r="AO425" s="2" t="str">
        <f>IF(AM425="3E","3E",IF(COUNT($A425)=0,"",IF(COUNT(AK425)=0,"I",LOOKUP(AM425,{0,2,2.25,2.5,2.75,3,3.25,3.5,3.75,4},{"F","D","C","C+","B-","B","B+","A-","A","A+"}))))</f>
        <v/>
      </c>
      <c r="AP425" s="2" t="str">
        <f>IF(AM425="3E","3E",IF(OR(COUNT($A425)=0,COUNT(W425)=0),"",IF(AND(Y425&gt;=2,AM425&gt;=2,AN425&gt;=28),"PASS","FAIL")))</f>
        <v/>
      </c>
      <c r="AQ425" s="2" t="str">
        <f>IF(COUNT($A425)=0,"",IF(AP425="3E","3E",IF(AP425="PASS",CONCATENATE(IF(N(D425)&lt;2,"411F,",""),IF(N(G425)&lt;2,"412F,",""),IF(N(J425)&lt;2,"413F,",""),IF(N(M425)&lt;2,"421F,",""),IF(N(P425)&lt;2,"422F,",""),IF(N(S425)&lt;2,"423F,",""),IF(N(AB425)&lt;2,"431F,",""),IF(N(AE425)&lt;2,"432F,",""),IF(N(AH425)&lt;2,"433F,","")),"")))</f>
        <v/>
      </c>
      <c r="AR425" s="6" t="str">
        <f t="shared" si="7"/>
        <v/>
      </c>
    </row>
    <row r="426" spans="1:44" ht="18.95" customHeight="1" x14ac:dyDescent="0.25">
      <c r="A426" s="93" t="str">
        <f>IF(DR!$B428="","",DR!$B428)</f>
        <v/>
      </c>
      <c r="B426" s="5" t="str">
        <f>IF(COUNT($A426)=0,"",IF($A426&lt;&gt;DR!$B428,"ERR",DR!J428))</f>
        <v/>
      </c>
      <c r="C426" s="2" t="str">
        <f>IF(COUNT($A426)=0,"",IF(B426="3E","3E",IF(B426="","I",LOOKUP(B426/D$2,{0,0.4,0.45,0.5,0.55,0.6,0.65,0.7,0.75,0.8,1},{"F","D","C","C+","B-","B","B+","A-","A","A+"}))))</f>
        <v/>
      </c>
      <c r="D426" s="99" t="str">
        <f>IF(COUNT($A426)=0,"",IF(B426="","--",IF(B426="3E","3E",LOOKUP(B426/D$2,{0,0.4,0.45,0.5,0.55,0.6,0.65,0.7,0.75,0.8,1},{0,2,2.25,2.5,2.75,3,3.25,3.5,3.75,4}))))</f>
        <v/>
      </c>
      <c r="E426" s="5" t="str">
        <f>IF(COUNT($A426)=0,"",IF($A426&lt;&gt;DR!$B428,"ERR",DR!R428))</f>
        <v/>
      </c>
      <c r="F426" s="2" t="str">
        <f>IF(COUNT($A426)=0,"",IF(E426="3E","3E",IF(E426="","I",LOOKUP(E426/G$2,{0,0.4,0.45,0.5,0.55,0.6,0.65,0.7,0.75,0.8,1},{"F","D","C","C+","B-","B","B+","A-","A","A+"}))))</f>
        <v/>
      </c>
      <c r="G426" s="99" t="str">
        <f>IF(COUNT($A426)=0,"",IF(E426="","--",IF(E426="3E","3E",LOOKUP(E426/G$2,{0,0.4,0.45,0.5,0.55,0.6,0.65,0.7,0.75,0.8,1},{0,2,2.25,2.5,2.75,3,3.25,3.5,3.75,4}))))</f>
        <v/>
      </c>
      <c r="H426" s="5" t="str">
        <f>IF(COUNT($A426)=0,"",IF($A426&lt;&gt;DR!$B428,"ERR",DR!Z428))</f>
        <v/>
      </c>
      <c r="I426" s="2" t="str">
        <f>IF(COUNT($A426)=0,"",IF(H426="3E","3E",IF(H426="","I",LOOKUP(H426/J$2,{0,0.4,0.45,0.5,0.55,0.6,0.65,0.7,0.75,0.8,1},{"F","D","C","C+","B-","B","B+","A-","A","A+"}))))</f>
        <v/>
      </c>
      <c r="J426" s="99" t="str">
        <f>IF(COUNT($A426)=0,"",IF(H426="","--",IF(H426="3E","3E",LOOKUP(H426/J$2,{0,0.4,0.45,0.5,0.55,0.6,0.65,0.7,0.75,0.8,1},{0,2,2.25,2.5,2.75,3,3.25,3.5,3.75,4}))))</f>
        <v/>
      </c>
      <c r="K426" s="5" t="str">
        <f>IF(COUNT($A426)=0,"",IF($A426&lt;&gt;DR!$B428,"ERR",DR!AH428))</f>
        <v/>
      </c>
      <c r="L426" s="2" t="str">
        <f>IF(COUNT($A426)=0,"",IF(K426="3E","3E",IF(K426="","I",LOOKUP(K426/M$2,{0,0.4,0.45,0.5,0.55,0.6,0.65,0.7,0.75,0.8,1},{"F","D","C","C+","B-","B","B+","A-","A","A+"}))))</f>
        <v/>
      </c>
      <c r="M426" s="99" t="str">
        <f>IF(COUNT($A426)=0,"",IF(K426="","--",IF(K426="3E","3E",LOOKUP(K426/M$2,{0,0.4,0.45,0.5,0.55,0.6,0.65,0.7,0.75,0.8,1},{0,2,2.25,2.5,2.75,3,3.25,3.5,3.75,4}))))</f>
        <v/>
      </c>
      <c r="N426" s="5" t="str">
        <f>IF(COUNT($A426)=0,"",IF($A426&lt;&gt;DR!$B428,"ERR",DR!AP428))</f>
        <v/>
      </c>
      <c r="O426" s="2" t="str">
        <f>IF(COUNT($A426)=0,"",IF(N426="3E","3E",IF(N426="","I",LOOKUP(N426/P$2,{0,0.4,0.45,0.5,0.55,0.6,0.65,0.7,0.75,0.8,1},{"F","D","C","C+","B-","B","B+","A-","A","A+"}))))</f>
        <v/>
      </c>
      <c r="P426" s="99" t="str">
        <f>IF(COUNT($A426)=0,"",IF(N426="","--",IF(N426="3E","3E",LOOKUP(N426/P$2,{0,0.4,0.45,0.5,0.55,0.6,0.65,0.7,0.75,0.8,1},{0,2,2.25,2.5,2.75,3,3.25,3.5,3.75,4}))))</f>
        <v/>
      </c>
      <c r="Q426" s="5" t="str">
        <f>IF(COUNT($A426)=0,"",IF($A426&lt;&gt;DR!$B428,"ERR",DR!AX428))</f>
        <v/>
      </c>
      <c r="R426" s="2" t="str">
        <f>IF(COUNT($A426)=0,"",IF(Q426="3E","3E",IF(Q426="","I",LOOKUP(Q426/S$2,{0,0.4,0.45,0.5,0.55,0.6,0.65,0.7,0.75,0.8,1},{"F","D","C","C+","B-","B","B+","A-","A","A+"}))))</f>
        <v/>
      </c>
      <c r="S426" s="99" t="str">
        <f>IF(COUNT($A426)=0,"",IF(Q426="","--",IF(Q426="3E","3E",LOOKUP(Q426/S$2,{0,0.4,0.45,0.5,0.55,0.6,0.65,0.7,0.75,0.8,1},{0,2,2.25,2.5,2.75,3,3.25,3.5,3.75,4}))))</f>
        <v/>
      </c>
      <c r="T426" s="5" t="str">
        <f>IF(OR(COUNT($A426)=0,DR!BZ428=""),"",IF($A426&lt;&gt;DR!$B428,"ERR",DR!BZ428))</f>
        <v/>
      </c>
      <c r="U426" s="2" t="str">
        <f>IF(COUNT($A426)=0,"",IF(T426="3E","3E",IF(T426="","I",LOOKUP(T426/V$2,{0,0.4,0.45,0.5,0.55,0.6,0.65,0.7,0.75,0.8,1},{"F","D","C","C+","B-","B","B+","A-","A","A+"}))))</f>
        <v/>
      </c>
      <c r="V426" s="99" t="str">
        <f>IF(COUNT($A426)=0,"",IF(T426="","--",IF(T426="3E","3E",LOOKUP(T426/V$2,{0,0.4,0.45,0.5,0.55,0.6,0.65,0.7,0.75,0.8,1},{0,2,2.25,2.5,2.75,3,3.25,3.5,3.75,4}))))</f>
        <v/>
      </c>
      <c r="W426" s="5" t="str">
        <f>IF(COUNT($A426)=0,"",IF($A426&lt;&gt;DR!$B428,"ERR",IF(DR!$A428="IM",DR!CL428,DR!CK428)))</f>
        <v/>
      </c>
      <c r="X426" s="2" t="str">
        <f>IF(COUNT($A426)=0,"",IF(W426="3E","3E",IF(W426="","I",LOOKUP(W426/Y$2,{0,0.4,0.45,0.5,0.55,0.6,0.65,0.7,0.75,0.8,1},{"F","D","C","C+","B-","B","B+","A-","A","A+"}))))</f>
        <v/>
      </c>
      <c r="Y426" s="99" t="str">
        <f>IF(COUNT($A426)=0,"",IF(W426="","--",IF(W426="3E","3E",LOOKUP(W426/Y$2,{0,0.4,0.45,0.5,0.55,0.6,0.65,0.7,0.75,0.8,1},{0,2,2.25,2.5,2.75,3,3.25,3.5,3.75,4}))))</f>
        <v/>
      </c>
      <c r="Z426" s="5" t="str">
        <f>IF(COUNT($A426)=0,"",IF($A426&lt;&gt;DR!$B428,"ERR",DR!BF428))</f>
        <v/>
      </c>
      <c r="AA426" s="2" t="str">
        <f>IF(COUNT($A426)=0,"",IF(Z426="3E","3E",IF(Z426="","I",LOOKUP(Z426/AB$2,{0,0.4,0.45,0.5,0.55,0.6,0.65,0.7,0.75,0.8,1},{"F","D","C","C+","B-","B","B+","A-","A","A+"}))))</f>
        <v/>
      </c>
      <c r="AB426" s="99" t="str">
        <f>IF(COUNT($A426)=0,"",IF(Z426="","--",IF(Z426="3E","3E",LOOKUP(Z426/AB$2,{0,0.4,0.45,0.5,0.55,0.6,0.65,0.7,0.75,0.8,1},{0,2,2.25,2.5,2.75,3,3.25,3.5,3.75,4}))))</f>
        <v/>
      </c>
      <c r="AC426" s="5" t="str">
        <f>IF(COUNT($A426)=0,"",IF($A426&lt;&gt;DR!$B428,"ERR",DR!BG428))</f>
        <v/>
      </c>
      <c r="AD426" s="2" t="str">
        <f>IF(COUNT($A426)=0,"",IF(AC426="3E","3E",IF(AC426="","I",LOOKUP(AC426/AE$2,{0,0.4,0.45,0.5,0.55,0.6,0.65,0.7,0.75,0.8,1},{"F","D","C","C+","B-","B","B+","A-","A","A+"}))))</f>
        <v/>
      </c>
      <c r="AE426" s="99" t="str">
        <f>IF(COUNT($A426)=0,"",IF(AC426="","--",IF(AC426="3E","3E",LOOKUP(AC426/AE$2,{0,0.4,0.45,0.5,0.55,0.6,0.65,0.7,0.75,0.8,1},{0,2,2.25,2.5,2.75,3,3.25,3.5,3.75,4}))))</f>
        <v/>
      </c>
      <c r="AF426" s="5" t="str">
        <f>IF(COUNT($A426)=0,"",IF($A426&lt;&gt;DR!$B428,"ERR",DR!BQ428))</f>
        <v/>
      </c>
      <c r="AG426" s="2" t="str">
        <f>IF(COUNT($A426)=0,"",IF(AF426="3E","3E",IF(AF426="","I",LOOKUP(AF426/AH$2,{0,0.4,0.45,0.5,0.55,0.6,0.65,0.7,0.75,0.8,1},{"F","D","C","C+","B-","B","B+","A-","A","A+"}))))</f>
        <v/>
      </c>
      <c r="AH426" s="99" t="str">
        <f>IF(COUNT($A426)=0,"",IF(AF426="","--",IF(AF426="3E","3E",LOOKUP(AF426/AH$2,{0,0.4,0.45,0.5,0.55,0.6,0.65,0.7,0.75,0.8,1},{0,2,2.25,2.5,2.75,3,3.25,3.5,3.75,4}))))</f>
        <v/>
      </c>
      <c r="AI426" s="5" t="str">
        <f>IF(COUNT($A426)=0,"",IF($A426&lt;&gt;DR!$B428,"ERR",DR!BY428))</f>
        <v/>
      </c>
      <c r="AJ426" s="2" t="str">
        <f>IF(COUNT($A426)=0,"",IF(AI426="3E","3E",IF(AI426="","I",LOOKUP(AI426/AK$2,{0,0.4,0.45,0.5,0.55,0.6,0.65,0.7,0.75,0.8,1},{"F","D","C","C+","B-","B","B+","A-","A","A+"}))))</f>
        <v/>
      </c>
      <c r="AK426" s="103" t="str">
        <f>IF(COUNT($A426)=0,"",IF(AI426="","--",IF(AI426="3E","3E",LOOKUP(AI426/AK$2,{0,0.4,0.45,0.5,0.55,0.6,0.65,0.7,0.75,0.8,1},{0,2,2.25,2.5,2.75,3,3.25,3.5,3.75,4}))))</f>
        <v/>
      </c>
      <c r="AL426" s="94" t="str">
        <f>IFERROR(IF(COUNT($A426)=0,"",IF(COUNT(W426)=0,"--",IF(COUNTIF(B426:AK426,"3E")&gt;0,"3E",SUM(IF(D426&gt;=2,D426*$D$3),IF(G426&gt;=2,G426*$G$3),IF(J426&gt;=2,J426*$J$3),IF(M426&gt;=2,M426*$M$3),IF(P426&gt;=2,P426*$P$3),IF(S426&gt;=2,S426*$S$3),IF(V426&gt;=2,V426*$V$3),IF(Y426&gt;=2,Y426*$Y$3),IF(AB426&gt;=2,AB426*$AB$3),IF(AE426&gt;=2,AE426*$AE$3),IF(AH426&gt;=2,AH426*$AH$3),IF(AK426&gt;=2,AK426*$AK$3))))),"")</f>
        <v/>
      </c>
      <c r="AM426" s="4" t="str">
        <f>IF(COUNT($A426)=0,"",IF(COUNT(W426)=0,"--",IF(COUNTIF(B426:Y426,"3E")&gt;0,"3E",TRUNC(SUM(IF(N(D426)&gt;=2,D$3*D426,0),IF(N(G426)&gt;=2,G$3*G426,0),IF(N(J426)&gt;=2,J$3*J426,0),IF(N(M426)&gt;=2,M$3*M426,0),IF(N(P426)&gt;=2,P$3*P426,0),IF(N(S426)&gt;=2,S$3*S426,0),IF(N(AB426)&gt;=2,AB$3*AB426,0),IF(N(AE426)&gt;=2,AE$3*AE426,0),IF(N(AH426)&gt;=2,AH$3*AH426,0),IF(N(V426)&gt;=2,V$3*V426,0),IF(N(Y426)&gt;=2,Y$3*Y426,0))/TCP,3))))</f>
        <v/>
      </c>
      <c r="AN426" s="2" t="str">
        <f>IFERROR(IF(COUNT($A426)=0,"",IF(COUNT(W426)=0,"--",IF(COUNTIF(B426:AK426,"3E")&gt;0,"3E",SUM(IF(D426&gt;=2,$D$3),IF(G426&gt;=2,$G$3),IF(J426&gt;=2,$J$3),IF(M426&gt;=2,$M$3),IF(P426&gt;=2,$P$3),IF(S426&gt;=2,$S$3),IF(V426&gt;=2,$V$3),IF(Y426&gt;=2,$Y$3),IF(AB426&gt;=2,$AB$3),IF(AE426&gt;=2,$AE$3),IF(AH426&gt;=2,$AH$3),IF(AK426&gt;=2,$AK$3))))),"")</f>
        <v/>
      </c>
      <c r="AO426" s="2" t="str">
        <f>IF(AM426="3E","3E",IF(COUNT($A426)=0,"",IF(COUNT(AK426)=0,"I",LOOKUP(AM426,{0,2,2.25,2.5,2.75,3,3.25,3.5,3.75,4},{"F","D","C","C+","B-","B","B+","A-","A","A+"}))))</f>
        <v/>
      </c>
      <c r="AP426" s="2" t="str">
        <f>IF(AM426="3E","3E",IF(OR(COUNT($A426)=0,COUNT(W426)=0),"",IF(AND(Y426&gt;=2,AM426&gt;=2,AN426&gt;=28),"PASS","FAIL")))</f>
        <v/>
      </c>
      <c r="AQ426" s="2" t="str">
        <f>IF(COUNT($A426)=0,"",IF(AP426="3E","3E",IF(AP426="PASS",CONCATENATE(IF(N(D426)&lt;2,"411F,",""),IF(N(G426)&lt;2,"412F,",""),IF(N(J426)&lt;2,"413F,",""),IF(N(M426)&lt;2,"421F,",""),IF(N(P426)&lt;2,"422F,",""),IF(N(S426)&lt;2,"423F,",""),IF(N(AB426)&lt;2,"431F,",""),IF(N(AE426)&lt;2,"432F,",""),IF(N(AH426)&lt;2,"433F,","")),"")))</f>
        <v/>
      </c>
      <c r="AR426" s="6" t="str">
        <f t="shared" si="7"/>
        <v/>
      </c>
    </row>
    <row r="427" spans="1:44" ht="18.95" customHeight="1" x14ac:dyDescent="0.25">
      <c r="A427" s="93" t="str">
        <f>IF(DR!$B429="","",DR!$B429)</f>
        <v/>
      </c>
      <c r="B427" s="5" t="str">
        <f>IF(COUNT($A427)=0,"",IF($A427&lt;&gt;DR!$B429,"ERR",DR!J429))</f>
        <v/>
      </c>
      <c r="C427" s="2" t="str">
        <f>IF(COUNT($A427)=0,"",IF(B427="3E","3E",IF(B427="","I",LOOKUP(B427/D$2,{0,0.4,0.45,0.5,0.55,0.6,0.65,0.7,0.75,0.8,1},{"F","D","C","C+","B-","B","B+","A-","A","A+"}))))</f>
        <v/>
      </c>
      <c r="D427" s="99" t="str">
        <f>IF(COUNT($A427)=0,"",IF(B427="","--",IF(B427="3E","3E",LOOKUP(B427/D$2,{0,0.4,0.45,0.5,0.55,0.6,0.65,0.7,0.75,0.8,1},{0,2,2.25,2.5,2.75,3,3.25,3.5,3.75,4}))))</f>
        <v/>
      </c>
      <c r="E427" s="5" t="str">
        <f>IF(COUNT($A427)=0,"",IF($A427&lt;&gt;DR!$B429,"ERR",DR!R429))</f>
        <v/>
      </c>
      <c r="F427" s="2" t="str">
        <f>IF(COUNT($A427)=0,"",IF(E427="3E","3E",IF(E427="","I",LOOKUP(E427/G$2,{0,0.4,0.45,0.5,0.55,0.6,0.65,0.7,0.75,0.8,1},{"F","D","C","C+","B-","B","B+","A-","A","A+"}))))</f>
        <v/>
      </c>
      <c r="G427" s="99" t="str">
        <f>IF(COUNT($A427)=0,"",IF(E427="","--",IF(E427="3E","3E",LOOKUP(E427/G$2,{0,0.4,0.45,0.5,0.55,0.6,0.65,0.7,0.75,0.8,1},{0,2,2.25,2.5,2.75,3,3.25,3.5,3.75,4}))))</f>
        <v/>
      </c>
      <c r="H427" s="5" t="str">
        <f>IF(COUNT($A427)=0,"",IF($A427&lt;&gt;DR!$B429,"ERR",DR!Z429))</f>
        <v/>
      </c>
      <c r="I427" s="2" t="str">
        <f>IF(COUNT($A427)=0,"",IF(H427="3E","3E",IF(H427="","I",LOOKUP(H427/J$2,{0,0.4,0.45,0.5,0.55,0.6,0.65,0.7,0.75,0.8,1},{"F","D","C","C+","B-","B","B+","A-","A","A+"}))))</f>
        <v/>
      </c>
      <c r="J427" s="99" t="str">
        <f>IF(COUNT($A427)=0,"",IF(H427="","--",IF(H427="3E","3E",LOOKUP(H427/J$2,{0,0.4,0.45,0.5,0.55,0.6,0.65,0.7,0.75,0.8,1},{0,2,2.25,2.5,2.75,3,3.25,3.5,3.75,4}))))</f>
        <v/>
      </c>
      <c r="K427" s="5" t="str">
        <f>IF(COUNT($A427)=0,"",IF($A427&lt;&gt;DR!$B429,"ERR",DR!AH429))</f>
        <v/>
      </c>
      <c r="L427" s="2" t="str">
        <f>IF(COUNT($A427)=0,"",IF(K427="3E","3E",IF(K427="","I",LOOKUP(K427/M$2,{0,0.4,0.45,0.5,0.55,0.6,0.65,0.7,0.75,0.8,1},{"F","D","C","C+","B-","B","B+","A-","A","A+"}))))</f>
        <v/>
      </c>
      <c r="M427" s="99" t="str">
        <f>IF(COUNT($A427)=0,"",IF(K427="","--",IF(K427="3E","3E",LOOKUP(K427/M$2,{0,0.4,0.45,0.5,0.55,0.6,0.65,0.7,0.75,0.8,1},{0,2,2.25,2.5,2.75,3,3.25,3.5,3.75,4}))))</f>
        <v/>
      </c>
      <c r="N427" s="5" t="str">
        <f>IF(COUNT($A427)=0,"",IF($A427&lt;&gt;DR!$B429,"ERR",DR!AP429))</f>
        <v/>
      </c>
      <c r="O427" s="2" t="str">
        <f>IF(COUNT($A427)=0,"",IF(N427="3E","3E",IF(N427="","I",LOOKUP(N427/P$2,{0,0.4,0.45,0.5,0.55,0.6,0.65,0.7,0.75,0.8,1},{"F","D","C","C+","B-","B","B+","A-","A","A+"}))))</f>
        <v/>
      </c>
      <c r="P427" s="99" t="str">
        <f>IF(COUNT($A427)=0,"",IF(N427="","--",IF(N427="3E","3E",LOOKUP(N427/P$2,{0,0.4,0.45,0.5,0.55,0.6,0.65,0.7,0.75,0.8,1},{0,2,2.25,2.5,2.75,3,3.25,3.5,3.75,4}))))</f>
        <v/>
      </c>
      <c r="Q427" s="5" t="str">
        <f>IF(COUNT($A427)=0,"",IF($A427&lt;&gt;DR!$B429,"ERR",DR!AX429))</f>
        <v/>
      </c>
      <c r="R427" s="2" t="str">
        <f>IF(COUNT($A427)=0,"",IF(Q427="3E","3E",IF(Q427="","I",LOOKUP(Q427/S$2,{0,0.4,0.45,0.5,0.55,0.6,0.65,0.7,0.75,0.8,1},{"F","D","C","C+","B-","B","B+","A-","A","A+"}))))</f>
        <v/>
      </c>
      <c r="S427" s="99" t="str">
        <f>IF(COUNT($A427)=0,"",IF(Q427="","--",IF(Q427="3E","3E",LOOKUP(Q427/S$2,{0,0.4,0.45,0.5,0.55,0.6,0.65,0.7,0.75,0.8,1},{0,2,2.25,2.5,2.75,3,3.25,3.5,3.75,4}))))</f>
        <v/>
      </c>
      <c r="T427" s="5" t="str">
        <f>IF(OR(COUNT($A427)=0,DR!BZ429=""),"",IF($A427&lt;&gt;DR!$B429,"ERR",DR!BZ429))</f>
        <v/>
      </c>
      <c r="U427" s="2" t="str">
        <f>IF(COUNT($A427)=0,"",IF(T427="3E","3E",IF(T427="","I",LOOKUP(T427/V$2,{0,0.4,0.45,0.5,0.55,0.6,0.65,0.7,0.75,0.8,1},{"F","D","C","C+","B-","B","B+","A-","A","A+"}))))</f>
        <v/>
      </c>
      <c r="V427" s="99" t="str">
        <f>IF(COUNT($A427)=0,"",IF(T427="","--",IF(T427="3E","3E",LOOKUP(T427/V$2,{0,0.4,0.45,0.5,0.55,0.6,0.65,0.7,0.75,0.8,1},{0,2,2.25,2.5,2.75,3,3.25,3.5,3.75,4}))))</f>
        <v/>
      </c>
      <c r="W427" s="5" t="str">
        <f>IF(COUNT($A427)=0,"",IF($A427&lt;&gt;DR!$B429,"ERR",IF(DR!$A429="IM",DR!CL429,DR!CK429)))</f>
        <v/>
      </c>
      <c r="X427" s="2" t="str">
        <f>IF(COUNT($A427)=0,"",IF(W427="3E","3E",IF(W427="","I",LOOKUP(W427/Y$2,{0,0.4,0.45,0.5,0.55,0.6,0.65,0.7,0.75,0.8,1},{"F","D","C","C+","B-","B","B+","A-","A","A+"}))))</f>
        <v/>
      </c>
      <c r="Y427" s="99" t="str">
        <f>IF(COUNT($A427)=0,"",IF(W427="","--",IF(W427="3E","3E",LOOKUP(W427/Y$2,{0,0.4,0.45,0.5,0.55,0.6,0.65,0.7,0.75,0.8,1},{0,2,2.25,2.5,2.75,3,3.25,3.5,3.75,4}))))</f>
        <v/>
      </c>
      <c r="Z427" s="5" t="str">
        <f>IF(COUNT($A427)=0,"",IF($A427&lt;&gt;DR!$B429,"ERR",DR!BF429))</f>
        <v/>
      </c>
      <c r="AA427" s="2" t="str">
        <f>IF(COUNT($A427)=0,"",IF(Z427="3E","3E",IF(Z427="","I",LOOKUP(Z427/AB$2,{0,0.4,0.45,0.5,0.55,0.6,0.65,0.7,0.75,0.8,1},{"F","D","C","C+","B-","B","B+","A-","A","A+"}))))</f>
        <v/>
      </c>
      <c r="AB427" s="99" t="str">
        <f>IF(COUNT($A427)=0,"",IF(Z427="","--",IF(Z427="3E","3E",LOOKUP(Z427/AB$2,{0,0.4,0.45,0.5,0.55,0.6,0.65,0.7,0.75,0.8,1},{0,2,2.25,2.5,2.75,3,3.25,3.5,3.75,4}))))</f>
        <v/>
      </c>
      <c r="AC427" s="5" t="str">
        <f>IF(COUNT($A427)=0,"",IF($A427&lt;&gt;DR!$B429,"ERR",DR!BG429))</f>
        <v/>
      </c>
      <c r="AD427" s="2" t="str">
        <f>IF(COUNT($A427)=0,"",IF(AC427="3E","3E",IF(AC427="","I",LOOKUP(AC427/AE$2,{0,0.4,0.45,0.5,0.55,0.6,0.65,0.7,0.75,0.8,1},{"F","D","C","C+","B-","B","B+","A-","A","A+"}))))</f>
        <v/>
      </c>
      <c r="AE427" s="99" t="str">
        <f>IF(COUNT($A427)=0,"",IF(AC427="","--",IF(AC427="3E","3E",LOOKUP(AC427/AE$2,{0,0.4,0.45,0.5,0.55,0.6,0.65,0.7,0.75,0.8,1},{0,2,2.25,2.5,2.75,3,3.25,3.5,3.75,4}))))</f>
        <v/>
      </c>
      <c r="AF427" s="5" t="str">
        <f>IF(COUNT($A427)=0,"",IF($A427&lt;&gt;DR!$B429,"ERR",DR!BQ429))</f>
        <v/>
      </c>
      <c r="AG427" s="2" t="str">
        <f>IF(COUNT($A427)=0,"",IF(AF427="3E","3E",IF(AF427="","I",LOOKUP(AF427/AH$2,{0,0.4,0.45,0.5,0.55,0.6,0.65,0.7,0.75,0.8,1},{"F","D","C","C+","B-","B","B+","A-","A","A+"}))))</f>
        <v/>
      </c>
      <c r="AH427" s="99" t="str">
        <f>IF(COUNT($A427)=0,"",IF(AF427="","--",IF(AF427="3E","3E",LOOKUP(AF427/AH$2,{0,0.4,0.45,0.5,0.55,0.6,0.65,0.7,0.75,0.8,1},{0,2,2.25,2.5,2.75,3,3.25,3.5,3.75,4}))))</f>
        <v/>
      </c>
      <c r="AI427" s="5" t="str">
        <f>IF(COUNT($A427)=0,"",IF($A427&lt;&gt;DR!$B429,"ERR",DR!BY429))</f>
        <v/>
      </c>
      <c r="AJ427" s="2" t="str">
        <f>IF(COUNT($A427)=0,"",IF(AI427="3E","3E",IF(AI427="","I",LOOKUP(AI427/AK$2,{0,0.4,0.45,0.5,0.55,0.6,0.65,0.7,0.75,0.8,1},{"F","D","C","C+","B-","B","B+","A-","A","A+"}))))</f>
        <v/>
      </c>
      <c r="AK427" s="103" t="str">
        <f>IF(COUNT($A427)=0,"",IF(AI427="","--",IF(AI427="3E","3E",LOOKUP(AI427/AK$2,{0,0.4,0.45,0.5,0.55,0.6,0.65,0.7,0.75,0.8,1},{0,2,2.25,2.5,2.75,3,3.25,3.5,3.75,4}))))</f>
        <v/>
      </c>
      <c r="AL427" s="94" t="str">
        <f>IFERROR(IF(COUNT($A427)=0,"",IF(COUNT(W427)=0,"--",IF(COUNTIF(B427:AK427,"3E")&gt;0,"3E",SUM(IF(D427&gt;=2,D427*$D$3),IF(G427&gt;=2,G427*$G$3),IF(J427&gt;=2,J427*$J$3),IF(M427&gt;=2,M427*$M$3),IF(P427&gt;=2,P427*$P$3),IF(S427&gt;=2,S427*$S$3),IF(V427&gt;=2,V427*$V$3),IF(Y427&gt;=2,Y427*$Y$3),IF(AB427&gt;=2,AB427*$AB$3),IF(AE427&gt;=2,AE427*$AE$3),IF(AH427&gt;=2,AH427*$AH$3),IF(AK427&gt;=2,AK427*$AK$3))))),"")</f>
        <v/>
      </c>
      <c r="AM427" s="4" t="str">
        <f>IF(COUNT($A427)=0,"",IF(COUNT(W427)=0,"--",IF(COUNTIF(B427:Y427,"3E")&gt;0,"3E",TRUNC(SUM(IF(N(D427)&gt;=2,D$3*D427,0),IF(N(G427)&gt;=2,G$3*G427,0),IF(N(J427)&gt;=2,J$3*J427,0),IF(N(M427)&gt;=2,M$3*M427,0),IF(N(P427)&gt;=2,P$3*P427,0),IF(N(S427)&gt;=2,S$3*S427,0),IF(N(AB427)&gt;=2,AB$3*AB427,0),IF(N(AE427)&gt;=2,AE$3*AE427,0),IF(N(AH427)&gt;=2,AH$3*AH427,0),IF(N(V427)&gt;=2,V$3*V427,0),IF(N(Y427)&gt;=2,Y$3*Y427,0))/TCP,3))))</f>
        <v/>
      </c>
      <c r="AN427" s="2" t="str">
        <f>IFERROR(IF(COUNT($A427)=0,"",IF(COUNT(W427)=0,"--",IF(COUNTIF(B427:AK427,"3E")&gt;0,"3E",SUM(IF(D427&gt;=2,$D$3),IF(G427&gt;=2,$G$3),IF(J427&gt;=2,$J$3),IF(M427&gt;=2,$M$3),IF(P427&gt;=2,$P$3),IF(S427&gt;=2,$S$3),IF(V427&gt;=2,$V$3),IF(Y427&gt;=2,$Y$3),IF(AB427&gt;=2,$AB$3),IF(AE427&gt;=2,$AE$3),IF(AH427&gt;=2,$AH$3),IF(AK427&gt;=2,$AK$3))))),"")</f>
        <v/>
      </c>
      <c r="AO427" s="2" t="str">
        <f>IF(AM427="3E","3E",IF(COUNT($A427)=0,"",IF(COUNT(AK427)=0,"I",LOOKUP(AM427,{0,2,2.25,2.5,2.75,3,3.25,3.5,3.75,4},{"F","D","C","C+","B-","B","B+","A-","A","A+"}))))</f>
        <v/>
      </c>
      <c r="AP427" s="2" t="str">
        <f>IF(AM427="3E","3E",IF(OR(COUNT($A427)=0,COUNT(W427)=0),"",IF(AND(Y427&gt;=2,AM427&gt;=2,AN427&gt;=28),"PASS","FAIL")))</f>
        <v/>
      </c>
      <c r="AQ427" s="2" t="str">
        <f>IF(COUNT($A427)=0,"",IF(AP427="3E","3E",IF(AP427="PASS",CONCATENATE(IF(N(D427)&lt;2,"411F,",""),IF(N(G427)&lt;2,"412F,",""),IF(N(J427)&lt;2,"413F,",""),IF(N(M427)&lt;2,"421F,",""),IF(N(P427)&lt;2,"422F,",""),IF(N(S427)&lt;2,"423F,",""),IF(N(AB427)&lt;2,"431F,",""),IF(N(AE427)&lt;2,"432F,",""),IF(N(AH427)&lt;2,"433F,","")),"")))</f>
        <v/>
      </c>
      <c r="AR427" s="6" t="str">
        <f t="shared" si="7"/>
        <v/>
      </c>
    </row>
    <row r="428" spans="1:44" ht="18.95" customHeight="1" x14ac:dyDescent="0.25">
      <c r="A428" s="93" t="str">
        <f>IF(DR!$B430="","",DR!$B430)</f>
        <v/>
      </c>
      <c r="B428" s="5" t="str">
        <f>IF(COUNT($A428)=0,"",IF($A428&lt;&gt;DR!$B430,"ERR",DR!J430))</f>
        <v/>
      </c>
      <c r="C428" s="2" t="str">
        <f>IF(COUNT($A428)=0,"",IF(B428="3E","3E",IF(B428="","I",LOOKUP(B428/D$2,{0,0.4,0.45,0.5,0.55,0.6,0.65,0.7,0.75,0.8,1},{"F","D","C","C+","B-","B","B+","A-","A","A+"}))))</f>
        <v/>
      </c>
      <c r="D428" s="99" t="str">
        <f>IF(COUNT($A428)=0,"",IF(B428="","--",IF(B428="3E","3E",LOOKUP(B428/D$2,{0,0.4,0.45,0.5,0.55,0.6,0.65,0.7,0.75,0.8,1},{0,2,2.25,2.5,2.75,3,3.25,3.5,3.75,4}))))</f>
        <v/>
      </c>
      <c r="E428" s="5" t="str">
        <f>IF(COUNT($A428)=0,"",IF($A428&lt;&gt;DR!$B430,"ERR",DR!R430))</f>
        <v/>
      </c>
      <c r="F428" s="2" t="str">
        <f>IF(COUNT($A428)=0,"",IF(E428="3E","3E",IF(E428="","I",LOOKUP(E428/G$2,{0,0.4,0.45,0.5,0.55,0.6,0.65,0.7,0.75,0.8,1},{"F","D","C","C+","B-","B","B+","A-","A","A+"}))))</f>
        <v/>
      </c>
      <c r="G428" s="99" t="str">
        <f>IF(COUNT($A428)=0,"",IF(E428="","--",IF(E428="3E","3E",LOOKUP(E428/G$2,{0,0.4,0.45,0.5,0.55,0.6,0.65,0.7,0.75,0.8,1},{0,2,2.25,2.5,2.75,3,3.25,3.5,3.75,4}))))</f>
        <v/>
      </c>
      <c r="H428" s="5" t="str">
        <f>IF(COUNT($A428)=0,"",IF($A428&lt;&gt;DR!$B430,"ERR",DR!Z430))</f>
        <v/>
      </c>
      <c r="I428" s="2" t="str">
        <f>IF(COUNT($A428)=0,"",IF(H428="3E","3E",IF(H428="","I",LOOKUP(H428/J$2,{0,0.4,0.45,0.5,0.55,0.6,0.65,0.7,0.75,0.8,1},{"F","D","C","C+","B-","B","B+","A-","A","A+"}))))</f>
        <v/>
      </c>
      <c r="J428" s="99" t="str">
        <f>IF(COUNT($A428)=0,"",IF(H428="","--",IF(H428="3E","3E",LOOKUP(H428/J$2,{0,0.4,0.45,0.5,0.55,0.6,0.65,0.7,0.75,0.8,1},{0,2,2.25,2.5,2.75,3,3.25,3.5,3.75,4}))))</f>
        <v/>
      </c>
      <c r="K428" s="5" t="str">
        <f>IF(COUNT($A428)=0,"",IF($A428&lt;&gt;DR!$B430,"ERR",DR!AH430))</f>
        <v/>
      </c>
      <c r="L428" s="2" t="str">
        <f>IF(COUNT($A428)=0,"",IF(K428="3E","3E",IF(K428="","I",LOOKUP(K428/M$2,{0,0.4,0.45,0.5,0.55,0.6,0.65,0.7,0.75,0.8,1},{"F","D","C","C+","B-","B","B+","A-","A","A+"}))))</f>
        <v/>
      </c>
      <c r="M428" s="99" t="str">
        <f>IF(COUNT($A428)=0,"",IF(K428="","--",IF(K428="3E","3E",LOOKUP(K428/M$2,{0,0.4,0.45,0.5,0.55,0.6,0.65,0.7,0.75,0.8,1},{0,2,2.25,2.5,2.75,3,3.25,3.5,3.75,4}))))</f>
        <v/>
      </c>
      <c r="N428" s="5" t="str">
        <f>IF(COUNT($A428)=0,"",IF($A428&lt;&gt;DR!$B430,"ERR",DR!AP430))</f>
        <v/>
      </c>
      <c r="O428" s="2" t="str">
        <f>IF(COUNT($A428)=0,"",IF(N428="3E","3E",IF(N428="","I",LOOKUP(N428/P$2,{0,0.4,0.45,0.5,0.55,0.6,0.65,0.7,0.75,0.8,1},{"F","D","C","C+","B-","B","B+","A-","A","A+"}))))</f>
        <v/>
      </c>
      <c r="P428" s="99" t="str">
        <f>IF(COUNT($A428)=0,"",IF(N428="","--",IF(N428="3E","3E",LOOKUP(N428/P$2,{0,0.4,0.45,0.5,0.55,0.6,0.65,0.7,0.75,0.8,1},{0,2,2.25,2.5,2.75,3,3.25,3.5,3.75,4}))))</f>
        <v/>
      </c>
      <c r="Q428" s="5" t="str">
        <f>IF(COUNT($A428)=0,"",IF($A428&lt;&gt;DR!$B430,"ERR",DR!AX430))</f>
        <v/>
      </c>
      <c r="R428" s="2" t="str">
        <f>IF(COUNT($A428)=0,"",IF(Q428="3E","3E",IF(Q428="","I",LOOKUP(Q428/S$2,{0,0.4,0.45,0.5,0.55,0.6,0.65,0.7,0.75,0.8,1},{"F","D","C","C+","B-","B","B+","A-","A","A+"}))))</f>
        <v/>
      </c>
      <c r="S428" s="99" t="str">
        <f>IF(COUNT($A428)=0,"",IF(Q428="","--",IF(Q428="3E","3E",LOOKUP(Q428/S$2,{0,0.4,0.45,0.5,0.55,0.6,0.65,0.7,0.75,0.8,1},{0,2,2.25,2.5,2.75,3,3.25,3.5,3.75,4}))))</f>
        <v/>
      </c>
      <c r="T428" s="5" t="str">
        <f>IF(OR(COUNT($A428)=0,DR!BZ430=""),"",IF($A428&lt;&gt;DR!$B430,"ERR",DR!BZ430))</f>
        <v/>
      </c>
      <c r="U428" s="2" t="str">
        <f>IF(COUNT($A428)=0,"",IF(T428="3E","3E",IF(T428="","I",LOOKUP(T428/V$2,{0,0.4,0.45,0.5,0.55,0.6,0.65,0.7,0.75,0.8,1},{"F","D","C","C+","B-","B","B+","A-","A","A+"}))))</f>
        <v/>
      </c>
      <c r="V428" s="99" t="str">
        <f>IF(COUNT($A428)=0,"",IF(T428="","--",IF(T428="3E","3E",LOOKUP(T428/V$2,{0,0.4,0.45,0.5,0.55,0.6,0.65,0.7,0.75,0.8,1},{0,2,2.25,2.5,2.75,3,3.25,3.5,3.75,4}))))</f>
        <v/>
      </c>
      <c r="W428" s="5" t="str">
        <f>IF(COUNT($A428)=0,"",IF($A428&lt;&gt;DR!$B430,"ERR",IF(DR!$A430="IM",DR!CL430,DR!CK430)))</f>
        <v/>
      </c>
      <c r="X428" s="2" t="str">
        <f>IF(COUNT($A428)=0,"",IF(W428="3E","3E",IF(W428="","I",LOOKUP(W428/Y$2,{0,0.4,0.45,0.5,0.55,0.6,0.65,0.7,0.75,0.8,1},{"F","D","C","C+","B-","B","B+","A-","A","A+"}))))</f>
        <v/>
      </c>
      <c r="Y428" s="99" t="str">
        <f>IF(COUNT($A428)=0,"",IF(W428="","--",IF(W428="3E","3E",LOOKUP(W428/Y$2,{0,0.4,0.45,0.5,0.55,0.6,0.65,0.7,0.75,0.8,1},{0,2,2.25,2.5,2.75,3,3.25,3.5,3.75,4}))))</f>
        <v/>
      </c>
      <c r="Z428" s="5" t="str">
        <f>IF(COUNT($A428)=0,"",IF($A428&lt;&gt;DR!$B430,"ERR",DR!BF430))</f>
        <v/>
      </c>
      <c r="AA428" s="2" t="str">
        <f>IF(COUNT($A428)=0,"",IF(Z428="3E","3E",IF(Z428="","I",LOOKUP(Z428/AB$2,{0,0.4,0.45,0.5,0.55,0.6,0.65,0.7,0.75,0.8,1},{"F","D","C","C+","B-","B","B+","A-","A","A+"}))))</f>
        <v/>
      </c>
      <c r="AB428" s="99" t="str">
        <f>IF(COUNT($A428)=0,"",IF(Z428="","--",IF(Z428="3E","3E",LOOKUP(Z428/AB$2,{0,0.4,0.45,0.5,0.55,0.6,0.65,0.7,0.75,0.8,1},{0,2,2.25,2.5,2.75,3,3.25,3.5,3.75,4}))))</f>
        <v/>
      </c>
      <c r="AC428" s="5" t="str">
        <f>IF(COUNT($A428)=0,"",IF($A428&lt;&gt;DR!$B430,"ERR",DR!BG430))</f>
        <v/>
      </c>
      <c r="AD428" s="2" t="str">
        <f>IF(COUNT($A428)=0,"",IF(AC428="3E","3E",IF(AC428="","I",LOOKUP(AC428/AE$2,{0,0.4,0.45,0.5,0.55,0.6,0.65,0.7,0.75,0.8,1},{"F","D","C","C+","B-","B","B+","A-","A","A+"}))))</f>
        <v/>
      </c>
      <c r="AE428" s="99" t="str">
        <f>IF(COUNT($A428)=0,"",IF(AC428="","--",IF(AC428="3E","3E",LOOKUP(AC428/AE$2,{0,0.4,0.45,0.5,0.55,0.6,0.65,0.7,0.75,0.8,1},{0,2,2.25,2.5,2.75,3,3.25,3.5,3.75,4}))))</f>
        <v/>
      </c>
      <c r="AF428" s="5" t="str">
        <f>IF(COUNT($A428)=0,"",IF($A428&lt;&gt;DR!$B430,"ERR",DR!BQ430))</f>
        <v/>
      </c>
      <c r="AG428" s="2" t="str">
        <f>IF(COUNT($A428)=0,"",IF(AF428="3E","3E",IF(AF428="","I",LOOKUP(AF428/AH$2,{0,0.4,0.45,0.5,0.55,0.6,0.65,0.7,0.75,0.8,1},{"F","D","C","C+","B-","B","B+","A-","A","A+"}))))</f>
        <v/>
      </c>
      <c r="AH428" s="99" t="str">
        <f>IF(COUNT($A428)=0,"",IF(AF428="","--",IF(AF428="3E","3E",LOOKUP(AF428/AH$2,{0,0.4,0.45,0.5,0.55,0.6,0.65,0.7,0.75,0.8,1},{0,2,2.25,2.5,2.75,3,3.25,3.5,3.75,4}))))</f>
        <v/>
      </c>
      <c r="AI428" s="5" t="str">
        <f>IF(COUNT($A428)=0,"",IF($A428&lt;&gt;DR!$B430,"ERR",DR!BY430))</f>
        <v/>
      </c>
      <c r="AJ428" s="2" t="str">
        <f>IF(COUNT($A428)=0,"",IF(AI428="3E","3E",IF(AI428="","I",LOOKUP(AI428/AK$2,{0,0.4,0.45,0.5,0.55,0.6,0.65,0.7,0.75,0.8,1},{"F","D","C","C+","B-","B","B+","A-","A","A+"}))))</f>
        <v/>
      </c>
      <c r="AK428" s="103" t="str">
        <f>IF(COUNT($A428)=0,"",IF(AI428="","--",IF(AI428="3E","3E",LOOKUP(AI428/AK$2,{0,0.4,0.45,0.5,0.55,0.6,0.65,0.7,0.75,0.8,1},{0,2,2.25,2.5,2.75,3,3.25,3.5,3.75,4}))))</f>
        <v/>
      </c>
      <c r="AL428" s="94" t="str">
        <f>IFERROR(IF(COUNT($A428)=0,"",IF(COUNT(W428)=0,"--",IF(COUNTIF(B428:AK428,"3E")&gt;0,"3E",SUM(IF(D428&gt;=2,D428*$D$3),IF(G428&gt;=2,G428*$G$3),IF(J428&gt;=2,J428*$J$3),IF(M428&gt;=2,M428*$M$3),IF(P428&gt;=2,P428*$P$3),IF(S428&gt;=2,S428*$S$3),IF(V428&gt;=2,V428*$V$3),IF(Y428&gt;=2,Y428*$Y$3),IF(AB428&gt;=2,AB428*$AB$3),IF(AE428&gt;=2,AE428*$AE$3),IF(AH428&gt;=2,AH428*$AH$3),IF(AK428&gt;=2,AK428*$AK$3))))),"")</f>
        <v/>
      </c>
      <c r="AM428" s="4" t="str">
        <f>IF(COUNT($A428)=0,"",IF(COUNT(W428)=0,"--",IF(COUNTIF(B428:Y428,"3E")&gt;0,"3E",TRUNC(SUM(IF(N(D428)&gt;=2,D$3*D428,0),IF(N(G428)&gt;=2,G$3*G428,0),IF(N(J428)&gt;=2,J$3*J428,0),IF(N(M428)&gt;=2,M$3*M428,0),IF(N(P428)&gt;=2,P$3*P428,0),IF(N(S428)&gt;=2,S$3*S428,0),IF(N(AB428)&gt;=2,AB$3*AB428,0),IF(N(AE428)&gt;=2,AE$3*AE428,0),IF(N(AH428)&gt;=2,AH$3*AH428,0),IF(N(V428)&gt;=2,V$3*V428,0),IF(N(Y428)&gt;=2,Y$3*Y428,0))/TCP,3))))</f>
        <v/>
      </c>
      <c r="AN428" s="2" t="str">
        <f>IFERROR(IF(COUNT($A428)=0,"",IF(COUNT(W428)=0,"--",IF(COUNTIF(B428:AK428,"3E")&gt;0,"3E",SUM(IF(D428&gt;=2,$D$3),IF(G428&gt;=2,$G$3),IF(J428&gt;=2,$J$3),IF(M428&gt;=2,$M$3),IF(P428&gt;=2,$P$3),IF(S428&gt;=2,$S$3),IF(V428&gt;=2,$V$3),IF(Y428&gt;=2,$Y$3),IF(AB428&gt;=2,$AB$3),IF(AE428&gt;=2,$AE$3),IF(AH428&gt;=2,$AH$3),IF(AK428&gt;=2,$AK$3))))),"")</f>
        <v/>
      </c>
      <c r="AO428" s="2" t="str">
        <f>IF(AM428="3E","3E",IF(COUNT($A428)=0,"",IF(COUNT(AK428)=0,"I",LOOKUP(AM428,{0,2,2.25,2.5,2.75,3,3.25,3.5,3.75,4},{"F","D","C","C+","B-","B","B+","A-","A","A+"}))))</f>
        <v/>
      </c>
      <c r="AP428" s="2" t="str">
        <f>IF(AM428="3E","3E",IF(OR(COUNT($A428)=0,COUNT(W428)=0),"",IF(AND(Y428&gt;=2,AM428&gt;=2,AN428&gt;=28),"PASS","FAIL")))</f>
        <v/>
      </c>
      <c r="AQ428" s="2" t="str">
        <f>IF(COUNT($A428)=0,"",IF(AP428="3E","3E",IF(AP428="PASS",CONCATENATE(IF(N(D428)&lt;2,"411F,",""),IF(N(G428)&lt;2,"412F,",""),IF(N(J428)&lt;2,"413F,",""),IF(N(M428)&lt;2,"421F,",""),IF(N(P428)&lt;2,"422F,",""),IF(N(S428)&lt;2,"423F,",""),IF(N(AB428)&lt;2,"431F,",""),IF(N(AE428)&lt;2,"432F,",""),IF(N(AH428)&lt;2,"433F,","")),"")))</f>
        <v/>
      </c>
      <c r="AR428" s="6" t="str">
        <f t="shared" si="7"/>
        <v/>
      </c>
    </row>
    <row r="429" spans="1:44" ht="18.95" customHeight="1" x14ac:dyDescent="0.25">
      <c r="A429" s="93" t="str">
        <f>IF(DR!$B431="","",DR!$B431)</f>
        <v/>
      </c>
      <c r="B429" s="5" t="str">
        <f>IF(COUNT($A429)=0,"",IF($A429&lt;&gt;DR!$B431,"ERR",DR!J431))</f>
        <v/>
      </c>
      <c r="C429" s="2" t="str">
        <f>IF(COUNT($A429)=0,"",IF(B429="3E","3E",IF(B429="","I",LOOKUP(B429/D$2,{0,0.4,0.45,0.5,0.55,0.6,0.65,0.7,0.75,0.8,1},{"F","D","C","C+","B-","B","B+","A-","A","A+"}))))</f>
        <v/>
      </c>
      <c r="D429" s="99" t="str">
        <f>IF(COUNT($A429)=0,"",IF(B429="","--",IF(B429="3E","3E",LOOKUP(B429/D$2,{0,0.4,0.45,0.5,0.55,0.6,0.65,0.7,0.75,0.8,1},{0,2,2.25,2.5,2.75,3,3.25,3.5,3.75,4}))))</f>
        <v/>
      </c>
      <c r="E429" s="5" t="str">
        <f>IF(COUNT($A429)=0,"",IF($A429&lt;&gt;DR!$B431,"ERR",DR!R431))</f>
        <v/>
      </c>
      <c r="F429" s="2" t="str">
        <f>IF(COUNT($A429)=0,"",IF(E429="3E","3E",IF(E429="","I",LOOKUP(E429/G$2,{0,0.4,0.45,0.5,0.55,0.6,0.65,0.7,0.75,0.8,1},{"F","D","C","C+","B-","B","B+","A-","A","A+"}))))</f>
        <v/>
      </c>
      <c r="G429" s="99" t="str">
        <f>IF(COUNT($A429)=0,"",IF(E429="","--",IF(E429="3E","3E",LOOKUP(E429/G$2,{0,0.4,0.45,0.5,0.55,0.6,0.65,0.7,0.75,0.8,1},{0,2,2.25,2.5,2.75,3,3.25,3.5,3.75,4}))))</f>
        <v/>
      </c>
      <c r="H429" s="5" t="str">
        <f>IF(COUNT($A429)=0,"",IF($A429&lt;&gt;DR!$B431,"ERR",DR!Z431))</f>
        <v/>
      </c>
      <c r="I429" s="2" t="str">
        <f>IF(COUNT($A429)=0,"",IF(H429="3E","3E",IF(H429="","I",LOOKUP(H429/J$2,{0,0.4,0.45,0.5,0.55,0.6,0.65,0.7,0.75,0.8,1},{"F","D","C","C+","B-","B","B+","A-","A","A+"}))))</f>
        <v/>
      </c>
      <c r="J429" s="99" t="str">
        <f>IF(COUNT($A429)=0,"",IF(H429="","--",IF(H429="3E","3E",LOOKUP(H429/J$2,{0,0.4,0.45,0.5,0.55,0.6,0.65,0.7,0.75,0.8,1},{0,2,2.25,2.5,2.75,3,3.25,3.5,3.75,4}))))</f>
        <v/>
      </c>
      <c r="K429" s="5" t="str">
        <f>IF(COUNT($A429)=0,"",IF($A429&lt;&gt;DR!$B431,"ERR",DR!AH431))</f>
        <v/>
      </c>
      <c r="L429" s="2" t="str">
        <f>IF(COUNT($A429)=0,"",IF(K429="3E","3E",IF(K429="","I",LOOKUP(K429/M$2,{0,0.4,0.45,0.5,0.55,0.6,0.65,0.7,0.75,0.8,1},{"F","D","C","C+","B-","B","B+","A-","A","A+"}))))</f>
        <v/>
      </c>
      <c r="M429" s="99" t="str">
        <f>IF(COUNT($A429)=0,"",IF(K429="","--",IF(K429="3E","3E",LOOKUP(K429/M$2,{0,0.4,0.45,0.5,0.55,0.6,0.65,0.7,0.75,0.8,1},{0,2,2.25,2.5,2.75,3,3.25,3.5,3.75,4}))))</f>
        <v/>
      </c>
      <c r="N429" s="5" t="str">
        <f>IF(COUNT($A429)=0,"",IF($A429&lt;&gt;DR!$B431,"ERR",DR!AP431))</f>
        <v/>
      </c>
      <c r="O429" s="2" t="str">
        <f>IF(COUNT($A429)=0,"",IF(N429="3E","3E",IF(N429="","I",LOOKUP(N429/P$2,{0,0.4,0.45,0.5,0.55,0.6,0.65,0.7,0.75,0.8,1},{"F","D","C","C+","B-","B","B+","A-","A","A+"}))))</f>
        <v/>
      </c>
      <c r="P429" s="99" t="str">
        <f>IF(COUNT($A429)=0,"",IF(N429="","--",IF(N429="3E","3E",LOOKUP(N429/P$2,{0,0.4,0.45,0.5,0.55,0.6,0.65,0.7,0.75,0.8,1},{0,2,2.25,2.5,2.75,3,3.25,3.5,3.75,4}))))</f>
        <v/>
      </c>
      <c r="Q429" s="5" t="str">
        <f>IF(COUNT($A429)=0,"",IF($A429&lt;&gt;DR!$B431,"ERR",DR!AX431))</f>
        <v/>
      </c>
      <c r="R429" s="2" t="str">
        <f>IF(COUNT($A429)=0,"",IF(Q429="3E","3E",IF(Q429="","I",LOOKUP(Q429/S$2,{0,0.4,0.45,0.5,0.55,0.6,0.65,0.7,0.75,0.8,1},{"F","D","C","C+","B-","B","B+","A-","A","A+"}))))</f>
        <v/>
      </c>
      <c r="S429" s="99" t="str">
        <f>IF(COUNT($A429)=0,"",IF(Q429="","--",IF(Q429="3E","3E",LOOKUP(Q429/S$2,{0,0.4,0.45,0.5,0.55,0.6,0.65,0.7,0.75,0.8,1},{0,2,2.25,2.5,2.75,3,3.25,3.5,3.75,4}))))</f>
        <v/>
      </c>
      <c r="T429" s="5" t="str">
        <f>IF(OR(COUNT($A429)=0,DR!BZ431=""),"",IF($A429&lt;&gt;DR!$B431,"ERR",DR!BZ431))</f>
        <v/>
      </c>
      <c r="U429" s="2" t="str">
        <f>IF(COUNT($A429)=0,"",IF(T429="3E","3E",IF(T429="","I",LOOKUP(T429/V$2,{0,0.4,0.45,0.5,0.55,0.6,0.65,0.7,0.75,0.8,1},{"F","D","C","C+","B-","B","B+","A-","A","A+"}))))</f>
        <v/>
      </c>
      <c r="V429" s="99" t="str">
        <f>IF(COUNT($A429)=0,"",IF(T429="","--",IF(T429="3E","3E",LOOKUP(T429/V$2,{0,0.4,0.45,0.5,0.55,0.6,0.65,0.7,0.75,0.8,1},{0,2,2.25,2.5,2.75,3,3.25,3.5,3.75,4}))))</f>
        <v/>
      </c>
      <c r="W429" s="5" t="str">
        <f>IF(COUNT($A429)=0,"",IF($A429&lt;&gt;DR!$B431,"ERR",IF(DR!$A431="IM",DR!CL431,DR!CK431)))</f>
        <v/>
      </c>
      <c r="X429" s="2" t="str">
        <f>IF(COUNT($A429)=0,"",IF(W429="3E","3E",IF(W429="","I",LOOKUP(W429/Y$2,{0,0.4,0.45,0.5,0.55,0.6,0.65,0.7,0.75,0.8,1},{"F","D","C","C+","B-","B","B+","A-","A","A+"}))))</f>
        <v/>
      </c>
      <c r="Y429" s="99" t="str">
        <f>IF(COUNT($A429)=0,"",IF(W429="","--",IF(W429="3E","3E",LOOKUP(W429/Y$2,{0,0.4,0.45,0.5,0.55,0.6,0.65,0.7,0.75,0.8,1},{0,2,2.25,2.5,2.75,3,3.25,3.5,3.75,4}))))</f>
        <v/>
      </c>
      <c r="Z429" s="5" t="str">
        <f>IF(COUNT($A429)=0,"",IF($A429&lt;&gt;DR!$B431,"ERR",DR!BF431))</f>
        <v/>
      </c>
      <c r="AA429" s="2" t="str">
        <f>IF(COUNT($A429)=0,"",IF(Z429="3E","3E",IF(Z429="","I",LOOKUP(Z429/AB$2,{0,0.4,0.45,0.5,0.55,0.6,0.65,0.7,0.75,0.8,1},{"F","D","C","C+","B-","B","B+","A-","A","A+"}))))</f>
        <v/>
      </c>
      <c r="AB429" s="99" t="str">
        <f>IF(COUNT($A429)=0,"",IF(Z429="","--",IF(Z429="3E","3E",LOOKUP(Z429/AB$2,{0,0.4,0.45,0.5,0.55,0.6,0.65,0.7,0.75,0.8,1},{0,2,2.25,2.5,2.75,3,3.25,3.5,3.75,4}))))</f>
        <v/>
      </c>
      <c r="AC429" s="5" t="str">
        <f>IF(COUNT($A429)=0,"",IF($A429&lt;&gt;DR!$B431,"ERR",DR!BG431))</f>
        <v/>
      </c>
      <c r="AD429" s="2" t="str">
        <f>IF(COUNT($A429)=0,"",IF(AC429="3E","3E",IF(AC429="","I",LOOKUP(AC429/AE$2,{0,0.4,0.45,0.5,0.55,0.6,0.65,0.7,0.75,0.8,1},{"F","D","C","C+","B-","B","B+","A-","A","A+"}))))</f>
        <v/>
      </c>
      <c r="AE429" s="99" t="str">
        <f>IF(COUNT($A429)=0,"",IF(AC429="","--",IF(AC429="3E","3E",LOOKUP(AC429/AE$2,{0,0.4,0.45,0.5,0.55,0.6,0.65,0.7,0.75,0.8,1},{0,2,2.25,2.5,2.75,3,3.25,3.5,3.75,4}))))</f>
        <v/>
      </c>
      <c r="AF429" s="5" t="str">
        <f>IF(COUNT($A429)=0,"",IF($A429&lt;&gt;DR!$B431,"ERR",DR!BQ431))</f>
        <v/>
      </c>
      <c r="AG429" s="2" t="str">
        <f>IF(COUNT($A429)=0,"",IF(AF429="3E","3E",IF(AF429="","I",LOOKUP(AF429/AH$2,{0,0.4,0.45,0.5,0.55,0.6,0.65,0.7,0.75,0.8,1},{"F","D","C","C+","B-","B","B+","A-","A","A+"}))))</f>
        <v/>
      </c>
      <c r="AH429" s="99" t="str">
        <f>IF(COUNT($A429)=0,"",IF(AF429="","--",IF(AF429="3E","3E",LOOKUP(AF429/AH$2,{0,0.4,0.45,0.5,0.55,0.6,0.65,0.7,0.75,0.8,1},{0,2,2.25,2.5,2.75,3,3.25,3.5,3.75,4}))))</f>
        <v/>
      </c>
      <c r="AI429" s="5" t="str">
        <f>IF(COUNT($A429)=0,"",IF($A429&lt;&gt;DR!$B431,"ERR",DR!BY431))</f>
        <v/>
      </c>
      <c r="AJ429" s="2" t="str">
        <f>IF(COUNT($A429)=0,"",IF(AI429="3E","3E",IF(AI429="","I",LOOKUP(AI429/AK$2,{0,0.4,0.45,0.5,0.55,0.6,0.65,0.7,0.75,0.8,1},{"F","D","C","C+","B-","B","B+","A-","A","A+"}))))</f>
        <v/>
      </c>
      <c r="AK429" s="103" t="str">
        <f>IF(COUNT($A429)=0,"",IF(AI429="","--",IF(AI429="3E","3E",LOOKUP(AI429/AK$2,{0,0.4,0.45,0.5,0.55,0.6,0.65,0.7,0.75,0.8,1},{0,2,2.25,2.5,2.75,3,3.25,3.5,3.75,4}))))</f>
        <v/>
      </c>
      <c r="AL429" s="94" t="str">
        <f>IFERROR(IF(COUNT($A429)=0,"",IF(COUNT(W429)=0,"--",IF(COUNTIF(B429:AK429,"3E")&gt;0,"3E",SUM(IF(D429&gt;=2,D429*$D$3),IF(G429&gt;=2,G429*$G$3),IF(J429&gt;=2,J429*$J$3),IF(M429&gt;=2,M429*$M$3),IF(P429&gt;=2,P429*$P$3),IF(S429&gt;=2,S429*$S$3),IF(V429&gt;=2,V429*$V$3),IF(Y429&gt;=2,Y429*$Y$3),IF(AB429&gt;=2,AB429*$AB$3),IF(AE429&gt;=2,AE429*$AE$3),IF(AH429&gt;=2,AH429*$AH$3),IF(AK429&gt;=2,AK429*$AK$3))))),"")</f>
        <v/>
      </c>
      <c r="AM429" s="4" t="str">
        <f>IF(COUNT($A429)=0,"",IF(COUNT(W429)=0,"--",IF(COUNTIF(B429:Y429,"3E")&gt;0,"3E",TRUNC(SUM(IF(N(D429)&gt;=2,D$3*D429,0),IF(N(G429)&gt;=2,G$3*G429,0),IF(N(J429)&gt;=2,J$3*J429,0),IF(N(M429)&gt;=2,M$3*M429,0),IF(N(P429)&gt;=2,P$3*P429,0),IF(N(S429)&gt;=2,S$3*S429,0),IF(N(AB429)&gt;=2,AB$3*AB429,0),IF(N(AE429)&gt;=2,AE$3*AE429,0),IF(N(AH429)&gt;=2,AH$3*AH429,0),IF(N(V429)&gt;=2,V$3*V429,0),IF(N(Y429)&gt;=2,Y$3*Y429,0))/TCP,3))))</f>
        <v/>
      </c>
      <c r="AN429" s="2" t="str">
        <f>IFERROR(IF(COUNT($A429)=0,"",IF(COUNT(W429)=0,"--",IF(COUNTIF(B429:AK429,"3E")&gt;0,"3E",SUM(IF(D429&gt;=2,$D$3),IF(G429&gt;=2,$G$3),IF(J429&gt;=2,$J$3),IF(M429&gt;=2,$M$3),IF(P429&gt;=2,$P$3),IF(S429&gt;=2,$S$3),IF(V429&gt;=2,$V$3),IF(Y429&gt;=2,$Y$3),IF(AB429&gt;=2,$AB$3),IF(AE429&gt;=2,$AE$3),IF(AH429&gt;=2,$AH$3),IF(AK429&gt;=2,$AK$3))))),"")</f>
        <v/>
      </c>
      <c r="AO429" s="2" t="str">
        <f>IF(AM429="3E","3E",IF(COUNT($A429)=0,"",IF(COUNT(AK429)=0,"I",LOOKUP(AM429,{0,2,2.25,2.5,2.75,3,3.25,3.5,3.75,4},{"F","D","C","C+","B-","B","B+","A-","A","A+"}))))</f>
        <v/>
      </c>
      <c r="AP429" s="2" t="str">
        <f>IF(AM429="3E","3E",IF(OR(COUNT($A429)=0,COUNT(W429)=0),"",IF(AND(Y429&gt;=2,AM429&gt;=2,AN429&gt;=28),"PASS","FAIL")))</f>
        <v/>
      </c>
      <c r="AQ429" s="2" t="str">
        <f>IF(COUNT($A429)=0,"",IF(AP429="3E","3E",IF(AP429="PASS",CONCATENATE(IF(N(D429)&lt;2,"411F,",""),IF(N(G429)&lt;2,"412F,",""),IF(N(J429)&lt;2,"413F,",""),IF(N(M429)&lt;2,"421F,",""),IF(N(P429)&lt;2,"422F,",""),IF(N(S429)&lt;2,"423F,",""),IF(N(AB429)&lt;2,"431F,",""),IF(N(AE429)&lt;2,"432F,",""),IF(N(AH429)&lt;2,"433F,","")),"")))</f>
        <v/>
      </c>
      <c r="AR429" s="6" t="str">
        <f t="shared" si="7"/>
        <v/>
      </c>
    </row>
    <row r="430" spans="1:44" ht="18.95" customHeight="1" x14ac:dyDescent="0.25">
      <c r="A430" s="93" t="str">
        <f>IF(DR!$B432="","",DR!$B432)</f>
        <v/>
      </c>
      <c r="B430" s="5" t="str">
        <f>IF(COUNT($A430)=0,"",IF($A430&lt;&gt;DR!$B432,"ERR",DR!J432))</f>
        <v/>
      </c>
      <c r="C430" s="2" t="str">
        <f>IF(COUNT($A430)=0,"",IF(B430="3E","3E",IF(B430="","I",LOOKUP(B430/D$2,{0,0.4,0.45,0.5,0.55,0.6,0.65,0.7,0.75,0.8,1},{"F","D","C","C+","B-","B","B+","A-","A","A+"}))))</f>
        <v/>
      </c>
      <c r="D430" s="99" t="str">
        <f>IF(COUNT($A430)=0,"",IF(B430="","--",IF(B430="3E","3E",LOOKUP(B430/D$2,{0,0.4,0.45,0.5,0.55,0.6,0.65,0.7,0.75,0.8,1},{0,2,2.25,2.5,2.75,3,3.25,3.5,3.75,4}))))</f>
        <v/>
      </c>
      <c r="E430" s="5" t="str">
        <f>IF(COUNT($A430)=0,"",IF($A430&lt;&gt;DR!$B432,"ERR",DR!R432))</f>
        <v/>
      </c>
      <c r="F430" s="2" t="str">
        <f>IF(COUNT($A430)=0,"",IF(E430="3E","3E",IF(E430="","I",LOOKUP(E430/G$2,{0,0.4,0.45,0.5,0.55,0.6,0.65,0.7,0.75,0.8,1},{"F","D","C","C+","B-","B","B+","A-","A","A+"}))))</f>
        <v/>
      </c>
      <c r="G430" s="99" t="str">
        <f>IF(COUNT($A430)=0,"",IF(E430="","--",IF(E430="3E","3E",LOOKUP(E430/G$2,{0,0.4,0.45,0.5,0.55,0.6,0.65,0.7,0.75,0.8,1},{0,2,2.25,2.5,2.75,3,3.25,3.5,3.75,4}))))</f>
        <v/>
      </c>
      <c r="H430" s="5" t="str">
        <f>IF(COUNT($A430)=0,"",IF($A430&lt;&gt;DR!$B432,"ERR",DR!Z432))</f>
        <v/>
      </c>
      <c r="I430" s="2" t="str">
        <f>IF(COUNT($A430)=0,"",IF(H430="3E","3E",IF(H430="","I",LOOKUP(H430/J$2,{0,0.4,0.45,0.5,0.55,0.6,0.65,0.7,0.75,0.8,1},{"F","D","C","C+","B-","B","B+","A-","A","A+"}))))</f>
        <v/>
      </c>
      <c r="J430" s="99" t="str">
        <f>IF(COUNT($A430)=0,"",IF(H430="","--",IF(H430="3E","3E",LOOKUP(H430/J$2,{0,0.4,0.45,0.5,0.55,0.6,0.65,0.7,0.75,0.8,1},{0,2,2.25,2.5,2.75,3,3.25,3.5,3.75,4}))))</f>
        <v/>
      </c>
      <c r="K430" s="5" t="str">
        <f>IF(COUNT($A430)=0,"",IF($A430&lt;&gt;DR!$B432,"ERR",DR!AH432))</f>
        <v/>
      </c>
      <c r="L430" s="2" t="str">
        <f>IF(COUNT($A430)=0,"",IF(K430="3E","3E",IF(K430="","I",LOOKUP(K430/M$2,{0,0.4,0.45,0.5,0.55,0.6,0.65,0.7,0.75,0.8,1},{"F","D","C","C+","B-","B","B+","A-","A","A+"}))))</f>
        <v/>
      </c>
      <c r="M430" s="99" t="str">
        <f>IF(COUNT($A430)=0,"",IF(K430="","--",IF(K430="3E","3E",LOOKUP(K430/M$2,{0,0.4,0.45,0.5,0.55,0.6,0.65,0.7,0.75,0.8,1},{0,2,2.25,2.5,2.75,3,3.25,3.5,3.75,4}))))</f>
        <v/>
      </c>
      <c r="N430" s="5" t="str">
        <f>IF(COUNT($A430)=0,"",IF($A430&lt;&gt;DR!$B432,"ERR",DR!AP432))</f>
        <v/>
      </c>
      <c r="O430" s="2" t="str">
        <f>IF(COUNT($A430)=0,"",IF(N430="3E","3E",IF(N430="","I",LOOKUP(N430/P$2,{0,0.4,0.45,0.5,0.55,0.6,0.65,0.7,0.75,0.8,1},{"F","D","C","C+","B-","B","B+","A-","A","A+"}))))</f>
        <v/>
      </c>
      <c r="P430" s="99" t="str">
        <f>IF(COUNT($A430)=0,"",IF(N430="","--",IF(N430="3E","3E",LOOKUP(N430/P$2,{0,0.4,0.45,0.5,0.55,0.6,0.65,0.7,0.75,0.8,1},{0,2,2.25,2.5,2.75,3,3.25,3.5,3.75,4}))))</f>
        <v/>
      </c>
      <c r="Q430" s="5" t="str">
        <f>IF(COUNT($A430)=0,"",IF($A430&lt;&gt;DR!$B432,"ERR",DR!AX432))</f>
        <v/>
      </c>
      <c r="R430" s="2" t="str">
        <f>IF(COUNT($A430)=0,"",IF(Q430="3E","3E",IF(Q430="","I",LOOKUP(Q430/S$2,{0,0.4,0.45,0.5,0.55,0.6,0.65,0.7,0.75,0.8,1},{"F","D","C","C+","B-","B","B+","A-","A","A+"}))))</f>
        <v/>
      </c>
      <c r="S430" s="99" t="str">
        <f>IF(COUNT($A430)=0,"",IF(Q430="","--",IF(Q430="3E","3E",LOOKUP(Q430/S$2,{0,0.4,0.45,0.5,0.55,0.6,0.65,0.7,0.75,0.8,1},{0,2,2.25,2.5,2.75,3,3.25,3.5,3.75,4}))))</f>
        <v/>
      </c>
      <c r="T430" s="5" t="str">
        <f>IF(OR(COUNT($A430)=0,DR!BZ432=""),"",IF($A430&lt;&gt;DR!$B432,"ERR",DR!BZ432))</f>
        <v/>
      </c>
      <c r="U430" s="2" t="str">
        <f>IF(COUNT($A430)=0,"",IF(T430="3E","3E",IF(T430="","I",LOOKUP(T430/V$2,{0,0.4,0.45,0.5,0.55,0.6,0.65,0.7,0.75,0.8,1},{"F","D","C","C+","B-","B","B+","A-","A","A+"}))))</f>
        <v/>
      </c>
      <c r="V430" s="99" t="str">
        <f>IF(COUNT($A430)=0,"",IF(T430="","--",IF(T430="3E","3E",LOOKUP(T430/V$2,{0,0.4,0.45,0.5,0.55,0.6,0.65,0.7,0.75,0.8,1},{0,2,2.25,2.5,2.75,3,3.25,3.5,3.75,4}))))</f>
        <v/>
      </c>
      <c r="W430" s="5" t="str">
        <f>IF(COUNT($A430)=0,"",IF($A430&lt;&gt;DR!$B432,"ERR",IF(DR!$A432="IM",DR!CL432,DR!CK432)))</f>
        <v/>
      </c>
      <c r="X430" s="2" t="str">
        <f>IF(COUNT($A430)=0,"",IF(W430="3E","3E",IF(W430="","I",LOOKUP(W430/Y$2,{0,0.4,0.45,0.5,0.55,0.6,0.65,0.7,0.75,0.8,1},{"F","D","C","C+","B-","B","B+","A-","A","A+"}))))</f>
        <v/>
      </c>
      <c r="Y430" s="99" t="str">
        <f>IF(COUNT($A430)=0,"",IF(W430="","--",IF(W430="3E","3E",LOOKUP(W430/Y$2,{0,0.4,0.45,0.5,0.55,0.6,0.65,0.7,0.75,0.8,1},{0,2,2.25,2.5,2.75,3,3.25,3.5,3.75,4}))))</f>
        <v/>
      </c>
      <c r="Z430" s="5" t="str">
        <f>IF(COUNT($A430)=0,"",IF($A430&lt;&gt;DR!$B432,"ERR",DR!BF432))</f>
        <v/>
      </c>
      <c r="AA430" s="2" t="str">
        <f>IF(COUNT($A430)=0,"",IF(Z430="3E","3E",IF(Z430="","I",LOOKUP(Z430/AB$2,{0,0.4,0.45,0.5,0.55,0.6,0.65,0.7,0.75,0.8,1},{"F","D","C","C+","B-","B","B+","A-","A","A+"}))))</f>
        <v/>
      </c>
      <c r="AB430" s="99" t="str">
        <f>IF(COUNT($A430)=0,"",IF(Z430="","--",IF(Z430="3E","3E",LOOKUP(Z430/AB$2,{0,0.4,0.45,0.5,0.55,0.6,0.65,0.7,0.75,0.8,1},{0,2,2.25,2.5,2.75,3,3.25,3.5,3.75,4}))))</f>
        <v/>
      </c>
      <c r="AC430" s="5" t="str">
        <f>IF(COUNT($A430)=0,"",IF($A430&lt;&gt;DR!$B432,"ERR",DR!BG432))</f>
        <v/>
      </c>
      <c r="AD430" s="2" t="str">
        <f>IF(COUNT($A430)=0,"",IF(AC430="3E","3E",IF(AC430="","I",LOOKUP(AC430/AE$2,{0,0.4,0.45,0.5,0.55,0.6,0.65,0.7,0.75,0.8,1},{"F","D","C","C+","B-","B","B+","A-","A","A+"}))))</f>
        <v/>
      </c>
      <c r="AE430" s="99" t="str">
        <f>IF(COUNT($A430)=0,"",IF(AC430="","--",IF(AC430="3E","3E",LOOKUP(AC430/AE$2,{0,0.4,0.45,0.5,0.55,0.6,0.65,0.7,0.75,0.8,1},{0,2,2.25,2.5,2.75,3,3.25,3.5,3.75,4}))))</f>
        <v/>
      </c>
      <c r="AF430" s="5" t="str">
        <f>IF(COUNT($A430)=0,"",IF($A430&lt;&gt;DR!$B432,"ERR",DR!BQ432))</f>
        <v/>
      </c>
      <c r="AG430" s="2" t="str">
        <f>IF(COUNT($A430)=0,"",IF(AF430="3E","3E",IF(AF430="","I",LOOKUP(AF430/AH$2,{0,0.4,0.45,0.5,0.55,0.6,0.65,0.7,0.75,0.8,1},{"F","D","C","C+","B-","B","B+","A-","A","A+"}))))</f>
        <v/>
      </c>
      <c r="AH430" s="99" t="str">
        <f>IF(COUNT($A430)=0,"",IF(AF430="","--",IF(AF430="3E","3E",LOOKUP(AF430/AH$2,{0,0.4,0.45,0.5,0.55,0.6,0.65,0.7,0.75,0.8,1},{0,2,2.25,2.5,2.75,3,3.25,3.5,3.75,4}))))</f>
        <v/>
      </c>
      <c r="AI430" s="5" t="str">
        <f>IF(COUNT($A430)=0,"",IF($A430&lt;&gt;DR!$B432,"ERR",DR!BY432))</f>
        <v/>
      </c>
      <c r="AJ430" s="2" t="str">
        <f>IF(COUNT($A430)=0,"",IF(AI430="3E","3E",IF(AI430="","I",LOOKUP(AI430/AK$2,{0,0.4,0.45,0.5,0.55,0.6,0.65,0.7,0.75,0.8,1},{"F","D","C","C+","B-","B","B+","A-","A","A+"}))))</f>
        <v/>
      </c>
      <c r="AK430" s="103" t="str">
        <f>IF(COUNT($A430)=0,"",IF(AI430="","--",IF(AI430="3E","3E",LOOKUP(AI430/AK$2,{0,0.4,0.45,0.5,0.55,0.6,0.65,0.7,0.75,0.8,1},{0,2,2.25,2.5,2.75,3,3.25,3.5,3.75,4}))))</f>
        <v/>
      </c>
      <c r="AL430" s="94" t="str">
        <f>IFERROR(IF(COUNT($A430)=0,"",IF(COUNT(W430)=0,"--",IF(COUNTIF(B430:AK430,"3E")&gt;0,"3E",SUM(IF(D430&gt;=2,D430*$D$3),IF(G430&gt;=2,G430*$G$3),IF(J430&gt;=2,J430*$J$3),IF(M430&gt;=2,M430*$M$3),IF(P430&gt;=2,P430*$P$3),IF(S430&gt;=2,S430*$S$3),IF(V430&gt;=2,V430*$V$3),IF(Y430&gt;=2,Y430*$Y$3),IF(AB430&gt;=2,AB430*$AB$3),IF(AE430&gt;=2,AE430*$AE$3),IF(AH430&gt;=2,AH430*$AH$3),IF(AK430&gt;=2,AK430*$AK$3))))),"")</f>
        <v/>
      </c>
      <c r="AM430" s="4" t="str">
        <f>IF(COUNT($A430)=0,"",IF(COUNT(W430)=0,"--",IF(COUNTIF(B430:Y430,"3E")&gt;0,"3E",TRUNC(SUM(IF(N(D430)&gt;=2,D$3*D430,0),IF(N(G430)&gt;=2,G$3*G430,0),IF(N(J430)&gt;=2,J$3*J430,0),IF(N(M430)&gt;=2,M$3*M430,0),IF(N(P430)&gt;=2,P$3*P430,0),IF(N(S430)&gt;=2,S$3*S430,0),IF(N(AB430)&gt;=2,AB$3*AB430,0),IF(N(AE430)&gt;=2,AE$3*AE430,0),IF(N(AH430)&gt;=2,AH$3*AH430,0),IF(N(V430)&gt;=2,V$3*V430,0),IF(N(Y430)&gt;=2,Y$3*Y430,0))/TCP,3))))</f>
        <v/>
      </c>
      <c r="AN430" s="2" t="str">
        <f>IFERROR(IF(COUNT($A430)=0,"",IF(COUNT(W430)=0,"--",IF(COUNTIF(B430:AK430,"3E")&gt;0,"3E",SUM(IF(D430&gt;=2,$D$3),IF(G430&gt;=2,$G$3),IF(J430&gt;=2,$J$3),IF(M430&gt;=2,$M$3),IF(P430&gt;=2,$P$3),IF(S430&gt;=2,$S$3),IF(V430&gt;=2,$V$3),IF(Y430&gt;=2,$Y$3),IF(AB430&gt;=2,$AB$3),IF(AE430&gt;=2,$AE$3),IF(AH430&gt;=2,$AH$3),IF(AK430&gt;=2,$AK$3))))),"")</f>
        <v/>
      </c>
      <c r="AO430" s="2" t="str">
        <f>IF(AM430="3E","3E",IF(COUNT($A430)=0,"",IF(COUNT(AK430)=0,"I",LOOKUP(AM430,{0,2,2.25,2.5,2.75,3,3.25,3.5,3.75,4},{"F","D","C","C+","B-","B","B+","A-","A","A+"}))))</f>
        <v/>
      </c>
      <c r="AP430" s="2" t="str">
        <f>IF(AM430="3E","3E",IF(OR(COUNT($A430)=0,COUNT(W430)=0),"",IF(AND(Y430&gt;=2,AM430&gt;=2,AN430&gt;=28),"PASS","FAIL")))</f>
        <v/>
      </c>
      <c r="AQ430" s="2" t="str">
        <f>IF(COUNT($A430)=0,"",IF(AP430="3E","3E",IF(AP430="PASS",CONCATENATE(IF(N(D430)&lt;2,"411F,",""),IF(N(G430)&lt;2,"412F,",""),IF(N(J430)&lt;2,"413F,",""),IF(N(M430)&lt;2,"421F,",""),IF(N(P430)&lt;2,"422F,",""),IF(N(S430)&lt;2,"423F,",""),IF(N(AB430)&lt;2,"431F,",""),IF(N(AE430)&lt;2,"432F,",""),IF(N(AH430)&lt;2,"433F,","")),"")))</f>
        <v/>
      </c>
      <c r="AR430" s="6" t="str">
        <f t="shared" si="7"/>
        <v/>
      </c>
    </row>
    <row r="431" spans="1:44" ht="18.95" customHeight="1" x14ac:dyDescent="0.25">
      <c r="A431" s="93" t="str">
        <f>IF(DR!$B433="","",DR!$B433)</f>
        <v/>
      </c>
      <c r="B431" s="5" t="str">
        <f>IF(COUNT($A431)=0,"",IF($A431&lt;&gt;DR!$B433,"ERR",DR!J433))</f>
        <v/>
      </c>
      <c r="C431" s="2" t="str">
        <f>IF(COUNT($A431)=0,"",IF(B431="3E","3E",IF(B431="","I",LOOKUP(B431/D$2,{0,0.4,0.45,0.5,0.55,0.6,0.65,0.7,0.75,0.8,1},{"F","D","C","C+","B-","B","B+","A-","A","A+"}))))</f>
        <v/>
      </c>
      <c r="D431" s="99" t="str">
        <f>IF(COUNT($A431)=0,"",IF(B431="","--",IF(B431="3E","3E",LOOKUP(B431/D$2,{0,0.4,0.45,0.5,0.55,0.6,0.65,0.7,0.75,0.8,1},{0,2,2.25,2.5,2.75,3,3.25,3.5,3.75,4}))))</f>
        <v/>
      </c>
      <c r="E431" s="5" t="str">
        <f>IF(COUNT($A431)=0,"",IF($A431&lt;&gt;DR!$B433,"ERR",DR!R433))</f>
        <v/>
      </c>
      <c r="F431" s="2" t="str">
        <f>IF(COUNT($A431)=0,"",IF(E431="3E","3E",IF(E431="","I",LOOKUP(E431/G$2,{0,0.4,0.45,0.5,0.55,0.6,0.65,0.7,0.75,0.8,1},{"F","D","C","C+","B-","B","B+","A-","A","A+"}))))</f>
        <v/>
      </c>
      <c r="G431" s="99" t="str">
        <f>IF(COUNT($A431)=0,"",IF(E431="","--",IF(E431="3E","3E",LOOKUP(E431/G$2,{0,0.4,0.45,0.5,0.55,0.6,0.65,0.7,0.75,0.8,1},{0,2,2.25,2.5,2.75,3,3.25,3.5,3.75,4}))))</f>
        <v/>
      </c>
      <c r="H431" s="5" t="str">
        <f>IF(COUNT($A431)=0,"",IF($A431&lt;&gt;DR!$B433,"ERR",DR!Z433))</f>
        <v/>
      </c>
      <c r="I431" s="2" t="str">
        <f>IF(COUNT($A431)=0,"",IF(H431="3E","3E",IF(H431="","I",LOOKUP(H431/J$2,{0,0.4,0.45,0.5,0.55,0.6,0.65,0.7,0.75,0.8,1},{"F","D","C","C+","B-","B","B+","A-","A","A+"}))))</f>
        <v/>
      </c>
      <c r="J431" s="99" t="str">
        <f>IF(COUNT($A431)=0,"",IF(H431="","--",IF(H431="3E","3E",LOOKUP(H431/J$2,{0,0.4,0.45,0.5,0.55,0.6,0.65,0.7,0.75,0.8,1},{0,2,2.25,2.5,2.75,3,3.25,3.5,3.75,4}))))</f>
        <v/>
      </c>
      <c r="K431" s="5" t="str">
        <f>IF(COUNT($A431)=0,"",IF($A431&lt;&gt;DR!$B433,"ERR",DR!AH433))</f>
        <v/>
      </c>
      <c r="L431" s="2" t="str">
        <f>IF(COUNT($A431)=0,"",IF(K431="3E","3E",IF(K431="","I",LOOKUP(K431/M$2,{0,0.4,0.45,0.5,0.55,0.6,0.65,0.7,0.75,0.8,1},{"F","D","C","C+","B-","B","B+","A-","A","A+"}))))</f>
        <v/>
      </c>
      <c r="M431" s="99" t="str">
        <f>IF(COUNT($A431)=0,"",IF(K431="","--",IF(K431="3E","3E",LOOKUP(K431/M$2,{0,0.4,0.45,0.5,0.55,0.6,0.65,0.7,0.75,0.8,1},{0,2,2.25,2.5,2.75,3,3.25,3.5,3.75,4}))))</f>
        <v/>
      </c>
      <c r="N431" s="5" t="str">
        <f>IF(COUNT($A431)=0,"",IF($A431&lt;&gt;DR!$B433,"ERR",DR!AP433))</f>
        <v/>
      </c>
      <c r="O431" s="2" t="str">
        <f>IF(COUNT($A431)=0,"",IF(N431="3E","3E",IF(N431="","I",LOOKUP(N431/P$2,{0,0.4,0.45,0.5,0.55,0.6,0.65,0.7,0.75,0.8,1},{"F","D","C","C+","B-","B","B+","A-","A","A+"}))))</f>
        <v/>
      </c>
      <c r="P431" s="99" t="str">
        <f>IF(COUNT($A431)=0,"",IF(N431="","--",IF(N431="3E","3E",LOOKUP(N431/P$2,{0,0.4,0.45,0.5,0.55,0.6,0.65,0.7,0.75,0.8,1},{0,2,2.25,2.5,2.75,3,3.25,3.5,3.75,4}))))</f>
        <v/>
      </c>
      <c r="Q431" s="5" t="str">
        <f>IF(COUNT($A431)=0,"",IF($A431&lt;&gt;DR!$B433,"ERR",DR!AX433))</f>
        <v/>
      </c>
      <c r="R431" s="2" t="str">
        <f>IF(COUNT($A431)=0,"",IF(Q431="3E","3E",IF(Q431="","I",LOOKUP(Q431/S$2,{0,0.4,0.45,0.5,0.55,0.6,0.65,0.7,0.75,0.8,1},{"F","D","C","C+","B-","B","B+","A-","A","A+"}))))</f>
        <v/>
      </c>
      <c r="S431" s="99" t="str">
        <f>IF(COUNT($A431)=0,"",IF(Q431="","--",IF(Q431="3E","3E",LOOKUP(Q431/S$2,{0,0.4,0.45,0.5,0.55,0.6,0.65,0.7,0.75,0.8,1},{0,2,2.25,2.5,2.75,3,3.25,3.5,3.75,4}))))</f>
        <v/>
      </c>
      <c r="T431" s="5" t="str">
        <f>IF(OR(COUNT($A431)=0,DR!BZ433=""),"",IF($A431&lt;&gt;DR!$B433,"ERR",DR!BZ433))</f>
        <v/>
      </c>
      <c r="U431" s="2" t="str">
        <f>IF(COUNT($A431)=0,"",IF(T431="3E","3E",IF(T431="","I",LOOKUP(T431/V$2,{0,0.4,0.45,0.5,0.55,0.6,0.65,0.7,0.75,0.8,1},{"F","D","C","C+","B-","B","B+","A-","A","A+"}))))</f>
        <v/>
      </c>
      <c r="V431" s="99" t="str">
        <f>IF(COUNT($A431)=0,"",IF(T431="","--",IF(T431="3E","3E",LOOKUP(T431/V$2,{0,0.4,0.45,0.5,0.55,0.6,0.65,0.7,0.75,0.8,1},{0,2,2.25,2.5,2.75,3,3.25,3.5,3.75,4}))))</f>
        <v/>
      </c>
      <c r="W431" s="5" t="str">
        <f>IF(COUNT($A431)=0,"",IF($A431&lt;&gt;DR!$B433,"ERR",IF(DR!$A433="IM",DR!CL433,DR!CK433)))</f>
        <v/>
      </c>
      <c r="X431" s="2" t="str">
        <f>IF(COUNT($A431)=0,"",IF(W431="3E","3E",IF(W431="","I",LOOKUP(W431/Y$2,{0,0.4,0.45,0.5,0.55,0.6,0.65,0.7,0.75,0.8,1},{"F","D","C","C+","B-","B","B+","A-","A","A+"}))))</f>
        <v/>
      </c>
      <c r="Y431" s="99" t="str">
        <f>IF(COUNT($A431)=0,"",IF(W431="","--",IF(W431="3E","3E",LOOKUP(W431/Y$2,{0,0.4,0.45,0.5,0.55,0.6,0.65,0.7,0.75,0.8,1},{0,2,2.25,2.5,2.75,3,3.25,3.5,3.75,4}))))</f>
        <v/>
      </c>
      <c r="Z431" s="5" t="str">
        <f>IF(COUNT($A431)=0,"",IF($A431&lt;&gt;DR!$B433,"ERR",DR!BF433))</f>
        <v/>
      </c>
      <c r="AA431" s="2" t="str">
        <f>IF(COUNT($A431)=0,"",IF(Z431="3E","3E",IF(Z431="","I",LOOKUP(Z431/AB$2,{0,0.4,0.45,0.5,0.55,0.6,0.65,0.7,0.75,0.8,1},{"F","D","C","C+","B-","B","B+","A-","A","A+"}))))</f>
        <v/>
      </c>
      <c r="AB431" s="99" t="str">
        <f>IF(COUNT($A431)=0,"",IF(Z431="","--",IF(Z431="3E","3E",LOOKUP(Z431/AB$2,{0,0.4,0.45,0.5,0.55,0.6,0.65,0.7,0.75,0.8,1},{0,2,2.25,2.5,2.75,3,3.25,3.5,3.75,4}))))</f>
        <v/>
      </c>
      <c r="AC431" s="5" t="str">
        <f>IF(COUNT($A431)=0,"",IF($A431&lt;&gt;DR!$B433,"ERR",DR!BG433))</f>
        <v/>
      </c>
      <c r="AD431" s="2" t="str">
        <f>IF(COUNT($A431)=0,"",IF(AC431="3E","3E",IF(AC431="","I",LOOKUP(AC431/AE$2,{0,0.4,0.45,0.5,0.55,0.6,0.65,0.7,0.75,0.8,1},{"F","D","C","C+","B-","B","B+","A-","A","A+"}))))</f>
        <v/>
      </c>
      <c r="AE431" s="99" t="str">
        <f>IF(COUNT($A431)=0,"",IF(AC431="","--",IF(AC431="3E","3E",LOOKUP(AC431/AE$2,{0,0.4,0.45,0.5,0.55,0.6,0.65,0.7,0.75,0.8,1},{0,2,2.25,2.5,2.75,3,3.25,3.5,3.75,4}))))</f>
        <v/>
      </c>
      <c r="AF431" s="5" t="str">
        <f>IF(COUNT($A431)=0,"",IF($A431&lt;&gt;DR!$B433,"ERR",DR!BQ433))</f>
        <v/>
      </c>
      <c r="AG431" s="2" t="str">
        <f>IF(COUNT($A431)=0,"",IF(AF431="3E","3E",IF(AF431="","I",LOOKUP(AF431/AH$2,{0,0.4,0.45,0.5,0.55,0.6,0.65,0.7,0.75,0.8,1},{"F","D","C","C+","B-","B","B+","A-","A","A+"}))))</f>
        <v/>
      </c>
      <c r="AH431" s="99" t="str">
        <f>IF(COUNT($A431)=0,"",IF(AF431="","--",IF(AF431="3E","3E",LOOKUP(AF431/AH$2,{0,0.4,0.45,0.5,0.55,0.6,0.65,0.7,0.75,0.8,1},{0,2,2.25,2.5,2.75,3,3.25,3.5,3.75,4}))))</f>
        <v/>
      </c>
      <c r="AI431" s="5" t="str">
        <f>IF(COUNT($A431)=0,"",IF($A431&lt;&gt;DR!$B433,"ERR",DR!BY433))</f>
        <v/>
      </c>
      <c r="AJ431" s="2" t="str">
        <f>IF(COUNT($A431)=0,"",IF(AI431="3E","3E",IF(AI431="","I",LOOKUP(AI431/AK$2,{0,0.4,0.45,0.5,0.55,0.6,0.65,0.7,0.75,0.8,1},{"F","D","C","C+","B-","B","B+","A-","A","A+"}))))</f>
        <v/>
      </c>
      <c r="AK431" s="103" t="str">
        <f>IF(COUNT($A431)=0,"",IF(AI431="","--",IF(AI431="3E","3E",LOOKUP(AI431/AK$2,{0,0.4,0.45,0.5,0.55,0.6,0.65,0.7,0.75,0.8,1},{0,2,2.25,2.5,2.75,3,3.25,3.5,3.75,4}))))</f>
        <v/>
      </c>
      <c r="AL431" s="94" t="str">
        <f>IFERROR(IF(COUNT($A431)=0,"",IF(COUNT(W431)=0,"--",IF(COUNTIF(B431:AK431,"3E")&gt;0,"3E",SUM(IF(D431&gt;=2,D431*$D$3),IF(G431&gt;=2,G431*$G$3),IF(J431&gt;=2,J431*$J$3),IF(M431&gt;=2,M431*$M$3),IF(P431&gt;=2,P431*$P$3),IF(S431&gt;=2,S431*$S$3),IF(V431&gt;=2,V431*$V$3),IF(Y431&gt;=2,Y431*$Y$3),IF(AB431&gt;=2,AB431*$AB$3),IF(AE431&gt;=2,AE431*$AE$3),IF(AH431&gt;=2,AH431*$AH$3),IF(AK431&gt;=2,AK431*$AK$3))))),"")</f>
        <v/>
      </c>
      <c r="AM431" s="4" t="str">
        <f>IF(COUNT($A431)=0,"",IF(COUNT(W431)=0,"--",IF(COUNTIF(B431:Y431,"3E")&gt;0,"3E",TRUNC(SUM(IF(N(D431)&gt;=2,D$3*D431,0),IF(N(G431)&gt;=2,G$3*G431,0),IF(N(J431)&gt;=2,J$3*J431,0),IF(N(M431)&gt;=2,M$3*M431,0),IF(N(P431)&gt;=2,P$3*P431,0),IF(N(S431)&gt;=2,S$3*S431,0),IF(N(AB431)&gt;=2,AB$3*AB431,0),IF(N(AE431)&gt;=2,AE$3*AE431,0),IF(N(AH431)&gt;=2,AH$3*AH431,0),IF(N(V431)&gt;=2,V$3*V431,0),IF(N(Y431)&gt;=2,Y$3*Y431,0))/TCP,3))))</f>
        <v/>
      </c>
      <c r="AN431" s="2" t="str">
        <f>IFERROR(IF(COUNT($A431)=0,"",IF(COUNT(W431)=0,"--",IF(COUNTIF(B431:AK431,"3E")&gt;0,"3E",SUM(IF(D431&gt;=2,$D$3),IF(G431&gt;=2,$G$3),IF(J431&gt;=2,$J$3),IF(M431&gt;=2,$M$3),IF(P431&gt;=2,$P$3),IF(S431&gt;=2,$S$3),IF(V431&gt;=2,$V$3),IF(Y431&gt;=2,$Y$3),IF(AB431&gt;=2,$AB$3),IF(AE431&gt;=2,$AE$3),IF(AH431&gt;=2,$AH$3),IF(AK431&gt;=2,$AK$3))))),"")</f>
        <v/>
      </c>
      <c r="AO431" s="2" t="str">
        <f>IF(AM431="3E","3E",IF(COUNT($A431)=0,"",IF(COUNT(AK431)=0,"I",LOOKUP(AM431,{0,2,2.25,2.5,2.75,3,3.25,3.5,3.75,4},{"F","D","C","C+","B-","B","B+","A-","A","A+"}))))</f>
        <v/>
      </c>
      <c r="AP431" s="2" t="str">
        <f>IF(AM431="3E","3E",IF(OR(COUNT($A431)=0,COUNT(W431)=0),"",IF(AND(Y431&gt;=2,AM431&gt;=2,AN431&gt;=28),"PASS","FAIL")))</f>
        <v/>
      </c>
      <c r="AQ431" s="2" t="str">
        <f>IF(COUNT($A431)=0,"",IF(AP431="3E","3E",IF(AP431="PASS",CONCATENATE(IF(N(D431)&lt;2,"411F,",""),IF(N(G431)&lt;2,"412F,",""),IF(N(J431)&lt;2,"413F,",""),IF(N(M431)&lt;2,"421F,",""),IF(N(P431)&lt;2,"422F,",""),IF(N(S431)&lt;2,"423F,",""),IF(N(AB431)&lt;2,"431F,",""),IF(N(AE431)&lt;2,"432F,",""),IF(N(AH431)&lt;2,"433F,","")),"")))</f>
        <v/>
      </c>
      <c r="AR431" s="6" t="str">
        <f t="shared" si="7"/>
        <v/>
      </c>
    </row>
    <row r="432" spans="1:44" ht="18.95" customHeight="1" x14ac:dyDescent="0.25">
      <c r="A432" s="93" t="str">
        <f>IF(DR!$B434="","",DR!$B434)</f>
        <v/>
      </c>
      <c r="B432" s="5" t="str">
        <f>IF(COUNT($A432)=0,"",IF($A432&lt;&gt;DR!$B434,"ERR",DR!J434))</f>
        <v/>
      </c>
      <c r="C432" s="2" t="str">
        <f>IF(COUNT($A432)=0,"",IF(B432="3E","3E",IF(B432="","I",LOOKUP(B432/D$2,{0,0.4,0.45,0.5,0.55,0.6,0.65,0.7,0.75,0.8,1},{"F","D","C","C+","B-","B","B+","A-","A","A+"}))))</f>
        <v/>
      </c>
      <c r="D432" s="99" t="str">
        <f>IF(COUNT($A432)=0,"",IF(B432="","--",IF(B432="3E","3E",LOOKUP(B432/D$2,{0,0.4,0.45,0.5,0.55,0.6,0.65,0.7,0.75,0.8,1},{0,2,2.25,2.5,2.75,3,3.25,3.5,3.75,4}))))</f>
        <v/>
      </c>
      <c r="E432" s="5" t="str">
        <f>IF(COUNT($A432)=0,"",IF($A432&lt;&gt;DR!$B434,"ERR",DR!R434))</f>
        <v/>
      </c>
      <c r="F432" s="2" t="str">
        <f>IF(COUNT($A432)=0,"",IF(E432="3E","3E",IF(E432="","I",LOOKUP(E432/G$2,{0,0.4,0.45,0.5,0.55,0.6,0.65,0.7,0.75,0.8,1},{"F","D","C","C+","B-","B","B+","A-","A","A+"}))))</f>
        <v/>
      </c>
      <c r="G432" s="99" t="str">
        <f>IF(COUNT($A432)=0,"",IF(E432="","--",IF(E432="3E","3E",LOOKUP(E432/G$2,{0,0.4,0.45,0.5,0.55,0.6,0.65,0.7,0.75,0.8,1},{0,2,2.25,2.5,2.75,3,3.25,3.5,3.75,4}))))</f>
        <v/>
      </c>
      <c r="H432" s="5" t="str">
        <f>IF(COUNT($A432)=0,"",IF($A432&lt;&gt;DR!$B434,"ERR",DR!Z434))</f>
        <v/>
      </c>
      <c r="I432" s="2" t="str">
        <f>IF(COUNT($A432)=0,"",IF(H432="3E","3E",IF(H432="","I",LOOKUP(H432/J$2,{0,0.4,0.45,0.5,0.55,0.6,0.65,0.7,0.75,0.8,1},{"F","D","C","C+","B-","B","B+","A-","A","A+"}))))</f>
        <v/>
      </c>
      <c r="J432" s="99" t="str">
        <f>IF(COUNT($A432)=0,"",IF(H432="","--",IF(H432="3E","3E",LOOKUP(H432/J$2,{0,0.4,0.45,0.5,0.55,0.6,0.65,0.7,0.75,0.8,1},{0,2,2.25,2.5,2.75,3,3.25,3.5,3.75,4}))))</f>
        <v/>
      </c>
      <c r="K432" s="5" t="str">
        <f>IF(COUNT($A432)=0,"",IF($A432&lt;&gt;DR!$B434,"ERR",DR!AH434))</f>
        <v/>
      </c>
      <c r="L432" s="2" t="str">
        <f>IF(COUNT($A432)=0,"",IF(K432="3E","3E",IF(K432="","I",LOOKUP(K432/M$2,{0,0.4,0.45,0.5,0.55,0.6,0.65,0.7,0.75,0.8,1},{"F","D","C","C+","B-","B","B+","A-","A","A+"}))))</f>
        <v/>
      </c>
      <c r="M432" s="99" t="str">
        <f>IF(COUNT($A432)=0,"",IF(K432="","--",IF(K432="3E","3E",LOOKUP(K432/M$2,{0,0.4,0.45,0.5,0.55,0.6,0.65,0.7,0.75,0.8,1},{0,2,2.25,2.5,2.75,3,3.25,3.5,3.75,4}))))</f>
        <v/>
      </c>
      <c r="N432" s="5" t="str">
        <f>IF(COUNT($A432)=0,"",IF($A432&lt;&gt;DR!$B434,"ERR",DR!AP434))</f>
        <v/>
      </c>
      <c r="O432" s="2" t="str">
        <f>IF(COUNT($A432)=0,"",IF(N432="3E","3E",IF(N432="","I",LOOKUP(N432/P$2,{0,0.4,0.45,0.5,0.55,0.6,0.65,0.7,0.75,0.8,1},{"F","D","C","C+","B-","B","B+","A-","A","A+"}))))</f>
        <v/>
      </c>
      <c r="P432" s="99" t="str">
        <f>IF(COUNT($A432)=0,"",IF(N432="","--",IF(N432="3E","3E",LOOKUP(N432/P$2,{0,0.4,0.45,0.5,0.55,0.6,0.65,0.7,0.75,0.8,1},{0,2,2.25,2.5,2.75,3,3.25,3.5,3.75,4}))))</f>
        <v/>
      </c>
      <c r="Q432" s="5" t="str">
        <f>IF(COUNT($A432)=0,"",IF($A432&lt;&gt;DR!$B434,"ERR",DR!AX434))</f>
        <v/>
      </c>
      <c r="R432" s="2" t="str">
        <f>IF(COUNT($A432)=0,"",IF(Q432="3E","3E",IF(Q432="","I",LOOKUP(Q432/S$2,{0,0.4,0.45,0.5,0.55,0.6,0.65,0.7,0.75,0.8,1},{"F","D","C","C+","B-","B","B+","A-","A","A+"}))))</f>
        <v/>
      </c>
      <c r="S432" s="99" t="str">
        <f>IF(COUNT($A432)=0,"",IF(Q432="","--",IF(Q432="3E","3E",LOOKUP(Q432/S$2,{0,0.4,0.45,0.5,0.55,0.6,0.65,0.7,0.75,0.8,1},{0,2,2.25,2.5,2.75,3,3.25,3.5,3.75,4}))))</f>
        <v/>
      </c>
      <c r="T432" s="5" t="str">
        <f>IF(OR(COUNT($A432)=0,DR!BZ434=""),"",IF($A432&lt;&gt;DR!$B434,"ERR",DR!BZ434))</f>
        <v/>
      </c>
      <c r="U432" s="2" t="str">
        <f>IF(COUNT($A432)=0,"",IF(T432="3E","3E",IF(T432="","I",LOOKUP(T432/V$2,{0,0.4,0.45,0.5,0.55,0.6,0.65,0.7,0.75,0.8,1},{"F","D","C","C+","B-","B","B+","A-","A","A+"}))))</f>
        <v/>
      </c>
      <c r="V432" s="99" t="str">
        <f>IF(COUNT($A432)=0,"",IF(T432="","--",IF(T432="3E","3E",LOOKUP(T432/V$2,{0,0.4,0.45,0.5,0.55,0.6,0.65,0.7,0.75,0.8,1},{0,2,2.25,2.5,2.75,3,3.25,3.5,3.75,4}))))</f>
        <v/>
      </c>
      <c r="W432" s="5" t="str">
        <f>IF(COUNT($A432)=0,"",IF($A432&lt;&gt;DR!$B434,"ERR",IF(DR!$A434="IM",DR!CL434,DR!CK434)))</f>
        <v/>
      </c>
      <c r="X432" s="2" t="str">
        <f>IF(COUNT($A432)=0,"",IF(W432="3E","3E",IF(W432="","I",LOOKUP(W432/Y$2,{0,0.4,0.45,0.5,0.55,0.6,0.65,0.7,0.75,0.8,1},{"F","D","C","C+","B-","B","B+","A-","A","A+"}))))</f>
        <v/>
      </c>
      <c r="Y432" s="99" t="str">
        <f>IF(COUNT($A432)=0,"",IF(W432="","--",IF(W432="3E","3E",LOOKUP(W432/Y$2,{0,0.4,0.45,0.5,0.55,0.6,0.65,0.7,0.75,0.8,1},{0,2,2.25,2.5,2.75,3,3.25,3.5,3.75,4}))))</f>
        <v/>
      </c>
      <c r="Z432" s="5" t="str">
        <f>IF(COUNT($A432)=0,"",IF($A432&lt;&gt;DR!$B434,"ERR",DR!BF434))</f>
        <v/>
      </c>
      <c r="AA432" s="2" t="str">
        <f>IF(COUNT($A432)=0,"",IF(Z432="3E","3E",IF(Z432="","I",LOOKUP(Z432/AB$2,{0,0.4,0.45,0.5,0.55,0.6,0.65,0.7,0.75,0.8,1},{"F","D","C","C+","B-","B","B+","A-","A","A+"}))))</f>
        <v/>
      </c>
      <c r="AB432" s="99" t="str">
        <f>IF(COUNT($A432)=0,"",IF(Z432="","--",IF(Z432="3E","3E",LOOKUP(Z432/AB$2,{0,0.4,0.45,0.5,0.55,0.6,0.65,0.7,0.75,0.8,1},{0,2,2.25,2.5,2.75,3,3.25,3.5,3.75,4}))))</f>
        <v/>
      </c>
      <c r="AC432" s="5" t="str">
        <f>IF(COUNT($A432)=0,"",IF($A432&lt;&gt;DR!$B434,"ERR",DR!BG434))</f>
        <v/>
      </c>
      <c r="AD432" s="2" t="str">
        <f>IF(COUNT($A432)=0,"",IF(AC432="3E","3E",IF(AC432="","I",LOOKUP(AC432/AE$2,{0,0.4,0.45,0.5,0.55,0.6,0.65,0.7,0.75,0.8,1},{"F","D","C","C+","B-","B","B+","A-","A","A+"}))))</f>
        <v/>
      </c>
      <c r="AE432" s="99" t="str">
        <f>IF(COUNT($A432)=0,"",IF(AC432="","--",IF(AC432="3E","3E",LOOKUP(AC432/AE$2,{0,0.4,0.45,0.5,0.55,0.6,0.65,0.7,0.75,0.8,1},{0,2,2.25,2.5,2.75,3,3.25,3.5,3.75,4}))))</f>
        <v/>
      </c>
      <c r="AF432" s="5" t="str">
        <f>IF(COUNT($A432)=0,"",IF($A432&lt;&gt;DR!$B434,"ERR",DR!BQ434))</f>
        <v/>
      </c>
      <c r="AG432" s="2" t="str">
        <f>IF(COUNT($A432)=0,"",IF(AF432="3E","3E",IF(AF432="","I",LOOKUP(AF432/AH$2,{0,0.4,0.45,0.5,0.55,0.6,0.65,0.7,0.75,0.8,1},{"F","D","C","C+","B-","B","B+","A-","A","A+"}))))</f>
        <v/>
      </c>
      <c r="AH432" s="99" t="str">
        <f>IF(COUNT($A432)=0,"",IF(AF432="","--",IF(AF432="3E","3E",LOOKUP(AF432/AH$2,{0,0.4,0.45,0.5,0.55,0.6,0.65,0.7,0.75,0.8,1},{0,2,2.25,2.5,2.75,3,3.25,3.5,3.75,4}))))</f>
        <v/>
      </c>
      <c r="AI432" s="5" t="str">
        <f>IF(COUNT($A432)=0,"",IF($A432&lt;&gt;DR!$B434,"ERR",DR!BY434))</f>
        <v/>
      </c>
      <c r="AJ432" s="2" t="str">
        <f>IF(COUNT($A432)=0,"",IF(AI432="3E","3E",IF(AI432="","I",LOOKUP(AI432/AK$2,{0,0.4,0.45,0.5,0.55,0.6,0.65,0.7,0.75,0.8,1},{"F","D","C","C+","B-","B","B+","A-","A","A+"}))))</f>
        <v/>
      </c>
      <c r="AK432" s="103" t="str">
        <f>IF(COUNT($A432)=0,"",IF(AI432="","--",IF(AI432="3E","3E",LOOKUP(AI432/AK$2,{0,0.4,0.45,0.5,0.55,0.6,0.65,0.7,0.75,0.8,1},{0,2,2.25,2.5,2.75,3,3.25,3.5,3.75,4}))))</f>
        <v/>
      </c>
      <c r="AL432" s="94" t="str">
        <f>IFERROR(IF(COUNT($A432)=0,"",IF(COUNT(W432)=0,"--",IF(COUNTIF(B432:AK432,"3E")&gt;0,"3E",SUM(IF(D432&gt;=2,D432*$D$3),IF(G432&gt;=2,G432*$G$3),IF(J432&gt;=2,J432*$J$3),IF(M432&gt;=2,M432*$M$3),IF(P432&gt;=2,P432*$P$3),IF(S432&gt;=2,S432*$S$3),IF(V432&gt;=2,V432*$V$3),IF(Y432&gt;=2,Y432*$Y$3),IF(AB432&gt;=2,AB432*$AB$3),IF(AE432&gt;=2,AE432*$AE$3),IF(AH432&gt;=2,AH432*$AH$3),IF(AK432&gt;=2,AK432*$AK$3))))),"")</f>
        <v/>
      </c>
      <c r="AM432" s="4" t="str">
        <f>IF(COUNT($A432)=0,"",IF(COUNT(W432)=0,"--",IF(COUNTIF(B432:Y432,"3E")&gt;0,"3E",TRUNC(SUM(IF(N(D432)&gt;=2,D$3*D432,0),IF(N(G432)&gt;=2,G$3*G432,0),IF(N(J432)&gt;=2,J$3*J432,0),IF(N(M432)&gt;=2,M$3*M432,0),IF(N(P432)&gt;=2,P$3*P432,0),IF(N(S432)&gt;=2,S$3*S432,0),IF(N(AB432)&gt;=2,AB$3*AB432,0),IF(N(AE432)&gt;=2,AE$3*AE432,0),IF(N(AH432)&gt;=2,AH$3*AH432,0),IF(N(V432)&gt;=2,V$3*V432,0),IF(N(Y432)&gt;=2,Y$3*Y432,0))/TCP,3))))</f>
        <v/>
      </c>
      <c r="AN432" s="2" t="str">
        <f>IFERROR(IF(COUNT($A432)=0,"",IF(COUNT(W432)=0,"--",IF(COUNTIF(B432:AK432,"3E")&gt;0,"3E",SUM(IF(D432&gt;=2,$D$3),IF(G432&gt;=2,$G$3),IF(J432&gt;=2,$J$3),IF(M432&gt;=2,$M$3),IF(P432&gt;=2,$P$3),IF(S432&gt;=2,$S$3),IF(V432&gt;=2,$V$3),IF(Y432&gt;=2,$Y$3),IF(AB432&gt;=2,$AB$3),IF(AE432&gt;=2,$AE$3),IF(AH432&gt;=2,$AH$3),IF(AK432&gt;=2,$AK$3))))),"")</f>
        <v/>
      </c>
      <c r="AO432" s="2" t="str">
        <f>IF(AM432="3E","3E",IF(COUNT($A432)=0,"",IF(COUNT(AK432)=0,"I",LOOKUP(AM432,{0,2,2.25,2.5,2.75,3,3.25,3.5,3.75,4},{"F","D","C","C+","B-","B","B+","A-","A","A+"}))))</f>
        <v/>
      </c>
      <c r="AP432" s="2" t="str">
        <f>IF(AM432="3E","3E",IF(OR(COUNT($A432)=0,COUNT(W432)=0),"",IF(AND(Y432&gt;=2,AM432&gt;=2,AN432&gt;=28),"PASS","FAIL")))</f>
        <v/>
      </c>
      <c r="AQ432" s="2" t="str">
        <f>IF(COUNT($A432)=0,"",IF(AP432="3E","3E",IF(AP432="PASS",CONCATENATE(IF(N(D432)&lt;2,"411F,",""),IF(N(G432)&lt;2,"412F,",""),IF(N(J432)&lt;2,"413F,",""),IF(N(M432)&lt;2,"421F,",""),IF(N(P432)&lt;2,"422F,",""),IF(N(S432)&lt;2,"423F,",""),IF(N(AB432)&lt;2,"431F,",""),IF(N(AE432)&lt;2,"432F,",""),IF(N(AH432)&lt;2,"433F,","")),"")))</f>
        <v/>
      </c>
      <c r="AR432" s="6" t="str">
        <f t="shared" si="7"/>
        <v/>
      </c>
    </row>
    <row r="433" spans="1:44" ht="18.95" customHeight="1" x14ac:dyDescent="0.25">
      <c r="A433" s="93" t="str">
        <f>IF(DR!$B435="","",DR!$B435)</f>
        <v/>
      </c>
      <c r="B433" s="5" t="str">
        <f>IF(COUNT($A433)=0,"",IF($A433&lt;&gt;DR!$B435,"ERR",DR!J435))</f>
        <v/>
      </c>
      <c r="C433" s="2" t="str">
        <f>IF(COUNT($A433)=0,"",IF(B433="3E","3E",IF(B433="","I",LOOKUP(B433/D$2,{0,0.4,0.45,0.5,0.55,0.6,0.65,0.7,0.75,0.8,1},{"F","D","C","C+","B-","B","B+","A-","A","A+"}))))</f>
        <v/>
      </c>
      <c r="D433" s="99" t="str">
        <f>IF(COUNT($A433)=0,"",IF(B433="","--",IF(B433="3E","3E",LOOKUP(B433/D$2,{0,0.4,0.45,0.5,0.55,0.6,0.65,0.7,0.75,0.8,1},{0,2,2.25,2.5,2.75,3,3.25,3.5,3.75,4}))))</f>
        <v/>
      </c>
      <c r="E433" s="5" t="str">
        <f>IF(COUNT($A433)=0,"",IF($A433&lt;&gt;DR!$B435,"ERR",DR!R435))</f>
        <v/>
      </c>
      <c r="F433" s="2" t="str">
        <f>IF(COUNT($A433)=0,"",IF(E433="3E","3E",IF(E433="","I",LOOKUP(E433/G$2,{0,0.4,0.45,0.5,0.55,0.6,0.65,0.7,0.75,0.8,1},{"F","D","C","C+","B-","B","B+","A-","A","A+"}))))</f>
        <v/>
      </c>
      <c r="G433" s="99" t="str">
        <f>IF(COUNT($A433)=0,"",IF(E433="","--",IF(E433="3E","3E",LOOKUP(E433/G$2,{0,0.4,0.45,0.5,0.55,0.6,0.65,0.7,0.75,0.8,1},{0,2,2.25,2.5,2.75,3,3.25,3.5,3.75,4}))))</f>
        <v/>
      </c>
      <c r="H433" s="5" t="str">
        <f>IF(COUNT($A433)=0,"",IF($A433&lt;&gt;DR!$B435,"ERR",DR!Z435))</f>
        <v/>
      </c>
      <c r="I433" s="2" t="str">
        <f>IF(COUNT($A433)=0,"",IF(H433="3E","3E",IF(H433="","I",LOOKUP(H433/J$2,{0,0.4,0.45,0.5,0.55,0.6,0.65,0.7,0.75,0.8,1},{"F","D","C","C+","B-","B","B+","A-","A","A+"}))))</f>
        <v/>
      </c>
      <c r="J433" s="99" t="str">
        <f>IF(COUNT($A433)=0,"",IF(H433="","--",IF(H433="3E","3E",LOOKUP(H433/J$2,{0,0.4,0.45,0.5,0.55,0.6,0.65,0.7,0.75,0.8,1},{0,2,2.25,2.5,2.75,3,3.25,3.5,3.75,4}))))</f>
        <v/>
      </c>
      <c r="K433" s="5" t="str">
        <f>IF(COUNT($A433)=0,"",IF($A433&lt;&gt;DR!$B435,"ERR",DR!AH435))</f>
        <v/>
      </c>
      <c r="L433" s="2" t="str">
        <f>IF(COUNT($A433)=0,"",IF(K433="3E","3E",IF(K433="","I",LOOKUP(K433/M$2,{0,0.4,0.45,0.5,0.55,0.6,0.65,0.7,0.75,0.8,1},{"F","D","C","C+","B-","B","B+","A-","A","A+"}))))</f>
        <v/>
      </c>
      <c r="M433" s="99" t="str">
        <f>IF(COUNT($A433)=0,"",IF(K433="","--",IF(K433="3E","3E",LOOKUP(K433/M$2,{0,0.4,0.45,0.5,0.55,0.6,0.65,0.7,0.75,0.8,1},{0,2,2.25,2.5,2.75,3,3.25,3.5,3.75,4}))))</f>
        <v/>
      </c>
      <c r="N433" s="5" t="str">
        <f>IF(COUNT($A433)=0,"",IF($A433&lt;&gt;DR!$B435,"ERR",DR!AP435))</f>
        <v/>
      </c>
      <c r="O433" s="2" t="str">
        <f>IF(COUNT($A433)=0,"",IF(N433="3E","3E",IF(N433="","I",LOOKUP(N433/P$2,{0,0.4,0.45,0.5,0.55,0.6,0.65,0.7,0.75,0.8,1},{"F","D","C","C+","B-","B","B+","A-","A","A+"}))))</f>
        <v/>
      </c>
      <c r="P433" s="99" t="str">
        <f>IF(COUNT($A433)=0,"",IF(N433="","--",IF(N433="3E","3E",LOOKUP(N433/P$2,{0,0.4,0.45,0.5,0.55,0.6,0.65,0.7,0.75,0.8,1},{0,2,2.25,2.5,2.75,3,3.25,3.5,3.75,4}))))</f>
        <v/>
      </c>
      <c r="Q433" s="5" t="str">
        <f>IF(COUNT($A433)=0,"",IF($A433&lt;&gt;DR!$B435,"ERR",DR!AX435))</f>
        <v/>
      </c>
      <c r="R433" s="2" t="str">
        <f>IF(COUNT($A433)=0,"",IF(Q433="3E","3E",IF(Q433="","I",LOOKUP(Q433/S$2,{0,0.4,0.45,0.5,0.55,0.6,0.65,0.7,0.75,0.8,1},{"F","D","C","C+","B-","B","B+","A-","A","A+"}))))</f>
        <v/>
      </c>
      <c r="S433" s="99" t="str">
        <f>IF(COUNT($A433)=0,"",IF(Q433="","--",IF(Q433="3E","3E",LOOKUP(Q433/S$2,{0,0.4,0.45,0.5,0.55,0.6,0.65,0.7,0.75,0.8,1},{0,2,2.25,2.5,2.75,3,3.25,3.5,3.75,4}))))</f>
        <v/>
      </c>
      <c r="T433" s="5" t="str">
        <f>IF(OR(COUNT($A433)=0,DR!BZ435=""),"",IF($A433&lt;&gt;DR!$B435,"ERR",DR!BZ435))</f>
        <v/>
      </c>
      <c r="U433" s="2" t="str">
        <f>IF(COUNT($A433)=0,"",IF(T433="3E","3E",IF(T433="","I",LOOKUP(T433/V$2,{0,0.4,0.45,0.5,0.55,0.6,0.65,0.7,0.75,0.8,1},{"F","D","C","C+","B-","B","B+","A-","A","A+"}))))</f>
        <v/>
      </c>
      <c r="V433" s="99" t="str">
        <f>IF(COUNT($A433)=0,"",IF(T433="","--",IF(T433="3E","3E",LOOKUP(T433/V$2,{0,0.4,0.45,0.5,0.55,0.6,0.65,0.7,0.75,0.8,1},{0,2,2.25,2.5,2.75,3,3.25,3.5,3.75,4}))))</f>
        <v/>
      </c>
      <c r="W433" s="5" t="str">
        <f>IF(COUNT($A433)=0,"",IF($A433&lt;&gt;DR!$B435,"ERR",IF(DR!$A435="IM",DR!CL435,DR!CK435)))</f>
        <v/>
      </c>
      <c r="X433" s="2" t="str">
        <f>IF(COUNT($A433)=0,"",IF(W433="3E","3E",IF(W433="","I",LOOKUP(W433/Y$2,{0,0.4,0.45,0.5,0.55,0.6,0.65,0.7,0.75,0.8,1},{"F","D","C","C+","B-","B","B+","A-","A","A+"}))))</f>
        <v/>
      </c>
      <c r="Y433" s="99" t="str">
        <f>IF(COUNT($A433)=0,"",IF(W433="","--",IF(W433="3E","3E",LOOKUP(W433/Y$2,{0,0.4,0.45,0.5,0.55,0.6,0.65,0.7,0.75,0.8,1},{0,2,2.25,2.5,2.75,3,3.25,3.5,3.75,4}))))</f>
        <v/>
      </c>
      <c r="Z433" s="5" t="str">
        <f>IF(COUNT($A433)=0,"",IF($A433&lt;&gt;DR!$B435,"ERR",DR!BF435))</f>
        <v/>
      </c>
      <c r="AA433" s="2" t="str">
        <f>IF(COUNT($A433)=0,"",IF(Z433="3E","3E",IF(Z433="","I",LOOKUP(Z433/AB$2,{0,0.4,0.45,0.5,0.55,0.6,0.65,0.7,0.75,0.8,1},{"F","D","C","C+","B-","B","B+","A-","A","A+"}))))</f>
        <v/>
      </c>
      <c r="AB433" s="99" t="str">
        <f>IF(COUNT($A433)=0,"",IF(Z433="","--",IF(Z433="3E","3E",LOOKUP(Z433/AB$2,{0,0.4,0.45,0.5,0.55,0.6,0.65,0.7,0.75,0.8,1},{0,2,2.25,2.5,2.75,3,3.25,3.5,3.75,4}))))</f>
        <v/>
      </c>
      <c r="AC433" s="5" t="str">
        <f>IF(COUNT($A433)=0,"",IF($A433&lt;&gt;DR!$B435,"ERR",DR!BG435))</f>
        <v/>
      </c>
      <c r="AD433" s="2" t="str">
        <f>IF(COUNT($A433)=0,"",IF(AC433="3E","3E",IF(AC433="","I",LOOKUP(AC433/AE$2,{0,0.4,0.45,0.5,0.55,0.6,0.65,0.7,0.75,0.8,1},{"F","D","C","C+","B-","B","B+","A-","A","A+"}))))</f>
        <v/>
      </c>
      <c r="AE433" s="99" t="str">
        <f>IF(COUNT($A433)=0,"",IF(AC433="","--",IF(AC433="3E","3E",LOOKUP(AC433/AE$2,{0,0.4,0.45,0.5,0.55,0.6,0.65,0.7,0.75,0.8,1},{0,2,2.25,2.5,2.75,3,3.25,3.5,3.75,4}))))</f>
        <v/>
      </c>
      <c r="AF433" s="5" t="str">
        <f>IF(COUNT($A433)=0,"",IF($A433&lt;&gt;DR!$B435,"ERR",DR!BQ435))</f>
        <v/>
      </c>
      <c r="AG433" s="2" t="str">
        <f>IF(COUNT($A433)=0,"",IF(AF433="3E","3E",IF(AF433="","I",LOOKUP(AF433/AH$2,{0,0.4,0.45,0.5,0.55,0.6,0.65,0.7,0.75,0.8,1},{"F","D","C","C+","B-","B","B+","A-","A","A+"}))))</f>
        <v/>
      </c>
      <c r="AH433" s="99" t="str">
        <f>IF(COUNT($A433)=0,"",IF(AF433="","--",IF(AF433="3E","3E",LOOKUP(AF433/AH$2,{0,0.4,0.45,0.5,0.55,0.6,0.65,0.7,0.75,0.8,1},{0,2,2.25,2.5,2.75,3,3.25,3.5,3.75,4}))))</f>
        <v/>
      </c>
      <c r="AI433" s="5" t="str">
        <f>IF(COUNT($A433)=0,"",IF($A433&lt;&gt;DR!$B435,"ERR",DR!BY435))</f>
        <v/>
      </c>
      <c r="AJ433" s="2" t="str">
        <f>IF(COUNT($A433)=0,"",IF(AI433="3E","3E",IF(AI433="","I",LOOKUP(AI433/AK$2,{0,0.4,0.45,0.5,0.55,0.6,0.65,0.7,0.75,0.8,1},{"F","D","C","C+","B-","B","B+","A-","A","A+"}))))</f>
        <v/>
      </c>
      <c r="AK433" s="103" t="str">
        <f>IF(COUNT($A433)=0,"",IF(AI433="","--",IF(AI433="3E","3E",LOOKUP(AI433/AK$2,{0,0.4,0.45,0.5,0.55,0.6,0.65,0.7,0.75,0.8,1},{0,2,2.25,2.5,2.75,3,3.25,3.5,3.75,4}))))</f>
        <v/>
      </c>
      <c r="AL433" s="94" t="str">
        <f>IFERROR(IF(COUNT($A433)=0,"",IF(COUNT(W433)=0,"--",IF(COUNTIF(B433:AK433,"3E")&gt;0,"3E",SUM(IF(D433&gt;=2,D433*$D$3),IF(G433&gt;=2,G433*$G$3),IF(J433&gt;=2,J433*$J$3),IF(M433&gt;=2,M433*$M$3),IF(P433&gt;=2,P433*$P$3),IF(S433&gt;=2,S433*$S$3),IF(V433&gt;=2,V433*$V$3),IF(Y433&gt;=2,Y433*$Y$3),IF(AB433&gt;=2,AB433*$AB$3),IF(AE433&gt;=2,AE433*$AE$3),IF(AH433&gt;=2,AH433*$AH$3),IF(AK433&gt;=2,AK433*$AK$3))))),"")</f>
        <v/>
      </c>
      <c r="AM433" s="4" t="str">
        <f>IF(COUNT($A433)=0,"",IF(COUNT(W433)=0,"--",IF(COUNTIF(B433:Y433,"3E")&gt;0,"3E",TRUNC(SUM(IF(N(D433)&gt;=2,D$3*D433,0),IF(N(G433)&gt;=2,G$3*G433,0),IF(N(J433)&gt;=2,J$3*J433,0),IF(N(M433)&gt;=2,M$3*M433,0),IF(N(P433)&gt;=2,P$3*P433,0),IF(N(S433)&gt;=2,S$3*S433,0),IF(N(AB433)&gt;=2,AB$3*AB433,0),IF(N(AE433)&gt;=2,AE$3*AE433,0),IF(N(AH433)&gt;=2,AH$3*AH433,0),IF(N(V433)&gt;=2,V$3*V433,0),IF(N(Y433)&gt;=2,Y$3*Y433,0))/TCP,3))))</f>
        <v/>
      </c>
      <c r="AN433" s="2" t="str">
        <f>IFERROR(IF(COUNT($A433)=0,"",IF(COUNT(W433)=0,"--",IF(COUNTIF(B433:AK433,"3E")&gt;0,"3E",SUM(IF(D433&gt;=2,$D$3),IF(G433&gt;=2,$G$3),IF(J433&gt;=2,$J$3),IF(M433&gt;=2,$M$3),IF(P433&gt;=2,$P$3),IF(S433&gt;=2,$S$3),IF(V433&gt;=2,$V$3),IF(Y433&gt;=2,$Y$3),IF(AB433&gt;=2,$AB$3),IF(AE433&gt;=2,$AE$3),IF(AH433&gt;=2,$AH$3),IF(AK433&gt;=2,$AK$3))))),"")</f>
        <v/>
      </c>
      <c r="AO433" s="2" t="str">
        <f>IF(AM433="3E","3E",IF(COUNT($A433)=0,"",IF(COUNT(AK433)=0,"I",LOOKUP(AM433,{0,2,2.25,2.5,2.75,3,3.25,3.5,3.75,4},{"F","D","C","C+","B-","B","B+","A-","A","A+"}))))</f>
        <v/>
      </c>
      <c r="AP433" s="2" t="str">
        <f>IF(AM433="3E","3E",IF(OR(COUNT($A433)=0,COUNT(W433)=0),"",IF(AND(Y433&gt;=2,AM433&gt;=2,AN433&gt;=28),"PASS","FAIL")))</f>
        <v/>
      </c>
      <c r="AQ433" s="2" t="str">
        <f>IF(COUNT($A433)=0,"",IF(AP433="3E","3E",IF(AP433="PASS",CONCATENATE(IF(N(D433)&lt;2,"411F,",""),IF(N(G433)&lt;2,"412F,",""),IF(N(J433)&lt;2,"413F,",""),IF(N(M433)&lt;2,"421F,",""),IF(N(P433)&lt;2,"422F,",""),IF(N(S433)&lt;2,"423F,",""),IF(N(AB433)&lt;2,"431F,",""),IF(N(AE433)&lt;2,"432F,",""),IF(N(AH433)&lt;2,"433F,","")),"")))</f>
        <v/>
      </c>
      <c r="AR433" s="6" t="str">
        <f t="shared" si="7"/>
        <v/>
      </c>
    </row>
    <row r="434" spans="1:44" ht="18.95" customHeight="1" x14ac:dyDescent="0.25">
      <c r="A434" s="93" t="str">
        <f>IF(DR!$B436="","",DR!$B436)</f>
        <v/>
      </c>
      <c r="B434" s="5" t="str">
        <f>IF(COUNT($A434)=0,"",IF($A434&lt;&gt;DR!$B436,"ERR",DR!J436))</f>
        <v/>
      </c>
      <c r="C434" s="2" t="str">
        <f>IF(COUNT($A434)=0,"",IF(B434="3E","3E",IF(B434="","I",LOOKUP(B434/D$2,{0,0.4,0.45,0.5,0.55,0.6,0.65,0.7,0.75,0.8,1},{"F","D","C","C+","B-","B","B+","A-","A","A+"}))))</f>
        <v/>
      </c>
      <c r="D434" s="99" t="str">
        <f>IF(COUNT($A434)=0,"",IF(B434="","--",IF(B434="3E","3E",LOOKUP(B434/D$2,{0,0.4,0.45,0.5,0.55,0.6,0.65,0.7,0.75,0.8,1},{0,2,2.25,2.5,2.75,3,3.25,3.5,3.75,4}))))</f>
        <v/>
      </c>
      <c r="E434" s="5" t="str">
        <f>IF(COUNT($A434)=0,"",IF($A434&lt;&gt;DR!$B436,"ERR",DR!R436))</f>
        <v/>
      </c>
      <c r="F434" s="2" t="str">
        <f>IF(COUNT($A434)=0,"",IF(E434="3E","3E",IF(E434="","I",LOOKUP(E434/G$2,{0,0.4,0.45,0.5,0.55,0.6,0.65,0.7,0.75,0.8,1},{"F","D","C","C+","B-","B","B+","A-","A","A+"}))))</f>
        <v/>
      </c>
      <c r="G434" s="99" t="str">
        <f>IF(COUNT($A434)=0,"",IF(E434="","--",IF(E434="3E","3E",LOOKUP(E434/G$2,{0,0.4,0.45,0.5,0.55,0.6,0.65,0.7,0.75,0.8,1},{0,2,2.25,2.5,2.75,3,3.25,3.5,3.75,4}))))</f>
        <v/>
      </c>
      <c r="H434" s="5" t="str">
        <f>IF(COUNT($A434)=0,"",IF($A434&lt;&gt;DR!$B436,"ERR",DR!Z436))</f>
        <v/>
      </c>
      <c r="I434" s="2" t="str">
        <f>IF(COUNT($A434)=0,"",IF(H434="3E","3E",IF(H434="","I",LOOKUP(H434/J$2,{0,0.4,0.45,0.5,0.55,0.6,0.65,0.7,0.75,0.8,1},{"F","D","C","C+","B-","B","B+","A-","A","A+"}))))</f>
        <v/>
      </c>
      <c r="J434" s="99" t="str">
        <f>IF(COUNT($A434)=0,"",IF(H434="","--",IF(H434="3E","3E",LOOKUP(H434/J$2,{0,0.4,0.45,0.5,0.55,0.6,0.65,0.7,0.75,0.8,1},{0,2,2.25,2.5,2.75,3,3.25,3.5,3.75,4}))))</f>
        <v/>
      </c>
      <c r="K434" s="5" t="str">
        <f>IF(COUNT($A434)=0,"",IF($A434&lt;&gt;DR!$B436,"ERR",DR!AH436))</f>
        <v/>
      </c>
      <c r="L434" s="2" t="str">
        <f>IF(COUNT($A434)=0,"",IF(K434="3E","3E",IF(K434="","I",LOOKUP(K434/M$2,{0,0.4,0.45,0.5,0.55,0.6,0.65,0.7,0.75,0.8,1},{"F","D","C","C+","B-","B","B+","A-","A","A+"}))))</f>
        <v/>
      </c>
      <c r="M434" s="99" t="str">
        <f>IF(COUNT($A434)=0,"",IF(K434="","--",IF(K434="3E","3E",LOOKUP(K434/M$2,{0,0.4,0.45,0.5,0.55,0.6,0.65,0.7,0.75,0.8,1},{0,2,2.25,2.5,2.75,3,3.25,3.5,3.75,4}))))</f>
        <v/>
      </c>
      <c r="N434" s="5" t="str">
        <f>IF(COUNT($A434)=0,"",IF($A434&lt;&gt;DR!$B436,"ERR",DR!AP436))</f>
        <v/>
      </c>
      <c r="O434" s="2" t="str">
        <f>IF(COUNT($A434)=0,"",IF(N434="3E","3E",IF(N434="","I",LOOKUP(N434/P$2,{0,0.4,0.45,0.5,0.55,0.6,0.65,0.7,0.75,0.8,1},{"F","D","C","C+","B-","B","B+","A-","A","A+"}))))</f>
        <v/>
      </c>
      <c r="P434" s="99" t="str">
        <f>IF(COUNT($A434)=0,"",IF(N434="","--",IF(N434="3E","3E",LOOKUP(N434/P$2,{0,0.4,0.45,0.5,0.55,0.6,0.65,0.7,0.75,0.8,1},{0,2,2.25,2.5,2.75,3,3.25,3.5,3.75,4}))))</f>
        <v/>
      </c>
      <c r="Q434" s="5" t="str">
        <f>IF(COUNT($A434)=0,"",IF($A434&lt;&gt;DR!$B436,"ERR",DR!AX436))</f>
        <v/>
      </c>
      <c r="R434" s="2" t="str">
        <f>IF(COUNT($A434)=0,"",IF(Q434="3E","3E",IF(Q434="","I",LOOKUP(Q434/S$2,{0,0.4,0.45,0.5,0.55,0.6,0.65,0.7,0.75,0.8,1},{"F","D","C","C+","B-","B","B+","A-","A","A+"}))))</f>
        <v/>
      </c>
      <c r="S434" s="99" t="str">
        <f>IF(COUNT($A434)=0,"",IF(Q434="","--",IF(Q434="3E","3E",LOOKUP(Q434/S$2,{0,0.4,0.45,0.5,0.55,0.6,0.65,0.7,0.75,0.8,1},{0,2,2.25,2.5,2.75,3,3.25,3.5,3.75,4}))))</f>
        <v/>
      </c>
      <c r="T434" s="5" t="str">
        <f>IF(OR(COUNT($A434)=0,DR!BZ436=""),"",IF($A434&lt;&gt;DR!$B436,"ERR",DR!BZ436))</f>
        <v/>
      </c>
      <c r="U434" s="2" t="str">
        <f>IF(COUNT($A434)=0,"",IF(T434="3E","3E",IF(T434="","I",LOOKUP(T434/V$2,{0,0.4,0.45,0.5,0.55,0.6,0.65,0.7,0.75,0.8,1},{"F","D","C","C+","B-","B","B+","A-","A","A+"}))))</f>
        <v/>
      </c>
      <c r="V434" s="99" t="str">
        <f>IF(COUNT($A434)=0,"",IF(T434="","--",IF(T434="3E","3E",LOOKUP(T434/V$2,{0,0.4,0.45,0.5,0.55,0.6,0.65,0.7,0.75,0.8,1},{0,2,2.25,2.5,2.75,3,3.25,3.5,3.75,4}))))</f>
        <v/>
      </c>
      <c r="W434" s="5" t="str">
        <f>IF(COUNT($A434)=0,"",IF($A434&lt;&gt;DR!$B436,"ERR",IF(DR!$A436="IM",DR!CL436,DR!CK436)))</f>
        <v/>
      </c>
      <c r="X434" s="2" t="str">
        <f>IF(COUNT($A434)=0,"",IF(W434="3E","3E",IF(W434="","I",LOOKUP(W434/Y$2,{0,0.4,0.45,0.5,0.55,0.6,0.65,0.7,0.75,0.8,1},{"F","D","C","C+","B-","B","B+","A-","A","A+"}))))</f>
        <v/>
      </c>
      <c r="Y434" s="99" t="str">
        <f>IF(COUNT($A434)=0,"",IF(W434="","--",IF(W434="3E","3E",LOOKUP(W434/Y$2,{0,0.4,0.45,0.5,0.55,0.6,0.65,0.7,0.75,0.8,1},{0,2,2.25,2.5,2.75,3,3.25,3.5,3.75,4}))))</f>
        <v/>
      </c>
      <c r="Z434" s="5" t="str">
        <f>IF(COUNT($A434)=0,"",IF($A434&lt;&gt;DR!$B436,"ERR",DR!BF436))</f>
        <v/>
      </c>
      <c r="AA434" s="2" t="str">
        <f>IF(COUNT($A434)=0,"",IF(Z434="3E","3E",IF(Z434="","I",LOOKUP(Z434/AB$2,{0,0.4,0.45,0.5,0.55,0.6,0.65,0.7,0.75,0.8,1},{"F","D","C","C+","B-","B","B+","A-","A","A+"}))))</f>
        <v/>
      </c>
      <c r="AB434" s="99" t="str">
        <f>IF(COUNT($A434)=0,"",IF(Z434="","--",IF(Z434="3E","3E",LOOKUP(Z434/AB$2,{0,0.4,0.45,0.5,0.55,0.6,0.65,0.7,0.75,0.8,1},{0,2,2.25,2.5,2.75,3,3.25,3.5,3.75,4}))))</f>
        <v/>
      </c>
      <c r="AC434" s="5" t="str">
        <f>IF(COUNT($A434)=0,"",IF($A434&lt;&gt;DR!$B436,"ERR",DR!BG436))</f>
        <v/>
      </c>
      <c r="AD434" s="2" t="str">
        <f>IF(COUNT($A434)=0,"",IF(AC434="3E","3E",IF(AC434="","I",LOOKUP(AC434/AE$2,{0,0.4,0.45,0.5,0.55,0.6,0.65,0.7,0.75,0.8,1},{"F","D","C","C+","B-","B","B+","A-","A","A+"}))))</f>
        <v/>
      </c>
      <c r="AE434" s="99" t="str">
        <f>IF(COUNT($A434)=0,"",IF(AC434="","--",IF(AC434="3E","3E",LOOKUP(AC434/AE$2,{0,0.4,0.45,0.5,0.55,0.6,0.65,0.7,0.75,0.8,1},{0,2,2.25,2.5,2.75,3,3.25,3.5,3.75,4}))))</f>
        <v/>
      </c>
      <c r="AF434" s="5" t="str">
        <f>IF(COUNT($A434)=0,"",IF($A434&lt;&gt;DR!$B436,"ERR",DR!BQ436))</f>
        <v/>
      </c>
      <c r="AG434" s="2" t="str">
        <f>IF(COUNT($A434)=0,"",IF(AF434="3E","3E",IF(AF434="","I",LOOKUP(AF434/AH$2,{0,0.4,0.45,0.5,0.55,0.6,0.65,0.7,0.75,0.8,1},{"F","D","C","C+","B-","B","B+","A-","A","A+"}))))</f>
        <v/>
      </c>
      <c r="AH434" s="99" t="str">
        <f>IF(COUNT($A434)=0,"",IF(AF434="","--",IF(AF434="3E","3E",LOOKUP(AF434/AH$2,{0,0.4,0.45,0.5,0.55,0.6,0.65,0.7,0.75,0.8,1},{0,2,2.25,2.5,2.75,3,3.25,3.5,3.75,4}))))</f>
        <v/>
      </c>
      <c r="AI434" s="5" t="str">
        <f>IF(COUNT($A434)=0,"",IF($A434&lt;&gt;DR!$B436,"ERR",DR!BY436))</f>
        <v/>
      </c>
      <c r="AJ434" s="2" t="str">
        <f>IF(COUNT($A434)=0,"",IF(AI434="3E","3E",IF(AI434="","I",LOOKUP(AI434/AK$2,{0,0.4,0.45,0.5,0.55,0.6,0.65,0.7,0.75,0.8,1},{"F","D","C","C+","B-","B","B+","A-","A","A+"}))))</f>
        <v/>
      </c>
      <c r="AK434" s="103" t="str">
        <f>IF(COUNT($A434)=0,"",IF(AI434="","--",IF(AI434="3E","3E",LOOKUP(AI434/AK$2,{0,0.4,0.45,0.5,0.55,0.6,0.65,0.7,0.75,0.8,1},{0,2,2.25,2.5,2.75,3,3.25,3.5,3.75,4}))))</f>
        <v/>
      </c>
      <c r="AL434" s="94" t="str">
        <f>IFERROR(IF(COUNT($A434)=0,"",IF(COUNT(W434)=0,"--",IF(COUNTIF(B434:AK434,"3E")&gt;0,"3E",SUM(IF(D434&gt;=2,D434*$D$3),IF(G434&gt;=2,G434*$G$3),IF(J434&gt;=2,J434*$J$3),IF(M434&gt;=2,M434*$M$3),IF(P434&gt;=2,P434*$P$3),IF(S434&gt;=2,S434*$S$3),IF(V434&gt;=2,V434*$V$3),IF(Y434&gt;=2,Y434*$Y$3),IF(AB434&gt;=2,AB434*$AB$3),IF(AE434&gt;=2,AE434*$AE$3),IF(AH434&gt;=2,AH434*$AH$3),IF(AK434&gt;=2,AK434*$AK$3))))),"")</f>
        <v/>
      </c>
      <c r="AM434" s="4" t="str">
        <f>IF(COUNT($A434)=0,"",IF(COUNT(W434)=0,"--",IF(COUNTIF(B434:Y434,"3E")&gt;0,"3E",TRUNC(SUM(IF(N(D434)&gt;=2,D$3*D434,0),IF(N(G434)&gt;=2,G$3*G434,0),IF(N(J434)&gt;=2,J$3*J434,0),IF(N(M434)&gt;=2,M$3*M434,0),IF(N(P434)&gt;=2,P$3*P434,0),IF(N(S434)&gt;=2,S$3*S434,0),IF(N(AB434)&gt;=2,AB$3*AB434,0),IF(N(AE434)&gt;=2,AE$3*AE434,0),IF(N(AH434)&gt;=2,AH$3*AH434,0),IF(N(V434)&gt;=2,V$3*V434,0),IF(N(Y434)&gt;=2,Y$3*Y434,0))/TCP,3))))</f>
        <v/>
      </c>
      <c r="AN434" s="2" t="str">
        <f>IFERROR(IF(COUNT($A434)=0,"",IF(COUNT(W434)=0,"--",IF(COUNTIF(B434:AK434,"3E")&gt;0,"3E",SUM(IF(D434&gt;=2,$D$3),IF(G434&gt;=2,$G$3),IF(J434&gt;=2,$J$3),IF(M434&gt;=2,$M$3),IF(P434&gt;=2,$P$3),IF(S434&gt;=2,$S$3),IF(V434&gt;=2,$V$3),IF(Y434&gt;=2,$Y$3),IF(AB434&gt;=2,$AB$3),IF(AE434&gt;=2,$AE$3),IF(AH434&gt;=2,$AH$3),IF(AK434&gt;=2,$AK$3))))),"")</f>
        <v/>
      </c>
      <c r="AO434" s="2" t="str">
        <f>IF(AM434="3E","3E",IF(COUNT($A434)=0,"",IF(COUNT(AK434)=0,"I",LOOKUP(AM434,{0,2,2.25,2.5,2.75,3,3.25,3.5,3.75,4},{"F","D","C","C+","B-","B","B+","A-","A","A+"}))))</f>
        <v/>
      </c>
      <c r="AP434" s="2" t="str">
        <f>IF(AM434="3E","3E",IF(OR(COUNT($A434)=0,COUNT(W434)=0),"",IF(AND(Y434&gt;=2,AM434&gt;=2,AN434&gt;=28),"PASS","FAIL")))</f>
        <v/>
      </c>
      <c r="AQ434" s="2" t="str">
        <f>IF(COUNT($A434)=0,"",IF(AP434="3E","3E",IF(AP434="PASS",CONCATENATE(IF(N(D434)&lt;2,"411F,",""),IF(N(G434)&lt;2,"412F,",""),IF(N(J434)&lt;2,"413F,",""),IF(N(M434)&lt;2,"421F,",""),IF(N(P434)&lt;2,"422F,",""),IF(N(S434)&lt;2,"423F,",""),IF(N(AB434)&lt;2,"431F,",""),IF(N(AE434)&lt;2,"432F,",""),IF(N(AH434)&lt;2,"433F,","")),"")))</f>
        <v/>
      </c>
      <c r="AR434" s="6" t="str">
        <f t="shared" si="7"/>
        <v/>
      </c>
    </row>
    <row r="435" spans="1:44" ht="18.95" customHeight="1" x14ac:dyDescent="0.25">
      <c r="A435" s="93" t="str">
        <f>IF(DR!$B437="","",DR!$B437)</f>
        <v/>
      </c>
      <c r="B435" s="5" t="str">
        <f>IF(COUNT($A435)=0,"",IF($A435&lt;&gt;DR!$B437,"ERR",DR!J437))</f>
        <v/>
      </c>
      <c r="C435" s="2" t="str">
        <f>IF(COUNT($A435)=0,"",IF(B435="3E","3E",IF(B435="","I",LOOKUP(B435/D$2,{0,0.4,0.45,0.5,0.55,0.6,0.65,0.7,0.75,0.8,1},{"F","D","C","C+","B-","B","B+","A-","A","A+"}))))</f>
        <v/>
      </c>
      <c r="D435" s="99" t="str">
        <f>IF(COUNT($A435)=0,"",IF(B435="","--",IF(B435="3E","3E",LOOKUP(B435/D$2,{0,0.4,0.45,0.5,0.55,0.6,0.65,0.7,0.75,0.8,1},{0,2,2.25,2.5,2.75,3,3.25,3.5,3.75,4}))))</f>
        <v/>
      </c>
      <c r="E435" s="5" t="str">
        <f>IF(COUNT($A435)=0,"",IF($A435&lt;&gt;DR!$B437,"ERR",DR!R437))</f>
        <v/>
      </c>
      <c r="F435" s="2" t="str">
        <f>IF(COUNT($A435)=0,"",IF(E435="3E","3E",IF(E435="","I",LOOKUP(E435/G$2,{0,0.4,0.45,0.5,0.55,0.6,0.65,0.7,0.75,0.8,1},{"F","D","C","C+","B-","B","B+","A-","A","A+"}))))</f>
        <v/>
      </c>
      <c r="G435" s="99" t="str">
        <f>IF(COUNT($A435)=0,"",IF(E435="","--",IF(E435="3E","3E",LOOKUP(E435/G$2,{0,0.4,0.45,0.5,0.55,0.6,0.65,0.7,0.75,0.8,1},{0,2,2.25,2.5,2.75,3,3.25,3.5,3.75,4}))))</f>
        <v/>
      </c>
      <c r="H435" s="5" t="str">
        <f>IF(COUNT($A435)=0,"",IF($A435&lt;&gt;DR!$B437,"ERR",DR!Z437))</f>
        <v/>
      </c>
      <c r="I435" s="2" t="str">
        <f>IF(COUNT($A435)=0,"",IF(H435="3E","3E",IF(H435="","I",LOOKUP(H435/J$2,{0,0.4,0.45,0.5,0.55,0.6,0.65,0.7,0.75,0.8,1},{"F","D","C","C+","B-","B","B+","A-","A","A+"}))))</f>
        <v/>
      </c>
      <c r="J435" s="99" t="str">
        <f>IF(COUNT($A435)=0,"",IF(H435="","--",IF(H435="3E","3E",LOOKUP(H435/J$2,{0,0.4,0.45,0.5,0.55,0.6,0.65,0.7,0.75,0.8,1},{0,2,2.25,2.5,2.75,3,3.25,3.5,3.75,4}))))</f>
        <v/>
      </c>
      <c r="K435" s="5" t="str">
        <f>IF(COUNT($A435)=0,"",IF($A435&lt;&gt;DR!$B437,"ERR",DR!AH437))</f>
        <v/>
      </c>
      <c r="L435" s="2" t="str">
        <f>IF(COUNT($A435)=0,"",IF(K435="3E","3E",IF(K435="","I",LOOKUP(K435/M$2,{0,0.4,0.45,0.5,0.55,0.6,0.65,0.7,0.75,0.8,1},{"F","D","C","C+","B-","B","B+","A-","A","A+"}))))</f>
        <v/>
      </c>
      <c r="M435" s="99" t="str">
        <f>IF(COUNT($A435)=0,"",IF(K435="","--",IF(K435="3E","3E",LOOKUP(K435/M$2,{0,0.4,0.45,0.5,0.55,0.6,0.65,0.7,0.75,0.8,1},{0,2,2.25,2.5,2.75,3,3.25,3.5,3.75,4}))))</f>
        <v/>
      </c>
      <c r="N435" s="5" t="str">
        <f>IF(COUNT($A435)=0,"",IF($A435&lt;&gt;DR!$B437,"ERR",DR!AP437))</f>
        <v/>
      </c>
      <c r="O435" s="2" t="str">
        <f>IF(COUNT($A435)=0,"",IF(N435="3E","3E",IF(N435="","I",LOOKUP(N435/P$2,{0,0.4,0.45,0.5,0.55,0.6,0.65,0.7,0.75,0.8,1},{"F","D","C","C+","B-","B","B+","A-","A","A+"}))))</f>
        <v/>
      </c>
      <c r="P435" s="99" t="str">
        <f>IF(COUNT($A435)=0,"",IF(N435="","--",IF(N435="3E","3E",LOOKUP(N435/P$2,{0,0.4,0.45,0.5,0.55,0.6,0.65,0.7,0.75,0.8,1},{0,2,2.25,2.5,2.75,3,3.25,3.5,3.75,4}))))</f>
        <v/>
      </c>
      <c r="Q435" s="5" t="str">
        <f>IF(COUNT($A435)=0,"",IF($A435&lt;&gt;DR!$B437,"ERR",DR!AX437))</f>
        <v/>
      </c>
      <c r="R435" s="2" t="str">
        <f>IF(COUNT($A435)=0,"",IF(Q435="3E","3E",IF(Q435="","I",LOOKUP(Q435/S$2,{0,0.4,0.45,0.5,0.55,0.6,0.65,0.7,0.75,0.8,1},{"F","D","C","C+","B-","B","B+","A-","A","A+"}))))</f>
        <v/>
      </c>
      <c r="S435" s="99" t="str">
        <f>IF(COUNT($A435)=0,"",IF(Q435="","--",IF(Q435="3E","3E",LOOKUP(Q435/S$2,{0,0.4,0.45,0.5,0.55,0.6,0.65,0.7,0.75,0.8,1},{0,2,2.25,2.5,2.75,3,3.25,3.5,3.75,4}))))</f>
        <v/>
      </c>
      <c r="T435" s="5" t="str">
        <f>IF(OR(COUNT($A435)=0,DR!BZ437=""),"",IF($A435&lt;&gt;DR!$B437,"ERR",DR!BZ437))</f>
        <v/>
      </c>
      <c r="U435" s="2" t="str">
        <f>IF(COUNT($A435)=0,"",IF(T435="3E","3E",IF(T435="","I",LOOKUP(T435/V$2,{0,0.4,0.45,0.5,0.55,0.6,0.65,0.7,0.75,0.8,1},{"F","D","C","C+","B-","B","B+","A-","A","A+"}))))</f>
        <v/>
      </c>
      <c r="V435" s="99" t="str">
        <f>IF(COUNT($A435)=0,"",IF(T435="","--",IF(T435="3E","3E",LOOKUP(T435/V$2,{0,0.4,0.45,0.5,0.55,0.6,0.65,0.7,0.75,0.8,1},{0,2,2.25,2.5,2.75,3,3.25,3.5,3.75,4}))))</f>
        <v/>
      </c>
      <c r="W435" s="5" t="str">
        <f>IF(COUNT($A435)=0,"",IF($A435&lt;&gt;DR!$B437,"ERR",IF(DR!$A437="IM",DR!CL437,DR!CK437)))</f>
        <v/>
      </c>
      <c r="X435" s="2" t="str">
        <f>IF(COUNT($A435)=0,"",IF(W435="3E","3E",IF(W435="","I",LOOKUP(W435/Y$2,{0,0.4,0.45,0.5,0.55,0.6,0.65,0.7,0.75,0.8,1},{"F","D","C","C+","B-","B","B+","A-","A","A+"}))))</f>
        <v/>
      </c>
      <c r="Y435" s="99" t="str">
        <f>IF(COUNT($A435)=0,"",IF(W435="","--",IF(W435="3E","3E",LOOKUP(W435/Y$2,{0,0.4,0.45,0.5,0.55,0.6,0.65,0.7,0.75,0.8,1},{0,2,2.25,2.5,2.75,3,3.25,3.5,3.75,4}))))</f>
        <v/>
      </c>
      <c r="Z435" s="5" t="str">
        <f>IF(COUNT($A435)=0,"",IF($A435&lt;&gt;DR!$B437,"ERR",DR!BF437))</f>
        <v/>
      </c>
      <c r="AA435" s="2" t="str">
        <f>IF(COUNT($A435)=0,"",IF(Z435="3E","3E",IF(Z435="","I",LOOKUP(Z435/AB$2,{0,0.4,0.45,0.5,0.55,0.6,0.65,0.7,0.75,0.8,1},{"F","D","C","C+","B-","B","B+","A-","A","A+"}))))</f>
        <v/>
      </c>
      <c r="AB435" s="99" t="str">
        <f>IF(COUNT($A435)=0,"",IF(Z435="","--",IF(Z435="3E","3E",LOOKUP(Z435/AB$2,{0,0.4,0.45,0.5,0.55,0.6,0.65,0.7,0.75,0.8,1},{0,2,2.25,2.5,2.75,3,3.25,3.5,3.75,4}))))</f>
        <v/>
      </c>
      <c r="AC435" s="5" t="str">
        <f>IF(COUNT($A435)=0,"",IF($A435&lt;&gt;DR!$B437,"ERR",DR!BG437))</f>
        <v/>
      </c>
      <c r="AD435" s="2" t="str">
        <f>IF(COUNT($A435)=0,"",IF(AC435="3E","3E",IF(AC435="","I",LOOKUP(AC435/AE$2,{0,0.4,0.45,0.5,0.55,0.6,0.65,0.7,0.75,0.8,1},{"F","D","C","C+","B-","B","B+","A-","A","A+"}))))</f>
        <v/>
      </c>
      <c r="AE435" s="99" t="str">
        <f>IF(COUNT($A435)=0,"",IF(AC435="","--",IF(AC435="3E","3E",LOOKUP(AC435/AE$2,{0,0.4,0.45,0.5,0.55,0.6,0.65,0.7,0.75,0.8,1},{0,2,2.25,2.5,2.75,3,3.25,3.5,3.75,4}))))</f>
        <v/>
      </c>
      <c r="AF435" s="5" t="str">
        <f>IF(COUNT($A435)=0,"",IF($A435&lt;&gt;DR!$B437,"ERR",DR!BQ437))</f>
        <v/>
      </c>
      <c r="AG435" s="2" t="str">
        <f>IF(COUNT($A435)=0,"",IF(AF435="3E","3E",IF(AF435="","I",LOOKUP(AF435/AH$2,{0,0.4,0.45,0.5,0.55,0.6,0.65,0.7,0.75,0.8,1},{"F","D","C","C+","B-","B","B+","A-","A","A+"}))))</f>
        <v/>
      </c>
      <c r="AH435" s="99" t="str">
        <f>IF(COUNT($A435)=0,"",IF(AF435="","--",IF(AF435="3E","3E",LOOKUP(AF435/AH$2,{0,0.4,0.45,0.5,0.55,0.6,0.65,0.7,0.75,0.8,1},{0,2,2.25,2.5,2.75,3,3.25,3.5,3.75,4}))))</f>
        <v/>
      </c>
      <c r="AI435" s="5" t="str">
        <f>IF(COUNT($A435)=0,"",IF($A435&lt;&gt;DR!$B437,"ERR",DR!BY437))</f>
        <v/>
      </c>
      <c r="AJ435" s="2" t="str">
        <f>IF(COUNT($A435)=0,"",IF(AI435="3E","3E",IF(AI435="","I",LOOKUP(AI435/AK$2,{0,0.4,0.45,0.5,0.55,0.6,0.65,0.7,0.75,0.8,1},{"F","D","C","C+","B-","B","B+","A-","A","A+"}))))</f>
        <v/>
      </c>
      <c r="AK435" s="103" t="str">
        <f>IF(COUNT($A435)=0,"",IF(AI435="","--",IF(AI435="3E","3E",LOOKUP(AI435/AK$2,{0,0.4,0.45,0.5,0.55,0.6,0.65,0.7,0.75,0.8,1},{0,2,2.25,2.5,2.75,3,3.25,3.5,3.75,4}))))</f>
        <v/>
      </c>
      <c r="AL435" s="94" t="str">
        <f>IFERROR(IF(COUNT($A435)=0,"",IF(COUNT(W435)=0,"--",IF(COUNTIF(B435:AK435,"3E")&gt;0,"3E",SUM(IF(D435&gt;=2,D435*$D$3),IF(G435&gt;=2,G435*$G$3),IF(J435&gt;=2,J435*$J$3),IF(M435&gt;=2,M435*$M$3),IF(P435&gt;=2,P435*$P$3),IF(S435&gt;=2,S435*$S$3),IF(V435&gt;=2,V435*$V$3),IF(Y435&gt;=2,Y435*$Y$3),IF(AB435&gt;=2,AB435*$AB$3),IF(AE435&gt;=2,AE435*$AE$3),IF(AH435&gt;=2,AH435*$AH$3),IF(AK435&gt;=2,AK435*$AK$3))))),"")</f>
        <v/>
      </c>
      <c r="AM435" s="4" t="str">
        <f>IF(COUNT($A435)=0,"",IF(COUNT(W435)=0,"--",IF(COUNTIF(B435:Y435,"3E")&gt;0,"3E",TRUNC(SUM(IF(N(D435)&gt;=2,D$3*D435,0),IF(N(G435)&gt;=2,G$3*G435,0),IF(N(J435)&gt;=2,J$3*J435,0),IF(N(M435)&gt;=2,M$3*M435,0),IF(N(P435)&gt;=2,P$3*P435,0),IF(N(S435)&gt;=2,S$3*S435,0),IF(N(AB435)&gt;=2,AB$3*AB435,0),IF(N(AE435)&gt;=2,AE$3*AE435,0),IF(N(AH435)&gt;=2,AH$3*AH435,0),IF(N(V435)&gt;=2,V$3*V435,0),IF(N(Y435)&gt;=2,Y$3*Y435,0))/TCP,3))))</f>
        <v/>
      </c>
      <c r="AN435" s="2" t="str">
        <f>IFERROR(IF(COUNT($A435)=0,"",IF(COUNT(W435)=0,"--",IF(COUNTIF(B435:AK435,"3E")&gt;0,"3E",SUM(IF(D435&gt;=2,$D$3),IF(G435&gt;=2,$G$3),IF(J435&gt;=2,$J$3),IF(M435&gt;=2,$M$3),IF(P435&gt;=2,$P$3),IF(S435&gt;=2,$S$3),IF(V435&gt;=2,$V$3),IF(Y435&gt;=2,$Y$3),IF(AB435&gt;=2,$AB$3),IF(AE435&gt;=2,$AE$3),IF(AH435&gt;=2,$AH$3),IF(AK435&gt;=2,$AK$3))))),"")</f>
        <v/>
      </c>
      <c r="AO435" s="2" t="str">
        <f>IF(AM435="3E","3E",IF(COUNT($A435)=0,"",IF(COUNT(AK435)=0,"I",LOOKUP(AM435,{0,2,2.25,2.5,2.75,3,3.25,3.5,3.75,4},{"F","D","C","C+","B-","B","B+","A-","A","A+"}))))</f>
        <v/>
      </c>
      <c r="AP435" s="2" t="str">
        <f>IF(AM435="3E","3E",IF(OR(COUNT($A435)=0,COUNT(W435)=0),"",IF(AND(Y435&gt;=2,AM435&gt;=2,AN435&gt;=28),"PASS","FAIL")))</f>
        <v/>
      </c>
      <c r="AQ435" s="2" t="str">
        <f>IF(COUNT($A435)=0,"",IF(AP435="3E","3E",IF(AP435="PASS",CONCATENATE(IF(N(D435)&lt;2,"411F,",""),IF(N(G435)&lt;2,"412F,",""),IF(N(J435)&lt;2,"413F,",""),IF(N(M435)&lt;2,"421F,",""),IF(N(P435)&lt;2,"422F,",""),IF(N(S435)&lt;2,"423F,",""),IF(N(AB435)&lt;2,"431F,",""),IF(N(AE435)&lt;2,"432F,",""),IF(N(AH435)&lt;2,"433F,","")),"")))</f>
        <v/>
      </c>
      <c r="AR435" s="6" t="str">
        <f t="shared" si="7"/>
        <v/>
      </c>
    </row>
    <row r="436" spans="1:44" ht="18.95" customHeight="1" x14ac:dyDescent="0.25">
      <c r="A436" s="93" t="str">
        <f>IF(DR!$B438="","",DR!$B438)</f>
        <v/>
      </c>
      <c r="B436" s="5" t="str">
        <f>IF(COUNT($A436)=0,"",IF($A436&lt;&gt;DR!$B438,"ERR",DR!J438))</f>
        <v/>
      </c>
      <c r="C436" s="2" t="str">
        <f>IF(COUNT($A436)=0,"",IF(B436="3E","3E",IF(B436="","I",LOOKUP(B436/D$2,{0,0.4,0.45,0.5,0.55,0.6,0.65,0.7,0.75,0.8,1},{"F","D","C","C+","B-","B","B+","A-","A","A+"}))))</f>
        <v/>
      </c>
      <c r="D436" s="99" t="str">
        <f>IF(COUNT($A436)=0,"",IF(B436="","--",IF(B436="3E","3E",LOOKUP(B436/D$2,{0,0.4,0.45,0.5,0.55,0.6,0.65,0.7,0.75,0.8,1},{0,2,2.25,2.5,2.75,3,3.25,3.5,3.75,4}))))</f>
        <v/>
      </c>
      <c r="E436" s="5" t="str">
        <f>IF(COUNT($A436)=0,"",IF($A436&lt;&gt;DR!$B438,"ERR",DR!R438))</f>
        <v/>
      </c>
      <c r="F436" s="2" t="str">
        <f>IF(COUNT($A436)=0,"",IF(E436="3E","3E",IF(E436="","I",LOOKUP(E436/G$2,{0,0.4,0.45,0.5,0.55,0.6,0.65,0.7,0.75,0.8,1},{"F","D","C","C+","B-","B","B+","A-","A","A+"}))))</f>
        <v/>
      </c>
      <c r="G436" s="99" t="str">
        <f>IF(COUNT($A436)=0,"",IF(E436="","--",IF(E436="3E","3E",LOOKUP(E436/G$2,{0,0.4,0.45,0.5,0.55,0.6,0.65,0.7,0.75,0.8,1},{0,2,2.25,2.5,2.75,3,3.25,3.5,3.75,4}))))</f>
        <v/>
      </c>
      <c r="H436" s="5" t="str">
        <f>IF(COUNT($A436)=0,"",IF($A436&lt;&gt;DR!$B438,"ERR",DR!Z438))</f>
        <v/>
      </c>
      <c r="I436" s="2" t="str">
        <f>IF(COUNT($A436)=0,"",IF(H436="3E","3E",IF(H436="","I",LOOKUP(H436/J$2,{0,0.4,0.45,0.5,0.55,0.6,0.65,0.7,0.75,0.8,1},{"F","D","C","C+","B-","B","B+","A-","A","A+"}))))</f>
        <v/>
      </c>
      <c r="J436" s="99" t="str">
        <f>IF(COUNT($A436)=0,"",IF(H436="","--",IF(H436="3E","3E",LOOKUP(H436/J$2,{0,0.4,0.45,0.5,0.55,0.6,0.65,0.7,0.75,0.8,1},{0,2,2.25,2.5,2.75,3,3.25,3.5,3.75,4}))))</f>
        <v/>
      </c>
      <c r="K436" s="5" t="str">
        <f>IF(COUNT($A436)=0,"",IF($A436&lt;&gt;DR!$B438,"ERR",DR!AH438))</f>
        <v/>
      </c>
      <c r="L436" s="2" t="str">
        <f>IF(COUNT($A436)=0,"",IF(K436="3E","3E",IF(K436="","I",LOOKUP(K436/M$2,{0,0.4,0.45,0.5,0.55,0.6,0.65,0.7,0.75,0.8,1},{"F","D","C","C+","B-","B","B+","A-","A","A+"}))))</f>
        <v/>
      </c>
      <c r="M436" s="99" t="str">
        <f>IF(COUNT($A436)=0,"",IF(K436="","--",IF(K436="3E","3E",LOOKUP(K436/M$2,{0,0.4,0.45,0.5,0.55,0.6,0.65,0.7,0.75,0.8,1},{0,2,2.25,2.5,2.75,3,3.25,3.5,3.75,4}))))</f>
        <v/>
      </c>
      <c r="N436" s="5" t="str">
        <f>IF(COUNT($A436)=0,"",IF($A436&lt;&gt;DR!$B438,"ERR",DR!AP438))</f>
        <v/>
      </c>
      <c r="O436" s="2" t="str">
        <f>IF(COUNT($A436)=0,"",IF(N436="3E","3E",IF(N436="","I",LOOKUP(N436/P$2,{0,0.4,0.45,0.5,0.55,0.6,0.65,0.7,0.75,0.8,1},{"F","D","C","C+","B-","B","B+","A-","A","A+"}))))</f>
        <v/>
      </c>
      <c r="P436" s="99" t="str">
        <f>IF(COUNT($A436)=0,"",IF(N436="","--",IF(N436="3E","3E",LOOKUP(N436/P$2,{0,0.4,0.45,0.5,0.55,0.6,0.65,0.7,0.75,0.8,1},{0,2,2.25,2.5,2.75,3,3.25,3.5,3.75,4}))))</f>
        <v/>
      </c>
      <c r="Q436" s="5" t="str">
        <f>IF(COUNT($A436)=0,"",IF($A436&lt;&gt;DR!$B438,"ERR",DR!AX438))</f>
        <v/>
      </c>
      <c r="R436" s="2" t="str">
        <f>IF(COUNT($A436)=0,"",IF(Q436="3E","3E",IF(Q436="","I",LOOKUP(Q436/S$2,{0,0.4,0.45,0.5,0.55,0.6,0.65,0.7,0.75,0.8,1},{"F","D","C","C+","B-","B","B+","A-","A","A+"}))))</f>
        <v/>
      </c>
      <c r="S436" s="99" t="str">
        <f>IF(COUNT($A436)=0,"",IF(Q436="","--",IF(Q436="3E","3E",LOOKUP(Q436/S$2,{0,0.4,0.45,0.5,0.55,0.6,0.65,0.7,0.75,0.8,1},{0,2,2.25,2.5,2.75,3,3.25,3.5,3.75,4}))))</f>
        <v/>
      </c>
      <c r="T436" s="5" t="str">
        <f>IF(OR(COUNT($A436)=0,DR!BZ438=""),"",IF($A436&lt;&gt;DR!$B438,"ERR",DR!BZ438))</f>
        <v/>
      </c>
      <c r="U436" s="2" t="str">
        <f>IF(COUNT($A436)=0,"",IF(T436="3E","3E",IF(T436="","I",LOOKUP(T436/V$2,{0,0.4,0.45,0.5,0.55,0.6,0.65,0.7,0.75,0.8,1},{"F","D","C","C+","B-","B","B+","A-","A","A+"}))))</f>
        <v/>
      </c>
      <c r="V436" s="99" t="str">
        <f>IF(COUNT($A436)=0,"",IF(T436="","--",IF(T436="3E","3E",LOOKUP(T436/V$2,{0,0.4,0.45,0.5,0.55,0.6,0.65,0.7,0.75,0.8,1},{0,2,2.25,2.5,2.75,3,3.25,3.5,3.75,4}))))</f>
        <v/>
      </c>
      <c r="W436" s="5" t="str">
        <f>IF(COUNT($A436)=0,"",IF($A436&lt;&gt;DR!$B438,"ERR",IF(DR!$A438="IM",DR!CL438,DR!CK438)))</f>
        <v/>
      </c>
      <c r="X436" s="2" t="str">
        <f>IF(COUNT($A436)=0,"",IF(W436="3E","3E",IF(W436="","I",LOOKUP(W436/Y$2,{0,0.4,0.45,0.5,0.55,0.6,0.65,0.7,0.75,0.8,1},{"F","D","C","C+","B-","B","B+","A-","A","A+"}))))</f>
        <v/>
      </c>
      <c r="Y436" s="99" t="str">
        <f>IF(COUNT($A436)=0,"",IF(W436="","--",IF(W436="3E","3E",LOOKUP(W436/Y$2,{0,0.4,0.45,0.5,0.55,0.6,0.65,0.7,0.75,0.8,1},{0,2,2.25,2.5,2.75,3,3.25,3.5,3.75,4}))))</f>
        <v/>
      </c>
      <c r="Z436" s="5" t="str">
        <f>IF(COUNT($A436)=0,"",IF($A436&lt;&gt;DR!$B438,"ERR",DR!BF438))</f>
        <v/>
      </c>
      <c r="AA436" s="2" t="str">
        <f>IF(COUNT($A436)=0,"",IF(Z436="3E","3E",IF(Z436="","I",LOOKUP(Z436/AB$2,{0,0.4,0.45,0.5,0.55,0.6,0.65,0.7,0.75,0.8,1},{"F","D","C","C+","B-","B","B+","A-","A","A+"}))))</f>
        <v/>
      </c>
      <c r="AB436" s="99" t="str">
        <f>IF(COUNT($A436)=0,"",IF(Z436="","--",IF(Z436="3E","3E",LOOKUP(Z436/AB$2,{0,0.4,0.45,0.5,0.55,0.6,0.65,0.7,0.75,0.8,1},{0,2,2.25,2.5,2.75,3,3.25,3.5,3.75,4}))))</f>
        <v/>
      </c>
      <c r="AC436" s="5" t="str">
        <f>IF(COUNT($A436)=0,"",IF($A436&lt;&gt;DR!$B438,"ERR",DR!BG438))</f>
        <v/>
      </c>
      <c r="AD436" s="2" t="str">
        <f>IF(COUNT($A436)=0,"",IF(AC436="3E","3E",IF(AC436="","I",LOOKUP(AC436/AE$2,{0,0.4,0.45,0.5,0.55,0.6,0.65,0.7,0.75,0.8,1},{"F","D","C","C+","B-","B","B+","A-","A","A+"}))))</f>
        <v/>
      </c>
      <c r="AE436" s="99" t="str">
        <f>IF(COUNT($A436)=0,"",IF(AC436="","--",IF(AC436="3E","3E",LOOKUP(AC436/AE$2,{0,0.4,0.45,0.5,0.55,0.6,0.65,0.7,0.75,0.8,1},{0,2,2.25,2.5,2.75,3,3.25,3.5,3.75,4}))))</f>
        <v/>
      </c>
      <c r="AF436" s="5" t="str">
        <f>IF(COUNT($A436)=0,"",IF($A436&lt;&gt;DR!$B438,"ERR",DR!BQ438))</f>
        <v/>
      </c>
      <c r="AG436" s="2" t="str">
        <f>IF(COUNT($A436)=0,"",IF(AF436="3E","3E",IF(AF436="","I",LOOKUP(AF436/AH$2,{0,0.4,0.45,0.5,0.55,0.6,0.65,0.7,0.75,0.8,1},{"F","D","C","C+","B-","B","B+","A-","A","A+"}))))</f>
        <v/>
      </c>
      <c r="AH436" s="99" t="str">
        <f>IF(COUNT($A436)=0,"",IF(AF436="","--",IF(AF436="3E","3E",LOOKUP(AF436/AH$2,{0,0.4,0.45,0.5,0.55,0.6,0.65,0.7,0.75,0.8,1},{0,2,2.25,2.5,2.75,3,3.25,3.5,3.75,4}))))</f>
        <v/>
      </c>
      <c r="AI436" s="5" t="str">
        <f>IF(COUNT($A436)=0,"",IF($A436&lt;&gt;DR!$B438,"ERR",DR!BY438))</f>
        <v/>
      </c>
      <c r="AJ436" s="2" t="str">
        <f>IF(COUNT($A436)=0,"",IF(AI436="3E","3E",IF(AI436="","I",LOOKUP(AI436/AK$2,{0,0.4,0.45,0.5,0.55,0.6,0.65,0.7,0.75,0.8,1},{"F","D","C","C+","B-","B","B+","A-","A","A+"}))))</f>
        <v/>
      </c>
      <c r="AK436" s="103" t="str">
        <f>IF(COUNT($A436)=0,"",IF(AI436="","--",IF(AI436="3E","3E",LOOKUP(AI436/AK$2,{0,0.4,0.45,0.5,0.55,0.6,0.65,0.7,0.75,0.8,1},{0,2,2.25,2.5,2.75,3,3.25,3.5,3.75,4}))))</f>
        <v/>
      </c>
      <c r="AL436" s="94" t="str">
        <f>IFERROR(IF(COUNT($A436)=0,"",IF(COUNT(W436)=0,"--",IF(COUNTIF(B436:AK436,"3E")&gt;0,"3E",SUM(IF(D436&gt;=2,D436*$D$3),IF(G436&gt;=2,G436*$G$3),IF(J436&gt;=2,J436*$J$3),IF(M436&gt;=2,M436*$M$3),IF(P436&gt;=2,P436*$P$3),IF(S436&gt;=2,S436*$S$3),IF(V436&gt;=2,V436*$V$3),IF(Y436&gt;=2,Y436*$Y$3),IF(AB436&gt;=2,AB436*$AB$3),IF(AE436&gt;=2,AE436*$AE$3),IF(AH436&gt;=2,AH436*$AH$3),IF(AK436&gt;=2,AK436*$AK$3))))),"")</f>
        <v/>
      </c>
      <c r="AM436" s="4" t="str">
        <f>IF(COUNT($A436)=0,"",IF(COUNT(W436)=0,"--",IF(COUNTIF(B436:Y436,"3E")&gt;0,"3E",TRUNC(SUM(IF(N(D436)&gt;=2,D$3*D436,0),IF(N(G436)&gt;=2,G$3*G436,0),IF(N(J436)&gt;=2,J$3*J436,0),IF(N(M436)&gt;=2,M$3*M436,0),IF(N(P436)&gt;=2,P$3*P436,0),IF(N(S436)&gt;=2,S$3*S436,0),IF(N(AB436)&gt;=2,AB$3*AB436,0),IF(N(AE436)&gt;=2,AE$3*AE436,0),IF(N(AH436)&gt;=2,AH$3*AH436,0),IF(N(V436)&gt;=2,V$3*V436,0),IF(N(Y436)&gt;=2,Y$3*Y436,0))/TCP,3))))</f>
        <v/>
      </c>
      <c r="AN436" s="2" t="str">
        <f>IFERROR(IF(COUNT($A436)=0,"",IF(COUNT(W436)=0,"--",IF(COUNTIF(B436:AK436,"3E")&gt;0,"3E",SUM(IF(D436&gt;=2,$D$3),IF(G436&gt;=2,$G$3),IF(J436&gt;=2,$J$3),IF(M436&gt;=2,$M$3),IF(P436&gt;=2,$P$3),IF(S436&gt;=2,$S$3),IF(V436&gt;=2,$V$3),IF(Y436&gt;=2,$Y$3),IF(AB436&gt;=2,$AB$3),IF(AE436&gt;=2,$AE$3),IF(AH436&gt;=2,$AH$3),IF(AK436&gt;=2,$AK$3))))),"")</f>
        <v/>
      </c>
      <c r="AO436" s="2" t="str">
        <f>IF(AM436="3E","3E",IF(COUNT($A436)=0,"",IF(COUNT(AK436)=0,"I",LOOKUP(AM436,{0,2,2.25,2.5,2.75,3,3.25,3.5,3.75,4},{"F","D","C","C+","B-","B","B+","A-","A","A+"}))))</f>
        <v/>
      </c>
      <c r="AP436" s="2" t="str">
        <f>IF(AM436="3E","3E",IF(OR(COUNT($A436)=0,COUNT(W436)=0),"",IF(AND(Y436&gt;=2,AM436&gt;=2,AN436&gt;=28),"PASS","FAIL")))</f>
        <v/>
      </c>
      <c r="AQ436" s="2" t="str">
        <f>IF(COUNT($A436)=0,"",IF(AP436="3E","3E",IF(AP436="PASS",CONCATENATE(IF(N(D436)&lt;2,"411F,",""),IF(N(G436)&lt;2,"412F,",""),IF(N(J436)&lt;2,"413F,",""),IF(N(M436)&lt;2,"421F,",""),IF(N(P436)&lt;2,"422F,",""),IF(N(S436)&lt;2,"423F,",""),IF(N(AB436)&lt;2,"431F,",""),IF(N(AE436)&lt;2,"432F,",""),IF(N(AH436)&lt;2,"433F,","")),"")))</f>
        <v/>
      </c>
      <c r="AR436" s="6" t="str">
        <f t="shared" si="7"/>
        <v/>
      </c>
    </row>
    <row r="437" spans="1:44" ht="18.95" customHeight="1" x14ac:dyDescent="0.25">
      <c r="A437" s="93" t="str">
        <f>IF(DR!$B439="","",DR!$B439)</f>
        <v/>
      </c>
      <c r="B437" s="5" t="str">
        <f>IF(COUNT($A437)=0,"",IF($A437&lt;&gt;DR!$B439,"ERR",DR!J439))</f>
        <v/>
      </c>
      <c r="C437" s="2" t="str">
        <f>IF(COUNT($A437)=0,"",IF(B437="3E","3E",IF(B437="","I",LOOKUP(B437/D$2,{0,0.4,0.45,0.5,0.55,0.6,0.65,0.7,0.75,0.8,1},{"F","D","C","C+","B-","B","B+","A-","A","A+"}))))</f>
        <v/>
      </c>
      <c r="D437" s="99" t="str">
        <f>IF(COUNT($A437)=0,"",IF(B437="","--",IF(B437="3E","3E",LOOKUP(B437/D$2,{0,0.4,0.45,0.5,0.55,0.6,0.65,0.7,0.75,0.8,1},{0,2,2.25,2.5,2.75,3,3.25,3.5,3.75,4}))))</f>
        <v/>
      </c>
      <c r="E437" s="5" t="str">
        <f>IF(COUNT($A437)=0,"",IF($A437&lt;&gt;DR!$B439,"ERR",DR!R439))</f>
        <v/>
      </c>
      <c r="F437" s="2" t="str">
        <f>IF(COUNT($A437)=0,"",IF(E437="3E","3E",IF(E437="","I",LOOKUP(E437/G$2,{0,0.4,0.45,0.5,0.55,0.6,0.65,0.7,0.75,0.8,1},{"F","D","C","C+","B-","B","B+","A-","A","A+"}))))</f>
        <v/>
      </c>
      <c r="G437" s="99" t="str">
        <f>IF(COUNT($A437)=0,"",IF(E437="","--",IF(E437="3E","3E",LOOKUP(E437/G$2,{0,0.4,0.45,0.5,0.55,0.6,0.65,0.7,0.75,0.8,1},{0,2,2.25,2.5,2.75,3,3.25,3.5,3.75,4}))))</f>
        <v/>
      </c>
      <c r="H437" s="5" t="str">
        <f>IF(COUNT($A437)=0,"",IF($A437&lt;&gt;DR!$B439,"ERR",DR!Z439))</f>
        <v/>
      </c>
      <c r="I437" s="2" t="str">
        <f>IF(COUNT($A437)=0,"",IF(H437="3E","3E",IF(H437="","I",LOOKUP(H437/J$2,{0,0.4,0.45,0.5,0.55,0.6,0.65,0.7,0.75,0.8,1},{"F","D","C","C+","B-","B","B+","A-","A","A+"}))))</f>
        <v/>
      </c>
      <c r="J437" s="99" t="str">
        <f>IF(COUNT($A437)=0,"",IF(H437="","--",IF(H437="3E","3E",LOOKUP(H437/J$2,{0,0.4,0.45,0.5,0.55,0.6,0.65,0.7,0.75,0.8,1},{0,2,2.25,2.5,2.75,3,3.25,3.5,3.75,4}))))</f>
        <v/>
      </c>
      <c r="K437" s="5" t="str">
        <f>IF(COUNT($A437)=0,"",IF($A437&lt;&gt;DR!$B439,"ERR",DR!AH439))</f>
        <v/>
      </c>
      <c r="L437" s="2" t="str">
        <f>IF(COUNT($A437)=0,"",IF(K437="3E","3E",IF(K437="","I",LOOKUP(K437/M$2,{0,0.4,0.45,0.5,0.55,0.6,0.65,0.7,0.75,0.8,1},{"F","D","C","C+","B-","B","B+","A-","A","A+"}))))</f>
        <v/>
      </c>
      <c r="M437" s="99" t="str">
        <f>IF(COUNT($A437)=0,"",IF(K437="","--",IF(K437="3E","3E",LOOKUP(K437/M$2,{0,0.4,0.45,0.5,0.55,0.6,0.65,0.7,0.75,0.8,1},{0,2,2.25,2.5,2.75,3,3.25,3.5,3.75,4}))))</f>
        <v/>
      </c>
      <c r="N437" s="5" t="str">
        <f>IF(COUNT($A437)=0,"",IF($A437&lt;&gt;DR!$B439,"ERR",DR!AP439))</f>
        <v/>
      </c>
      <c r="O437" s="2" t="str">
        <f>IF(COUNT($A437)=0,"",IF(N437="3E","3E",IF(N437="","I",LOOKUP(N437/P$2,{0,0.4,0.45,0.5,0.55,0.6,0.65,0.7,0.75,0.8,1},{"F","D","C","C+","B-","B","B+","A-","A","A+"}))))</f>
        <v/>
      </c>
      <c r="P437" s="99" t="str">
        <f>IF(COUNT($A437)=0,"",IF(N437="","--",IF(N437="3E","3E",LOOKUP(N437/P$2,{0,0.4,0.45,0.5,0.55,0.6,0.65,0.7,0.75,0.8,1},{0,2,2.25,2.5,2.75,3,3.25,3.5,3.75,4}))))</f>
        <v/>
      </c>
      <c r="Q437" s="5" t="str">
        <f>IF(COUNT($A437)=0,"",IF($A437&lt;&gt;DR!$B439,"ERR",DR!AX439))</f>
        <v/>
      </c>
      <c r="R437" s="2" t="str">
        <f>IF(COUNT($A437)=0,"",IF(Q437="3E","3E",IF(Q437="","I",LOOKUP(Q437/S$2,{0,0.4,0.45,0.5,0.55,0.6,0.65,0.7,0.75,0.8,1},{"F","D","C","C+","B-","B","B+","A-","A","A+"}))))</f>
        <v/>
      </c>
      <c r="S437" s="99" t="str">
        <f>IF(COUNT($A437)=0,"",IF(Q437="","--",IF(Q437="3E","3E",LOOKUP(Q437/S$2,{0,0.4,0.45,0.5,0.55,0.6,0.65,0.7,0.75,0.8,1},{0,2,2.25,2.5,2.75,3,3.25,3.5,3.75,4}))))</f>
        <v/>
      </c>
      <c r="T437" s="5" t="str">
        <f>IF(OR(COUNT($A437)=0,DR!BZ439=""),"",IF($A437&lt;&gt;DR!$B439,"ERR",DR!BZ439))</f>
        <v/>
      </c>
      <c r="U437" s="2" t="str">
        <f>IF(COUNT($A437)=0,"",IF(T437="3E","3E",IF(T437="","I",LOOKUP(T437/V$2,{0,0.4,0.45,0.5,0.55,0.6,0.65,0.7,0.75,0.8,1},{"F","D","C","C+","B-","B","B+","A-","A","A+"}))))</f>
        <v/>
      </c>
      <c r="V437" s="99" t="str">
        <f>IF(COUNT($A437)=0,"",IF(T437="","--",IF(T437="3E","3E",LOOKUP(T437/V$2,{0,0.4,0.45,0.5,0.55,0.6,0.65,0.7,0.75,0.8,1},{0,2,2.25,2.5,2.75,3,3.25,3.5,3.75,4}))))</f>
        <v/>
      </c>
      <c r="W437" s="5" t="str">
        <f>IF(COUNT($A437)=0,"",IF($A437&lt;&gt;DR!$B439,"ERR",IF(DR!$A439="IM",DR!CL439,DR!CK439)))</f>
        <v/>
      </c>
      <c r="X437" s="2" t="str">
        <f>IF(COUNT($A437)=0,"",IF(W437="3E","3E",IF(W437="","I",LOOKUP(W437/Y$2,{0,0.4,0.45,0.5,0.55,0.6,0.65,0.7,0.75,0.8,1},{"F","D","C","C+","B-","B","B+","A-","A","A+"}))))</f>
        <v/>
      </c>
      <c r="Y437" s="99" t="str">
        <f>IF(COUNT($A437)=0,"",IF(W437="","--",IF(W437="3E","3E",LOOKUP(W437/Y$2,{0,0.4,0.45,0.5,0.55,0.6,0.65,0.7,0.75,0.8,1},{0,2,2.25,2.5,2.75,3,3.25,3.5,3.75,4}))))</f>
        <v/>
      </c>
      <c r="Z437" s="5" t="str">
        <f>IF(COUNT($A437)=0,"",IF($A437&lt;&gt;DR!$B439,"ERR",DR!BF439))</f>
        <v/>
      </c>
      <c r="AA437" s="2" t="str">
        <f>IF(COUNT($A437)=0,"",IF(Z437="3E","3E",IF(Z437="","I",LOOKUP(Z437/AB$2,{0,0.4,0.45,0.5,0.55,0.6,0.65,0.7,0.75,0.8,1},{"F","D","C","C+","B-","B","B+","A-","A","A+"}))))</f>
        <v/>
      </c>
      <c r="AB437" s="99" t="str">
        <f>IF(COUNT($A437)=0,"",IF(Z437="","--",IF(Z437="3E","3E",LOOKUP(Z437/AB$2,{0,0.4,0.45,0.5,0.55,0.6,0.65,0.7,0.75,0.8,1},{0,2,2.25,2.5,2.75,3,3.25,3.5,3.75,4}))))</f>
        <v/>
      </c>
      <c r="AC437" s="5" t="str">
        <f>IF(COUNT($A437)=0,"",IF($A437&lt;&gt;DR!$B439,"ERR",DR!BG439))</f>
        <v/>
      </c>
      <c r="AD437" s="2" t="str">
        <f>IF(COUNT($A437)=0,"",IF(AC437="3E","3E",IF(AC437="","I",LOOKUP(AC437/AE$2,{0,0.4,0.45,0.5,0.55,0.6,0.65,0.7,0.75,0.8,1},{"F","D","C","C+","B-","B","B+","A-","A","A+"}))))</f>
        <v/>
      </c>
      <c r="AE437" s="99" t="str">
        <f>IF(COUNT($A437)=0,"",IF(AC437="","--",IF(AC437="3E","3E",LOOKUP(AC437/AE$2,{0,0.4,0.45,0.5,0.55,0.6,0.65,0.7,0.75,0.8,1},{0,2,2.25,2.5,2.75,3,3.25,3.5,3.75,4}))))</f>
        <v/>
      </c>
      <c r="AF437" s="5" t="str">
        <f>IF(COUNT($A437)=0,"",IF($A437&lt;&gt;DR!$B439,"ERR",DR!BQ439))</f>
        <v/>
      </c>
      <c r="AG437" s="2" t="str">
        <f>IF(COUNT($A437)=0,"",IF(AF437="3E","3E",IF(AF437="","I",LOOKUP(AF437/AH$2,{0,0.4,0.45,0.5,0.55,0.6,0.65,0.7,0.75,0.8,1},{"F","D","C","C+","B-","B","B+","A-","A","A+"}))))</f>
        <v/>
      </c>
      <c r="AH437" s="99" t="str">
        <f>IF(COUNT($A437)=0,"",IF(AF437="","--",IF(AF437="3E","3E",LOOKUP(AF437/AH$2,{0,0.4,0.45,0.5,0.55,0.6,0.65,0.7,0.75,0.8,1},{0,2,2.25,2.5,2.75,3,3.25,3.5,3.75,4}))))</f>
        <v/>
      </c>
      <c r="AI437" s="5" t="str">
        <f>IF(COUNT($A437)=0,"",IF($A437&lt;&gt;DR!$B439,"ERR",DR!BY439))</f>
        <v/>
      </c>
      <c r="AJ437" s="2" t="str">
        <f>IF(COUNT($A437)=0,"",IF(AI437="3E","3E",IF(AI437="","I",LOOKUP(AI437/AK$2,{0,0.4,0.45,0.5,0.55,0.6,0.65,0.7,0.75,0.8,1},{"F","D","C","C+","B-","B","B+","A-","A","A+"}))))</f>
        <v/>
      </c>
      <c r="AK437" s="103" t="str">
        <f>IF(COUNT($A437)=0,"",IF(AI437="","--",IF(AI437="3E","3E",LOOKUP(AI437/AK$2,{0,0.4,0.45,0.5,0.55,0.6,0.65,0.7,0.75,0.8,1},{0,2,2.25,2.5,2.75,3,3.25,3.5,3.75,4}))))</f>
        <v/>
      </c>
      <c r="AL437" s="94" t="str">
        <f>IFERROR(IF(COUNT($A437)=0,"",IF(COUNT(W437)=0,"--",IF(COUNTIF(B437:AK437,"3E")&gt;0,"3E",SUM(IF(D437&gt;=2,D437*$D$3),IF(G437&gt;=2,G437*$G$3),IF(J437&gt;=2,J437*$J$3),IF(M437&gt;=2,M437*$M$3),IF(P437&gt;=2,P437*$P$3),IF(S437&gt;=2,S437*$S$3),IF(V437&gt;=2,V437*$V$3),IF(Y437&gt;=2,Y437*$Y$3),IF(AB437&gt;=2,AB437*$AB$3),IF(AE437&gt;=2,AE437*$AE$3),IF(AH437&gt;=2,AH437*$AH$3),IF(AK437&gt;=2,AK437*$AK$3))))),"")</f>
        <v/>
      </c>
      <c r="AM437" s="4" t="str">
        <f>IF(COUNT($A437)=0,"",IF(COUNT(W437)=0,"--",IF(COUNTIF(B437:Y437,"3E")&gt;0,"3E",TRUNC(SUM(IF(N(D437)&gt;=2,D$3*D437,0),IF(N(G437)&gt;=2,G$3*G437,0),IF(N(J437)&gt;=2,J$3*J437,0),IF(N(M437)&gt;=2,M$3*M437,0),IF(N(P437)&gt;=2,P$3*P437,0),IF(N(S437)&gt;=2,S$3*S437,0),IF(N(AB437)&gt;=2,AB$3*AB437,0),IF(N(AE437)&gt;=2,AE$3*AE437,0),IF(N(AH437)&gt;=2,AH$3*AH437,0),IF(N(V437)&gt;=2,V$3*V437,0),IF(N(Y437)&gt;=2,Y$3*Y437,0))/TCP,3))))</f>
        <v/>
      </c>
      <c r="AN437" s="2" t="str">
        <f>IFERROR(IF(COUNT($A437)=0,"",IF(COUNT(W437)=0,"--",IF(COUNTIF(B437:AK437,"3E")&gt;0,"3E",SUM(IF(D437&gt;=2,$D$3),IF(G437&gt;=2,$G$3),IF(J437&gt;=2,$J$3),IF(M437&gt;=2,$M$3),IF(P437&gt;=2,$P$3),IF(S437&gt;=2,$S$3),IF(V437&gt;=2,$V$3),IF(Y437&gt;=2,$Y$3),IF(AB437&gt;=2,$AB$3),IF(AE437&gt;=2,$AE$3),IF(AH437&gt;=2,$AH$3),IF(AK437&gt;=2,$AK$3))))),"")</f>
        <v/>
      </c>
      <c r="AO437" s="2" t="str">
        <f>IF(AM437="3E","3E",IF(COUNT($A437)=0,"",IF(COUNT(AK437)=0,"I",LOOKUP(AM437,{0,2,2.25,2.5,2.75,3,3.25,3.5,3.75,4},{"F","D","C","C+","B-","B","B+","A-","A","A+"}))))</f>
        <v/>
      </c>
      <c r="AP437" s="2" t="str">
        <f>IF(AM437="3E","3E",IF(OR(COUNT($A437)=0,COUNT(W437)=0),"",IF(AND(Y437&gt;=2,AM437&gt;=2,AN437&gt;=28),"PASS","FAIL")))</f>
        <v/>
      </c>
      <c r="AQ437" s="2" t="str">
        <f>IF(COUNT($A437)=0,"",IF(AP437="3E","3E",IF(AP437="PASS",CONCATENATE(IF(N(D437)&lt;2,"411F,",""),IF(N(G437)&lt;2,"412F,",""),IF(N(J437)&lt;2,"413F,",""),IF(N(M437)&lt;2,"421F,",""),IF(N(P437)&lt;2,"422F,",""),IF(N(S437)&lt;2,"423F,",""),IF(N(AB437)&lt;2,"431F,",""),IF(N(AE437)&lt;2,"432F,",""),IF(N(AH437)&lt;2,"433F,","")),"")))</f>
        <v/>
      </c>
      <c r="AR437" s="6" t="str">
        <f t="shared" si="7"/>
        <v/>
      </c>
    </row>
    <row r="438" spans="1:44" ht="18.95" customHeight="1" x14ac:dyDescent="0.25">
      <c r="A438" s="93" t="str">
        <f>IF(DR!$B440="","",DR!$B440)</f>
        <v/>
      </c>
      <c r="B438" s="5" t="str">
        <f>IF(COUNT($A438)=0,"",IF($A438&lt;&gt;DR!$B440,"ERR",DR!J440))</f>
        <v/>
      </c>
      <c r="C438" s="2" t="str">
        <f>IF(COUNT($A438)=0,"",IF(B438="3E","3E",IF(B438="","I",LOOKUP(B438/D$2,{0,0.4,0.45,0.5,0.55,0.6,0.65,0.7,0.75,0.8,1},{"F","D","C","C+","B-","B","B+","A-","A","A+"}))))</f>
        <v/>
      </c>
      <c r="D438" s="99" t="str">
        <f>IF(COUNT($A438)=0,"",IF(B438="","--",IF(B438="3E","3E",LOOKUP(B438/D$2,{0,0.4,0.45,0.5,0.55,0.6,0.65,0.7,0.75,0.8,1},{0,2,2.25,2.5,2.75,3,3.25,3.5,3.75,4}))))</f>
        <v/>
      </c>
      <c r="E438" s="5" t="str">
        <f>IF(COUNT($A438)=0,"",IF($A438&lt;&gt;DR!$B440,"ERR",DR!R440))</f>
        <v/>
      </c>
      <c r="F438" s="2" t="str">
        <f>IF(COUNT($A438)=0,"",IF(E438="3E","3E",IF(E438="","I",LOOKUP(E438/G$2,{0,0.4,0.45,0.5,0.55,0.6,0.65,0.7,0.75,0.8,1},{"F","D","C","C+","B-","B","B+","A-","A","A+"}))))</f>
        <v/>
      </c>
      <c r="G438" s="99" t="str">
        <f>IF(COUNT($A438)=0,"",IF(E438="","--",IF(E438="3E","3E",LOOKUP(E438/G$2,{0,0.4,0.45,0.5,0.55,0.6,0.65,0.7,0.75,0.8,1},{0,2,2.25,2.5,2.75,3,3.25,3.5,3.75,4}))))</f>
        <v/>
      </c>
      <c r="H438" s="5" t="str">
        <f>IF(COUNT($A438)=0,"",IF($A438&lt;&gt;DR!$B440,"ERR",DR!Z440))</f>
        <v/>
      </c>
      <c r="I438" s="2" t="str">
        <f>IF(COUNT($A438)=0,"",IF(H438="3E","3E",IF(H438="","I",LOOKUP(H438/J$2,{0,0.4,0.45,0.5,0.55,0.6,0.65,0.7,0.75,0.8,1},{"F","D","C","C+","B-","B","B+","A-","A","A+"}))))</f>
        <v/>
      </c>
      <c r="J438" s="99" t="str">
        <f>IF(COUNT($A438)=0,"",IF(H438="","--",IF(H438="3E","3E",LOOKUP(H438/J$2,{0,0.4,0.45,0.5,0.55,0.6,0.65,0.7,0.75,0.8,1},{0,2,2.25,2.5,2.75,3,3.25,3.5,3.75,4}))))</f>
        <v/>
      </c>
      <c r="K438" s="5" t="str">
        <f>IF(COUNT($A438)=0,"",IF($A438&lt;&gt;DR!$B440,"ERR",DR!AH440))</f>
        <v/>
      </c>
      <c r="L438" s="2" t="str">
        <f>IF(COUNT($A438)=0,"",IF(K438="3E","3E",IF(K438="","I",LOOKUP(K438/M$2,{0,0.4,0.45,0.5,0.55,0.6,0.65,0.7,0.75,0.8,1},{"F","D","C","C+","B-","B","B+","A-","A","A+"}))))</f>
        <v/>
      </c>
      <c r="M438" s="99" t="str">
        <f>IF(COUNT($A438)=0,"",IF(K438="","--",IF(K438="3E","3E",LOOKUP(K438/M$2,{0,0.4,0.45,0.5,0.55,0.6,0.65,0.7,0.75,0.8,1},{0,2,2.25,2.5,2.75,3,3.25,3.5,3.75,4}))))</f>
        <v/>
      </c>
      <c r="N438" s="5" t="str">
        <f>IF(COUNT($A438)=0,"",IF($A438&lt;&gt;DR!$B440,"ERR",DR!AP440))</f>
        <v/>
      </c>
      <c r="O438" s="2" t="str">
        <f>IF(COUNT($A438)=0,"",IF(N438="3E","3E",IF(N438="","I",LOOKUP(N438/P$2,{0,0.4,0.45,0.5,0.55,0.6,0.65,0.7,0.75,0.8,1},{"F","D","C","C+","B-","B","B+","A-","A","A+"}))))</f>
        <v/>
      </c>
      <c r="P438" s="99" t="str">
        <f>IF(COUNT($A438)=0,"",IF(N438="","--",IF(N438="3E","3E",LOOKUP(N438/P$2,{0,0.4,0.45,0.5,0.55,0.6,0.65,0.7,0.75,0.8,1},{0,2,2.25,2.5,2.75,3,3.25,3.5,3.75,4}))))</f>
        <v/>
      </c>
      <c r="Q438" s="5" t="str">
        <f>IF(COUNT($A438)=0,"",IF($A438&lt;&gt;DR!$B440,"ERR",DR!AX440))</f>
        <v/>
      </c>
      <c r="R438" s="2" t="str">
        <f>IF(COUNT($A438)=0,"",IF(Q438="3E","3E",IF(Q438="","I",LOOKUP(Q438/S$2,{0,0.4,0.45,0.5,0.55,0.6,0.65,0.7,0.75,0.8,1},{"F","D","C","C+","B-","B","B+","A-","A","A+"}))))</f>
        <v/>
      </c>
      <c r="S438" s="99" t="str">
        <f>IF(COUNT($A438)=0,"",IF(Q438="","--",IF(Q438="3E","3E",LOOKUP(Q438/S$2,{0,0.4,0.45,0.5,0.55,0.6,0.65,0.7,0.75,0.8,1},{0,2,2.25,2.5,2.75,3,3.25,3.5,3.75,4}))))</f>
        <v/>
      </c>
      <c r="T438" s="5" t="str">
        <f>IF(OR(COUNT($A438)=0,DR!BZ440=""),"",IF($A438&lt;&gt;DR!$B440,"ERR",DR!BZ440))</f>
        <v/>
      </c>
      <c r="U438" s="2" t="str">
        <f>IF(COUNT($A438)=0,"",IF(T438="3E","3E",IF(T438="","I",LOOKUP(T438/V$2,{0,0.4,0.45,0.5,0.55,0.6,0.65,0.7,0.75,0.8,1},{"F","D","C","C+","B-","B","B+","A-","A","A+"}))))</f>
        <v/>
      </c>
      <c r="V438" s="99" t="str">
        <f>IF(COUNT($A438)=0,"",IF(T438="","--",IF(T438="3E","3E",LOOKUP(T438/V$2,{0,0.4,0.45,0.5,0.55,0.6,0.65,0.7,0.75,0.8,1},{0,2,2.25,2.5,2.75,3,3.25,3.5,3.75,4}))))</f>
        <v/>
      </c>
      <c r="W438" s="5" t="str">
        <f>IF(COUNT($A438)=0,"",IF($A438&lt;&gt;DR!$B440,"ERR",IF(DR!$A440="IM",DR!CL440,DR!CK440)))</f>
        <v/>
      </c>
      <c r="X438" s="2" t="str">
        <f>IF(COUNT($A438)=0,"",IF(W438="3E","3E",IF(W438="","I",LOOKUP(W438/Y$2,{0,0.4,0.45,0.5,0.55,0.6,0.65,0.7,0.75,0.8,1},{"F","D","C","C+","B-","B","B+","A-","A","A+"}))))</f>
        <v/>
      </c>
      <c r="Y438" s="99" t="str">
        <f>IF(COUNT($A438)=0,"",IF(W438="","--",IF(W438="3E","3E",LOOKUP(W438/Y$2,{0,0.4,0.45,0.5,0.55,0.6,0.65,0.7,0.75,0.8,1},{0,2,2.25,2.5,2.75,3,3.25,3.5,3.75,4}))))</f>
        <v/>
      </c>
      <c r="Z438" s="5" t="str">
        <f>IF(COUNT($A438)=0,"",IF($A438&lt;&gt;DR!$B440,"ERR",DR!BF440))</f>
        <v/>
      </c>
      <c r="AA438" s="2" t="str">
        <f>IF(COUNT($A438)=0,"",IF(Z438="3E","3E",IF(Z438="","I",LOOKUP(Z438/AB$2,{0,0.4,0.45,0.5,0.55,0.6,0.65,0.7,0.75,0.8,1},{"F","D","C","C+","B-","B","B+","A-","A","A+"}))))</f>
        <v/>
      </c>
      <c r="AB438" s="99" t="str">
        <f>IF(COUNT($A438)=0,"",IF(Z438="","--",IF(Z438="3E","3E",LOOKUP(Z438/AB$2,{0,0.4,0.45,0.5,0.55,0.6,0.65,0.7,0.75,0.8,1},{0,2,2.25,2.5,2.75,3,3.25,3.5,3.75,4}))))</f>
        <v/>
      </c>
      <c r="AC438" s="5" t="str">
        <f>IF(COUNT($A438)=0,"",IF($A438&lt;&gt;DR!$B440,"ERR",DR!BG440))</f>
        <v/>
      </c>
      <c r="AD438" s="2" t="str">
        <f>IF(COUNT($A438)=0,"",IF(AC438="3E","3E",IF(AC438="","I",LOOKUP(AC438/AE$2,{0,0.4,0.45,0.5,0.55,0.6,0.65,0.7,0.75,0.8,1},{"F","D","C","C+","B-","B","B+","A-","A","A+"}))))</f>
        <v/>
      </c>
      <c r="AE438" s="99" t="str">
        <f>IF(COUNT($A438)=0,"",IF(AC438="","--",IF(AC438="3E","3E",LOOKUP(AC438/AE$2,{0,0.4,0.45,0.5,0.55,0.6,0.65,0.7,0.75,0.8,1},{0,2,2.25,2.5,2.75,3,3.25,3.5,3.75,4}))))</f>
        <v/>
      </c>
      <c r="AF438" s="5" t="str">
        <f>IF(COUNT($A438)=0,"",IF($A438&lt;&gt;DR!$B440,"ERR",DR!BQ440))</f>
        <v/>
      </c>
      <c r="AG438" s="2" t="str">
        <f>IF(COUNT($A438)=0,"",IF(AF438="3E","3E",IF(AF438="","I",LOOKUP(AF438/AH$2,{0,0.4,0.45,0.5,0.55,0.6,0.65,0.7,0.75,0.8,1},{"F","D","C","C+","B-","B","B+","A-","A","A+"}))))</f>
        <v/>
      </c>
      <c r="AH438" s="99" t="str">
        <f>IF(COUNT($A438)=0,"",IF(AF438="","--",IF(AF438="3E","3E",LOOKUP(AF438/AH$2,{0,0.4,0.45,0.5,0.55,0.6,0.65,0.7,0.75,0.8,1},{0,2,2.25,2.5,2.75,3,3.25,3.5,3.75,4}))))</f>
        <v/>
      </c>
      <c r="AI438" s="5" t="str">
        <f>IF(COUNT($A438)=0,"",IF($A438&lt;&gt;DR!$B440,"ERR",DR!BY440))</f>
        <v/>
      </c>
      <c r="AJ438" s="2" t="str">
        <f>IF(COUNT($A438)=0,"",IF(AI438="3E","3E",IF(AI438="","I",LOOKUP(AI438/AK$2,{0,0.4,0.45,0.5,0.55,0.6,0.65,0.7,0.75,0.8,1},{"F","D","C","C+","B-","B","B+","A-","A","A+"}))))</f>
        <v/>
      </c>
      <c r="AK438" s="103" t="str">
        <f>IF(COUNT($A438)=0,"",IF(AI438="","--",IF(AI438="3E","3E",LOOKUP(AI438/AK$2,{0,0.4,0.45,0.5,0.55,0.6,0.65,0.7,0.75,0.8,1},{0,2,2.25,2.5,2.75,3,3.25,3.5,3.75,4}))))</f>
        <v/>
      </c>
      <c r="AL438" s="94" t="str">
        <f>IFERROR(IF(COUNT($A438)=0,"",IF(COUNT(W438)=0,"--",IF(COUNTIF(B438:AK438,"3E")&gt;0,"3E",SUM(IF(D438&gt;=2,D438*$D$3),IF(G438&gt;=2,G438*$G$3),IF(J438&gt;=2,J438*$J$3),IF(M438&gt;=2,M438*$M$3),IF(P438&gt;=2,P438*$P$3),IF(S438&gt;=2,S438*$S$3),IF(V438&gt;=2,V438*$V$3),IF(Y438&gt;=2,Y438*$Y$3),IF(AB438&gt;=2,AB438*$AB$3),IF(AE438&gt;=2,AE438*$AE$3),IF(AH438&gt;=2,AH438*$AH$3),IF(AK438&gt;=2,AK438*$AK$3))))),"")</f>
        <v/>
      </c>
      <c r="AM438" s="4" t="str">
        <f>IF(COUNT($A438)=0,"",IF(COUNT(W438)=0,"--",IF(COUNTIF(B438:Y438,"3E")&gt;0,"3E",TRUNC(SUM(IF(N(D438)&gt;=2,D$3*D438,0),IF(N(G438)&gt;=2,G$3*G438,0),IF(N(J438)&gt;=2,J$3*J438,0),IF(N(M438)&gt;=2,M$3*M438,0),IF(N(P438)&gt;=2,P$3*P438,0),IF(N(S438)&gt;=2,S$3*S438,0),IF(N(AB438)&gt;=2,AB$3*AB438,0),IF(N(AE438)&gt;=2,AE$3*AE438,0),IF(N(AH438)&gt;=2,AH$3*AH438,0),IF(N(V438)&gt;=2,V$3*V438,0),IF(N(Y438)&gt;=2,Y$3*Y438,0))/TCP,3))))</f>
        <v/>
      </c>
      <c r="AN438" s="2" t="str">
        <f>IFERROR(IF(COUNT($A438)=0,"",IF(COUNT(W438)=0,"--",IF(COUNTIF(B438:AK438,"3E")&gt;0,"3E",SUM(IF(D438&gt;=2,$D$3),IF(G438&gt;=2,$G$3),IF(J438&gt;=2,$J$3),IF(M438&gt;=2,$M$3),IF(P438&gt;=2,$P$3),IF(S438&gt;=2,$S$3),IF(V438&gt;=2,$V$3),IF(Y438&gt;=2,$Y$3),IF(AB438&gt;=2,$AB$3),IF(AE438&gt;=2,$AE$3),IF(AH438&gt;=2,$AH$3),IF(AK438&gt;=2,$AK$3))))),"")</f>
        <v/>
      </c>
      <c r="AO438" s="2" t="str">
        <f>IF(AM438="3E","3E",IF(COUNT($A438)=0,"",IF(COUNT(AK438)=0,"I",LOOKUP(AM438,{0,2,2.25,2.5,2.75,3,3.25,3.5,3.75,4},{"F","D","C","C+","B-","B","B+","A-","A","A+"}))))</f>
        <v/>
      </c>
      <c r="AP438" s="2" t="str">
        <f>IF(AM438="3E","3E",IF(OR(COUNT($A438)=0,COUNT(W438)=0),"",IF(AND(Y438&gt;=2,AM438&gt;=2,AN438&gt;=28),"PASS","FAIL")))</f>
        <v/>
      </c>
      <c r="AQ438" s="2" t="str">
        <f>IF(COUNT($A438)=0,"",IF(AP438="3E","3E",IF(AP438="PASS",CONCATENATE(IF(N(D438)&lt;2,"411F,",""),IF(N(G438)&lt;2,"412F,",""),IF(N(J438)&lt;2,"413F,",""),IF(N(M438)&lt;2,"421F,",""),IF(N(P438)&lt;2,"422F,",""),IF(N(S438)&lt;2,"423F,",""),IF(N(AB438)&lt;2,"431F,",""),IF(N(AE438)&lt;2,"432F,",""),IF(N(AH438)&lt;2,"433F,","")),"")))</f>
        <v/>
      </c>
      <c r="AR438" s="6" t="str">
        <f t="shared" si="7"/>
        <v/>
      </c>
    </row>
    <row r="439" spans="1:44" ht="18.95" customHeight="1" x14ac:dyDescent="0.25">
      <c r="A439" s="93" t="str">
        <f>IF(DR!$B441="","",DR!$B441)</f>
        <v/>
      </c>
      <c r="B439" s="5" t="str">
        <f>IF(COUNT($A439)=0,"",IF($A439&lt;&gt;DR!$B441,"ERR",DR!J441))</f>
        <v/>
      </c>
      <c r="C439" s="2" t="str">
        <f>IF(COUNT($A439)=0,"",IF(B439="3E","3E",IF(B439="","I",LOOKUP(B439/D$2,{0,0.4,0.45,0.5,0.55,0.6,0.65,0.7,0.75,0.8,1},{"F","D","C","C+","B-","B","B+","A-","A","A+"}))))</f>
        <v/>
      </c>
      <c r="D439" s="99" t="str">
        <f>IF(COUNT($A439)=0,"",IF(B439="","--",IF(B439="3E","3E",LOOKUP(B439/D$2,{0,0.4,0.45,0.5,0.55,0.6,0.65,0.7,0.75,0.8,1},{0,2,2.25,2.5,2.75,3,3.25,3.5,3.75,4}))))</f>
        <v/>
      </c>
      <c r="E439" s="5" t="str">
        <f>IF(COUNT($A439)=0,"",IF($A439&lt;&gt;DR!$B441,"ERR",DR!R441))</f>
        <v/>
      </c>
      <c r="F439" s="2" t="str">
        <f>IF(COUNT($A439)=0,"",IF(E439="3E","3E",IF(E439="","I",LOOKUP(E439/G$2,{0,0.4,0.45,0.5,0.55,0.6,0.65,0.7,0.75,0.8,1},{"F","D","C","C+","B-","B","B+","A-","A","A+"}))))</f>
        <v/>
      </c>
      <c r="G439" s="99" t="str">
        <f>IF(COUNT($A439)=0,"",IF(E439="","--",IF(E439="3E","3E",LOOKUP(E439/G$2,{0,0.4,0.45,0.5,0.55,0.6,0.65,0.7,0.75,0.8,1},{0,2,2.25,2.5,2.75,3,3.25,3.5,3.75,4}))))</f>
        <v/>
      </c>
      <c r="H439" s="5" t="str">
        <f>IF(COUNT($A439)=0,"",IF($A439&lt;&gt;DR!$B441,"ERR",DR!Z441))</f>
        <v/>
      </c>
      <c r="I439" s="2" t="str">
        <f>IF(COUNT($A439)=0,"",IF(H439="3E","3E",IF(H439="","I",LOOKUP(H439/J$2,{0,0.4,0.45,0.5,0.55,0.6,0.65,0.7,0.75,0.8,1},{"F","D","C","C+","B-","B","B+","A-","A","A+"}))))</f>
        <v/>
      </c>
      <c r="J439" s="99" t="str">
        <f>IF(COUNT($A439)=0,"",IF(H439="","--",IF(H439="3E","3E",LOOKUP(H439/J$2,{0,0.4,0.45,0.5,0.55,0.6,0.65,0.7,0.75,0.8,1},{0,2,2.25,2.5,2.75,3,3.25,3.5,3.75,4}))))</f>
        <v/>
      </c>
      <c r="K439" s="5" t="str">
        <f>IF(COUNT($A439)=0,"",IF($A439&lt;&gt;DR!$B441,"ERR",DR!AH441))</f>
        <v/>
      </c>
      <c r="L439" s="2" t="str">
        <f>IF(COUNT($A439)=0,"",IF(K439="3E","3E",IF(K439="","I",LOOKUP(K439/M$2,{0,0.4,0.45,0.5,0.55,0.6,0.65,0.7,0.75,0.8,1},{"F","D","C","C+","B-","B","B+","A-","A","A+"}))))</f>
        <v/>
      </c>
      <c r="M439" s="99" t="str">
        <f>IF(COUNT($A439)=0,"",IF(K439="","--",IF(K439="3E","3E",LOOKUP(K439/M$2,{0,0.4,0.45,0.5,0.55,0.6,0.65,0.7,0.75,0.8,1},{0,2,2.25,2.5,2.75,3,3.25,3.5,3.75,4}))))</f>
        <v/>
      </c>
      <c r="N439" s="5" t="str">
        <f>IF(COUNT($A439)=0,"",IF($A439&lt;&gt;DR!$B441,"ERR",DR!AP441))</f>
        <v/>
      </c>
      <c r="O439" s="2" t="str">
        <f>IF(COUNT($A439)=0,"",IF(N439="3E","3E",IF(N439="","I",LOOKUP(N439/P$2,{0,0.4,0.45,0.5,0.55,0.6,0.65,0.7,0.75,0.8,1},{"F","D","C","C+","B-","B","B+","A-","A","A+"}))))</f>
        <v/>
      </c>
      <c r="P439" s="99" t="str">
        <f>IF(COUNT($A439)=0,"",IF(N439="","--",IF(N439="3E","3E",LOOKUP(N439/P$2,{0,0.4,0.45,0.5,0.55,0.6,0.65,0.7,0.75,0.8,1},{0,2,2.25,2.5,2.75,3,3.25,3.5,3.75,4}))))</f>
        <v/>
      </c>
      <c r="Q439" s="5" t="str">
        <f>IF(COUNT($A439)=0,"",IF($A439&lt;&gt;DR!$B441,"ERR",DR!AX441))</f>
        <v/>
      </c>
      <c r="R439" s="2" t="str">
        <f>IF(COUNT($A439)=0,"",IF(Q439="3E","3E",IF(Q439="","I",LOOKUP(Q439/S$2,{0,0.4,0.45,0.5,0.55,0.6,0.65,0.7,0.75,0.8,1},{"F","D","C","C+","B-","B","B+","A-","A","A+"}))))</f>
        <v/>
      </c>
      <c r="S439" s="99" t="str">
        <f>IF(COUNT($A439)=0,"",IF(Q439="","--",IF(Q439="3E","3E",LOOKUP(Q439/S$2,{0,0.4,0.45,0.5,0.55,0.6,0.65,0.7,0.75,0.8,1},{0,2,2.25,2.5,2.75,3,3.25,3.5,3.75,4}))))</f>
        <v/>
      </c>
      <c r="T439" s="5" t="str">
        <f>IF(OR(COUNT($A439)=0,DR!BZ441=""),"",IF($A439&lt;&gt;DR!$B441,"ERR",DR!BZ441))</f>
        <v/>
      </c>
      <c r="U439" s="2" t="str">
        <f>IF(COUNT($A439)=0,"",IF(T439="3E","3E",IF(T439="","I",LOOKUP(T439/V$2,{0,0.4,0.45,0.5,0.55,0.6,0.65,0.7,0.75,0.8,1},{"F","D","C","C+","B-","B","B+","A-","A","A+"}))))</f>
        <v/>
      </c>
      <c r="V439" s="99" t="str">
        <f>IF(COUNT($A439)=0,"",IF(T439="","--",IF(T439="3E","3E",LOOKUP(T439/V$2,{0,0.4,0.45,0.5,0.55,0.6,0.65,0.7,0.75,0.8,1},{0,2,2.25,2.5,2.75,3,3.25,3.5,3.75,4}))))</f>
        <v/>
      </c>
      <c r="W439" s="5" t="str">
        <f>IF(COUNT($A439)=0,"",IF($A439&lt;&gt;DR!$B441,"ERR",IF(DR!$A441="IM",DR!CL441,DR!CK441)))</f>
        <v/>
      </c>
      <c r="X439" s="2" t="str">
        <f>IF(COUNT($A439)=0,"",IF(W439="3E","3E",IF(W439="","I",LOOKUP(W439/Y$2,{0,0.4,0.45,0.5,0.55,0.6,0.65,0.7,0.75,0.8,1},{"F","D","C","C+","B-","B","B+","A-","A","A+"}))))</f>
        <v/>
      </c>
      <c r="Y439" s="99" t="str">
        <f>IF(COUNT($A439)=0,"",IF(W439="","--",IF(W439="3E","3E",LOOKUP(W439/Y$2,{0,0.4,0.45,0.5,0.55,0.6,0.65,0.7,0.75,0.8,1},{0,2,2.25,2.5,2.75,3,3.25,3.5,3.75,4}))))</f>
        <v/>
      </c>
      <c r="Z439" s="5" t="str">
        <f>IF(COUNT($A439)=0,"",IF($A439&lt;&gt;DR!$B441,"ERR",DR!BF441))</f>
        <v/>
      </c>
      <c r="AA439" s="2" t="str">
        <f>IF(COUNT($A439)=0,"",IF(Z439="3E","3E",IF(Z439="","I",LOOKUP(Z439/AB$2,{0,0.4,0.45,0.5,0.55,0.6,0.65,0.7,0.75,0.8,1},{"F","D","C","C+","B-","B","B+","A-","A","A+"}))))</f>
        <v/>
      </c>
      <c r="AB439" s="99" t="str">
        <f>IF(COUNT($A439)=0,"",IF(Z439="","--",IF(Z439="3E","3E",LOOKUP(Z439/AB$2,{0,0.4,0.45,0.5,0.55,0.6,0.65,0.7,0.75,0.8,1},{0,2,2.25,2.5,2.75,3,3.25,3.5,3.75,4}))))</f>
        <v/>
      </c>
      <c r="AC439" s="5" t="str">
        <f>IF(COUNT($A439)=0,"",IF($A439&lt;&gt;DR!$B441,"ERR",DR!BG441))</f>
        <v/>
      </c>
      <c r="AD439" s="2" t="str">
        <f>IF(COUNT($A439)=0,"",IF(AC439="3E","3E",IF(AC439="","I",LOOKUP(AC439/AE$2,{0,0.4,0.45,0.5,0.55,0.6,0.65,0.7,0.75,0.8,1},{"F","D","C","C+","B-","B","B+","A-","A","A+"}))))</f>
        <v/>
      </c>
      <c r="AE439" s="99" t="str">
        <f>IF(COUNT($A439)=0,"",IF(AC439="","--",IF(AC439="3E","3E",LOOKUP(AC439/AE$2,{0,0.4,0.45,0.5,0.55,0.6,0.65,0.7,0.75,0.8,1},{0,2,2.25,2.5,2.75,3,3.25,3.5,3.75,4}))))</f>
        <v/>
      </c>
      <c r="AF439" s="5" t="str">
        <f>IF(COUNT($A439)=0,"",IF($A439&lt;&gt;DR!$B441,"ERR",DR!BQ441))</f>
        <v/>
      </c>
      <c r="AG439" s="2" t="str">
        <f>IF(COUNT($A439)=0,"",IF(AF439="3E","3E",IF(AF439="","I",LOOKUP(AF439/AH$2,{0,0.4,0.45,0.5,0.55,0.6,0.65,0.7,0.75,0.8,1},{"F","D","C","C+","B-","B","B+","A-","A","A+"}))))</f>
        <v/>
      </c>
      <c r="AH439" s="99" t="str">
        <f>IF(COUNT($A439)=0,"",IF(AF439="","--",IF(AF439="3E","3E",LOOKUP(AF439/AH$2,{0,0.4,0.45,0.5,0.55,0.6,0.65,0.7,0.75,0.8,1},{0,2,2.25,2.5,2.75,3,3.25,3.5,3.75,4}))))</f>
        <v/>
      </c>
      <c r="AI439" s="5" t="str">
        <f>IF(COUNT($A439)=0,"",IF($A439&lt;&gt;DR!$B441,"ERR",DR!BY441))</f>
        <v/>
      </c>
      <c r="AJ439" s="2" t="str">
        <f>IF(COUNT($A439)=0,"",IF(AI439="3E","3E",IF(AI439="","I",LOOKUP(AI439/AK$2,{0,0.4,0.45,0.5,0.55,0.6,0.65,0.7,0.75,0.8,1},{"F","D","C","C+","B-","B","B+","A-","A","A+"}))))</f>
        <v/>
      </c>
      <c r="AK439" s="103" t="str">
        <f>IF(COUNT($A439)=0,"",IF(AI439="","--",IF(AI439="3E","3E",LOOKUP(AI439/AK$2,{0,0.4,0.45,0.5,0.55,0.6,0.65,0.7,0.75,0.8,1},{0,2,2.25,2.5,2.75,3,3.25,3.5,3.75,4}))))</f>
        <v/>
      </c>
      <c r="AL439" s="94" t="str">
        <f>IFERROR(IF(COUNT($A439)=0,"",IF(COUNT(W439)=0,"--",IF(COUNTIF(B439:AK439,"3E")&gt;0,"3E",SUM(IF(D439&gt;=2,D439*$D$3),IF(G439&gt;=2,G439*$G$3),IF(J439&gt;=2,J439*$J$3),IF(M439&gt;=2,M439*$M$3),IF(P439&gt;=2,P439*$P$3),IF(S439&gt;=2,S439*$S$3),IF(V439&gt;=2,V439*$V$3),IF(Y439&gt;=2,Y439*$Y$3),IF(AB439&gt;=2,AB439*$AB$3),IF(AE439&gt;=2,AE439*$AE$3),IF(AH439&gt;=2,AH439*$AH$3),IF(AK439&gt;=2,AK439*$AK$3))))),"")</f>
        <v/>
      </c>
      <c r="AM439" s="4" t="str">
        <f>IF(COUNT($A439)=0,"",IF(COUNT(W439)=0,"--",IF(COUNTIF(B439:Y439,"3E")&gt;0,"3E",TRUNC(SUM(IF(N(D439)&gt;=2,D$3*D439,0),IF(N(G439)&gt;=2,G$3*G439,0),IF(N(J439)&gt;=2,J$3*J439,0),IF(N(M439)&gt;=2,M$3*M439,0),IF(N(P439)&gt;=2,P$3*P439,0),IF(N(S439)&gt;=2,S$3*S439,0),IF(N(AB439)&gt;=2,AB$3*AB439,0),IF(N(AE439)&gt;=2,AE$3*AE439,0),IF(N(AH439)&gt;=2,AH$3*AH439,0),IF(N(V439)&gt;=2,V$3*V439,0),IF(N(Y439)&gt;=2,Y$3*Y439,0))/TCP,3))))</f>
        <v/>
      </c>
      <c r="AN439" s="2" t="str">
        <f>IFERROR(IF(COUNT($A439)=0,"",IF(COUNT(W439)=0,"--",IF(COUNTIF(B439:AK439,"3E")&gt;0,"3E",SUM(IF(D439&gt;=2,$D$3),IF(G439&gt;=2,$G$3),IF(J439&gt;=2,$J$3),IF(M439&gt;=2,$M$3),IF(P439&gt;=2,$P$3),IF(S439&gt;=2,$S$3),IF(V439&gt;=2,$V$3),IF(Y439&gt;=2,$Y$3),IF(AB439&gt;=2,$AB$3),IF(AE439&gt;=2,$AE$3),IF(AH439&gt;=2,$AH$3),IF(AK439&gt;=2,$AK$3))))),"")</f>
        <v/>
      </c>
      <c r="AO439" s="2" t="str">
        <f>IF(AM439="3E","3E",IF(COUNT($A439)=0,"",IF(COUNT(AK439)=0,"I",LOOKUP(AM439,{0,2,2.25,2.5,2.75,3,3.25,3.5,3.75,4},{"F","D","C","C+","B-","B","B+","A-","A","A+"}))))</f>
        <v/>
      </c>
      <c r="AP439" s="2" t="str">
        <f>IF(AM439="3E","3E",IF(OR(COUNT($A439)=0,COUNT(W439)=0),"",IF(AND(Y439&gt;=2,AM439&gt;=2,AN439&gt;=28),"PASS","FAIL")))</f>
        <v/>
      </c>
      <c r="AQ439" s="2" t="str">
        <f>IF(COUNT($A439)=0,"",IF(AP439="3E","3E",IF(AP439="PASS",CONCATENATE(IF(N(D439)&lt;2,"411F,",""),IF(N(G439)&lt;2,"412F,",""),IF(N(J439)&lt;2,"413F,",""),IF(N(M439)&lt;2,"421F,",""),IF(N(P439)&lt;2,"422F,",""),IF(N(S439)&lt;2,"423F,",""),IF(N(AB439)&lt;2,"431F,",""),IF(N(AE439)&lt;2,"432F,",""),IF(N(AH439)&lt;2,"433F,","")),"")))</f>
        <v/>
      </c>
      <c r="AR439" s="6" t="str">
        <f t="shared" si="7"/>
        <v/>
      </c>
    </row>
    <row r="440" spans="1:44" ht="18.95" customHeight="1" x14ac:dyDescent="0.25">
      <c r="A440" s="93" t="str">
        <f>IF(DR!$B442="","",DR!$B442)</f>
        <v/>
      </c>
      <c r="B440" s="5" t="str">
        <f>IF(COUNT($A440)=0,"",IF($A440&lt;&gt;DR!$B442,"ERR",DR!J442))</f>
        <v/>
      </c>
      <c r="C440" s="2" t="str">
        <f>IF(COUNT($A440)=0,"",IF(B440="3E","3E",IF(B440="","I",LOOKUP(B440/D$2,{0,0.4,0.45,0.5,0.55,0.6,0.65,0.7,0.75,0.8,1},{"F","D","C","C+","B-","B","B+","A-","A","A+"}))))</f>
        <v/>
      </c>
      <c r="D440" s="99" t="str">
        <f>IF(COUNT($A440)=0,"",IF(B440="","--",IF(B440="3E","3E",LOOKUP(B440/D$2,{0,0.4,0.45,0.5,0.55,0.6,0.65,0.7,0.75,0.8,1},{0,2,2.25,2.5,2.75,3,3.25,3.5,3.75,4}))))</f>
        <v/>
      </c>
      <c r="E440" s="5" t="str">
        <f>IF(COUNT($A440)=0,"",IF($A440&lt;&gt;DR!$B442,"ERR",DR!R442))</f>
        <v/>
      </c>
      <c r="F440" s="2" t="str">
        <f>IF(COUNT($A440)=0,"",IF(E440="3E","3E",IF(E440="","I",LOOKUP(E440/G$2,{0,0.4,0.45,0.5,0.55,0.6,0.65,0.7,0.75,0.8,1},{"F","D","C","C+","B-","B","B+","A-","A","A+"}))))</f>
        <v/>
      </c>
      <c r="G440" s="99" t="str">
        <f>IF(COUNT($A440)=0,"",IF(E440="","--",IF(E440="3E","3E",LOOKUP(E440/G$2,{0,0.4,0.45,0.5,0.55,0.6,0.65,0.7,0.75,0.8,1},{0,2,2.25,2.5,2.75,3,3.25,3.5,3.75,4}))))</f>
        <v/>
      </c>
      <c r="H440" s="5" t="str">
        <f>IF(COUNT($A440)=0,"",IF($A440&lt;&gt;DR!$B442,"ERR",DR!Z442))</f>
        <v/>
      </c>
      <c r="I440" s="2" t="str">
        <f>IF(COUNT($A440)=0,"",IF(H440="3E","3E",IF(H440="","I",LOOKUP(H440/J$2,{0,0.4,0.45,0.5,0.55,0.6,0.65,0.7,0.75,0.8,1},{"F","D","C","C+","B-","B","B+","A-","A","A+"}))))</f>
        <v/>
      </c>
      <c r="J440" s="99" t="str">
        <f>IF(COUNT($A440)=0,"",IF(H440="","--",IF(H440="3E","3E",LOOKUP(H440/J$2,{0,0.4,0.45,0.5,0.55,0.6,0.65,0.7,0.75,0.8,1},{0,2,2.25,2.5,2.75,3,3.25,3.5,3.75,4}))))</f>
        <v/>
      </c>
      <c r="K440" s="5" t="str">
        <f>IF(COUNT($A440)=0,"",IF($A440&lt;&gt;DR!$B442,"ERR",DR!AH442))</f>
        <v/>
      </c>
      <c r="L440" s="2" t="str">
        <f>IF(COUNT($A440)=0,"",IF(K440="3E","3E",IF(K440="","I",LOOKUP(K440/M$2,{0,0.4,0.45,0.5,0.55,0.6,0.65,0.7,0.75,0.8,1},{"F","D","C","C+","B-","B","B+","A-","A","A+"}))))</f>
        <v/>
      </c>
      <c r="M440" s="99" t="str">
        <f>IF(COUNT($A440)=0,"",IF(K440="","--",IF(K440="3E","3E",LOOKUP(K440/M$2,{0,0.4,0.45,0.5,0.55,0.6,0.65,0.7,0.75,0.8,1},{0,2,2.25,2.5,2.75,3,3.25,3.5,3.75,4}))))</f>
        <v/>
      </c>
      <c r="N440" s="5" t="str">
        <f>IF(COUNT($A440)=0,"",IF($A440&lt;&gt;DR!$B442,"ERR",DR!AP442))</f>
        <v/>
      </c>
      <c r="O440" s="2" t="str">
        <f>IF(COUNT($A440)=0,"",IF(N440="3E","3E",IF(N440="","I",LOOKUP(N440/P$2,{0,0.4,0.45,0.5,0.55,0.6,0.65,0.7,0.75,0.8,1},{"F","D","C","C+","B-","B","B+","A-","A","A+"}))))</f>
        <v/>
      </c>
      <c r="P440" s="99" t="str">
        <f>IF(COUNT($A440)=0,"",IF(N440="","--",IF(N440="3E","3E",LOOKUP(N440/P$2,{0,0.4,0.45,0.5,0.55,0.6,0.65,0.7,0.75,0.8,1},{0,2,2.25,2.5,2.75,3,3.25,3.5,3.75,4}))))</f>
        <v/>
      </c>
      <c r="Q440" s="5" t="str">
        <f>IF(COUNT($A440)=0,"",IF($A440&lt;&gt;DR!$B442,"ERR",DR!AX442))</f>
        <v/>
      </c>
      <c r="R440" s="2" t="str">
        <f>IF(COUNT($A440)=0,"",IF(Q440="3E","3E",IF(Q440="","I",LOOKUP(Q440/S$2,{0,0.4,0.45,0.5,0.55,0.6,0.65,0.7,0.75,0.8,1},{"F","D","C","C+","B-","B","B+","A-","A","A+"}))))</f>
        <v/>
      </c>
      <c r="S440" s="99" t="str">
        <f>IF(COUNT($A440)=0,"",IF(Q440="","--",IF(Q440="3E","3E",LOOKUP(Q440/S$2,{0,0.4,0.45,0.5,0.55,0.6,0.65,0.7,0.75,0.8,1},{0,2,2.25,2.5,2.75,3,3.25,3.5,3.75,4}))))</f>
        <v/>
      </c>
      <c r="T440" s="5" t="str">
        <f>IF(OR(COUNT($A440)=0,DR!BZ442=""),"",IF($A440&lt;&gt;DR!$B442,"ERR",DR!BZ442))</f>
        <v/>
      </c>
      <c r="U440" s="2" t="str">
        <f>IF(COUNT($A440)=0,"",IF(T440="3E","3E",IF(T440="","I",LOOKUP(T440/V$2,{0,0.4,0.45,0.5,0.55,0.6,0.65,0.7,0.75,0.8,1},{"F","D","C","C+","B-","B","B+","A-","A","A+"}))))</f>
        <v/>
      </c>
      <c r="V440" s="99" t="str">
        <f>IF(COUNT($A440)=0,"",IF(T440="","--",IF(T440="3E","3E",LOOKUP(T440/V$2,{0,0.4,0.45,0.5,0.55,0.6,0.65,0.7,0.75,0.8,1},{0,2,2.25,2.5,2.75,3,3.25,3.5,3.75,4}))))</f>
        <v/>
      </c>
      <c r="W440" s="5" t="str">
        <f>IF(COUNT($A440)=0,"",IF($A440&lt;&gt;DR!$B442,"ERR",IF(DR!$A442="IM",DR!CL442,DR!CK442)))</f>
        <v/>
      </c>
      <c r="X440" s="2" t="str">
        <f>IF(COUNT($A440)=0,"",IF(W440="3E","3E",IF(W440="","I",LOOKUP(W440/Y$2,{0,0.4,0.45,0.5,0.55,0.6,0.65,0.7,0.75,0.8,1},{"F","D","C","C+","B-","B","B+","A-","A","A+"}))))</f>
        <v/>
      </c>
      <c r="Y440" s="99" t="str">
        <f>IF(COUNT($A440)=0,"",IF(W440="","--",IF(W440="3E","3E",LOOKUP(W440/Y$2,{0,0.4,0.45,0.5,0.55,0.6,0.65,0.7,0.75,0.8,1},{0,2,2.25,2.5,2.75,3,3.25,3.5,3.75,4}))))</f>
        <v/>
      </c>
      <c r="Z440" s="5" t="str">
        <f>IF(COUNT($A440)=0,"",IF($A440&lt;&gt;DR!$B442,"ERR",DR!BF442))</f>
        <v/>
      </c>
      <c r="AA440" s="2" t="str">
        <f>IF(COUNT($A440)=0,"",IF(Z440="3E","3E",IF(Z440="","I",LOOKUP(Z440/AB$2,{0,0.4,0.45,0.5,0.55,0.6,0.65,0.7,0.75,0.8,1},{"F","D","C","C+","B-","B","B+","A-","A","A+"}))))</f>
        <v/>
      </c>
      <c r="AB440" s="99" t="str">
        <f>IF(COUNT($A440)=0,"",IF(Z440="","--",IF(Z440="3E","3E",LOOKUP(Z440/AB$2,{0,0.4,0.45,0.5,0.55,0.6,0.65,0.7,0.75,0.8,1},{0,2,2.25,2.5,2.75,3,3.25,3.5,3.75,4}))))</f>
        <v/>
      </c>
      <c r="AC440" s="5" t="str">
        <f>IF(COUNT($A440)=0,"",IF($A440&lt;&gt;DR!$B442,"ERR",DR!BG442))</f>
        <v/>
      </c>
      <c r="AD440" s="2" t="str">
        <f>IF(COUNT($A440)=0,"",IF(AC440="3E","3E",IF(AC440="","I",LOOKUP(AC440/AE$2,{0,0.4,0.45,0.5,0.55,0.6,0.65,0.7,0.75,0.8,1},{"F","D","C","C+","B-","B","B+","A-","A","A+"}))))</f>
        <v/>
      </c>
      <c r="AE440" s="99" t="str">
        <f>IF(COUNT($A440)=0,"",IF(AC440="","--",IF(AC440="3E","3E",LOOKUP(AC440/AE$2,{0,0.4,0.45,0.5,0.55,0.6,0.65,0.7,0.75,0.8,1},{0,2,2.25,2.5,2.75,3,3.25,3.5,3.75,4}))))</f>
        <v/>
      </c>
      <c r="AF440" s="5" t="str">
        <f>IF(COUNT($A440)=0,"",IF($A440&lt;&gt;DR!$B442,"ERR",DR!BQ442))</f>
        <v/>
      </c>
      <c r="AG440" s="2" t="str">
        <f>IF(COUNT($A440)=0,"",IF(AF440="3E","3E",IF(AF440="","I",LOOKUP(AF440/AH$2,{0,0.4,0.45,0.5,0.55,0.6,0.65,0.7,0.75,0.8,1},{"F","D","C","C+","B-","B","B+","A-","A","A+"}))))</f>
        <v/>
      </c>
      <c r="AH440" s="99" t="str">
        <f>IF(COUNT($A440)=0,"",IF(AF440="","--",IF(AF440="3E","3E",LOOKUP(AF440/AH$2,{0,0.4,0.45,0.5,0.55,0.6,0.65,0.7,0.75,0.8,1},{0,2,2.25,2.5,2.75,3,3.25,3.5,3.75,4}))))</f>
        <v/>
      </c>
      <c r="AI440" s="5" t="str">
        <f>IF(COUNT($A440)=0,"",IF($A440&lt;&gt;DR!$B442,"ERR",DR!BY442))</f>
        <v/>
      </c>
      <c r="AJ440" s="2" t="str">
        <f>IF(COUNT($A440)=0,"",IF(AI440="3E","3E",IF(AI440="","I",LOOKUP(AI440/AK$2,{0,0.4,0.45,0.5,0.55,0.6,0.65,0.7,0.75,0.8,1},{"F","D","C","C+","B-","B","B+","A-","A","A+"}))))</f>
        <v/>
      </c>
      <c r="AK440" s="103" t="str">
        <f>IF(COUNT($A440)=0,"",IF(AI440="","--",IF(AI440="3E","3E",LOOKUP(AI440/AK$2,{0,0.4,0.45,0.5,0.55,0.6,0.65,0.7,0.75,0.8,1},{0,2,2.25,2.5,2.75,3,3.25,3.5,3.75,4}))))</f>
        <v/>
      </c>
      <c r="AL440" s="94" t="str">
        <f>IFERROR(IF(COUNT($A440)=0,"",IF(COUNT(W440)=0,"--",IF(COUNTIF(B440:AK440,"3E")&gt;0,"3E",SUM(IF(D440&gt;=2,D440*$D$3),IF(G440&gt;=2,G440*$G$3),IF(J440&gt;=2,J440*$J$3),IF(M440&gt;=2,M440*$M$3),IF(P440&gt;=2,P440*$P$3),IF(S440&gt;=2,S440*$S$3),IF(V440&gt;=2,V440*$V$3),IF(Y440&gt;=2,Y440*$Y$3),IF(AB440&gt;=2,AB440*$AB$3),IF(AE440&gt;=2,AE440*$AE$3),IF(AH440&gt;=2,AH440*$AH$3),IF(AK440&gt;=2,AK440*$AK$3))))),"")</f>
        <v/>
      </c>
      <c r="AM440" s="4" t="str">
        <f>IF(COUNT($A440)=0,"",IF(COUNT(W440)=0,"--",IF(COUNTIF(B440:Y440,"3E")&gt;0,"3E",TRUNC(SUM(IF(N(D440)&gt;=2,D$3*D440,0),IF(N(G440)&gt;=2,G$3*G440,0),IF(N(J440)&gt;=2,J$3*J440,0),IF(N(M440)&gt;=2,M$3*M440,0),IF(N(P440)&gt;=2,P$3*P440,0),IF(N(S440)&gt;=2,S$3*S440,0),IF(N(AB440)&gt;=2,AB$3*AB440,0),IF(N(AE440)&gt;=2,AE$3*AE440,0),IF(N(AH440)&gt;=2,AH$3*AH440,0),IF(N(V440)&gt;=2,V$3*V440,0),IF(N(Y440)&gt;=2,Y$3*Y440,0))/TCP,3))))</f>
        <v/>
      </c>
      <c r="AN440" s="2" t="str">
        <f>IFERROR(IF(COUNT($A440)=0,"",IF(COUNT(W440)=0,"--",IF(COUNTIF(B440:AK440,"3E")&gt;0,"3E",SUM(IF(D440&gt;=2,$D$3),IF(G440&gt;=2,$G$3),IF(J440&gt;=2,$J$3),IF(M440&gt;=2,$M$3),IF(P440&gt;=2,$P$3),IF(S440&gt;=2,$S$3),IF(V440&gt;=2,$V$3),IF(Y440&gt;=2,$Y$3),IF(AB440&gt;=2,$AB$3),IF(AE440&gt;=2,$AE$3),IF(AH440&gt;=2,$AH$3),IF(AK440&gt;=2,$AK$3))))),"")</f>
        <v/>
      </c>
      <c r="AO440" s="2" t="str">
        <f>IF(AM440="3E","3E",IF(COUNT($A440)=0,"",IF(COUNT(AK440)=0,"I",LOOKUP(AM440,{0,2,2.25,2.5,2.75,3,3.25,3.5,3.75,4},{"F","D","C","C+","B-","B","B+","A-","A","A+"}))))</f>
        <v/>
      </c>
      <c r="AP440" s="2" t="str">
        <f>IF(AM440="3E","3E",IF(OR(COUNT($A440)=0,COUNT(W440)=0),"",IF(AND(Y440&gt;=2,AM440&gt;=2,AN440&gt;=28),"PASS","FAIL")))</f>
        <v/>
      </c>
      <c r="AQ440" s="2" t="str">
        <f>IF(COUNT($A440)=0,"",IF(AP440="3E","3E",IF(AP440="PASS",CONCATENATE(IF(N(D440)&lt;2,"411F,",""),IF(N(G440)&lt;2,"412F,",""),IF(N(J440)&lt;2,"413F,",""),IF(N(M440)&lt;2,"421F,",""),IF(N(P440)&lt;2,"422F,",""),IF(N(S440)&lt;2,"423F,",""),IF(N(AB440)&lt;2,"431F,",""),IF(N(AE440)&lt;2,"432F,",""),IF(N(AH440)&lt;2,"433F,","")),"")))</f>
        <v/>
      </c>
      <c r="AR440" s="6" t="str">
        <f t="shared" si="7"/>
        <v/>
      </c>
    </row>
    <row r="441" spans="1:44" ht="18.95" customHeight="1" x14ac:dyDescent="0.25">
      <c r="A441" s="93" t="str">
        <f>IF(DR!$B443="","",DR!$B443)</f>
        <v/>
      </c>
      <c r="B441" s="5" t="str">
        <f>IF(COUNT($A441)=0,"",IF($A441&lt;&gt;DR!$B443,"ERR",DR!J443))</f>
        <v/>
      </c>
      <c r="C441" s="2" t="str">
        <f>IF(COUNT($A441)=0,"",IF(B441="3E","3E",IF(B441="","I",LOOKUP(B441/D$2,{0,0.4,0.45,0.5,0.55,0.6,0.65,0.7,0.75,0.8,1},{"F","D","C","C+","B-","B","B+","A-","A","A+"}))))</f>
        <v/>
      </c>
      <c r="D441" s="99" t="str">
        <f>IF(COUNT($A441)=0,"",IF(B441="","--",IF(B441="3E","3E",LOOKUP(B441/D$2,{0,0.4,0.45,0.5,0.55,0.6,0.65,0.7,0.75,0.8,1},{0,2,2.25,2.5,2.75,3,3.25,3.5,3.75,4}))))</f>
        <v/>
      </c>
      <c r="E441" s="5" t="str">
        <f>IF(COUNT($A441)=0,"",IF($A441&lt;&gt;DR!$B443,"ERR",DR!R443))</f>
        <v/>
      </c>
      <c r="F441" s="2" t="str">
        <f>IF(COUNT($A441)=0,"",IF(E441="3E","3E",IF(E441="","I",LOOKUP(E441/G$2,{0,0.4,0.45,0.5,0.55,0.6,0.65,0.7,0.75,0.8,1},{"F","D","C","C+","B-","B","B+","A-","A","A+"}))))</f>
        <v/>
      </c>
      <c r="G441" s="99" t="str">
        <f>IF(COUNT($A441)=0,"",IF(E441="","--",IF(E441="3E","3E",LOOKUP(E441/G$2,{0,0.4,0.45,0.5,0.55,0.6,0.65,0.7,0.75,0.8,1},{0,2,2.25,2.5,2.75,3,3.25,3.5,3.75,4}))))</f>
        <v/>
      </c>
      <c r="H441" s="5" t="str">
        <f>IF(COUNT($A441)=0,"",IF($A441&lt;&gt;DR!$B443,"ERR",DR!Z443))</f>
        <v/>
      </c>
      <c r="I441" s="2" t="str">
        <f>IF(COUNT($A441)=0,"",IF(H441="3E","3E",IF(H441="","I",LOOKUP(H441/J$2,{0,0.4,0.45,0.5,0.55,0.6,0.65,0.7,0.75,0.8,1},{"F","D","C","C+","B-","B","B+","A-","A","A+"}))))</f>
        <v/>
      </c>
      <c r="J441" s="99" t="str">
        <f>IF(COUNT($A441)=0,"",IF(H441="","--",IF(H441="3E","3E",LOOKUP(H441/J$2,{0,0.4,0.45,0.5,0.55,0.6,0.65,0.7,0.75,0.8,1},{0,2,2.25,2.5,2.75,3,3.25,3.5,3.75,4}))))</f>
        <v/>
      </c>
      <c r="K441" s="5" t="str">
        <f>IF(COUNT($A441)=0,"",IF($A441&lt;&gt;DR!$B443,"ERR",DR!AH443))</f>
        <v/>
      </c>
      <c r="L441" s="2" t="str">
        <f>IF(COUNT($A441)=0,"",IF(K441="3E","3E",IF(K441="","I",LOOKUP(K441/M$2,{0,0.4,0.45,0.5,0.55,0.6,0.65,0.7,0.75,0.8,1},{"F","D","C","C+","B-","B","B+","A-","A","A+"}))))</f>
        <v/>
      </c>
      <c r="M441" s="99" t="str">
        <f>IF(COUNT($A441)=0,"",IF(K441="","--",IF(K441="3E","3E",LOOKUP(K441/M$2,{0,0.4,0.45,0.5,0.55,0.6,0.65,0.7,0.75,0.8,1},{0,2,2.25,2.5,2.75,3,3.25,3.5,3.75,4}))))</f>
        <v/>
      </c>
      <c r="N441" s="5" t="str">
        <f>IF(COUNT($A441)=0,"",IF($A441&lt;&gt;DR!$B443,"ERR",DR!AP443))</f>
        <v/>
      </c>
      <c r="O441" s="2" t="str">
        <f>IF(COUNT($A441)=0,"",IF(N441="3E","3E",IF(N441="","I",LOOKUP(N441/P$2,{0,0.4,0.45,0.5,0.55,0.6,0.65,0.7,0.75,0.8,1},{"F","D","C","C+","B-","B","B+","A-","A","A+"}))))</f>
        <v/>
      </c>
      <c r="P441" s="99" t="str">
        <f>IF(COUNT($A441)=0,"",IF(N441="","--",IF(N441="3E","3E",LOOKUP(N441/P$2,{0,0.4,0.45,0.5,0.55,0.6,0.65,0.7,0.75,0.8,1},{0,2,2.25,2.5,2.75,3,3.25,3.5,3.75,4}))))</f>
        <v/>
      </c>
      <c r="Q441" s="5" t="str">
        <f>IF(COUNT($A441)=0,"",IF($A441&lt;&gt;DR!$B443,"ERR",DR!AX443))</f>
        <v/>
      </c>
      <c r="R441" s="2" t="str">
        <f>IF(COUNT($A441)=0,"",IF(Q441="3E","3E",IF(Q441="","I",LOOKUP(Q441/S$2,{0,0.4,0.45,0.5,0.55,0.6,0.65,0.7,0.75,0.8,1},{"F","D","C","C+","B-","B","B+","A-","A","A+"}))))</f>
        <v/>
      </c>
      <c r="S441" s="99" t="str">
        <f>IF(COUNT($A441)=0,"",IF(Q441="","--",IF(Q441="3E","3E",LOOKUP(Q441/S$2,{0,0.4,0.45,0.5,0.55,0.6,0.65,0.7,0.75,0.8,1},{0,2,2.25,2.5,2.75,3,3.25,3.5,3.75,4}))))</f>
        <v/>
      </c>
      <c r="T441" s="5" t="str">
        <f>IF(OR(COUNT($A441)=0,DR!BZ443=""),"",IF($A441&lt;&gt;DR!$B443,"ERR",DR!BZ443))</f>
        <v/>
      </c>
      <c r="U441" s="2" t="str">
        <f>IF(COUNT($A441)=0,"",IF(T441="3E","3E",IF(T441="","I",LOOKUP(T441/V$2,{0,0.4,0.45,0.5,0.55,0.6,0.65,0.7,0.75,0.8,1},{"F","D","C","C+","B-","B","B+","A-","A","A+"}))))</f>
        <v/>
      </c>
      <c r="V441" s="99" t="str">
        <f>IF(COUNT($A441)=0,"",IF(T441="","--",IF(T441="3E","3E",LOOKUP(T441/V$2,{0,0.4,0.45,0.5,0.55,0.6,0.65,0.7,0.75,0.8,1},{0,2,2.25,2.5,2.75,3,3.25,3.5,3.75,4}))))</f>
        <v/>
      </c>
      <c r="W441" s="5" t="str">
        <f>IF(COUNT($A441)=0,"",IF($A441&lt;&gt;DR!$B443,"ERR",IF(DR!$A443="IM",DR!CL443,DR!CK443)))</f>
        <v/>
      </c>
      <c r="X441" s="2" t="str">
        <f>IF(COUNT($A441)=0,"",IF(W441="3E","3E",IF(W441="","I",LOOKUP(W441/Y$2,{0,0.4,0.45,0.5,0.55,0.6,0.65,0.7,0.75,0.8,1},{"F","D","C","C+","B-","B","B+","A-","A","A+"}))))</f>
        <v/>
      </c>
      <c r="Y441" s="99" t="str">
        <f>IF(COUNT($A441)=0,"",IF(W441="","--",IF(W441="3E","3E",LOOKUP(W441/Y$2,{0,0.4,0.45,0.5,0.55,0.6,0.65,0.7,0.75,0.8,1},{0,2,2.25,2.5,2.75,3,3.25,3.5,3.75,4}))))</f>
        <v/>
      </c>
      <c r="Z441" s="5" t="str">
        <f>IF(COUNT($A441)=0,"",IF($A441&lt;&gt;DR!$B443,"ERR",DR!BF443))</f>
        <v/>
      </c>
      <c r="AA441" s="2" t="str">
        <f>IF(COUNT($A441)=0,"",IF(Z441="3E","3E",IF(Z441="","I",LOOKUP(Z441/AB$2,{0,0.4,0.45,0.5,0.55,0.6,0.65,0.7,0.75,0.8,1},{"F","D","C","C+","B-","B","B+","A-","A","A+"}))))</f>
        <v/>
      </c>
      <c r="AB441" s="99" t="str">
        <f>IF(COUNT($A441)=0,"",IF(Z441="","--",IF(Z441="3E","3E",LOOKUP(Z441/AB$2,{0,0.4,0.45,0.5,0.55,0.6,0.65,0.7,0.75,0.8,1},{0,2,2.25,2.5,2.75,3,3.25,3.5,3.75,4}))))</f>
        <v/>
      </c>
      <c r="AC441" s="5" t="str">
        <f>IF(COUNT($A441)=0,"",IF($A441&lt;&gt;DR!$B443,"ERR",DR!BG443))</f>
        <v/>
      </c>
      <c r="AD441" s="2" t="str">
        <f>IF(COUNT($A441)=0,"",IF(AC441="3E","3E",IF(AC441="","I",LOOKUP(AC441/AE$2,{0,0.4,0.45,0.5,0.55,0.6,0.65,0.7,0.75,0.8,1},{"F","D","C","C+","B-","B","B+","A-","A","A+"}))))</f>
        <v/>
      </c>
      <c r="AE441" s="99" t="str">
        <f>IF(COUNT($A441)=0,"",IF(AC441="","--",IF(AC441="3E","3E",LOOKUP(AC441/AE$2,{0,0.4,0.45,0.5,0.55,0.6,0.65,0.7,0.75,0.8,1},{0,2,2.25,2.5,2.75,3,3.25,3.5,3.75,4}))))</f>
        <v/>
      </c>
      <c r="AF441" s="5" t="str">
        <f>IF(COUNT($A441)=0,"",IF($A441&lt;&gt;DR!$B443,"ERR",DR!BQ443))</f>
        <v/>
      </c>
      <c r="AG441" s="2" t="str">
        <f>IF(COUNT($A441)=0,"",IF(AF441="3E","3E",IF(AF441="","I",LOOKUP(AF441/AH$2,{0,0.4,0.45,0.5,0.55,0.6,0.65,0.7,0.75,0.8,1},{"F","D","C","C+","B-","B","B+","A-","A","A+"}))))</f>
        <v/>
      </c>
      <c r="AH441" s="99" t="str">
        <f>IF(COUNT($A441)=0,"",IF(AF441="","--",IF(AF441="3E","3E",LOOKUP(AF441/AH$2,{0,0.4,0.45,0.5,0.55,0.6,0.65,0.7,0.75,0.8,1},{0,2,2.25,2.5,2.75,3,3.25,3.5,3.75,4}))))</f>
        <v/>
      </c>
      <c r="AI441" s="5" t="str">
        <f>IF(COUNT($A441)=0,"",IF($A441&lt;&gt;DR!$B443,"ERR",DR!BY443))</f>
        <v/>
      </c>
      <c r="AJ441" s="2" t="str">
        <f>IF(COUNT($A441)=0,"",IF(AI441="3E","3E",IF(AI441="","I",LOOKUP(AI441/AK$2,{0,0.4,0.45,0.5,0.55,0.6,0.65,0.7,0.75,0.8,1},{"F","D","C","C+","B-","B","B+","A-","A","A+"}))))</f>
        <v/>
      </c>
      <c r="AK441" s="103" t="str">
        <f>IF(COUNT($A441)=0,"",IF(AI441="","--",IF(AI441="3E","3E",LOOKUP(AI441/AK$2,{0,0.4,0.45,0.5,0.55,0.6,0.65,0.7,0.75,0.8,1},{0,2,2.25,2.5,2.75,3,3.25,3.5,3.75,4}))))</f>
        <v/>
      </c>
      <c r="AL441" s="94" t="str">
        <f>IFERROR(IF(COUNT($A441)=0,"",IF(COUNT(W441)=0,"--",IF(COUNTIF(B441:AK441,"3E")&gt;0,"3E",SUM(IF(D441&gt;=2,D441*$D$3),IF(G441&gt;=2,G441*$G$3),IF(J441&gt;=2,J441*$J$3),IF(M441&gt;=2,M441*$M$3),IF(P441&gt;=2,P441*$P$3),IF(S441&gt;=2,S441*$S$3),IF(V441&gt;=2,V441*$V$3),IF(Y441&gt;=2,Y441*$Y$3),IF(AB441&gt;=2,AB441*$AB$3),IF(AE441&gt;=2,AE441*$AE$3),IF(AH441&gt;=2,AH441*$AH$3),IF(AK441&gt;=2,AK441*$AK$3))))),"")</f>
        <v/>
      </c>
      <c r="AM441" s="4" t="str">
        <f>IF(COUNT($A441)=0,"",IF(COUNT(W441)=0,"--",IF(COUNTIF(B441:Y441,"3E")&gt;0,"3E",TRUNC(SUM(IF(N(D441)&gt;=2,D$3*D441,0),IF(N(G441)&gt;=2,G$3*G441,0),IF(N(J441)&gt;=2,J$3*J441,0),IF(N(M441)&gt;=2,M$3*M441,0),IF(N(P441)&gt;=2,P$3*P441,0),IF(N(S441)&gt;=2,S$3*S441,0),IF(N(AB441)&gt;=2,AB$3*AB441,0),IF(N(AE441)&gt;=2,AE$3*AE441,0),IF(N(AH441)&gt;=2,AH$3*AH441,0),IF(N(V441)&gt;=2,V$3*V441,0),IF(N(Y441)&gt;=2,Y$3*Y441,0))/TCP,3))))</f>
        <v/>
      </c>
      <c r="AN441" s="2" t="str">
        <f>IFERROR(IF(COUNT($A441)=0,"",IF(COUNT(W441)=0,"--",IF(COUNTIF(B441:AK441,"3E")&gt;0,"3E",SUM(IF(D441&gt;=2,$D$3),IF(G441&gt;=2,$G$3),IF(J441&gt;=2,$J$3),IF(M441&gt;=2,$M$3),IF(P441&gt;=2,$P$3),IF(S441&gt;=2,$S$3),IF(V441&gt;=2,$V$3),IF(Y441&gt;=2,$Y$3),IF(AB441&gt;=2,$AB$3),IF(AE441&gt;=2,$AE$3),IF(AH441&gt;=2,$AH$3),IF(AK441&gt;=2,$AK$3))))),"")</f>
        <v/>
      </c>
      <c r="AO441" s="2" t="str">
        <f>IF(AM441="3E","3E",IF(COUNT($A441)=0,"",IF(COUNT(AK441)=0,"I",LOOKUP(AM441,{0,2,2.25,2.5,2.75,3,3.25,3.5,3.75,4},{"F","D","C","C+","B-","B","B+","A-","A","A+"}))))</f>
        <v/>
      </c>
      <c r="AP441" s="2" t="str">
        <f>IF(AM441="3E","3E",IF(OR(COUNT($A441)=0,COUNT(W441)=0),"",IF(AND(Y441&gt;=2,AM441&gt;=2,AN441&gt;=28),"PASS","FAIL")))</f>
        <v/>
      </c>
      <c r="AQ441" s="2" t="str">
        <f>IF(COUNT($A441)=0,"",IF(AP441="3E","3E",IF(AP441="PASS",CONCATENATE(IF(N(D441)&lt;2,"411F,",""),IF(N(G441)&lt;2,"412F,",""),IF(N(J441)&lt;2,"413F,",""),IF(N(M441)&lt;2,"421F,",""),IF(N(P441)&lt;2,"422F,",""),IF(N(S441)&lt;2,"423F,",""),IF(N(AB441)&lt;2,"431F,",""),IF(N(AE441)&lt;2,"432F,",""),IF(N(AH441)&lt;2,"433F,","")),"")))</f>
        <v/>
      </c>
      <c r="AR441" s="6" t="str">
        <f t="shared" si="7"/>
        <v/>
      </c>
    </row>
    <row r="442" spans="1:44" ht="18.95" customHeight="1" x14ac:dyDescent="0.25">
      <c r="A442" s="93" t="str">
        <f>IF(DR!$B444="","",DR!$B444)</f>
        <v/>
      </c>
      <c r="B442" s="5" t="str">
        <f>IF(COUNT($A442)=0,"",IF($A442&lt;&gt;DR!$B444,"ERR",DR!J444))</f>
        <v/>
      </c>
      <c r="C442" s="2" t="str">
        <f>IF(COUNT($A442)=0,"",IF(B442="3E","3E",IF(B442="","I",LOOKUP(B442/D$2,{0,0.4,0.45,0.5,0.55,0.6,0.65,0.7,0.75,0.8,1},{"F","D","C","C+","B-","B","B+","A-","A","A+"}))))</f>
        <v/>
      </c>
      <c r="D442" s="99" t="str">
        <f>IF(COUNT($A442)=0,"",IF(B442="","--",IF(B442="3E","3E",LOOKUP(B442/D$2,{0,0.4,0.45,0.5,0.55,0.6,0.65,0.7,0.75,0.8,1},{0,2,2.25,2.5,2.75,3,3.25,3.5,3.75,4}))))</f>
        <v/>
      </c>
      <c r="E442" s="5" t="str">
        <f>IF(COUNT($A442)=0,"",IF($A442&lt;&gt;DR!$B444,"ERR",DR!R444))</f>
        <v/>
      </c>
      <c r="F442" s="2" t="str">
        <f>IF(COUNT($A442)=0,"",IF(E442="3E","3E",IF(E442="","I",LOOKUP(E442/G$2,{0,0.4,0.45,0.5,0.55,0.6,0.65,0.7,0.75,0.8,1},{"F","D","C","C+","B-","B","B+","A-","A","A+"}))))</f>
        <v/>
      </c>
      <c r="G442" s="99" t="str">
        <f>IF(COUNT($A442)=0,"",IF(E442="","--",IF(E442="3E","3E",LOOKUP(E442/G$2,{0,0.4,0.45,0.5,0.55,0.6,0.65,0.7,0.75,0.8,1},{0,2,2.25,2.5,2.75,3,3.25,3.5,3.75,4}))))</f>
        <v/>
      </c>
      <c r="H442" s="5" t="str">
        <f>IF(COUNT($A442)=0,"",IF($A442&lt;&gt;DR!$B444,"ERR",DR!Z444))</f>
        <v/>
      </c>
      <c r="I442" s="2" t="str">
        <f>IF(COUNT($A442)=0,"",IF(H442="3E","3E",IF(H442="","I",LOOKUP(H442/J$2,{0,0.4,0.45,0.5,0.55,0.6,0.65,0.7,0.75,0.8,1},{"F","D","C","C+","B-","B","B+","A-","A","A+"}))))</f>
        <v/>
      </c>
      <c r="J442" s="99" t="str">
        <f>IF(COUNT($A442)=0,"",IF(H442="","--",IF(H442="3E","3E",LOOKUP(H442/J$2,{0,0.4,0.45,0.5,0.55,0.6,0.65,0.7,0.75,0.8,1},{0,2,2.25,2.5,2.75,3,3.25,3.5,3.75,4}))))</f>
        <v/>
      </c>
      <c r="K442" s="5" t="str">
        <f>IF(COUNT($A442)=0,"",IF($A442&lt;&gt;DR!$B444,"ERR",DR!AH444))</f>
        <v/>
      </c>
      <c r="L442" s="2" t="str">
        <f>IF(COUNT($A442)=0,"",IF(K442="3E","3E",IF(K442="","I",LOOKUP(K442/M$2,{0,0.4,0.45,0.5,0.55,0.6,0.65,0.7,0.75,0.8,1},{"F","D","C","C+","B-","B","B+","A-","A","A+"}))))</f>
        <v/>
      </c>
      <c r="M442" s="99" t="str">
        <f>IF(COUNT($A442)=0,"",IF(K442="","--",IF(K442="3E","3E",LOOKUP(K442/M$2,{0,0.4,0.45,0.5,0.55,0.6,0.65,0.7,0.75,0.8,1},{0,2,2.25,2.5,2.75,3,3.25,3.5,3.75,4}))))</f>
        <v/>
      </c>
      <c r="N442" s="5" t="str">
        <f>IF(COUNT($A442)=0,"",IF($A442&lt;&gt;DR!$B444,"ERR",DR!AP444))</f>
        <v/>
      </c>
      <c r="O442" s="2" t="str">
        <f>IF(COUNT($A442)=0,"",IF(N442="3E","3E",IF(N442="","I",LOOKUP(N442/P$2,{0,0.4,0.45,0.5,0.55,0.6,0.65,0.7,0.75,0.8,1},{"F","D","C","C+","B-","B","B+","A-","A","A+"}))))</f>
        <v/>
      </c>
      <c r="P442" s="99" t="str">
        <f>IF(COUNT($A442)=0,"",IF(N442="","--",IF(N442="3E","3E",LOOKUP(N442/P$2,{0,0.4,0.45,0.5,0.55,0.6,0.65,0.7,0.75,0.8,1},{0,2,2.25,2.5,2.75,3,3.25,3.5,3.75,4}))))</f>
        <v/>
      </c>
      <c r="Q442" s="5" t="str">
        <f>IF(COUNT($A442)=0,"",IF($A442&lt;&gt;DR!$B444,"ERR",DR!AX444))</f>
        <v/>
      </c>
      <c r="R442" s="2" t="str">
        <f>IF(COUNT($A442)=0,"",IF(Q442="3E","3E",IF(Q442="","I",LOOKUP(Q442/S$2,{0,0.4,0.45,0.5,0.55,0.6,0.65,0.7,0.75,0.8,1},{"F","D","C","C+","B-","B","B+","A-","A","A+"}))))</f>
        <v/>
      </c>
      <c r="S442" s="99" t="str">
        <f>IF(COUNT($A442)=0,"",IF(Q442="","--",IF(Q442="3E","3E",LOOKUP(Q442/S$2,{0,0.4,0.45,0.5,0.55,0.6,0.65,0.7,0.75,0.8,1},{0,2,2.25,2.5,2.75,3,3.25,3.5,3.75,4}))))</f>
        <v/>
      </c>
      <c r="T442" s="5" t="str">
        <f>IF(OR(COUNT($A442)=0,DR!BZ444=""),"",IF($A442&lt;&gt;DR!$B444,"ERR",DR!BZ444))</f>
        <v/>
      </c>
      <c r="U442" s="2" t="str">
        <f>IF(COUNT($A442)=0,"",IF(T442="3E","3E",IF(T442="","I",LOOKUP(T442/V$2,{0,0.4,0.45,0.5,0.55,0.6,0.65,0.7,0.75,0.8,1},{"F","D","C","C+","B-","B","B+","A-","A","A+"}))))</f>
        <v/>
      </c>
      <c r="V442" s="99" t="str">
        <f>IF(COUNT($A442)=0,"",IF(T442="","--",IF(T442="3E","3E",LOOKUP(T442/V$2,{0,0.4,0.45,0.5,0.55,0.6,0.65,0.7,0.75,0.8,1},{0,2,2.25,2.5,2.75,3,3.25,3.5,3.75,4}))))</f>
        <v/>
      </c>
      <c r="W442" s="5" t="str">
        <f>IF(COUNT($A442)=0,"",IF($A442&lt;&gt;DR!$B444,"ERR",IF(DR!$A444="IM",DR!CL444,DR!CK444)))</f>
        <v/>
      </c>
      <c r="X442" s="2" t="str">
        <f>IF(COUNT($A442)=0,"",IF(W442="3E","3E",IF(W442="","I",LOOKUP(W442/Y$2,{0,0.4,0.45,0.5,0.55,0.6,0.65,0.7,0.75,0.8,1},{"F","D","C","C+","B-","B","B+","A-","A","A+"}))))</f>
        <v/>
      </c>
      <c r="Y442" s="99" t="str">
        <f>IF(COUNT($A442)=0,"",IF(W442="","--",IF(W442="3E","3E",LOOKUP(W442/Y$2,{0,0.4,0.45,0.5,0.55,0.6,0.65,0.7,0.75,0.8,1},{0,2,2.25,2.5,2.75,3,3.25,3.5,3.75,4}))))</f>
        <v/>
      </c>
      <c r="Z442" s="5" t="str">
        <f>IF(COUNT($A442)=0,"",IF($A442&lt;&gt;DR!$B444,"ERR",DR!BF444))</f>
        <v/>
      </c>
      <c r="AA442" s="2" t="str">
        <f>IF(COUNT($A442)=0,"",IF(Z442="3E","3E",IF(Z442="","I",LOOKUP(Z442/AB$2,{0,0.4,0.45,0.5,0.55,0.6,0.65,0.7,0.75,0.8,1},{"F","D","C","C+","B-","B","B+","A-","A","A+"}))))</f>
        <v/>
      </c>
      <c r="AB442" s="99" t="str">
        <f>IF(COUNT($A442)=0,"",IF(Z442="","--",IF(Z442="3E","3E",LOOKUP(Z442/AB$2,{0,0.4,0.45,0.5,0.55,0.6,0.65,0.7,0.75,0.8,1},{0,2,2.25,2.5,2.75,3,3.25,3.5,3.75,4}))))</f>
        <v/>
      </c>
      <c r="AC442" s="5" t="str">
        <f>IF(COUNT($A442)=0,"",IF($A442&lt;&gt;DR!$B444,"ERR",DR!BG444))</f>
        <v/>
      </c>
      <c r="AD442" s="2" t="str">
        <f>IF(COUNT($A442)=0,"",IF(AC442="3E","3E",IF(AC442="","I",LOOKUP(AC442/AE$2,{0,0.4,0.45,0.5,0.55,0.6,0.65,0.7,0.75,0.8,1},{"F","D","C","C+","B-","B","B+","A-","A","A+"}))))</f>
        <v/>
      </c>
      <c r="AE442" s="99" t="str">
        <f>IF(COUNT($A442)=0,"",IF(AC442="","--",IF(AC442="3E","3E",LOOKUP(AC442/AE$2,{0,0.4,0.45,0.5,0.55,0.6,0.65,0.7,0.75,0.8,1},{0,2,2.25,2.5,2.75,3,3.25,3.5,3.75,4}))))</f>
        <v/>
      </c>
      <c r="AF442" s="5" t="str">
        <f>IF(COUNT($A442)=0,"",IF($A442&lt;&gt;DR!$B444,"ERR",DR!BQ444))</f>
        <v/>
      </c>
      <c r="AG442" s="2" t="str">
        <f>IF(COUNT($A442)=0,"",IF(AF442="3E","3E",IF(AF442="","I",LOOKUP(AF442/AH$2,{0,0.4,0.45,0.5,0.55,0.6,0.65,0.7,0.75,0.8,1},{"F","D","C","C+","B-","B","B+","A-","A","A+"}))))</f>
        <v/>
      </c>
      <c r="AH442" s="99" t="str">
        <f>IF(COUNT($A442)=0,"",IF(AF442="","--",IF(AF442="3E","3E",LOOKUP(AF442/AH$2,{0,0.4,0.45,0.5,0.55,0.6,0.65,0.7,0.75,0.8,1},{0,2,2.25,2.5,2.75,3,3.25,3.5,3.75,4}))))</f>
        <v/>
      </c>
      <c r="AI442" s="5" t="str">
        <f>IF(COUNT($A442)=0,"",IF($A442&lt;&gt;DR!$B444,"ERR",DR!BY444))</f>
        <v/>
      </c>
      <c r="AJ442" s="2" t="str">
        <f>IF(COUNT($A442)=0,"",IF(AI442="3E","3E",IF(AI442="","I",LOOKUP(AI442/AK$2,{0,0.4,0.45,0.5,0.55,0.6,0.65,0.7,0.75,0.8,1},{"F","D","C","C+","B-","B","B+","A-","A","A+"}))))</f>
        <v/>
      </c>
      <c r="AK442" s="103" t="str">
        <f>IF(COUNT($A442)=0,"",IF(AI442="","--",IF(AI442="3E","3E",LOOKUP(AI442/AK$2,{0,0.4,0.45,0.5,0.55,0.6,0.65,0.7,0.75,0.8,1},{0,2,2.25,2.5,2.75,3,3.25,3.5,3.75,4}))))</f>
        <v/>
      </c>
      <c r="AL442" s="94" t="str">
        <f>IFERROR(IF(COUNT($A442)=0,"",IF(COUNT(W442)=0,"--",IF(COUNTIF(B442:AK442,"3E")&gt;0,"3E",SUM(IF(D442&gt;=2,D442*$D$3),IF(G442&gt;=2,G442*$G$3),IF(J442&gt;=2,J442*$J$3),IF(M442&gt;=2,M442*$M$3),IF(P442&gt;=2,P442*$P$3),IF(S442&gt;=2,S442*$S$3),IF(V442&gt;=2,V442*$V$3),IF(Y442&gt;=2,Y442*$Y$3),IF(AB442&gt;=2,AB442*$AB$3),IF(AE442&gt;=2,AE442*$AE$3),IF(AH442&gt;=2,AH442*$AH$3),IF(AK442&gt;=2,AK442*$AK$3))))),"")</f>
        <v/>
      </c>
      <c r="AM442" s="4" t="str">
        <f>IF(COUNT($A442)=0,"",IF(COUNT(W442)=0,"--",IF(COUNTIF(B442:Y442,"3E")&gt;0,"3E",TRUNC(SUM(IF(N(D442)&gt;=2,D$3*D442,0),IF(N(G442)&gt;=2,G$3*G442,0),IF(N(J442)&gt;=2,J$3*J442,0),IF(N(M442)&gt;=2,M$3*M442,0),IF(N(P442)&gt;=2,P$3*P442,0),IF(N(S442)&gt;=2,S$3*S442,0),IF(N(AB442)&gt;=2,AB$3*AB442,0),IF(N(AE442)&gt;=2,AE$3*AE442,0),IF(N(AH442)&gt;=2,AH$3*AH442,0),IF(N(V442)&gt;=2,V$3*V442,0),IF(N(Y442)&gt;=2,Y$3*Y442,0))/TCP,3))))</f>
        <v/>
      </c>
      <c r="AN442" s="2" t="str">
        <f>IFERROR(IF(COUNT($A442)=0,"",IF(COUNT(W442)=0,"--",IF(COUNTIF(B442:AK442,"3E")&gt;0,"3E",SUM(IF(D442&gt;=2,$D$3),IF(G442&gt;=2,$G$3),IF(J442&gt;=2,$J$3),IF(M442&gt;=2,$M$3),IF(P442&gt;=2,$P$3),IF(S442&gt;=2,$S$3),IF(V442&gt;=2,$V$3),IF(Y442&gt;=2,$Y$3),IF(AB442&gt;=2,$AB$3),IF(AE442&gt;=2,$AE$3),IF(AH442&gt;=2,$AH$3),IF(AK442&gt;=2,$AK$3))))),"")</f>
        <v/>
      </c>
      <c r="AO442" s="2" t="str">
        <f>IF(AM442="3E","3E",IF(COUNT($A442)=0,"",IF(COUNT(AK442)=0,"I",LOOKUP(AM442,{0,2,2.25,2.5,2.75,3,3.25,3.5,3.75,4},{"F","D","C","C+","B-","B","B+","A-","A","A+"}))))</f>
        <v/>
      </c>
      <c r="AP442" s="2" t="str">
        <f>IF(AM442="3E","3E",IF(OR(COUNT($A442)=0,COUNT(W442)=0),"",IF(AND(Y442&gt;=2,AM442&gt;=2,AN442&gt;=28),"PASS","FAIL")))</f>
        <v/>
      </c>
      <c r="AQ442" s="2" t="str">
        <f>IF(COUNT($A442)=0,"",IF(AP442="3E","3E",IF(AP442="PASS",CONCATENATE(IF(N(D442)&lt;2,"411F,",""),IF(N(G442)&lt;2,"412F,",""),IF(N(J442)&lt;2,"413F,",""),IF(N(M442)&lt;2,"421F,",""),IF(N(P442)&lt;2,"422F,",""),IF(N(S442)&lt;2,"423F,",""),IF(N(AB442)&lt;2,"431F,",""),IF(N(AE442)&lt;2,"432F,",""),IF(N(AH442)&lt;2,"433F,","")),"")))</f>
        <v/>
      </c>
      <c r="AR442" s="6" t="str">
        <f t="shared" si="7"/>
        <v/>
      </c>
    </row>
    <row r="443" spans="1:44" ht="18.95" customHeight="1" x14ac:dyDescent="0.25">
      <c r="A443" s="93" t="str">
        <f>IF(DR!$B445="","",DR!$B445)</f>
        <v/>
      </c>
      <c r="B443" s="5" t="str">
        <f>IF(COUNT($A443)=0,"",IF($A443&lt;&gt;DR!$B445,"ERR",DR!J445))</f>
        <v/>
      </c>
      <c r="C443" s="2" t="str">
        <f>IF(COUNT($A443)=0,"",IF(B443="3E","3E",IF(B443="","I",LOOKUP(B443/D$2,{0,0.4,0.45,0.5,0.55,0.6,0.65,0.7,0.75,0.8,1},{"F","D","C","C+","B-","B","B+","A-","A","A+"}))))</f>
        <v/>
      </c>
      <c r="D443" s="99" t="str">
        <f>IF(COUNT($A443)=0,"",IF(B443="","--",IF(B443="3E","3E",LOOKUP(B443/D$2,{0,0.4,0.45,0.5,0.55,0.6,0.65,0.7,0.75,0.8,1},{0,2,2.25,2.5,2.75,3,3.25,3.5,3.75,4}))))</f>
        <v/>
      </c>
      <c r="E443" s="5" t="str">
        <f>IF(COUNT($A443)=0,"",IF($A443&lt;&gt;DR!$B445,"ERR",DR!R445))</f>
        <v/>
      </c>
      <c r="F443" s="2" t="str">
        <f>IF(COUNT($A443)=0,"",IF(E443="3E","3E",IF(E443="","I",LOOKUP(E443/G$2,{0,0.4,0.45,0.5,0.55,0.6,0.65,0.7,0.75,0.8,1},{"F","D","C","C+","B-","B","B+","A-","A","A+"}))))</f>
        <v/>
      </c>
      <c r="G443" s="99" t="str">
        <f>IF(COUNT($A443)=0,"",IF(E443="","--",IF(E443="3E","3E",LOOKUP(E443/G$2,{0,0.4,0.45,0.5,0.55,0.6,0.65,0.7,0.75,0.8,1},{0,2,2.25,2.5,2.75,3,3.25,3.5,3.75,4}))))</f>
        <v/>
      </c>
      <c r="H443" s="5" t="str">
        <f>IF(COUNT($A443)=0,"",IF($A443&lt;&gt;DR!$B445,"ERR",DR!Z445))</f>
        <v/>
      </c>
      <c r="I443" s="2" t="str">
        <f>IF(COUNT($A443)=0,"",IF(H443="3E","3E",IF(H443="","I",LOOKUP(H443/J$2,{0,0.4,0.45,0.5,0.55,0.6,0.65,0.7,0.75,0.8,1},{"F","D","C","C+","B-","B","B+","A-","A","A+"}))))</f>
        <v/>
      </c>
      <c r="J443" s="99" t="str">
        <f>IF(COUNT($A443)=0,"",IF(H443="","--",IF(H443="3E","3E",LOOKUP(H443/J$2,{0,0.4,0.45,0.5,0.55,0.6,0.65,0.7,0.75,0.8,1},{0,2,2.25,2.5,2.75,3,3.25,3.5,3.75,4}))))</f>
        <v/>
      </c>
      <c r="K443" s="5" t="str">
        <f>IF(COUNT($A443)=0,"",IF($A443&lt;&gt;DR!$B445,"ERR",DR!AH445))</f>
        <v/>
      </c>
      <c r="L443" s="2" t="str">
        <f>IF(COUNT($A443)=0,"",IF(K443="3E","3E",IF(K443="","I",LOOKUP(K443/M$2,{0,0.4,0.45,0.5,0.55,0.6,0.65,0.7,0.75,0.8,1},{"F","D","C","C+","B-","B","B+","A-","A","A+"}))))</f>
        <v/>
      </c>
      <c r="M443" s="99" t="str">
        <f>IF(COUNT($A443)=0,"",IF(K443="","--",IF(K443="3E","3E",LOOKUP(K443/M$2,{0,0.4,0.45,0.5,0.55,0.6,0.65,0.7,0.75,0.8,1},{0,2,2.25,2.5,2.75,3,3.25,3.5,3.75,4}))))</f>
        <v/>
      </c>
      <c r="N443" s="5" t="str">
        <f>IF(COUNT($A443)=0,"",IF($A443&lt;&gt;DR!$B445,"ERR",DR!AP445))</f>
        <v/>
      </c>
      <c r="O443" s="2" t="str">
        <f>IF(COUNT($A443)=0,"",IF(N443="3E","3E",IF(N443="","I",LOOKUP(N443/P$2,{0,0.4,0.45,0.5,0.55,0.6,0.65,0.7,0.75,0.8,1},{"F","D","C","C+","B-","B","B+","A-","A","A+"}))))</f>
        <v/>
      </c>
      <c r="P443" s="99" t="str">
        <f>IF(COUNT($A443)=0,"",IF(N443="","--",IF(N443="3E","3E",LOOKUP(N443/P$2,{0,0.4,0.45,0.5,0.55,0.6,0.65,0.7,0.75,0.8,1},{0,2,2.25,2.5,2.75,3,3.25,3.5,3.75,4}))))</f>
        <v/>
      </c>
      <c r="Q443" s="5" t="str">
        <f>IF(COUNT($A443)=0,"",IF($A443&lt;&gt;DR!$B445,"ERR",DR!AX445))</f>
        <v/>
      </c>
      <c r="R443" s="2" t="str">
        <f>IF(COUNT($A443)=0,"",IF(Q443="3E","3E",IF(Q443="","I",LOOKUP(Q443/S$2,{0,0.4,0.45,0.5,0.55,0.6,0.65,0.7,0.75,0.8,1},{"F","D","C","C+","B-","B","B+","A-","A","A+"}))))</f>
        <v/>
      </c>
      <c r="S443" s="99" t="str">
        <f>IF(COUNT($A443)=0,"",IF(Q443="","--",IF(Q443="3E","3E",LOOKUP(Q443/S$2,{0,0.4,0.45,0.5,0.55,0.6,0.65,0.7,0.75,0.8,1},{0,2,2.25,2.5,2.75,3,3.25,3.5,3.75,4}))))</f>
        <v/>
      </c>
      <c r="T443" s="5" t="str">
        <f>IF(OR(COUNT($A443)=0,DR!BZ445=""),"",IF($A443&lt;&gt;DR!$B445,"ERR",DR!BZ445))</f>
        <v/>
      </c>
      <c r="U443" s="2" t="str">
        <f>IF(COUNT($A443)=0,"",IF(T443="3E","3E",IF(T443="","I",LOOKUP(T443/V$2,{0,0.4,0.45,0.5,0.55,0.6,0.65,0.7,0.75,0.8,1},{"F","D","C","C+","B-","B","B+","A-","A","A+"}))))</f>
        <v/>
      </c>
      <c r="V443" s="99" t="str">
        <f>IF(COUNT($A443)=0,"",IF(T443="","--",IF(T443="3E","3E",LOOKUP(T443/V$2,{0,0.4,0.45,0.5,0.55,0.6,0.65,0.7,0.75,0.8,1},{0,2,2.25,2.5,2.75,3,3.25,3.5,3.75,4}))))</f>
        <v/>
      </c>
      <c r="W443" s="5" t="str">
        <f>IF(COUNT($A443)=0,"",IF($A443&lt;&gt;DR!$B445,"ERR",IF(DR!$A445="IM",DR!CL445,DR!CK445)))</f>
        <v/>
      </c>
      <c r="X443" s="2" t="str">
        <f>IF(COUNT($A443)=0,"",IF(W443="3E","3E",IF(W443="","I",LOOKUP(W443/Y$2,{0,0.4,0.45,0.5,0.55,0.6,0.65,0.7,0.75,0.8,1},{"F","D","C","C+","B-","B","B+","A-","A","A+"}))))</f>
        <v/>
      </c>
      <c r="Y443" s="99" t="str">
        <f>IF(COUNT($A443)=0,"",IF(W443="","--",IF(W443="3E","3E",LOOKUP(W443/Y$2,{0,0.4,0.45,0.5,0.55,0.6,0.65,0.7,0.75,0.8,1},{0,2,2.25,2.5,2.75,3,3.25,3.5,3.75,4}))))</f>
        <v/>
      </c>
      <c r="Z443" s="5" t="str">
        <f>IF(COUNT($A443)=0,"",IF($A443&lt;&gt;DR!$B445,"ERR",DR!BF445))</f>
        <v/>
      </c>
      <c r="AA443" s="2" t="str">
        <f>IF(COUNT($A443)=0,"",IF(Z443="3E","3E",IF(Z443="","I",LOOKUP(Z443/AB$2,{0,0.4,0.45,0.5,0.55,0.6,0.65,0.7,0.75,0.8,1},{"F","D","C","C+","B-","B","B+","A-","A","A+"}))))</f>
        <v/>
      </c>
      <c r="AB443" s="99" t="str">
        <f>IF(COUNT($A443)=0,"",IF(Z443="","--",IF(Z443="3E","3E",LOOKUP(Z443/AB$2,{0,0.4,0.45,0.5,0.55,0.6,0.65,0.7,0.75,0.8,1},{0,2,2.25,2.5,2.75,3,3.25,3.5,3.75,4}))))</f>
        <v/>
      </c>
      <c r="AC443" s="5" t="str">
        <f>IF(COUNT($A443)=0,"",IF($A443&lt;&gt;DR!$B445,"ERR",DR!BG445))</f>
        <v/>
      </c>
      <c r="AD443" s="2" t="str">
        <f>IF(COUNT($A443)=0,"",IF(AC443="3E","3E",IF(AC443="","I",LOOKUP(AC443/AE$2,{0,0.4,0.45,0.5,0.55,0.6,0.65,0.7,0.75,0.8,1},{"F","D","C","C+","B-","B","B+","A-","A","A+"}))))</f>
        <v/>
      </c>
      <c r="AE443" s="99" t="str">
        <f>IF(COUNT($A443)=0,"",IF(AC443="","--",IF(AC443="3E","3E",LOOKUP(AC443/AE$2,{0,0.4,0.45,0.5,0.55,0.6,0.65,0.7,0.75,0.8,1},{0,2,2.25,2.5,2.75,3,3.25,3.5,3.75,4}))))</f>
        <v/>
      </c>
      <c r="AF443" s="5" t="str">
        <f>IF(COUNT($A443)=0,"",IF($A443&lt;&gt;DR!$B445,"ERR",DR!BQ445))</f>
        <v/>
      </c>
      <c r="AG443" s="2" t="str">
        <f>IF(COUNT($A443)=0,"",IF(AF443="3E","3E",IF(AF443="","I",LOOKUP(AF443/AH$2,{0,0.4,0.45,0.5,0.55,0.6,0.65,0.7,0.75,0.8,1},{"F","D","C","C+","B-","B","B+","A-","A","A+"}))))</f>
        <v/>
      </c>
      <c r="AH443" s="99" t="str">
        <f>IF(COUNT($A443)=0,"",IF(AF443="","--",IF(AF443="3E","3E",LOOKUP(AF443/AH$2,{0,0.4,0.45,0.5,0.55,0.6,0.65,0.7,0.75,0.8,1},{0,2,2.25,2.5,2.75,3,3.25,3.5,3.75,4}))))</f>
        <v/>
      </c>
      <c r="AI443" s="5" t="str">
        <f>IF(COUNT($A443)=0,"",IF($A443&lt;&gt;DR!$B445,"ERR",DR!BY445))</f>
        <v/>
      </c>
      <c r="AJ443" s="2" t="str">
        <f>IF(COUNT($A443)=0,"",IF(AI443="3E","3E",IF(AI443="","I",LOOKUP(AI443/AK$2,{0,0.4,0.45,0.5,0.55,0.6,0.65,0.7,0.75,0.8,1},{"F","D","C","C+","B-","B","B+","A-","A","A+"}))))</f>
        <v/>
      </c>
      <c r="AK443" s="103" t="str">
        <f>IF(COUNT($A443)=0,"",IF(AI443="","--",IF(AI443="3E","3E",LOOKUP(AI443/AK$2,{0,0.4,0.45,0.5,0.55,0.6,0.65,0.7,0.75,0.8,1},{0,2,2.25,2.5,2.75,3,3.25,3.5,3.75,4}))))</f>
        <v/>
      </c>
      <c r="AL443" s="94" t="str">
        <f>IFERROR(IF(COUNT($A443)=0,"",IF(COUNT(W443)=0,"--",IF(COUNTIF(B443:AK443,"3E")&gt;0,"3E",SUM(IF(D443&gt;=2,D443*$D$3),IF(G443&gt;=2,G443*$G$3),IF(J443&gt;=2,J443*$J$3),IF(M443&gt;=2,M443*$M$3),IF(P443&gt;=2,P443*$P$3),IF(S443&gt;=2,S443*$S$3),IF(V443&gt;=2,V443*$V$3),IF(Y443&gt;=2,Y443*$Y$3),IF(AB443&gt;=2,AB443*$AB$3),IF(AE443&gt;=2,AE443*$AE$3),IF(AH443&gt;=2,AH443*$AH$3),IF(AK443&gt;=2,AK443*$AK$3))))),"")</f>
        <v/>
      </c>
      <c r="AM443" s="4" t="str">
        <f>IF(COUNT($A443)=0,"",IF(COUNT(W443)=0,"--",IF(COUNTIF(B443:Y443,"3E")&gt;0,"3E",TRUNC(SUM(IF(N(D443)&gt;=2,D$3*D443,0),IF(N(G443)&gt;=2,G$3*G443,0),IF(N(J443)&gt;=2,J$3*J443,0),IF(N(M443)&gt;=2,M$3*M443,0),IF(N(P443)&gt;=2,P$3*P443,0),IF(N(S443)&gt;=2,S$3*S443,0),IF(N(AB443)&gt;=2,AB$3*AB443,0),IF(N(AE443)&gt;=2,AE$3*AE443,0),IF(N(AH443)&gt;=2,AH$3*AH443,0),IF(N(V443)&gt;=2,V$3*V443,0),IF(N(Y443)&gt;=2,Y$3*Y443,0))/TCP,3))))</f>
        <v/>
      </c>
      <c r="AN443" s="2" t="str">
        <f>IFERROR(IF(COUNT($A443)=0,"",IF(COUNT(W443)=0,"--",IF(COUNTIF(B443:AK443,"3E")&gt;0,"3E",SUM(IF(D443&gt;=2,$D$3),IF(G443&gt;=2,$G$3),IF(J443&gt;=2,$J$3),IF(M443&gt;=2,$M$3),IF(P443&gt;=2,$P$3),IF(S443&gt;=2,$S$3),IF(V443&gt;=2,$V$3),IF(Y443&gt;=2,$Y$3),IF(AB443&gt;=2,$AB$3),IF(AE443&gt;=2,$AE$3),IF(AH443&gt;=2,$AH$3),IF(AK443&gt;=2,$AK$3))))),"")</f>
        <v/>
      </c>
      <c r="AO443" s="2" t="str">
        <f>IF(AM443="3E","3E",IF(COUNT($A443)=0,"",IF(COUNT(AK443)=0,"I",LOOKUP(AM443,{0,2,2.25,2.5,2.75,3,3.25,3.5,3.75,4},{"F","D","C","C+","B-","B","B+","A-","A","A+"}))))</f>
        <v/>
      </c>
      <c r="AP443" s="2" t="str">
        <f>IF(AM443="3E","3E",IF(OR(COUNT($A443)=0,COUNT(W443)=0),"",IF(AND(Y443&gt;=2,AM443&gt;=2,AN443&gt;=28),"PASS","FAIL")))</f>
        <v/>
      </c>
      <c r="AQ443" s="2" t="str">
        <f>IF(COUNT($A443)=0,"",IF(AP443="3E","3E",IF(AP443="PASS",CONCATENATE(IF(N(D443)&lt;2,"411F,",""),IF(N(G443)&lt;2,"412F,",""),IF(N(J443)&lt;2,"413F,",""),IF(N(M443)&lt;2,"421F,",""),IF(N(P443)&lt;2,"422F,",""),IF(N(S443)&lt;2,"423F,",""),IF(N(AB443)&lt;2,"431F,",""),IF(N(AE443)&lt;2,"432F,",""),IF(N(AH443)&lt;2,"433F,","")),"")))</f>
        <v/>
      </c>
      <c r="AR443" s="6" t="str">
        <f t="shared" si="7"/>
        <v/>
      </c>
    </row>
    <row r="444" spans="1:44" ht="18.95" customHeight="1" x14ac:dyDescent="0.25">
      <c r="A444" s="93" t="str">
        <f>IF(DR!$B446="","",DR!$B446)</f>
        <v/>
      </c>
      <c r="B444" s="5" t="str">
        <f>IF(COUNT($A444)=0,"",IF($A444&lt;&gt;DR!$B446,"ERR",DR!J446))</f>
        <v/>
      </c>
      <c r="C444" s="2" t="str">
        <f>IF(COUNT($A444)=0,"",IF(B444="3E","3E",IF(B444="","I",LOOKUP(B444/D$2,{0,0.4,0.45,0.5,0.55,0.6,0.65,0.7,0.75,0.8,1},{"F","D","C","C+","B-","B","B+","A-","A","A+"}))))</f>
        <v/>
      </c>
      <c r="D444" s="99" t="str">
        <f>IF(COUNT($A444)=0,"",IF(B444="","--",IF(B444="3E","3E",LOOKUP(B444/D$2,{0,0.4,0.45,0.5,0.55,0.6,0.65,0.7,0.75,0.8,1},{0,2,2.25,2.5,2.75,3,3.25,3.5,3.75,4}))))</f>
        <v/>
      </c>
      <c r="E444" s="5" t="str">
        <f>IF(COUNT($A444)=0,"",IF($A444&lt;&gt;DR!$B446,"ERR",DR!R446))</f>
        <v/>
      </c>
      <c r="F444" s="2" t="str">
        <f>IF(COUNT($A444)=0,"",IF(E444="3E","3E",IF(E444="","I",LOOKUP(E444/G$2,{0,0.4,0.45,0.5,0.55,0.6,0.65,0.7,0.75,0.8,1},{"F","D","C","C+","B-","B","B+","A-","A","A+"}))))</f>
        <v/>
      </c>
      <c r="G444" s="99" t="str">
        <f>IF(COUNT($A444)=0,"",IF(E444="","--",IF(E444="3E","3E",LOOKUP(E444/G$2,{0,0.4,0.45,0.5,0.55,0.6,0.65,0.7,0.75,0.8,1},{0,2,2.25,2.5,2.75,3,3.25,3.5,3.75,4}))))</f>
        <v/>
      </c>
      <c r="H444" s="5" t="str">
        <f>IF(COUNT($A444)=0,"",IF($A444&lt;&gt;DR!$B446,"ERR",DR!Z446))</f>
        <v/>
      </c>
      <c r="I444" s="2" t="str">
        <f>IF(COUNT($A444)=0,"",IF(H444="3E","3E",IF(H444="","I",LOOKUP(H444/J$2,{0,0.4,0.45,0.5,0.55,0.6,0.65,0.7,0.75,0.8,1},{"F","D","C","C+","B-","B","B+","A-","A","A+"}))))</f>
        <v/>
      </c>
      <c r="J444" s="99" t="str">
        <f>IF(COUNT($A444)=0,"",IF(H444="","--",IF(H444="3E","3E",LOOKUP(H444/J$2,{0,0.4,0.45,0.5,0.55,0.6,0.65,0.7,0.75,0.8,1},{0,2,2.25,2.5,2.75,3,3.25,3.5,3.75,4}))))</f>
        <v/>
      </c>
      <c r="K444" s="5" t="str">
        <f>IF(COUNT($A444)=0,"",IF($A444&lt;&gt;DR!$B446,"ERR",DR!AH446))</f>
        <v/>
      </c>
      <c r="L444" s="2" t="str">
        <f>IF(COUNT($A444)=0,"",IF(K444="3E","3E",IF(K444="","I",LOOKUP(K444/M$2,{0,0.4,0.45,0.5,0.55,0.6,0.65,0.7,0.75,0.8,1},{"F","D","C","C+","B-","B","B+","A-","A","A+"}))))</f>
        <v/>
      </c>
      <c r="M444" s="99" t="str">
        <f>IF(COUNT($A444)=0,"",IF(K444="","--",IF(K444="3E","3E",LOOKUP(K444/M$2,{0,0.4,0.45,0.5,0.55,0.6,0.65,0.7,0.75,0.8,1},{0,2,2.25,2.5,2.75,3,3.25,3.5,3.75,4}))))</f>
        <v/>
      </c>
      <c r="N444" s="5" t="str">
        <f>IF(COUNT($A444)=0,"",IF($A444&lt;&gt;DR!$B446,"ERR",DR!AP446))</f>
        <v/>
      </c>
      <c r="O444" s="2" t="str">
        <f>IF(COUNT($A444)=0,"",IF(N444="3E","3E",IF(N444="","I",LOOKUP(N444/P$2,{0,0.4,0.45,0.5,0.55,0.6,0.65,0.7,0.75,0.8,1},{"F","D","C","C+","B-","B","B+","A-","A","A+"}))))</f>
        <v/>
      </c>
      <c r="P444" s="99" t="str">
        <f>IF(COUNT($A444)=0,"",IF(N444="","--",IF(N444="3E","3E",LOOKUP(N444/P$2,{0,0.4,0.45,0.5,0.55,0.6,0.65,0.7,0.75,0.8,1},{0,2,2.25,2.5,2.75,3,3.25,3.5,3.75,4}))))</f>
        <v/>
      </c>
      <c r="Q444" s="5" t="str">
        <f>IF(COUNT($A444)=0,"",IF($A444&lt;&gt;DR!$B446,"ERR",DR!AX446))</f>
        <v/>
      </c>
      <c r="R444" s="2" t="str">
        <f>IF(COUNT($A444)=0,"",IF(Q444="3E","3E",IF(Q444="","I",LOOKUP(Q444/S$2,{0,0.4,0.45,0.5,0.55,0.6,0.65,0.7,0.75,0.8,1},{"F","D","C","C+","B-","B","B+","A-","A","A+"}))))</f>
        <v/>
      </c>
      <c r="S444" s="99" t="str">
        <f>IF(COUNT($A444)=0,"",IF(Q444="","--",IF(Q444="3E","3E",LOOKUP(Q444/S$2,{0,0.4,0.45,0.5,0.55,0.6,0.65,0.7,0.75,0.8,1},{0,2,2.25,2.5,2.75,3,3.25,3.5,3.75,4}))))</f>
        <v/>
      </c>
      <c r="T444" s="5" t="str">
        <f>IF(OR(COUNT($A444)=0,DR!BZ446=""),"",IF($A444&lt;&gt;DR!$B446,"ERR",DR!BZ446))</f>
        <v/>
      </c>
      <c r="U444" s="2" t="str">
        <f>IF(COUNT($A444)=0,"",IF(T444="3E","3E",IF(T444="","I",LOOKUP(T444/V$2,{0,0.4,0.45,0.5,0.55,0.6,0.65,0.7,0.75,0.8,1},{"F","D","C","C+","B-","B","B+","A-","A","A+"}))))</f>
        <v/>
      </c>
      <c r="V444" s="99" t="str">
        <f>IF(COUNT($A444)=0,"",IF(T444="","--",IF(T444="3E","3E",LOOKUP(T444/V$2,{0,0.4,0.45,0.5,0.55,0.6,0.65,0.7,0.75,0.8,1},{0,2,2.25,2.5,2.75,3,3.25,3.5,3.75,4}))))</f>
        <v/>
      </c>
      <c r="W444" s="5" t="str">
        <f>IF(COUNT($A444)=0,"",IF($A444&lt;&gt;DR!$B446,"ERR",IF(DR!$A446="IM",DR!CL446,DR!CK446)))</f>
        <v/>
      </c>
      <c r="X444" s="2" t="str">
        <f>IF(COUNT($A444)=0,"",IF(W444="3E","3E",IF(W444="","I",LOOKUP(W444/Y$2,{0,0.4,0.45,0.5,0.55,0.6,0.65,0.7,0.75,0.8,1},{"F","D","C","C+","B-","B","B+","A-","A","A+"}))))</f>
        <v/>
      </c>
      <c r="Y444" s="99" t="str">
        <f>IF(COUNT($A444)=0,"",IF(W444="","--",IF(W444="3E","3E",LOOKUP(W444/Y$2,{0,0.4,0.45,0.5,0.55,0.6,0.65,0.7,0.75,0.8,1},{0,2,2.25,2.5,2.75,3,3.25,3.5,3.75,4}))))</f>
        <v/>
      </c>
      <c r="Z444" s="5" t="str">
        <f>IF(COUNT($A444)=0,"",IF($A444&lt;&gt;DR!$B446,"ERR",DR!BF446))</f>
        <v/>
      </c>
      <c r="AA444" s="2" t="str">
        <f>IF(COUNT($A444)=0,"",IF(Z444="3E","3E",IF(Z444="","I",LOOKUP(Z444/AB$2,{0,0.4,0.45,0.5,0.55,0.6,0.65,0.7,0.75,0.8,1},{"F","D","C","C+","B-","B","B+","A-","A","A+"}))))</f>
        <v/>
      </c>
      <c r="AB444" s="99" t="str">
        <f>IF(COUNT($A444)=0,"",IF(Z444="","--",IF(Z444="3E","3E",LOOKUP(Z444/AB$2,{0,0.4,0.45,0.5,0.55,0.6,0.65,0.7,0.75,0.8,1},{0,2,2.25,2.5,2.75,3,3.25,3.5,3.75,4}))))</f>
        <v/>
      </c>
      <c r="AC444" s="5" t="str">
        <f>IF(COUNT($A444)=0,"",IF($A444&lt;&gt;DR!$B446,"ERR",DR!BG446))</f>
        <v/>
      </c>
      <c r="AD444" s="2" t="str">
        <f>IF(COUNT($A444)=0,"",IF(AC444="3E","3E",IF(AC444="","I",LOOKUP(AC444/AE$2,{0,0.4,0.45,0.5,0.55,0.6,0.65,0.7,0.75,0.8,1},{"F","D","C","C+","B-","B","B+","A-","A","A+"}))))</f>
        <v/>
      </c>
      <c r="AE444" s="99" t="str">
        <f>IF(COUNT($A444)=0,"",IF(AC444="","--",IF(AC444="3E","3E",LOOKUP(AC444/AE$2,{0,0.4,0.45,0.5,0.55,0.6,0.65,0.7,0.75,0.8,1},{0,2,2.25,2.5,2.75,3,3.25,3.5,3.75,4}))))</f>
        <v/>
      </c>
      <c r="AF444" s="5" t="str">
        <f>IF(COUNT($A444)=0,"",IF($A444&lt;&gt;DR!$B446,"ERR",DR!BQ446))</f>
        <v/>
      </c>
      <c r="AG444" s="2" t="str">
        <f>IF(COUNT($A444)=0,"",IF(AF444="3E","3E",IF(AF444="","I",LOOKUP(AF444/AH$2,{0,0.4,0.45,0.5,0.55,0.6,0.65,0.7,0.75,0.8,1},{"F","D","C","C+","B-","B","B+","A-","A","A+"}))))</f>
        <v/>
      </c>
      <c r="AH444" s="99" t="str">
        <f>IF(COUNT($A444)=0,"",IF(AF444="","--",IF(AF444="3E","3E",LOOKUP(AF444/AH$2,{0,0.4,0.45,0.5,0.55,0.6,0.65,0.7,0.75,0.8,1},{0,2,2.25,2.5,2.75,3,3.25,3.5,3.75,4}))))</f>
        <v/>
      </c>
      <c r="AI444" s="5" t="str">
        <f>IF(COUNT($A444)=0,"",IF($A444&lt;&gt;DR!$B446,"ERR",DR!BY446))</f>
        <v/>
      </c>
      <c r="AJ444" s="2" t="str">
        <f>IF(COUNT($A444)=0,"",IF(AI444="3E","3E",IF(AI444="","I",LOOKUP(AI444/AK$2,{0,0.4,0.45,0.5,0.55,0.6,0.65,0.7,0.75,0.8,1},{"F","D","C","C+","B-","B","B+","A-","A","A+"}))))</f>
        <v/>
      </c>
      <c r="AK444" s="103" t="str">
        <f>IF(COUNT($A444)=0,"",IF(AI444="","--",IF(AI444="3E","3E",LOOKUP(AI444/AK$2,{0,0.4,0.45,0.5,0.55,0.6,0.65,0.7,0.75,0.8,1},{0,2,2.25,2.5,2.75,3,3.25,3.5,3.75,4}))))</f>
        <v/>
      </c>
      <c r="AL444" s="94" t="str">
        <f>IFERROR(IF(COUNT($A444)=0,"",IF(COUNT(W444)=0,"--",IF(COUNTIF(B444:AK444,"3E")&gt;0,"3E",SUM(IF(D444&gt;=2,D444*$D$3),IF(G444&gt;=2,G444*$G$3),IF(J444&gt;=2,J444*$J$3),IF(M444&gt;=2,M444*$M$3),IF(P444&gt;=2,P444*$P$3),IF(S444&gt;=2,S444*$S$3),IF(V444&gt;=2,V444*$V$3),IF(Y444&gt;=2,Y444*$Y$3),IF(AB444&gt;=2,AB444*$AB$3),IF(AE444&gt;=2,AE444*$AE$3),IF(AH444&gt;=2,AH444*$AH$3),IF(AK444&gt;=2,AK444*$AK$3))))),"")</f>
        <v/>
      </c>
      <c r="AM444" s="4" t="str">
        <f>IF(COUNT($A444)=0,"",IF(COUNT(W444)=0,"--",IF(COUNTIF(B444:Y444,"3E")&gt;0,"3E",TRUNC(SUM(IF(N(D444)&gt;=2,D$3*D444,0),IF(N(G444)&gt;=2,G$3*G444,0),IF(N(J444)&gt;=2,J$3*J444,0),IF(N(M444)&gt;=2,M$3*M444,0),IF(N(P444)&gt;=2,P$3*P444,0),IF(N(S444)&gt;=2,S$3*S444,0),IF(N(AB444)&gt;=2,AB$3*AB444,0),IF(N(AE444)&gt;=2,AE$3*AE444,0),IF(N(AH444)&gt;=2,AH$3*AH444,0),IF(N(V444)&gt;=2,V$3*V444,0),IF(N(Y444)&gt;=2,Y$3*Y444,0))/TCP,3))))</f>
        <v/>
      </c>
      <c r="AN444" s="2" t="str">
        <f>IFERROR(IF(COUNT($A444)=0,"",IF(COUNT(W444)=0,"--",IF(COUNTIF(B444:AK444,"3E")&gt;0,"3E",SUM(IF(D444&gt;=2,$D$3),IF(G444&gt;=2,$G$3),IF(J444&gt;=2,$J$3),IF(M444&gt;=2,$M$3),IF(P444&gt;=2,$P$3),IF(S444&gt;=2,$S$3),IF(V444&gt;=2,$V$3),IF(Y444&gt;=2,$Y$3),IF(AB444&gt;=2,$AB$3),IF(AE444&gt;=2,$AE$3),IF(AH444&gt;=2,$AH$3),IF(AK444&gt;=2,$AK$3))))),"")</f>
        <v/>
      </c>
      <c r="AO444" s="2" t="str">
        <f>IF(AM444="3E","3E",IF(COUNT($A444)=0,"",IF(COUNT(AK444)=0,"I",LOOKUP(AM444,{0,2,2.25,2.5,2.75,3,3.25,3.5,3.75,4},{"F","D","C","C+","B-","B","B+","A-","A","A+"}))))</f>
        <v/>
      </c>
      <c r="AP444" s="2" t="str">
        <f>IF(AM444="3E","3E",IF(OR(COUNT($A444)=0,COUNT(W444)=0),"",IF(AND(Y444&gt;=2,AM444&gt;=2,AN444&gt;=28),"PASS","FAIL")))</f>
        <v/>
      </c>
      <c r="AQ444" s="2" t="str">
        <f>IF(COUNT($A444)=0,"",IF(AP444="3E","3E",IF(AP444="PASS",CONCATENATE(IF(N(D444)&lt;2,"411F,",""),IF(N(G444)&lt;2,"412F,",""),IF(N(J444)&lt;2,"413F,",""),IF(N(M444)&lt;2,"421F,",""),IF(N(P444)&lt;2,"422F,",""),IF(N(S444)&lt;2,"423F,",""),IF(N(AB444)&lt;2,"431F,",""),IF(N(AE444)&lt;2,"432F,",""),IF(N(AH444)&lt;2,"433F,","")),"")))</f>
        <v/>
      </c>
      <c r="AR444" s="6" t="str">
        <f t="shared" si="7"/>
        <v/>
      </c>
    </row>
    <row r="445" spans="1:44" ht="18.95" customHeight="1" x14ac:dyDescent="0.25">
      <c r="A445" s="93" t="str">
        <f>IF(DR!$B447="","",DR!$B447)</f>
        <v/>
      </c>
      <c r="B445" s="5" t="str">
        <f>IF(COUNT($A445)=0,"",IF($A445&lt;&gt;DR!$B447,"ERR",DR!J447))</f>
        <v/>
      </c>
      <c r="C445" s="2" t="str">
        <f>IF(COUNT($A445)=0,"",IF(B445="3E","3E",IF(B445="","I",LOOKUP(B445/D$2,{0,0.4,0.45,0.5,0.55,0.6,0.65,0.7,0.75,0.8,1},{"F","D","C","C+","B-","B","B+","A-","A","A+"}))))</f>
        <v/>
      </c>
      <c r="D445" s="99" t="str">
        <f>IF(COUNT($A445)=0,"",IF(B445="","--",IF(B445="3E","3E",LOOKUP(B445/D$2,{0,0.4,0.45,0.5,0.55,0.6,0.65,0.7,0.75,0.8,1},{0,2,2.25,2.5,2.75,3,3.25,3.5,3.75,4}))))</f>
        <v/>
      </c>
      <c r="E445" s="5" t="str">
        <f>IF(COUNT($A445)=0,"",IF($A445&lt;&gt;DR!$B447,"ERR",DR!R447))</f>
        <v/>
      </c>
      <c r="F445" s="2" t="str">
        <f>IF(COUNT($A445)=0,"",IF(E445="3E","3E",IF(E445="","I",LOOKUP(E445/G$2,{0,0.4,0.45,0.5,0.55,0.6,0.65,0.7,0.75,0.8,1},{"F","D","C","C+","B-","B","B+","A-","A","A+"}))))</f>
        <v/>
      </c>
      <c r="G445" s="99" t="str">
        <f>IF(COUNT($A445)=0,"",IF(E445="","--",IF(E445="3E","3E",LOOKUP(E445/G$2,{0,0.4,0.45,0.5,0.55,0.6,0.65,0.7,0.75,0.8,1},{0,2,2.25,2.5,2.75,3,3.25,3.5,3.75,4}))))</f>
        <v/>
      </c>
      <c r="H445" s="5" t="str">
        <f>IF(COUNT($A445)=0,"",IF($A445&lt;&gt;DR!$B447,"ERR",DR!Z447))</f>
        <v/>
      </c>
      <c r="I445" s="2" t="str">
        <f>IF(COUNT($A445)=0,"",IF(H445="3E","3E",IF(H445="","I",LOOKUP(H445/J$2,{0,0.4,0.45,0.5,0.55,0.6,0.65,0.7,0.75,0.8,1},{"F","D","C","C+","B-","B","B+","A-","A","A+"}))))</f>
        <v/>
      </c>
      <c r="J445" s="99" t="str">
        <f>IF(COUNT($A445)=0,"",IF(H445="","--",IF(H445="3E","3E",LOOKUP(H445/J$2,{0,0.4,0.45,0.5,0.55,0.6,0.65,0.7,0.75,0.8,1},{0,2,2.25,2.5,2.75,3,3.25,3.5,3.75,4}))))</f>
        <v/>
      </c>
      <c r="K445" s="5" t="str">
        <f>IF(COUNT($A445)=0,"",IF($A445&lt;&gt;DR!$B447,"ERR",DR!AH447))</f>
        <v/>
      </c>
      <c r="L445" s="2" t="str">
        <f>IF(COUNT($A445)=0,"",IF(K445="3E","3E",IF(K445="","I",LOOKUP(K445/M$2,{0,0.4,0.45,0.5,0.55,0.6,0.65,0.7,0.75,0.8,1},{"F","D","C","C+","B-","B","B+","A-","A","A+"}))))</f>
        <v/>
      </c>
      <c r="M445" s="99" t="str">
        <f>IF(COUNT($A445)=0,"",IF(K445="","--",IF(K445="3E","3E",LOOKUP(K445/M$2,{0,0.4,0.45,0.5,0.55,0.6,0.65,0.7,0.75,0.8,1},{0,2,2.25,2.5,2.75,3,3.25,3.5,3.75,4}))))</f>
        <v/>
      </c>
      <c r="N445" s="5" t="str">
        <f>IF(COUNT($A445)=0,"",IF($A445&lt;&gt;DR!$B447,"ERR",DR!AP447))</f>
        <v/>
      </c>
      <c r="O445" s="2" t="str">
        <f>IF(COUNT($A445)=0,"",IF(N445="3E","3E",IF(N445="","I",LOOKUP(N445/P$2,{0,0.4,0.45,0.5,0.55,0.6,0.65,0.7,0.75,0.8,1},{"F","D","C","C+","B-","B","B+","A-","A","A+"}))))</f>
        <v/>
      </c>
      <c r="P445" s="99" t="str">
        <f>IF(COUNT($A445)=0,"",IF(N445="","--",IF(N445="3E","3E",LOOKUP(N445/P$2,{0,0.4,0.45,0.5,0.55,0.6,0.65,0.7,0.75,0.8,1},{0,2,2.25,2.5,2.75,3,3.25,3.5,3.75,4}))))</f>
        <v/>
      </c>
      <c r="Q445" s="5" t="str">
        <f>IF(COUNT($A445)=0,"",IF($A445&lt;&gt;DR!$B447,"ERR",DR!AX447))</f>
        <v/>
      </c>
      <c r="R445" s="2" t="str">
        <f>IF(COUNT($A445)=0,"",IF(Q445="3E","3E",IF(Q445="","I",LOOKUP(Q445/S$2,{0,0.4,0.45,0.5,0.55,0.6,0.65,0.7,0.75,0.8,1},{"F","D","C","C+","B-","B","B+","A-","A","A+"}))))</f>
        <v/>
      </c>
      <c r="S445" s="99" t="str">
        <f>IF(COUNT($A445)=0,"",IF(Q445="","--",IF(Q445="3E","3E",LOOKUP(Q445/S$2,{0,0.4,0.45,0.5,0.55,0.6,0.65,0.7,0.75,0.8,1},{0,2,2.25,2.5,2.75,3,3.25,3.5,3.75,4}))))</f>
        <v/>
      </c>
      <c r="T445" s="5" t="str">
        <f>IF(OR(COUNT($A445)=0,DR!BZ447=""),"",IF($A445&lt;&gt;DR!$B447,"ERR",DR!BZ447))</f>
        <v/>
      </c>
      <c r="U445" s="2" t="str">
        <f>IF(COUNT($A445)=0,"",IF(T445="3E","3E",IF(T445="","I",LOOKUP(T445/V$2,{0,0.4,0.45,0.5,0.55,0.6,0.65,0.7,0.75,0.8,1},{"F","D","C","C+","B-","B","B+","A-","A","A+"}))))</f>
        <v/>
      </c>
      <c r="V445" s="99" t="str">
        <f>IF(COUNT($A445)=0,"",IF(T445="","--",IF(T445="3E","3E",LOOKUP(T445/V$2,{0,0.4,0.45,0.5,0.55,0.6,0.65,0.7,0.75,0.8,1},{0,2,2.25,2.5,2.75,3,3.25,3.5,3.75,4}))))</f>
        <v/>
      </c>
      <c r="W445" s="5" t="str">
        <f>IF(COUNT($A445)=0,"",IF($A445&lt;&gt;DR!$B447,"ERR",IF(DR!$A447="IM",DR!CL447,DR!CK447)))</f>
        <v/>
      </c>
      <c r="X445" s="2" t="str">
        <f>IF(COUNT($A445)=0,"",IF(W445="3E","3E",IF(W445="","I",LOOKUP(W445/Y$2,{0,0.4,0.45,0.5,0.55,0.6,0.65,0.7,0.75,0.8,1},{"F","D","C","C+","B-","B","B+","A-","A","A+"}))))</f>
        <v/>
      </c>
      <c r="Y445" s="99" t="str">
        <f>IF(COUNT($A445)=0,"",IF(W445="","--",IF(W445="3E","3E",LOOKUP(W445/Y$2,{0,0.4,0.45,0.5,0.55,0.6,0.65,0.7,0.75,0.8,1},{0,2,2.25,2.5,2.75,3,3.25,3.5,3.75,4}))))</f>
        <v/>
      </c>
      <c r="Z445" s="5" t="str">
        <f>IF(COUNT($A445)=0,"",IF($A445&lt;&gt;DR!$B447,"ERR",DR!BF447))</f>
        <v/>
      </c>
      <c r="AA445" s="2" t="str">
        <f>IF(COUNT($A445)=0,"",IF(Z445="3E","3E",IF(Z445="","I",LOOKUP(Z445/AB$2,{0,0.4,0.45,0.5,0.55,0.6,0.65,0.7,0.75,0.8,1},{"F","D","C","C+","B-","B","B+","A-","A","A+"}))))</f>
        <v/>
      </c>
      <c r="AB445" s="99" t="str">
        <f>IF(COUNT($A445)=0,"",IF(Z445="","--",IF(Z445="3E","3E",LOOKUP(Z445/AB$2,{0,0.4,0.45,0.5,0.55,0.6,0.65,0.7,0.75,0.8,1},{0,2,2.25,2.5,2.75,3,3.25,3.5,3.75,4}))))</f>
        <v/>
      </c>
      <c r="AC445" s="5" t="str">
        <f>IF(COUNT($A445)=0,"",IF($A445&lt;&gt;DR!$B447,"ERR",DR!BG447))</f>
        <v/>
      </c>
      <c r="AD445" s="2" t="str">
        <f>IF(COUNT($A445)=0,"",IF(AC445="3E","3E",IF(AC445="","I",LOOKUP(AC445/AE$2,{0,0.4,0.45,0.5,0.55,0.6,0.65,0.7,0.75,0.8,1},{"F","D","C","C+","B-","B","B+","A-","A","A+"}))))</f>
        <v/>
      </c>
      <c r="AE445" s="99" t="str">
        <f>IF(COUNT($A445)=0,"",IF(AC445="","--",IF(AC445="3E","3E",LOOKUP(AC445/AE$2,{0,0.4,0.45,0.5,0.55,0.6,0.65,0.7,0.75,0.8,1},{0,2,2.25,2.5,2.75,3,3.25,3.5,3.75,4}))))</f>
        <v/>
      </c>
      <c r="AF445" s="5" t="str">
        <f>IF(COUNT($A445)=0,"",IF($A445&lt;&gt;DR!$B447,"ERR",DR!BQ447))</f>
        <v/>
      </c>
      <c r="AG445" s="2" t="str">
        <f>IF(COUNT($A445)=0,"",IF(AF445="3E","3E",IF(AF445="","I",LOOKUP(AF445/AH$2,{0,0.4,0.45,0.5,0.55,0.6,0.65,0.7,0.75,0.8,1},{"F","D","C","C+","B-","B","B+","A-","A","A+"}))))</f>
        <v/>
      </c>
      <c r="AH445" s="99" t="str">
        <f>IF(COUNT($A445)=0,"",IF(AF445="","--",IF(AF445="3E","3E",LOOKUP(AF445/AH$2,{0,0.4,0.45,0.5,0.55,0.6,0.65,0.7,0.75,0.8,1},{0,2,2.25,2.5,2.75,3,3.25,3.5,3.75,4}))))</f>
        <v/>
      </c>
      <c r="AI445" s="5" t="str">
        <f>IF(COUNT($A445)=0,"",IF($A445&lt;&gt;DR!$B447,"ERR",DR!BY447))</f>
        <v/>
      </c>
      <c r="AJ445" s="2" t="str">
        <f>IF(COUNT($A445)=0,"",IF(AI445="3E","3E",IF(AI445="","I",LOOKUP(AI445/AK$2,{0,0.4,0.45,0.5,0.55,0.6,0.65,0.7,0.75,0.8,1},{"F","D","C","C+","B-","B","B+","A-","A","A+"}))))</f>
        <v/>
      </c>
      <c r="AK445" s="103" t="str">
        <f>IF(COUNT($A445)=0,"",IF(AI445="","--",IF(AI445="3E","3E",LOOKUP(AI445/AK$2,{0,0.4,0.45,0.5,0.55,0.6,0.65,0.7,0.75,0.8,1},{0,2,2.25,2.5,2.75,3,3.25,3.5,3.75,4}))))</f>
        <v/>
      </c>
      <c r="AL445" s="94" t="str">
        <f>IFERROR(IF(COUNT($A445)=0,"",IF(COUNT(W445)=0,"--",IF(COUNTIF(B445:AK445,"3E")&gt;0,"3E",SUM(IF(D445&gt;=2,D445*$D$3),IF(G445&gt;=2,G445*$G$3),IF(J445&gt;=2,J445*$J$3),IF(M445&gt;=2,M445*$M$3),IF(P445&gt;=2,P445*$P$3),IF(S445&gt;=2,S445*$S$3),IF(V445&gt;=2,V445*$V$3),IF(Y445&gt;=2,Y445*$Y$3),IF(AB445&gt;=2,AB445*$AB$3),IF(AE445&gt;=2,AE445*$AE$3),IF(AH445&gt;=2,AH445*$AH$3),IF(AK445&gt;=2,AK445*$AK$3))))),"")</f>
        <v/>
      </c>
      <c r="AM445" s="4" t="str">
        <f>IF(COUNT($A445)=0,"",IF(COUNT(W445)=0,"--",IF(COUNTIF(B445:Y445,"3E")&gt;0,"3E",TRUNC(SUM(IF(N(D445)&gt;=2,D$3*D445,0),IF(N(G445)&gt;=2,G$3*G445,0),IF(N(J445)&gt;=2,J$3*J445,0),IF(N(M445)&gt;=2,M$3*M445,0),IF(N(P445)&gt;=2,P$3*P445,0),IF(N(S445)&gt;=2,S$3*S445,0),IF(N(AB445)&gt;=2,AB$3*AB445,0),IF(N(AE445)&gt;=2,AE$3*AE445,0),IF(N(AH445)&gt;=2,AH$3*AH445,0),IF(N(V445)&gt;=2,V$3*V445,0),IF(N(Y445)&gt;=2,Y$3*Y445,0))/TCP,3))))</f>
        <v/>
      </c>
      <c r="AN445" s="2" t="str">
        <f>IFERROR(IF(COUNT($A445)=0,"",IF(COUNT(W445)=0,"--",IF(COUNTIF(B445:AK445,"3E")&gt;0,"3E",SUM(IF(D445&gt;=2,$D$3),IF(G445&gt;=2,$G$3),IF(J445&gt;=2,$J$3),IF(M445&gt;=2,$M$3),IF(P445&gt;=2,$P$3),IF(S445&gt;=2,$S$3),IF(V445&gt;=2,$V$3),IF(Y445&gt;=2,$Y$3),IF(AB445&gt;=2,$AB$3),IF(AE445&gt;=2,$AE$3),IF(AH445&gt;=2,$AH$3),IF(AK445&gt;=2,$AK$3))))),"")</f>
        <v/>
      </c>
      <c r="AO445" s="2" t="str">
        <f>IF(AM445="3E","3E",IF(COUNT($A445)=0,"",IF(COUNT(AK445)=0,"I",LOOKUP(AM445,{0,2,2.25,2.5,2.75,3,3.25,3.5,3.75,4},{"F","D","C","C+","B-","B","B+","A-","A","A+"}))))</f>
        <v/>
      </c>
      <c r="AP445" s="2" t="str">
        <f>IF(AM445="3E","3E",IF(OR(COUNT($A445)=0,COUNT(W445)=0),"",IF(AND(Y445&gt;=2,AM445&gt;=2,AN445&gt;=28),"PASS","FAIL")))</f>
        <v/>
      </c>
      <c r="AQ445" s="2" t="str">
        <f>IF(COUNT($A445)=0,"",IF(AP445="3E","3E",IF(AP445="PASS",CONCATENATE(IF(N(D445)&lt;2,"411F,",""),IF(N(G445)&lt;2,"412F,",""),IF(N(J445)&lt;2,"413F,",""),IF(N(M445)&lt;2,"421F,",""),IF(N(P445)&lt;2,"422F,",""),IF(N(S445)&lt;2,"423F,",""),IF(N(AB445)&lt;2,"431F,",""),IF(N(AE445)&lt;2,"432F,",""),IF(N(AH445)&lt;2,"433F,","")),"")))</f>
        <v/>
      </c>
      <c r="AR445" s="6" t="str">
        <f t="shared" si="7"/>
        <v/>
      </c>
    </row>
    <row r="446" spans="1:44" ht="18.95" customHeight="1" x14ac:dyDescent="0.25">
      <c r="A446" s="93" t="str">
        <f>IF(DR!$B448="","",DR!$B448)</f>
        <v/>
      </c>
      <c r="B446" s="5" t="str">
        <f>IF(COUNT($A446)=0,"",IF($A446&lt;&gt;DR!$B448,"ERR",DR!J448))</f>
        <v/>
      </c>
      <c r="C446" s="2" t="str">
        <f>IF(COUNT($A446)=0,"",IF(B446="3E","3E",IF(B446="","I",LOOKUP(B446/D$2,{0,0.4,0.45,0.5,0.55,0.6,0.65,0.7,0.75,0.8,1},{"F","D","C","C+","B-","B","B+","A-","A","A+"}))))</f>
        <v/>
      </c>
      <c r="D446" s="99" t="str">
        <f>IF(COUNT($A446)=0,"",IF(B446="","--",IF(B446="3E","3E",LOOKUP(B446/D$2,{0,0.4,0.45,0.5,0.55,0.6,0.65,0.7,0.75,0.8,1},{0,2,2.25,2.5,2.75,3,3.25,3.5,3.75,4}))))</f>
        <v/>
      </c>
      <c r="E446" s="5" t="str">
        <f>IF(COUNT($A446)=0,"",IF($A446&lt;&gt;DR!$B448,"ERR",DR!R448))</f>
        <v/>
      </c>
      <c r="F446" s="2" t="str">
        <f>IF(COUNT($A446)=0,"",IF(E446="3E","3E",IF(E446="","I",LOOKUP(E446/G$2,{0,0.4,0.45,0.5,0.55,0.6,0.65,0.7,0.75,0.8,1},{"F","D","C","C+","B-","B","B+","A-","A","A+"}))))</f>
        <v/>
      </c>
      <c r="G446" s="99" t="str">
        <f>IF(COUNT($A446)=0,"",IF(E446="","--",IF(E446="3E","3E",LOOKUP(E446/G$2,{0,0.4,0.45,0.5,0.55,0.6,0.65,0.7,0.75,0.8,1},{0,2,2.25,2.5,2.75,3,3.25,3.5,3.75,4}))))</f>
        <v/>
      </c>
      <c r="H446" s="5" t="str">
        <f>IF(COUNT($A446)=0,"",IF($A446&lt;&gt;DR!$B448,"ERR",DR!Z448))</f>
        <v/>
      </c>
      <c r="I446" s="2" t="str">
        <f>IF(COUNT($A446)=0,"",IF(H446="3E","3E",IF(H446="","I",LOOKUP(H446/J$2,{0,0.4,0.45,0.5,0.55,0.6,0.65,0.7,0.75,0.8,1},{"F","D","C","C+","B-","B","B+","A-","A","A+"}))))</f>
        <v/>
      </c>
      <c r="J446" s="99" t="str">
        <f>IF(COUNT($A446)=0,"",IF(H446="","--",IF(H446="3E","3E",LOOKUP(H446/J$2,{0,0.4,0.45,0.5,0.55,0.6,0.65,0.7,0.75,0.8,1},{0,2,2.25,2.5,2.75,3,3.25,3.5,3.75,4}))))</f>
        <v/>
      </c>
      <c r="K446" s="5" t="str">
        <f>IF(COUNT($A446)=0,"",IF($A446&lt;&gt;DR!$B448,"ERR",DR!AH448))</f>
        <v/>
      </c>
      <c r="L446" s="2" t="str">
        <f>IF(COUNT($A446)=0,"",IF(K446="3E","3E",IF(K446="","I",LOOKUP(K446/M$2,{0,0.4,0.45,0.5,0.55,0.6,0.65,0.7,0.75,0.8,1},{"F","D","C","C+","B-","B","B+","A-","A","A+"}))))</f>
        <v/>
      </c>
      <c r="M446" s="99" t="str">
        <f>IF(COUNT($A446)=0,"",IF(K446="","--",IF(K446="3E","3E",LOOKUP(K446/M$2,{0,0.4,0.45,0.5,0.55,0.6,0.65,0.7,0.75,0.8,1},{0,2,2.25,2.5,2.75,3,3.25,3.5,3.75,4}))))</f>
        <v/>
      </c>
      <c r="N446" s="5" t="str">
        <f>IF(COUNT($A446)=0,"",IF($A446&lt;&gt;DR!$B448,"ERR",DR!AP448))</f>
        <v/>
      </c>
      <c r="O446" s="2" t="str">
        <f>IF(COUNT($A446)=0,"",IF(N446="3E","3E",IF(N446="","I",LOOKUP(N446/P$2,{0,0.4,0.45,0.5,0.55,0.6,0.65,0.7,0.75,0.8,1},{"F","D","C","C+","B-","B","B+","A-","A","A+"}))))</f>
        <v/>
      </c>
      <c r="P446" s="99" t="str">
        <f>IF(COUNT($A446)=0,"",IF(N446="","--",IF(N446="3E","3E",LOOKUP(N446/P$2,{0,0.4,0.45,0.5,0.55,0.6,0.65,0.7,0.75,0.8,1},{0,2,2.25,2.5,2.75,3,3.25,3.5,3.75,4}))))</f>
        <v/>
      </c>
      <c r="Q446" s="5" t="str">
        <f>IF(COUNT($A446)=0,"",IF($A446&lt;&gt;DR!$B448,"ERR",DR!AX448))</f>
        <v/>
      </c>
      <c r="R446" s="2" t="str">
        <f>IF(COUNT($A446)=0,"",IF(Q446="3E","3E",IF(Q446="","I",LOOKUP(Q446/S$2,{0,0.4,0.45,0.5,0.55,0.6,0.65,0.7,0.75,0.8,1},{"F","D","C","C+","B-","B","B+","A-","A","A+"}))))</f>
        <v/>
      </c>
      <c r="S446" s="99" t="str">
        <f>IF(COUNT($A446)=0,"",IF(Q446="","--",IF(Q446="3E","3E",LOOKUP(Q446/S$2,{0,0.4,0.45,0.5,0.55,0.6,0.65,0.7,0.75,0.8,1},{0,2,2.25,2.5,2.75,3,3.25,3.5,3.75,4}))))</f>
        <v/>
      </c>
      <c r="T446" s="5" t="str">
        <f>IF(OR(COUNT($A446)=0,DR!BZ448=""),"",IF($A446&lt;&gt;DR!$B448,"ERR",DR!BZ448))</f>
        <v/>
      </c>
      <c r="U446" s="2" t="str">
        <f>IF(COUNT($A446)=0,"",IF(T446="3E","3E",IF(T446="","I",LOOKUP(T446/V$2,{0,0.4,0.45,0.5,0.55,0.6,0.65,0.7,0.75,0.8,1},{"F","D","C","C+","B-","B","B+","A-","A","A+"}))))</f>
        <v/>
      </c>
      <c r="V446" s="99" t="str">
        <f>IF(COUNT($A446)=0,"",IF(T446="","--",IF(T446="3E","3E",LOOKUP(T446/V$2,{0,0.4,0.45,0.5,0.55,0.6,0.65,0.7,0.75,0.8,1},{0,2,2.25,2.5,2.75,3,3.25,3.5,3.75,4}))))</f>
        <v/>
      </c>
      <c r="W446" s="5" t="str">
        <f>IF(COUNT($A446)=0,"",IF($A446&lt;&gt;DR!$B448,"ERR",IF(DR!$A448="IM",DR!CL448,DR!CK448)))</f>
        <v/>
      </c>
      <c r="X446" s="2" t="str">
        <f>IF(COUNT($A446)=0,"",IF(W446="3E","3E",IF(W446="","I",LOOKUP(W446/Y$2,{0,0.4,0.45,0.5,0.55,0.6,0.65,0.7,0.75,0.8,1},{"F","D","C","C+","B-","B","B+","A-","A","A+"}))))</f>
        <v/>
      </c>
      <c r="Y446" s="99" t="str">
        <f>IF(COUNT($A446)=0,"",IF(W446="","--",IF(W446="3E","3E",LOOKUP(W446/Y$2,{0,0.4,0.45,0.5,0.55,0.6,0.65,0.7,0.75,0.8,1},{0,2,2.25,2.5,2.75,3,3.25,3.5,3.75,4}))))</f>
        <v/>
      </c>
      <c r="Z446" s="5" t="str">
        <f>IF(COUNT($A446)=0,"",IF($A446&lt;&gt;DR!$B448,"ERR",DR!BF448))</f>
        <v/>
      </c>
      <c r="AA446" s="2" t="str">
        <f>IF(COUNT($A446)=0,"",IF(Z446="3E","3E",IF(Z446="","I",LOOKUP(Z446/AB$2,{0,0.4,0.45,0.5,0.55,0.6,0.65,0.7,0.75,0.8,1},{"F","D","C","C+","B-","B","B+","A-","A","A+"}))))</f>
        <v/>
      </c>
      <c r="AB446" s="99" t="str">
        <f>IF(COUNT($A446)=0,"",IF(Z446="","--",IF(Z446="3E","3E",LOOKUP(Z446/AB$2,{0,0.4,0.45,0.5,0.55,0.6,0.65,0.7,0.75,0.8,1},{0,2,2.25,2.5,2.75,3,3.25,3.5,3.75,4}))))</f>
        <v/>
      </c>
      <c r="AC446" s="5" t="str">
        <f>IF(COUNT($A446)=0,"",IF($A446&lt;&gt;DR!$B448,"ERR",DR!BG448))</f>
        <v/>
      </c>
      <c r="AD446" s="2" t="str">
        <f>IF(COUNT($A446)=0,"",IF(AC446="3E","3E",IF(AC446="","I",LOOKUP(AC446/AE$2,{0,0.4,0.45,0.5,0.55,0.6,0.65,0.7,0.75,0.8,1},{"F","D","C","C+","B-","B","B+","A-","A","A+"}))))</f>
        <v/>
      </c>
      <c r="AE446" s="99" t="str">
        <f>IF(COUNT($A446)=0,"",IF(AC446="","--",IF(AC446="3E","3E",LOOKUP(AC446/AE$2,{0,0.4,0.45,0.5,0.55,0.6,0.65,0.7,0.75,0.8,1},{0,2,2.25,2.5,2.75,3,3.25,3.5,3.75,4}))))</f>
        <v/>
      </c>
      <c r="AF446" s="5" t="str">
        <f>IF(COUNT($A446)=0,"",IF($A446&lt;&gt;DR!$B448,"ERR",DR!BQ448))</f>
        <v/>
      </c>
      <c r="AG446" s="2" t="str">
        <f>IF(COUNT($A446)=0,"",IF(AF446="3E","3E",IF(AF446="","I",LOOKUP(AF446/AH$2,{0,0.4,0.45,0.5,0.55,0.6,0.65,0.7,0.75,0.8,1},{"F","D","C","C+","B-","B","B+","A-","A","A+"}))))</f>
        <v/>
      </c>
      <c r="AH446" s="99" t="str">
        <f>IF(COUNT($A446)=0,"",IF(AF446="","--",IF(AF446="3E","3E",LOOKUP(AF446/AH$2,{0,0.4,0.45,0.5,0.55,0.6,0.65,0.7,0.75,0.8,1},{0,2,2.25,2.5,2.75,3,3.25,3.5,3.75,4}))))</f>
        <v/>
      </c>
      <c r="AI446" s="5" t="str">
        <f>IF(COUNT($A446)=0,"",IF($A446&lt;&gt;DR!$B448,"ERR",DR!BY448))</f>
        <v/>
      </c>
      <c r="AJ446" s="2" t="str">
        <f>IF(COUNT($A446)=0,"",IF(AI446="3E","3E",IF(AI446="","I",LOOKUP(AI446/AK$2,{0,0.4,0.45,0.5,0.55,0.6,0.65,0.7,0.75,0.8,1},{"F","D","C","C+","B-","B","B+","A-","A","A+"}))))</f>
        <v/>
      </c>
      <c r="AK446" s="103" t="str">
        <f>IF(COUNT($A446)=0,"",IF(AI446="","--",IF(AI446="3E","3E",LOOKUP(AI446/AK$2,{0,0.4,0.45,0.5,0.55,0.6,0.65,0.7,0.75,0.8,1},{0,2,2.25,2.5,2.75,3,3.25,3.5,3.75,4}))))</f>
        <v/>
      </c>
      <c r="AL446" s="94" t="str">
        <f>IFERROR(IF(COUNT($A446)=0,"",IF(COUNT(W446)=0,"--",IF(COUNTIF(B446:AK446,"3E")&gt;0,"3E",SUM(IF(D446&gt;=2,D446*$D$3),IF(G446&gt;=2,G446*$G$3),IF(J446&gt;=2,J446*$J$3),IF(M446&gt;=2,M446*$M$3),IF(P446&gt;=2,P446*$P$3),IF(S446&gt;=2,S446*$S$3),IF(V446&gt;=2,V446*$V$3),IF(Y446&gt;=2,Y446*$Y$3),IF(AB446&gt;=2,AB446*$AB$3),IF(AE446&gt;=2,AE446*$AE$3),IF(AH446&gt;=2,AH446*$AH$3),IF(AK446&gt;=2,AK446*$AK$3))))),"")</f>
        <v/>
      </c>
      <c r="AM446" s="4" t="str">
        <f>IF(COUNT($A446)=0,"",IF(COUNT(W446)=0,"--",IF(COUNTIF(B446:Y446,"3E")&gt;0,"3E",TRUNC(SUM(IF(N(D446)&gt;=2,D$3*D446,0),IF(N(G446)&gt;=2,G$3*G446,0),IF(N(J446)&gt;=2,J$3*J446,0),IF(N(M446)&gt;=2,M$3*M446,0),IF(N(P446)&gt;=2,P$3*P446,0),IF(N(S446)&gt;=2,S$3*S446,0),IF(N(AB446)&gt;=2,AB$3*AB446,0),IF(N(AE446)&gt;=2,AE$3*AE446,0),IF(N(AH446)&gt;=2,AH$3*AH446,0),IF(N(V446)&gt;=2,V$3*V446,0),IF(N(Y446)&gt;=2,Y$3*Y446,0))/TCP,3))))</f>
        <v/>
      </c>
      <c r="AN446" s="2" t="str">
        <f>IFERROR(IF(COUNT($A446)=0,"",IF(COUNT(W446)=0,"--",IF(COUNTIF(B446:AK446,"3E")&gt;0,"3E",SUM(IF(D446&gt;=2,$D$3),IF(G446&gt;=2,$G$3),IF(J446&gt;=2,$J$3),IF(M446&gt;=2,$M$3),IF(P446&gt;=2,$P$3),IF(S446&gt;=2,$S$3),IF(V446&gt;=2,$V$3),IF(Y446&gt;=2,$Y$3),IF(AB446&gt;=2,$AB$3),IF(AE446&gt;=2,$AE$3),IF(AH446&gt;=2,$AH$3),IF(AK446&gt;=2,$AK$3))))),"")</f>
        <v/>
      </c>
      <c r="AO446" s="2" t="str">
        <f>IF(AM446="3E","3E",IF(COUNT($A446)=0,"",IF(COUNT(AK446)=0,"I",LOOKUP(AM446,{0,2,2.25,2.5,2.75,3,3.25,3.5,3.75,4},{"F","D","C","C+","B-","B","B+","A-","A","A+"}))))</f>
        <v/>
      </c>
      <c r="AP446" s="2" t="str">
        <f>IF(AM446="3E","3E",IF(OR(COUNT($A446)=0,COUNT(W446)=0),"",IF(AND(Y446&gt;=2,AM446&gt;=2,AN446&gt;=28),"PASS","FAIL")))</f>
        <v/>
      </c>
      <c r="AQ446" s="2" t="str">
        <f>IF(COUNT($A446)=0,"",IF(AP446="3E","3E",IF(AP446="PASS",CONCATENATE(IF(N(D446)&lt;2,"411F,",""),IF(N(G446)&lt;2,"412F,",""),IF(N(J446)&lt;2,"413F,",""),IF(N(M446)&lt;2,"421F,",""),IF(N(P446)&lt;2,"422F,",""),IF(N(S446)&lt;2,"423F,",""),IF(N(AB446)&lt;2,"431F,",""),IF(N(AE446)&lt;2,"432F,",""),IF(N(AH446)&lt;2,"433F,","")),"")))</f>
        <v/>
      </c>
      <c r="AR446" s="6" t="str">
        <f t="shared" si="7"/>
        <v/>
      </c>
    </row>
    <row r="447" spans="1:44" ht="18.95" customHeight="1" x14ac:dyDescent="0.25">
      <c r="A447" s="93" t="str">
        <f>IF(DR!$B449="","",DR!$B449)</f>
        <v/>
      </c>
      <c r="B447" s="5" t="str">
        <f>IF(COUNT($A447)=0,"",IF($A447&lt;&gt;DR!$B449,"ERR",DR!J449))</f>
        <v/>
      </c>
      <c r="C447" s="2" t="str">
        <f>IF(COUNT($A447)=0,"",IF(B447="3E","3E",IF(B447="","I",LOOKUP(B447/D$2,{0,0.4,0.45,0.5,0.55,0.6,0.65,0.7,0.75,0.8,1},{"F","D","C","C+","B-","B","B+","A-","A","A+"}))))</f>
        <v/>
      </c>
      <c r="D447" s="99" t="str">
        <f>IF(COUNT($A447)=0,"",IF(B447="","--",IF(B447="3E","3E",LOOKUP(B447/D$2,{0,0.4,0.45,0.5,0.55,0.6,0.65,0.7,0.75,0.8,1},{0,2,2.25,2.5,2.75,3,3.25,3.5,3.75,4}))))</f>
        <v/>
      </c>
      <c r="E447" s="5" t="str">
        <f>IF(COUNT($A447)=0,"",IF($A447&lt;&gt;DR!$B449,"ERR",DR!R449))</f>
        <v/>
      </c>
      <c r="F447" s="2" t="str">
        <f>IF(COUNT($A447)=0,"",IF(E447="3E","3E",IF(E447="","I",LOOKUP(E447/G$2,{0,0.4,0.45,0.5,0.55,0.6,0.65,0.7,0.75,0.8,1},{"F","D","C","C+","B-","B","B+","A-","A","A+"}))))</f>
        <v/>
      </c>
      <c r="G447" s="99" t="str">
        <f>IF(COUNT($A447)=0,"",IF(E447="","--",IF(E447="3E","3E",LOOKUP(E447/G$2,{0,0.4,0.45,0.5,0.55,0.6,0.65,0.7,0.75,0.8,1},{0,2,2.25,2.5,2.75,3,3.25,3.5,3.75,4}))))</f>
        <v/>
      </c>
      <c r="H447" s="5" t="str">
        <f>IF(COUNT($A447)=0,"",IF($A447&lt;&gt;DR!$B449,"ERR",DR!Z449))</f>
        <v/>
      </c>
      <c r="I447" s="2" t="str">
        <f>IF(COUNT($A447)=0,"",IF(H447="3E","3E",IF(H447="","I",LOOKUP(H447/J$2,{0,0.4,0.45,0.5,0.55,0.6,0.65,0.7,0.75,0.8,1},{"F","D","C","C+","B-","B","B+","A-","A","A+"}))))</f>
        <v/>
      </c>
      <c r="J447" s="99" t="str">
        <f>IF(COUNT($A447)=0,"",IF(H447="","--",IF(H447="3E","3E",LOOKUP(H447/J$2,{0,0.4,0.45,0.5,0.55,0.6,0.65,0.7,0.75,0.8,1},{0,2,2.25,2.5,2.75,3,3.25,3.5,3.75,4}))))</f>
        <v/>
      </c>
      <c r="K447" s="5" t="str">
        <f>IF(COUNT($A447)=0,"",IF($A447&lt;&gt;DR!$B449,"ERR",DR!AH449))</f>
        <v/>
      </c>
      <c r="L447" s="2" t="str">
        <f>IF(COUNT($A447)=0,"",IF(K447="3E","3E",IF(K447="","I",LOOKUP(K447/M$2,{0,0.4,0.45,0.5,0.55,0.6,0.65,0.7,0.75,0.8,1},{"F","D","C","C+","B-","B","B+","A-","A","A+"}))))</f>
        <v/>
      </c>
      <c r="M447" s="99" t="str">
        <f>IF(COUNT($A447)=0,"",IF(K447="","--",IF(K447="3E","3E",LOOKUP(K447/M$2,{0,0.4,0.45,0.5,0.55,0.6,0.65,0.7,0.75,0.8,1},{0,2,2.25,2.5,2.75,3,3.25,3.5,3.75,4}))))</f>
        <v/>
      </c>
      <c r="N447" s="5" t="str">
        <f>IF(COUNT($A447)=0,"",IF($A447&lt;&gt;DR!$B449,"ERR",DR!AP449))</f>
        <v/>
      </c>
      <c r="O447" s="2" t="str">
        <f>IF(COUNT($A447)=0,"",IF(N447="3E","3E",IF(N447="","I",LOOKUP(N447/P$2,{0,0.4,0.45,0.5,0.55,0.6,0.65,0.7,0.75,0.8,1},{"F","D","C","C+","B-","B","B+","A-","A","A+"}))))</f>
        <v/>
      </c>
      <c r="P447" s="99" t="str">
        <f>IF(COUNT($A447)=0,"",IF(N447="","--",IF(N447="3E","3E",LOOKUP(N447/P$2,{0,0.4,0.45,0.5,0.55,0.6,0.65,0.7,0.75,0.8,1},{0,2,2.25,2.5,2.75,3,3.25,3.5,3.75,4}))))</f>
        <v/>
      </c>
      <c r="Q447" s="5" t="str">
        <f>IF(COUNT($A447)=0,"",IF($A447&lt;&gt;DR!$B449,"ERR",DR!AX449))</f>
        <v/>
      </c>
      <c r="R447" s="2" t="str">
        <f>IF(COUNT($A447)=0,"",IF(Q447="3E","3E",IF(Q447="","I",LOOKUP(Q447/S$2,{0,0.4,0.45,0.5,0.55,0.6,0.65,0.7,0.75,0.8,1},{"F","D","C","C+","B-","B","B+","A-","A","A+"}))))</f>
        <v/>
      </c>
      <c r="S447" s="99" t="str">
        <f>IF(COUNT($A447)=0,"",IF(Q447="","--",IF(Q447="3E","3E",LOOKUP(Q447/S$2,{0,0.4,0.45,0.5,0.55,0.6,0.65,0.7,0.75,0.8,1},{0,2,2.25,2.5,2.75,3,3.25,3.5,3.75,4}))))</f>
        <v/>
      </c>
      <c r="T447" s="5" t="str">
        <f>IF(OR(COUNT($A447)=0,DR!BZ449=""),"",IF($A447&lt;&gt;DR!$B449,"ERR",DR!BZ449))</f>
        <v/>
      </c>
      <c r="U447" s="2" t="str">
        <f>IF(COUNT($A447)=0,"",IF(T447="3E","3E",IF(T447="","I",LOOKUP(T447/V$2,{0,0.4,0.45,0.5,0.55,0.6,0.65,0.7,0.75,0.8,1},{"F","D","C","C+","B-","B","B+","A-","A","A+"}))))</f>
        <v/>
      </c>
      <c r="V447" s="99" t="str">
        <f>IF(COUNT($A447)=0,"",IF(T447="","--",IF(T447="3E","3E",LOOKUP(T447/V$2,{0,0.4,0.45,0.5,0.55,0.6,0.65,0.7,0.75,0.8,1},{0,2,2.25,2.5,2.75,3,3.25,3.5,3.75,4}))))</f>
        <v/>
      </c>
      <c r="W447" s="5" t="str">
        <f>IF(COUNT($A447)=0,"",IF($A447&lt;&gt;DR!$B449,"ERR",IF(DR!$A449="IM",DR!CL449,DR!CK449)))</f>
        <v/>
      </c>
      <c r="X447" s="2" t="str">
        <f>IF(COUNT($A447)=0,"",IF(W447="3E","3E",IF(W447="","I",LOOKUP(W447/Y$2,{0,0.4,0.45,0.5,0.55,0.6,0.65,0.7,0.75,0.8,1},{"F","D","C","C+","B-","B","B+","A-","A","A+"}))))</f>
        <v/>
      </c>
      <c r="Y447" s="99" t="str">
        <f>IF(COUNT($A447)=0,"",IF(W447="","--",IF(W447="3E","3E",LOOKUP(W447/Y$2,{0,0.4,0.45,0.5,0.55,0.6,0.65,0.7,0.75,0.8,1},{0,2,2.25,2.5,2.75,3,3.25,3.5,3.75,4}))))</f>
        <v/>
      </c>
      <c r="Z447" s="5" t="str">
        <f>IF(COUNT($A447)=0,"",IF($A447&lt;&gt;DR!$B449,"ERR",DR!BF449))</f>
        <v/>
      </c>
      <c r="AA447" s="2" t="str">
        <f>IF(COUNT($A447)=0,"",IF(Z447="3E","3E",IF(Z447="","I",LOOKUP(Z447/AB$2,{0,0.4,0.45,0.5,0.55,0.6,0.65,0.7,0.75,0.8,1},{"F","D","C","C+","B-","B","B+","A-","A","A+"}))))</f>
        <v/>
      </c>
      <c r="AB447" s="99" t="str">
        <f>IF(COUNT($A447)=0,"",IF(Z447="","--",IF(Z447="3E","3E",LOOKUP(Z447/AB$2,{0,0.4,0.45,0.5,0.55,0.6,0.65,0.7,0.75,0.8,1},{0,2,2.25,2.5,2.75,3,3.25,3.5,3.75,4}))))</f>
        <v/>
      </c>
      <c r="AC447" s="5" t="str">
        <f>IF(COUNT($A447)=0,"",IF($A447&lt;&gt;DR!$B449,"ERR",DR!BG449))</f>
        <v/>
      </c>
      <c r="AD447" s="2" t="str">
        <f>IF(COUNT($A447)=0,"",IF(AC447="3E","3E",IF(AC447="","I",LOOKUP(AC447/AE$2,{0,0.4,0.45,0.5,0.55,0.6,0.65,0.7,0.75,0.8,1},{"F","D","C","C+","B-","B","B+","A-","A","A+"}))))</f>
        <v/>
      </c>
      <c r="AE447" s="99" t="str">
        <f>IF(COUNT($A447)=0,"",IF(AC447="","--",IF(AC447="3E","3E",LOOKUP(AC447/AE$2,{0,0.4,0.45,0.5,0.55,0.6,0.65,0.7,0.75,0.8,1},{0,2,2.25,2.5,2.75,3,3.25,3.5,3.75,4}))))</f>
        <v/>
      </c>
      <c r="AF447" s="5" t="str">
        <f>IF(COUNT($A447)=0,"",IF($A447&lt;&gt;DR!$B449,"ERR",DR!BQ449))</f>
        <v/>
      </c>
      <c r="AG447" s="2" t="str">
        <f>IF(COUNT($A447)=0,"",IF(AF447="3E","3E",IF(AF447="","I",LOOKUP(AF447/AH$2,{0,0.4,0.45,0.5,0.55,0.6,0.65,0.7,0.75,0.8,1},{"F","D","C","C+","B-","B","B+","A-","A","A+"}))))</f>
        <v/>
      </c>
      <c r="AH447" s="99" t="str">
        <f>IF(COUNT($A447)=0,"",IF(AF447="","--",IF(AF447="3E","3E",LOOKUP(AF447/AH$2,{0,0.4,0.45,0.5,0.55,0.6,0.65,0.7,0.75,0.8,1},{0,2,2.25,2.5,2.75,3,3.25,3.5,3.75,4}))))</f>
        <v/>
      </c>
      <c r="AI447" s="5" t="str">
        <f>IF(COUNT($A447)=0,"",IF($A447&lt;&gt;DR!$B449,"ERR",DR!BY449))</f>
        <v/>
      </c>
      <c r="AJ447" s="2" t="str">
        <f>IF(COUNT($A447)=0,"",IF(AI447="3E","3E",IF(AI447="","I",LOOKUP(AI447/AK$2,{0,0.4,0.45,0.5,0.55,0.6,0.65,0.7,0.75,0.8,1},{"F","D","C","C+","B-","B","B+","A-","A","A+"}))))</f>
        <v/>
      </c>
      <c r="AK447" s="103" t="str">
        <f>IF(COUNT($A447)=0,"",IF(AI447="","--",IF(AI447="3E","3E",LOOKUP(AI447/AK$2,{0,0.4,0.45,0.5,0.55,0.6,0.65,0.7,0.75,0.8,1},{0,2,2.25,2.5,2.75,3,3.25,3.5,3.75,4}))))</f>
        <v/>
      </c>
      <c r="AL447" s="94" t="str">
        <f>IFERROR(IF(COUNT($A447)=0,"",IF(COUNT(W447)=0,"--",IF(COUNTIF(B447:AK447,"3E")&gt;0,"3E",SUM(IF(D447&gt;=2,D447*$D$3),IF(G447&gt;=2,G447*$G$3),IF(J447&gt;=2,J447*$J$3),IF(M447&gt;=2,M447*$M$3),IF(P447&gt;=2,P447*$P$3),IF(S447&gt;=2,S447*$S$3),IF(V447&gt;=2,V447*$V$3),IF(Y447&gt;=2,Y447*$Y$3),IF(AB447&gt;=2,AB447*$AB$3),IF(AE447&gt;=2,AE447*$AE$3),IF(AH447&gt;=2,AH447*$AH$3),IF(AK447&gt;=2,AK447*$AK$3))))),"")</f>
        <v/>
      </c>
      <c r="AM447" s="4" t="str">
        <f>IF(COUNT($A447)=0,"",IF(COUNT(W447)=0,"--",IF(COUNTIF(B447:Y447,"3E")&gt;0,"3E",TRUNC(SUM(IF(N(D447)&gt;=2,D$3*D447,0),IF(N(G447)&gt;=2,G$3*G447,0),IF(N(J447)&gt;=2,J$3*J447,0),IF(N(M447)&gt;=2,M$3*M447,0),IF(N(P447)&gt;=2,P$3*P447,0),IF(N(S447)&gt;=2,S$3*S447,0),IF(N(AB447)&gt;=2,AB$3*AB447,0),IF(N(AE447)&gt;=2,AE$3*AE447,0),IF(N(AH447)&gt;=2,AH$3*AH447,0),IF(N(V447)&gt;=2,V$3*V447,0),IF(N(Y447)&gt;=2,Y$3*Y447,0))/TCP,3))))</f>
        <v/>
      </c>
      <c r="AN447" s="2" t="str">
        <f>IFERROR(IF(COUNT($A447)=0,"",IF(COUNT(W447)=0,"--",IF(COUNTIF(B447:AK447,"3E")&gt;0,"3E",SUM(IF(D447&gt;=2,$D$3),IF(G447&gt;=2,$G$3),IF(J447&gt;=2,$J$3),IF(M447&gt;=2,$M$3),IF(P447&gt;=2,$P$3),IF(S447&gt;=2,$S$3),IF(V447&gt;=2,$V$3),IF(Y447&gt;=2,$Y$3),IF(AB447&gt;=2,$AB$3),IF(AE447&gt;=2,$AE$3),IF(AH447&gt;=2,$AH$3),IF(AK447&gt;=2,$AK$3))))),"")</f>
        <v/>
      </c>
      <c r="AO447" s="2" t="str">
        <f>IF(AM447="3E","3E",IF(COUNT($A447)=0,"",IF(COUNT(AK447)=0,"I",LOOKUP(AM447,{0,2,2.25,2.5,2.75,3,3.25,3.5,3.75,4},{"F","D","C","C+","B-","B","B+","A-","A","A+"}))))</f>
        <v/>
      </c>
      <c r="AP447" s="2" t="str">
        <f>IF(AM447="3E","3E",IF(OR(COUNT($A447)=0,COUNT(W447)=0),"",IF(AND(Y447&gt;=2,AM447&gt;=2,AN447&gt;=28),"PASS","FAIL")))</f>
        <v/>
      </c>
      <c r="AQ447" s="2" t="str">
        <f>IF(COUNT($A447)=0,"",IF(AP447="3E","3E",IF(AP447="PASS",CONCATENATE(IF(N(D447)&lt;2,"411F,",""),IF(N(G447)&lt;2,"412F,",""),IF(N(J447)&lt;2,"413F,",""),IF(N(M447)&lt;2,"421F,",""),IF(N(P447)&lt;2,"422F,",""),IF(N(S447)&lt;2,"423F,",""),IF(N(AB447)&lt;2,"431F,",""),IF(N(AE447)&lt;2,"432F,",""),IF(N(AH447)&lt;2,"433F,","")),"")))</f>
        <v/>
      </c>
      <c r="AR447" s="6" t="str">
        <f t="shared" si="7"/>
        <v/>
      </c>
    </row>
    <row r="448" spans="1:44" ht="18.95" customHeight="1" x14ac:dyDescent="0.25">
      <c r="A448" s="93" t="str">
        <f>IF(DR!$B450="","",DR!$B450)</f>
        <v/>
      </c>
      <c r="B448" s="5" t="str">
        <f>IF(COUNT($A448)=0,"",IF($A448&lt;&gt;DR!$B450,"ERR",DR!J450))</f>
        <v/>
      </c>
      <c r="C448" s="2" t="str">
        <f>IF(COUNT($A448)=0,"",IF(B448="3E","3E",IF(B448="","I",LOOKUP(B448/D$2,{0,0.4,0.45,0.5,0.55,0.6,0.65,0.7,0.75,0.8,1},{"F","D","C","C+","B-","B","B+","A-","A","A+"}))))</f>
        <v/>
      </c>
      <c r="D448" s="99" t="str">
        <f>IF(COUNT($A448)=0,"",IF(B448="","--",IF(B448="3E","3E",LOOKUP(B448/D$2,{0,0.4,0.45,0.5,0.55,0.6,0.65,0.7,0.75,0.8,1},{0,2,2.25,2.5,2.75,3,3.25,3.5,3.75,4}))))</f>
        <v/>
      </c>
      <c r="E448" s="5" t="str">
        <f>IF(COUNT($A448)=0,"",IF($A448&lt;&gt;DR!$B450,"ERR",DR!R450))</f>
        <v/>
      </c>
      <c r="F448" s="2" t="str">
        <f>IF(COUNT($A448)=0,"",IF(E448="3E","3E",IF(E448="","I",LOOKUP(E448/G$2,{0,0.4,0.45,0.5,0.55,0.6,0.65,0.7,0.75,0.8,1},{"F","D","C","C+","B-","B","B+","A-","A","A+"}))))</f>
        <v/>
      </c>
      <c r="G448" s="99" t="str">
        <f>IF(COUNT($A448)=0,"",IF(E448="","--",IF(E448="3E","3E",LOOKUP(E448/G$2,{0,0.4,0.45,0.5,0.55,0.6,0.65,0.7,0.75,0.8,1},{0,2,2.25,2.5,2.75,3,3.25,3.5,3.75,4}))))</f>
        <v/>
      </c>
      <c r="H448" s="5" t="str">
        <f>IF(COUNT($A448)=0,"",IF($A448&lt;&gt;DR!$B450,"ERR",DR!Z450))</f>
        <v/>
      </c>
      <c r="I448" s="2" t="str">
        <f>IF(COUNT($A448)=0,"",IF(H448="3E","3E",IF(H448="","I",LOOKUP(H448/J$2,{0,0.4,0.45,0.5,0.55,0.6,0.65,0.7,0.75,0.8,1},{"F","D","C","C+","B-","B","B+","A-","A","A+"}))))</f>
        <v/>
      </c>
      <c r="J448" s="99" t="str">
        <f>IF(COUNT($A448)=0,"",IF(H448="","--",IF(H448="3E","3E",LOOKUP(H448/J$2,{0,0.4,0.45,0.5,0.55,0.6,0.65,0.7,0.75,0.8,1},{0,2,2.25,2.5,2.75,3,3.25,3.5,3.75,4}))))</f>
        <v/>
      </c>
      <c r="K448" s="5" t="str">
        <f>IF(COUNT($A448)=0,"",IF($A448&lt;&gt;DR!$B450,"ERR",DR!AH450))</f>
        <v/>
      </c>
      <c r="L448" s="2" t="str">
        <f>IF(COUNT($A448)=0,"",IF(K448="3E","3E",IF(K448="","I",LOOKUP(K448/M$2,{0,0.4,0.45,0.5,0.55,0.6,0.65,0.7,0.75,0.8,1},{"F","D","C","C+","B-","B","B+","A-","A","A+"}))))</f>
        <v/>
      </c>
      <c r="M448" s="99" t="str">
        <f>IF(COUNT($A448)=0,"",IF(K448="","--",IF(K448="3E","3E",LOOKUP(K448/M$2,{0,0.4,0.45,0.5,0.55,0.6,0.65,0.7,0.75,0.8,1},{0,2,2.25,2.5,2.75,3,3.25,3.5,3.75,4}))))</f>
        <v/>
      </c>
      <c r="N448" s="5" t="str">
        <f>IF(COUNT($A448)=0,"",IF($A448&lt;&gt;DR!$B450,"ERR",DR!AP450))</f>
        <v/>
      </c>
      <c r="O448" s="2" t="str">
        <f>IF(COUNT($A448)=0,"",IF(N448="3E","3E",IF(N448="","I",LOOKUP(N448/P$2,{0,0.4,0.45,0.5,0.55,0.6,0.65,0.7,0.75,0.8,1},{"F","D","C","C+","B-","B","B+","A-","A","A+"}))))</f>
        <v/>
      </c>
      <c r="P448" s="99" t="str">
        <f>IF(COUNT($A448)=0,"",IF(N448="","--",IF(N448="3E","3E",LOOKUP(N448/P$2,{0,0.4,0.45,0.5,0.55,0.6,0.65,0.7,0.75,0.8,1},{0,2,2.25,2.5,2.75,3,3.25,3.5,3.75,4}))))</f>
        <v/>
      </c>
      <c r="Q448" s="5" t="str">
        <f>IF(COUNT($A448)=0,"",IF($A448&lt;&gt;DR!$B450,"ERR",DR!AX450))</f>
        <v/>
      </c>
      <c r="R448" s="2" t="str">
        <f>IF(COUNT($A448)=0,"",IF(Q448="3E","3E",IF(Q448="","I",LOOKUP(Q448/S$2,{0,0.4,0.45,0.5,0.55,0.6,0.65,0.7,0.75,0.8,1},{"F","D","C","C+","B-","B","B+","A-","A","A+"}))))</f>
        <v/>
      </c>
      <c r="S448" s="99" t="str">
        <f>IF(COUNT($A448)=0,"",IF(Q448="","--",IF(Q448="3E","3E",LOOKUP(Q448/S$2,{0,0.4,0.45,0.5,0.55,0.6,0.65,0.7,0.75,0.8,1},{0,2,2.25,2.5,2.75,3,3.25,3.5,3.75,4}))))</f>
        <v/>
      </c>
      <c r="T448" s="5" t="str">
        <f>IF(OR(COUNT($A448)=0,DR!BZ450=""),"",IF($A448&lt;&gt;DR!$B450,"ERR",DR!BZ450))</f>
        <v/>
      </c>
      <c r="U448" s="2" t="str">
        <f>IF(COUNT($A448)=0,"",IF(T448="3E","3E",IF(T448="","I",LOOKUP(T448/V$2,{0,0.4,0.45,0.5,0.55,0.6,0.65,0.7,0.75,0.8,1},{"F","D","C","C+","B-","B","B+","A-","A","A+"}))))</f>
        <v/>
      </c>
      <c r="V448" s="99" t="str">
        <f>IF(COUNT($A448)=0,"",IF(T448="","--",IF(T448="3E","3E",LOOKUP(T448/V$2,{0,0.4,0.45,0.5,0.55,0.6,0.65,0.7,0.75,0.8,1},{0,2,2.25,2.5,2.75,3,3.25,3.5,3.75,4}))))</f>
        <v/>
      </c>
      <c r="W448" s="5" t="str">
        <f>IF(COUNT($A448)=0,"",IF($A448&lt;&gt;DR!$B450,"ERR",IF(DR!$A450="IM",DR!CL450,DR!CK450)))</f>
        <v/>
      </c>
      <c r="X448" s="2" t="str">
        <f>IF(COUNT($A448)=0,"",IF(W448="3E","3E",IF(W448="","I",LOOKUP(W448/Y$2,{0,0.4,0.45,0.5,0.55,0.6,0.65,0.7,0.75,0.8,1},{"F","D","C","C+","B-","B","B+","A-","A","A+"}))))</f>
        <v/>
      </c>
      <c r="Y448" s="99" t="str">
        <f>IF(COUNT($A448)=0,"",IF(W448="","--",IF(W448="3E","3E",LOOKUP(W448/Y$2,{0,0.4,0.45,0.5,0.55,0.6,0.65,0.7,0.75,0.8,1},{0,2,2.25,2.5,2.75,3,3.25,3.5,3.75,4}))))</f>
        <v/>
      </c>
      <c r="Z448" s="5" t="str">
        <f>IF(COUNT($A448)=0,"",IF($A448&lt;&gt;DR!$B450,"ERR",DR!BF450))</f>
        <v/>
      </c>
      <c r="AA448" s="2" t="str">
        <f>IF(COUNT($A448)=0,"",IF(Z448="3E","3E",IF(Z448="","I",LOOKUP(Z448/AB$2,{0,0.4,0.45,0.5,0.55,0.6,0.65,0.7,0.75,0.8,1},{"F","D","C","C+","B-","B","B+","A-","A","A+"}))))</f>
        <v/>
      </c>
      <c r="AB448" s="99" t="str">
        <f>IF(COUNT($A448)=0,"",IF(Z448="","--",IF(Z448="3E","3E",LOOKUP(Z448/AB$2,{0,0.4,0.45,0.5,0.55,0.6,0.65,0.7,0.75,0.8,1},{0,2,2.25,2.5,2.75,3,3.25,3.5,3.75,4}))))</f>
        <v/>
      </c>
      <c r="AC448" s="5" t="str">
        <f>IF(COUNT($A448)=0,"",IF($A448&lt;&gt;DR!$B450,"ERR",DR!BG450))</f>
        <v/>
      </c>
      <c r="AD448" s="2" t="str">
        <f>IF(COUNT($A448)=0,"",IF(AC448="3E","3E",IF(AC448="","I",LOOKUP(AC448/AE$2,{0,0.4,0.45,0.5,0.55,0.6,0.65,0.7,0.75,0.8,1},{"F","D","C","C+","B-","B","B+","A-","A","A+"}))))</f>
        <v/>
      </c>
      <c r="AE448" s="99" t="str">
        <f>IF(COUNT($A448)=0,"",IF(AC448="","--",IF(AC448="3E","3E",LOOKUP(AC448/AE$2,{0,0.4,0.45,0.5,0.55,0.6,0.65,0.7,0.75,0.8,1},{0,2,2.25,2.5,2.75,3,3.25,3.5,3.75,4}))))</f>
        <v/>
      </c>
      <c r="AF448" s="5" t="str">
        <f>IF(COUNT($A448)=0,"",IF($A448&lt;&gt;DR!$B450,"ERR",DR!BQ450))</f>
        <v/>
      </c>
      <c r="AG448" s="2" t="str">
        <f>IF(COUNT($A448)=0,"",IF(AF448="3E","3E",IF(AF448="","I",LOOKUP(AF448/AH$2,{0,0.4,0.45,0.5,0.55,0.6,0.65,0.7,0.75,0.8,1},{"F","D","C","C+","B-","B","B+","A-","A","A+"}))))</f>
        <v/>
      </c>
      <c r="AH448" s="99" t="str">
        <f>IF(COUNT($A448)=0,"",IF(AF448="","--",IF(AF448="3E","3E",LOOKUP(AF448/AH$2,{0,0.4,0.45,0.5,0.55,0.6,0.65,0.7,0.75,0.8,1},{0,2,2.25,2.5,2.75,3,3.25,3.5,3.75,4}))))</f>
        <v/>
      </c>
      <c r="AI448" s="5" t="str">
        <f>IF(COUNT($A448)=0,"",IF($A448&lt;&gt;DR!$B450,"ERR",DR!BY450))</f>
        <v/>
      </c>
      <c r="AJ448" s="2" t="str">
        <f>IF(COUNT($A448)=0,"",IF(AI448="3E","3E",IF(AI448="","I",LOOKUP(AI448/AK$2,{0,0.4,0.45,0.5,0.55,0.6,0.65,0.7,0.75,0.8,1},{"F","D","C","C+","B-","B","B+","A-","A","A+"}))))</f>
        <v/>
      </c>
      <c r="AK448" s="103" t="str">
        <f>IF(COUNT($A448)=0,"",IF(AI448="","--",IF(AI448="3E","3E",LOOKUP(AI448/AK$2,{0,0.4,0.45,0.5,0.55,0.6,0.65,0.7,0.75,0.8,1},{0,2,2.25,2.5,2.75,3,3.25,3.5,3.75,4}))))</f>
        <v/>
      </c>
      <c r="AL448" s="94" t="str">
        <f>IFERROR(IF(COUNT($A448)=0,"",IF(COUNT(W448)=0,"--",IF(COUNTIF(B448:AK448,"3E")&gt;0,"3E",SUM(IF(D448&gt;=2,D448*$D$3),IF(G448&gt;=2,G448*$G$3),IF(J448&gt;=2,J448*$J$3),IF(M448&gt;=2,M448*$M$3),IF(P448&gt;=2,P448*$P$3),IF(S448&gt;=2,S448*$S$3),IF(V448&gt;=2,V448*$V$3),IF(Y448&gt;=2,Y448*$Y$3),IF(AB448&gt;=2,AB448*$AB$3),IF(AE448&gt;=2,AE448*$AE$3),IF(AH448&gt;=2,AH448*$AH$3),IF(AK448&gt;=2,AK448*$AK$3))))),"")</f>
        <v/>
      </c>
      <c r="AM448" s="4" t="str">
        <f>IF(COUNT($A448)=0,"",IF(COUNT(W448)=0,"--",IF(COUNTIF(B448:Y448,"3E")&gt;0,"3E",TRUNC(SUM(IF(N(D448)&gt;=2,D$3*D448,0),IF(N(G448)&gt;=2,G$3*G448,0),IF(N(J448)&gt;=2,J$3*J448,0),IF(N(M448)&gt;=2,M$3*M448,0),IF(N(P448)&gt;=2,P$3*P448,0),IF(N(S448)&gt;=2,S$3*S448,0),IF(N(AB448)&gt;=2,AB$3*AB448,0),IF(N(AE448)&gt;=2,AE$3*AE448,0),IF(N(AH448)&gt;=2,AH$3*AH448,0),IF(N(V448)&gt;=2,V$3*V448,0),IF(N(Y448)&gt;=2,Y$3*Y448,0))/TCP,3))))</f>
        <v/>
      </c>
      <c r="AN448" s="2" t="str">
        <f>IFERROR(IF(COUNT($A448)=0,"",IF(COUNT(W448)=0,"--",IF(COUNTIF(B448:AK448,"3E")&gt;0,"3E",SUM(IF(D448&gt;=2,$D$3),IF(G448&gt;=2,$G$3),IF(J448&gt;=2,$J$3),IF(M448&gt;=2,$M$3),IF(P448&gt;=2,$P$3),IF(S448&gt;=2,$S$3),IF(V448&gt;=2,$V$3),IF(Y448&gt;=2,$Y$3),IF(AB448&gt;=2,$AB$3),IF(AE448&gt;=2,$AE$3),IF(AH448&gt;=2,$AH$3),IF(AK448&gt;=2,$AK$3))))),"")</f>
        <v/>
      </c>
      <c r="AO448" s="2" t="str">
        <f>IF(AM448="3E","3E",IF(COUNT($A448)=0,"",IF(COUNT(AK448)=0,"I",LOOKUP(AM448,{0,2,2.25,2.5,2.75,3,3.25,3.5,3.75,4},{"F","D","C","C+","B-","B","B+","A-","A","A+"}))))</f>
        <v/>
      </c>
      <c r="AP448" s="2" t="str">
        <f>IF(AM448="3E","3E",IF(OR(COUNT($A448)=0,COUNT(W448)=0),"",IF(AND(Y448&gt;=2,AM448&gt;=2,AN448&gt;=28),"PASS","FAIL")))</f>
        <v/>
      </c>
      <c r="AQ448" s="2" t="str">
        <f>IF(COUNT($A448)=0,"",IF(AP448="3E","3E",IF(AP448="PASS",CONCATENATE(IF(N(D448)&lt;2,"411F,",""),IF(N(G448)&lt;2,"412F,",""),IF(N(J448)&lt;2,"413F,",""),IF(N(M448)&lt;2,"421F,",""),IF(N(P448)&lt;2,"422F,",""),IF(N(S448)&lt;2,"423F,",""),IF(N(AB448)&lt;2,"431F,",""),IF(N(AE448)&lt;2,"432F,",""),IF(N(AH448)&lt;2,"433F,","")),"")))</f>
        <v/>
      </c>
      <c r="AR448" s="6" t="str">
        <f t="shared" si="7"/>
        <v/>
      </c>
    </row>
    <row r="449" spans="1:44" ht="18.95" customHeight="1" x14ac:dyDescent="0.25">
      <c r="A449" s="93" t="str">
        <f>IF(DR!$B451="","",DR!$B451)</f>
        <v/>
      </c>
      <c r="B449" s="5" t="str">
        <f>IF(COUNT($A449)=0,"",IF($A449&lt;&gt;DR!$B451,"ERR",DR!J451))</f>
        <v/>
      </c>
      <c r="C449" s="2" t="str">
        <f>IF(COUNT($A449)=0,"",IF(B449="3E","3E",IF(B449="","I",LOOKUP(B449/D$2,{0,0.4,0.45,0.5,0.55,0.6,0.65,0.7,0.75,0.8,1},{"F","D","C","C+","B-","B","B+","A-","A","A+"}))))</f>
        <v/>
      </c>
      <c r="D449" s="99" t="str">
        <f>IF(COUNT($A449)=0,"",IF(B449="","--",IF(B449="3E","3E",LOOKUP(B449/D$2,{0,0.4,0.45,0.5,0.55,0.6,0.65,0.7,0.75,0.8,1},{0,2,2.25,2.5,2.75,3,3.25,3.5,3.75,4}))))</f>
        <v/>
      </c>
      <c r="E449" s="5" t="str">
        <f>IF(COUNT($A449)=0,"",IF($A449&lt;&gt;DR!$B451,"ERR",DR!R451))</f>
        <v/>
      </c>
      <c r="F449" s="2" t="str">
        <f>IF(COUNT($A449)=0,"",IF(E449="3E","3E",IF(E449="","I",LOOKUP(E449/G$2,{0,0.4,0.45,0.5,0.55,0.6,0.65,0.7,0.75,0.8,1},{"F","D","C","C+","B-","B","B+","A-","A","A+"}))))</f>
        <v/>
      </c>
      <c r="G449" s="99" t="str">
        <f>IF(COUNT($A449)=0,"",IF(E449="","--",IF(E449="3E","3E",LOOKUP(E449/G$2,{0,0.4,0.45,0.5,0.55,0.6,0.65,0.7,0.75,0.8,1},{0,2,2.25,2.5,2.75,3,3.25,3.5,3.75,4}))))</f>
        <v/>
      </c>
      <c r="H449" s="5" t="str">
        <f>IF(COUNT($A449)=0,"",IF($A449&lt;&gt;DR!$B451,"ERR",DR!Z451))</f>
        <v/>
      </c>
      <c r="I449" s="2" t="str">
        <f>IF(COUNT($A449)=0,"",IF(H449="3E","3E",IF(H449="","I",LOOKUP(H449/J$2,{0,0.4,0.45,0.5,0.55,0.6,0.65,0.7,0.75,0.8,1},{"F","D","C","C+","B-","B","B+","A-","A","A+"}))))</f>
        <v/>
      </c>
      <c r="J449" s="99" t="str">
        <f>IF(COUNT($A449)=0,"",IF(H449="","--",IF(H449="3E","3E",LOOKUP(H449/J$2,{0,0.4,0.45,0.5,0.55,0.6,0.65,0.7,0.75,0.8,1},{0,2,2.25,2.5,2.75,3,3.25,3.5,3.75,4}))))</f>
        <v/>
      </c>
      <c r="K449" s="5" t="str">
        <f>IF(COUNT($A449)=0,"",IF($A449&lt;&gt;DR!$B451,"ERR",DR!AH451))</f>
        <v/>
      </c>
      <c r="L449" s="2" t="str">
        <f>IF(COUNT($A449)=0,"",IF(K449="3E","3E",IF(K449="","I",LOOKUP(K449/M$2,{0,0.4,0.45,0.5,0.55,0.6,0.65,0.7,0.75,0.8,1},{"F","D","C","C+","B-","B","B+","A-","A","A+"}))))</f>
        <v/>
      </c>
      <c r="M449" s="99" t="str">
        <f>IF(COUNT($A449)=0,"",IF(K449="","--",IF(K449="3E","3E",LOOKUP(K449/M$2,{0,0.4,0.45,0.5,0.55,0.6,0.65,0.7,0.75,0.8,1},{0,2,2.25,2.5,2.75,3,3.25,3.5,3.75,4}))))</f>
        <v/>
      </c>
      <c r="N449" s="5" t="str">
        <f>IF(COUNT($A449)=0,"",IF($A449&lt;&gt;DR!$B451,"ERR",DR!AP451))</f>
        <v/>
      </c>
      <c r="O449" s="2" t="str">
        <f>IF(COUNT($A449)=0,"",IF(N449="3E","3E",IF(N449="","I",LOOKUP(N449/P$2,{0,0.4,0.45,0.5,0.55,0.6,0.65,0.7,0.75,0.8,1},{"F","D","C","C+","B-","B","B+","A-","A","A+"}))))</f>
        <v/>
      </c>
      <c r="P449" s="99" t="str">
        <f>IF(COUNT($A449)=0,"",IF(N449="","--",IF(N449="3E","3E",LOOKUP(N449/P$2,{0,0.4,0.45,0.5,0.55,0.6,0.65,0.7,0.75,0.8,1},{0,2,2.25,2.5,2.75,3,3.25,3.5,3.75,4}))))</f>
        <v/>
      </c>
      <c r="Q449" s="5" t="str">
        <f>IF(COUNT($A449)=0,"",IF($A449&lt;&gt;DR!$B451,"ERR",DR!AX451))</f>
        <v/>
      </c>
      <c r="R449" s="2" t="str">
        <f>IF(COUNT($A449)=0,"",IF(Q449="3E","3E",IF(Q449="","I",LOOKUP(Q449/S$2,{0,0.4,0.45,0.5,0.55,0.6,0.65,0.7,0.75,0.8,1},{"F","D","C","C+","B-","B","B+","A-","A","A+"}))))</f>
        <v/>
      </c>
      <c r="S449" s="99" t="str">
        <f>IF(COUNT($A449)=0,"",IF(Q449="","--",IF(Q449="3E","3E",LOOKUP(Q449/S$2,{0,0.4,0.45,0.5,0.55,0.6,0.65,0.7,0.75,0.8,1},{0,2,2.25,2.5,2.75,3,3.25,3.5,3.75,4}))))</f>
        <v/>
      </c>
      <c r="T449" s="5" t="str">
        <f>IF(OR(COUNT($A449)=0,DR!BZ451=""),"",IF($A449&lt;&gt;DR!$B451,"ERR",DR!BZ451))</f>
        <v/>
      </c>
      <c r="U449" s="2" t="str">
        <f>IF(COUNT($A449)=0,"",IF(T449="3E","3E",IF(T449="","I",LOOKUP(T449/V$2,{0,0.4,0.45,0.5,0.55,0.6,0.65,0.7,0.75,0.8,1},{"F","D","C","C+","B-","B","B+","A-","A","A+"}))))</f>
        <v/>
      </c>
      <c r="V449" s="99" t="str">
        <f>IF(COUNT($A449)=0,"",IF(T449="","--",IF(T449="3E","3E",LOOKUP(T449/V$2,{0,0.4,0.45,0.5,0.55,0.6,0.65,0.7,0.75,0.8,1},{0,2,2.25,2.5,2.75,3,3.25,3.5,3.75,4}))))</f>
        <v/>
      </c>
      <c r="W449" s="5" t="str">
        <f>IF(COUNT($A449)=0,"",IF($A449&lt;&gt;DR!$B451,"ERR",IF(DR!$A451="IM",DR!CL451,DR!CK451)))</f>
        <v/>
      </c>
      <c r="X449" s="2" t="str">
        <f>IF(COUNT($A449)=0,"",IF(W449="3E","3E",IF(W449="","I",LOOKUP(W449/Y$2,{0,0.4,0.45,0.5,0.55,0.6,0.65,0.7,0.75,0.8,1},{"F","D","C","C+","B-","B","B+","A-","A","A+"}))))</f>
        <v/>
      </c>
      <c r="Y449" s="99" t="str">
        <f>IF(COUNT($A449)=0,"",IF(W449="","--",IF(W449="3E","3E",LOOKUP(W449/Y$2,{0,0.4,0.45,0.5,0.55,0.6,0.65,0.7,0.75,0.8,1},{0,2,2.25,2.5,2.75,3,3.25,3.5,3.75,4}))))</f>
        <v/>
      </c>
      <c r="Z449" s="5" t="str">
        <f>IF(COUNT($A449)=0,"",IF($A449&lt;&gt;DR!$B451,"ERR",DR!BF451))</f>
        <v/>
      </c>
      <c r="AA449" s="2" t="str">
        <f>IF(COUNT($A449)=0,"",IF(Z449="3E","3E",IF(Z449="","I",LOOKUP(Z449/AB$2,{0,0.4,0.45,0.5,0.55,0.6,0.65,0.7,0.75,0.8,1},{"F","D","C","C+","B-","B","B+","A-","A","A+"}))))</f>
        <v/>
      </c>
      <c r="AB449" s="99" t="str">
        <f>IF(COUNT($A449)=0,"",IF(Z449="","--",IF(Z449="3E","3E",LOOKUP(Z449/AB$2,{0,0.4,0.45,0.5,0.55,0.6,0.65,0.7,0.75,0.8,1},{0,2,2.25,2.5,2.75,3,3.25,3.5,3.75,4}))))</f>
        <v/>
      </c>
      <c r="AC449" s="5" t="str">
        <f>IF(COUNT($A449)=0,"",IF($A449&lt;&gt;DR!$B451,"ERR",DR!BG451))</f>
        <v/>
      </c>
      <c r="AD449" s="2" t="str">
        <f>IF(COUNT($A449)=0,"",IF(AC449="3E","3E",IF(AC449="","I",LOOKUP(AC449/AE$2,{0,0.4,0.45,0.5,0.55,0.6,0.65,0.7,0.75,0.8,1},{"F","D","C","C+","B-","B","B+","A-","A","A+"}))))</f>
        <v/>
      </c>
      <c r="AE449" s="99" t="str">
        <f>IF(COUNT($A449)=0,"",IF(AC449="","--",IF(AC449="3E","3E",LOOKUP(AC449/AE$2,{0,0.4,0.45,0.5,0.55,0.6,0.65,0.7,0.75,0.8,1},{0,2,2.25,2.5,2.75,3,3.25,3.5,3.75,4}))))</f>
        <v/>
      </c>
      <c r="AF449" s="5" t="str">
        <f>IF(COUNT($A449)=0,"",IF($A449&lt;&gt;DR!$B451,"ERR",DR!BQ451))</f>
        <v/>
      </c>
      <c r="AG449" s="2" t="str">
        <f>IF(COUNT($A449)=0,"",IF(AF449="3E","3E",IF(AF449="","I",LOOKUP(AF449/AH$2,{0,0.4,0.45,0.5,0.55,0.6,0.65,0.7,0.75,0.8,1},{"F","D","C","C+","B-","B","B+","A-","A","A+"}))))</f>
        <v/>
      </c>
      <c r="AH449" s="99" t="str">
        <f>IF(COUNT($A449)=0,"",IF(AF449="","--",IF(AF449="3E","3E",LOOKUP(AF449/AH$2,{0,0.4,0.45,0.5,0.55,0.6,0.65,0.7,0.75,0.8,1},{0,2,2.25,2.5,2.75,3,3.25,3.5,3.75,4}))))</f>
        <v/>
      </c>
      <c r="AI449" s="5" t="str">
        <f>IF(COUNT($A449)=0,"",IF($A449&lt;&gt;DR!$B451,"ERR",DR!BY451))</f>
        <v/>
      </c>
      <c r="AJ449" s="2" t="str">
        <f>IF(COUNT($A449)=0,"",IF(AI449="3E","3E",IF(AI449="","I",LOOKUP(AI449/AK$2,{0,0.4,0.45,0.5,0.55,0.6,0.65,0.7,0.75,0.8,1},{"F","D","C","C+","B-","B","B+","A-","A","A+"}))))</f>
        <v/>
      </c>
      <c r="AK449" s="103" t="str">
        <f>IF(COUNT($A449)=0,"",IF(AI449="","--",IF(AI449="3E","3E",LOOKUP(AI449/AK$2,{0,0.4,0.45,0.5,0.55,0.6,0.65,0.7,0.75,0.8,1},{0,2,2.25,2.5,2.75,3,3.25,3.5,3.75,4}))))</f>
        <v/>
      </c>
      <c r="AL449" s="94" t="str">
        <f>IFERROR(IF(COUNT($A449)=0,"",IF(COUNT(W449)=0,"--",IF(COUNTIF(B449:AK449,"3E")&gt;0,"3E",SUM(IF(D449&gt;=2,D449*$D$3),IF(G449&gt;=2,G449*$G$3),IF(J449&gt;=2,J449*$J$3),IF(M449&gt;=2,M449*$M$3),IF(P449&gt;=2,P449*$P$3),IF(S449&gt;=2,S449*$S$3),IF(V449&gt;=2,V449*$V$3),IF(Y449&gt;=2,Y449*$Y$3),IF(AB449&gt;=2,AB449*$AB$3),IF(AE449&gt;=2,AE449*$AE$3),IF(AH449&gt;=2,AH449*$AH$3),IF(AK449&gt;=2,AK449*$AK$3))))),"")</f>
        <v/>
      </c>
      <c r="AM449" s="4" t="str">
        <f>IF(COUNT($A449)=0,"",IF(COUNT(W449)=0,"--",IF(COUNTIF(B449:Y449,"3E")&gt;0,"3E",TRUNC(SUM(IF(N(D449)&gt;=2,D$3*D449,0),IF(N(G449)&gt;=2,G$3*G449,0),IF(N(J449)&gt;=2,J$3*J449,0),IF(N(M449)&gt;=2,M$3*M449,0),IF(N(P449)&gt;=2,P$3*P449,0),IF(N(S449)&gt;=2,S$3*S449,0),IF(N(AB449)&gt;=2,AB$3*AB449,0),IF(N(AE449)&gt;=2,AE$3*AE449,0),IF(N(AH449)&gt;=2,AH$3*AH449,0),IF(N(V449)&gt;=2,V$3*V449,0),IF(N(Y449)&gt;=2,Y$3*Y449,0))/TCP,3))))</f>
        <v/>
      </c>
      <c r="AN449" s="2" t="str">
        <f>IFERROR(IF(COUNT($A449)=0,"",IF(COUNT(W449)=0,"--",IF(COUNTIF(B449:AK449,"3E")&gt;0,"3E",SUM(IF(D449&gt;=2,$D$3),IF(G449&gt;=2,$G$3),IF(J449&gt;=2,$J$3),IF(M449&gt;=2,$M$3),IF(P449&gt;=2,$P$3),IF(S449&gt;=2,$S$3),IF(V449&gt;=2,$V$3),IF(Y449&gt;=2,$Y$3),IF(AB449&gt;=2,$AB$3),IF(AE449&gt;=2,$AE$3),IF(AH449&gt;=2,$AH$3),IF(AK449&gt;=2,$AK$3))))),"")</f>
        <v/>
      </c>
      <c r="AO449" s="2" t="str">
        <f>IF(AM449="3E","3E",IF(COUNT($A449)=0,"",IF(COUNT(AK449)=0,"I",LOOKUP(AM449,{0,2,2.25,2.5,2.75,3,3.25,3.5,3.75,4},{"F","D","C","C+","B-","B","B+","A-","A","A+"}))))</f>
        <v/>
      </c>
      <c r="AP449" s="2" t="str">
        <f>IF(AM449="3E","3E",IF(OR(COUNT($A449)=0,COUNT(W449)=0),"",IF(AND(Y449&gt;=2,AM449&gt;=2,AN449&gt;=28),"PASS","FAIL")))</f>
        <v/>
      </c>
      <c r="AQ449" s="2" t="str">
        <f>IF(COUNT($A449)=0,"",IF(AP449="3E","3E",IF(AP449="PASS",CONCATENATE(IF(N(D449)&lt;2,"411F,",""),IF(N(G449)&lt;2,"412F,",""),IF(N(J449)&lt;2,"413F,",""),IF(N(M449)&lt;2,"421F,",""),IF(N(P449)&lt;2,"422F,",""),IF(N(S449)&lt;2,"423F,",""),IF(N(AB449)&lt;2,"431F,",""),IF(N(AE449)&lt;2,"432F,",""),IF(N(AH449)&lt;2,"433F,","")),"")))</f>
        <v/>
      </c>
      <c r="AR449" s="6" t="str">
        <f t="shared" si="7"/>
        <v/>
      </c>
    </row>
    <row r="450" spans="1:44" ht="18.95" customHeight="1" x14ac:dyDescent="0.25">
      <c r="A450" s="93" t="str">
        <f>IF(DR!$B452="","",DR!$B452)</f>
        <v/>
      </c>
      <c r="B450" s="5" t="str">
        <f>IF(COUNT($A450)=0,"",IF($A450&lt;&gt;DR!$B452,"ERR",DR!J452))</f>
        <v/>
      </c>
      <c r="C450" s="2" t="str">
        <f>IF(COUNT($A450)=0,"",IF(B450="3E","3E",IF(B450="","I",LOOKUP(B450/D$2,{0,0.4,0.45,0.5,0.55,0.6,0.65,0.7,0.75,0.8,1},{"F","D","C","C+","B-","B","B+","A-","A","A+"}))))</f>
        <v/>
      </c>
      <c r="D450" s="99" t="str">
        <f>IF(COUNT($A450)=0,"",IF(B450="","--",IF(B450="3E","3E",LOOKUP(B450/D$2,{0,0.4,0.45,0.5,0.55,0.6,0.65,0.7,0.75,0.8,1},{0,2,2.25,2.5,2.75,3,3.25,3.5,3.75,4}))))</f>
        <v/>
      </c>
      <c r="E450" s="5" t="str">
        <f>IF(COUNT($A450)=0,"",IF($A450&lt;&gt;DR!$B452,"ERR",DR!R452))</f>
        <v/>
      </c>
      <c r="F450" s="2" t="str">
        <f>IF(COUNT($A450)=0,"",IF(E450="3E","3E",IF(E450="","I",LOOKUP(E450/G$2,{0,0.4,0.45,0.5,0.55,0.6,0.65,0.7,0.75,0.8,1},{"F","D","C","C+","B-","B","B+","A-","A","A+"}))))</f>
        <v/>
      </c>
      <c r="G450" s="99" t="str">
        <f>IF(COUNT($A450)=0,"",IF(E450="","--",IF(E450="3E","3E",LOOKUP(E450/G$2,{0,0.4,0.45,0.5,0.55,0.6,0.65,0.7,0.75,0.8,1},{0,2,2.25,2.5,2.75,3,3.25,3.5,3.75,4}))))</f>
        <v/>
      </c>
      <c r="H450" s="5" t="str">
        <f>IF(COUNT($A450)=0,"",IF($A450&lt;&gt;DR!$B452,"ERR",DR!Z452))</f>
        <v/>
      </c>
      <c r="I450" s="2" t="str">
        <f>IF(COUNT($A450)=0,"",IF(H450="3E","3E",IF(H450="","I",LOOKUP(H450/J$2,{0,0.4,0.45,0.5,0.55,0.6,0.65,0.7,0.75,0.8,1},{"F","D","C","C+","B-","B","B+","A-","A","A+"}))))</f>
        <v/>
      </c>
      <c r="J450" s="99" t="str">
        <f>IF(COUNT($A450)=0,"",IF(H450="","--",IF(H450="3E","3E",LOOKUP(H450/J$2,{0,0.4,0.45,0.5,0.55,0.6,0.65,0.7,0.75,0.8,1},{0,2,2.25,2.5,2.75,3,3.25,3.5,3.75,4}))))</f>
        <v/>
      </c>
      <c r="K450" s="5" t="str">
        <f>IF(COUNT($A450)=0,"",IF($A450&lt;&gt;DR!$B452,"ERR",DR!AH452))</f>
        <v/>
      </c>
      <c r="L450" s="2" t="str">
        <f>IF(COUNT($A450)=0,"",IF(K450="3E","3E",IF(K450="","I",LOOKUP(K450/M$2,{0,0.4,0.45,0.5,0.55,0.6,0.65,0.7,0.75,0.8,1},{"F","D","C","C+","B-","B","B+","A-","A","A+"}))))</f>
        <v/>
      </c>
      <c r="M450" s="99" t="str">
        <f>IF(COUNT($A450)=0,"",IF(K450="","--",IF(K450="3E","3E",LOOKUP(K450/M$2,{0,0.4,0.45,0.5,0.55,0.6,0.65,0.7,0.75,0.8,1},{0,2,2.25,2.5,2.75,3,3.25,3.5,3.75,4}))))</f>
        <v/>
      </c>
      <c r="N450" s="5" t="str">
        <f>IF(COUNT($A450)=0,"",IF($A450&lt;&gt;DR!$B452,"ERR",DR!AP452))</f>
        <v/>
      </c>
      <c r="O450" s="2" t="str">
        <f>IF(COUNT($A450)=0,"",IF(N450="3E","3E",IF(N450="","I",LOOKUP(N450/P$2,{0,0.4,0.45,0.5,0.55,0.6,0.65,0.7,0.75,0.8,1},{"F","D","C","C+","B-","B","B+","A-","A","A+"}))))</f>
        <v/>
      </c>
      <c r="P450" s="99" t="str">
        <f>IF(COUNT($A450)=0,"",IF(N450="","--",IF(N450="3E","3E",LOOKUP(N450/P$2,{0,0.4,0.45,0.5,0.55,0.6,0.65,0.7,0.75,0.8,1},{0,2,2.25,2.5,2.75,3,3.25,3.5,3.75,4}))))</f>
        <v/>
      </c>
      <c r="Q450" s="5" t="str">
        <f>IF(COUNT($A450)=0,"",IF($A450&lt;&gt;DR!$B452,"ERR",DR!AX452))</f>
        <v/>
      </c>
      <c r="R450" s="2" t="str">
        <f>IF(COUNT($A450)=0,"",IF(Q450="3E","3E",IF(Q450="","I",LOOKUP(Q450/S$2,{0,0.4,0.45,0.5,0.55,0.6,0.65,0.7,0.75,0.8,1},{"F","D","C","C+","B-","B","B+","A-","A","A+"}))))</f>
        <v/>
      </c>
      <c r="S450" s="99" t="str">
        <f>IF(COUNT($A450)=0,"",IF(Q450="","--",IF(Q450="3E","3E",LOOKUP(Q450/S$2,{0,0.4,0.45,0.5,0.55,0.6,0.65,0.7,0.75,0.8,1},{0,2,2.25,2.5,2.75,3,3.25,3.5,3.75,4}))))</f>
        <v/>
      </c>
      <c r="T450" s="5" t="str">
        <f>IF(OR(COUNT($A450)=0,DR!BZ452=""),"",IF($A450&lt;&gt;DR!$B452,"ERR",DR!BZ452))</f>
        <v/>
      </c>
      <c r="U450" s="2" t="str">
        <f>IF(COUNT($A450)=0,"",IF(T450="3E","3E",IF(T450="","I",LOOKUP(T450/V$2,{0,0.4,0.45,0.5,0.55,0.6,0.65,0.7,0.75,0.8,1},{"F","D","C","C+","B-","B","B+","A-","A","A+"}))))</f>
        <v/>
      </c>
      <c r="V450" s="99" t="str">
        <f>IF(COUNT($A450)=0,"",IF(T450="","--",IF(T450="3E","3E",LOOKUP(T450/V$2,{0,0.4,0.45,0.5,0.55,0.6,0.65,0.7,0.75,0.8,1},{0,2,2.25,2.5,2.75,3,3.25,3.5,3.75,4}))))</f>
        <v/>
      </c>
      <c r="W450" s="5" t="str">
        <f>IF(COUNT($A450)=0,"",IF($A450&lt;&gt;DR!$B452,"ERR",IF(DR!$A452="IM",DR!CL452,DR!CK452)))</f>
        <v/>
      </c>
      <c r="X450" s="2" t="str">
        <f>IF(COUNT($A450)=0,"",IF(W450="3E","3E",IF(W450="","I",LOOKUP(W450/Y$2,{0,0.4,0.45,0.5,0.55,0.6,0.65,0.7,0.75,0.8,1},{"F","D","C","C+","B-","B","B+","A-","A","A+"}))))</f>
        <v/>
      </c>
      <c r="Y450" s="99" t="str">
        <f>IF(COUNT($A450)=0,"",IF(W450="","--",IF(W450="3E","3E",LOOKUP(W450/Y$2,{0,0.4,0.45,0.5,0.55,0.6,0.65,0.7,0.75,0.8,1},{0,2,2.25,2.5,2.75,3,3.25,3.5,3.75,4}))))</f>
        <v/>
      </c>
      <c r="Z450" s="5" t="str">
        <f>IF(COUNT($A450)=0,"",IF($A450&lt;&gt;DR!$B452,"ERR",DR!BF452))</f>
        <v/>
      </c>
      <c r="AA450" s="2" t="str">
        <f>IF(COUNT($A450)=0,"",IF(Z450="3E","3E",IF(Z450="","I",LOOKUP(Z450/AB$2,{0,0.4,0.45,0.5,0.55,0.6,0.65,0.7,0.75,0.8,1},{"F","D","C","C+","B-","B","B+","A-","A","A+"}))))</f>
        <v/>
      </c>
      <c r="AB450" s="99" t="str">
        <f>IF(COUNT($A450)=0,"",IF(Z450="","--",IF(Z450="3E","3E",LOOKUP(Z450/AB$2,{0,0.4,0.45,0.5,0.55,0.6,0.65,0.7,0.75,0.8,1},{0,2,2.25,2.5,2.75,3,3.25,3.5,3.75,4}))))</f>
        <v/>
      </c>
      <c r="AC450" s="5" t="str">
        <f>IF(COUNT($A450)=0,"",IF($A450&lt;&gt;DR!$B452,"ERR",DR!BG452))</f>
        <v/>
      </c>
      <c r="AD450" s="2" t="str">
        <f>IF(COUNT($A450)=0,"",IF(AC450="3E","3E",IF(AC450="","I",LOOKUP(AC450/AE$2,{0,0.4,0.45,0.5,0.55,0.6,0.65,0.7,0.75,0.8,1},{"F","D","C","C+","B-","B","B+","A-","A","A+"}))))</f>
        <v/>
      </c>
      <c r="AE450" s="99" t="str">
        <f>IF(COUNT($A450)=0,"",IF(AC450="","--",IF(AC450="3E","3E",LOOKUP(AC450/AE$2,{0,0.4,0.45,0.5,0.55,0.6,0.65,0.7,0.75,0.8,1},{0,2,2.25,2.5,2.75,3,3.25,3.5,3.75,4}))))</f>
        <v/>
      </c>
      <c r="AF450" s="5" t="str">
        <f>IF(COUNT($A450)=0,"",IF($A450&lt;&gt;DR!$B452,"ERR",DR!BQ452))</f>
        <v/>
      </c>
      <c r="AG450" s="2" t="str">
        <f>IF(COUNT($A450)=0,"",IF(AF450="3E","3E",IF(AF450="","I",LOOKUP(AF450/AH$2,{0,0.4,0.45,0.5,0.55,0.6,0.65,0.7,0.75,0.8,1},{"F","D","C","C+","B-","B","B+","A-","A","A+"}))))</f>
        <v/>
      </c>
      <c r="AH450" s="99" t="str">
        <f>IF(COUNT($A450)=0,"",IF(AF450="","--",IF(AF450="3E","3E",LOOKUP(AF450/AH$2,{0,0.4,0.45,0.5,0.55,0.6,0.65,0.7,0.75,0.8,1},{0,2,2.25,2.5,2.75,3,3.25,3.5,3.75,4}))))</f>
        <v/>
      </c>
      <c r="AI450" s="5" t="str">
        <f>IF(COUNT($A450)=0,"",IF($A450&lt;&gt;DR!$B452,"ERR",DR!BY452))</f>
        <v/>
      </c>
      <c r="AJ450" s="2" t="str">
        <f>IF(COUNT($A450)=0,"",IF(AI450="3E","3E",IF(AI450="","I",LOOKUP(AI450/AK$2,{0,0.4,0.45,0.5,0.55,0.6,0.65,0.7,0.75,0.8,1},{"F","D","C","C+","B-","B","B+","A-","A","A+"}))))</f>
        <v/>
      </c>
      <c r="AK450" s="103" t="str">
        <f>IF(COUNT($A450)=0,"",IF(AI450="","--",IF(AI450="3E","3E",LOOKUP(AI450/AK$2,{0,0.4,0.45,0.5,0.55,0.6,0.65,0.7,0.75,0.8,1},{0,2,2.25,2.5,2.75,3,3.25,3.5,3.75,4}))))</f>
        <v/>
      </c>
      <c r="AL450" s="94" t="str">
        <f>IFERROR(IF(COUNT($A450)=0,"",IF(COUNT(W450)=0,"--",IF(COUNTIF(B450:AK450,"3E")&gt;0,"3E",SUM(IF(D450&gt;=2,D450*$D$3),IF(G450&gt;=2,G450*$G$3),IF(J450&gt;=2,J450*$J$3),IF(M450&gt;=2,M450*$M$3),IF(P450&gt;=2,P450*$P$3),IF(S450&gt;=2,S450*$S$3),IF(V450&gt;=2,V450*$V$3),IF(Y450&gt;=2,Y450*$Y$3),IF(AB450&gt;=2,AB450*$AB$3),IF(AE450&gt;=2,AE450*$AE$3),IF(AH450&gt;=2,AH450*$AH$3),IF(AK450&gt;=2,AK450*$AK$3))))),"")</f>
        <v/>
      </c>
      <c r="AM450" s="4" t="str">
        <f>IF(COUNT($A450)=0,"",IF(COUNT(W450)=0,"--",IF(COUNTIF(B450:Y450,"3E")&gt;0,"3E",TRUNC(SUM(IF(N(D450)&gt;=2,D$3*D450,0),IF(N(G450)&gt;=2,G$3*G450,0),IF(N(J450)&gt;=2,J$3*J450,0),IF(N(M450)&gt;=2,M$3*M450,0),IF(N(P450)&gt;=2,P$3*P450,0),IF(N(S450)&gt;=2,S$3*S450,0),IF(N(AB450)&gt;=2,AB$3*AB450,0),IF(N(AE450)&gt;=2,AE$3*AE450,0),IF(N(AH450)&gt;=2,AH$3*AH450,0),IF(N(V450)&gt;=2,V$3*V450,0),IF(N(Y450)&gt;=2,Y$3*Y450,0))/TCP,3))))</f>
        <v/>
      </c>
      <c r="AN450" s="2" t="str">
        <f>IFERROR(IF(COUNT($A450)=0,"",IF(COUNT(W450)=0,"--",IF(COUNTIF(B450:AK450,"3E")&gt;0,"3E",SUM(IF(D450&gt;=2,$D$3),IF(G450&gt;=2,$G$3),IF(J450&gt;=2,$J$3),IF(M450&gt;=2,$M$3),IF(P450&gt;=2,$P$3),IF(S450&gt;=2,$S$3),IF(V450&gt;=2,$V$3),IF(Y450&gt;=2,$Y$3),IF(AB450&gt;=2,$AB$3),IF(AE450&gt;=2,$AE$3),IF(AH450&gt;=2,$AH$3),IF(AK450&gt;=2,$AK$3))))),"")</f>
        <v/>
      </c>
      <c r="AO450" s="2" t="str">
        <f>IF(AM450="3E","3E",IF(COUNT($A450)=0,"",IF(COUNT(AK450)=0,"I",LOOKUP(AM450,{0,2,2.25,2.5,2.75,3,3.25,3.5,3.75,4},{"F","D","C","C+","B-","B","B+","A-","A","A+"}))))</f>
        <v/>
      </c>
      <c r="AP450" s="2" t="str">
        <f>IF(AM450="3E","3E",IF(OR(COUNT($A450)=0,COUNT(W450)=0),"",IF(AND(Y450&gt;=2,AM450&gt;=2,AN450&gt;=28),"PASS","FAIL")))</f>
        <v/>
      </c>
      <c r="AQ450" s="2" t="str">
        <f>IF(COUNT($A450)=0,"",IF(AP450="3E","3E",IF(AP450="PASS",CONCATENATE(IF(N(D450)&lt;2,"411F,",""),IF(N(G450)&lt;2,"412F,",""),IF(N(J450)&lt;2,"413F,",""),IF(N(M450)&lt;2,"421F,",""),IF(N(P450)&lt;2,"422F,",""),IF(N(S450)&lt;2,"423F,",""),IF(N(AB450)&lt;2,"431F,",""),IF(N(AE450)&lt;2,"432F,",""),IF(N(AH450)&lt;2,"433F,","")),"")))</f>
        <v/>
      </c>
      <c r="AR450" s="6" t="str">
        <f t="shared" si="7"/>
        <v/>
      </c>
    </row>
    <row r="451" spans="1:44" ht="18.95" customHeight="1" x14ac:dyDescent="0.25">
      <c r="A451" s="93" t="str">
        <f>IF(DR!$B453="","",DR!$B453)</f>
        <v/>
      </c>
      <c r="B451" s="5" t="str">
        <f>IF(COUNT($A451)=0,"",IF($A451&lt;&gt;DR!$B453,"ERR",DR!J453))</f>
        <v/>
      </c>
      <c r="C451" s="2" t="str">
        <f>IF(COUNT($A451)=0,"",IF(B451="3E","3E",IF(B451="","I",LOOKUP(B451/D$2,{0,0.4,0.45,0.5,0.55,0.6,0.65,0.7,0.75,0.8,1},{"F","D","C","C+","B-","B","B+","A-","A","A+"}))))</f>
        <v/>
      </c>
      <c r="D451" s="99" t="str">
        <f>IF(COUNT($A451)=0,"",IF(B451="","--",IF(B451="3E","3E",LOOKUP(B451/D$2,{0,0.4,0.45,0.5,0.55,0.6,0.65,0.7,0.75,0.8,1},{0,2,2.25,2.5,2.75,3,3.25,3.5,3.75,4}))))</f>
        <v/>
      </c>
      <c r="E451" s="5" t="str">
        <f>IF(COUNT($A451)=0,"",IF($A451&lt;&gt;DR!$B453,"ERR",DR!R453))</f>
        <v/>
      </c>
      <c r="F451" s="2" t="str">
        <f>IF(COUNT($A451)=0,"",IF(E451="3E","3E",IF(E451="","I",LOOKUP(E451/G$2,{0,0.4,0.45,0.5,0.55,0.6,0.65,0.7,0.75,0.8,1},{"F","D","C","C+","B-","B","B+","A-","A","A+"}))))</f>
        <v/>
      </c>
      <c r="G451" s="99" t="str">
        <f>IF(COUNT($A451)=0,"",IF(E451="","--",IF(E451="3E","3E",LOOKUP(E451/G$2,{0,0.4,0.45,0.5,0.55,0.6,0.65,0.7,0.75,0.8,1},{0,2,2.25,2.5,2.75,3,3.25,3.5,3.75,4}))))</f>
        <v/>
      </c>
      <c r="H451" s="5" t="str">
        <f>IF(COUNT($A451)=0,"",IF($A451&lt;&gt;DR!$B453,"ERR",DR!Z453))</f>
        <v/>
      </c>
      <c r="I451" s="2" t="str">
        <f>IF(COUNT($A451)=0,"",IF(H451="3E","3E",IF(H451="","I",LOOKUP(H451/J$2,{0,0.4,0.45,0.5,0.55,0.6,0.65,0.7,0.75,0.8,1},{"F","D","C","C+","B-","B","B+","A-","A","A+"}))))</f>
        <v/>
      </c>
      <c r="J451" s="99" t="str">
        <f>IF(COUNT($A451)=0,"",IF(H451="","--",IF(H451="3E","3E",LOOKUP(H451/J$2,{0,0.4,0.45,0.5,0.55,0.6,0.65,0.7,0.75,0.8,1},{0,2,2.25,2.5,2.75,3,3.25,3.5,3.75,4}))))</f>
        <v/>
      </c>
      <c r="K451" s="5" t="str">
        <f>IF(COUNT($A451)=0,"",IF($A451&lt;&gt;DR!$B453,"ERR",DR!AH453))</f>
        <v/>
      </c>
      <c r="L451" s="2" t="str">
        <f>IF(COUNT($A451)=0,"",IF(K451="3E","3E",IF(K451="","I",LOOKUP(K451/M$2,{0,0.4,0.45,0.5,0.55,0.6,0.65,0.7,0.75,0.8,1},{"F","D","C","C+","B-","B","B+","A-","A","A+"}))))</f>
        <v/>
      </c>
      <c r="M451" s="99" t="str">
        <f>IF(COUNT($A451)=0,"",IF(K451="","--",IF(K451="3E","3E",LOOKUP(K451/M$2,{0,0.4,0.45,0.5,0.55,0.6,0.65,0.7,0.75,0.8,1},{0,2,2.25,2.5,2.75,3,3.25,3.5,3.75,4}))))</f>
        <v/>
      </c>
      <c r="N451" s="5" t="str">
        <f>IF(COUNT($A451)=0,"",IF($A451&lt;&gt;DR!$B453,"ERR",DR!AP453))</f>
        <v/>
      </c>
      <c r="O451" s="2" t="str">
        <f>IF(COUNT($A451)=0,"",IF(N451="3E","3E",IF(N451="","I",LOOKUP(N451/P$2,{0,0.4,0.45,0.5,0.55,0.6,0.65,0.7,0.75,0.8,1},{"F","D","C","C+","B-","B","B+","A-","A","A+"}))))</f>
        <v/>
      </c>
      <c r="P451" s="99" t="str">
        <f>IF(COUNT($A451)=0,"",IF(N451="","--",IF(N451="3E","3E",LOOKUP(N451/P$2,{0,0.4,0.45,0.5,0.55,0.6,0.65,0.7,0.75,0.8,1},{0,2,2.25,2.5,2.75,3,3.25,3.5,3.75,4}))))</f>
        <v/>
      </c>
      <c r="Q451" s="5" t="str">
        <f>IF(COUNT($A451)=0,"",IF($A451&lt;&gt;DR!$B453,"ERR",DR!AX453))</f>
        <v/>
      </c>
      <c r="R451" s="2" t="str">
        <f>IF(COUNT($A451)=0,"",IF(Q451="3E","3E",IF(Q451="","I",LOOKUP(Q451/S$2,{0,0.4,0.45,0.5,0.55,0.6,0.65,0.7,0.75,0.8,1},{"F","D","C","C+","B-","B","B+","A-","A","A+"}))))</f>
        <v/>
      </c>
      <c r="S451" s="99" t="str">
        <f>IF(COUNT($A451)=0,"",IF(Q451="","--",IF(Q451="3E","3E",LOOKUP(Q451/S$2,{0,0.4,0.45,0.5,0.55,0.6,0.65,0.7,0.75,0.8,1},{0,2,2.25,2.5,2.75,3,3.25,3.5,3.75,4}))))</f>
        <v/>
      </c>
      <c r="T451" s="5" t="str">
        <f>IF(OR(COUNT($A451)=0,DR!BZ453=""),"",IF($A451&lt;&gt;DR!$B453,"ERR",DR!BZ453))</f>
        <v/>
      </c>
      <c r="U451" s="2" t="str">
        <f>IF(COUNT($A451)=0,"",IF(T451="3E","3E",IF(T451="","I",LOOKUP(T451/V$2,{0,0.4,0.45,0.5,0.55,0.6,0.65,0.7,0.75,0.8,1},{"F","D","C","C+","B-","B","B+","A-","A","A+"}))))</f>
        <v/>
      </c>
      <c r="V451" s="99" t="str">
        <f>IF(COUNT($A451)=0,"",IF(T451="","--",IF(T451="3E","3E",LOOKUP(T451/V$2,{0,0.4,0.45,0.5,0.55,0.6,0.65,0.7,0.75,0.8,1},{0,2,2.25,2.5,2.75,3,3.25,3.5,3.75,4}))))</f>
        <v/>
      </c>
      <c r="W451" s="5" t="str">
        <f>IF(COUNT($A451)=0,"",IF($A451&lt;&gt;DR!$B453,"ERR",IF(DR!$A453="IM",DR!CL453,DR!CK453)))</f>
        <v/>
      </c>
      <c r="X451" s="2" t="str">
        <f>IF(COUNT($A451)=0,"",IF(W451="3E","3E",IF(W451="","I",LOOKUP(W451/Y$2,{0,0.4,0.45,0.5,0.55,0.6,0.65,0.7,0.75,0.8,1},{"F","D","C","C+","B-","B","B+","A-","A","A+"}))))</f>
        <v/>
      </c>
      <c r="Y451" s="99" t="str">
        <f>IF(COUNT($A451)=0,"",IF(W451="","--",IF(W451="3E","3E",LOOKUP(W451/Y$2,{0,0.4,0.45,0.5,0.55,0.6,0.65,0.7,0.75,0.8,1},{0,2,2.25,2.5,2.75,3,3.25,3.5,3.75,4}))))</f>
        <v/>
      </c>
      <c r="Z451" s="5" t="str">
        <f>IF(COUNT($A451)=0,"",IF($A451&lt;&gt;DR!$B453,"ERR",DR!BF453))</f>
        <v/>
      </c>
      <c r="AA451" s="2" t="str">
        <f>IF(COUNT($A451)=0,"",IF(Z451="3E","3E",IF(Z451="","I",LOOKUP(Z451/AB$2,{0,0.4,0.45,0.5,0.55,0.6,0.65,0.7,0.75,0.8,1},{"F","D","C","C+","B-","B","B+","A-","A","A+"}))))</f>
        <v/>
      </c>
      <c r="AB451" s="99" t="str">
        <f>IF(COUNT($A451)=0,"",IF(Z451="","--",IF(Z451="3E","3E",LOOKUP(Z451/AB$2,{0,0.4,0.45,0.5,0.55,0.6,0.65,0.7,0.75,0.8,1},{0,2,2.25,2.5,2.75,3,3.25,3.5,3.75,4}))))</f>
        <v/>
      </c>
      <c r="AC451" s="5" t="str">
        <f>IF(COUNT($A451)=0,"",IF($A451&lt;&gt;DR!$B453,"ERR",DR!BG453))</f>
        <v/>
      </c>
      <c r="AD451" s="2" t="str">
        <f>IF(COUNT($A451)=0,"",IF(AC451="3E","3E",IF(AC451="","I",LOOKUP(AC451/AE$2,{0,0.4,0.45,0.5,0.55,0.6,0.65,0.7,0.75,0.8,1},{"F","D","C","C+","B-","B","B+","A-","A","A+"}))))</f>
        <v/>
      </c>
      <c r="AE451" s="99" t="str">
        <f>IF(COUNT($A451)=0,"",IF(AC451="","--",IF(AC451="3E","3E",LOOKUP(AC451/AE$2,{0,0.4,0.45,0.5,0.55,0.6,0.65,0.7,0.75,0.8,1},{0,2,2.25,2.5,2.75,3,3.25,3.5,3.75,4}))))</f>
        <v/>
      </c>
      <c r="AF451" s="5" t="str">
        <f>IF(COUNT($A451)=0,"",IF($A451&lt;&gt;DR!$B453,"ERR",DR!BQ453))</f>
        <v/>
      </c>
      <c r="AG451" s="2" t="str">
        <f>IF(COUNT($A451)=0,"",IF(AF451="3E","3E",IF(AF451="","I",LOOKUP(AF451/AH$2,{0,0.4,0.45,0.5,0.55,0.6,0.65,0.7,0.75,0.8,1},{"F","D","C","C+","B-","B","B+","A-","A","A+"}))))</f>
        <v/>
      </c>
      <c r="AH451" s="99" t="str">
        <f>IF(COUNT($A451)=0,"",IF(AF451="","--",IF(AF451="3E","3E",LOOKUP(AF451/AH$2,{0,0.4,0.45,0.5,0.55,0.6,0.65,0.7,0.75,0.8,1},{0,2,2.25,2.5,2.75,3,3.25,3.5,3.75,4}))))</f>
        <v/>
      </c>
      <c r="AI451" s="5" t="str">
        <f>IF(COUNT($A451)=0,"",IF($A451&lt;&gt;DR!$B453,"ERR",DR!BY453))</f>
        <v/>
      </c>
      <c r="AJ451" s="2" t="str">
        <f>IF(COUNT($A451)=0,"",IF(AI451="3E","3E",IF(AI451="","I",LOOKUP(AI451/AK$2,{0,0.4,0.45,0.5,0.55,0.6,0.65,0.7,0.75,0.8,1},{"F","D","C","C+","B-","B","B+","A-","A","A+"}))))</f>
        <v/>
      </c>
      <c r="AK451" s="103" t="str">
        <f>IF(COUNT($A451)=0,"",IF(AI451="","--",IF(AI451="3E","3E",LOOKUP(AI451/AK$2,{0,0.4,0.45,0.5,0.55,0.6,0.65,0.7,0.75,0.8,1},{0,2,2.25,2.5,2.75,3,3.25,3.5,3.75,4}))))</f>
        <v/>
      </c>
      <c r="AL451" s="94" t="str">
        <f>IFERROR(IF(COUNT($A451)=0,"",IF(COUNT(W451)=0,"--",IF(COUNTIF(B451:AK451,"3E")&gt;0,"3E",SUM(IF(D451&gt;=2,D451*$D$3),IF(G451&gt;=2,G451*$G$3),IF(J451&gt;=2,J451*$J$3),IF(M451&gt;=2,M451*$M$3),IF(P451&gt;=2,P451*$P$3),IF(S451&gt;=2,S451*$S$3),IF(V451&gt;=2,V451*$V$3),IF(Y451&gt;=2,Y451*$Y$3),IF(AB451&gt;=2,AB451*$AB$3),IF(AE451&gt;=2,AE451*$AE$3),IF(AH451&gt;=2,AH451*$AH$3),IF(AK451&gt;=2,AK451*$AK$3))))),"")</f>
        <v/>
      </c>
      <c r="AM451" s="4" t="str">
        <f>IF(COUNT($A451)=0,"",IF(COUNT(W451)=0,"--",IF(COUNTIF(B451:Y451,"3E")&gt;0,"3E",TRUNC(SUM(IF(N(D451)&gt;=2,D$3*D451,0),IF(N(G451)&gt;=2,G$3*G451,0),IF(N(J451)&gt;=2,J$3*J451,0),IF(N(M451)&gt;=2,M$3*M451,0),IF(N(P451)&gt;=2,P$3*P451,0),IF(N(S451)&gt;=2,S$3*S451,0),IF(N(AB451)&gt;=2,AB$3*AB451,0),IF(N(AE451)&gt;=2,AE$3*AE451,0),IF(N(AH451)&gt;=2,AH$3*AH451,0),IF(N(V451)&gt;=2,V$3*V451,0),IF(N(Y451)&gt;=2,Y$3*Y451,0))/TCP,3))))</f>
        <v/>
      </c>
      <c r="AN451" s="2" t="str">
        <f>IFERROR(IF(COUNT($A451)=0,"",IF(COUNT(W451)=0,"--",IF(COUNTIF(B451:AK451,"3E")&gt;0,"3E",SUM(IF(D451&gt;=2,$D$3),IF(G451&gt;=2,$G$3),IF(J451&gt;=2,$J$3),IF(M451&gt;=2,$M$3),IF(P451&gt;=2,$P$3),IF(S451&gt;=2,$S$3),IF(V451&gt;=2,$V$3),IF(Y451&gt;=2,$Y$3),IF(AB451&gt;=2,$AB$3),IF(AE451&gt;=2,$AE$3),IF(AH451&gt;=2,$AH$3),IF(AK451&gt;=2,$AK$3))))),"")</f>
        <v/>
      </c>
      <c r="AO451" s="2" t="str">
        <f>IF(AM451="3E","3E",IF(COUNT($A451)=0,"",IF(COUNT(AK451)=0,"I",LOOKUP(AM451,{0,2,2.25,2.5,2.75,3,3.25,3.5,3.75,4},{"F","D","C","C+","B-","B","B+","A-","A","A+"}))))</f>
        <v/>
      </c>
      <c r="AP451" s="2" t="str">
        <f>IF(AM451="3E","3E",IF(OR(COUNT($A451)=0,COUNT(W451)=0),"",IF(AND(Y451&gt;=2,AM451&gt;=2,AN451&gt;=28),"PASS","FAIL")))</f>
        <v/>
      </c>
      <c r="AQ451" s="2" t="str">
        <f>IF(COUNT($A451)=0,"",IF(AP451="3E","3E",IF(AP451="PASS",CONCATENATE(IF(N(D451)&lt;2,"411F,",""),IF(N(G451)&lt;2,"412F,",""),IF(N(J451)&lt;2,"413F,",""),IF(N(M451)&lt;2,"421F,",""),IF(N(P451)&lt;2,"422F,",""),IF(N(S451)&lt;2,"423F,",""),IF(N(AB451)&lt;2,"431F,",""),IF(N(AE451)&lt;2,"432F,",""),IF(N(AH451)&lt;2,"433F,","")),"")))</f>
        <v/>
      </c>
      <c r="AR451" s="6" t="str">
        <f t="shared" si="7"/>
        <v/>
      </c>
    </row>
    <row r="452" spans="1:44" ht="18.95" customHeight="1" x14ac:dyDescent="0.25">
      <c r="A452" s="93" t="str">
        <f>IF(DR!$B454="","",DR!$B454)</f>
        <v/>
      </c>
      <c r="B452" s="5" t="str">
        <f>IF(COUNT($A452)=0,"",IF($A452&lt;&gt;DR!$B454,"ERR",DR!J454))</f>
        <v/>
      </c>
      <c r="C452" s="2" t="str">
        <f>IF(COUNT($A452)=0,"",IF(B452="3E","3E",IF(B452="","I",LOOKUP(B452/D$2,{0,0.4,0.45,0.5,0.55,0.6,0.65,0.7,0.75,0.8,1},{"F","D","C","C+","B-","B","B+","A-","A","A+"}))))</f>
        <v/>
      </c>
      <c r="D452" s="99" t="str">
        <f>IF(COUNT($A452)=0,"",IF(B452="","--",IF(B452="3E","3E",LOOKUP(B452/D$2,{0,0.4,0.45,0.5,0.55,0.6,0.65,0.7,0.75,0.8,1},{0,2,2.25,2.5,2.75,3,3.25,3.5,3.75,4}))))</f>
        <v/>
      </c>
      <c r="E452" s="5" t="str">
        <f>IF(COUNT($A452)=0,"",IF($A452&lt;&gt;DR!$B454,"ERR",DR!R454))</f>
        <v/>
      </c>
      <c r="F452" s="2" t="str">
        <f>IF(COUNT($A452)=0,"",IF(E452="3E","3E",IF(E452="","I",LOOKUP(E452/G$2,{0,0.4,0.45,0.5,0.55,0.6,0.65,0.7,0.75,0.8,1},{"F","D","C","C+","B-","B","B+","A-","A","A+"}))))</f>
        <v/>
      </c>
      <c r="G452" s="99" t="str">
        <f>IF(COUNT($A452)=0,"",IF(E452="","--",IF(E452="3E","3E",LOOKUP(E452/G$2,{0,0.4,0.45,0.5,0.55,0.6,0.65,0.7,0.75,0.8,1},{0,2,2.25,2.5,2.75,3,3.25,3.5,3.75,4}))))</f>
        <v/>
      </c>
      <c r="H452" s="5" t="str">
        <f>IF(COUNT($A452)=0,"",IF($A452&lt;&gt;DR!$B454,"ERR",DR!Z454))</f>
        <v/>
      </c>
      <c r="I452" s="2" t="str">
        <f>IF(COUNT($A452)=0,"",IF(H452="3E","3E",IF(H452="","I",LOOKUP(H452/J$2,{0,0.4,0.45,0.5,0.55,0.6,0.65,0.7,0.75,0.8,1},{"F","D","C","C+","B-","B","B+","A-","A","A+"}))))</f>
        <v/>
      </c>
      <c r="J452" s="99" t="str">
        <f>IF(COUNT($A452)=0,"",IF(H452="","--",IF(H452="3E","3E",LOOKUP(H452/J$2,{0,0.4,0.45,0.5,0.55,0.6,0.65,0.7,0.75,0.8,1},{0,2,2.25,2.5,2.75,3,3.25,3.5,3.75,4}))))</f>
        <v/>
      </c>
      <c r="K452" s="5" t="str">
        <f>IF(COUNT($A452)=0,"",IF($A452&lt;&gt;DR!$B454,"ERR",DR!AH454))</f>
        <v/>
      </c>
      <c r="L452" s="2" t="str">
        <f>IF(COUNT($A452)=0,"",IF(K452="3E","3E",IF(K452="","I",LOOKUP(K452/M$2,{0,0.4,0.45,0.5,0.55,0.6,0.65,0.7,0.75,0.8,1},{"F","D","C","C+","B-","B","B+","A-","A","A+"}))))</f>
        <v/>
      </c>
      <c r="M452" s="99" t="str">
        <f>IF(COUNT($A452)=0,"",IF(K452="","--",IF(K452="3E","3E",LOOKUP(K452/M$2,{0,0.4,0.45,0.5,0.55,0.6,0.65,0.7,0.75,0.8,1},{0,2,2.25,2.5,2.75,3,3.25,3.5,3.75,4}))))</f>
        <v/>
      </c>
      <c r="N452" s="5" t="str">
        <f>IF(COUNT($A452)=0,"",IF($A452&lt;&gt;DR!$B454,"ERR",DR!AP454))</f>
        <v/>
      </c>
      <c r="O452" s="2" t="str">
        <f>IF(COUNT($A452)=0,"",IF(N452="3E","3E",IF(N452="","I",LOOKUP(N452/P$2,{0,0.4,0.45,0.5,0.55,0.6,0.65,0.7,0.75,0.8,1},{"F","D","C","C+","B-","B","B+","A-","A","A+"}))))</f>
        <v/>
      </c>
      <c r="P452" s="99" t="str">
        <f>IF(COUNT($A452)=0,"",IF(N452="","--",IF(N452="3E","3E",LOOKUP(N452/P$2,{0,0.4,0.45,0.5,0.55,0.6,0.65,0.7,0.75,0.8,1},{0,2,2.25,2.5,2.75,3,3.25,3.5,3.75,4}))))</f>
        <v/>
      </c>
      <c r="Q452" s="5" t="str">
        <f>IF(COUNT($A452)=0,"",IF($A452&lt;&gt;DR!$B454,"ERR",DR!AX454))</f>
        <v/>
      </c>
      <c r="R452" s="2" t="str">
        <f>IF(COUNT($A452)=0,"",IF(Q452="3E","3E",IF(Q452="","I",LOOKUP(Q452/S$2,{0,0.4,0.45,0.5,0.55,0.6,0.65,0.7,0.75,0.8,1},{"F","D","C","C+","B-","B","B+","A-","A","A+"}))))</f>
        <v/>
      </c>
      <c r="S452" s="99" t="str">
        <f>IF(COUNT($A452)=0,"",IF(Q452="","--",IF(Q452="3E","3E",LOOKUP(Q452/S$2,{0,0.4,0.45,0.5,0.55,0.6,0.65,0.7,0.75,0.8,1},{0,2,2.25,2.5,2.75,3,3.25,3.5,3.75,4}))))</f>
        <v/>
      </c>
      <c r="T452" s="5" t="str">
        <f>IF(OR(COUNT($A452)=0,DR!BZ454=""),"",IF($A452&lt;&gt;DR!$B454,"ERR",DR!BZ454))</f>
        <v/>
      </c>
      <c r="U452" s="2" t="str">
        <f>IF(COUNT($A452)=0,"",IF(T452="3E","3E",IF(T452="","I",LOOKUP(T452/V$2,{0,0.4,0.45,0.5,0.55,0.6,0.65,0.7,0.75,0.8,1},{"F","D","C","C+","B-","B","B+","A-","A","A+"}))))</f>
        <v/>
      </c>
      <c r="V452" s="99" t="str">
        <f>IF(COUNT($A452)=0,"",IF(T452="","--",IF(T452="3E","3E",LOOKUP(T452/V$2,{0,0.4,0.45,0.5,0.55,0.6,0.65,0.7,0.75,0.8,1},{0,2,2.25,2.5,2.75,3,3.25,3.5,3.75,4}))))</f>
        <v/>
      </c>
      <c r="W452" s="5" t="str">
        <f>IF(COUNT($A452)=0,"",IF($A452&lt;&gt;DR!$B454,"ERR",IF(DR!$A454="IM",DR!CL454,DR!CK454)))</f>
        <v/>
      </c>
      <c r="X452" s="2" t="str">
        <f>IF(COUNT($A452)=0,"",IF(W452="3E","3E",IF(W452="","I",LOOKUP(W452/Y$2,{0,0.4,0.45,0.5,0.55,0.6,0.65,0.7,0.75,0.8,1},{"F","D","C","C+","B-","B","B+","A-","A","A+"}))))</f>
        <v/>
      </c>
      <c r="Y452" s="99" t="str">
        <f>IF(COUNT($A452)=0,"",IF(W452="","--",IF(W452="3E","3E",LOOKUP(W452/Y$2,{0,0.4,0.45,0.5,0.55,0.6,0.65,0.7,0.75,0.8,1},{0,2,2.25,2.5,2.75,3,3.25,3.5,3.75,4}))))</f>
        <v/>
      </c>
      <c r="Z452" s="5" t="str">
        <f>IF(COUNT($A452)=0,"",IF($A452&lt;&gt;DR!$B454,"ERR",DR!BF454))</f>
        <v/>
      </c>
      <c r="AA452" s="2" t="str">
        <f>IF(COUNT($A452)=0,"",IF(Z452="3E","3E",IF(Z452="","I",LOOKUP(Z452/AB$2,{0,0.4,0.45,0.5,0.55,0.6,0.65,0.7,0.75,0.8,1},{"F","D","C","C+","B-","B","B+","A-","A","A+"}))))</f>
        <v/>
      </c>
      <c r="AB452" s="99" t="str">
        <f>IF(COUNT($A452)=0,"",IF(Z452="","--",IF(Z452="3E","3E",LOOKUP(Z452/AB$2,{0,0.4,0.45,0.5,0.55,0.6,0.65,0.7,0.75,0.8,1},{0,2,2.25,2.5,2.75,3,3.25,3.5,3.75,4}))))</f>
        <v/>
      </c>
      <c r="AC452" s="5" t="str">
        <f>IF(COUNT($A452)=0,"",IF($A452&lt;&gt;DR!$B454,"ERR",DR!BG454))</f>
        <v/>
      </c>
      <c r="AD452" s="2" t="str">
        <f>IF(COUNT($A452)=0,"",IF(AC452="3E","3E",IF(AC452="","I",LOOKUP(AC452/AE$2,{0,0.4,0.45,0.5,0.55,0.6,0.65,0.7,0.75,0.8,1},{"F","D","C","C+","B-","B","B+","A-","A","A+"}))))</f>
        <v/>
      </c>
      <c r="AE452" s="99" t="str">
        <f>IF(COUNT($A452)=0,"",IF(AC452="","--",IF(AC452="3E","3E",LOOKUP(AC452/AE$2,{0,0.4,0.45,0.5,0.55,0.6,0.65,0.7,0.75,0.8,1},{0,2,2.25,2.5,2.75,3,3.25,3.5,3.75,4}))))</f>
        <v/>
      </c>
      <c r="AF452" s="5" t="str">
        <f>IF(COUNT($A452)=0,"",IF($A452&lt;&gt;DR!$B454,"ERR",DR!BQ454))</f>
        <v/>
      </c>
      <c r="AG452" s="2" t="str">
        <f>IF(COUNT($A452)=0,"",IF(AF452="3E","3E",IF(AF452="","I",LOOKUP(AF452/AH$2,{0,0.4,0.45,0.5,0.55,0.6,0.65,0.7,0.75,0.8,1},{"F","D","C","C+","B-","B","B+","A-","A","A+"}))))</f>
        <v/>
      </c>
      <c r="AH452" s="99" t="str">
        <f>IF(COUNT($A452)=0,"",IF(AF452="","--",IF(AF452="3E","3E",LOOKUP(AF452/AH$2,{0,0.4,0.45,0.5,0.55,0.6,0.65,0.7,0.75,0.8,1},{0,2,2.25,2.5,2.75,3,3.25,3.5,3.75,4}))))</f>
        <v/>
      </c>
      <c r="AI452" s="5" t="str">
        <f>IF(COUNT($A452)=0,"",IF($A452&lt;&gt;DR!$B454,"ERR",DR!BY454))</f>
        <v/>
      </c>
      <c r="AJ452" s="2" t="str">
        <f>IF(COUNT($A452)=0,"",IF(AI452="3E","3E",IF(AI452="","I",LOOKUP(AI452/AK$2,{0,0.4,0.45,0.5,0.55,0.6,0.65,0.7,0.75,0.8,1},{"F","D","C","C+","B-","B","B+","A-","A","A+"}))))</f>
        <v/>
      </c>
      <c r="AK452" s="103" t="str">
        <f>IF(COUNT($A452)=0,"",IF(AI452="","--",IF(AI452="3E","3E",LOOKUP(AI452/AK$2,{0,0.4,0.45,0.5,0.55,0.6,0.65,0.7,0.75,0.8,1},{0,2,2.25,2.5,2.75,3,3.25,3.5,3.75,4}))))</f>
        <v/>
      </c>
      <c r="AL452" s="94" t="str">
        <f>IFERROR(IF(COUNT($A452)=0,"",IF(COUNT(W452)=0,"--",IF(COUNTIF(B452:AK452,"3E")&gt;0,"3E",SUM(IF(D452&gt;=2,D452*$D$3),IF(G452&gt;=2,G452*$G$3),IF(J452&gt;=2,J452*$J$3),IF(M452&gt;=2,M452*$M$3),IF(P452&gt;=2,P452*$P$3),IF(S452&gt;=2,S452*$S$3),IF(V452&gt;=2,V452*$V$3),IF(Y452&gt;=2,Y452*$Y$3),IF(AB452&gt;=2,AB452*$AB$3),IF(AE452&gt;=2,AE452*$AE$3),IF(AH452&gt;=2,AH452*$AH$3),IF(AK452&gt;=2,AK452*$AK$3))))),"")</f>
        <v/>
      </c>
      <c r="AM452" s="4" t="str">
        <f>IF(COUNT($A452)=0,"",IF(COUNT(W452)=0,"--",IF(COUNTIF(B452:Y452,"3E")&gt;0,"3E",TRUNC(SUM(IF(N(D452)&gt;=2,D$3*D452,0),IF(N(G452)&gt;=2,G$3*G452,0),IF(N(J452)&gt;=2,J$3*J452,0),IF(N(M452)&gt;=2,M$3*M452,0),IF(N(P452)&gt;=2,P$3*P452,0),IF(N(S452)&gt;=2,S$3*S452,0),IF(N(AB452)&gt;=2,AB$3*AB452,0),IF(N(AE452)&gt;=2,AE$3*AE452,0),IF(N(AH452)&gt;=2,AH$3*AH452,0),IF(N(V452)&gt;=2,V$3*V452,0),IF(N(Y452)&gt;=2,Y$3*Y452,0))/TCP,3))))</f>
        <v/>
      </c>
      <c r="AN452" s="2" t="str">
        <f>IFERROR(IF(COUNT($A452)=0,"",IF(COUNT(W452)=0,"--",IF(COUNTIF(B452:AK452,"3E")&gt;0,"3E",SUM(IF(D452&gt;=2,$D$3),IF(G452&gt;=2,$G$3),IF(J452&gt;=2,$J$3),IF(M452&gt;=2,$M$3),IF(P452&gt;=2,$P$3),IF(S452&gt;=2,$S$3),IF(V452&gt;=2,$V$3),IF(Y452&gt;=2,$Y$3),IF(AB452&gt;=2,$AB$3),IF(AE452&gt;=2,$AE$3),IF(AH452&gt;=2,$AH$3),IF(AK452&gt;=2,$AK$3))))),"")</f>
        <v/>
      </c>
      <c r="AO452" s="2" t="str">
        <f>IF(AM452="3E","3E",IF(COUNT($A452)=0,"",IF(COUNT(AK452)=0,"I",LOOKUP(AM452,{0,2,2.25,2.5,2.75,3,3.25,3.5,3.75,4},{"F","D","C","C+","B-","B","B+","A-","A","A+"}))))</f>
        <v/>
      </c>
      <c r="AP452" s="2" t="str">
        <f>IF(AM452="3E","3E",IF(OR(COUNT($A452)=0,COUNT(W452)=0),"",IF(AND(Y452&gt;=2,AM452&gt;=2,AN452&gt;=28),"PASS","FAIL")))</f>
        <v/>
      </c>
      <c r="AQ452" s="2" t="str">
        <f>IF(COUNT($A452)=0,"",IF(AP452="3E","3E",IF(AP452="PASS",CONCATENATE(IF(N(D452)&lt;2,"411F,",""),IF(N(G452)&lt;2,"412F,",""),IF(N(J452)&lt;2,"413F,",""),IF(N(M452)&lt;2,"421F,",""),IF(N(P452)&lt;2,"422F,",""),IF(N(S452)&lt;2,"423F,",""),IF(N(AB452)&lt;2,"431F,",""),IF(N(AE452)&lt;2,"432F,",""),IF(N(AH452)&lt;2,"433F,","")),"")))</f>
        <v/>
      </c>
      <c r="AR452" s="6" t="str">
        <f t="shared" si="7"/>
        <v/>
      </c>
    </row>
    <row r="453" spans="1:44" ht="18.95" customHeight="1" x14ac:dyDescent="0.25">
      <c r="A453" s="93" t="str">
        <f>IF(DR!$B455="","",DR!$B455)</f>
        <v/>
      </c>
      <c r="B453" s="5" t="str">
        <f>IF(COUNT($A453)=0,"",IF($A453&lt;&gt;DR!$B455,"ERR",DR!J455))</f>
        <v/>
      </c>
      <c r="C453" s="2" t="str">
        <f>IF(COUNT($A453)=0,"",IF(B453="3E","3E",IF(B453="","I",LOOKUP(B453/D$2,{0,0.4,0.45,0.5,0.55,0.6,0.65,0.7,0.75,0.8,1},{"F","D","C","C+","B-","B","B+","A-","A","A+"}))))</f>
        <v/>
      </c>
      <c r="D453" s="99" t="str">
        <f>IF(COUNT($A453)=0,"",IF(B453="","--",IF(B453="3E","3E",LOOKUP(B453/D$2,{0,0.4,0.45,0.5,0.55,0.6,0.65,0.7,0.75,0.8,1},{0,2,2.25,2.5,2.75,3,3.25,3.5,3.75,4}))))</f>
        <v/>
      </c>
      <c r="E453" s="5" t="str">
        <f>IF(COUNT($A453)=0,"",IF($A453&lt;&gt;DR!$B455,"ERR",DR!R455))</f>
        <v/>
      </c>
      <c r="F453" s="2" t="str">
        <f>IF(COUNT($A453)=0,"",IF(E453="3E","3E",IF(E453="","I",LOOKUP(E453/G$2,{0,0.4,0.45,0.5,0.55,0.6,0.65,0.7,0.75,0.8,1},{"F","D","C","C+","B-","B","B+","A-","A","A+"}))))</f>
        <v/>
      </c>
      <c r="G453" s="99" t="str">
        <f>IF(COUNT($A453)=0,"",IF(E453="","--",IF(E453="3E","3E",LOOKUP(E453/G$2,{0,0.4,0.45,0.5,0.55,0.6,0.65,0.7,0.75,0.8,1},{0,2,2.25,2.5,2.75,3,3.25,3.5,3.75,4}))))</f>
        <v/>
      </c>
      <c r="H453" s="5" t="str">
        <f>IF(COUNT($A453)=0,"",IF($A453&lt;&gt;DR!$B455,"ERR",DR!Z455))</f>
        <v/>
      </c>
      <c r="I453" s="2" t="str">
        <f>IF(COUNT($A453)=0,"",IF(H453="3E","3E",IF(H453="","I",LOOKUP(H453/J$2,{0,0.4,0.45,0.5,0.55,0.6,0.65,0.7,0.75,0.8,1},{"F","D","C","C+","B-","B","B+","A-","A","A+"}))))</f>
        <v/>
      </c>
      <c r="J453" s="99" t="str">
        <f>IF(COUNT($A453)=0,"",IF(H453="","--",IF(H453="3E","3E",LOOKUP(H453/J$2,{0,0.4,0.45,0.5,0.55,0.6,0.65,0.7,0.75,0.8,1},{0,2,2.25,2.5,2.75,3,3.25,3.5,3.75,4}))))</f>
        <v/>
      </c>
      <c r="K453" s="5" t="str">
        <f>IF(COUNT($A453)=0,"",IF($A453&lt;&gt;DR!$B455,"ERR",DR!AH455))</f>
        <v/>
      </c>
      <c r="L453" s="2" t="str">
        <f>IF(COUNT($A453)=0,"",IF(K453="3E","3E",IF(K453="","I",LOOKUP(K453/M$2,{0,0.4,0.45,0.5,0.55,0.6,0.65,0.7,0.75,0.8,1},{"F","D","C","C+","B-","B","B+","A-","A","A+"}))))</f>
        <v/>
      </c>
      <c r="M453" s="99" t="str">
        <f>IF(COUNT($A453)=0,"",IF(K453="","--",IF(K453="3E","3E",LOOKUP(K453/M$2,{0,0.4,0.45,0.5,0.55,0.6,0.65,0.7,0.75,0.8,1},{0,2,2.25,2.5,2.75,3,3.25,3.5,3.75,4}))))</f>
        <v/>
      </c>
      <c r="N453" s="5" t="str">
        <f>IF(COUNT($A453)=0,"",IF($A453&lt;&gt;DR!$B455,"ERR",DR!AP455))</f>
        <v/>
      </c>
      <c r="O453" s="2" t="str">
        <f>IF(COUNT($A453)=0,"",IF(N453="3E","3E",IF(N453="","I",LOOKUP(N453/P$2,{0,0.4,0.45,0.5,0.55,0.6,0.65,0.7,0.75,0.8,1},{"F","D","C","C+","B-","B","B+","A-","A","A+"}))))</f>
        <v/>
      </c>
      <c r="P453" s="99" t="str">
        <f>IF(COUNT($A453)=0,"",IF(N453="","--",IF(N453="3E","3E",LOOKUP(N453/P$2,{0,0.4,0.45,0.5,0.55,0.6,0.65,0.7,0.75,0.8,1},{0,2,2.25,2.5,2.75,3,3.25,3.5,3.75,4}))))</f>
        <v/>
      </c>
      <c r="Q453" s="5" t="str">
        <f>IF(COUNT($A453)=0,"",IF($A453&lt;&gt;DR!$B455,"ERR",DR!AX455))</f>
        <v/>
      </c>
      <c r="R453" s="2" t="str">
        <f>IF(COUNT($A453)=0,"",IF(Q453="3E","3E",IF(Q453="","I",LOOKUP(Q453/S$2,{0,0.4,0.45,0.5,0.55,0.6,0.65,0.7,0.75,0.8,1},{"F","D","C","C+","B-","B","B+","A-","A","A+"}))))</f>
        <v/>
      </c>
      <c r="S453" s="99" t="str">
        <f>IF(COUNT($A453)=0,"",IF(Q453="","--",IF(Q453="3E","3E",LOOKUP(Q453/S$2,{0,0.4,0.45,0.5,0.55,0.6,0.65,0.7,0.75,0.8,1},{0,2,2.25,2.5,2.75,3,3.25,3.5,3.75,4}))))</f>
        <v/>
      </c>
      <c r="T453" s="5" t="str">
        <f>IF(OR(COUNT($A453)=0,DR!BZ455=""),"",IF($A453&lt;&gt;DR!$B455,"ERR",DR!BZ455))</f>
        <v/>
      </c>
      <c r="U453" s="2" t="str">
        <f>IF(COUNT($A453)=0,"",IF(T453="3E","3E",IF(T453="","I",LOOKUP(T453/V$2,{0,0.4,0.45,0.5,0.55,0.6,0.65,0.7,0.75,0.8,1},{"F","D","C","C+","B-","B","B+","A-","A","A+"}))))</f>
        <v/>
      </c>
      <c r="V453" s="99" t="str">
        <f>IF(COUNT($A453)=0,"",IF(T453="","--",IF(T453="3E","3E",LOOKUP(T453/V$2,{0,0.4,0.45,0.5,0.55,0.6,0.65,0.7,0.75,0.8,1},{0,2,2.25,2.5,2.75,3,3.25,3.5,3.75,4}))))</f>
        <v/>
      </c>
      <c r="W453" s="5" t="str">
        <f>IF(COUNT($A453)=0,"",IF($A453&lt;&gt;DR!$B455,"ERR",IF(DR!$A455="IM",DR!CL455,DR!CK455)))</f>
        <v/>
      </c>
      <c r="X453" s="2" t="str">
        <f>IF(COUNT($A453)=0,"",IF(W453="3E","3E",IF(W453="","I",LOOKUP(W453/Y$2,{0,0.4,0.45,0.5,0.55,0.6,0.65,0.7,0.75,0.8,1},{"F","D","C","C+","B-","B","B+","A-","A","A+"}))))</f>
        <v/>
      </c>
      <c r="Y453" s="99" t="str">
        <f>IF(COUNT($A453)=0,"",IF(W453="","--",IF(W453="3E","3E",LOOKUP(W453/Y$2,{0,0.4,0.45,0.5,0.55,0.6,0.65,0.7,0.75,0.8,1},{0,2,2.25,2.5,2.75,3,3.25,3.5,3.75,4}))))</f>
        <v/>
      </c>
      <c r="Z453" s="5" t="str">
        <f>IF(COUNT($A453)=0,"",IF($A453&lt;&gt;DR!$B455,"ERR",DR!BF455))</f>
        <v/>
      </c>
      <c r="AA453" s="2" t="str">
        <f>IF(COUNT($A453)=0,"",IF(Z453="3E","3E",IF(Z453="","I",LOOKUP(Z453/AB$2,{0,0.4,0.45,0.5,0.55,0.6,0.65,0.7,0.75,0.8,1},{"F","D","C","C+","B-","B","B+","A-","A","A+"}))))</f>
        <v/>
      </c>
      <c r="AB453" s="99" t="str">
        <f>IF(COUNT($A453)=0,"",IF(Z453="","--",IF(Z453="3E","3E",LOOKUP(Z453/AB$2,{0,0.4,0.45,0.5,0.55,0.6,0.65,0.7,0.75,0.8,1},{0,2,2.25,2.5,2.75,3,3.25,3.5,3.75,4}))))</f>
        <v/>
      </c>
      <c r="AC453" s="5" t="str">
        <f>IF(COUNT($A453)=0,"",IF($A453&lt;&gt;DR!$B455,"ERR",DR!BG455))</f>
        <v/>
      </c>
      <c r="AD453" s="2" t="str">
        <f>IF(COUNT($A453)=0,"",IF(AC453="3E","3E",IF(AC453="","I",LOOKUP(AC453/AE$2,{0,0.4,0.45,0.5,0.55,0.6,0.65,0.7,0.75,0.8,1},{"F","D","C","C+","B-","B","B+","A-","A","A+"}))))</f>
        <v/>
      </c>
      <c r="AE453" s="99" t="str">
        <f>IF(COUNT($A453)=0,"",IF(AC453="","--",IF(AC453="3E","3E",LOOKUP(AC453/AE$2,{0,0.4,0.45,0.5,0.55,0.6,0.65,0.7,0.75,0.8,1},{0,2,2.25,2.5,2.75,3,3.25,3.5,3.75,4}))))</f>
        <v/>
      </c>
      <c r="AF453" s="5" t="str">
        <f>IF(COUNT($A453)=0,"",IF($A453&lt;&gt;DR!$B455,"ERR",DR!BQ455))</f>
        <v/>
      </c>
      <c r="AG453" s="2" t="str">
        <f>IF(COUNT($A453)=0,"",IF(AF453="3E","3E",IF(AF453="","I",LOOKUP(AF453/AH$2,{0,0.4,0.45,0.5,0.55,0.6,0.65,0.7,0.75,0.8,1},{"F","D","C","C+","B-","B","B+","A-","A","A+"}))))</f>
        <v/>
      </c>
      <c r="AH453" s="99" t="str">
        <f>IF(COUNT($A453)=0,"",IF(AF453="","--",IF(AF453="3E","3E",LOOKUP(AF453/AH$2,{0,0.4,0.45,0.5,0.55,0.6,0.65,0.7,0.75,0.8,1},{0,2,2.25,2.5,2.75,3,3.25,3.5,3.75,4}))))</f>
        <v/>
      </c>
      <c r="AI453" s="5" t="str">
        <f>IF(COUNT($A453)=0,"",IF($A453&lt;&gt;DR!$B455,"ERR",DR!BY455))</f>
        <v/>
      </c>
      <c r="AJ453" s="2" t="str">
        <f>IF(COUNT($A453)=0,"",IF(AI453="3E","3E",IF(AI453="","I",LOOKUP(AI453/AK$2,{0,0.4,0.45,0.5,0.55,0.6,0.65,0.7,0.75,0.8,1},{"F","D","C","C+","B-","B","B+","A-","A","A+"}))))</f>
        <v/>
      </c>
      <c r="AK453" s="103" t="str">
        <f>IF(COUNT($A453)=0,"",IF(AI453="","--",IF(AI453="3E","3E",LOOKUP(AI453/AK$2,{0,0.4,0.45,0.5,0.55,0.6,0.65,0.7,0.75,0.8,1},{0,2,2.25,2.5,2.75,3,3.25,3.5,3.75,4}))))</f>
        <v/>
      </c>
      <c r="AL453" s="94" t="str">
        <f>IFERROR(IF(COUNT($A453)=0,"",IF(COUNT(W453)=0,"--",IF(COUNTIF(B453:AK453,"3E")&gt;0,"3E",SUM(IF(D453&gt;=2,D453*$D$3),IF(G453&gt;=2,G453*$G$3),IF(J453&gt;=2,J453*$J$3),IF(M453&gt;=2,M453*$M$3),IF(P453&gt;=2,P453*$P$3),IF(S453&gt;=2,S453*$S$3),IF(V453&gt;=2,V453*$V$3),IF(Y453&gt;=2,Y453*$Y$3),IF(AB453&gt;=2,AB453*$AB$3),IF(AE453&gt;=2,AE453*$AE$3),IF(AH453&gt;=2,AH453*$AH$3),IF(AK453&gt;=2,AK453*$AK$3))))),"")</f>
        <v/>
      </c>
      <c r="AM453" s="4" t="str">
        <f>IF(COUNT($A453)=0,"",IF(COUNT(W453)=0,"--",IF(COUNTIF(B453:Y453,"3E")&gt;0,"3E",TRUNC(SUM(IF(N(D453)&gt;=2,D$3*D453,0),IF(N(G453)&gt;=2,G$3*G453,0),IF(N(J453)&gt;=2,J$3*J453,0),IF(N(M453)&gt;=2,M$3*M453,0),IF(N(P453)&gt;=2,P$3*P453,0),IF(N(S453)&gt;=2,S$3*S453,0),IF(N(AB453)&gt;=2,AB$3*AB453,0),IF(N(AE453)&gt;=2,AE$3*AE453,0),IF(N(AH453)&gt;=2,AH$3*AH453,0),IF(N(V453)&gt;=2,V$3*V453,0),IF(N(Y453)&gt;=2,Y$3*Y453,0))/TCP,3))))</f>
        <v/>
      </c>
      <c r="AN453" s="2" t="str">
        <f>IFERROR(IF(COUNT($A453)=0,"",IF(COUNT(W453)=0,"--",IF(COUNTIF(B453:AK453,"3E")&gt;0,"3E",SUM(IF(D453&gt;=2,$D$3),IF(G453&gt;=2,$G$3),IF(J453&gt;=2,$J$3),IF(M453&gt;=2,$M$3),IF(P453&gt;=2,$P$3),IF(S453&gt;=2,$S$3),IF(V453&gt;=2,$V$3),IF(Y453&gt;=2,$Y$3),IF(AB453&gt;=2,$AB$3),IF(AE453&gt;=2,$AE$3),IF(AH453&gt;=2,$AH$3),IF(AK453&gt;=2,$AK$3))))),"")</f>
        <v/>
      </c>
      <c r="AO453" s="2" t="str">
        <f>IF(AM453="3E","3E",IF(COUNT($A453)=0,"",IF(COUNT(AK453)=0,"I",LOOKUP(AM453,{0,2,2.25,2.5,2.75,3,3.25,3.5,3.75,4},{"F","D","C","C+","B-","B","B+","A-","A","A+"}))))</f>
        <v/>
      </c>
      <c r="AP453" s="2" t="str">
        <f>IF(AM453="3E","3E",IF(OR(COUNT($A453)=0,COUNT(W453)=0),"",IF(AND(Y453&gt;=2,AM453&gt;=2,AN453&gt;=28),"PASS","FAIL")))</f>
        <v/>
      </c>
      <c r="AQ453" s="2" t="str">
        <f>IF(COUNT($A453)=0,"",IF(AP453="3E","3E",IF(AP453="PASS",CONCATENATE(IF(N(D453)&lt;2,"411F,",""),IF(N(G453)&lt;2,"412F,",""),IF(N(J453)&lt;2,"413F,",""),IF(N(M453)&lt;2,"421F,",""),IF(N(P453)&lt;2,"422F,",""),IF(N(S453)&lt;2,"423F,",""),IF(N(AB453)&lt;2,"431F,",""),IF(N(AE453)&lt;2,"432F,",""),IF(N(AH453)&lt;2,"433F,","")),"")))</f>
        <v/>
      </c>
      <c r="AR453" s="6" t="str">
        <f t="shared" si="7"/>
        <v/>
      </c>
    </row>
    <row r="454" spans="1:44" ht="18.95" customHeight="1" x14ac:dyDescent="0.25">
      <c r="A454" s="93" t="str">
        <f>IF(DR!$B456="","",DR!$B456)</f>
        <v/>
      </c>
      <c r="B454" s="5" t="str">
        <f>IF(COUNT($A454)=0,"",IF($A454&lt;&gt;DR!$B456,"ERR",DR!J456))</f>
        <v/>
      </c>
      <c r="C454" s="2" t="str">
        <f>IF(COUNT($A454)=0,"",IF(B454="3E","3E",IF(B454="","I",LOOKUP(B454/D$2,{0,0.4,0.45,0.5,0.55,0.6,0.65,0.7,0.75,0.8,1},{"F","D","C","C+","B-","B","B+","A-","A","A+"}))))</f>
        <v/>
      </c>
      <c r="D454" s="99" t="str">
        <f>IF(COUNT($A454)=0,"",IF(B454="","--",IF(B454="3E","3E",LOOKUP(B454/D$2,{0,0.4,0.45,0.5,0.55,0.6,0.65,0.7,0.75,0.8,1},{0,2,2.25,2.5,2.75,3,3.25,3.5,3.75,4}))))</f>
        <v/>
      </c>
      <c r="E454" s="5" t="str">
        <f>IF(COUNT($A454)=0,"",IF($A454&lt;&gt;DR!$B456,"ERR",DR!R456))</f>
        <v/>
      </c>
      <c r="F454" s="2" t="str">
        <f>IF(COUNT($A454)=0,"",IF(E454="3E","3E",IF(E454="","I",LOOKUP(E454/G$2,{0,0.4,0.45,0.5,0.55,0.6,0.65,0.7,0.75,0.8,1},{"F","D","C","C+","B-","B","B+","A-","A","A+"}))))</f>
        <v/>
      </c>
      <c r="G454" s="99" t="str">
        <f>IF(COUNT($A454)=0,"",IF(E454="","--",IF(E454="3E","3E",LOOKUP(E454/G$2,{0,0.4,0.45,0.5,0.55,0.6,0.65,0.7,0.75,0.8,1},{0,2,2.25,2.5,2.75,3,3.25,3.5,3.75,4}))))</f>
        <v/>
      </c>
      <c r="H454" s="5" t="str">
        <f>IF(COUNT($A454)=0,"",IF($A454&lt;&gt;DR!$B456,"ERR",DR!Z456))</f>
        <v/>
      </c>
      <c r="I454" s="2" t="str">
        <f>IF(COUNT($A454)=0,"",IF(H454="3E","3E",IF(H454="","I",LOOKUP(H454/J$2,{0,0.4,0.45,0.5,0.55,0.6,0.65,0.7,0.75,0.8,1},{"F","D","C","C+","B-","B","B+","A-","A","A+"}))))</f>
        <v/>
      </c>
      <c r="J454" s="99" t="str">
        <f>IF(COUNT($A454)=0,"",IF(H454="","--",IF(H454="3E","3E",LOOKUP(H454/J$2,{0,0.4,0.45,0.5,0.55,0.6,0.65,0.7,0.75,0.8,1},{0,2,2.25,2.5,2.75,3,3.25,3.5,3.75,4}))))</f>
        <v/>
      </c>
      <c r="K454" s="5" t="str">
        <f>IF(COUNT($A454)=0,"",IF($A454&lt;&gt;DR!$B456,"ERR",DR!AH456))</f>
        <v/>
      </c>
      <c r="L454" s="2" t="str">
        <f>IF(COUNT($A454)=0,"",IF(K454="3E","3E",IF(K454="","I",LOOKUP(K454/M$2,{0,0.4,0.45,0.5,0.55,0.6,0.65,0.7,0.75,0.8,1},{"F","D","C","C+","B-","B","B+","A-","A","A+"}))))</f>
        <v/>
      </c>
      <c r="M454" s="99" t="str">
        <f>IF(COUNT($A454)=0,"",IF(K454="","--",IF(K454="3E","3E",LOOKUP(K454/M$2,{0,0.4,0.45,0.5,0.55,0.6,0.65,0.7,0.75,0.8,1},{0,2,2.25,2.5,2.75,3,3.25,3.5,3.75,4}))))</f>
        <v/>
      </c>
      <c r="N454" s="5" t="str">
        <f>IF(COUNT($A454)=0,"",IF($A454&lt;&gt;DR!$B456,"ERR",DR!AP456))</f>
        <v/>
      </c>
      <c r="O454" s="2" t="str">
        <f>IF(COUNT($A454)=0,"",IF(N454="3E","3E",IF(N454="","I",LOOKUP(N454/P$2,{0,0.4,0.45,0.5,0.55,0.6,0.65,0.7,0.75,0.8,1},{"F","D","C","C+","B-","B","B+","A-","A","A+"}))))</f>
        <v/>
      </c>
      <c r="P454" s="99" t="str">
        <f>IF(COUNT($A454)=0,"",IF(N454="","--",IF(N454="3E","3E",LOOKUP(N454/P$2,{0,0.4,0.45,0.5,0.55,0.6,0.65,0.7,0.75,0.8,1},{0,2,2.25,2.5,2.75,3,3.25,3.5,3.75,4}))))</f>
        <v/>
      </c>
      <c r="Q454" s="5" t="str">
        <f>IF(COUNT($A454)=0,"",IF($A454&lt;&gt;DR!$B456,"ERR",DR!AX456))</f>
        <v/>
      </c>
      <c r="R454" s="2" t="str">
        <f>IF(COUNT($A454)=0,"",IF(Q454="3E","3E",IF(Q454="","I",LOOKUP(Q454/S$2,{0,0.4,0.45,0.5,0.55,0.6,0.65,0.7,0.75,0.8,1},{"F","D","C","C+","B-","B","B+","A-","A","A+"}))))</f>
        <v/>
      </c>
      <c r="S454" s="99" t="str">
        <f>IF(COUNT($A454)=0,"",IF(Q454="","--",IF(Q454="3E","3E",LOOKUP(Q454/S$2,{0,0.4,0.45,0.5,0.55,0.6,0.65,0.7,0.75,0.8,1},{0,2,2.25,2.5,2.75,3,3.25,3.5,3.75,4}))))</f>
        <v/>
      </c>
      <c r="T454" s="5" t="str">
        <f>IF(OR(COUNT($A454)=0,DR!BZ456=""),"",IF($A454&lt;&gt;DR!$B456,"ERR",DR!BZ456))</f>
        <v/>
      </c>
      <c r="U454" s="2" t="str">
        <f>IF(COUNT($A454)=0,"",IF(T454="3E","3E",IF(T454="","I",LOOKUP(T454/V$2,{0,0.4,0.45,0.5,0.55,0.6,0.65,0.7,0.75,0.8,1},{"F","D","C","C+","B-","B","B+","A-","A","A+"}))))</f>
        <v/>
      </c>
      <c r="V454" s="99" t="str">
        <f>IF(COUNT($A454)=0,"",IF(T454="","--",IF(T454="3E","3E",LOOKUP(T454/V$2,{0,0.4,0.45,0.5,0.55,0.6,0.65,0.7,0.75,0.8,1},{0,2,2.25,2.5,2.75,3,3.25,3.5,3.75,4}))))</f>
        <v/>
      </c>
      <c r="W454" s="5" t="str">
        <f>IF(COUNT($A454)=0,"",IF($A454&lt;&gt;DR!$B456,"ERR",IF(DR!$A456="IM",DR!CL456,DR!CK456)))</f>
        <v/>
      </c>
      <c r="X454" s="2" t="str">
        <f>IF(COUNT($A454)=0,"",IF(W454="3E","3E",IF(W454="","I",LOOKUP(W454/Y$2,{0,0.4,0.45,0.5,0.55,0.6,0.65,0.7,0.75,0.8,1},{"F","D","C","C+","B-","B","B+","A-","A","A+"}))))</f>
        <v/>
      </c>
      <c r="Y454" s="99" t="str">
        <f>IF(COUNT($A454)=0,"",IF(W454="","--",IF(W454="3E","3E",LOOKUP(W454/Y$2,{0,0.4,0.45,0.5,0.55,0.6,0.65,0.7,0.75,0.8,1},{0,2,2.25,2.5,2.75,3,3.25,3.5,3.75,4}))))</f>
        <v/>
      </c>
      <c r="Z454" s="5" t="str">
        <f>IF(COUNT($A454)=0,"",IF($A454&lt;&gt;DR!$B456,"ERR",DR!BF456))</f>
        <v/>
      </c>
      <c r="AA454" s="2" t="str">
        <f>IF(COUNT($A454)=0,"",IF(Z454="3E","3E",IF(Z454="","I",LOOKUP(Z454/AB$2,{0,0.4,0.45,0.5,0.55,0.6,0.65,0.7,0.75,0.8,1},{"F","D","C","C+","B-","B","B+","A-","A","A+"}))))</f>
        <v/>
      </c>
      <c r="AB454" s="99" t="str">
        <f>IF(COUNT($A454)=0,"",IF(Z454="","--",IF(Z454="3E","3E",LOOKUP(Z454/AB$2,{0,0.4,0.45,0.5,0.55,0.6,0.65,0.7,0.75,0.8,1},{0,2,2.25,2.5,2.75,3,3.25,3.5,3.75,4}))))</f>
        <v/>
      </c>
      <c r="AC454" s="5" t="str">
        <f>IF(COUNT($A454)=0,"",IF($A454&lt;&gt;DR!$B456,"ERR",DR!BG456))</f>
        <v/>
      </c>
      <c r="AD454" s="2" t="str">
        <f>IF(COUNT($A454)=0,"",IF(AC454="3E","3E",IF(AC454="","I",LOOKUP(AC454/AE$2,{0,0.4,0.45,0.5,0.55,0.6,0.65,0.7,0.75,0.8,1},{"F","D","C","C+","B-","B","B+","A-","A","A+"}))))</f>
        <v/>
      </c>
      <c r="AE454" s="99" t="str">
        <f>IF(COUNT($A454)=0,"",IF(AC454="","--",IF(AC454="3E","3E",LOOKUP(AC454/AE$2,{0,0.4,0.45,0.5,0.55,0.6,0.65,0.7,0.75,0.8,1},{0,2,2.25,2.5,2.75,3,3.25,3.5,3.75,4}))))</f>
        <v/>
      </c>
      <c r="AF454" s="5" t="str">
        <f>IF(COUNT($A454)=0,"",IF($A454&lt;&gt;DR!$B456,"ERR",DR!BQ456))</f>
        <v/>
      </c>
      <c r="AG454" s="2" t="str">
        <f>IF(COUNT($A454)=0,"",IF(AF454="3E","3E",IF(AF454="","I",LOOKUP(AF454/AH$2,{0,0.4,0.45,0.5,0.55,0.6,0.65,0.7,0.75,0.8,1},{"F","D","C","C+","B-","B","B+","A-","A","A+"}))))</f>
        <v/>
      </c>
      <c r="AH454" s="99" t="str">
        <f>IF(COUNT($A454)=0,"",IF(AF454="","--",IF(AF454="3E","3E",LOOKUP(AF454/AH$2,{0,0.4,0.45,0.5,0.55,0.6,0.65,0.7,0.75,0.8,1},{0,2,2.25,2.5,2.75,3,3.25,3.5,3.75,4}))))</f>
        <v/>
      </c>
      <c r="AI454" s="5" t="str">
        <f>IF(COUNT($A454)=0,"",IF($A454&lt;&gt;DR!$B456,"ERR",DR!BY456))</f>
        <v/>
      </c>
      <c r="AJ454" s="2" t="str">
        <f>IF(COUNT($A454)=0,"",IF(AI454="3E","3E",IF(AI454="","I",LOOKUP(AI454/AK$2,{0,0.4,0.45,0.5,0.55,0.6,0.65,0.7,0.75,0.8,1},{"F","D","C","C+","B-","B","B+","A-","A","A+"}))))</f>
        <v/>
      </c>
      <c r="AK454" s="103" t="str">
        <f>IF(COUNT($A454)=0,"",IF(AI454="","--",IF(AI454="3E","3E",LOOKUP(AI454/AK$2,{0,0.4,0.45,0.5,0.55,0.6,0.65,0.7,0.75,0.8,1},{0,2,2.25,2.5,2.75,3,3.25,3.5,3.75,4}))))</f>
        <v/>
      </c>
      <c r="AL454" s="94" t="str">
        <f>IFERROR(IF(COUNT($A454)=0,"",IF(COUNT(W454)=0,"--",IF(COUNTIF(B454:AK454,"3E")&gt;0,"3E",SUM(IF(D454&gt;=2,D454*$D$3),IF(G454&gt;=2,G454*$G$3),IF(J454&gt;=2,J454*$J$3),IF(M454&gt;=2,M454*$M$3),IF(P454&gt;=2,P454*$P$3),IF(S454&gt;=2,S454*$S$3),IF(V454&gt;=2,V454*$V$3),IF(Y454&gt;=2,Y454*$Y$3),IF(AB454&gt;=2,AB454*$AB$3),IF(AE454&gt;=2,AE454*$AE$3),IF(AH454&gt;=2,AH454*$AH$3),IF(AK454&gt;=2,AK454*$AK$3))))),"")</f>
        <v/>
      </c>
      <c r="AM454" s="4" t="str">
        <f>IF(COUNT($A454)=0,"",IF(COUNT(W454)=0,"--",IF(COUNTIF(B454:Y454,"3E")&gt;0,"3E",TRUNC(SUM(IF(N(D454)&gt;=2,D$3*D454,0),IF(N(G454)&gt;=2,G$3*G454,0),IF(N(J454)&gt;=2,J$3*J454,0),IF(N(M454)&gt;=2,M$3*M454,0),IF(N(P454)&gt;=2,P$3*P454,0),IF(N(S454)&gt;=2,S$3*S454,0),IF(N(AB454)&gt;=2,AB$3*AB454,0),IF(N(AE454)&gt;=2,AE$3*AE454,0),IF(N(AH454)&gt;=2,AH$3*AH454,0),IF(N(V454)&gt;=2,V$3*V454,0),IF(N(Y454)&gt;=2,Y$3*Y454,0))/TCP,3))))</f>
        <v/>
      </c>
      <c r="AN454" s="2" t="str">
        <f>IFERROR(IF(COUNT($A454)=0,"",IF(COUNT(W454)=0,"--",IF(COUNTIF(B454:AK454,"3E")&gt;0,"3E",SUM(IF(D454&gt;=2,$D$3),IF(G454&gt;=2,$G$3),IF(J454&gt;=2,$J$3),IF(M454&gt;=2,$M$3),IF(P454&gt;=2,$P$3),IF(S454&gt;=2,$S$3),IF(V454&gt;=2,$V$3),IF(Y454&gt;=2,$Y$3),IF(AB454&gt;=2,$AB$3),IF(AE454&gt;=2,$AE$3),IF(AH454&gt;=2,$AH$3),IF(AK454&gt;=2,$AK$3))))),"")</f>
        <v/>
      </c>
      <c r="AO454" s="2" t="str">
        <f>IF(AM454="3E","3E",IF(COUNT($A454)=0,"",IF(COUNT(AK454)=0,"I",LOOKUP(AM454,{0,2,2.25,2.5,2.75,3,3.25,3.5,3.75,4},{"F","D","C","C+","B-","B","B+","A-","A","A+"}))))</f>
        <v/>
      </c>
      <c r="AP454" s="2" t="str">
        <f>IF(AM454="3E","3E",IF(OR(COUNT($A454)=0,COUNT(W454)=0),"",IF(AND(Y454&gt;=2,AM454&gt;=2,AN454&gt;=28),"PASS","FAIL")))</f>
        <v/>
      </c>
      <c r="AQ454" s="2" t="str">
        <f>IF(COUNT($A454)=0,"",IF(AP454="3E","3E",IF(AP454="PASS",CONCATENATE(IF(N(D454)&lt;2,"411F,",""),IF(N(G454)&lt;2,"412F,",""),IF(N(J454)&lt;2,"413F,",""),IF(N(M454)&lt;2,"421F,",""),IF(N(P454)&lt;2,"422F,",""),IF(N(S454)&lt;2,"423F,",""),IF(N(AB454)&lt;2,"431F,",""),IF(N(AE454)&lt;2,"432F,",""),IF(N(AH454)&lt;2,"433F,","")),"")))</f>
        <v/>
      </c>
      <c r="AR454" s="6" t="str">
        <f t="shared" ref="AR454:AR517" si="8">IF($AM454="3E","3E",IF(AM454=0,"",IF(OR(COUNT($A454)=0,COUNT(W454)=0),"",RANK(AM454,$AM$5:$AM$500,0))))</f>
        <v/>
      </c>
    </row>
    <row r="455" spans="1:44" ht="18.95" customHeight="1" x14ac:dyDescent="0.25">
      <c r="A455" s="93" t="str">
        <f>IF(DR!$B457="","",DR!$B457)</f>
        <v/>
      </c>
      <c r="B455" s="5" t="str">
        <f>IF(COUNT($A455)=0,"",IF($A455&lt;&gt;DR!$B457,"ERR",DR!J457))</f>
        <v/>
      </c>
      <c r="C455" s="2" t="str">
        <f>IF(COUNT($A455)=0,"",IF(B455="3E","3E",IF(B455="","I",LOOKUP(B455/D$2,{0,0.4,0.45,0.5,0.55,0.6,0.65,0.7,0.75,0.8,1},{"F","D","C","C+","B-","B","B+","A-","A","A+"}))))</f>
        <v/>
      </c>
      <c r="D455" s="99" t="str">
        <f>IF(COUNT($A455)=0,"",IF(B455="","--",IF(B455="3E","3E",LOOKUP(B455/D$2,{0,0.4,0.45,0.5,0.55,0.6,0.65,0.7,0.75,0.8,1},{0,2,2.25,2.5,2.75,3,3.25,3.5,3.75,4}))))</f>
        <v/>
      </c>
      <c r="E455" s="5" t="str">
        <f>IF(COUNT($A455)=0,"",IF($A455&lt;&gt;DR!$B457,"ERR",DR!R457))</f>
        <v/>
      </c>
      <c r="F455" s="2" t="str">
        <f>IF(COUNT($A455)=0,"",IF(E455="3E","3E",IF(E455="","I",LOOKUP(E455/G$2,{0,0.4,0.45,0.5,0.55,0.6,0.65,0.7,0.75,0.8,1},{"F","D","C","C+","B-","B","B+","A-","A","A+"}))))</f>
        <v/>
      </c>
      <c r="G455" s="99" t="str">
        <f>IF(COUNT($A455)=0,"",IF(E455="","--",IF(E455="3E","3E",LOOKUP(E455/G$2,{0,0.4,0.45,0.5,0.55,0.6,0.65,0.7,0.75,0.8,1},{0,2,2.25,2.5,2.75,3,3.25,3.5,3.75,4}))))</f>
        <v/>
      </c>
      <c r="H455" s="5" t="str">
        <f>IF(COUNT($A455)=0,"",IF($A455&lt;&gt;DR!$B457,"ERR",DR!Z457))</f>
        <v/>
      </c>
      <c r="I455" s="2" t="str">
        <f>IF(COUNT($A455)=0,"",IF(H455="3E","3E",IF(H455="","I",LOOKUP(H455/J$2,{0,0.4,0.45,0.5,0.55,0.6,0.65,0.7,0.75,0.8,1},{"F","D","C","C+","B-","B","B+","A-","A","A+"}))))</f>
        <v/>
      </c>
      <c r="J455" s="99" t="str">
        <f>IF(COUNT($A455)=0,"",IF(H455="","--",IF(H455="3E","3E",LOOKUP(H455/J$2,{0,0.4,0.45,0.5,0.55,0.6,0.65,0.7,0.75,0.8,1},{0,2,2.25,2.5,2.75,3,3.25,3.5,3.75,4}))))</f>
        <v/>
      </c>
      <c r="K455" s="5" t="str">
        <f>IF(COUNT($A455)=0,"",IF($A455&lt;&gt;DR!$B457,"ERR",DR!AH457))</f>
        <v/>
      </c>
      <c r="L455" s="2" t="str">
        <f>IF(COUNT($A455)=0,"",IF(K455="3E","3E",IF(K455="","I",LOOKUP(K455/M$2,{0,0.4,0.45,0.5,0.55,0.6,0.65,0.7,0.75,0.8,1},{"F","D","C","C+","B-","B","B+","A-","A","A+"}))))</f>
        <v/>
      </c>
      <c r="M455" s="99" t="str">
        <f>IF(COUNT($A455)=0,"",IF(K455="","--",IF(K455="3E","3E",LOOKUP(K455/M$2,{0,0.4,0.45,0.5,0.55,0.6,0.65,0.7,0.75,0.8,1},{0,2,2.25,2.5,2.75,3,3.25,3.5,3.75,4}))))</f>
        <v/>
      </c>
      <c r="N455" s="5" t="str">
        <f>IF(COUNT($A455)=0,"",IF($A455&lt;&gt;DR!$B457,"ERR",DR!AP457))</f>
        <v/>
      </c>
      <c r="O455" s="2" t="str">
        <f>IF(COUNT($A455)=0,"",IF(N455="3E","3E",IF(N455="","I",LOOKUP(N455/P$2,{0,0.4,0.45,0.5,0.55,0.6,0.65,0.7,0.75,0.8,1},{"F","D","C","C+","B-","B","B+","A-","A","A+"}))))</f>
        <v/>
      </c>
      <c r="P455" s="99" t="str">
        <f>IF(COUNT($A455)=0,"",IF(N455="","--",IF(N455="3E","3E",LOOKUP(N455/P$2,{0,0.4,0.45,0.5,0.55,0.6,0.65,0.7,0.75,0.8,1},{0,2,2.25,2.5,2.75,3,3.25,3.5,3.75,4}))))</f>
        <v/>
      </c>
      <c r="Q455" s="5" t="str">
        <f>IF(COUNT($A455)=0,"",IF($A455&lt;&gt;DR!$B457,"ERR",DR!AX457))</f>
        <v/>
      </c>
      <c r="R455" s="2" t="str">
        <f>IF(COUNT($A455)=0,"",IF(Q455="3E","3E",IF(Q455="","I",LOOKUP(Q455/S$2,{0,0.4,0.45,0.5,0.55,0.6,0.65,0.7,0.75,0.8,1},{"F","D","C","C+","B-","B","B+","A-","A","A+"}))))</f>
        <v/>
      </c>
      <c r="S455" s="99" t="str">
        <f>IF(COUNT($A455)=0,"",IF(Q455="","--",IF(Q455="3E","3E",LOOKUP(Q455/S$2,{0,0.4,0.45,0.5,0.55,0.6,0.65,0.7,0.75,0.8,1},{0,2,2.25,2.5,2.75,3,3.25,3.5,3.75,4}))))</f>
        <v/>
      </c>
      <c r="T455" s="5" t="str">
        <f>IF(OR(COUNT($A455)=0,DR!BZ457=""),"",IF($A455&lt;&gt;DR!$B457,"ERR",DR!BZ457))</f>
        <v/>
      </c>
      <c r="U455" s="2" t="str">
        <f>IF(COUNT($A455)=0,"",IF(T455="3E","3E",IF(T455="","I",LOOKUP(T455/V$2,{0,0.4,0.45,0.5,0.55,0.6,0.65,0.7,0.75,0.8,1},{"F","D","C","C+","B-","B","B+","A-","A","A+"}))))</f>
        <v/>
      </c>
      <c r="V455" s="99" t="str">
        <f>IF(COUNT($A455)=0,"",IF(T455="","--",IF(T455="3E","3E",LOOKUP(T455/V$2,{0,0.4,0.45,0.5,0.55,0.6,0.65,0.7,0.75,0.8,1},{0,2,2.25,2.5,2.75,3,3.25,3.5,3.75,4}))))</f>
        <v/>
      </c>
      <c r="W455" s="5" t="str">
        <f>IF(COUNT($A455)=0,"",IF($A455&lt;&gt;DR!$B457,"ERR",IF(DR!$A457="IM",DR!CL457,DR!CK457)))</f>
        <v/>
      </c>
      <c r="X455" s="2" t="str">
        <f>IF(COUNT($A455)=0,"",IF(W455="3E","3E",IF(W455="","I",LOOKUP(W455/Y$2,{0,0.4,0.45,0.5,0.55,0.6,0.65,0.7,0.75,0.8,1},{"F","D","C","C+","B-","B","B+","A-","A","A+"}))))</f>
        <v/>
      </c>
      <c r="Y455" s="99" t="str">
        <f>IF(COUNT($A455)=0,"",IF(W455="","--",IF(W455="3E","3E",LOOKUP(W455/Y$2,{0,0.4,0.45,0.5,0.55,0.6,0.65,0.7,0.75,0.8,1},{0,2,2.25,2.5,2.75,3,3.25,3.5,3.75,4}))))</f>
        <v/>
      </c>
      <c r="Z455" s="5" t="str">
        <f>IF(COUNT($A455)=0,"",IF($A455&lt;&gt;DR!$B457,"ERR",DR!BF457))</f>
        <v/>
      </c>
      <c r="AA455" s="2" t="str">
        <f>IF(COUNT($A455)=0,"",IF(Z455="3E","3E",IF(Z455="","I",LOOKUP(Z455/AB$2,{0,0.4,0.45,0.5,0.55,0.6,0.65,0.7,0.75,0.8,1},{"F","D","C","C+","B-","B","B+","A-","A","A+"}))))</f>
        <v/>
      </c>
      <c r="AB455" s="99" t="str">
        <f>IF(COUNT($A455)=0,"",IF(Z455="","--",IF(Z455="3E","3E",LOOKUP(Z455/AB$2,{0,0.4,0.45,0.5,0.55,0.6,0.65,0.7,0.75,0.8,1},{0,2,2.25,2.5,2.75,3,3.25,3.5,3.75,4}))))</f>
        <v/>
      </c>
      <c r="AC455" s="5" t="str">
        <f>IF(COUNT($A455)=0,"",IF($A455&lt;&gt;DR!$B457,"ERR",DR!BG457))</f>
        <v/>
      </c>
      <c r="AD455" s="2" t="str">
        <f>IF(COUNT($A455)=0,"",IF(AC455="3E","3E",IF(AC455="","I",LOOKUP(AC455/AE$2,{0,0.4,0.45,0.5,0.55,0.6,0.65,0.7,0.75,0.8,1},{"F","D","C","C+","B-","B","B+","A-","A","A+"}))))</f>
        <v/>
      </c>
      <c r="AE455" s="99" t="str">
        <f>IF(COUNT($A455)=0,"",IF(AC455="","--",IF(AC455="3E","3E",LOOKUP(AC455/AE$2,{0,0.4,0.45,0.5,0.55,0.6,0.65,0.7,0.75,0.8,1},{0,2,2.25,2.5,2.75,3,3.25,3.5,3.75,4}))))</f>
        <v/>
      </c>
      <c r="AF455" s="5" t="str">
        <f>IF(COUNT($A455)=0,"",IF($A455&lt;&gt;DR!$B457,"ERR",DR!BQ457))</f>
        <v/>
      </c>
      <c r="AG455" s="2" t="str">
        <f>IF(COUNT($A455)=0,"",IF(AF455="3E","3E",IF(AF455="","I",LOOKUP(AF455/AH$2,{0,0.4,0.45,0.5,0.55,0.6,0.65,0.7,0.75,0.8,1},{"F","D","C","C+","B-","B","B+","A-","A","A+"}))))</f>
        <v/>
      </c>
      <c r="AH455" s="99" t="str">
        <f>IF(COUNT($A455)=0,"",IF(AF455="","--",IF(AF455="3E","3E",LOOKUP(AF455/AH$2,{0,0.4,0.45,0.5,0.55,0.6,0.65,0.7,0.75,0.8,1},{0,2,2.25,2.5,2.75,3,3.25,3.5,3.75,4}))))</f>
        <v/>
      </c>
      <c r="AI455" s="5" t="str">
        <f>IF(COUNT($A455)=0,"",IF($A455&lt;&gt;DR!$B457,"ERR",DR!BY457))</f>
        <v/>
      </c>
      <c r="AJ455" s="2" t="str">
        <f>IF(COUNT($A455)=0,"",IF(AI455="3E","3E",IF(AI455="","I",LOOKUP(AI455/AK$2,{0,0.4,0.45,0.5,0.55,0.6,0.65,0.7,0.75,0.8,1},{"F","D","C","C+","B-","B","B+","A-","A","A+"}))))</f>
        <v/>
      </c>
      <c r="AK455" s="103" t="str">
        <f>IF(COUNT($A455)=0,"",IF(AI455="","--",IF(AI455="3E","3E",LOOKUP(AI455/AK$2,{0,0.4,0.45,0.5,0.55,0.6,0.65,0.7,0.75,0.8,1},{0,2,2.25,2.5,2.75,3,3.25,3.5,3.75,4}))))</f>
        <v/>
      </c>
      <c r="AL455" s="94" t="str">
        <f>IFERROR(IF(COUNT($A455)=0,"",IF(COUNT(W455)=0,"--",IF(COUNTIF(B455:AK455,"3E")&gt;0,"3E",SUM(IF(D455&gt;=2,D455*$D$3),IF(G455&gt;=2,G455*$G$3),IF(J455&gt;=2,J455*$J$3),IF(M455&gt;=2,M455*$M$3),IF(P455&gt;=2,P455*$P$3),IF(S455&gt;=2,S455*$S$3),IF(V455&gt;=2,V455*$V$3),IF(Y455&gt;=2,Y455*$Y$3),IF(AB455&gt;=2,AB455*$AB$3),IF(AE455&gt;=2,AE455*$AE$3),IF(AH455&gt;=2,AH455*$AH$3),IF(AK455&gt;=2,AK455*$AK$3))))),"")</f>
        <v/>
      </c>
      <c r="AM455" s="4" t="str">
        <f>IF(COUNT($A455)=0,"",IF(COUNT(W455)=0,"--",IF(COUNTIF(B455:Y455,"3E")&gt;0,"3E",TRUNC(SUM(IF(N(D455)&gt;=2,D$3*D455,0),IF(N(G455)&gt;=2,G$3*G455,0),IF(N(J455)&gt;=2,J$3*J455,0),IF(N(M455)&gt;=2,M$3*M455,0),IF(N(P455)&gt;=2,P$3*P455,0),IF(N(S455)&gt;=2,S$3*S455,0),IF(N(AB455)&gt;=2,AB$3*AB455,0),IF(N(AE455)&gt;=2,AE$3*AE455,0),IF(N(AH455)&gt;=2,AH$3*AH455,0),IF(N(V455)&gt;=2,V$3*V455,0),IF(N(Y455)&gt;=2,Y$3*Y455,0))/TCP,3))))</f>
        <v/>
      </c>
      <c r="AN455" s="2" t="str">
        <f>IFERROR(IF(COUNT($A455)=0,"",IF(COUNT(W455)=0,"--",IF(COUNTIF(B455:AK455,"3E")&gt;0,"3E",SUM(IF(D455&gt;=2,$D$3),IF(G455&gt;=2,$G$3),IF(J455&gt;=2,$J$3),IF(M455&gt;=2,$M$3),IF(P455&gt;=2,$P$3),IF(S455&gt;=2,$S$3),IF(V455&gt;=2,$V$3),IF(Y455&gt;=2,$Y$3),IF(AB455&gt;=2,$AB$3),IF(AE455&gt;=2,$AE$3),IF(AH455&gt;=2,$AH$3),IF(AK455&gt;=2,$AK$3))))),"")</f>
        <v/>
      </c>
      <c r="AO455" s="2" t="str">
        <f>IF(AM455="3E","3E",IF(COUNT($A455)=0,"",IF(COUNT(AK455)=0,"I",LOOKUP(AM455,{0,2,2.25,2.5,2.75,3,3.25,3.5,3.75,4},{"F","D","C","C+","B-","B","B+","A-","A","A+"}))))</f>
        <v/>
      </c>
      <c r="AP455" s="2" t="str">
        <f>IF(AM455="3E","3E",IF(OR(COUNT($A455)=0,COUNT(W455)=0),"",IF(AND(Y455&gt;=2,AM455&gt;=2,AN455&gt;=28),"PASS","FAIL")))</f>
        <v/>
      </c>
      <c r="AQ455" s="2" t="str">
        <f>IF(COUNT($A455)=0,"",IF(AP455="3E","3E",IF(AP455="PASS",CONCATENATE(IF(N(D455)&lt;2,"411F,",""),IF(N(G455)&lt;2,"412F,",""),IF(N(J455)&lt;2,"413F,",""),IF(N(M455)&lt;2,"421F,",""),IF(N(P455)&lt;2,"422F,",""),IF(N(S455)&lt;2,"423F,",""),IF(N(AB455)&lt;2,"431F,",""),IF(N(AE455)&lt;2,"432F,",""),IF(N(AH455)&lt;2,"433F,","")),"")))</f>
        <v/>
      </c>
      <c r="AR455" s="6" t="str">
        <f t="shared" si="8"/>
        <v/>
      </c>
    </row>
    <row r="456" spans="1:44" ht="18.95" customHeight="1" x14ac:dyDescent="0.25">
      <c r="A456" s="93" t="str">
        <f>IF(DR!$B458="","",DR!$B458)</f>
        <v/>
      </c>
      <c r="B456" s="5" t="str">
        <f>IF(COUNT($A456)=0,"",IF($A456&lt;&gt;DR!$B458,"ERR",DR!J458))</f>
        <v/>
      </c>
      <c r="C456" s="2" t="str">
        <f>IF(COUNT($A456)=0,"",IF(B456="3E","3E",IF(B456="","I",LOOKUP(B456/D$2,{0,0.4,0.45,0.5,0.55,0.6,0.65,0.7,0.75,0.8,1},{"F","D","C","C+","B-","B","B+","A-","A","A+"}))))</f>
        <v/>
      </c>
      <c r="D456" s="99" t="str">
        <f>IF(COUNT($A456)=0,"",IF(B456="","--",IF(B456="3E","3E",LOOKUP(B456/D$2,{0,0.4,0.45,0.5,0.55,0.6,0.65,0.7,0.75,0.8,1},{0,2,2.25,2.5,2.75,3,3.25,3.5,3.75,4}))))</f>
        <v/>
      </c>
      <c r="E456" s="5" t="str">
        <f>IF(COUNT($A456)=0,"",IF($A456&lt;&gt;DR!$B458,"ERR",DR!R458))</f>
        <v/>
      </c>
      <c r="F456" s="2" t="str">
        <f>IF(COUNT($A456)=0,"",IF(E456="3E","3E",IF(E456="","I",LOOKUP(E456/G$2,{0,0.4,0.45,0.5,0.55,0.6,0.65,0.7,0.75,0.8,1},{"F","D","C","C+","B-","B","B+","A-","A","A+"}))))</f>
        <v/>
      </c>
      <c r="G456" s="99" t="str">
        <f>IF(COUNT($A456)=0,"",IF(E456="","--",IF(E456="3E","3E",LOOKUP(E456/G$2,{0,0.4,0.45,0.5,0.55,0.6,0.65,0.7,0.75,0.8,1},{0,2,2.25,2.5,2.75,3,3.25,3.5,3.75,4}))))</f>
        <v/>
      </c>
      <c r="H456" s="5" t="str">
        <f>IF(COUNT($A456)=0,"",IF($A456&lt;&gt;DR!$B458,"ERR",DR!Z458))</f>
        <v/>
      </c>
      <c r="I456" s="2" t="str">
        <f>IF(COUNT($A456)=0,"",IF(H456="3E","3E",IF(H456="","I",LOOKUP(H456/J$2,{0,0.4,0.45,0.5,0.55,0.6,0.65,0.7,0.75,0.8,1},{"F","D","C","C+","B-","B","B+","A-","A","A+"}))))</f>
        <v/>
      </c>
      <c r="J456" s="99" t="str">
        <f>IF(COUNT($A456)=0,"",IF(H456="","--",IF(H456="3E","3E",LOOKUP(H456/J$2,{0,0.4,0.45,0.5,0.55,0.6,0.65,0.7,0.75,0.8,1},{0,2,2.25,2.5,2.75,3,3.25,3.5,3.75,4}))))</f>
        <v/>
      </c>
      <c r="K456" s="5" t="str">
        <f>IF(COUNT($A456)=0,"",IF($A456&lt;&gt;DR!$B458,"ERR",DR!AH458))</f>
        <v/>
      </c>
      <c r="L456" s="2" t="str">
        <f>IF(COUNT($A456)=0,"",IF(K456="3E","3E",IF(K456="","I",LOOKUP(K456/M$2,{0,0.4,0.45,0.5,0.55,0.6,0.65,0.7,0.75,0.8,1},{"F","D","C","C+","B-","B","B+","A-","A","A+"}))))</f>
        <v/>
      </c>
      <c r="M456" s="99" t="str">
        <f>IF(COUNT($A456)=0,"",IF(K456="","--",IF(K456="3E","3E",LOOKUP(K456/M$2,{0,0.4,0.45,0.5,0.55,0.6,0.65,0.7,0.75,0.8,1},{0,2,2.25,2.5,2.75,3,3.25,3.5,3.75,4}))))</f>
        <v/>
      </c>
      <c r="N456" s="5" t="str">
        <f>IF(COUNT($A456)=0,"",IF($A456&lt;&gt;DR!$B458,"ERR",DR!AP458))</f>
        <v/>
      </c>
      <c r="O456" s="2" t="str">
        <f>IF(COUNT($A456)=0,"",IF(N456="3E","3E",IF(N456="","I",LOOKUP(N456/P$2,{0,0.4,0.45,0.5,0.55,0.6,0.65,0.7,0.75,0.8,1},{"F","D","C","C+","B-","B","B+","A-","A","A+"}))))</f>
        <v/>
      </c>
      <c r="P456" s="99" t="str">
        <f>IF(COUNT($A456)=0,"",IF(N456="","--",IF(N456="3E","3E",LOOKUP(N456/P$2,{0,0.4,0.45,0.5,0.55,0.6,0.65,0.7,0.75,0.8,1},{0,2,2.25,2.5,2.75,3,3.25,3.5,3.75,4}))))</f>
        <v/>
      </c>
      <c r="Q456" s="5" t="str">
        <f>IF(COUNT($A456)=0,"",IF($A456&lt;&gt;DR!$B458,"ERR",DR!AX458))</f>
        <v/>
      </c>
      <c r="R456" s="2" t="str">
        <f>IF(COUNT($A456)=0,"",IF(Q456="3E","3E",IF(Q456="","I",LOOKUP(Q456/S$2,{0,0.4,0.45,0.5,0.55,0.6,0.65,0.7,0.75,0.8,1},{"F","D","C","C+","B-","B","B+","A-","A","A+"}))))</f>
        <v/>
      </c>
      <c r="S456" s="99" t="str">
        <f>IF(COUNT($A456)=0,"",IF(Q456="","--",IF(Q456="3E","3E",LOOKUP(Q456/S$2,{0,0.4,0.45,0.5,0.55,0.6,0.65,0.7,0.75,0.8,1},{0,2,2.25,2.5,2.75,3,3.25,3.5,3.75,4}))))</f>
        <v/>
      </c>
      <c r="T456" s="5" t="str">
        <f>IF(OR(COUNT($A456)=0,DR!BZ458=""),"",IF($A456&lt;&gt;DR!$B458,"ERR",DR!BZ458))</f>
        <v/>
      </c>
      <c r="U456" s="2" t="str">
        <f>IF(COUNT($A456)=0,"",IF(T456="3E","3E",IF(T456="","I",LOOKUP(T456/V$2,{0,0.4,0.45,0.5,0.55,0.6,0.65,0.7,0.75,0.8,1},{"F","D","C","C+","B-","B","B+","A-","A","A+"}))))</f>
        <v/>
      </c>
      <c r="V456" s="99" t="str">
        <f>IF(COUNT($A456)=0,"",IF(T456="","--",IF(T456="3E","3E",LOOKUP(T456/V$2,{0,0.4,0.45,0.5,0.55,0.6,0.65,0.7,0.75,0.8,1},{0,2,2.25,2.5,2.75,3,3.25,3.5,3.75,4}))))</f>
        <v/>
      </c>
      <c r="W456" s="5" t="str">
        <f>IF(COUNT($A456)=0,"",IF($A456&lt;&gt;DR!$B458,"ERR",IF(DR!$A458="IM",DR!CL458,DR!CK458)))</f>
        <v/>
      </c>
      <c r="X456" s="2" t="str">
        <f>IF(COUNT($A456)=0,"",IF(W456="3E","3E",IF(W456="","I",LOOKUP(W456/Y$2,{0,0.4,0.45,0.5,0.55,0.6,0.65,0.7,0.75,0.8,1},{"F","D","C","C+","B-","B","B+","A-","A","A+"}))))</f>
        <v/>
      </c>
      <c r="Y456" s="99" t="str">
        <f>IF(COUNT($A456)=0,"",IF(W456="","--",IF(W456="3E","3E",LOOKUP(W456/Y$2,{0,0.4,0.45,0.5,0.55,0.6,0.65,0.7,0.75,0.8,1},{0,2,2.25,2.5,2.75,3,3.25,3.5,3.75,4}))))</f>
        <v/>
      </c>
      <c r="Z456" s="5" t="str">
        <f>IF(COUNT($A456)=0,"",IF($A456&lt;&gt;DR!$B458,"ERR",DR!BF458))</f>
        <v/>
      </c>
      <c r="AA456" s="2" t="str">
        <f>IF(COUNT($A456)=0,"",IF(Z456="3E","3E",IF(Z456="","I",LOOKUP(Z456/AB$2,{0,0.4,0.45,0.5,0.55,0.6,0.65,0.7,0.75,0.8,1},{"F","D","C","C+","B-","B","B+","A-","A","A+"}))))</f>
        <v/>
      </c>
      <c r="AB456" s="99" t="str">
        <f>IF(COUNT($A456)=0,"",IF(Z456="","--",IF(Z456="3E","3E",LOOKUP(Z456/AB$2,{0,0.4,0.45,0.5,0.55,0.6,0.65,0.7,0.75,0.8,1},{0,2,2.25,2.5,2.75,3,3.25,3.5,3.75,4}))))</f>
        <v/>
      </c>
      <c r="AC456" s="5" t="str">
        <f>IF(COUNT($A456)=0,"",IF($A456&lt;&gt;DR!$B458,"ERR",DR!BG458))</f>
        <v/>
      </c>
      <c r="AD456" s="2" t="str">
        <f>IF(COUNT($A456)=0,"",IF(AC456="3E","3E",IF(AC456="","I",LOOKUP(AC456/AE$2,{0,0.4,0.45,0.5,0.55,0.6,0.65,0.7,0.75,0.8,1},{"F","D","C","C+","B-","B","B+","A-","A","A+"}))))</f>
        <v/>
      </c>
      <c r="AE456" s="99" t="str">
        <f>IF(COUNT($A456)=0,"",IF(AC456="","--",IF(AC456="3E","3E",LOOKUP(AC456/AE$2,{0,0.4,0.45,0.5,0.55,0.6,0.65,0.7,0.75,0.8,1},{0,2,2.25,2.5,2.75,3,3.25,3.5,3.75,4}))))</f>
        <v/>
      </c>
      <c r="AF456" s="5" t="str">
        <f>IF(COUNT($A456)=0,"",IF($A456&lt;&gt;DR!$B458,"ERR",DR!BQ458))</f>
        <v/>
      </c>
      <c r="AG456" s="2" t="str">
        <f>IF(COUNT($A456)=0,"",IF(AF456="3E","3E",IF(AF456="","I",LOOKUP(AF456/AH$2,{0,0.4,0.45,0.5,0.55,0.6,0.65,0.7,0.75,0.8,1},{"F","D","C","C+","B-","B","B+","A-","A","A+"}))))</f>
        <v/>
      </c>
      <c r="AH456" s="99" t="str">
        <f>IF(COUNT($A456)=0,"",IF(AF456="","--",IF(AF456="3E","3E",LOOKUP(AF456/AH$2,{0,0.4,0.45,0.5,0.55,0.6,0.65,0.7,0.75,0.8,1},{0,2,2.25,2.5,2.75,3,3.25,3.5,3.75,4}))))</f>
        <v/>
      </c>
      <c r="AI456" s="5" t="str">
        <f>IF(COUNT($A456)=0,"",IF($A456&lt;&gt;DR!$B458,"ERR",DR!BY458))</f>
        <v/>
      </c>
      <c r="AJ456" s="2" t="str">
        <f>IF(COUNT($A456)=0,"",IF(AI456="3E","3E",IF(AI456="","I",LOOKUP(AI456/AK$2,{0,0.4,0.45,0.5,0.55,0.6,0.65,0.7,0.75,0.8,1},{"F","D","C","C+","B-","B","B+","A-","A","A+"}))))</f>
        <v/>
      </c>
      <c r="AK456" s="103" t="str">
        <f>IF(COUNT($A456)=0,"",IF(AI456="","--",IF(AI456="3E","3E",LOOKUP(AI456/AK$2,{0,0.4,0.45,0.5,0.55,0.6,0.65,0.7,0.75,0.8,1},{0,2,2.25,2.5,2.75,3,3.25,3.5,3.75,4}))))</f>
        <v/>
      </c>
      <c r="AL456" s="94" t="str">
        <f>IFERROR(IF(COUNT($A456)=0,"",IF(COUNT(W456)=0,"--",IF(COUNTIF(B456:AK456,"3E")&gt;0,"3E",SUM(IF(D456&gt;=2,D456*$D$3),IF(G456&gt;=2,G456*$G$3),IF(J456&gt;=2,J456*$J$3),IF(M456&gt;=2,M456*$M$3),IF(P456&gt;=2,P456*$P$3),IF(S456&gt;=2,S456*$S$3),IF(V456&gt;=2,V456*$V$3),IF(Y456&gt;=2,Y456*$Y$3),IF(AB456&gt;=2,AB456*$AB$3),IF(AE456&gt;=2,AE456*$AE$3),IF(AH456&gt;=2,AH456*$AH$3),IF(AK456&gt;=2,AK456*$AK$3))))),"")</f>
        <v/>
      </c>
      <c r="AM456" s="4" t="str">
        <f>IF(COUNT($A456)=0,"",IF(COUNT(W456)=0,"--",IF(COUNTIF(B456:Y456,"3E")&gt;0,"3E",TRUNC(SUM(IF(N(D456)&gt;=2,D$3*D456,0),IF(N(G456)&gt;=2,G$3*G456,0),IF(N(J456)&gt;=2,J$3*J456,0),IF(N(M456)&gt;=2,M$3*M456,0),IF(N(P456)&gt;=2,P$3*P456,0),IF(N(S456)&gt;=2,S$3*S456,0),IF(N(AB456)&gt;=2,AB$3*AB456,0),IF(N(AE456)&gt;=2,AE$3*AE456,0),IF(N(AH456)&gt;=2,AH$3*AH456,0),IF(N(V456)&gt;=2,V$3*V456,0),IF(N(Y456)&gt;=2,Y$3*Y456,0))/TCP,3))))</f>
        <v/>
      </c>
      <c r="AN456" s="2" t="str">
        <f>IFERROR(IF(COUNT($A456)=0,"",IF(COUNT(W456)=0,"--",IF(COUNTIF(B456:AK456,"3E")&gt;0,"3E",SUM(IF(D456&gt;=2,$D$3),IF(G456&gt;=2,$G$3),IF(J456&gt;=2,$J$3),IF(M456&gt;=2,$M$3),IF(P456&gt;=2,$P$3),IF(S456&gt;=2,$S$3),IF(V456&gt;=2,$V$3),IF(Y456&gt;=2,$Y$3),IF(AB456&gt;=2,$AB$3),IF(AE456&gt;=2,$AE$3),IF(AH456&gt;=2,$AH$3),IF(AK456&gt;=2,$AK$3))))),"")</f>
        <v/>
      </c>
      <c r="AO456" s="2" t="str">
        <f>IF(AM456="3E","3E",IF(COUNT($A456)=0,"",IF(COUNT(AK456)=0,"I",LOOKUP(AM456,{0,2,2.25,2.5,2.75,3,3.25,3.5,3.75,4},{"F","D","C","C+","B-","B","B+","A-","A","A+"}))))</f>
        <v/>
      </c>
      <c r="AP456" s="2" t="str">
        <f>IF(AM456="3E","3E",IF(OR(COUNT($A456)=0,COUNT(W456)=0),"",IF(AND(Y456&gt;=2,AM456&gt;=2,AN456&gt;=28),"PASS","FAIL")))</f>
        <v/>
      </c>
      <c r="AQ456" s="2" t="str">
        <f>IF(COUNT($A456)=0,"",IF(AP456="3E","3E",IF(AP456="PASS",CONCATENATE(IF(N(D456)&lt;2,"411F,",""),IF(N(G456)&lt;2,"412F,",""),IF(N(J456)&lt;2,"413F,",""),IF(N(M456)&lt;2,"421F,",""),IF(N(P456)&lt;2,"422F,",""),IF(N(S456)&lt;2,"423F,",""),IF(N(AB456)&lt;2,"431F,",""),IF(N(AE456)&lt;2,"432F,",""),IF(N(AH456)&lt;2,"433F,","")),"")))</f>
        <v/>
      </c>
      <c r="AR456" s="6" t="str">
        <f t="shared" si="8"/>
        <v/>
      </c>
    </row>
    <row r="457" spans="1:44" ht="18.95" customHeight="1" x14ac:dyDescent="0.25">
      <c r="A457" s="93" t="str">
        <f>IF(DR!$B459="","",DR!$B459)</f>
        <v/>
      </c>
      <c r="B457" s="5" t="str">
        <f>IF(COUNT($A457)=0,"",IF($A457&lt;&gt;DR!$B459,"ERR",DR!J459))</f>
        <v/>
      </c>
      <c r="C457" s="2" t="str">
        <f>IF(COUNT($A457)=0,"",IF(B457="3E","3E",IF(B457="","I",LOOKUP(B457/D$2,{0,0.4,0.45,0.5,0.55,0.6,0.65,0.7,0.75,0.8,1},{"F","D","C","C+","B-","B","B+","A-","A","A+"}))))</f>
        <v/>
      </c>
      <c r="D457" s="99" t="str">
        <f>IF(COUNT($A457)=0,"",IF(B457="","--",IF(B457="3E","3E",LOOKUP(B457/D$2,{0,0.4,0.45,0.5,0.55,0.6,0.65,0.7,0.75,0.8,1},{0,2,2.25,2.5,2.75,3,3.25,3.5,3.75,4}))))</f>
        <v/>
      </c>
      <c r="E457" s="5" t="str">
        <f>IF(COUNT($A457)=0,"",IF($A457&lt;&gt;DR!$B459,"ERR",DR!R459))</f>
        <v/>
      </c>
      <c r="F457" s="2" t="str">
        <f>IF(COUNT($A457)=0,"",IF(E457="3E","3E",IF(E457="","I",LOOKUP(E457/G$2,{0,0.4,0.45,0.5,0.55,0.6,0.65,0.7,0.75,0.8,1},{"F","D","C","C+","B-","B","B+","A-","A","A+"}))))</f>
        <v/>
      </c>
      <c r="G457" s="99" t="str">
        <f>IF(COUNT($A457)=0,"",IF(E457="","--",IF(E457="3E","3E",LOOKUP(E457/G$2,{0,0.4,0.45,0.5,0.55,0.6,0.65,0.7,0.75,0.8,1},{0,2,2.25,2.5,2.75,3,3.25,3.5,3.75,4}))))</f>
        <v/>
      </c>
      <c r="H457" s="5" t="str">
        <f>IF(COUNT($A457)=0,"",IF($A457&lt;&gt;DR!$B459,"ERR",DR!Z459))</f>
        <v/>
      </c>
      <c r="I457" s="2" t="str">
        <f>IF(COUNT($A457)=0,"",IF(H457="3E","3E",IF(H457="","I",LOOKUP(H457/J$2,{0,0.4,0.45,0.5,0.55,0.6,0.65,0.7,0.75,0.8,1},{"F","D","C","C+","B-","B","B+","A-","A","A+"}))))</f>
        <v/>
      </c>
      <c r="J457" s="99" t="str">
        <f>IF(COUNT($A457)=0,"",IF(H457="","--",IF(H457="3E","3E",LOOKUP(H457/J$2,{0,0.4,0.45,0.5,0.55,0.6,0.65,0.7,0.75,0.8,1},{0,2,2.25,2.5,2.75,3,3.25,3.5,3.75,4}))))</f>
        <v/>
      </c>
      <c r="K457" s="5" t="str">
        <f>IF(COUNT($A457)=0,"",IF($A457&lt;&gt;DR!$B459,"ERR",DR!AH459))</f>
        <v/>
      </c>
      <c r="L457" s="2" t="str">
        <f>IF(COUNT($A457)=0,"",IF(K457="3E","3E",IF(K457="","I",LOOKUP(K457/M$2,{0,0.4,0.45,0.5,0.55,0.6,0.65,0.7,0.75,0.8,1},{"F","D","C","C+","B-","B","B+","A-","A","A+"}))))</f>
        <v/>
      </c>
      <c r="M457" s="99" t="str">
        <f>IF(COUNT($A457)=0,"",IF(K457="","--",IF(K457="3E","3E",LOOKUP(K457/M$2,{0,0.4,0.45,0.5,0.55,0.6,0.65,0.7,0.75,0.8,1},{0,2,2.25,2.5,2.75,3,3.25,3.5,3.75,4}))))</f>
        <v/>
      </c>
      <c r="N457" s="5" t="str">
        <f>IF(COUNT($A457)=0,"",IF($A457&lt;&gt;DR!$B459,"ERR",DR!AP459))</f>
        <v/>
      </c>
      <c r="O457" s="2" t="str">
        <f>IF(COUNT($A457)=0,"",IF(N457="3E","3E",IF(N457="","I",LOOKUP(N457/P$2,{0,0.4,0.45,0.5,0.55,0.6,0.65,0.7,0.75,0.8,1},{"F","D","C","C+","B-","B","B+","A-","A","A+"}))))</f>
        <v/>
      </c>
      <c r="P457" s="99" t="str">
        <f>IF(COUNT($A457)=0,"",IF(N457="","--",IF(N457="3E","3E",LOOKUP(N457/P$2,{0,0.4,0.45,0.5,0.55,0.6,0.65,0.7,0.75,0.8,1},{0,2,2.25,2.5,2.75,3,3.25,3.5,3.75,4}))))</f>
        <v/>
      </c>
      <c r="Q457" s="5" t="str">
        <f>IF(COUNT($A457)=0,"",IF($A457&lt;&gt;DR!$B459,"ERR",DR!AX459))</f>
        <v/>
      </c>
      <c r="R457" s="2" t="str">
        <f>IF(COUNT($A457)=0,"",IF(Q457="3E","3E",IF(Q457="","I",LOOKUP(Q457/S$2,{0,0.4,0.45,0.5,0.55,0.6,0.65,0.7,0.75,0.8,1},{"F","D","C","C+","B-","B","B+","A-","A","A+"}))))</f>
        <v/>
      </c>
      <c r="S457" s="99" t="str">
        <f>IF(COUNT($A457)=0,"",IF(Q457="","--",IF(Q457="3E","3E",LOOKUP(Q457/S$2,{0,0.4,0.45,0.5,0.55,0.6,0.65,0.7,0.75,0.8,1},{0,2,2.25,2.5,2.75,3,3.25,3.5,3.75,4}))))</f>
        <v/>
      </c>
      <c r="T457" s="5" t="str">
        <f>IF(OR(COUNT($A457)=0,DR!BZ459=""),"",IF($A457&lt;&gt;DR!$B459,"ERR",DR!BZ459))</f>
        <v/>
      </c>
      <c r="U457" s="2" t="str">
        <f>IF(COUNT($A457)=0,"",IF(T457="3E","3E",IF(T457="","I",LOOKUP(T457/V$2,{0,0.4,0.45,0.5,0.55,0.6,0.65,0.7,0.75,0.8,1},{"F","D","C","C+","B-","B","B+","A-","A","A+"}))))</f>
        <v/>
      </c>
      <c r="V457" s="99" t="str">
        <f>IF(COUNT($A457)=0,"",IF(T457="","--",IF(T457="3E","3E",LOOKUP(T457/V$2,{0,0.4,0.45,0.5,0.55,0.6,0.65,0.7,0.75,0.8,1},{0,2,2.25,2.5,2.75,3,3.25,3.5,3.75,4}))))</f>
        <v/>
      </c>
      <c r="W457" s="5" t="str">
        <f>IF(COUNT($A457)=0,"",IF($A457&lt;&gt;DR!$B459,"ERR",IF(DR!$A459="IM",DR!CL459,DR!CK459)))</f>
        <v/>
      </c>
      <c r="X457" s="2" t="str">
        <f>IF(COUNT($A457)=0,"",IF(W457="3E","3E",IF(W457="","I",LOOKUP(W457/Y$2,{0,0.4,0.45,0.5,0.55,0.6,0.65,0.7,0.75,0.8,1},{"F","D","C","C+","B-","B","B+","A-","A","A+"}))))</f>
        <v/>
      </c>
      <c r="Y457" s="99" t="str">
        <f>IF(COUNT($A457)=0,"",IF(W457="","--",IF(W457="3E","3E",LOOKUP(W457/Y$2,{0,0.4,0.45,0.5,0.55,0.6,0.65,0.7,0.75,0.8,1},{0,2,2.25,2.5,2.75,3,3.25,3.5,3.75,4}))))</f>
        <v/>
      </c>
      <c r="Z457" s="5" t="str">
        <f>IF(COUNT($A457)=0,"",IF($A457&lt;&gt;DR!$B459,"ERR",DR!BF459))</f>
        <v/>
      </c>
      <c r="AA457" s="2" t="str">
        <f>IF(COUNT($A457)=0,"",IF(Z457="3E","3E",IF(Z457="","I",LOOKUP(Z457/AB$2,{0,0.4,0.45,0.5,0.55,0.6,0.65,0.7,0.75,0.8,1},{"F","D","C","C+","B-","B","B+","A-","A","A+"}))))</f>
        <v/>
      </c>
      <c r="AB457" s="99" t="str">
        <f>IF(COUNT($A457)=0,"",IF(Z457="","--",IF(Z457="3E","3E",LOOKUP(Z457/AB$2,{0,0.4,0.45,0.5,0.55,0.6,0.65,0.7,0.75,0.8,1},{0,2,2.25,2.5,2.75,3,3.25,3.5,3.75,4}))))</f>
        <v/>
      </c>
      <c r="AC457" s="5" t="str">
        <f>IF(COUNT($A457)=0,"",IF($A457&lt;&gt;DR!$B459,"ERR",DR!BG459))</f>
        <v/>
      </c>
      <c r="AD457" s="2" t="str">
        <f>IF(COUNT($A457)=0,"",IF(AC457="3E","3E",IF(AC457="","I",LOOKUP(AC457/AE$2,{0,0.4,0.45,0.5,0.55,0.6,0.65,0.7,0.75,0.8,1},{"F","D","C","C+","B-","B","B+","A-","A","A+"}))))</f>
        <v/>
      </c>
      <c r="AE457" s="99" t="str">
        <f>IF(COUNT($A457)=0,"",IF(AC457="","--",IF(AC457="3E","3E",LOOKUP(AC457/AE$2,{0,0.4,0.45,0.5,0.55,0.6,0.65,0.7,0.75,0.8,1},{0,2,2.25,2.5,2.75,3,3.25,3.5,3.75,4}))))</f>
        <v/>
      </c>
      <c r="AF457" s="5" t="str">
        <f>IF(COUNT($A457)=0,"",IF($A457&lt;&gt;DR!$B459,"ERR",DR!BQ459))</f>
        <v/>
      </c>
      <c r="AG457" s="2" t="str">
        <f>IF(COUNT($A457)=0,"",IF(AF457="3E","3E",IF(AF457="","I",LOOKUP(AF457/AH$2,{0,0.4,0.45,0.5,0.55,0.6,0.65,0.7,0.75,0.8,1},{"F","D","C","C+","B-","B","B+","A-","A","A+"}))))</f>
        <v/>
      </c>
      <c r="AH457" s="99" t="str">
        <f>IF(COUNT($A457)=0,"",IF(AF457="","--",IF(AF457="3E","3E",LOOKUP(AF457/AH$2,{0,0.4,0.45,0.5,0.55,0.6,0.65,0.7,0.75,0.8,1},{0,2,2.25,2.5,2.75,3,3.25,3.5,3.75,4}))))</f>
        <v/>
      </c>
      <c r="AI457" s="5" t="str">
        <f>IF(COUNT($A457)=0,"",IF($A457&lt;&gt;DR!$B459,"ERR",DR!BY459))</f>
        <v/>
      </c>
      <c r="AJ457" s="2" t="str">
        <f>IF(COUNT($A457)=0,"",IF(AI457="3E","3E",IF(AI457="","I",LOOKUP(AI457/AK$2,{0,0.4,0.45,0.5,0.55,0.6,0.65,0.7,0.75,0.8,1},{"F","D","C","C+","B-","B","B+","A-","A","A+"}))))</f>
        <v/>
      </c>
      <c r="AK457" s="103" t="str">
        <f>IF(COUNT($A457)=0,"",IF(AI457="","--",IF(AI457="3E","3E",LOOKUP(AI457/AK$2,{0,0.4,0.45,0.5,0.55,0.6,0.65,0.7,0.75,0.8,1},{0,2,2.25,2.5,2.75,3,3.25,3.5,3.75,4}))))</f>
        <v/>
      </c>
      <c r="AL457" s="94" t="str">
        <f>IFERROR(IF(COUNT($A457)=0,"",IF(COUNT(W457)=0,"--",IF(COUNTIF(B457:AK457,"3E")&gt;0,"3E",SUM(IF(D457&gt;=2,D457*$D$3),IF(G457&gt;=2,G457*$G$3),IF(J457&gt;=2,J457*$J$3),IF(M457&gt;=2,M457*$M$3),IF(P457&gt;=2,P457*$P$3),IF(S457&gt;=2,S457*$S$3),IF(V457&gt;=2,V457*$V$3),IF(Y457&gt;=2,Y457*$Y$3),IF(AB457&gt;=2,AB457*$AB$3),IF(AE457&gt;=2,AE457*$AE$3),IF(AH457&gt;=2,AH457*$AH$3),IF(AK457&gt;=2,AK457*$AK$3))))),"")</f>
        <v/>
      </c>
      <c r="AM457" s="4" t="str">
        <f>IF(COUNT($A457)=0,"",IF(COUNT(W457)=0,"--",IF(COUNTIF(B457:Y457,"3E")&gt;0,"3E",TRUNC(SUM(IF(N(D457)&gt;=2,D$3*D457,0),IF(N(G457)&gt;=2,G$3*G457,0),IF(N(J457)&gt;=2,J$3*J457,0),IF(N(M457)&gt;=2,M$3*M457,0),IF(N(P457)&gt;=2,P$3*P457,0),IF(N(S457)&gt;=2,S$3*S457,0),IF(N(AB457)&gt;=2,AB$3*AB457,0),IF(N(AE457)&gt;=2,AE$3*AE457,0),IF(N(AH457)&gt;=2,AH$3*AH457,0),IF(N(V457)&gt;=2,V$3*V457,0),IF(N(Y457)&gt;=2,Y$3*Y457,0))/TCP,3))))</f>
        <v/>
      </c>
      <c r="AN457" s="2" t="str">
        <f>IFERROR(IF(COUNT($A457)=0,"",IF(COUNT(W457)=0,"--",IF(COUNTIF(B457:AK457,"3E")&gt;0,"3E",SUM(IF(D457&gt;=2,$D$3),IF(G457&gt;=2,$G$3),IF(J457&gt;=2,$J$3),IF(M457&gt;=2,$M$3),IF(P457&gt;=2,$P$3),IF(S457&gt;=2,$S$3),IF(V457&gt;=2,$V$3),IF(Y457&gt;=2,$Y$3),IF(AB457&gt;=2,$AB$3),IF(AE457&gt;=2,$AE$3),IF(AH457&gt;=2,$AH$3),IF(AK457&gt;=2,$AK$3))))),"")</f>
        <v/>
      </c>
      <c r="AO457" s="2" t="str">
        <f>IF(AM457="3E","3E",IF(COUNT($A457)=0,"",IF(COUNT(AK457)=0,"I",LOOKUP(AM457,{0,2,2.25,2.5,2.75,3,3.25,3.5,3.75,4},{"F","D","C","C+","B-","B","B+","A-","A","A+"}))))</f>
        <v/>
      </c>
      <c r="AP457" s="2" t="str">
        <f>IF(AM457="3E","3E",IF(OR(COUNT($A457)=0,COUNT(W457)=0),"",IF(AND(Y457&gt;=2,AM457&gt;=2,AN457&gt;=28),"PASS","FAIL")))</f>
        <v/>
      </c>
      <c r="AQ457" s="2" t="str">
        <f>IF(COUNT($A457)=0,"",IF(AP457="3E","3E",IF(AP457="PASS",CONCATENATE(IF(N(D457)&lt;2,"411F,",""),IF(N(G457)&lt;2,"412F,",""),IF(N(J457)&lt;2,"413F,",""),IF(N(M457)&lt;2,"421F,",""),IF(N(P457)&lt;2,"422F,",""),IF(N(S457)&lt;2,"423F,",""),IF(N(AB457)&lt;2,"431F,",""),IF(N(AE457)&lt;2,"432F,",""),IF(N(AH457)&lt;2,"433F,","")),"")))</f>
        <v/>
      </c>
      <c r="AR457" s="6" t="str">
        <f t="shared" si="8"/>
        <v/>
      </c>
    </row>
    <row r="458" spans="1:44" ht="18.95" customHeight="1" x14ac:dyDescent="0.25">
      <c r="A458" s="93" t="str">
        <f>IF(DR!$B460="","",DR!$B460)</f>
        <v/>
      </c>
      <c r="B458" s="5" t="str">
        <f>IF(COUNT($A458)=0,"",IF($A458&lt;&gt;DR!$B460,"ERR",DR!J460))</f>
        <v/>
      </c>
      <c r="C458" s="2" t="str">
        <f>IF(COUNT($A458)=0,"",IF(B458="3E","3E",IF(B458="","I",LOOKUP(B458/D$2,{0,0.4,0.45,0.5,0.55,0.6,0.65,0.7,0.75,0.8,1},{"F","D","C","C+","B-","B","B+","A-","A","A+"}))))</f>
        <v/>
      </c>
      <c r="D458" s="99" t="str">
        <f>IF(COUNT($A458)=0,"",IF(B458="","--",IF(B458="3E","3E",LOOKUP(B458/D$2,{0,0.4,0.45,0.5,0.55,0.6,0.65,0.7,0.75,0.8,1},{0,2,2.25,2.5,2.75,3,3.25,3.5,3.75,4}))))</f>
        <v/>
      </c>
      <c r="E458" s="5" t="str">
        <f>IF(COUNT($A458)=0,"",IF($A458&lt;&gt;DR!$B460,"ERR",DR!R460))</f>
        <v/>
      </c>
      <c r="F458" s="2" t="str">
        <f>IF(COUNT($A458)=0,"",IF(E458="3E","3E",IF(E458="","I",LOOKUP(E458/G$2,{0,0.4,0.45,0.5,0.55,0.6,0.65,0.7,0.75,0.8,1},{"F","D","C","C+","B-","B","B+","A-","A","A+"}))))</f>
        <v/>
      </c>
      <c r="G458" s="99" t="str">
        <f>IF(COUNT($A458)=0,"",IF(E458="","--",IF(E458="3E","3E",LOOKUP(E458/G$2,{0,0.4,0.45,0.5,0.55,0.6,0.65,0.7,0.75,0.8,1},{0,2,2.25,2.5,2.75,3,3.25,3.5,3.75,4}))))</f>
        <v/>
      </c>
      <c r="H458" s="5" t="str">
        <f>IF(COUNT($A458)=0,"",IF($A458&lt;&gt;DR!$B460,"ERR",DR!Z460))</f>
        <v/>
      </c>
      <c r="I458" s="2" t="str">
        <f>IF(COUNT($A458)=0,"",IF(H458="3E","3E",IF(H458="","I",LOOKUP(H458/J$2,{0,0.4,0.45,0.5,0.55,0.6,0.65,0.7,0.75,0.8,1},{"F","D","C","C+","B-","B","B+","A-","A","A+"}))))</f>
        <v/>
      </c>
      <c r="J458" s="99" t="str">
        <f>IF(COUNT($A458)=0,"",IF(H458="","--",IF(H458="3E","3E",LOOKUP(H458/J$2,{0,0.4,0.45,0.5,0.55,0.6,0.65,0.7,0.75,0.8,1},{0,2,2.25,2.5,2.75,3,3.25,3.5,3.75,4}))))</f>
        <v/>
      </c>
      <c r="K458" s="5" t="str">
        <f>IF(COUNT($A458)=0,"",IF($A458&lt;&gt;DR!$B460,"ERR",DR!AH460))</f>
        <v/>
      </c>
      <c r="L458" s="2" t="str">
        <f>IF(COUNT($A458)=0,"",IF(K458="3E","3E",IF(K458="","I",LOOKUP(K458/M$2,{0,0.4,0.45,0.5,0.55,0.6,0.65,0.7,0.75,0.8,1},{"F","D","C","C+","B-","B","B+","A-","A","A+"}))))</f>
        <v/>
      </c>
      <c r="M458" s="99" t="str">
        <f>IF(COUNT($A458)=0,"",IF(K458="","--",IF(K458="3E","3E",LOOKUP(K458/M$2,{0,0.4,0.45,0.5,0.55,0.6,0.65,0.7,0.75,0.8,1},{0,2,2.25,2.5,2.75,3,3.25,3.5,3.75,4}))))</f>
        <v/>
      </c>
      <c r="N458" s="5" t="str">
        <f>IF(COUNT($A458)=0,"",IF($A458&lt;&gt;DR!$B460,"ERR",DR!AP460))</f>
        <v/>
      </c>
      <c r="O458" s="2" t="str">
        <f>IF(COUNT($A458)=0,"",IF(N458="3E","3E",IF(N458="","I",LOOKUP(N458/P$2,{0,0.4,0.45,0.5,0.55,0.6,0.65,0.7,0.75,0.8,1},{"F","D","C","C+","B-","B","B+","A-","A","A+"}))))</f>
        <v/>
      </c>
      <c r="P458" s="99" t="str">
        <f>IF(COUNT($A458)=0,"",IF(N458="","--",IF(N458="3E","3E",LOOKUP(N458/P$2,{0,0.4,0.45,0.5,0.55,0.6,0.65,0.7,0.75,0.8,1},{0,2,2.25,2.5,2.75,3,3.25,3.5,3.75,4}))))</f>
        <v/>
      </c>
      <c r="Q458" s="5" t="str">
        <f>IF(COUNT($A458)=0,"",IF($A458&lt;&gt;DR!$B460,"ERR",DR!AX460))</f>
        <v/>
      </c>
      <c r="R458" s="2" t="str">
        <f>IF(COUNT($A458)=0,"",IF(Q458="3E","3E",IF(Q458="","I",LOOKUP(Q458/S$2,{0,0.4,0.45,0.5,0.55,0.6,0.65,0.7,0.75,0.8,1},{"F","D","C","C+","B-","B","B+","A-","A","A+"}))))</f>
        <v/>
      </c>
      <c r="S458" s="99" t="str">
        <f>IF(COUNT($A458)=0,"",IF(Q458="","--",IF(Q458="3E","3E",LOOKUP(Q458/S$2,{0,0.4,0.45,0.5,0.55,0.6,0.65,0.7,0.75,0.8,1},{0,2,2.25,2.5,2.75,3,3.25,3.5,3.75,4}))))</f>
        <v/>
      </c>
      <c r="T458" s="5" t="str">
        <f>IF(OR(COUNT($A458)=0,DR!BZ460=""),"",IF($A458&lt;&gt;DR!$B460,"ERR",DR!BZ460))</f>
        <v/>
      </c>
      <c r="U458" s="2" t="str">
        <f>IF(COUNT($A458)=0,"",IF(T458="3E","3E",IF(T458="","I",LOOKUP(T458/V$2,{0,0.4,0.45,0.5,0.55,0.6,0.65,0.7,0.75,0.8,1},{"F","D","C","C+","B-","B","B+","A-","A","A+"}))))</f>
        <v/>
      </c>
      <c r="V458" s="99" t="str">
        <f>IF(COUNT($A458)=0,"",IF(T458="","--",IF(T458="3E","3E",LOOKUP(T458/V$2,{0,0.4,0.45,0.5,0.55,0.6,0.65,0.7,0.75,0.8,1},{0,2,2.25,2.5,2.75,3,3.25,3.5,3.75,4}))))</f>
        <v/>
      </c>
      <c r="W458" s="5" t="str">
        <f>IF(COUNT($A458)=0,"",IF($A458&lt;&gt;DR!$B460,"ERR",IF(DR!$A460="IM",DR!CL460,DR!CK460)))</f>
        <v/>
      </c>
      <c r="X458" s="2" t="str">
        <f>IF(COUNT($A458)=0,"",IF(W458="3E","3E",IF(W458="","I",LOOKUP(W458/Y$2,{0,0.4,0.45,0.5,0.55,0.6,0.65,0.7,0.75,0.8,1},{"F","D","C","C+","B-","B","B+","A-","A","A+"}))))</f>
        <v/>
      </c>
      <c r="Y458" s="99" t="str">
        <f>IF(COUNT($A458)=0,"",IF(W458="","--",IF(W458="3E","3E",LOOKUP(W458/Y$2,{0,0.4,0.45,0.5,0.55,0.6,0.65,0.7,0.75,0.8,1},{0,2,2.25,2.5,2.75,3,3.25,3.5,3.75,4}))))</f>
        <v/>
      </c>
      <c r="Z458" s="5" t="str">
        <f>IF(COUNT($A458)=0,"",IF($A458&lt;&gt;DR!$B460,"ERR",DR!BF460))</f>
        <v/>
      </c>
      <c r="AA458" s="2" t="str">
        <f>IF(COUNT($A458)=0,"",IF(Z458="3E","3E",IF(Z458="","I",LOOKUP(Z458/AB$2,{0,0.4,0.45,0.5,0.55,0.6,0.65,0.7,0.75,0.8,1},{"F","D","C","C+","B-","B","B+","A-","A","A+"}))))</f>
        <v/>
      </c>
      <c r="AB458" s="99" t="str">
        <f>IF(COUNT($A458)=0,"",IF(Z458="","--",IF(Z458="3E","3E",LOOKUP(Z458/AB$2,{0,0.4,0.45,0.5,0.55,0.6,0.65,0.7,0.75,0.8,1},{0,2,2.25,2.5,2.75,3,3.25,3.5,3.75,4}))))</f>
        <v/>
      </c>
      <c r="AC458" s="5" t="str">
        <f>IF(COUNT($A458)=0,"",IF($A458&lt;&gt;DR!$B460,"ERR",DR!BG460))</f>
        <v/>
      </c>
      <c r="AD458" s="2" t="str">
        <f>IF(COUNT($A458)=0,"",IF(AC458="3E","3E",IF(AC458="","I",LOOKUP(AC458/AE$2,{0,0.4,0.45,0.5,0.55,0.6,0.65,0.7,0.75,0.8,1},{"F","D","C","C+","B-","B","B+","A-","A","A+"}))))</f>
        <v/>
      </c>
      <c r="AE458" s="99" t="str">
        <f>IF(COUNT($A458)=0,"",IF(AC458="","--",IF(AC458="3E","3E",LOOKUP(AC458/AE$2,{0,0.4,0.45,0.5,0.55,0.6,0.65,0.7,0.75,0.8,1},{0,2,2.25,2.5,2.75,3,3.25,3.5,3.75,4}))))</f>
        <v/>
      </c>
      <c r="AF458" s="5" t="str">
        <f>IF(COUNT($A458)=0,"",IF($A458&lt;&gt;DR!$B460,"ERR",DR!BQ460))</f>
        <v/>
      </c>
      <c r="AG458" s="2" t="str">
        <f>IF(COUNT($A458)=0,"",IF(AF458="3E","3E",IF(AF458="","I",LOOKUP(AF458/AH$2,{0,0.4,0.45,0.5,0.55,0.6,0.65,0.7,0.75,0.8,1},{"F","D","C","C+","B-","B","B+","A-","A","A+"}))))</f>
        <v/>
      </c>
      <c r="AH458" s="99" t="str">
        <f>IF(COUNT($A458)=0,"",IF(AF458="","--",IF(AF458="3E","3E",LOOKUP(AF458/AH$2,{0,0.4,0.45,0.5,0.55,0.6,0.65,0.7,0.75,0.8,1},{0,2,2.25,2.5,2.75,3,3.25,3.5,3.75,4}))))</f>
        <v/>
      </c>
      <c r="AI458" s="5" t="str">
        <f>IF(COUNT($A458)=0,"",IF($A458&lt;&gt;DR!$B460,"ERR",DR!BY460))</f>
        <v/>
      </c>
      <c r="AJ458" s="2" t="str">
        <f>IF(COUNT($A458)=0,"",IF(AI458="3E","3E",IF(AI458="","I",LOOKUP(AI458/AK$2,{0,0.4,0.45,0.5,0.55,0.6,0.65,0.7,0.75,0.8,1},{"F","D","C","C+","B-","B","B+","A-","A","A+"}))))</f>
        <v/>
      </c>
      <c r="AK458" s="103" t="str">
        <f>IF(COUNT($A458)=0,"",IF(AI458="","--",IF(AI458="3E","3E",LOOKUP(AI458/AK$2,{0,0.4,0.45,0.5,0.55,0.6,0.65,0.7,0.75,0.8,1},{0,2,2.25,2.5,2.75,3,3.25,3.5,3.75,4}))))</f>
        <v/>
      </c>
      <c r="AL458" s="94" t="str">
        <f>IFERROR(IF(COUNT($A458)=0,"",IF(COUNT(W458)=0,"--",IF(COUNTIF(B458:AK458,"3E")&gt;0,"3E",SUM(IF(D458&gt;=2,D458*$D$3),IF(G458&gt;=2,G458*$G$3),IF(J458&gt;=2,J458*$J$3),IF(M458&gt;=2,M458*$M$3),IF(P458&gt;=2,P458*$P$3),IF(S458&gt;=2,S458*$S$3),IF(V458&gt;=2,V458*$V$3),IF(Y458&gt;=2,Y458*$Y$3),IF(AB458&gt;=2,AB458*$AB$3),IF(AE458&gt;=2,AE458*$AE$3),IF(AH458&gt;=2,AH458*$AH$3),IF(AK458&gt;=2,AK458*$AK$3))))),"")</f>
        <v/>
      </c>
      <c r="AM458" s="4" t="str">
        <f>IF(COUNT($A458)=0,"",IF(COUNT(W458)=0,"--",IF(COUNTIF(B458:Y458,"3E")&gt;0,"3E",TRUNC(SUM(IF(N(D458)&gt;=2,D$3*D458,0),IF(N(G458)&gt;=2,G$3*G458,0),IF(N(J458)&gt;=2,J$3*J458,0),IF(N(M458)&gt;=2,M$3*M458,0),IF(N(P458)&gt;=2,P$3*P458,0),IF(N(S458)&gt;=2,S$3*S458,0),IF(N(AB458)&gt;=2,AB$3*AB458,0),IF(N(AE458)&gt;=2,AE$3*AE458,0),IF(N(AH458)&gt;=2,AH$3*AH458,0),IF(N(V458)&gt;=2,V$3*V458,0),IF(N(Y458)&gt;=2,Y$3*Y458,0))/TCP,3))))</f>
        <v/>
      </c>
      <c r="AN458" s="2" t="str">
        <f>IFERROR(IF(COUNT($A458)=0,"",IF(COUNT(W458)=0,"--",IF(COUNTIF(B458:AK458,"3E")&gt;0,"3E",SUM(IF(D458&gt;=2,$D$3),IF(G458&gt;=2,$G$3),IF(J458&gt;=2,$J$3),IF(M458&gt;=2,$M$3),IF(P458&gt;=2,$P$3),IF(S458&gt;=2,$S$3),IF(V458&gt;=2,$V$3),IF(Y458&gt;=2,$Y$3),IF(AB458&gt;=2,$AB$3),IF(AE458&gt;=2,$AE$3),IF(AH458&gt;=2,$AH$3),IF(AK458&gt;=2,$AK$3))))),"")</f>
        <v/>
      </c>
      <c r="AO458" s="2" t="str">
        <f>IF(AM458="3E","3E",IF(COUNT($A458)=0,"",IF(COUNT(AK458)=0,"I",LOOKUP(AM458,{0,2,2.25,2.5,2.75,3,3.25,3.5,3.75,4},{"F","D","C","C+","B-","B","B+","A-","A","A+"}))))</f>
        <v/>
      </c>
      <c r="AP458" s="2" t="str">
        <f>IF(AM458="3E","3E",IF(OR(COUNT($A458)=0,COUNT(W458)=0),"",IF(AND(Y458&gt;=2,AM458&gt;=2,AN458&gt;=28),"PASS","FAIL")))</f>
        <v/>
      </c>
      <c r="AQ458" s="2" t="str">
        <f>IF(COUNT($A458)=0,"",IF(AP458="3E","3E",IF(AP458="PASS",CONCATENATE(IF(N(D458)&lt;2,"411F,",""),IF(N(G458)&lt;2,"412F,",""),IF(N(J458)&lt;2,"413F,",""),IF(N(M458)&lt;2,"421F,",""),IF(N(P458)&lt;2,"422F,",""),IF(N(S458)&lt;2,"423F,",""),IF(N(AB458)&lt;2,"431F,",""),IF(N(AE458)&lt;2,"432F,",""),IF(N(AH458)&lt;2,"433F,","")),"")))</f>
        <v/>
      </c>
      <c r="AR458" s="6" t="str">
        <f t="shared" si="8"/>
        <v/>
      </c>
    </row>
    <row r="459" spans="1:44" ht="18.95" customHeight="1" x14ac:dyDescent="0.25">
      <c r="A459" s="93" t="str">
        <f>IF(DR!$B461="","",DR!$B461)</f>
        <v/>
      </c>
      <c r="B459" s="5" t="str">
        <f>IF(COUNT($A459)=0,"",IF($A459&lt;&gt;DR!$B461,"ERR",DR!J461))</f>
        <v/>
      </c>
      <c r="C459" s="2" t="str">
        <f>IF(COUNT($A459)=0,"",IF(B459="3E","3E",IF(B459="","I",LOOKUP(B459/D$2,{0,0.4,0.45,0.5,0.55,0.6,0.65,0.7,0.75,0.8,1},{"F","D","C","C+","B-","B","B+","A-","A","A+"}))))</f>
        <v/>
      </c>
      <c r="D459" s="99" t="str">
        <f>IF(COUNT($A459)=0,"",IF(B459="","--",IF(B459="3E","3E",LOOKUP(B459/D$2,{0,0.4,0.45,0.5,0.55,0.6,0.65,0.7,0.75,0.8,1},{0,2,2.25,2.5,2.75,3,3.25,3.5,3.75,4}))))</f>
        <v/>
      </c>
      <c r="E459" s="5" t="str">
        <f>IF(COUNT($A459)=0,"",IF($A459&lt;&gt;DR!$B461,"ERR",DR!R461))</f>
        <v/>
      </c>
      <c r="F459" s="2" t="str">
        <f>IF(COUNT($A459)=0,"",IF(E459="3E","3E",IF(E459="","I",LOOKUP(E459/G$2,{0,0.4,0.45,0.5,0.55,0.6,0.65,0.7,0.75,0.8,1},{"F","D","C","C+","B-","B","B+","A-","A","A+"}))))</f>
        <v/>
      </c>
      <c r="G459" s="99" t="str">
        <f>IF(COUNT($A459)=0,"",IF(E459="","--",IF(E459="3E","3E",LOOKUP(E459/G$2,{0,0.4,0.45,0.5,0.55,0.6,0.65,0.7,0.75,0.8,1},{0,2,2.25,2.5,2.75,3,3.25,3.5,3.75,4}))))</f>
        <v/>
      </c>
      <c r="H459" s="5" t="str">
        <f>IF(COUNT($A459)=0,"",IF($A459&lt;&gt;DR!$B461,"ERR",DR!Z461))</f>
        <v/>
      </c>
      <c r="I459" s="2" t="str">
        <f>IF(COUNT($A459)=0,"",IF(H459="3E","3E",IF(H459="","I",LOOKUP(H459/J$2,{0,0.4,0.45,0.5,0.55,0.6,0.65,0.7,0.75,0.8,1},{"F","D","C","C+","B-","B","B+","A-","A","A+"}))))</f>
        <v/>
      </c>
      <c r="J459" s="99" t="str">
        <f>IF(COUNT($A459)=0,"",IF(H459="","--",IF(H459="3E","3E",LOOKUP(H459/J$2,{0,0.4,0.45,0.5,0.55,0.6,0.65,0.7,0.75,0.8,1},{0,2,2.25,2.5,2.75,3,3.25,3.5,3.75,4}))))</f>
        <v/>
      </c>
      <c r="K459" s="5" t="str">
        <f>IF(COUNT($A459)=0,"",IF($A459&lt;&gt;DR!$B461,"ERR",DR!AH461))</f>
        <v/>
      </c>
      <c r="L459" s="2" t="str">
        <f>IF(COUNT($A459)=0,"",IF(K459="3E","3E",IF(K459="","I",LOOKUP(K459/M$2,{0,0.4,0.45,0.5,0.55,0.6,0.65,0.7,0.75,0.8,1},{"F","D","C","C+","B-","B","B+","A-","A","A+"}))))</f>
        <v/>
      </c>
      <c r="M459" s="99" t="str">
        <f>IF(COUNT($A459)=0,"",IF(K459="","--",IF(K459="3E","3E",LOOKUP(K459/M$2,{0,0.4,0.45,0.5,0.55,0.6,0.65,0.7,0.75,0.8,1},{0,2,2.25,2.5,2.75,3,3.25,3.5,3.75,4}))))</f>
        <v/>
      </c>
      <c r="N459" s="5" t="str">
        <f>IF(COUNT($A459)=0,"",IF($A459&lt;&gt;DR!$B461,"ERR",DR!AP461))</f>
        <v/>
      </c>
      <c r="O459" s="2" t="str">
        <f>IF(COUNT($A459)=0,"",IF(N459="3E","3E",IF(N459="","I",LOOKUP(N459/P$2,{0,0.4,0.45,0.5,0.55,0.6,0.65,0.7,0.75,0.8,1},{"F","D","C","C+","B-","B","B+","A-","A","A+"}))))</f>
        <v/>
      </c>
      <c r="P459" s="99" t="str">
        <f>IF(COUNT($A459)=0,"",IF(N459="","--",IF(N459="3E","3E",LOOKUP(N459/P$2,{0,0.4,0.45,0.5,0.55,0.6,0.65,0.7,0.75,0.8,1},{0,2,2.25,2.5,2.75,3,3.25,3.5,3.75,4}))))</f>
        <v/>
      </c>
      <c r="Q459" s="5" t="str">
        <f>IF(COUNT($A459)=0,"",IF($A459&lt;&gt;DR!$B461,"ERR",DR!AX461))</f>
        <v/>
      </c>
      <c r="R459" s="2" t="str">
        <f>IF(COUNT($A459)=0,"",IF(Q459="3E","3E",IF(Q459="","I",LOOKUP(Q459/S$2,{0,0.4,0.45,0.5,0.55,0.6,0.65,0.7,0.75,0.8,1},{"F","D","C","C+","B-","B","B+","A-","A","A+"}))))</f>
        <v/>
      </c>
      <c r="S459" s="99" t="str">
        <f>IF(COUNT($A459)=0,"",IF(Q459="","--",IF(Q459="3E","3E",LOOKUP(Q459/S$2,{0,0.4,0.45,0.5,0.55,0.6,0.65,0.7,0.75,0.8,1},{0,2,2.25,2.5,2.75,3,3.25,3.5,3.75,4}))))</f>
        <v/>
      </c>
      <c r="T459" s="5" t="str">
        <f>IF(OR(COUNT($A459)=0,DR!BZ461=""),"",IF($A459&lt;&gt;DR!$B461,"ERR",DR!BZ461))</f>
        <v/>
      </c>
      <c r="U459" s="2" t="str">
        <f>IF(COUNT($A459)=0,"",IF(T459="3E","3E",IF(T459="","I",LOOKUP(T459/V$2,{0,0.4,0.45,0.5,0.55,0.6,0.65,0.7,0.75,0.8,1},{"F","D","C","C+","B-","B","B+","A-","A","A+"}))))</f>
        <v/>
      </c>
      <c r="V459" s="99" t="str">
        <f>IF(COUNT($A459)=0,"",IF(T459="","--",IF(T459="3E","3E",LOOKUP(T459/V$2,{0,0.4,0.45,0.5,0.55,0.6,0.65,0.7,0.75,0.8,1},{0,2,2.25,2.5,2.75,3,3.25,3.5,3.75,4}))))</f>
        <v/>
      </c>
      <c r="W459" s="5" t="str">
        <f>IF(COUNT($A459)=0,"",IF($A459&lt;&gt;DR!$B461,"ERR",IF(DR!$A461="IM",DR!CL461,DR!CK461)))</f>
        <v/>
      </c>
      <c r="X459" s="2" t="str">
        <f>IF(COUNT($A459)=0,"",IF(W459="3E","3E",IF(W459="","I",LOOKUP(W459/Y$2,{0,0.4,0.45,0.5,0.55,0.6,0.65,0.7,0.75,0.8,1},{"F","D","C","C+","B-","B","B+","A-","A","A+"}))))</f>
        <v/>
      </c>
      <c r="Y459" s="99" t="str">
        <f>IF(COUNT($A459)=0,"",IF(W459="","--",IF(W459="3E","3E",LOOKUP(W459/Y$2,{0,0.4,0.45,0.5,0.55,0.6,0.65,0.7,0.75,0.8,1},{0,2,2.25,2.5,2.75,3,3.25,3.5,3.75,4}))))</f>
        <v/>
      </c>
      <c r="Z459" s="5" t="str">
        <f>IF(COUNT($A459)=0,"",IF($A459&lt;&gt;DR!$B461,"ERR",DR!BF461))</f>
        <v/>
      </c>
      <c r="AA459" s="2" t="str">
        <f>IF(COUNT($A459)=0,"",IF(Z459="3E","3E",IF(Z459="","I",LOOKUP(Z459/AB$2,{0,0.4,0.45,0.5,0.55,0.6,0.65,0.7,0.75,0.8,1},{"F","D","C","C+","B-","B","B+","A-","A","A+"}))))</f>
        <v/>
      </c>
      <c r="AB459" s="99" t="str">
        <f>IF(COUNT($A459)=0,"",IF(Z459="","--",IF(Z459="3E","3E",LOOKUP(Z459/AB$2,{0,0.4,0.45,0.5,0.55,0.6,0.65,0.7,0.75,0.8,1},{0,2,2.25,2.5,2.75,3,3.25,3.5,3.75,4}))))</f>
        <v/>
      </c>
      <c r="AC459" s="5" t="str">
        <f>IF(COUNT($A459)=0,"",IF($A459&lt;&gt;DR!$B461,"ERR",DR!BG461))</f>
        <v/>
      </c>
      <c r="AD459" s="2" t="str">
        <f>IF(COUNT($A459)=0,"",IF(AC459="3E","3E",IF(AC459="","I",LOOKUP(AC459/AE$2,{0,0.4,0.45,0.5,0.55,0.6,0.65,0.7,0.75,0.8,1},{"F","D","C","C+","B-","B","B+","A-","A","A+"}))))</f>
        <v/>
      </c>
      <c r="AE459" s="99" t="str">
        <f>IF(COUNT($A459)=0,"",IF(AC459="","--",IF(AC459="3E","3E",LOOKUP(AC459/AE$2,{0,0.4,0.45,0.5,0.55,0.6,0.65,0.7,0.75,0.8,1},{0,2,2.25,2.5,2.75,3,3.25,3.5,3.75,4}))))</f>
        <v/>
      </c>
      <c r="AF459" s="5" t="str">
        <f>IF(COUNT($A459)=0,"",IF($A459&lt;&gt;DR!$B461,"ERR",DR!BQ461))</f>
        <v/>
      </c>
      <c r="AG459" s="2" t="str">
        <f>IF(COUNT($A459)=0,"",IF(AF459="3E","3E",IF(AF459="","I",LOOKUP(AF459/AH$2,{0,0.4,0.45,0.5,0.55,0.6,0.65,0.7,0.75,0.8,1},{"F","D","C","C+","B-","B","B+","A-","A","A+"}))))</f>
        <v/>
      </c>
      <c r="AH459" s="99" t="str">
        <f>IF(COUNT($A459)=0,"",IF(AF459="","--",IF(AF459="3E","3E",LOOKUP(AF459/AH$2,{0,0.4,0.45,0.5,0.55,0.6,0.65,0.7,0.75,0.8,1},{0,2,2.25,2.5,2.75,3,3.25,3.5,3.75,4}))))</f>
        <v/>
      </c>
      <c r="AI459" s="5" t="str">
        <f>IF(COUNT($A459)=0,"",IF($A459&lt;&gt;DR!$B461,"ERR",DR!BY461))</f>
        <v/>
      </c>
      <c r="AJ459" s="2" t="str">
        <f>IF(COUNT($A459)=0,"",IF(AI459="3E","3E",IF(AI459="","I",LOOKUP(AI459/AK$2,{0,0.4,0.45,0.5,0.55,0.6,0.65,0.7,0.75,0.8,1},{"F","D","C","C+","B-","B","B+","A-","A","A+"}))))</f>
        <v/>
      </c>
      <c r="AK459" s="103" t="str">
        <f>IF(COUNT($A459)=0,"",IF(AI459="","--",IF(AI459="3E","3E",LOOKUP(AI459/AK$2,{0,0.4,0.45,0.5,0.55,0.6,0.65,0.7,0.75,0.8,1},{0,2,2.25,2.5,2.75,3,3.25,3.5,3.75,4}))))</f>
        <v/>
      </c>
      <c r="AL459" s="94" t="str">
        <f>IFERROR(IF(COUNT($A459)=0,"",IF(COUNT(W459)=0,"--",IF(COUNTIF(B459:AK459,"3E")&gt;0,"3E",SUM(IF(D459&gt;=2,D459*$D$3),IF(G459&gt;=2,G459*$G$3),IF(J459&gt;=2,J459*$J$3),IF(M459&gt;=2,M459*$M$3),IF(P459&gt;=2,P459*$P$3),IF(S459&gt;=2,S459*$S$3),IF(V459&gt;=2,V459*$V$3),IF(Y459&gt;=2,Y459*$Y$3),IF(AB459&gt;=2,AB459*$AB$3),IF(AE459&gt;=2,AE459*$AE$3),IF(AH459&gt;=2,AH459*$AH$3),IF(AK459&gt;=2,AK459*$AK$3))))),"")</f>
        <v/>
      </c>
      <c r="AM459" s="4" t="str">
        <f>IF(COUNT($A459)=0,"",IF(COUNT(W459)=0,"--",IF(COUNTIF(B459:Y459,"3E")&gt;0,"3E",TRUNC(SUM(IF(N(D459)&gt;=2,D$3*D459,0),IF(N(G459)&gt;=2,G$3*G459,0),IF(N(J459)&gt;=2,J$3*J459,0),IF(N(M459)&gt;=2,M$3*M459,0),IF(N(P459)&gt;=2,P$3*P459,0),IF(N(S459)&gt;=2,S$3*S459,0),IF(N(AB459)&gt;=2,AB$3*AB459,0),IF(N(AE459)&gt;=2,AE$3*AE459,0),IF(N(AH459)&gt;=2,AH$3*AH459,0),IF(N(V459)&gt;=2,V$3*V459,0),IF(N(Y459)&gt;=2,Y$3*Y459,0))/TCP,3))))</f>
        <v/>
      </c>
      <c r="AN459" s="2" t="str">
        <f>IFERROR(IF(COUNT($A459)=0,"",IF(COUNT(W459)=0,"--",IF(COUNTIF(B459:AK459,"3E")&gt;0,"3E",SUM(IF(D459&gt;=2,$D$3),IF(G459&gt;=2,$G$3),IF(J459&gt;=2,$J$3),IF(M459&gt;=2,$M$3),IF(P459&gt;=2,$P$3),IF(S459&gt;=2,$S$3),IF(V459&gt;=2,$V$3),IF(Y459&gt;=2,$Y$3),IF(AB459&gt;=2,$AB$3),IF(AE459&gt;=2,$AE$3),IF(AH459&gt;=2,$AH$3),IF(AK459&gt;=2,$AK$3))))),"")</f>
        <v/>
      </c>
      <c r="AO459" s="2" t="str">
        <f>IF(AM459="3E","3E",IF(COUNT($A459)=0,"",IF(COUNT(AK459)=0,"I",LOOKUP(AM459,{0,2,2.25,2.5,2.75,3,3.25,3.5,3.75,4},{"F","D","C","C+","B-","B","B+","A-","A","A+"}))))</f>
        <v/>
      </c>
      <c r="AP459" s="2" t="str">
        <f>IF(AM459="3E","3E",IF(OR(COUNT($A459)=0,COUNT(W459)=0),"",IF(AND(Y459&gt;=2,AM459&gt;=2,AN459&gt;=28),"PASS","FAIL")))</f>
        <v/>
      </c>
      <c r="AQ459" s="2" t="str">
        <f>IF(COUNT($A459)=0,"",IF(AP459="3E","3E",IF(AP459="PASS",CONCATENATE(IF(N(D459)&lt;2,"411F,",""),IF(N(G459)&lt;2,"412F,",""),IF(N(J459)&lt;2,"413F,",""),IF(N(M459)&lt;2,"421F,",""),IF(N(P459)&lt;2,"422F,",""),IF(N(S459)&lt;2,"423F,",""),IF(N(AB459)&lt;2,"431F,",""),IF(N(AE459)&lt;2,"432F,",""),IF(N(AH459)&lt;2,"433F,","")),"")))</f>
        <v/>
      </c>
      <c r="AR459" s="6" t="str">
        <f t="shared" si="8"/>
        <v/>
      </c>
    </row>
    <row r="460" spans="1:44" ht="18.95" customHeight="1" x14ac:dyDescent="0.25">
      <c r="A460" s="93" t="str">
        <f>IF(DR!$B462="","",DR!$B462)</f>
        <v/>
      </c>
      <c r="B460" s="5" t="str">
        <f>IF(COUNT($A460)=0,"",IF($A460&lt;&gt;DR!$B462,"ERR",DR!J462))</f>
        <v/>
      </c>
      <c r="C460" s="2" t="str">
        <f>IF(COUNT($A460)=0,"",IF(B460="3E","3E",IF(B460="","I",LOOKUP(B460/D$2,{0,0.4,0.45,0.5,0.55,0.6,0.65,0.7,0.75,0.8,1},{"F","D","C","C+","B-","B","B+","A-","A","A+"}))))</f>
        <v/>
      </c>
      <c r="D460" s="99" t="str">
        <f>IF(COUNT($A460)=0,"",IF(B460="","--",IF(B460="3E","3E",LOOKUP(B460/D$2,{0,0.4,0.45,0.5,0.55,0.6,0.65,0.7,0.75,0.8,1},{0,2,2.25,2.5,2.75,3,3.25,3.5,3.75,4}))))</f>
        <v/>
      </c>
      <c r="E460" s="5" t="str">
        <f>IF(COUNT($A460)=0,"",IF($A460&lt;&gt;DR!$B462,"ERR",DR!R462))</f>
        <v/>
      </c>
      <c r="F460" s="2" t="str">
        <f>IF(COUNT($A460)=0,"",IF(E460="3E","3E",IF(E460="","I",LOOKUP(E460/G$2,{0,0.4,0.45,0.5,0.55,0.6,0.65,0.7,0.75,0.8,1},{"F","D","C","C+","B-","B","B+","A-","A","A+"}))))</f>
        <v/>
      </c>
      <c r="G460" s="99" t="str">
        <f>IF(COUNT($A460)=0,"",IF(E460="","--",IF(E460="3E","3E",LOOKUP(E460/G$2,{0,0.4,0.45,0.5,0.55,0.6,0.65,0.7,0.75,0.8,1},{0,2,2.25,2.5,2.75,3,3.25,3.5,3.75,4}))))</f>
        <v/>
      </c>
      <c r="H460" s="5" t="str">
        <f>IF(COUNT($A460)=0,"",IF($A460&lt;&gt;DR!$B462,"ERR",DR!Z462))</f>
        <v/>
      </c>
      <c r="I460" s="2" t="str">
        <f>IF(COUNT($A460)=0,"",IF(H460="3E","3E",IF(H460="","I",LOOKUP(H460/J$2,{0,0.4,0.45,0.5,0.55,0.6,0.65,0.7,0.75,0.8,1},{"F","D","C","C+","B-","B","B+","A-","A","A+"}))))</f>
        <v/>
      </c>
      <c r="J460" s="99" t="str">
        <f>IF(COUNT($A460)=0,"",IF(H460="","--",IF(H460="3E","3E",LOOKUP(H460/J$2,{0,0.4,0.45,0.5,0.55,0.6,0.65,0.7,0.75,0.8,1},{0,2,2.25,2.5,2.75,3,3.25,3.5,3.75,4}))))</f>
        <v/>
      </c>
      <c r="K460" s="5" t="str">
        <f>IF(COUNT($A460)=0,"",IF($A460&lt;&gt;DR!$B462,"ERR",DR!AH462))</f>
        <v/>
      </c>
      <c r="L460" s="2" t="str">
        <f>IF(COUNT($A460)=0,"",IF(K460="3E","3E",IF(K460="","I",LOOKUP(K460/M$2,{0,0.4,0.45,0.5,0.55,0.6,0.65,0.7,0.75,0.8,1},{"F","D","C","C+","B-","B","B+","A-","A","A+"}))))</f>
        <v/>
      </c>
      <c r="M460" s="99" t="str">
        <f>IF(COUNT($A460)=0,"",IF(K460="","--",IF(K460="3E","3E",LOOKUP(K460/M$2,{0,0.4,0.45,0.5,0.55,0.6,0.65,0.7,0.75,0.8,1},{0,2,2.25,2.5,2.75,3,3.25,3.5,3.75,4}))))</f>
        <v/>
      </c>
      <c r="N460" s="5" t="str">
        <f>IF(COUNT($A460)=0,"",IF($A460&lt;&gt;DR!$B462,"ERR",DR!AP462))</f>
        <v/>
      </c>
      <c r="O460" s="2" t="str">
        <f>IF(COUNT($A460)=0,"",IF(N460="3E","3E",IF(N460="","I",LOOKUP(N460/P$2,{0,0.4,0.45,0.5,0.55,0.6,0.65,0.7,0.75,0.8,1},{"F","D","C","C+","B-","B","B+","A-","A","A+"}))))</f>
        <v/>
      </c>
      <c r="P460" s="99" t="str">
        <f>IF(COUNT($A460)=0,"",IF(N460="","--",IF(N460="3E","3E",LOOKUP(N460/P$2,{0,0.4,0.45,0.5,0.55,0.6,0.65,0.7,0.75,0.8,1},{0,2,2.25,2.5,2.75,3,3.25,3.5,3.75,4}))))</f>
        <v/>
      </c>
      <c r="Q460" s="5" t="str">
        <f>IF(COUNT($A460)=0,"",IF($A460&lt;&gt;DR!$B462,"ERR",DR!AX462))</f>
        <v/>
      </c>
      <c r="R460" s="2" t="str">
        <f>IF(COUNT($A460)=0,"",IF(Q460="3E","3E",IF(Q460="","I",LOOKUP(Q460/S$2,{0,0.4,0.45,0.5,0.55,0.6,0.65,0.7,0.75,0.8,1},{"F","D","C","C+","B-","B","B+","A-","A","A+"}))))</f>
        <v/>
      </c>
      <c r="S460" s="99" t="str">
        <f>IF(COUNT($A460)=0,"",IF(Q460="","--",IF(Q460="3E","3E",LOOKUP(Q460/S$2,{0,0.4,0.45,0.5,0.55,0.6,0.65,0.7,0.75,0.8,1},{0,2,2.25,2.5,2.75,3,3.25,3.5,3.75,4}))))</f>
        <v/>
      </c>
      <c r="T460" s="5" t="str">
        <f>IF(OR(COUNT($A460)=0,DR!BZ462=""),"",IF($A460&lt;&gt;DR!$B462,"ERR",DR!BZ462))</f>
        <v/>
      </c>
      <c r="U460" s="2" t="str">
        <f>IF(COUNT($A460)=0,"",IF(T460="3E","3E",IF(T460="","I",LOOKUP(T460/V$2,{0,0.4,0.45,0.5,0.55,0.6,0.65,0.7,0.75,0.8,1},{"F","D","C","C+","B-","B","B+","A-","A","A+"}))))</f>
        <v/>
      </c>
      <c r="V460" s="99" t="str">
        <f>IF(COUNT($A460)=0,"",IF(T460="","--",IF(T460="3E","3E",LOOKUP(T460/V$2,{0,0.4,0.45,0.5,0.55,0.6,0.65,0.7,0.75,0.8,1},{0,2,2.25,2.5,2.75,3,3.25,3.5,3.75,4}))))</f>
        <v/>
      </c>
      <c r="W460" s="5" t="str">
        <f>IF(COUNT($A460)=0,"",IF($A460&lt;&gt;DR!$B462,"ERR",IF(DR!$A462="IM",DR!CL462,DR!CK462)))</f>
        <v/>
      </c>
      <c r="X460" s="2" t="str">
        <f>IF(COUNT($A460)=0,"",IF(W460="3E","3E",IF(W460="","I",LOOKUP(W460/Y$2,{0,0.4,0.45,0.5,0.55,0.6,0.65,0.7,0.75,0.8,1},{"F","D","C","C+","B-","B","B+","A-","A","A+"}))))</f>
        <v/>
      </c>
      <c r="Y460" s="99" t="str">
        <f>IF(COUNT($A460)=0,"",IF(W460="","--",IF(W460="3E","3E",LOOKUP(W460/Y$2,{0,0.4,0.45,0.5,0.55,0.6,0.65,0.7,0.75,0.8,1},{0,2,2.25,2.5,2.75,3,3.25,3.5,3.75,4}))))</f>
        <v/>
      </c>
      <c r="Z460" s="5" t="str">
        <f>IF(COUNT($A460)=0,"",IF($A460&lt;&gt;DR!$B462,"ERR",DR!BF462))</f>
        <v/>
      </c>
      <c r="AA460" s="2" t="str">
        <f>IF(COUNT($A460)=0,"",IF(Z460="3E","3E",IF(Z460="","I",LOOKUP(Z460/AB$2,{0,0.4,0.45,0.5,0.55,0.6,0.65,0.7,0.75,0.8,1},{"F","D","C","C+","B-","B","B+","A-","A","A+"}))))</f>
        <v/>
      </c>
      <c r="AB460" s="99" t="str">
        <f>IF(COUNT($A460)=0,"",IF(Z460="","--",IF(Z460="3E","3E",LOOKUP(Z460/AB$2,{0,0.4,0.45,0.5,0.55,0.6,0.65,0.7,0.75,0.8,1},{0,2,2.25,2.5,2.75,3,3.25,3.5,3.75,4}))))</f>
        <v/>
      </c>
      <c r="AC460" s="5" t="str">
        <f>IF(COUNT($A460)=0,"",IF($A460&lt;&gt;DR!$B462,"ERR",DR!BG462))</f>
        <v/>
      </c>
      <c r="AD460" s="2" t="str">
        <f>IF(COUNT($A460)=0,"",IF(AC460="3E","3E",IF(AC460="","I",LOOKUP(AC460/AE$2,{0,0.4,0.45,0.5,0.55,0.6,0.65,0.7,0.75,0.8,1},{"F","D","C","C+","B-","B","B+","A-","A","A+"}))))</f>
        <v/>
      </c>
      <c r="AE460" s="99" t="str">
        <f>IF(COUNT($A460)=0,"",IF(AC460="","--",IF(AC460="3E","3E",LOOKUP(AC460/AE$2,{0,0.4,0.45,0.5,0.55,0.6,0.65,0.7,0.75,0.8,1},{0,2,2.25,2.5,2.75,3,3.25,3.5,3.75,4}))))</f>
        <v/>
      </c>
      <c r="AF460" s="5" t="str">
        <f>IF(COUNT($A460)=0,"",IF($A460&lt;&gt;DR!$B462,"ERR",DR!BQ462))</f>
        <v/>
      </c>
      <c r="AG460" s="2" t="str">
        <f>IF(COUNT($A460)=0,"",IF(AF460="3E","3E",IF(AF460="","I",LOOKUP(AF460/AH$2,{0,0.4,0.45,0.5,0.55,0.6,0.65,0.7,0.75,0.8,1},{"F","D","C","C+","B-","B","B+","A-","A","A+"}))))</f>
        <v/>
      </c>
      <c r="AH460" s="99" t="str">
        <f>IF(COUNT($A460)=0,"",IF(AF460="","--",IF(AF460="3E","3E",LOOKUP(AF460/AH$2,{0,0.4,0.45,0.5,0.55,0.6,0.65,0.7,0.75,0.8,1},{0,2,2.25,2.5,2.75,3,3.25,3.5,3.75,4}))))</f>
        <v/>
      </c>
      <c r="AI460" s="5" t="str">
        <f>IF(COUNT($A460)=0,"",IF($A460&lt;&gt;DR!$B462,"ERR",DR!BY462))</f>
        <v/>
      </c>
      <c r="AJ460" s="2" t="str">
        <f>IF(COUNT($A460)=0,"",IF(AI460="3E","3E",IF(AI460="","I",LOOKUP(AI460/AK$2,{0,0.4,0.45,0.5,0.55,0.6,0.65,0.7,0.75,0.8,1},{"F","D","C","C+","B-","B","B+","A-","A","A+"}))))</f>
        <v/>
      </c>
      <c r="AK460" s="103" t="str">
        <f>IF(COUNT($A460)=0,"",IF(AI460="","--",IF(AI460="3E","3E",LOOKUP(AI460/AK$2,{0,0.4,0.45,0.5,0.55,0.6,0.65,0.7,0.75,0.8,1},{0,2,2.25,2.5,2.75,3,3.25,3.5,3.75,4}))))</f>
        <v/>
      </c>
      <c r="AL460" s="94" t="str">
        <f>IFERROR(IF(COUNT($A460)=0,"",IF(COUNT(W460)=0,"--",IF(COUNTIF(B460:AK460,"3E")&gt;0,"3E",SUM(IF(D460&gt;=2,D460*$D$3),IF(G460&gt;=2,G460*$G$3),IF(J460&gt;=2,J460*$J$3),IF(M460&gt;=2,M460*$M$3),IF(P460&gt;=2,P460*$P$3),IF(S460&gt;=2,S460*$S$3),IF(V460&gt;=2,V460*$V$3),IF(Y460&gt;=2,Y460*$Y$3),IF(AB460&gt;=2,AB460*$AB$3),IF(AE460&gt;=2,AE460*$AE$3),IF(AH460&gt;=2,AH460*$AH$3),IF(AK460&gt;=2,AK460*$AK$3))))),"")</f>
        <v/>
      </c>
      <c r="AM460" s="4" t="str">
        <f>IF(COUNT($A460)=0,"",IF(COUNT(W460)=0,"--",IF(COUNTIF(B460:Y460,"3E")&gt;0,"3E",TRUNC(SUM(IF(N(D460)&gt;=2,D$3*D460,0),IF(N(G460)&gt;=2,G$3*G460,0),IF(N(J460)&gt;=2,J$3*J460,0),IF(N(M460)&gt;=2,M$3*M460,0),IF(N(P460)&gt;=2,P$3*P460,0),IF(N(S460)&gt;=2,S$3*S460,0),IF(N(AB460)&gt;=2,AB$3*AB460,0),IF(N(AE460)&gt;=2,AE$3*AE460,0),IF(N(AH460)&gt;=2,AH$3*AH460,0),IF(N(V460)&gt;=2,V$3*V460,0),IF(N(Y460)&gt;=2,Y$3*Y460,0))/TCP,3))))</f>
        <v/>
      </c>
      <c r="AN460" s="2" t="str">
        <f>IFERROR(IF(COUNT($A460)=0,"",IF(COUNT(W460)=0,"--",IF(COUNTIF(B460:AK460,"3E")&gt;0,"3E",SUM(IF(D460&gt;=2,$D$3),IF(G460&gt;=2,$G$3),IF(J460&gt;=2,$J$3),IF(M460&gt;=2,$M$3),IF(P460&gt;=2,$P$3),IF(S460&gt;=2,$S$3),IF(V460&gt;=2,$V$3),IF(Y460&gt;=2,$Y$3),IF(AB460&gt;=2,$AB$3),IF(AE460&gt;=2,$AE$3),IF(AH460&gt;=2,$AH$3),IF(AK460&gt;=2,$AK$3))))),"")</f>
        <v/>
      </c>
      <c r="AO460" s="2" t="str">
        <f>IF(AM460="3E","3E",IF(COUNT($A460)=0,"",IF(COUNT(AK460)=0,"I",LOOKUP(AM460,{0,2,2.25,2.5,2.75,3,3.25,3.5,3.75,4},{"F","D","C","C+","B-","B","B+","A-","A","A+"}))))</f>
        <v/>
      </c>
      <c r="AP460" s="2" t="str">
        <f>IF(AM460="3E","3E",IF(OR(COUNT($A460)=0,COUNT(W460)=0),"",IF(AND(Y460&gt;=2,AM460&gt;=2,AN460&gt;=28),"PASS","FAIL")))</f>
        <v/>
      </c>
      <c r="AQ460" s="2" t="str">
        <f>IF(COUNT($A460)=0,"",IF(AP460="3E","3E",IF(AP460="PASS",CONCATENATE(IF(N(D460)&lt;2,"411F,",""),IF(N(G460)&lt;2,"412F,",""),IF(N(J460)&lt;2,"413F,",""),IF(N(M460)&lt;2,"421F,",""),IF(N(P460)&lt;2,"422F,",""),IF(N(S460)&lt;2,"423F,",""),IF(N(AB460)&lt;2,"431F,",""),IF(N(AE460)&lt;2,"432F,",""),IF(N(AH460)&lt;2,"433F,","")),"")))</f>
        <v/>
      </c>
      <c r="AR460" s="6" t="str">
        <f t="shared" si="8"/>
        <v/>
      </c>
    </row>
    <row r="461" spans="1:44" ht="18.95" customHeight="1" x14ac:dyDescent="0.25">
      <c r="A461" s="93" t="str">
        <f>IF(DR!$B463="","",DR!$B463)</f>
        <v/>
      </c>
      <c r="B461" s="5" t="str">
        <f>IF(COUNT($A461)=0,"",IF($A461&lt;&gt;DR!$B463,"ERR",DR!J463))</f>
        <v/>
      </c>
      <c r="C461" s="2" t="str">
        <f>IF(COUNT($A461)=0,"",IF(B461="3E","3E",IF(B461="","I",LOOKUP(B461/D$2,{0,0.4,0.45,0.5,0.55,0.6,0.65,0.7,0.75,0.8,1},{"F","D","C","C+","B-","B","B+","A-","A","A+"}))))</f>
        <v/>
      </c>
      <c r="D461" s="99" t="str">
        <f>IF(COUNT($A461)=0,"",IF(B461="","--",IF(B461="3E","3E",LOOKUP(B461/D$2,{0,0.4,0.45,0.5,0.55,0.6,0.65,0.7,0.75,0.8,1},{0,2,2.25,2.5,2.75,3,3.25,3.5,3.75,4}))))</f>
        <v/>
      </c>
      <c r="E461" s="5" t="str">
        <f>IF(COUNT($A461)=0,"",IF($A461&lt;&gt;DR!$B463,"ERR",DR!R463))</f>
        <v/>
      </c>
      <c r="F461" s="2" t="str">
        <f>IF(COUNT($A461)=0,"",IF(E461="3E","3E",IF(E461="","I",LOOKUP(E461/G$2,{0,0.4,0.45,0.5,0.55,0.6,0.65,0.7,0.75,0.8,1},{"F","D","C","C+","B-","B","B+","A-","A","A+"}))))</f>
        <v/>
      </c>
      <c r="G461" s="99" t="str">
        <f>IF(COUNT($A461)=0,"",IF(E461="","--",IF(E461="3E","3E",LOOKUP(E461/G$2,{0,0.4,0.45,0.5,0.55,0.6,0.65,0.7,0.75,0.8,1},{0,2,2.25,2.5,2.75,3,3.25,3.5,3.75,4}))))</f>
        <v/>
      </c>
      <c r="H461" s="5" t="str">
        <f>IF(COUNT($A461)=0,"",IF($A461&lt;&gt;DR!$B463,"ERR",DR!Z463))</f>
        <v/>
      </c>
      <c r="I461" s="2" t="str">
        <f>IF(COUNT($A461)=0,"",IF(H461="3E","3E",IF(H461="","I",LOOKUP(H461/J$2,{0,0.4,0.45,0.5,0.55,0.6,0.65,0.7,0.75,0.8,1},{"F","D","C","C+","B-","B","B+","A-","A","A+"}))))</f>
        <v/>
      </c>
      <c r="J461" s="99" t="str">
        <f>IF(COUNT($A461)=0,"",IF(H461="","--",IF(H461="3E","3E",LOOKUP(H461/J$2,{0,0.4,0.45,0.5,0.55,0.6,0.65,0.7,0.75,0.8,1},{0,2,2.25,2.5,2.75,3,3.25,3.5,3.75,4}))))</f>
        <v/>
      </c>
      <c r="K461" s="5" t="str">
        <f>IF(COUNT($A461)=0,"",IF($A461&lt;&gt;DR!$B463,"ERR",DR!AH463))</f>
        <v/>
      </c>
      <c r="L461" s="2" t="str">
        <f>IF(COUNT($A461)=0,"",IF(K461="3E","3E",IF(K461="","I",LOOKUP(K461/M$2,{0,0.4,0.45,0.5,0.55,0.6,0.65,0.7,0.75,0.8,1},{"F","D","C","C+","B-","B","B+","A-","A","A+"}))))</f>
        <v/>
      </c>
      <c r="M461" s="99" t="str">
        <f>IF(COUNT($A461)=0,"",IF(K461="","--",IF(K461="3E","3E",LOOKUP(K461/M$2,{0,0.4,0.45,0.5,0.55,0.6,0.65,0.7,0.75,0.8,1},{0,2,2.25,2.5,2.75,3,3.25,3.5,3.75,4}))))</f>
        <v/>
      </c>
      <c r="N461" s="5" t="str">
        <f>IF(COUNT($A461)=0,"",IF($A461&lt;&gt;DR!$B463,"ERR",DR!AP463))</f>
        <v/>
      </c>
      <c r="O461" s="2" t="str">
        <f>IF(COUNT($A461)=0,"",IF(N461="3E","3E",IF(N461="","I",LOOKUP(N461/P$2,{0,0.4,0.45,0.5,0.55,0.6,0.65,0.7,0.75,0.8,1},{"F","D","C","C+","B-","B","B+","A-","A","A+"}))))</f>
        <v/>
      </c>
      <c r="P461" s="99" t="str">
        <f>IF(COUNT($A461)=0,"",IF(N461="","--",IF(N461="3E","3E",LOOKUP(N461/P$2,{0,0.4,0.45,0.5,0.55,0.6,0.65,0.7,0.75,0.8,1},{0,2,2.25,2.5,2.75,3,3.25,3.5,3.75,4}))))</f>
        <v/>
      </c>
      <c r="Q461" s="5" t="str">
        <f>IF(COUNT($A461)=0,"",IF($A461&lt;&gt;DR!$B463,"ERR",DR!AX463))</f>
        <v/>
      </c>
      <c r="R461" s="2" t="str">
        <f>IF(COUNT($A461)=0,"",IF(Q461="3E","3E",IF(Q461="","I",LOOKUP(Q461/S$2,{0,0.4,0.45,0.5,0.55,0.6,0.65,0.7,0.75,0.8,1},{"F","D","C","C+","B-","B","B+","A-","A","A+"}))))</f>
        <v/>
      </c>
      <c r="S461" s="99" t="str">
        <f>IF(COUNT($A461)=0,"",IF(Q461="","--",IF(Q461="3E","3E",LOOKUP(Q461/S$2,{0,0.4,0.45,0.5,0.55,0.6,0.65,0.7,0.75,0.8,1},{0,2,2.25,2.5,2.75,3,3.25,3.5,3.75,4}))))</f>
        <v/>
      </c>
      <c r="T461" s="5" t="str">
        <f>IF(OR(COUNT($A461)=0,DR!BZ463=""),"",IF($A461&lt;&gt;DR!$B463,"ERR",DR!BZ463))</f>
        <v/>
      </c>
      <c r="U461" s="2" t="str">
        <f>IF(COUNT($A461)=0,"",IF(T461="3E","3E",IF(T461="","I",LOOKUP(T461/V$2,{0,0.4,0.45,0.5,0.55,0.6,0.65,0.7,0.75,0.8,1},{"F","D","C","C+","B-","B","B+","A-","A","A+"}))))</f>
        <v/>
      </c>
      <c r="V461" s="99" t="str">
        <f>IF(COUNT($A461)=0,"",IF(T461="","--",IF(T461="3E","3E",LOOKUP(T461/V$2,{0,0.4,0.45,0.5,0.55,0.6,0.65,0.7,0.75,0.8,1},{0,2,2.25,2.5,2.75,3,3.25,3.5,3.75,4}))))</f>
        <v/>
      </c>
      <c r="W461" s="5" t="str">
        <f>IF(COUNT($A461)=0,"",IF($A461&lt;&gt;DR!$B463,"ERR",IF(DR!$A463="IM",DR!CL463,DR!CK463)))</f>
        <v/>
      </c>
      <c r="X461" s="2" t="str">
        <f>IF(COUNT($A461)=0,"",IF(W461="3E","3E",IF(W461="","I",LOOKUP(W461/Y$2,{0,0.4,0.45,0.5,0.55,0.6,0.65,0.7,0.75,0.8,1},{"F","D","C","C+","B-","B","B+","A-","A","A+"}))))</f>
        <v/>
      </c>
      <c r="Y461" s="99" t="str">
        <f>IF(COUNT($A461)=0,"",IF(W461="","--",IF(W461="3E","3E",LOOKUP(W461/Y$2,{0,0.4,0.45,0.5,0.55,0.6,0.65,0.7,0.75,0.8,1},{0,2,2.25,2.5,2.75,3,3.25,3.5,3.75,4}))))</f>
        <v/>
      </c>
      <c r="Z461" s="5" t="str">
        <f>IF(COUNT($A461)=0,"",IF($A461&lt;&gt;DR!$B463,"ERR",DR!BF463))</f>
        <v/>
      </c>
      <c r="AA461" s="2" t="str">
        <f>IF(COUNT($A461)=0,"",IF(Z461="3E","3E",IF(Z461="","I",LOOKUP(Z461/AB$2,{0,0.4,0.45,0.5,0.55,0.6,0.65,0.7,0.75,0.8,1},{"F","D","C","C+","B-","B","B+","A-","A","A+"}))))</f>
        <v/>
      </c>
      <c r="AB461" s="99" t="str">
        <f>IF(COUNT($A461)=0,"",IF(Z461="","--",IF(Z461="3E","3E",LOOKUP(Z461/AB$2,{0,0.4,0.45,0.5,0.55,0.6,0.65,0.7,0.75,0.8,1},{0,2,2.25,2.5,2.75,3,3.25,3.5,3.75,4}))))</f>
        <v/>
      </c>
      <c r="AC461" s="5" t="str">
        <f>IF(COUNT($A461)=0,"",IF($A461&lt;&gt;DR!$B463,"ERR",DR!BG463))</f>
        <v/>
      </c>
      <c r="AD461" s="2" t="str">
        <f>IF(COUNT($A461)=0,"",IF(AC461="3E","3E",IF(AC461="","I",LOOKUP(AC461/AE$2,{0,0.4,0.45,0.5,0.55,0.6,0.65,0.7,0.75,0.8,1},{"F","D","C","C+","B-","B","B+","A-","A","A+"}))))</f>
        <v/>
      </c>
      <c r="AE461" s="99" t="str">
        <f>IF(COUNT($A461)=0,"",IF(AC461="","--",IF(AC461="3E","3E",LOOKUP(AC461/AE$2,{0,0.4,0.45,0.5,0.55,0.6,0.65,0.7,0.75,0.8,1},{0,2,2.25,2.5,2.75,3,3.25,3.5,3.75,4}))))</f>
        <v/>
      </c>
      <c r="AF461" s="5" t="str">
        <f>IF(COUNT($A461)=0,"",IF($A461&lt;&gt;DR!$B463,"ERR",DR!BQ463))</f>
        <v/>
      </c>
      <c r="AG461" s="2" t="str">
        <f>IF(COUNT($A461)=0,"",IF(AF461="3E","3E",IF(AF461="","I",LOOKUP(AF461/AH$2,{0,0.4,0.45,0.5,0.55,0.6,0.65,0.7,0.75,0.8,1},{"F","D","C","C+","B-","B","B+","A-","A","A+"}))))</f>
        <v/>
      </c>
      <c r="AH461" s="99" t="str">
        <f>IF(COUNT($A461)=0,"",IF(AF461="","--",IF(AF461="3E","3E",LOOKUP(AF461/AH$2,{0,0.4,0.45,0.5,0.55,0.6,0.65,0.7,0.75,0.8,1},{0,2,2.25,2.5,2.75,3,3.25,3.5,3.75,4}))))</f>
        <v/>
      </c>
      <c r="AI461" s="5" t="str">
        <f>IF(COUNT($A461)=0,"",IF($A461&lt;&gt;DR!$B463,"ERR",DR!BY463))</f>
        <v/>
      </c>
      <c r="AJ461" s="2" t="str">
        <f>IF(COUNT($A461)=0,"",IF(AI461="3E","3E",IF(AI461="","I",LOOKUP(AI461/AK$2,{0,0.4,0.45,0.5,0.55,0.6,0.65,0.7,0.75,0.8,1},{"F","D","C","C+","B-","B","B+","A-","A","A+"}))))</f>
        <v/>
      </c>
      <c r="AK461" s="103" t="str">
        <f>IF(COUNT($A461)=0,"",IF(AI461="","--",IF(AI461="3E","3E",LOOKUP(AI461/AK$2,{0,0.4,0.45,0.5,0.55,0.6,0.65,0.7,0.75,0.8,1},{0,2,2.25,2.5,2.75,3,3.25,3.5,3.75,4}))))</f>
        <v/>
      </c>
      <c r="AL461" s="94" t="str">
        <f>IFERROR(IF(COUNT($A461)=0,"",IF(COUNT(W461)=0,"--",IF(COUNTIF(B461:AK461,"3E")&gt;0,"3E",SUM(IF(D461&gt;=2,D461*$D$3),IF(G461&gt;=2,G461*$G$3),IF(J461&gt;=2,J461*$J$3),IF(M461&gt;=2,M461*$M$3),IF(P461&gt;=2,P461*$P$3),IF(S461&gt;=2,S461*$S$3),IF(V461&gt;=2,V461*$V$3),IF(Y461&gt;=2,Y461*$Y$3),IF(AB461&gt;=2,AB461*$AB$3),IF(AE461&gt;=2,AE461*$AE$3),IF(AH461&gt;=2,AH461*$AH$3),IF(AK461&gt;=2,AK461*$AK$3))))),"")</f>
        <v/>
      </c>
      <c r="AM461" s="4" t="str">
        <f>IF(COUNT($A461)=0,"",IF(COUNT(W461)=0,"--",IF(COUNTIF(B461:Y461,"3E")&gt;0,"3E",TRUNC(SUM(IF(N(D461)&gt;=2,D$3*D461,0),IF(N(G461)&gt;=2,G$3*G461,0),IF(N(J461)&gt;=2,J$3*J461,0),IF(N(M461)&gt;=2,M$3*M461,0),IF(N(P461)&gt;=2,P$3*P461,0),IF(N(S461)&gt;=2,S$3*S461,0),IF(N(AB461)&gt;=2,AB$3*AB461,0),IF(N(AE461)&gt;=2,AE$3*AE461,0),IF(N(AH461)&gt;=2,AH$3*AH461,0),IF(N(V461)&gt;=2,V$3*V461,0),IF(N(Y461)&gt;=2,Y$3*Y461,0))/TCP,3))))</f>
        <v/>
      </c>
      <c r="AN461" s="2" t="str">
        <f>IFERROR(IF(COUNT($A461)=0,"",IF(COUNT(W461)=0,"--",IF(COUNTIF(B461:AK461,"3E")&gt;0,"3E",SUM(IF(D461&gt;=2,$D$3),IF(G461&gt;=2,$G$3),IF(J461&gt;=2,$J$3),IF(M461&gt;=2,$M$3),IF(P461&gt;=2,$P$3),IF(S461&gt;=2,$S$3),IF(V461&gt;=2,$V$3),IF(Y461&gt;=2,$Y$3),IF(AB461&gt;=2,$AB$3),IF(AE461&gt;=2,$AE$3),IF(AH461&gt;=2,$AH$3),IF(AK461&gt;=2,$AK$3))))),"")</f>
        <v/>
      </c>
      <c r="AO461" s="2" t="str">
        <f>IF(AM461="3E","3E",IF(COUNT($A461)=0,"",IF(COUNT(AK461)=0,"I",LOOKUP(AM461,{0,2,2.25,2.5,2.75,3,3.25,3.5,3.75,4},{"F","D","C","C+","B-","B","B+","A-","A","A+"}))))</f>
        <v/>
      </c>
      <c r="AP461" s="2" t="str">
        <f>IF(AM461="3E","3E",IF(OR(COUNT($A461)=0,COUNT(W461)=0),"",IF(AND(Y461&gt;=2,AM461&gt;=2,AN461&gt;=28),"PASS","FAIL")))</f>
        <v/>
      </c>
      <c r="AQ461" s="2" t="str">
        <f>IF(COUNT($A461)=0,"",IF(AP461="3E","3E",IF(AP461="PASS",CONCATENATE(IF(N(D461)&lt;2,"411F,",""),IF(N(G461)&lt;2,"412F,",""),IF(N(J461)&lt;2,"413F,",""),IF(N(M461)&lt;2,"421F,",""),IF(N(P461)&lt;2,"422F,",""),IF(N(S461)&lt;2,"423F,",""),IF(N(AB461)&lt;2,"431F,",""),IF(N(AE461)&lt;2,"432F,",""),IF(N(AH461)&lt;2,"433F,","")),"")))</f>
        <v/>
      </c>
      <c r="AR461" s="6" t="str">
        <f t="shared" si="8"/>
        <v/>
      </c>
    </row>
    <row r="462" spans="1:44" ht="18.95" customHeight="1" x14ac:dyDescent="0.25">
      <c r="A462" s="93" t="str">
        <f>IF(DR!$B464="","",DR!$B464)</f>
        <v/>
      </c>
      <c r="B462" s="5" t="str">
        <f>IF(COUNT($A462)=0,"",IF($A462&lt;&gt;DR!$B464,"ERR",DR!J464))</f>
        <v/>
      </c>
      <c r="C462" s="2" t="str">
        <f>IF(COUNT($A462)=0,"",IF(B462="3E","3E",IF(B462="","I",LOOKUP(B462/D$2,{0,0.4,0.45,0.5,0.55,0.6,0.65,0.7,0.75,0.8,1},{"F","D","C","C+","B-","B","B+","A-","A","A+"}))))</f>
        <v/>
      </c>
      <c r="D462" s="99" t="str">
        <f>IF(COUNT($A462)=0,"",IF(B462="","--",IF(B462="3E","3E",LOOKUP(B462/D$2,{0,0.4,0.45,0.5,0.55,0.6,0.65,0.7,0.75,0.8,1},{0,2,2.25,2.5,2.75,3,3.25,3.5,3.75,4}))))</f>
        <v/>
      </c>
      <c r="E462" s="5" t="str">
        <f>IF(COUNT($A462)=0,"",IF($A462&lt;&gt;DR!$B464,"ERR",DR!R464))</f>
        <v/>
      </c>
      <c r="F462" s="2" t="str">
        <f>IF(COUNT($A462)=0,"",IF(E462="3E","3E",IF(E462="","I",LOOKUP(E462/G$2,{0,0.4,0.45,0.5,0.55,0.6,0.65,0.7,0.75,0.8,1},{"F","D","C","C+","B-","B","B+","A-","A","A+"}))))</f>
        <v/>
      </c>
      <c r="G462" s="99" t="str">
        <f>IF(COUNT($A462)=0,"",IF(E462="","--",IF(E462="3E","3E",LOOKUP(E462/G$2,{0,0.4,0.45,0.5,0.55,0.6,0.65,0.7,0.75,0.8,1},{0,2,2.25,2.5,2.75,3,3.25,3.5,3.75,4}))))</f>
        <v/>
      </c>
      <c r="H462" s="5" t="str">
        <f>IF(COUNT($A462)=0,"",IF($A462&lt;&gt;DR!$B464,"ERR",DR!Z464))</f>
        <v/>
      </c>
      <c r="I462" s="2" t="str">
        <f>IF(COUNT($A462)=0,"",IF(H462="3E","3E",IF(H462="","I",LOOKUP(H462/J$2,{0,0.4,0.45,0.5,0.55,0.6,0.65,0.7,0.75,0.8,1},{"F","D","C","C+","B-","B","B+","A-","A","A+"}))))</f>
        <v/>
      </c>
      <c r="J462" s="99" t="str">
        <f>IF(COUNT($A462)=0,"",IF(H462="","--",IF(H462="3E","3E",LOOKUP(H462/J$2,{0,0.4,0.45,0.5,0.55,0.6,0.65,0.7,0.75,0.8,1},{0,2,2.25,2.5,2.75,3,3.25,3.5,3.75,4}))))</f>
        <v/>
      </c>
      <c r="K462" s="5" t="str">
        <f>IF(COUNT($A462)=0,"",IF($A462&lt;&gt;DR!$B464,"ERR",DR!AH464))</f>
        <v/>
      </c>
      <c r="L462" s="2" t="str">
        <f>IF(COUNT($A462)=0,"",IF(K462="3E","3E",IF(K462="","I",LOOKUP(K462/M$2,{0,0.4,0.45,0.5,0.55,0.6,0.65,0.7,0.75,0.8,1},{"F","D","C","C+","B-","B","B+","A-","A","A+"}))))</f>
        <v/>
      </c>
      <c r="M462" s="99" t="str">
        <f>IF(COUNT($A462)=0,"",IF(K462="","--",IF(K462="3E","3E",LOOKUP(K462/M$2,{0,0.4,0.45,0.5,0.55,0.6,0.65,0.7,0.75,0.8,1},{0,2,2.25,2.5,2.75,3,3.25,3.5,3.75,4}))))</f>
        <v/>
      </c>
      <c r="N462" s="5" t="str">
        <f>IF(COUNT($A462)=0,"",IF($A462&lt;&gt;DR!$B464,"ERR",DR!AP464))</f>
        <v/>
      </c>
      <c r="O462" s="2" t="str">
        <f>IF(COUNT($A462)=0,"",IF(N462="3E","3E",IF(N462="","I",LOOKUP(N462/P$2,{0,0.4,0.45,0.5,0.55,0.6,0.65,0.7,0.75,0.8,1},{"F","D","C","C+","B-","B","B+","A-","A","A+"}))))</f>
        <v/>
      </c>
      <c r="P462" s="99" t="str">
        <f>IF(COUNT($A462)=0,"",IF(N462="","--",IF(N462="3E","3E",LOOKUP(N462/P$2,{0,0.4,0.45,0.5,0.55,0.6,0.65,0.7,0.75,0.8,1},{0,2,2.25,2.5,2.75,3,3.25,3.5,3.75,4}))))</f>
        <v/>
      </c>
      <c r="Q462" s="5" t="str">
        <f>IF(COUNT($A462)=0,"",IF($A462&lt;&gt;DR!$B464,"ERR",DR!AX464))</f>
        <v/>
      </c>
      <c r="R462" s="2" t="str">
        <f>IF(COUNT($A462)=0,"",IF(Q462="3E","3E",IF(Q462="","I",LOOKUP(Q462/S$2,{0,0.4,0.45,0.5,0.55,0.6,0.65,0.7,0.75,0.8,1},{"F","D","C","C+","B-","B","B+","A-","A","A+"}))))</f>
        <v/>
      </c>
      <c r="S462" s="99" t="str">
        <f>IF(COUNT($A462)=0,"",IF(Q462="","--",IF(Q462="3E","3E",LOOKUP(Q462/S$2,{0,0.4,0.45,0.5,0.55,0.6,0.65,0.7,0.75,0.8,1},{0,2,2.25,2.5,2.75,3,3.25,3.5,3.75,4}))))</f>
        <v/>
      </c>
      <c r="T462" s="5" t="str">
        <f>IF(OR(COUNT($A462)=0,DR!BZ464=""),"",IF($A462&lt;&gt;DR!$B464,"ERR",DR!BZ464))</f>
        <v/>
      </c>
      <c r="U462" s="2" t="str">
        <f>IF(COUNT($A462)=0,"",IF(T462="3E","3E",IF(T462="","I",LOOKUP(T462/V$2,{0,0.4,0.45,0.5,0.55,0.6,0.65,0.7,0.75,0.8,1},{"F","D","C","C+","B-","B","B+","A-","A","A+"}))))</f>
        <v/>
      </c>
      <c r="V462" s="99" t="str">
        <f>IF(COUNT($A462)=0,"",IF(T462="","--",IF(T462="3E","3E",LOOKUP(T462/V$2,{0,0.4,0.45,0.5,0.55,0.6,0.65,0.7,0.75,0.8,1},{0,2,2.25,2.5,2.75,3,3.25,3.5,3.75,4}))))</f>
        <v/>
      </c>
      <c r="W462" s="5" t="str">
        <f>IF(COUNT($A462)=0,"",IF($A462&lt;&gt;DR!$B464,"ERR",IF(DR!$A464="IM",DR!CL464,DR!CK464)))</f>
        <v/>
      </c>
      <c r="X462" s="2" t="str">
        <f>IF(COUNT($A462)=0,"",IF(W462="3E","3E",IF(W462="","I",LOOKUP(W462/Y$2,{0,0.4,0.45,0.5,0.55,0.6,0.65,0.7,0.75,0.8,1},{"F","D","C","C+","B-","B","B+","A-","A","A+"}))))</f>
        <v/>
      </c>
      <c r="Y462" s="99" t="str">
        <f>IF(COUNT($A462)=0,"",IF(W462="","--",IF(W462="3E","3E",LOOKUP(W462/Y$2,{0,0.4,0.45,0.5,0.55,0.6,0.65,0.7,0.75,0.8,1},{0,2,2.25,2.5,2.75,3,3.25,3.5,3.75,4}))))</f>
        <v/>
      </c>
      <c r="Z462" s="5" t="str">
        <f>IF(COUNT($A462)=0,"",IF($A462&lt;&gt;DR!$B464,"ERR",DR!BF464))</f>
        <v/>
      </c>
      <c r="AA462" s="2" t="str">
        <f>IF(COUNT($A462)=0,"",IF(Z462="3E","3E",IF(Z462="","I",LOOKUP(Z462/AB$2,{0,0.4,0.45,0.5,0.55,0.6,0.65,0.7,0.75,0.8,1},{"F","D","C","C+","B-","B","B+","A-","A","A+"}))))</f>
        <v/>
      </c>
      <c r="AB462" s="99" t="str">
        <f>IF(COUNT($A462)=0,"",IF(Z462="","--",IF(Z462="3E","3E",LOOKUP(Z462/AB$2,{0,0.4,0.45,0.5,0.55,0.6,0.65,0.7,0.75,0.8,1},{0,2,2.25,2.5,2.75,3,3.25,3.5,3.75,4}))))</f>
        <v/>
      </c>
      <c r="AC462" s="5" t="str">
        <f>IF(COUNT($A462)=0,"",IF($A462&lt;&gt;DR!$B464,"ERR",DR!BG464))</f>
        <v/>
      </c>
      <c r="AD462" s="2" t="str">
        <f>IF(COUNT($A462)=0,"",IF(AC462="3E","3E",IF(AC462="","I",LOOKUP(AC462/AE$2,{0,0.4,0.45,0.5,0.55,0.6,0.65,0.7,0.75,0.8,1},{"F","D","C","C+","B-","B","B+","A-","A","A+"}))))</f>
        <v/>
      </c>
      <c r="AE462" s="99" t="str">
        <f>IF(COUNT($A462)=0,"",IF(AC462="","--",IF(AC462="3E","3E",LOOKUP(AC462/AE$2,{0,0.4,0.45,0.5,0.55,0.6,0.65,0.7,0.75,0.8,1},{0,2,2.25,2.5,2.75,3,3.25,3.5,3.75,4}))))</f>
        <v/>
      </c>
      <c r="AF462" s="5" t="str">
        <f>IF(COUNT($A462)=0,"",IF($A462&lt;&gt;DR!$B464,"ERR",DR!BQ464))</f>
        <v/>
      </c>
      <c r="AG462" s="2" t="str">
        <f>IF(COUNT($A462)=0,"",IF(AF462="3E","3E",IF(AF462="","I",LOOKUP(AF462/AH$2,{0,0.4,0.45,0.5,0.55,0.6,0.65,0.7,0.75,0.8,1},{"F","D","C","C+","B-","B","B+","A-","A","A+"}))))</f>
        <v/>
      </c>
      <c r="AH462" s="99" t="str">
        <f>IF(COUNT($A462)=0,"",IF(AF462="","--",IF(AF462="3E","3E",LOOKUP(AF462/AH$2,{0,0.4,0.45,0.5,0.55,0.6,0.65,0.7,0.75,0.8,1},{0,2,2.25,2.5,2.75,3,3.25,3.5,3.75,4}))))</f>
        <v/>
      </c>
      <c r="AI462" s="5" t="str">
        <f>IF(COUNT($A462)=0,"",IF($A462&lt;&gt;DR!$B464,"ERR",DR!BY464))</f>
        <v/>
      </c>
      <c r="AJ462" s="2" t="str">
        <f>IF(COUNT($A462)=0,"",IF(AI462="3E","3E",IF(AI462="","I",LOOKUP(AI462/AK$2,{0,0.4,0.45,0.5,0.55,0.6,0.65,0.7,0.75,0.8,1},{"F","D","C","C+","B-","B","B+","A-","A","A+"}))))</f>
        <v/>
      </c>
      <c r="AK462" s="103" t="str">
        <f>IF(COUNT($A462)=0,"",IF(AI462="","--",IF(AI462="3E","3E",LOOKUP(AI462/AK$2,{0,0.4,0.45,0.5,0.55,0.6,0.65,0.7,0.75,0.8,1},{0,2,2.25,2.5,2.75,3,3.25,3.5,3.75,4}))))</f>
        <v/>
      </c>
      <c r="AL462" s="94" t="str">
        <f>IFERROR(IF(COUNT($A462)=0,"",IF(COUNT(W462)=0,"--",IF(COUNTIF(B462:AK462,"3E")&gt;0,"3E",SUM(IF(D462&gt;=2,D462*$D$3),IF(G462&gt;=2,G462*$G$3),IF(J462&gt;=2,J462*$J$3),IF(M462&gt;=2,M462*$M$3),IF(P462&gt;=2,P462*$P$3),IF(S462&gt;=2,S462*$S$3),IF(V462&gt;=2,V462*$V$3),IF(Y462&gt;=2,Y462*$Y$3),IF(AB462&gt;=2,AB462*$AB$3),IF(AE462&gt;=2,AE462*$AE$3),IF(AH462&gt;=2,AH462*$AH$3),IF(AK462&gt;=2,AK462*$AK$3))))),"")</f>
        <v/>
      </c>
      <c r="AM462" s="4" t="str">
        <f>IF(COUNT($A462)=0,"",IF(COUNT(W462)=0,"--",IF(COUNTIF(B462:Y462,"3E")&gt;0,"3E",TRUNC(SUM(IF(N(D462)&gt;=2,D$3*D462,0),IF(N(G462)&gt;=2,G$3*G462,0),IF(N(J462)&gt;=2,J$3*J462,0),IF(N(M462)&gt;=2,M$3*M462,0),IF(N(P462)&gt;=2,P$3*P462,0),IF(N(S462)&gt;=2,S$3*S462,0),IF(N(AB462)&gt;=2,AB$3*AB462,0),IF(N(AE462)&gt;=2,AE$3*AE462,0),IF(N(AH462)&gt;=2,AH$3*AH462,0),IF(N(V462)&gt;=2,V$3*V462,0),IF(N(Y462)&gt;=2,Y$3*Y462,0))/TCP,3))))</f>
        <v/>
      </c>
      <c r="AN462" s="2" t="str">
        <f>IFERROR(IF(COUNT($A462)=0,"",IF(COUNT(W462)=0,"--",IF(COUNTIF(B462:AK462,"3E")&gt;0,"3E",SUM(IF(D462&gt;=2,$D$3),IF(G462&gt;=2,$G$3),IF(J462&gt;=2,$J$3),IF(M462&gt;=2,$M$3),IF(P462&gt;=2,$P$3),IF(S462&gt;=2,$S$3),IF(V462&gt;=2,$V$3),IF(Y462&gt;=2,$Y$3),IF(AB462&gt;=2,$AB$3),IF(AE462&gt;=2,$AE$3),IF(AH462&gt;=2,$AH$3),IF(AK462&gt;=2,$AK$3))))),"")</f>
        <v/>
      </c>
      <c r="AO462" s="2" t="str">
        <f>IF(AM462="3E","3E",IF(COUNT($A462)=0,"",IF(COUNT(AK462)=0,"I",LOOKUP(AM462,{0,2,2.25,2.5,2.75,3,3.25,3.5,3.75,4},{"F","D","C","C+","B-","B","B+","A-","A","A+"}))))</f>
        <v/>
      </c>
      <c r="AP462" s="2" t="str">
        <f>IF(AM462="3E","3E",IF(OR(COUNT($A462)=0,COUNT(W462)=0),"",IF(AND(Y462&gt;=2,AM462&gt;=2,AN462&gt;=28),"PASS","FAIL")))</f>
        <v/>
      </c>
      <c r="AQ462" s="2" t="str">
        <f>IF(COUNT($A462)=0,"",IF(AP462="3E","3E",IF(AP462="PASS",CONCATENATE(IF(N(D462)&lt;2,"411F,",""),IF(N(G462)&lt;2,"412F,",""),IF(N(J462)&lt;2,"413F,",""),IF(N(M462)&lt;2,"421F,",""),IF(N(P462)&lt;2,"422F,",""),IF(N(S462)&lt;2,"423F,",""),IF(N(AB462)&lt;2,"431F,",""),IF(N(AE462)&lt;2,"432F,",""),IF(N(AH462)&lt;2,"433F,","")),"")))</f>
        <v/>
      </c>
      <c r="AR462" s="6" t="str">
        <f t="shared" si="8"/>
        <v/>
      </c>
    </row>
    <row r="463" spans="1:44" ht="18.95" customHeight="1" x14ac:dyDescent="0.25">
      <c r="A463" s="93" t="str">
        <f>IF(DR!$B465="","",DR!$B465)</f>
        <v/>
      </c>
      <c r="B463" s="5" t="str">
        <f>IF(COUNT($A463)=0,"",IF($A463&lt;&gt;DR!$B465,"ERR",DR!J465))</f>
        <v/>
      </c>
      <c r="C463" s="2" t="str">
        <f>IF(COUNT($A463)=0,"",IF(B463="3E","3E",IF(B463="","I",LOOKUP(B463/D$2,{0,0.4,0.45,0.5,0.55,0.6,0.65,0.7,0.75,0.8,1},{"F","D","C","C+","B-","B","B+","A-","A","A+"}))))</f>
        <v/>
      </c>
      <c r="D463" s="99" t="str">
        <f>IF(COUNT($A463)=0,"",IF(B463="","--",IF(B463="3E","3E",LOOKUP(B463/D$2,{0,0.4,0.45,0.5,0.55,0.6,0.65,0.7,0.75,0.8,1},{0,2,2.25,2.5,2.75,3,3.25,3.5,3.75,4}))))</f>
        <v/>
      </c>
      <c r="E463" s="5" t="str">
        <f>IF(COUNT($A463)=0,"",IF($A463&lt;&gt;DR!$B465,"ERR",DR!R465))</f>
        <v/>
      </c>
      <c r="F463" s="2" t="str">
        <f>IF(COUNT($A463)=0,"",IF(E463="3E","3E",IF(E463="","I",LOOKUP(E463/G$2,{0,0.4,0.45,0.5,0.55,0.6,0.65,0.7,0.75,0.8,1},{"F","D","C","C+","B-","B","B+","A-","A","A+"}))))</f>
        <v/>
      </c>
      <c r="G463" s="99" t="str">
        <f>IF(COUNT($A463)=0,"",IF(E463="","--",IF(E463="3E","3E",LOOKUP(E463/G$2,{0,0.4,0.45,0.5,0.55,0.6,0.65,0.7,0.75,0.8,1},{0,2,2.25,2.5,2.75,3,3.25,3.5,3.75,4}))))</f>
        <v/>
      </c>
      <c r="H463" s="5" t="str">
        <f>IF(COUNT($A463)=0,"",IF($A463&lt;&gt;DR!$B465,"ERR",DR!Z465))</f>
        <v/>
      </c>
      <c r="I463" s="2" t="str">
        <f>IF(COUNT($A463)=0,"",IF(H463="3E","3E",IF(H463="","I",LOOKUP(H463/J$2,{0,0.4,0.45,0.5,0.55,0.6,0.65,0.7,0.75,0.8,1},{"F","D","C","C+","B-","B","B+","A-","A","A+"}))))</f>
        <v/>
      </c>
      <c r="J463" s="99" t="str">
        <f>IF(COUNT($A463)=0,"",IF(H463="","--",IF(H463="3E","3E",LOOKUP(H463/J$2,{0,0.4,0.45,0.5,0.55,0.6,0.65,0.7,0.75,0.8,1},{0,2,2.25,2.5,2.75,3,3.25,3.5,3.75,4}))))</f>
        <v/>
      </c>
      <c r="K463" s="5" t="str">
        <f>IF(COUNT($A463)=0,"",IF($A463&lt;&gt;DR!$B465,"ERR",DR!AH465))</f>
        <v/>
      </c>
      <c r="L463" s="2" t="str">
        <f>IF(COUNT($A463)=0,"",IF(K463="3E","3E",IF(K463="","I",LOOKUP(K463/M$2,{0,0.4,0.45,0.5,0.55,0.6,0.65,0.7,0.75,0.8,1},{"F","D","C","C+","B-","B","B+","A-","A","A+"}))))</f>
        <v/>
      </c>
      <c r="M463" s="99" t="str">
        <f>IF(COUNT($A463)=0,"",IF(K463="","--",IF(K463="3E","3E",LOOKUP(K463/M$2,{0,0.4,0.45,0.5,0.55,0.6,0.65,0.7,0.75,0.8,1},{0,2,2.25,2.5,2.75,3,3.25,3.5,3.75,4}))))</f>
        <v/>
      </c>
      <c r="N463" s="5" t="str">
        <f>IF(COUNT($A463)=0,"",IF($A463&lt;&gt;DR!$B465,"ERR",DR!AP465))</f>
        <v/>
      </c>
      <c r="O463" s="2" t="str">
        <f>IF(COUNT($A463)=0,"",IF(N463="3E","3E",IF(N463="","I",LOOKUP(N463/P$2,{0,0.4,0.45,0.5,0.55,0.6,0.65,0.7,0.75,0.8,1},{"F","D","C","C+","B-","B","B+","A-","A","A+"}))))</f>
        <v/>
      </c>
      <c r="P463" s="99" t="str">
        <f>IF(COUNT($A463)=0,"",IF(N463="","--",IF(N463="3E","3E",LOOKUP(N463/P$2,{0,0.4,0.45,0.5,0.55,0.6,0.65,0.7,0.75,0.8,1},{0,2,2.25,2.5,2.75,3,3.25,3.5,3.75,4}))))</f>
        <v/>
      </c>
      <c r="Q463" s="5" t="str">
        <f>IF(COUNT($A463)=0,"",IF($A463&lt;&gt;DR!$B465,"ERR",DR!AX465))</f>
        <v/>
      </c>
      <c r="R463" s="2" t="str">
        <f>IF(COUNT($A463)=0,"",IF(Q463="3E","3E",IF(Q463="","I",LOOKUP(Q463/S$2,{0,0.4,0.45,0.5,0.55,0.6,0.65,0.7,0.75,0.8,1},{"F","D","C","C+","B-","B","B+","A-","A","A+"}))))</f>
        <v/>
      </c>
      <c r="S463" s="99" t="str">
        <f>IF(COUNT($A463)=0,"",IF(Q463="","--",IF(Q463="3E","3E",LOOKUP(Q463/S$2,{0,0.4,0.45,0.5,0.55,0.6,0.65,0.7,0.75,0.8,1},{0,2,2.25,2.5,2.75,3,3.25,3.5,3.75,4}))))</f>
        <v/>
      </c>
      <c r="T463" s="5" t="str">
        <f>IF(OR(COUNT($A463)=0,DR!BZ465=""),"",IF($A463&lt;&gt;DR!$B465,"ERR",DR!BZ465))</f>
        <v/>
      </c>
      <c r="U463" s="2" t="str">
        <f>IF(COUNT($A463)=0,"",IF(T463="3E","3E",IF(T463="","I",LOOKUP(T463/V$2,{0,0.4,0.45,0.5,0.55,0.6,0.65,0.7,0.75,0.8,1},{"F","D","C","C+","B-","B","B+","A-","A","A+"}))))</f>
        <v/>
      </c>
      <c r="V463" s="99" t="str">
        <f>IF(COUNT($A463)=0,"",IF(T463="","--",IF(T463="3E","3E",LOOKUP(T463/V$2,{0,0.4,0.45,0.5,0.55,0.6,0.65,0.7,0.75,0.8,1},{0,2,2.25,2.5,2.75,3,3.25,3.5,3.75,4}))))</f>
        <v/>
      </c>
      <c r="W463" s="5" t="str">
        <f>IF(COUNT($A463)=0,"",IF($A463&lt;&gt;DR!$B465,"ERR",IF(DR!$A465="IM",DR!CL465,DR!CK465)))</f>
        <v/>
      </c>
      <c r="X463" s="2" t="str">
        <f>IF(COUNT($A463)=0,"",IF(W463="3E","3E",IF(W463="","I",LOOKUP(W463/Y$2,{0,0.4,0.45,0.5,0.55,0.6,0.65,0.7,0.75,0.8,1},{"F","D","C","C+","B-","B","B+","A-","A","A+"}))))</f>
        <v/>
      </c>
      <c r="Y463" s="99" t="str">
        <f>IF(COUNT($A463)=0,"",IF(W463="","--",IF(W463="3E","3E",LOOKUP(W463/Y$2,{0,0.4,0.45,0.5,0.55,0.6,0.65,0.7,0.75,0.8,1},{0,2,2.25,2.5,2.75,3,3.25,3.5,3.75,4}))))</f>
        <v/>
      </c>
      <c r="Z463" s="5" t="str">
        <f>IF(COUNT($A463)=0,"",IF($A463&lt;&gt;DR!$B465,"ERR",DR!BF465))</f>
        <v/>
      </c>
      <c r="AA463" s="2" t="str">
        <f>IF(COUNT($A463)=0,"",IF(Z463="3E","3E",IF(Z463="","I",LOOKUP(Z463/AB$2,{0,0.4,0.45,0.5,0.55,0.6,0.65,0.7,0.75,0.8,1},{"F","D","C","C+","B-","B","B+","A-","A","A+"}))))</f>
        <v/>
      </c>
      <c r="AB463" s="99" t="str">
        <f>IF(COUNT($A463)=0,"",IF(Z463="","--",IF(Z463="3E","3E",LOOKUP(Z463/AB$2,{0,0.4,0.45,0.5,0.55,0.6,0.65,0.7,0.75,0.8,1},{0,2,2.25,2.5,2.75,3,3.25,3.5,3.75,4}))))</f>
        <v/>
      </c>
      <c r="AC463" s="5" t="str">
        <f>IF(COUNT($A463)=0,"",IF($A463&lt;&gt;DR!$B465,"ERR",DR!BG465))</f>
        <v/>
      </c>
      <c r="AD463" s="2" t="str">
        <f>IF(COUNT($A463)=0,"",IF(AC463="3E","3E",IF(AC463="","I",LOOKUP(AC463/AE$2,{0,0.4,0.45,0.5,0.55,0.6,0.65,0.7,0.75,0.8,1},{"F","D","C","C+","B-","B","B+","A-","A","A+"}))))</f>
        <v/>
      </c>
      <c r="AE463" s="99" t="str">
        <f>IF(COUNT($A463)=0,"",IF(AC463="","--",IF(AC463="3E","3E",LOOKUP(AC463/AE$2,{0,0.4,0.45,0.5,0.55,0.6,0.65,0.7,0.75,0.8,1},{0,2,2.25,2.5,2.75,3,3.25,3.5,3.75,4}))))</f>
        <v/>
      </c>
      <c r="AF463" s="5" t="str">
        <f>IF(COUNT($A463)=0,"",IF($A463&lt;&gt;DR!$B465,"ERR",DR!BQ465))</f>
        <v/>
      </c>
      <c r="AG463" s="2" t="str">
        <f>IF(COUNT($A463)=0,"",IF(AF463="3E","3E",IF(AF463="","I",LOOKUP(AF463/AH$2,{0,0.4,0.45,0.5,0.55,0.6,0.65,0.7,0.75,0.8,1},{"F","D","C","C+","B-","B","B+","A-","A","A+"}))))</f>
        <v/>
      </c>
      <c r="AH463" s="99" t="str">
        <f>IF(COUNT($A463)=0,"",IF(AF463="","--",IF(AF463="3E","3E",LOOKUP(AF463/AH$2,{0,0.4,0.45,0.5,0.55,0.6,0.65,0.7,0.75,0.8,1},{0,2,2.25,2.5,2.75,3,3.25,3.5,3.75,4}))))</f>
        <v/>
      </c>
      <c r="AI463" s="5" t="str">
        <f>IF(COUNT($A463)=0,"",IF($A463&lt;&gt;DR!$B465,"ERR",DR!BY465))</f>
        <v/>
      </c>
      <c r="AJ463" s="2" t="str">
        <f>IF(COUNT($A463)=0,"",IF(AI463="3E","3E",IF(AI463="","I",LOOKUP(AI463/AK$2,{0,0.4,0.45,0.5,0.55,0.6,0.65,0.7,0.75,0.8,1},{"F","D","C","C+","B-","B","B+","A-","A","A+"}))))</f>
        <v/>
      </c>
      <c r="AK463" s="103" t="str">
        <f>IF(COUNT($A463)=0,"",IF(AI463="","--",IF(AI463="3E","3E",LOOKUP(AI463/AK$2,{0,0.4,0.45,0.5,0.55,0.6,0.65,0.7,0.75,0.8,1},{0,2,2.25,2.5,2.75,3,3.25,3.5,3.75,4}))))</f>
        <v/>
      </c>
      <c r="AL463" s="94" t="str">
        <f>IFERROR(IF(COUNT($A463)=0,"",IF(COUNT(W463)=0,"--",IF(COUNTIF(B463:AK463,"3E")&gt;0,"3E",SUM(IF(D463&gt;=2,D463*$D$3),IF(G463&gt;=2,G463*$G$3),IF(J463&gt;=2,J463*$J$3),IF(M463&gt;=2,M463*$M$3),IF(P463&gt;=2,P463*$P$3),IF(S463&gt;=2,S463*$S$3),IF(V463&gt;=2,V463*$V$3),IF(Y463&gt;=2,Y463*$Y$3),IF(AB463&gt;=2,AB463*$AB$3),IF(AE463&gt;=2,AE463*$AE$3),IF(AH463&gt;=2,AH463*$AH$3),IF(AK463&gt;=2,AK463*$AK$3))))),"")</f>
        <v/>
      </c>
      <c r="AM463" s="4" t="str">
        <f>IF(COUNT($A463)=0,"",IF(COUNT(W463)=0,"--",IF(COUNTIF(B463:Y463,"3E")&gt;0,"3E",TRUNC(SUM(IF(N(D463)&gt;=2,D$3*D463,0),IF(N(G463)&gt;=2,G$3*G463,0),IF(N(J463)&gt;=2,J$3*J463,0),IF(N(M463)&gt;=2,M$3*M463,0),IF(N(P463)&gt;=2,P$3*P463,0),IF(N(S463)&gt;=2,S$3*S463,0),IF(N(AB463)&gt;=2,AB$3*AB463,0),IF(N(AE463)&gt;=2,AE$3*AE463,0),IF(N(AH463)&gt;=2,AH$3*AH463,0),IF(N(V463)&gt;=2,V$3*V463,0),IF(N(Y463)&gt;=2,Y$3*Y463,0))/TCP,3))))</f>
        <v/>
      </c>
      <c r="AN463" s="2" t="str">
        <f>IFERROR(IF(COUNT($A463)=0,"",IF(COUNT(W463)=0,"--",IF(COUNTIF(B463:AK463,"3E")&gt;0,"3E",SUM(IF(D463&gt;=2,$D$3),IF(G463&gt;=2,$G$3),IF(J463&gt;=2,$J$3),IF(M463&gt;=2,$M$3),IF(P463&gt;=2,$P$3),IF(S463&gt;=2,$S$3),IF(V463&gt;=2,$V$3),IF(Y463&gt;=2,$Y$3),IF(AB463&gt;=2,$AB$3),IF(AE463&gt;=2,$AE$3),IF(AH463&gt;=2,$AH$3),IF(AK463&gt;=2,$AK$3))))),"")</f>
        <v/>
      </c>
      <c r="AO463" s="2" t="str">
        <f>IF(AM463="3E","3E",IF(COUNT($A463)=0,"",IF(COUNT(AK463)=0,"I",LOOKUP(AM463,{0,2,2.25,2.5,2.75,3,3.25,3.5,3.75,4},{"F","D","C","C+","B-","B","B+","A-","A","A+"}))))</f>
        <v/>
      </c>
      <c r="AP463" s="2" t="str">
        <f>IF(AM463="3E","3E",IF(OR(COUNT($A463)=0,COUNT(W463)=0),"",IF(AND(Y463&gt;=2,AM463&gt;=2,AN463&gt;=28),"PASS","FAIL")))</f>
        <v/>
      </c>
      <c r="AQ463" s="2" t="str">
        <f>IF(COUNT($A463)=0,"",IF(AP463="3E","3E",IF(AP463="PASS",CONCATENATE(IF(N(D463)&lt;2,"411F,",""),IF(N(G463)&lt;2,"412F,",""),IF(N(J463)&lt;2,"413F,",""),IF(N(M463)&lt;2,"421F,",""),IF(N(P463)&lt;2,"422F,",""),IF(N(S463)&lt;2,"423F,",""),IF(N(AB463)&lt;2,"431F,",""),IF(N(AE463)&lt;2,"432F,",""),IF(N(AH463)&lt;2,"433F,","")),"")))</f>
        <v/>
      </c>
      <c r="AR463" s="6" t="str">
        <f t="shared" si="8"/>
        <v/>
      </c>
    </row>
    <row r="464" spans="1:44" ht="18.95" customHeight="1" x14ac:dyDescent="0.25">
      <c r="A464" s="93" t="str">
        <f>IF(DR!$B466="","",DR!$B466)</f>
        <v/>
      </c>
      <c r="B464" s="5" t="str">
        <f>IF(COUNT($A464)=0,"",IF($A464&lt;&gt;DR!$B466,"ERR",DR!J466))</f>
        <v/>
      </c>
      <c r="C464" s="2" t="str">
        <f>IF(COUNT($A464)=0,"",IF(B464="3E","3E",IF(B464="","I",LOOKUP(B464/D$2,{0,0.4,0.45,0.5,0.55,0.6,0.65,0.7,0.75,0.8,1},{"F","D","C","C+","B-","B","B+","A-","A","A+"}))))</f>
        <v/>
      </c>
      <c r="D464" s="99" t="str">
        <f>IF(COUNT($A464)=0,"",IF(B464="","--",IF(B464="3E","3E",LOOKUP(B464/D$2,{0,0.4,0.45,0.5,0.55,0.6,0.65,0.7,0.75,0.8,1},{0,2,2.25,2.5,2.75,3,3.25,3.5,3.75,4}))))</f>
        <v/>
      </c>
      <c r="E464" s="5" t="str">
        <f>IF(COUNT($A464)=0,"",IF($A464&lt;&gt;DR!$B466,"ERR",DR!R466))</f>
        <v/>
      </c>
      <c r="F464" s="2" t="str">
        <f>IF(COUNT($A464)=0,"",IF(E464="3E","3E",IF(E464="","I",LOOKUP(E464/G$2,{0,0.4,0.45,0.5,0.55,0.6,0.65,0.7,0.75,0.8,1},{"F","D","C","C+","B-","B","B+","A-","A","A+"}))))</f>
        <v/>
      </c>
      <c r="G464" s="99" t="str">
        <f>IF(COUNT($A464)=0,"",IF(E464="","--",IF(E464="3E","3E",LOOKUP(E464/G$2,{0,0.4,0.45,0.5,0.55,0.6,0.65,0.7,0.75,0.8,1},{0,2,2.25,2.5,2.75,3,3.25,3.5,3.75,4}))))</f>
        <v/>
      </c>
      <c r="H464" s="5" t="str">
        <f>IF(COUNT($A464)=0,"",IF($A464&lt;&gt;DR!$B466,"ERR",DR!Z466))</f>
        <v/>
      </c>
      <c r="I464" s="2" t="str">
        <f>IF(COUNT($A464)=0,"",IF(H464="3E","3E",IF(H464="","I",LOOKUP(H464/J$2,{0,0.4,0.45,0.5,0.55,0.6,0.65,0.7,0.75,0.8,1},{"F","D","C","C+","B-","B","B+","A-","A","A+"}))))</f>
        <v/>
      </c>
      <c r="J464" s="99" t="str">
        <f>IF(COUNT($A464)=0,"",IF(H464="","--",IF(H464="3E","3E",LOOKUP(H464/J$2,{0,0.4,0.45,0.5,0.55,0.6,0.65,0.7,0.75,0.8,1},{0,2,2.25,2.5,2.75,3,3.25,3.5,3.75,4}))))</f>
        <v/>
      </c>
      <c r="K464" s="5" t="str">
        <f>IF(COUNT($A464)=0,"",IF($A464&lt;&gt;DR!$B466,"ERR",DR!AH466))</f>
        <v/>
      </c>
      <c r="L464" s="2" t="str">
        <f>IF(COUNT($A464)=0,"",IF(K464="3E","3E",IF(K464="","I",LOOKUP(K464/M$2,{0,0.4,0.45,0.5,0.55,0.6,0.65,0.7,0.75,0.8,1},{"F","D","C","C+","B-","B","B+","A-","A","A+"}))))</f>
        <v/>
      </c>
      <c r="M464" s="99" t="str">
        <f>IF(COUNT($A464)=0,"",IF(K464="","--",IF(K464="3E","3E",LOOKUP(K464/M$2,{0,0.4,0.45,0.5,0.55,0.6,0.65,0.7,0.75,0.8,1},{0,2,2.25,2.5,2.75,3,3.25,3.5,3.75,4}))))</f>
        <v/>
      </c>
      <c r="N464" s="5" t="str">
        <f>IF(COUNT($A464)=0,"",IF($A464&lt;&gt;DR!$B466,"ERR",DR!AP466))</f>
        <v/>
      </c>
      <c r="O464" s="2" t="str">
        <f>IF(COUNT($A464)=0,"",IF(N464="3E","3E",IF(N464="","I",LOOKUP(N464/P$2,{0,0.4,0.45,0.5,0.55,0.6,0.65,0.7,0.75,0.8,1},{"F","D","C","C+","B-","B","B+","A-","A","A+"}))))</f>
        <v/>
      </c>
      <c r="P464" s="99" t="str">
        <f>IF(COUNT($A464)=0,"",IF(N464="","--",IF(N464="3E","3E",LOOKUP(N464/P$2,{0,0.4,0.45,0.5,0.55,0.6,0.65,0.7,0.75,0.8,1},{0,2,2.25,2.5,2.75,3,3.25,3.5,3.75,4}))))</f>
        <v/>
      </c>
      <c r="Q464" s="5" t="str">
        <f>IF(COUNT($A464)=0,"",IF($A464&lt;&gt;DR!$B466,"ERR",DR!AX466))</f>
        <v/>
      </c>
      <c r="R464" s="2" t="str">
        <f>IF(COUNT($A464)=0,"",IF(Q464="3E","3E",IF(Q464="","I",LOOKUP(Q464/S$2,{0,0.4,0.45,0.5,0.55,0.6,0.65,0.7,0.75,0.8,1},{"F","D","C","C+","B-","B","B+","A-","A","A+"}))))</f>
        <v/>
      </c>
      <c r="S464" s="99" t="str">
        <f>IF(COUNT($A464)=0,"",IF(Q464="","--",IF(Q464="3E","3E",LOOKUP(Q464/S$2,{0,0.4,0.45,0.5,0.55,0.6,0.65,0.7,0.75,0.8,1},{0,2,2.25,2.5,2.75,3,3.25,3.5,3.75,4}))))</f>
        <v/>
      </c>
      <c r="T464" s="5" t="str">
        <f>IF(OR(COUNT($A464)=0,DR!BZ466=""),"",IF($A464&lt;&gt;DR!$B466,"ERR",DR!BZ466))</f>
        <v/>
      </c>
      <c r="U464" s="2" t="str">
        <f>IF(COUNT($A464)=0,"",IF(T464="3E","3E",IF(T464="","I",LOOKUP(T464/V$2,{0,0.4,0.45,0.5,0.55,0.6,0.65,0.7,0.75,0.8,1},{"F","D","C","C+","B-","B","B+","A-","A","A+"}))))</f>
        <v/>
      </c>
      <c r="V464" s="99" t="str">
        <f>IF(COUNT($A464)=0,"",IF(T464="","--",IF(T464="3E","3E",LOOKUP(T464/V$2,{0,0.4,0.45,0.5,0.55,0.6,0.65,0.7,0.75,0.8,1},{0,2,2.25,2.5,2.75,3,3.25,3.5,3.75,4}))))</f>
        <v/>
      </c>
      <c r="W464" s="5" t="str">
        <f>IF(COUNT($A464)=0,"",IF($A464&lt;&gt;DR!$B466,"ERR",IF(DR!$A466="IM",DR!CL466,DR!CK466)))</f>
        <v/>
      </c>
      <c r="X464" s="2" t="str">
        <f>IF(COUNT($A464)=0,"",IF(W464="3E","3E",IF(W464="","I",LOOKUP(W464/Y$2,{0,0.4,0.45,0.5,0.55,0.6,0.65,0.7,0.75,0.8,1},{"F","D","C","C+","B-","B","B+","A-","A","A+"}))))</f>
        <v/>
      </c>
      <c r="Y464" s="99" t="str">
        <f>IF(COUNT($A464)=0,"",IF(W464="","--",IF(W464="3E","3E",LOOKUP(W464/Y$2,{0,0.4,0.45,0.5,0.55,0.6,0.65,0.7,0.75,0.8,1},{0,2,2.25,2.5,2.75,3,3.25,3.5,3.75,4}))))</f>
        <v/>
      </c>
      <c r="Z464" s="5" t="str">
        <f>IF(COUNT($A464)=0,"",IF($A464&lt;&gt;DR!$B466,"ERR",DR!BF466))</f>
        <v/>
      </c>
      <c r="AA464" s="2" t="str">
        <f>IF(COUNT($A464)=0,"",IF(Z464="3E","3E",IF(Z464="","I",LOOKUP(Z464/AB$2,{0,0.4,0.45,0.5,0.55,0.6,0.65,0.7,0.75,0.8,1},{"F","D","C","C+","B-","B","B+","A-","A","A+"}))))</f>
        <v/>
      </c>
      <c r="AB464" s="99" t="str">
        <f>IF(COUNT($A464)=0,"",IF(Z464="","--",IF(Z464="3E","3E",LOOKUP(Z464/AB$2,{0,0.4,0.45,0.5,0.55,0.6,0.65,0.7,0.75,0.8,1},{0,2,2.25,2.5,2.75,3,3.25,3.5,3.75,4}))))</f>
        <v/>
      </c>
      <c r="AC464" s="5" t="str">
        <f>IF(COUNT($A464)=0,"",IF($A464&lt;&gt;DR!$B466,"ERR",DR!BG466))</f>
        <v/>
      </c>
      <c r="AD464" s="2" t="str">
        <f>IF(COUNT($A464)=0,"",IF(AC464="3E","3E",IF(AC464="","I",LOOKUP(AC464/AE$2,{0,0.4,0.45,0.5,0.55,0.6,0.65,0.7,0.75,0.8,1},{"F","D","C","C+","B-","B","B+","A-","A","A+"}))))</f>
        <v/>
      </c>
      <c r="AE464" s="99" t="str">
        <f>IF(COUNT($A464)=0,"",IF(AC464="","--",IF(AC464="3E","3E",LOOKUP(AC464/AE$2,{0,0.4,0.45,0.5,0.55,0.6,0.65,0.7,0.75,0.8,1},{0,2,2.25,2.5,2.75,3,3.25,3.5,3.75,4}))))</f>
        <v/>
      </c>
      <c r="AF464" s="5" t="str">
        <f>IF(COUNT($A464)=0,"",IF($A464&lt;&gt;DR!$B466,"ERR",DR!BQ466))</f>
        <v/>
      </c>
      <c r="AG464" s="2" t="str">
        <f>IF(COUNT($A464)=0,"",IF(AF464="3E","3E",IF(AF464="","I",LOOKUP(AF464/AH$2,{0,0.4,0.45,0.5,0.55,0.6,0.65,0.7,0.75,0.8,1},{"F","D","C","C+","B-","B","B+","A-","A","A+"}))))</f>
        <v/>
      </c>
      <c r="AH464" s="99" t="str">
        <f>IF(COUNT($A464)=0,"",IF(AF464="","--",IF(AF464="3E","3E",LOOKUP(AF464/AH$2,{0,0.4,0.45,0.5,0.55,0.6,0.65,0.7,0.75,0.8,1},{0,2,2.25,2.5,2.75,3,3.25,3.5,3.75,4}))))</f>
        <v/>
      </c>
      <c r="AI464" s="5" t="str">
        <f>IF(COUNT($A464)=0,"",IF($A464&lt;&gt;DR!$B466,"ERR",DR!BY466))</f>
        <v/>
      </c>
      <c r="AJ464" s="2" t="str">
        <f>IF(COUNT($A464)=0,"",IF(AI464="3E","3E",IF(AI464="","I",LOOKUP(AI464/AK$2,{0,0.4,0.45,0.5,0.55,0.6,0.65,0.7,0.75,0.8,1},{"F","D","C","C+","B-","B","B+","A-","A","A+"}))))</f>
        <v/>
      </c>
      <c r="AK464" s="103" t="str">
        <f>IF(COUNT($A464)=0,"",IF(AI464="","--",IF(AI464="3E","3E",LOOKUP(AI464/AK$2,{0,0.4,0.45,0.5,0.55,0.6,0.65,0.7,0.75,0.8,1},{0,2,2.25,2.5,2.75,3,3.25,3.5,3.75,4}))))</f>
        <v/>
      </c>
      <c r="AL464" s="94" t="str">
        <f>IFERROR(IF(COUNT($A464)=0,"",IF(COUNT(W464)=0,"--",IF(COUNTIF(B464:AK464,"3E")&gt;0,"3E",SUM(IF(D464&gt;=2,D464*$D$3),IF(G464&gt;=2,G464*$G$3),IF(J464&gt;=2,J464*$J$3),IF(M464&gt;=2,M464*$M$3),IF(P464&gt;=2,P464*$P$3),IF(S464&gt;=2,S464*$S$3),IF(V464&gt;=2,V464*$V$3),IF(Y464&gt;=2,Y464*$Y$3),IF(AB464&gt;=2,AB464*$AB$3),IF(AE464&gt;=2,AE464*$AE$3),IF(AH464&gt;=2,AH464*$AH$3),IF(AK464&gt;=2,AK464*$AK$3))))),"")</f>
        <v/>
      </c>
      <c r="AM464" s="4" t="str">
        <f>IF(COUNT($A464)=0,"",IF(COUNT(W464)=0,"--",IF(COUNTIF(B464:Y464,"3E")&gt;0,"3E",TRUNC(SUM(IF(N(D464)&gt;=2,D$3*D464,0),IF(N(G464)&gt;=2,G$3*G464,0),IF(N(J464)&gt;=2,J$3*J464,0),IF(N(M464)&gt;=2,M$3*M464,0),IF(N(P464)&gt;=2,P$3*P464,0),IF(N(S464)&gt;=2,S$3*S464,0),IF(N(AB464)&gt;=2,AB$3*AB464,0),IF(N(AE464)&gt;=2,AE$3*AE464,0),IF(N(AH464)&gt;=2,AH$3*AH464,0),IF(N(V464)&gt;=2,V$3*V464,0),IF(N(Y464)&gt;=2,Y$3*Y464,0))/TCP,3))))</f>
        <v/>
      </c>
      <c r="AN464" s="2" t="str">
        <f>IFERROR(IF(COUNT($A464)=0,"",IF(COUNT(W464)=0,"--",IF(COUNTIF(B464:AK464,"3E")&gt;0,"3E",SUM(IF(D464&gt;=2,$D$3),IF(G464&gt;=2,$G$3),IF(J464&gt;=2,$J$3),IF(M464&gt;=2,$M$3),IF(P464&gt;=2,$P$3),IF(S464&gt;=2,$S$3),IF(V464&gt;=2,$V$3),IF(Y464&gt;=2,$Y$3),IF(AB464&gt;=2,$AB$3),IF(AE464&gt;=2,$AE$3),IF(AH464&gt;=2,$AH$3),IF(AK464&gt;=2,$AK$3))))),"")</f>
        <v/>
      </c>
      <c r="AO464" s="2" t="str">
        <f>IF(AM464="3E","3E",IF(COUNT($A464)=0,"",IF(COUNT(AK464)=0,"I",LOOKUP(AM464,{0,2,2.25,2.5,2.75,3,3.25,3.5,3.75,4},{"F","D","C","C+","B-","B","B+","A-","A","A+"}))))</f>
        <v/>
      </c>
      <c r="AP464" s="2" t="str">
        <f>IF(AM464="3E","3E",IF(OR(COUNT($A464)=0,COUNT(W464)=0),"",IF(AND(Y464&gt;=2,AM464&gt;=2,AN464&gt;=28),"PASS","FAIL")))</f>
        <v/>
      </c>
      <c r="AQ464" s="2" t="str">
        <f>IF(COUNT($A464)=0,"",IF(AP464="3E","3E",IF(AP464="PASS",CONCATENATE(IF(N(D464)&lt;2,"411F,",""),IF(N(G464)&lt;2,"412F,",""),IF(N(J464)&lt;2,"413F,",""),IF(N(M464)&lt;2,"421F,",""),IF(N(P464)&lt;2,"422F,",""),IF(N(S464)&lt;2,"423F,",""),IF(N(AB464)&lt;2,"431F,",""),IF(N(AE464)&lt;2,"432F,",""),IF(N(AH464)&lt;2,"433F,","")),"")))</f>
        <v/>
      </c>
      <c r="AR464" s="6" t="str">
        <f t="shared" si="8"/>
        <v/>
      </c>
    </row>
    <row r="465" spans="1:44" ht="18.95" customHeight="1" x14ac:dyDescent="0.25">
      <c r="A465" s="93" t="str">
        <f>IF(DR!$B467="","",DR!$B467)</f>
        <v/>
      </c>
      <c r="B465" s="5" t="str">
        <f>IF(COUNT($A465)=0,"",IF($A465&lt;&gt;DR!$B467,"ERR",DR!J467))</f>
        <v/>
      </c>
      <c r="C465" s="2" t="str">
        <f>IF(COUNT($A465)=0,"",IF(B465="3E","3E",IF(B465="","I",LOOKUP(B465/D$2,{0,0.4,0.45,0.5,0.55,0.6,0.65,0.7,0.75,0.8,1},{"F","D","C","C+","B-","B","B+","A-","A","A+"}))))</f>
        <v/>
      </c>
      <c r="D465" s="99" t="str">
        <f>IF(COUNT($A465)=0,"",IF(B465="","--",IF(B465="3E","3E",LOOKUP(B465/D$2,{0,0.4,0.45,0.5,0.55,0.6,0.65,0.7,0.75,0.8,1},{0,2,2.25,2.5,2.75,3,3.25,3.5,3.75,4}))))</f>
        <v/>
      </c>
      <c r="E465" s="5" t="str">
        <f>IF(COUNT($A465)=0,"",IF($A465&lt;&gt;DR!$B467,"ERR",DR!R467))</f>
        <v/>
      </c>
      <c r="F465" s="2" t="str">
        <f>IF(COUNT($A465)=0,"",IF(E465="3E","3E",IF(E465="","I",LOOKUP(E465/G$2,{0,0.4,0.45,0.5,0.55,0.6,0.65,0.7,0.75,0.8,1},{"F","D","C","C+","B-","B","B+","A-","A","A+"}))))</f>
        <v/>
      </c>
      <c r="G465" s="99" t="str">
        <f>IF(COUNT($A465)=0,"",IF(E465="","--",IF(E465="3E","3E",LOOKUP(E465/G$2,{0,0.4,0.45,0.5,0.55,0.6,0.65,0.7,0.75,0.8,1},{0,2,2.25,2.5,2.75,3,3.25,3.5,3.75,4}))))</f>
        <v/>
      </c>
      <c r="H465" s="5" t="str">
        <f>IF(COUNT($A465)=0,"",IF($A465&lt;&gt;DR!$B467,"ERR",DR!Z467))</f>
        <v/>
      </c>
      <c r="I465" s="2" t="str">
        <f>IF(COUNT($A465)=0,"",IF(H465="3E","3E",IF(H465="","I",LOOKUP(H465/J$2,{0,0.4,0.45,0.5,0.55,0.6,0.65,0.7,0.75,0.8,1},{"F","D","C","C+","B-","B","B+","A-","A","A+"}))))</f>
        <v/>
      </c>
      <c r="J465" s="99" t="str">
        <f>IF(COUNT($A465)=0,"",IF(H465="","--",IF(H465="3E","3E",LOOKUP(H465/J$2,{0,0.4,0.45,0.5,0.55,0.6,0.65,0.7,0.75,0.8,1},{0,2,2.25,2.5,2.75,3,3.25,3.5,3.75,4}))))</f>
        <v/>
      </c>
      <c r="K465" s="5" t="str">
        <f>IF(COUNT($A465)=0,"",IF($A465&lt;&gt;DR!$B467,"ERR",DR!AH467))</f>
        <v/>
      </c>
      <c r="L465" s="2" t="str">
        <f>IF(COUNT($A465)=0,"",IF(K465="3E","3E",IF(K465="","I",LOOKUP(K465/M$2,{0,0.4,0.45,0.5,0.55,0.6,0.65,0.7,0.75,0.8,1},{"F","D","C","C+","B-","B","B+","A-","A","A+"}))))</f>
        <v/>
      </c>
      <c r="M465" s="99" t="str">
        <f>IF(COUNT($A465)=0,"",IF(K465="","--",IF(K465="3E","3E",LOOKUP(K465/M$2,{0,0.4,0.45,0.5,0.55,0.6,0.65,0.7,0.75,0.8,1},{0,2,2.25,2.5,2.75,3,3.25,3.5,3.75,4}))))</f>
        <v/>
      </c>
      <c r="N465" s="5" t="str">
        <f>IF(COUNT($A465)=0,"",IF($A465&lt;&gt;DR!$B467,"ERR",DR!AP467))</f>
        <v/>
      </c>
      <c r="O465" s="2" t="str">
        <f>IF(COUNT($A465)=0,"",IF(N465="3E","3E",IF(N465="","I",LOOKUP(N465/P$2,{0,0.4,0.45,0.5,0.55,0.6,0.65,0.7,0.75,0.8,1},{"F","D","C","C+","B-","B","B+","A-","A","A+"}))))</f>
        <v/>
      </c>
      <c r="P465" s="99" t="str">
        <f>IF(COUNT($A465)=0,"",IF(N465="","--",IF(N465="3E","3E",LOOKUP(N465/P$2,{0,0.4,0.45,0.5,0.55,0.6,0.65,0.7,0.75,0.8,1},{0,2,2.25,2.5,2.75,3,3.25,3.5,3.75,4}))))</f>
        <v/>
      </c>
      <c r="Q465" s="5" t="str">
        <f>IF(COUNT($A465)=0,"",IF($A465&lt;&gt;DR!$B467,"ERR",DR!AX467))</f>
        <v/>
      </c>
      <c r="R465" s="2" t="str">
        <f>IF(COUNT($A465)=0,"",IF(Q465="3E","3E",IF(Q465="","I",LOOKUP(Q465/S$2,{0,0.4,0.45,0.5,0.55,0.6,0.65,0.7,0.75,0.8,1},{"F","D","C","C+","B-","B","B+","A-","A","A+"}))))</f>
        <v/>
      </c>
      <c r="S465" s="99" t="str">
        <f>IF(COUNT($A465)=0,"",IF(Q465="","--",IF(Q465="3E","3E",LOOKUP(Q465/S$2,{0,0.4,0.45,0.5,0.55,0.6,0.65,0.7,0.75,0.8,1},{0,2,2.25,2.5,2.75,3,3.25,3.5,3.75,4}))))</f>
        <v/>
      </c>
      <c r="T465" s="5" t="str">
        <f>IF(OR(COUNT($A465)=0,DR!BZ467=""),"",IF($A465&lt;&gt;DR!$B467,"ERR",DR!BZ467))</f>
        <v/>
      </c>
      <c r="U465" s="2" t="str">
        <f>IF(COUNT($A465)=0,"",IF(T465="3E","3E",IF(T465="","I",LOOKUP(T465/V$2,{0,0.4,0.45,0.5,0.55,0.6,0.65,0.7,0.75,0.8,1},{"F","D","C","C+","B-","B","B+","A-","A","A+"}))))</f>
        <v/>
      </c>
      <c r="V465" s="99" t="str">
        <f>IF(COUNT($A465)=0,"",IF(T465="","--",IF(T465="3E","3E",LOOKUP(T465/V$2,{0,0.4,0.45,0.5,0.55,0.6,0.65,0.7,0.75,0.8,1},{0,2,2.25,2.5,2.75,3,3.25,3.5,3.75,4}))))</f>
        <v/>
      </c>
      <c r="W465" s="5" t="str">
        <f>IF(COUNT($A465)=0,"",IF($A465&lt;&gt;DR!$B467,"ERR",IF(DR!$A467="IM",DR!CL467,DR!CK467)))</f>
        <v/>
      </c>
      <c r="X465" s="2" t="str">
        <f>IF(COUNT($A465)=0,"",IF(W465="3E","3E",IF(W465="","I",LOOKUP(W465/Y$2,{0,0.4,0.45,0.5,0.55,0.6,0.65,0.7,0.75,0.8,1},{"F","D","C","C+","B-","B","B+","A-","A","A+"}))))</f>
        <v/>
      </c>
      <c r="Y465" s="99" t="str">
        <f>IF(COUNT($A465)=0,"",IF(W465="","--",IF(W465="3E","3E",LOOKUP(W465/Y$2,{0,0.4,0.45,0.5,0.55,0.6,0.65,0.7,0.75,0.8,1},{0,2,2.25,2.5,2.75,3,3.25,3.5,3.75,4}))))</f>
        <v/>
      </c>
      <c r="Z465" s="5" t="str">
        <f>IF(COUNT($A465)=0,"",IF($A465&lt;&gt;DR!$B467,"ERR",DR!BF467))</f>
        <v/>
      </c>
      <c r="AA465" s="2" t="str">
        <f>IF(COUNT($A465)=0,"",IF(Z465="3E","3E",IF(Z465="","I",LOOKUP(Z465/AB$2,{0,0.4,0.45,0.5,0.55,0.6,0.65,0.7,0.75,0.8,1},{"F","D","C","C+","B-","B","B+","A-","A","A+"}))))</f>
        <v/>
      </c>
      <c r="AB465" s="99" t="str">
        <f>IF(COUNT($A465)=0,"",IF(Z465="","--",IF(Z465="3E","3E",LOOKUP(Z465/AB$2,{0,0.4,0.45,0.5,0.55,0.6,0.65,0.7,0.75,0.8,1},{0,2,2.25,2.5,2.75,3,3.25,3.5,3.75,4}))))</f>
        <v/>
      </c>
      <c r="AC465" s="5" t="str">
        <f>IF(COUNT($A465)=0,"",IF($A465&lt;&gt;DR!$B467,"ERR",DR!BG467))</f>
        <v/>
      </c>
      <c r="AD465" s="2" t="str">
        <f>IF(COUNT($A465)=0,"",IF(AC465="3E","3E",IF(AC465="","I",LOOKUP(AC465/AE$2,{0,0.4,0.45,0.5,0.55,0.6,0.65,0.7,0.75,0.8,1},{"F","D","C","C+","B-","B","B+","A-","A","A+"}))))</f>
        <v/>
      </c>
      <c r="AE465" s="99" t="str">
        <f>IF(COUNT($A465)=0,"",IF(AC465="","--",IF(AC465="3E","3E",LOOKUP(AC465/AE$2,{0,0.4,0.45,0.5,0.55,0.6,0.65,0.7,0.75,0.8,1},{0,2,2.25,2.5,2.75,3,3.25,3.5,3.75,4}))))</f>
        <v/>
      </c>
      <c r="AF465" s="5" t="str">
        <f>IF(COUNT($A465)=0,"",IF($A465&lt;&gt;DR!$B467,"ERR",DR!BQ467))</f>
        <v/>
      </c>
      <c r="AG465" s="2" t="str">
        <f>IF(COUNT($A465)=0,"",IF(AF465="3E","3E",IF(AF465="","I",LOOKUP(AF465/AH$2,{0,0.4,0.45,0.5,0.55,0.6,0.65,0.7,0.75,0.8,1},{"F","D","C","C+","B-","B","B+","A-","A","A+"}))))</f>
        <v/>
      </c>
      <c r="AH465" s="99" t="str">
        <f>IF(COUNT($A465)=0,"",IF(AF465="","--",IF(AF465="3E","3E",LOOKUP(AF465/AH$2,{0,0.4,0.45,0.5,0.55,0.6,0.65,0.7,0.75,0.8,1},{0,2,2.25,2.5,2.75,3,3.25,3.5,3.75,4}))))</f>
        <v/>
      </c>
      <c r="AI465" s="5" t="str">
        <f>IF(COUNT($A465)=0,"",IF($A465&lt;&gt;DR!$B467,"ERR",DR!BY467))</f>
        <v/>
      </c>
      <c r="AJ465" s="2" t="str">
        <f>IF(COUNT($A465)=0,"",IF(AI465="3E","3E",IF(AI465="","I",LOOKUP(AI465/AK$2,{0,0.4,0.45,0.5,0.55,0.6,0.65,0.7,0.75,0.8,1},{"F","D","C","C+","B-","B","B+","A-","A","A+"}))))</f>
        <v/>
      </c>
      <c r="AK465" s="103" t="str">
        <f>IF(COUNT($A465)=0,"",IF(AI465="","--",IF(AI465="3E","3E",LOOKUP(AI465/AK$2,{0,0.4,0.45,0.5,0.55,0.6,0.65,0.7,0.75,0.8,1},{0,2,2.25,2.5,2.75,3,3.25,3.5,3.75,4}))))</f>
        <v/>
      </c>
      <c r="AL465" s="94" t="str">
        <f>IFERROR(IF(COUNT($A465)=0,"",IF(COUNT(W465)=0,"--",IF(COUNTIF(B465:AK465,"3E")&gt;0,"3E",SUM(IF(D465&gt;=2,D465*$D$3),IF(G465&gt;=2,G465*$G$3),IF(J465&gt;=2,J465*$J$3),IF(M465&gt;=2,M465*$M$3),IF(P465&gt;=2,P465*$P$3),IF(S465&gt;=2,S465*$S$3),IF(V465&gt;=2,V465*$V$3),IF(Y465&gt;=2,Y465*$Y$3),IF(AB465&gt;=2,AB465*$AB$3),IF(AE465&gt;=2,AE465*$AE$3),IF(AH465&gt;=2,AH465*$AH$3),IF(AK465&gt;=2,AK465*$AK$3))))),"")</f>
        <v/>
      </c>
      <c r="AM465" s="4" t="str">
        <f>IF(COUNT($A465)=0,"",IF(COUNT(W465)=0,"--",IF(COUNTIF(B465:Y465,"3E")&gt;0,"3E",TRUNC(SUM(IF(N(D465)&gt;=2,D$3*D465,0),IF(N(G465)&gt;=2,G$3*G465,0),IF(N(J465)&gt;=2,J$3*J465,0),IF(N(M465)&gt;=2,M$3*M465,0),IF(N(P465)&gt;=2,P$3*P465,0),IF(N(S465)&gt;=2,S$3*S465,0),IF(N(AB465)&gt;=2,AB$3*AB465,0),IF(N(AE465)&gt;=2,AE$3*AE465,0),IF(N(AH465)&gt;=2,AH$3*AH465,0),IF(N(V465)&gt;=2,V$3*V465,0),IF(N(Y465)&gt;=2,Y$3*Y465,0))/TCP,3))))</f>
        <v/>
      </c>
      <c r="AN465" s="2" t="str">
        <f>IFERROR(IF(COUNT($A465)=0,"",IF(COUNT(W465)=0,"--",IF(COUNTIF(B465:AK465,"3E")&gt;0,"3E",SUM(IF(D465&gt;=2,$D$3),IF(G465&gt;=2,$G$3),IF(J465&gt;=2,$J$3),IF(M465&gt;=2,$M$3),IF(P465&gt;=2,$P$3),IF(S465&gt;=2,$S$3),IF(V465&gt;=2,$V$3),IF(Y465&gt;=2,$Y$3),IF(AB465&gt;=2,$AB$3),IF(AE465&gt;=2,$AE$3),IF(AH465&gt;=2,$AH$3),IF(AK465&gt;=2,$AK$3))))),"")</f>
        <v/>
      </c>
      <c r="AO465" s="2" t="str">
        <f>IF(AM465="3E","3E",IF(COUNT($A465)=0,"",IF(COUNT(AK465)=0,"I",LOOKUP(AM465,{0,2,2.25,2.5,2.75,3,3.25,3.5,3.75,4},{"F","D","C","C+","B-","B","B+","A-","A","A+"}))))</f>
        <v/>
      </c>
      <c r="AP465" s="2" t="str">
        <f>IF(AM465="3E","3E",IF(OR(COUNT($A465)=0,COUNT(W465)=0),"",IF(AND(Y465&gt;=2,AM465&gt;=2,AN465&gt;=28),"PASS","FAIL")))</f>
        <v/>
      </c>
      <c r="AQ465" s="2" t="str">
        <f>IF(COUNT($A465)=0,"",IF(AP465="3E","3E",IF(AP465="PASS",CONCATENATE(IF(N(D465)&lt;2,"411F,",""),IF(N(G465)&lt;2,"412F,",""),IF(N(J465)&lt;2,"413F,",""),IF(N(M465)&lt;2,"421F,",""),IF(N(P465)&lt;2,"422F,",""),IF(N(S465)&lt;2,"423F,",""),IF(N(AB465)&lt;2,"431F,",""),IF(N(AE465)&lt;2,"432F,",""),IF(N(AH465)&lt;2,"433F,","")),"")))</f>
        <v/>
      </c>
      <c r="AR465" s="6" t="str">
        <f t="shared" si="8"/>
        <v/>
      </c>
    </row>
    <row r="466" spans="1:44" ht="18.95" customHeight="1" x14ac:dyDescent="0.25">
      <c r="A466" s="93" t="str">
        <f>IF(DR!$B468="","",DR!$B468)</f>
        <v/>
      </c>
      <c r="B466" s="5" t="str">
        <f>IF(COUNT($A466)=0,"",IF($A466&lt;&gt;DR!$B468,"ERR",DR!J468))</f>
        <v/>
      </c>
      <c r="C466" s="2" t="str">
        <f>IF(COUNT($A466)=0,"",IF(B466="3E","3E",IF(B466="","I",LOOKUP(B466/D$2,{0,0.4,0.45,0.5,0.55,0.6,0.65,0.7,0.75,0.8,1},{"F","D","C","C+","B-","B","B+","A-","A","A+"}))))</f>
        <v/>
      </c>
      <c r="D466" s="99" t="str">
        <f>IF(COUNT($A466)=0,"",IF(B466="","--",IF(B466="3E","3E",LOOKUP(B466/D$2,{0,0.4,0.45,0.5,0.55,0.6,0.65,0.7,0.75,0.8,1},{0,2,2.25,2.5,2.75,3,3.25,3.5,3.75,4}))))</f>
        <v/>
      </c>
      <c r="E466" s="5" t="str">
        <f>IF(COUNT($A466)=0,"",IF($A466&lt;&gt;DR!$B468,"ERR",DR!R468))</f>
        <v/>
      </c>
      <c r="F466" s="2" t="str">
        <f>IF(COUNT($A466)=0,"",IF(E466="3E","3E",IF(E466="","I",LOOKUP(E466/G$2,{0,0.4,0.45,0.5,0.55,0.6,0.65,0.7,0.75,0.8,1},{"F","D","C","C+","B-","B","B+","A-","A","A+"}))))</f>
        <v/>
      </c>
      <c r="G466" s="99" t="str">
        <f>IF(COUNT($A466)=0,"",IF(E466="","--",IF(E466="3E","3E",LOOKUP(E466/G$2,{0,0.4,0.45,0.5,0.55,0.6,0.65,0.7,0.75,0.8,1},{0,2,2.25,2.5,2.75,3,3.25,3.5,3.75,4}))))</f>
        <v/>
      </c>
      <c r="H466" s="5" t="str">
        <f>IF(COUNT($A466)=0,"",IF($A466&lt;&gt;DR!$B468,"ERR",DR!Z468))</f>
        <v/>
      </c>
      <c r="I466" s="2" t="str">
        <f>IF(COUNT($A466)=0,"",IF(H466="3E","3E",IF(H466="","I",LOOKUP(H466/J$2,{0,0.4,0.45,0.5,0.55,0.6,0.65,0.7,0.75,0.8,1},{"F","D","C","C+","B-","B","B+","A-","A","A+"}))))</f>
        <v/>
      </c>
      <c r="J466" s="99" t="str">
        <f>IF(COUNT($A466)=0,"",IF(H466="","--",IF(H466="3E","3E",LOOKUP(H466/J$2,{0,0.4,0.45,0.5,0.55,0.6,0.65,0.7,0.75,0.8,1},{0,2,2.25,2.5,2.75,3,3.25,3.5,3.75,4}))))</f>
        <v/>
      </c>
      <c r="K466" s="5" t="str">
        <f>IF(COUNT($A466)=0,"",IF($A466&lt;&gt;DR!$B468,"ERR",DR!AH468))</f>
        <v/>
      </c>
      <c r="L466" s="2" t="str">
        <f>IF(COUNT($A466)=0,"",IF(K466="3E","3E",IF(K466="","I",LOOKUP(K466/M$2,{0,0.4,0.45,0.5,0.55,0.6,0.65,0.7,0.75,0.8,1},{"F","D","C","C+","B-","B","B+","A-","A","A+"}))))</f>
        <v/>
      </c>
      <c r="M466" s="99" t="str">
        <f>IF(COUNT($A466)=0,"",IF(K466="","--",IF(K466="3E","3E",LOOKUP(K466/M$2,{0,0.4,0.45,0.5,0.55,0.6,0.65,0.7,0.75,0.8,1},{0,2,2.25,2.5,2.75,3,3.25,3.5,3.75,4}))))</f>
        <v/>
      </c>
      <c r="N466" s="5" t="str">
        <f>IF(COUNT($A466)=0,"",IF($A466&lt;&gt;DR!$B468,"ERR",DR!AP468))</f>
        <v/>
      </c>
      <c r="O466" s="2" t="str">
        <f>IF(COUNT($A466)=0,"",IF(N466="3E","3E",IF(N466="","I",LOOKUP(N466/P$2,{0,0.4,0.45,0.5,0.55,0.6,0.65,0.7,0.75,0.8,1},{"F","D","C","C+","B-","B","B+","A-","A","A+"}))))</f>
        <v/>
      </c>
      <c r="P466" s="99" t="str">
        <f>IF(COUNT($A466)=0,"",IF(N466="","--",IF(N466="3E","3E",LOOKUP(N466/P$2,{0,0.4,0.45,0.5,0.55,0.6,0.65,0.7,0.75,0.8,1},{0,2,2.25,2.5,2.75,3,3.25,3.5,3.75,4}))))</f>
        <v/>
      </c>
      <c r="Q466" s="5" t="str">
        <f>IF(COUNT($A466)=0,"",IF($A466&lt;&gt;DR!$B468,"ERR",DR!AX468))</f>
        <v/>
      </c>
      <c r="R466" s="2" t="str">
        <f>IF(COUNT($A466)=0,"",IF(Q466="3E","3E",IF(Q466="","I",LOOKUP(Q466/S$2,{0,0.4,0.45,0.5,0.55,0.6,0.65,0.7,0.75,0.8,1},{"F","D","C","C+","B-","B","B+","A-","A","A+"}))))</f>
        <v/>
      </c>
      <c r="S466" s="99" t="str">
        <f>IF(COUNT($A466)=0,"",IF(Q466="","--",IF(Q466="3E","3E",LOOKUP(Q466/S$2,{0,0.4,0.45,0.5,0.55,0.6,0.65,0.7,0.75,0.8,1},{0,2,2.25,2.5,2.75,3,3.25,3.5,3.75,4}))))</f>
        <v/>
      </c>
      <c r="T466" s="5" t="str">
        <f>IF(OR(COUNT($A466)=0,DR!BZ468=""),"",IF($A466&lt;&gt;DR!$B468,"ERR",DR!BZ468))</f>
        <v/>
      </c>
      <c r="U466" s="2" t="str">
        <f>IF(COUNT($A466)=0,"",IF(T466="3E","3E",IF(T466="","I",LOOKUP(T466/V$2,{0,0.4,0.45,0.5,0.55,0.6,0.65,0.7,0.75,0.8,1},{"F","D","C","C+","B-","B","B+","A-","A","A+"}))))</f>
        <v/>
      </c>
      <c r="V466" s="99" t="str">
        <f>IF(COUNT($A466)=0,"",IF(T466="","--",IF(T466="3E","3E",LOOKUP(T466/V$2,{0,0.4,0.45,0.5,0.55,0.6,0.65,0.7,0.75,0.8,1},{0,2,2.25,2.5,2.75,3,3.25,3.5,3.75,4}))))</f>
        <v/>
      </c>
      <c r="W466" s="5" t="str">
        <f>IF(COUNT($A466)=0,"",IF($A466&lt;&gt;DR!$B468,"ERR",IF(DR!$A468="IM",DR!CL468,DR!CK468)))</f>
        <v/>
      </c>
      <c r="X466" s="2" t="str">
        <f>IF(COUNT($A466)=0,"",IF(W466="3E","3E",IF(W466="","I",LOOKUP(W466/Y$2,{0,0.4,0.45,0.5,0.55,0.6,0.65,0.7,0.75,0.8,1},{"F","D","C","C+","B-","B","B+","A-","A","A+"}))))</f>
        <v/>
      </c>
      <c r="Y466" s="99" t="str">
        <f>IF(COUNT($A466)=0,"",IF(W466="","--",IF(W466="3E","3E",LOOKUP(W466/Y$2,{0,0.4,0.45,0.5,0.55,0.6,0.65,0.7,0.75,0.8,1},{0,2,2.25,2.5,2.75,3,3.25,3.5,3.75,4}))))</f>
        <v/>
      </c>
      <c r="Z466" s="5" t="str">
        <f>IF(COUNT($A466)=0,"",IF($A466&lt;&gt;DR!$B468,"ERR",DR!BF468))</f>
        <v/>
      </c>
      <c r="AA466" s="2" t="str">
        <f>IF(COUNT($A466)=0,"",IF(Z466="3E","3E",IF(Z466="","I",LOOKUP(Z466/AB$2,{0,0.4,0.45,0.5,0.55,0.6,0.65,0.7,0.75,0.8,1},{"F","D","C","C+","B-","B","B+","A-","A","A+"}))))</f>
        <v/>
      </c>
      <c r="AB466" s="99" t="str">
        <f>IF(COUNT($A466)=0,"",IF(Z466="","--",IF(Z466="3E","3E",LOOKUP(Z466/AB$2,{0,0.4,0.45,0.5,0.55,0.6,0.65,0.7,0.75,0.8,1},{0,2,2.25,2.5,2.75,3,3.25,3.5,3.75,4}))))</f>
        <v/>
      </c>
      <c r="AC466" s="5" t="str">
        <f>IF(COUNT($A466)=0,"",IF($A466&lt;&gt;DR!$B468,"ERR",DR!BG468))</f>
        <v/>
      </c>
      <c r="AD466" s="2" t="str">
        <f>IF(COUNT($A466)=0,"",IF(AC466="3E","3E",IF(AC466="","I",LOOKUP(AC466/AE$2,{0,0.4,0.45,0.5,0.55,0.6,0.65,0.7,0.75,0.8,1},{"F","D","C","C+","B-","B","B+","A-","A","A+"}))))</f>
        <v/>
      </c>
      <c r="AE466" s="99" t="str">
        <f>IF(COUNT($A466)=0,"",IF(AC466="","--",IF(AC466="3E","3E",LOOKUP(AC466/AE$2,{0,0.4,0.45,0.5,0.55,0.6,0.65,0.7,0.75,0.8,1},{0,2,2.25,2.5,2.75,3,3.25,3.5,3.75,4}))))</f>
        <v/>
      </c>
      <c r="AF466" s="5" t="str">
        <f>IF(COUNT($A466)=0,"",IF($A466&lt;&gt;DR!$B468,"ERR",DR!BQ468))</f>
        <v/>
      </c>
      <c r="AG466" s="2" t="str">
        <f>IF(COUNT($A466)=0,"",IF(AF466="3E","3E",IF(AF466="","I",LOOKUP(AF466/AH$2,{0,0.4,0.45,0.5,0.55,0.6,0.65,0.7,0.75,0.8,1},{"F","D","C","C+","B-","B","B+","A-","A","A+"}))))</f>
        <v/>
      </c>
      <c r="AH466" s="99" t="str">
        <f>IF(COUNT($A466)=0,"",IF(AF466="","--",IF(AF466="3E","3E",LOOKUP(AF466/AH$2,{0,0.4,0.45,0.5,0.55,0.6,0.65,0.7,0.75,0.8,1},{0,2,2.25,2.5,2.75,3,3.25,3.5,3.75,4}))))</f>
        <v/>
      </c>
      <c r="AI466" s="5" t="str">
        <f>IF(COUNT($A466)=0,"",IF($A466&lt;&gt;DR!$B468,"ERR",DR!BY468))</f>
        <v/>
      </c>
      <c r="AJ466" s="2" t="str">
        <f>IF(COUNT($A466)=0,"",IF(AI466="3E","3E",IF(AI466="","I",LOOKUP(AI466/AK$2,{0,0.4,0.45,0.5,0.55,0.6,0.65,0.7,0.75,0.8,1},{"F","D","C","C+","B-","B","B+","A-","A","A+"}))))</f>
        <v/>
      </c>
      <c r="AK466" s="103" t="str">
        <f>IF(COUNT($A466)=0,"",IF(AI466="","--",IF(AI466="3E","3E",LOOKUP(AI466/AK$2,{0,0.4,0.45,0.5,0.55,0.6,0.65,0.7,0.75,0.8,1},{0,2,2.25,2.5,2.75,3,3.25,3.5,3.75,4}))))</f>
        <v/>
      </c>
      <c r="AL466" s="94" t="str">
        <f>IFERROR(IF(COUNT($A466)=0,"",IF(COUNT(W466)=0,"--",IF(COUNTIF(B466:AK466,"3E")&gt;0,"3E",SUM(IF(D466&gt;=2,D466*$D$3),IF(G466&gt;=2,G466*$G$3),IF(J466&gt;=2,J466*$J$3),IF(M466&gt;=2,M466*$M$3),IF(P466&gt;=2,P466*$P$3),IF(S466&gt;=2,S466*$S$3),IF(V466&gt;=2,V466*$V$3),IF(Y466&gt;=2,Y466*$Y$3),IF(AB466&gt;=2,AB466*$AB$3),IF(AE466&gt;=2,AE466*$AE$3),IF(AH466&gt;=2,AH466*$AH$3),IF(AK466&gt;=2,AK466*$AK$3))))),"")</f>
        <v/>
      </c>
      <c r="AM466" s="4" t="str">
        <f>IF(COUNT($A466)=0,"",IF(COUNT(W466)=0,"--",IF(COUNTIF(B466:Y466,"3E")&gt;0,"3E",TRUNC(SUM(IF(N(D466)&gt;=2,D$3*D466,0),IF(N(G466)&gt;=2,G$3*G466,0),IF(N(J466)&gt;=2,J$3*J466,0),IF(N(M466)&gt;=2,M$3*M466,0),IF(N(P466)&gt;=2,P$3*P466,0),IF(N(S466)&gt;=2,S$3*S466,0),IF(N(AB466)&gt;=2,AB$3*AB466,0),IF(N(AE466)&gt;=2,AE$3*AE466,0),IF(N(AH466)&gt;=2,AH$3*AH466,0),IF(N(V466)&gt;=2,V$3*V466,0),IF(N(Y466)&gt;=2,Y$3*Y466,0))/TCP,3))))</f>
        <v/>
      </c>
      <c r="AN466" s="2" t="str">
        <f>IFERROR(IF(COUNT($A466)=0,"",IF(COUNT(W466)=0,"--",IF(COUNTIF(B466:AK466,"3E")&gt;0,"3E",SUM(IF(D466&gt;=2,$D$3),IF(G466&gt;=2,$G$3),IF(J466&gt;=2,$J$3),IF(M466&gt;=2,$M$3),IF(P466&gt;=2,$P$3),IF(S466&gt;=2,$S$3),IF(V466&gt;=2,$V$3),IF(Y466&gt;=2,$Y$3),IF(AB466&gt;=2,$AB$3),IF(AE466&gt;=2,$AE$3),IF(AH466&gt;=2,$AH$3),IF(AK466&gt;=2,$AK$3))))),"")</f>
        <v/>
      </c>
      <c r="AO466" s="2" t="str">
        <f>IF(AM466="3E","3E",IF(COUNT($A466)=0,"",IF(COUNT(AK466)=0,"I",LOOKUP(AM466,{0,2,2.25,2.5,2.75,3,3.25,3.5,3.75,4},{"F","D","C","C+","B-","B","B+","A-","A","A+"}))))</f>
        <v/>
      </c>
      <c r="AP466" s="2" t="str">
        <f>IF(AM466="3E","3E",IF(OR(COUNT($A466)=0,COUNT(W466)=0),"",IF(AND(Y466&gt;=2,AM466&gt;=2,AN466&gt;=28),"PASS","FAIL")))</f>
        <v/>
      </c>
      <c r="AQ466" s="2" t="str">
        <f>IF(COUNT($A466)=0,"",IF(AP466="3E","3E",IF(AP466="PASS",CONCATENATE(IF(N(D466)&lt;2,"411F,",""),IF(N(G466)&lt;2,"412F,",""),IF(N(J466)&lt;2,"413F,",""),IF(N(M466)&lt;2,"421F,",""),IF(N(P466)&lt;2,"422F,",""),IF(N(S466)&lt;2,"423F,",""),IF(N(AB466)&lt;2,"431F,",""),IF(N(AE466)&lt;2,"432F,",""),IF(N(AH466)&lt;2,"433F,","")),"")))</f>
        <v/>
      </c>
      <c r="AR466" s="6" t="str">
        <f t="shared" si="8"/>
        <v/>
      </c>
    </row>
    <row r="467" spans="1:44" ht="18.95" customHeight="1" x14ac:dyDescent="0.25">
      <c r="A467" s="93" t="str">
        <f>IF(DR!$B469="","",DR!$B469)</f>
        <v/>
      </c>
      <c r="B467" s="5" t="str">
        <f>IF(COUNT($A467)=0,"",IF($A467&lt;&gt;DR!$B469,"ERR",DR!J469))</f>
        <v/>
      </c>
      <c r="C467" s="2" t="str">
        <f>IF(COUNT($A467)=0,"",IF(B467="3E","3E",IF(B467="","I",LOOKUP(B467/D$2,{0,0.4,0.45,0.5,0.55,0.6,0.65,0.7,0.75,0.8,1},{"F","D","C","C+","B-","B","B+","A-","A","A+"}))))</f>
        <v/>
      </c>
      <c r="D467" s="99" t="str">
        <f>IF(COUNT($A467)=0,"",IF(B467="","--",IF(B467="3E","3E",LOOKUP(B467/D$2,{0,0.4,0.45,0.5,0.55,0.6,0.65,0.7,0.75,0.8,1},{0,2,2.25,2.5,2.75,3,3.25,3.5,3.75,4}))))</f>
        <v/>
      </c>
      <c r="E467" s="5" t="str">
        <f>IF(COUNT($A467)=0,"",IF($A467&lt;&gt;DR!$B469,"ERR",DR!R469))</f>
        <v/>
      </c>
      <c r="F467" s="2" t="str">
        <f>IF(COUNT($A467)=0,"",IF(E467="3E","3E",IF(E467="","I",LOOKUP(E467/G$2,{0,0.4,0.45,0.5,0.55,0.6,0.65,0.7,0.75,0.8,1},{"F","D","C","C+","B-","B","B+","A-","A","A+"}))))</f>
        <v/>
      </c>
      <c r="G467" s="99" t="str">
        <f>IF(COUNT($A467)=0,"",IF(E467="","--",IF(E467="3E","3E",LOOKUP(E467/G$2,{0,0.4,0.45,0.5,0.55,0.6,0.65,0.7,0.75,0.8,1},{0,2,2.25,2.5,2.75,3,3.25,3.5,3.75,4}))))</f>
        <v/>
      </c>
      <c r="H467" s="5" t="str">
        <f>IF(COUNT($A467)=0,"",IF($A467&lt;&gt;DR!$B469,"ERR",DR!Z469))</f>
        <v/>
      </c>
      <c r="I467" s="2" t="str">
        <f>IF(COUNT($A467)=0,"",IF(H467="3E","3E",IF(H467="","I",LOOKUP(H467/J$2,{0,0.4,0.45,0.5,0.55,0.6,0.65,0.7,0.75,0.8,1},{"F","D","C","C+","B-","B","B+","A-","A","A+"}))))</f>
        <v/>
      </c>
      <c r="J467" s="99" t="str">
        <f>IF(COUNT($A467)=0,"",IF(H467="","--",IF(H467="3E","3E",LOOKUP(H467/J$2,{0,0.4,0.45,0.5,0.55,0.6,0.65,0.7,0.75,0.8,1},{0,2,2.25,2.5,2.75,3,3.25,3.5,3.75,4}))))</f>
        <v/>
      </c>
      <c r="K467" s="5" t="str">
        <f>IF(COUNT($A467)=0,"",IF($A467&lt;&gt;DR!$B469,"ERR",DR!AH469))</f>
        <v/>
      </c>
      <c r="L467" s="2" t="str">
        <f>IF(COUNT($A467)=0,"",IF(K467="3E","3E",IF(K467="","I",LOOKUP(K467/M$2,{0,0.4,0.45,0.5,0.55,0.6,0.65,0.7,0.75,0.8,1},{"F","D","C","C+","B-","B","B+","A-","A","A+"}))))</f>
        <v/>
      </c>
      <c r="M467" s="99" t="str">
        <f>IF(COUNT($A467)=0,"",IF(K467="","--",IF(K467="3E","3E",LOOKUP(K467/M$2,{0,0.4,0.45,0.5,0.55,0.6,0.65,0.7,0.75,0.8,1},{0,2,2.25,2.5,2.75,3,3.25,3.5,3.75,4}))))</f>
        <v/>
      </c>
      <c r="N467" s="5" t="str">
        <f>IF(COUNT($A467)=0,"",IF($A467&lt;&gt;DR!$B469,"ERR",DR!AP469))</f>
        <v/>
      </c>
      <c r="O467" s="2" t="str">
        <f>IF(COUNT($A467)=0,"",IF(N467="3E","3E",IF(N467="","I",LOOKUP(N467/P$2,{0,0.4,0.45,0.5,0.55,0.6,0.65,0.7,0.75,0.8,1},{"F","D","C","C+","B-","B","B+","A-","A","A+"}))))</f>
        <v/>
      </c>
      <c r="P467" s="99" t="str">
        <f>IF(COUNT($A467)=0,"",IF(N467="","--",IF(N467="3E","3E",LOOKUP(N467/P$2,{0,0.4,0.45,0.5,0.55,0.6,0.65,0.7,0.75,0.8,1},{0,2,2.25,2.5,2.75,3,3.25,3.5,3.75,4}))))</f>
        <v/>
      </c>
      <c r="Q467" s="5" t="str">
        <f>IF(COUNT($A467)=0,"",IF($A467&lt;&gt;DR!$B469,"ERR",DR!AX469))</f>
        <v/>
      </c>
      <c r="R467" s="2" t="str">
        <f>IF(COUNT($A467)=0,"",IF(Q467="3E","3E",IF(Q467="","I",LOOKUP(Q467/S$2,{0,0.4,0.45,0.5,0.55,0.6,0.65,0.7,0.75,0.8,1},{"F","D","C","C+","B-","B","B+","A-","A","A+"}))))</f>
        <v/>
      </c>
      <c r="S467" s="99" t="str">
        <f>IF(COUNT($A467)=0,"",IF(Q467="","--",IF(Q467="3E","3E",LOOKUP(Q467/S$2,{0,0.4,0.45,0.5,0.55,0.6,0.65,0.7,0.75,0.8,1},{0,2,2.25,2.5,2.75,3,3.25,3.5,3.75,4}))))</f>
        <v/>
      </c>
      <c r="T467" s="5" t="str">
        <f>IF(OR(COUNT($A467)=0,DR!BZ469=""),"",IF($A467&lt;&gt;DR!$B469,"ERR",DR!BZ469))</f>
        <v/>
      </c>
      <c r="U467" s="2" t="str">
        <f>IF(COUNT($A467)=0,"",IF(T467="3E","3E",IF(T467="","I",LOOKUP(T467/V$2,{0,0.4,0.45,0.5,0.55,0.6,0.65,0.7,0.75,0.8,1},{"F","D","C","C+","B-","B","B+","A-","A","A+"}))))</f>
        <v/>
      </c>
      <c r="V467" s="99" t="str">
        <f>IF(COUNT($A467)=0,"",IF(T467="","--",IF(T467="3E","3E",LOOKUP(T467/V$2,{0,0.4,0.45,0.5,0.55,0.6,0.65,0.7,0.75,0.8,1},{0,2,2.25,2.5,2.75,3,3.25,3.5,3.75,4}))))</f>
        <v/>
      </c>
      <c r="W467" s="5" t="str">
        <f>IF(COUNT($A467)=0,"",IF($A467&lt;&gt;DR!$B469,"ERR",IF(DR!$A469="IM",DR!CL469,DR!CK469)))</f>
        <v/>
      </c>
      <c r="X467" s="2" t="str">
        <f>IF(COUNT($A467)=0,"",IF(W467="3E","3E",IF(W467="","I",LOOKUP(W467/Y$2,{0,0.4,0.45,0.5,0.55,0.6,0.65,0.7,0.75,0.8,1},{"F","D","C","C+","B-","B","B+","A-","A","A+"}))))</f>
        <v/>
      </c>
      <c r="Y467" s="99" t="str">
        <f>IF(COUNT($A467)=0,"",IF(W467="","--",IF(W467="3E","3E",LOOKUP(W467/Y$2,{0,0.4,0.45,0.5,0.55,0.6,0.65,0.7,0.75,0.8,1},{0,2,2.25,2.5,2.75,3,3.25,3.5,3.75,4}))))</f>
        <v/>
      </c>
      <c r="Z467" s="5" t="str">
        <f>IF(COUNT($A467)=0,"",IF($A467&lt;&gt;DR!$B469,"ERR",DR!BF469))</f>
        <v/>
      </c>
      <c r="AA467" s="2" t="str">
        <f>IF(COUNT($A467)=0,"",IF(Z467="3E","3E",IF(Z467="","I",LOOKUP(Z467/AB$2,{0,0.4,0.45,0.5,0.55,0.6,0.65,0.7,0.75,0.8,1},{"F","D","C","C+","B-","B","B+","A-","A","A+"}))))</f>
        <v/>
      </c>
      <c r="AB467" s="99" t="str">
        <f>IF(COUNT($A467)=0,"",IF(Z467="","--",IF(Z467="3E","3E",LOOKUP(Z467/AB$2,{0,0.4,0.45,0.5,0.55,0.6,0.65,0.7,0.75,0.8,1},{0,2,2.25,2.5,2.75,3,3.25,3.5,3.75,4}))))</f>
        <v/>
      </c>
      <c r="AC467" s="5" t="str">
        <f>IF(COUNT($A467)=0,"",IF($A467&lt;&gt;DR!$B469,"ERR",DR!BG469))</f>
        <v/>
      </c>
      <c r="AD467" s="2" t="str">
        <f>IF(COUNT($A467)=0,"",IF(AC467="3E","3E",IF(AC467="","I",LOOKUP(AC467/AE$2,{0,0.4,0.45,0.5,0.55,0.6,0.65,0.7,0.75,0.8,1},{"F","D","C","C+","B-","B","B+","A-","A","A+"}))))</f>
        <v/>
      </c>
      <c r="AE467" s="99" t="str">
        <f>IF(COUNT($A467)=0,"",IF(AC467="","--",IF(AC467="3E","3E",LOOKUP(AC467/AE$2,{0,0.4,0.45,0.5,0.55,0.6,0.65,0.7,0.75,0.8,1},{0,2,2.25,2.5,2.75,3,3.25,3.5,3.75,4}))))</f>
        <v/>
      </c>
      <c r="AF467" s="5" t="str">
        <f>IF(COUNT($A467)=0,"",IF($A467&lt;&gt;DR!$B469,"ERR",DR!BQ469))</f>
        <v/>
      </c>
      <c r="AG467" s="2" t="str">
        <f>IF(COUNT($A467)=0,"",IF(AF467="3E","3E",IF(AF467="","I",LOOKUP(AF467/AH$2,{0,0.4,0.45,0.5,0.55,0.6,0.65,0.7,0.75,0.8,1},{"F","D","C","C+","B-","B","B+","A-","A","A+"}))))</f>
        <v/>
      </c>
      <c r="AH467" s="99" t="str">
        <f>IF(COUNT($A467)=0,"",IF(AF467="","--",IF(AF467="3E","3E",LOOKUP(AF467/AH$2,{0,0.4,0.45,0.5,0.55,0.6,0.65,0.7,0.75,0.8,1},{0,2,2.25,2.5,2.75,3,3.25,3.5,3.75,4}))))</f>
        <v/>
      </c>
      <c r="AI467" s="5" t="str">
        <f>IF(COUNT($A467)=0,"",IF($A467&lt;&gt;DR!$B469,"ERR",DR!BY469))</f>
        <v/>
      </c>
      <c r="AJ467" s="2" t="str">
        <f>IF(COUNT($A467)=0,"",IF(AI467="3E","3E",IF(AI467="","I",LOOKUP(AI467/AK$2,{0,0.4,0.45,0.5,0.55,0.6,0.65,0.7,0.75,0.8,1},{"F","D","C","C+","B-","B","B+","A-","A","A+"}))))</f>
        <v/>
      </c>
      <c r="AK467" s="103" t="str">
        <f>IF(COUNT($A467)=0,"",IF(AI467="","--",IF(AI467="3E","3E",LOOKUP(AI467/AK$2,{0,0.4,0.45,0.5,0.55,0.6,0.65,0.7,0.75,0.8,1},{0,2,2.25,2.5,2.75,3,3.25,3.5,3.75,4}))))</f>
        <v/>
      </c>
      <c r="AL467" s="94" t="str">
        <f>IFERROR(IF(COUNT($A467)=0,"",IF(COUNT(W467)=0,"--",IF(COUNTIF(B467:AK467,"3E")&gt;0,"3E",SUM(IF(D467&gt;=2,D467*$D$3),IF(G467&gt;=2,G467*$G$3),IF(J467&gt;=2,J467*$J$3),IF(M467&gt;=2,M467*$M$3),IF(P467&gt;=2,P467*$P$3),IF(S467&gt;=2,S467*$S$3),IF(V467&gt;=2,V467*$V$3),IF(Y467&gt;=2,Y467*$Y$3),IF(AB467&gt;=2,AB467*$AB$3),IF(AE467&gt;=2,AE467*$AE$3),IF(AH467&gt;=2,AH467*$AH$3),IF(AK467&gt;=2,AK467*$AK$3))))),"")</f>
        <v/>
      </c>
      <c r="AM467" s="4" t="str">
        <f>IF(COUNT($A467)=0,"",IF(COUNT(W467)=0,"--",IF(COUNTIF(B467:Y467,"3E")&gt;0,"3E",TRUNC(SUM(IF(N(D467)&gt;=2,D$3*D467,0),IF(N(G467)&gt;=2,G$3*G467,0),IF(N(J467)&gt;=2,J$3*J467,0),IF(N(M467)&gt;=2,M$3*M467,0),IF(N(P467)&gt;=2,P$3*P467,0),IF(N(S467)&gt;=2,S$3*S467,0),IF(N(AB467)&gt;=2,AB$3*AB467,0),IF(N(AE467)&gt;=2,AE$3*AE467,0),IF(N(AH467)&gt;=2,AH$3*AH467,0),IF(N(V467)&gt;=2,V$3*V467,0),IF(N(Y467)&gt;=2,Y$3*Y467,0))/TCP,3))))</f>
        <v/>
      </c>
      <c r="AN467" s="2" t="str">
        <f>IFERROR(IF(COUNT($A467)=0,"",IF(COUNT(W467)=0,"--",IF(COUNTIF(B467:AK467,"3E")&gt;0,"3E",SUM(IF(D467&gt;=2,$D$3),IF(G467&gt;=2,$G$3),IF(J467&gt;=2,$J$3),IF(M467&gt;=2,$M$3),IF(P467&gt;=2,$P$3),IF(S467&gt;=2,$S$3),IF(V467&gt;=2,$V$3),IF(Y467&gt;=2,$Y$3),IF(AB467&gt;=2,$AB$3),IF(AE467&gt;=2,$AE$3),IF(AH467&gt;=2,$AH$3),IF(AK467&gt;=2,$AK$3))))),"")</f>
        <v/>
      </c>
      <c r="AO467" s="2" t="str">
        <f>IF(AM467="3E","3E",IF(COUNT($A467)=0,"",IF(COUNT(AK467)=0,"I",LOOKUP(AM467,{0,2,2.25,2.5,2.75,3,3.25,3.5,3.75,4},{"F","D","C","C+","B-","B","B+","A-","A","A+"}))))</f>
        <v/>
      </c>
      <c r="AP467" s="2" t="str">
        <f>IF(AM467="3E","3E",IF(OR(COUNT($A467)=0,COUNT(W467)=0),"",IF(AND(Y467&gt;=2,AM467&gt;=2,AN467&gt;=28),"PASS","FAIL")))</f>
        <v/>
      </c>
      <c r="AQ467" s="2" t="str">
        <f>IF(COUNT($A467)=0,"",IF(AP467="3E","3E",IF(AP467="PASS",CONCATENATE(IF(N(D467)&lt;2,"411F,",""),IF(N(G467)&lt;2,"412F,",""),IF(N(J467)&lt;2,"413F,",""),IF(N(M467)&lt;2,"421F,",""),IF(N(P467)&lt;2,"422F,",""),IF(N(S467)&lt;2,"423F,",""),IF(N(AB467)&lt;2,"431F,",""),IF(N(AE467)&lt;2,"432F,",""),IF(N(AH467)&lt;2,"433F,","")),"")))</f>
        <v/>
      </c>
      <c r="AR467" s="6" t="str">
        <f t="shared" si="8"/>
        <v/>
      </c>
    </row>
    <row r="468" spans="1:44" ht="18.95" customHeight="1" x14ac:dyDescent="0.25">
      <c r="A468" s="93" t="str">
        <f>IF(DR!$B470="","",DR!$B470)</f>
        <v/>
      </c>
      <c r="B468" s="5" t="str">
        <f>IF(COUNT($A468)=0,"",IF($A468&lt;&gt;DR!$B470,"ERR",DR!J470))</f>
        <v/>
      </c>
      <c r="C468" s="2" t="str">
        <f>IF(COUNT($A468)=0,"",IF(B468="3E","3E",IF(B468="","I",LOOKUP(B468/D$2,{0,0.4,0.45,0.5,0.55,0.6,0.65,0.7,0.75,0.8,1},{"F","D","C","C+","B-","B","B+","A-","A","A+"}))))</f>
        <v/>
      </c>
      <c r="D468" s="99" t="str">
        <f>IF(COUNT($A468)=0,"",IF(B468="","--",IF(B468="3E","3E",LOOKUP(B468/D$2,{0,0.4,0.45,0.5,0.55,0.6,0.65,0.7,0.75,0.8,1},{0,2,2.25,2.5,2.75,3,3.25,3.5,3.75,4}))))</f>
        <v/>
      </c>
      <c r="E468" s="5" t="str">
        <f>IF(COUNT($A468)=0,"",IF($A468&lt;&gt;DR!$B470,"ERR",DR!R470))</f>
        <v/>
      </c>
      <c r="F468" s="2" t="str">
        <f>IF(COUNT($A468)=0,"",IF(E468="3E","3E",IF(E468="","I",LOOKUP(E468/G$2,{0,0.4,0.45,0.5,0.55,0.6,0.65,0.7,0.75,0.8,1},{"F","D","C","C+","B-","B","B+","A-","A","A+"}))))</f>
        <v/>
      </c>
      <c r="G468" s="99" t="str">
        <f>IF(COUNT($A468)=0,"",IF(E468="","--",IF(E468="3E","3E",LOOKUP(E468/G$2,{0,0.4,0.45,0.5,0.55,0.6,0.65,0.7,0.75,0.8,1},{0,2,2.25,2.5,2.75,3,3.25,3.5,3.75,4}))))</f>
        <v/>
      </c>
      <c r="H468" s="5" t="str">
        <f>IF(COUNT($A468)=0,"",IF($A468&lt;&gt;DR!$B470,"ERR",DR!Z470))</f>
        <v/>
      </c>
      <c r="I468" s="2" t="str">
        <f>IF(COUNT($A468)=0,"",IF(H468="3E","3E",IF(H468="","I",LOOKUP(H468/J$2,{0,0.4,0.45,0.5,0.55,0.6,0.65,0.7,0.75,0.8,1},{"F","D","C","C+","B-","B","B+","A-","A","A+"}))))</f>
        <v/>
      </c>
      <c r="J468" s="99" t="str">
        <f>IF(COUNT($A468)=0,"",IF(H468="","--",IF(H468="3E","3E",LOOKUP(H468/J$2,{0,0.4,0.45,0.5,0.55,0.6,0.65,0.7,0.75,0.8,1},{0,2,2.25,2.5,2.75,3,3.25,3.5,3.75,4}))))</f>
        <v/>
      </c>
      <c r="K468" s="5" t="str">
        <f>IF(COUNT($A468)=0,"",IF($A468&lt;&gt;DR!$B470,"ERR",DR!AH470))</f>
        <v/>
      </c>
      <c r="L468" s="2" t="str">
        <f>IF(COUNT($A468)=0,"",IF(K468="3E","3E",IF(K468="","I",LOOKUP(K468/M$2,{0,0.4,0.45,0.5,0.55,0.6,0.65,0.7,0.75,0.8,1},{"F","D","C","C+","B-","B","B+","A-","A","A+"}))))</f>
        <v/>
      </c>
      <c r="M468" s="99" t="str">
        <f>IF(COUNT($A468)=0,"",IF(K468="","--",IF(K468="3E","3E",LOOKUP(K468/M$2,{0,0.4,0.45,0.5,0.55,0.6,0.65,0.7,0.75,0.8,1},{0,2,2.25,2.5,2.75,3,3.25,3.5,3.75,4}))))</f>
        <v/>
      </c>
      <c r="N468" s="5" t="str">
        <f>IF(COUNT($A468)=0,"",IF($A468&lt;&gt;DR!$B470,"ERR",DR!AP470))</f>
        <v/>
      </c>
      <c r="O468" s="2" t="str">
        <f>IF(COUNT($A468)=0,"",IF(N468="3E","3E",IF(N468="","I",LOOKUP(N468/P$2,{0,0.4,0.45,0.5,0.55,0.6,0.65,0.7,0.75,0.8,1},{"F","D","C","C+","B-","B","B+","A-","A","A+"}))))</f>
        <v/>
      </c>
      <c r="P468" s="99" t="str">
        <f>IF(COUNT($A468)=0,"",IF(N468="","--",IF(N468="3E","3E",LOOKUP(N468/P$2,{0,0.4,0.45,0.5,0.55,0.6,0.65,0.7,0.75,0.8,1},{0,2,2.25,2.5,2.75,3,3.25,3.5,3.75,4}))))</f>
        <v/>
      </c>
      <c r="Q468" s="5" t="str">
        <f>IF(COUNT($A468)=0,"",IF($A468&lt;&gt;DR!$B470,"ERR",DR!AX470))</f>
        <v/>
      </c>
      <c r="R468" s="2" t="str">
        <f>IF(COUNT($A468)=0,"",IF(Q468="3E","3E",IF(Q468="","I",LOOKUP(Q468/S$2,{0,0.4,0.45,0.5,0.55,0.6,0.65,0.7,0.75,0.8,1},{"F","D","C","C+","B-","B","B+","A-","A","A+"}))))</f>
        <v/>
      </c>
      <c r="S468" s="99" t="str">
        <f>IF(COUNT($A468)=0,"",IF(Q468="","--",IF(Q468="3E","3E",LOOKUP(Q468/S$2,{0,0.4,0.45,0.5,0.55,0.6,0.65,0.7,0.75,0.8,1},{0,2,2.25,2.5,2.75,3,3.25,3.5,3.75,4}))))</f>
        <v/>
      </c>
      <c r="T468" s="5" t="str">
        <f>IF(OR(COUNT($A468)=0,DR!BZ470=""),"",IF($A468&lt;&gt;DR!$B470,"ERR",DR!BZ470))</f>
        <v/>
      </c>
      <c r="U468" s="2" t="str">
        <f>IF(COUNT($A468)=0,"",IF(T468="3E","3E",IF(T468="","I",LOOKUP(T468/V$2,{0,0.4,0.45,0.5,0.55,0.6,0.65,0.7,0.75,0.8,1},{"F","D","C","C+","B-","B","B+","A-","A","A+"}))))</f>
        <v/>
      </c>
      <c r="V468" s="99" t="str">
        <f>IF(COUNT($A468)=0,"",IF(T468="","--",IF(T468="3E","3E",LOOKUP(T468/V$2,{0,0.4,0.45,0.5,0.55,0.6,0.65,0.7,0.75,0.8,1},{0,2,2.25,2.5,2.75,3,3.25,3.5,3.75,4}))))</f>
        <v/>
      </c>
      <c r="W468" s="5" t="str">
        <f>IF(COUNT($A468)=0,"",IF($A468&lt;&gt;DR!$B470,"ERR",IF(DR!$A470="IM",DR!CL470,DR!CK470)))</f>
        <v/>
      </c>
      <c r="X468" s="2" t="str">
        <f>IF(COUNT($A468)=0,"",IF(W468="3E","3E",IF(W468="","I",LOOKUP(W468/Y$2,{0,0.4,0.45,0.5,0.55,0.6,0.65,0.7,0.75,0.8,1},{"F","D","C","C+","B-","B","B+","A-","A","A+"}))))</f>
        <v/>
      </c>
      <c r="Y468" s="99" t="str">
        <f>IF(COUNT($A468)=0,"",IF(W468="","--",IF(W468="3E","3E",LOOKUP(W468/Y$2,{0,0.4,0.45,0.5,0.55,0.6,0.65,0.7,0.75,0.8,1},{0,2,2.25,2.5,2.75,3,3.25,3.5,3.75,4}))))</f>
        <v/>
      </c>
      <c r="Z468" s="5" t="str">
        <f>IF(COUNT($A468)=0,"",IF($A468&lt;&gt;DR!$B470,"ERR",DR!BF470))</f>
        <v/>
      </c>
      <c r="AA468" s="2" t="str">
        <f>IF(COUNT($A468)=0,"",IF(Z468="3E","3E",IF(Z468="","I",LOOKUP(Z468/AB$2,{0,0.4,0.45,0.5,0.55,0.6,0.65,0.7,0.75,0.8,1},{"F","D","C","C+","B-","B","B+","A-","A","A+"}))))</f>
        <v/>
      </c>
      <c r="AB468" s="99" t="str">
        <f>IF(COUNT($A468)=0,"",IF(Z468="","--",IF(Z468="3E","3E",LOOKUP(Z468/AB$2,{0,0.4,0.45,0.5,0.55,0.6,0.65,0.7,0.75,0.8,1},{0,2,2.25,2.5,2.75,3,3.25,3.5,3.75,4}))))</f>
        <v/>
      </c>
      <c r="AC468" s="5" t="str">
        <f>IF(COUNT($A468)=0,"",IF($A468&lt;&gt;DR!$B470,"ERR",DR!BG470))</f>
        <v/>
      </c>
      <c r="AD468" s="2" t="str">
        <f>IF(COUNT($A468)=0,"",IF(AC468="3E","3E",IF(AC468="","I",LOOKUP(AC468/AE$2,{0,0.4,0.45,0.5,0.55,0.6,0.65,0.7,0.75,0.8,1},{"F","D","C","C+","B-","B","B+","A-","A","A+"}))))</f>
        <v/>
      </c>
      <c r="AE468" s="99" t="str">
        <f>IF(COUNT($A468)=0,"",IF(AC468="","--",IF(AC468="3E","3E",LOOKUP(AC468/AE$2,{0,0.4,0.45,0.5,0.55,0.6,0.65,0.7,0.75,0.8,1},{0,2,2.25,2.5,2.75,3,3.25,3.5,3.75,4}))))</f>
        <v/>
      </c>
      <c r="AF468" s="5" t="str">
        <f>IF(COUNT($A468)=0,"",IF($A468&lt;&gt;DR!$B470,"ERR",DR!BQ470))</f>
        <v/>
      </c>
      <c r="AG468" s="2" t="str">
        <f>IF(COUNT($A468)=0,"",IF(AF468="3E","3E",IF(AF468="","I",LOOKUP(AF468/AH$2,{0,0.4,0.45,0.5,0.55,0.6,0.65,0.7,0.75,0.8,1},{"F","D","C","C+","B-","B","B+","A-","A","A+"}))))</f>
        <v/>
      </c>
      <c r="AH468" s="99" t="str">
        <f>IF(COUNT($A468)=0,"",IF(AF468="","--",IF(AF468="3E","3E",LOOKUP(AF468/AH$2,{0,0.4,0.45,0.5,0.55,0.6,0.65,0.7,0.75,0.8,1},{0,2,2.25,2.5,2.75,3,3.25,3.5,3.75,4}))))</f>
        <v/>
      </c>
      <c r="AI468" s="5" t="str">
        <f>IF(COUNT($A468)=0,"",IF($A468&lt;&gt;DR!$B470,"ERR",DR!BY470))</f>
        <v/>
      </c>
      <c r="AJ468" s="2" t="str">
        <f>IF(COUNT($A468)=0,"",IF(AI468="3E","3E",IF(AI468="","I",LOOKUP(AI468/AK$2,{0,0.4,0.45,0.5,0.55,0.6,0.65,0.7,0.75,0.8,1},{"F","D","C","C+","B-","B","B+","A-","A","A+"}))))</f>
        <v/>
      </c>
      <c r="AK468" s="103" t="str">
        <f>IF(COUNT($A468)=0,"",IF(AI468="","--",IF(AI468="3E","3E",LOOKUP(AI468/AK$2,{0,0.4,0.45,0.5,0.55,0.6,0.65,0.7,0.75,0.8,1},{0,2,2.25,2.5,2.75,3,3.25,3.5,3.75,4}))))</f>
        <v/>
      </c>
      <c r="AL468" s="94" t="str">
        <f>IFERROR(IF(COUNT($A468)=0,"",IF(COUNT(W468)=0,"--",IF(COUNTIF(B468:AK468,"3E")&gt;0,"3E",SUM(IF(D468&gt;=2,D468*$D$3),IF(G468&gt;=2,G468*$G$3),IF(J468&gt;=2,J468*$J$3),IF(M468&gt;=2,M468*$M$3),IF(P468&gt;=2,P468*$P$3),IF(S468&gt;=2,S468*$S$3),IF(V468&gt;=2,V468*$V$3),IF(Y468&gt;=2,Y468*$Y$3),IF(AB468&gt;=2,AB468*$AB$3),IF(AE468&gt;=2,AE468*$AE$3),IF(AH468&gt;=2,AH468*$AH$3),IF(AK468&gt;=2,AK468*$AK$3))))),"")</f>
        <v/>
      </c>
      <c r="AM468" s="4" t="str">
        <f>IF(COUNT($A468)=0,"",IF(COUNT(W468)=0,"--",IF(COUNTIF(B468:Y468,"3E")&gt;0,"3E",TRUNC(SUM(IF(N(D468)&gt;=2,D$3*D468,0),IF(N(G468)&gt;=2,G$3*G468,0),IF(N(J468)&gt;=2,J$3*J468,0),IF(N(M468)&gt;=2,M$3*M468,0),IF(N(P468)&gt;=2,P$3*P468,0),IF(N(S468)&gt;=2,S$3*S468,0),IF(N(AB468)&gt;=2,AB$3*AB468,0),IF(N(AE468)&gt;=2,AE$3*AE468,0),IF(N(AH468)&gt;=2,AH$3*AH468,0),IF(N(V468)&gt;=2,V$3*V468,0),IF(N(Y468)&gt;=2,Y$3*Y468,0))/TCP,3))))</f>
        <v/>
      </c>
      <c r="AN468" s="2" t="str">
        <f>IFERROR(IF(COUNT($A468)=0,"",IF(COUNT(W468)=0,"--",IF(COUNTIF(B468:AK468,"3E")&gt;0,"3E",SUM(IF(D468&gt;=2,$D$3),IF(G468&gt;=2,$G$3),IF(J468&gt;=2,$J$3),IF(M468&gt;=2,$M$3),IF(P468&gt;=2,$P$3),IF(S468&gt;=2,$S$3),IF(V468&gt;=2,$V$3),IF(Y468&gt;=2,$Y$3),IF(AB468&gt;=2,$AB$3),IF(AE468&gt;=2,$AE$3),IF(AH468&gt;=2,$AH$3),IF(AK468&gt;=2,$AK$3))))),"")</f>
        <v/>
      </c>
      <c r="AO468" s="2" t="str">
        <f>IF(AM468="3E","3E",IF(COUNT($A468)=0,"",IF(COUNT(AK468)=0,"I",LOOKUP(AM468,{0,2,2.25,2.5,2.75,3,3.25,3.5,3.75,4},{"F","D","C","C+","B-","B","B+","A-","A","A+"}))))</f>
        <v/>
      </c>
      <c r="AP468" s="2" t="str">
        <f>IF(AM468="3E","3E",IF(OR(COUNT($A468)=0,COUNT(W468)=0),"",IF(AND(Y468&gt;=2,AM468&gt;=2,AN468&gt;=28),"PASS","FAIL")))</f>
        <v/>
      </c>
      <c r="AQ468" s="2" t="str">
        <f>IF(COUNT($A468)=0,"",IF(AP468="3E","3E",IF(AP468="PASS",CONCATENATE(IF(N(D468)&lt;2,"411F,",""),IF(N(G468)&lt;2,"412F,",""),IF(N(J468)&lt;2,"413F,",""),IF(N(M468)&lt;2,"421F,",""),IF(N(P468)&lt;2,"422F,",""),IF(N(S468)&lt;2,"423F,",""),IF(N(AB468)&lt;2,"431F,",""),IF(N(AE468)&lt;2,"432F,",""),IF(N(AH468)&lt;2,"433F,","")),"")))</f>
        <v/>
      </c>
      <c r="AR468" s="6" t="str">
        <f t="shared" si="8"/>
        <v/>
      </c>
    </row>
    <row r="469" spans="1:44" ht="18.95" customHeight="1" x14ac:dyDescent="0.25">
      <c r="A469" s="93" t="str">
        <f>IF(DR!$B471="","",DR!$B471)</f>
        <v/>
      </c>
      <c r="B469" s="5" t="str">
        <f>IF(COUNT($A469)=0,"",IF($A469&lt;&gt;DR!$B471,"ERR",DR!J471))</f>
        <v/>
      </c>
      <c r="C469" s="2" t="str">
        <f>IF(COUNT($A469)=0,"",IF(B469="3E","3E",IF(B469="","I",LOOKUP(B469/D$2,{0,0.4,0.45,0.5,0.55,0.6,0.65,0.7,0.75,0.8,1},{"F","D","C","C+","B-","B","B+","A-","A","A+"}))))</f>
        <v/>
      </c>
      <c r="D469" s="99" t="str">
        <f>IF(COUNT($A469)=0,"",IF(B469="","--",IF(B469="3E","3E",LOOKUP(B469/D$2,{0,0.4,0.45,0.5,0.55,0.6,0.65,0.7,0.75,0.8,1},{0,2,2.25,2.5,2.75,3,3.25,3.5,3.75,4}))))</f>
        <v/>
      </c>
      <c r="E469" s="5" t="str">
        <f>IF(COUNT($A469)=0,"",IF($A469&lt;&gt;DR!$B471,"ERR",DR!R471))</f>
        <v/>
      </c>
      <c r="F469" s="2" t="str">
        <f>IF(COUNT($A469)=0,"",IF(E469="3E","3E",IF(E469="","I",LOOKUP(E469/G$2,{0,0.4,0.45,0.5,0.55,0.6,0.65,0.7,0.75,0.8,1},{"F","D","C","C+","B-","B","B+","A-","A","A+"}))))</f>
        <v/>
      </c>
      <c r="G469" s="99" t="str">
        <f>IF(COUNT($A469)=0,"",IF(E469="","--",IF(E469="3E","3E",LOOKUP(E469/G$2,{0,0.4,0.45,0.5,0.55,0.6,0.65,0.7,0.75,0.8,1},{0,2,2.25,2.5,2.75,3,3.25,3.5,3.75,4}))))</f>
        <v/>
      </c>
      <c r="H469" s="5" t="str">
        <f>IF(COUNT($A469)=0,"",IF($A469&lt;&gt;DR!$B471,"ERR",DR!Z471))</f>
        <v/>
      </c>
      <c r="I469" s="2" t="str">
        <f>IF(COUNT($A469)=0,"",IF(H469="3E","3E",IF(H469="","I",LOOKUP(H469/J$2,{0,0.4,0.45,0.5,0.55,0.6,0.65,0.7,0.75,0.8,1},{"F","D","C","C+","B-","B","B+","A-","A","A+"}))))</f>
        <v/>
      </c>
      <c r="J469" s="99" t="str">
        <f>IF(COUNT($A469)=0,"",IF(H469="","--",IF(H469="3E","3E",LOOKUP(H469/J$2,{0,0.4,0.45,0.5,0.55,0.6,0.65,0.7,0.75,0.8,1},{0,2,2.25,2.5,2.75,3,3.25,3.5,3.75,4}))))</f>
        <v/>
      </c>
      <c r="K469" s="5" t="str">
        <f>IF(COUNT($A469)=0,"",IF($A469&lt;&gt;DR!$B471,"ERR",DR!AH471))</f>
        <v/>
      </c>
      <c r="L469" s="2" t="str">
        <f>IF(COUNT($A469)=0,"",IF(K469="3E","3E",IF(K469="","I",LOOKUP(K469/M$2,{0,0.4,0.45,0.5,0.55,0.6,0.65,0.7,0.75,0.8,1},{"F","D","C","C+","B-","B","B+","A-","A","A+"}))))</f>
        <v/>
      </c>
      <c r="M469" s="99" t="str">
        <f>IF(COUNT($A469)=0,"",IF(K469="","--",IF(K469="3E","3E",LOOKUP(K469/M$2,{0,0.4,0.45,0.5,0.55,0.6,0.65,0.7,0.75,0.8,1},{0,2,2.25,2.5,2.75,3,3.25,3.5,3.75,4}))))</f>
        <v/>
      </c>
      <c r="N469" s="5" t="str">
        <f>IF(COUNT($A469)=0,"",IF($A469&lt;&gt;DR!$B471,"ERR",DR!AP471))</f>
        <v/>
      </c>
      <c r="O469" s="2" t="str">
        <f>IF(COUNT($A469)=0,"",IF(N469="3E","3E",IF(N469="","I",LOOKUP(N469/P$2,{0,0.4,0.45,0.5,0.55,0.6,0.65,0.7,0.75,0.8,1},{"F","D","C","C+","B-","B","B+","A-","A","A+"}))))</f>
        <v/>
      </c>
      <c r="P469" s="99" t="str">
        <f>IF(COUNT($A469)=0,"",IF(N469="","--",IF(N469="3E","3E",LOOKUP(N469/P$2,{0,0.4,0.45,0.5,0.55,0.6,0.65,0.7,0.75,0.8,1},{0,2,2.25,2.5,2.75,3,3.25,3.5,3.75,4}))))</f>
        <v/>
      </c>
      <c r="Q469" s="5" t="str">
        <f>IF(COUNT($A469)=0,"",IF($A469&lt;&gt;DR!$B471,"ERR",DR!AX471))</f>
        <v/>
      </c>
      <c r="R469" s="2" t="str">
        <f>IF(COUNT($A469)=0,"",IF(Q469="3E","3E",IF(Q469="","I",LOOKUP(Q469/S$2,{0,0.4,0.45,0.5,0.55,0.6,0.65,0.7,0.75,0.8,1},{"F","D","C","C+","B-","B","B+","A-","A","A+"}))))</f>
        <v/>
      </c>
      <c r="S469" s="99" t="str">
        <f>IF(COUNT($A469)=0,"",IF(Q469="","--",IF(Q469="3E","3E",LOOKUP(Q469/S$2,{0,0.4,0.45,0.5,0.55,0.6,0.65,0.7,0.75,0.8,1},{0,2,2.25,2.5,2.75,3,3.25,3.5,3.75,4}))))</f>
        <v/>
      </c>
      <c r="T469" s="5" t="str">
        <f>IF(OR(COUNT($A469)=0,DR!BZ471=""),"",IF($A469&lt;&gt;DR!$B471,"ERR",DR!BZ471))</f>
        <v/>
      </c>
      <c r="U469" s="2" t="str">
        <f>IF(COUNT($A469)=0,"",IF(T469="3E","3E",IF(T469="","I",LOOKUP(T469/V$2,{0,0.4,0.45,0.5,0.55,0.6,0.65,0.7,0.75,0.8,1},{"F","D","C","C+","B-","B","B+","A-","A","A+"}))))</f>
        <v/>
      </c>
      <c r="V469" s="99" t="str">
        <f>IF(COUNT($A469)=0,"",IF(T469="","--",IF(T469="3E","3E",LOOKUP(T469/V$2,{0,0.4,0.45,0.5,0.55,0.6,0.65,0.7,0.75,0.8,1},{0,2,2.25,2.5,2.75,3,3.25,3.5,3.75,4}))))</f>
        <v/>
      </c>
      <c r="W469" s="5" t="str">
        <f>IF(COUNT($A469)=0,"",IF($A469&lt;&gt;DR!$B471,"ERR",IF(DR!$A471="IM",DR!CL471,DR!CK471)))</f>
        <v/>
      </c>
      <c r="X469" s="2" t="str">
        <f>IF(COUNT($A469)=0,"",IF(W469="3E","3E",IF(W469="","I",LOOKUP(W469/Y$2,{0,0.4,0.45,0.5,0.55,0.6,0.65,0.7,0.75,0.8,1},{"F","D","C","C+","B-","B","B+","A-","A","A+"}))))</f>
        <v/>
      </c>
      <c r="Y469" s="99" t="str">
        <f>IF(COUNT($A469)=0,"",IF(W469="","--",IF(W469="3E","3E",LOOKUP(W469/Y$2,{0,0.4,0.45,0.5,0.55,0.6,0.65,0.7,0.75,0.8,1},{0,2,2.25,2.5,2.75,3,3.25,3.5,3.75,4}))))</f>
        <v/>
      </c>
      <c r="Z469" s="5" t="str">
        <f>IF(COUNT($A469)=0,"",IF($A469&lt;&gt;DR!$B471,"ERR",DR!BF471))</f>
        <v/>
      </c>
      <c r="AA469" s="2" t="str">
        <f>IF(COUNT($A469)=0,"",IF(Z469="3E","3E",IF(Z469="","I",LOOKUP(Z469/AB$2,{0,0.4,0.45,0.5,0.55,0.6,0.65,0.7,0.75,0.8,1},{"F","D","C","C+","B-","B","B+","A-","A","A+"}))))</f>
        <v/>
      </c>
      <c r="AB469" s="99" t="str">
        <f>IF(COUNT($A469)=0,"",IF(Z469="","--",IF(Z469="3E","3E",LOOKUP(Z469/AB$2,{0,0.4,0.45,0.5,0.55,0.6,0.65,0.7,0.75,0.8,1},{0,2,2.25,2.5,2.75,3,3.25,3.5,3.75,4}))))</f>
        <v/>
      </c>
      <c r="AC469" s="5" t="str">
        <f>IF(COUNT($A469)=0,"",IF($A469&lt;&gt;DR!$B471,"ERR",DR!BG471))</f>
        <v/>
      </c>
      <c r="AD469" s="2" t="str">
        <f>IF(COUNT($A469)=0,"",IF(AC469="3E","3E",IF(AC469="","I",LOOKUP(AC469/AE$2,{0,0.4,0.45,0.5,0.55,0.6,0.65,0.7,0.75,0.8,1},{"F","D","C","C+","B-","B","B+","A-","A","A+"}))))</f>
        <v/>
      </c>
      <c r="AE469" s="99" t="str">
        <f>IF(COUNT($A469)=0,"",IF(AC469="","--",IF(AC469="3E","3E",LOOKUP(AC469/AE$2,{0,0.4,0.45,0.5,0.55,0.6,0.65,0.7,0.75,0.8,1},{0,2,2.25,2.5,2.75,3,3.25,3.5,3.75,4}))))</f>
        <v/>
      </c>
      <c r="AF469" s="5" t="str">
        <f>IF(COUNT($A469)=0,"",IF($A469&lt;&gt;DR!$B471,"ERR",DR!BQ471))</f>
        <v/>
      </c>
      <c r="AG469" s="2" t="str">
        <f>IF(COUNT($A469)=0,"",IF(AF469="3E","3E",IF(AF469="","I",LOOKUP(AF469/AH$2,{0,0.4,0.45,0.5,0.55,0.6,0.65,0.7,0.75,0.8,1},{"F","D","C","C+","B-","B","B+","A-","A","A+"}))))</f>
        <v/>
      </c>
      <c r="AH469" s="99" t="str">
        <f>IF(COUNT($A469)=0,"",IF(AF469="","--",IF(AF469="3E","3E",LOOKUP(AF469/AH$2,{0,0.4,0.45,0.5,0.55,0.6,0.65,0.7,0.75,0.8,1},{0,2,2.25,2.5,2.75,3,3.25,3.5,3.75,4}))))</f>
        <v/>
      </c>
      <c r="AI469" s="5" t="str">
        <f>IF(COUNT($A469)=0,"",IF($A469&lt;&gt;DR!$B471,"ERR",DR!BY471))</f>
        <v/>
      </c>
      <c r="AJ469" s="2" t="str">
        <f>IF(COUNT($A469)=0,"",IF(AI469="3E","3E",IF(AI469="","I",LOOKUP(AI469/AK$2,{0,0.4,0.45,0.5,0.55,0.6,0.65,0.7,0.75,0.8,1},{"F","D","C","C+","B-","B","B+","A-","A","A+"}))))</f>
        <v/>
      </c>
      <c r="AK469" s="103" t="str">
        <f>IF(COUNT($A469)=0,"",IF(AI469="","--",IF(AI469="3E","3E",LOOKUP(AI469/AK$2,{0,0.4,0.45,0.5,0.55,0.6,0.65,0.7,0.75,0.8,1},{0,2,2.25,2.5,2.75,3,3.25,3.5,3.75,4}))))</f>
        <v/>
      </c>
      <c r="AL469" s="94" t="str">
        <f>IFERROR(IF(COUNT($A469)=0,"",IF(COUNT(W469)=0,"--",IF(COUNTIF(B469:AK469,"3E")&gt;0,"3E",SUM(IF(D469&gt;=2,D469*$D$3),IF(G469&gt;=2,G469*$G$3),IF(J469&gt;=2,J469*$J$3),IF(M469&gt;=2,M469*$M$3),IF(P469&gt;=2,P469*$P$3),IF(S469&gt;=2,S469*$S$3),IF(V469&gt;=2,V469*$V$3),IF(Y469&gt;=2,Y469*$Y$3),IF(AB469&gt;=2,AB469*$AB$3),IF(AE469&gt;=2,AE469*$AE$3),IF(AH469&gt;=2,AH469*$AH$3),IF(AK469&gt;=2,AK469*$AK$3))))),"")</f>
        <v/>
      </c>
      <c r="AM469" s="4" t="str">
        <f>IF(COUNT($A469)=0,"",IF(COUNT(W469)=0,"--",IF(COUNTIF(B469:Y469,"3E")&gt;0,"3E",TRUNC(SUM(IF(N(D469)&gt;=2,D$3*D469,0),IF(N(G469)&gt;=2,G$3*G469,0),IF(N(J469)&gt;=2,J$3*J469,0),IF(N(M469)&gt;=2,M$3*M469,0),IF(N(P469)&gt;=2,P$3*P469,0),IF(N(S469)&gt;=2,S$3*S469,0),IF(N(AB469)&gt;=2,AB$3*AB469,0),IF(N(AE469)&gt;=2,AE$3*AE469,0),IF(N(AH469)&gt;=2,AH$3*AH469,0),IF(N(V469)&gt;=2,V$3*V469,0),IF(N(Y469)&gt;=2,Y$3*Y469,0))/TCP,3))))</f>
        <v/>
      </c>
      <c r="AN469" s="2" t="str">
        <f>IFERROR(IF(COUNT($A469)=0,"",IF(COUNT(W469)=0,"--",IF(COUNTIF(B469:AK469,"3E")&gt;0,"3E",SUM(IF(D469&gt;=2,$D$3),IF(G469&gt;=2,$G$3),IF(J469&gt;=2,$J$3),IF(M469&gt;=2,$M$3),IF(P469&gt;=2,$P$3),IF(S469&gt;=2,$S$3),IF(V469&gt;=2,$V$3),IF(Y469&gt;=2,$Y$3),IF(AB469&gt;=2,$AB$3),IF(AE469&gt;=2,$AE$3),IF(AH469&gt;=2,$AH$3),IF(AK469&gt;=2,$AK$3))))),"")</f>
        <v/>
      </c>
      <c r="AO469" s="2" t="str">
        <f>IF(AM469="3E","3E",IF(COUNT($A469)=0,"",IF(COUNT(AK469)=0,"I",LOOKUP(AM469,{0,2,2.25,2.5,2.75,3,3.25,3.5,3.75,4},{"F","D","C","C+","B-","B","B+","A-","A","A+"}))))</f>
        <v/>
      </c>
      <c r="AP469" s="2" t="str">
        <f>IF(AM469="3E","3E",IF(OR(COUNT($A469)=0,COUNT(W469)=0),"",IF(AND(Y469&gt;=2,AM469&gt;=2,AN469&gt;=28),"PASS","FAIL")))</f>
        <v/>
      </c>
      <c r="AQ469" s="2" t="str">
        <f>IF(COUNT($A469)=0,"",IF(AP469="3E","3E",IF(AP469="PASS",CONCATENATE(IF(N(D469)&lt;2,"411F,",""),IF(N(G469)&lt;2,"412F,",""),IF(N(J469)&lt;2,"413F,",""),IF(N(M469)&lt;2,"421F,",""),IF(N(P469)&lt;2,"422F,",""),IF(N(S469)&lt;2,"423F,",""),IF(N(AB469)&lt;2,"431F,",""),IF(N(AE469)&lt;2,"432F,",""),IF(N(AH469)&lt;2,"433F,","")),"")))</f>
        <v/>
      </c>
      <c r="AR469" s="6" t="str">
        <f t="shared" si="8"/>
        <v/>
      </c>
    </row>
    <row r="470" spans="1:44" ht="18.95" customHeight="1" x14ac:dyDescent="0.25">
      <c r="A470" s="93" t="str">
        <f>IF(DR!$B472="","",DR!$B472)</f>
        <v/>
      </c>
      <c r="B470" s="5" t="str">
        <f>IF(COUNT($A470)=0,"",IF($A470&lt;&gt;DR!$B472,"ERR",DR!J472))</f>
        <v/>
      </c>
      <c r="C470" s="2" t="str">
        <f>IF(COUNT($A470)=0,"",IF(B470="3E","3E",IF(B470="","I",LOOKUP(B470/D$2,{0,0.4,0.45,0.5,0.55,0.6,0.65,0.7,0.75,0.8,1},{"F","D","C","C+","B-","B","B+","A-","A","A+"}))))</f>
        <v/>
      </c>
      <c r="D470" s="99" t="str">
        <f>IF(COUNT($A470)=0,"",IF(B470="","--",IF(B470="3E","3E",LOOKUP(B470/D$2,{0,0.4,0.45,0.5,0.55,0.6,0.65,0.7,0.75,0.8,1},{0,2,2.25,2.5,2.75,3,3.25,3.5,3.75,4}))))</f>
        <v/>
      </c>
      <c r="E470" s="5" t="str">
        <f>IF(COUNT($A470)=0,"",IF($A470&lt;&gt;DR!$B472,"ERR",DR!R472))</f>
        <v/>
      </c>
      <c r="F470" s="2" t="str">
        <f>IF(COUNT($A470)=0,"",IF(E470="3E","3E",IF(E470="","I",LOOKUP(E470/G$2,{0,0.4,0.45,0.5,0.55,0.6,0.65,0.7,0.75,0.8,1},{"F","D","C","C+","B-","B","B+","A-","A","A+"}))))</f>
        <v/>
      </c>
      <c r="G470" s="99" t="str">
        <f>IF(COUNT($A470)=0,"",IF(E470="","--",IF(E470="3E","3E",LOOKUP(E470/G$2,{0,0.4,0.45,0.5,0.55,0.6,0.65,0.7,0.75,0.8,1},{0,2,2.25,2.5,2.75,3,3.25,3.5,3.75,4}))))</f>
        <v/>
      </c>
      <c r="H470" s="5" t="str">
        <f>IF(COUNT($A470)=0,"",IF($A470&lt;&gt;DR!$B472,"ERR",DR!Z472))</f>
        <v/>
      </c>
      <c r="I470" s="2" t="str">
        <f>IF(COUNT($A470)=0,"",IF(H470="3E","3E",IF(H470="","I",LOOKUP(H470/J$2,{0,0.4,0.45,0.5,0.55,0.6,0.65,0.7,0.75,0.8,1},{"F","D","C","C+","B-","B","B+","A-","A","A+"}))))</f>
        <v/>
      </c>
      <c r="J470" s="99" t="str">
        <f>IF(COUNT($A470)=0,"",IF(H470="","--",IF(H470="3E","3E",LOOKUP(H470/J$2,{0,0.4,0.45,0.5,0.55,0.6,0.65,0.7,0.75,0.8,1},{0,2,2.25,2.5,2.75,3,3.25,3.5,3.75,4}))))</f>
        <v/>
      </c>
      <c r="K470" s="5" t="str">
        <f>IF(COUNT($A470)=0,"",IF($A470&lt;&gt;DR!$B472,"ERR",DR!AH472))</f>
        <v/>
      </c>
      <c r="L470" s="2" t="str">
        <f>IF(COUNT($A470)=0,"",IF(K470="3E","3E",IF(K470="","I",LOOKUP(K470/M$2,{0,0.4,0.45,0.5,0.55,0.6,0.65,0.7,0.75,0.8,1},{"F","D","C","C+","B-","B","B+","A-","A","A+"}))))</f>
        <v/>
      </c>
      <c r="M470" s="99" t="str">
        <f>IF(COUNT($A470)=0,"",IF(K470="","--",IF(K470="3E","3E",LOOKUP(K470/M$2,{0,0.4,0.45,0.5,0.55,0.6,0.65,0.7,0.75,0.8,1},{0,2,2.25,2.5,2.75,3,3.25,3.5,3.75,4}))))</f>
        <v/>
      </c>
      <c r="N470" s="5" t="str">
        <f>IF(COUNT($A470)=0,"",IF($A470&lt;&gt;DR!$B472,"ERR",DR!AP472))</f>
        <v/>
      </c>
      <c r="O470" s="2" t="str">
        <f>IF(COUNT($A470)=0,"",IF(N470="3E","3E",IF(N470="","I",LOOKUP(N470/P$2,{0,0.4,0.45,0.5,0.55,0.6,0.65,0.7,0.75,0.8,1},{"F","D","C","C+","B-","B","B+","A-","A","A+"}))))</f>
        <v/>
      </c>
      <c r="P470" s="99" t="str">
        <f>IF(COUNT($A470)=0,"",IF(N470="","--",IF(N470="3E","3E",LOOKUP(N470/P$2,{0,0.4,0.45,0.5,0.55,0.6,0.65,0.7,0.75,0.8,1},{0,2,2.25,2.5,2.75,3,3.25,3.5,3.75,4}))))</f>
        <v/>
      </c>
      <c r="Q470" s="5" t="str">
        <f>IF(COUNT($A470)=0,"",IF($A470&lt;&gt;DR!$B472,"ERR",DR!AX472))</f>
        <v/>
      </c>
      <c r="R470" s="2" t="str">
        <f>IF(COUNT($A470)=0,"",IF(Q470="3E","3E",IF(Q470="","I",LOOKUP(Q470/S$2,{0,0.4,0.45,0.5,0.55,0.6,0.65,0.7,0.75,0.8,1},{"F","D","C","C+","B-","B","B+","A-","A","A+"}))))</f>
        <v/>
      </c>
      <c r="S470" s="99" t="str">
        <f>IF(COUNT($A470)=0,"",IF(Q470="","--",IF(Q470="3E","3E",LOOKUP(Q470/S$2,{0,0.4,0.45,0.5,0.55,0.6,0.65,0.7,0.75,0.8,1},{0,2,2.25,2.5,2.75,3,3.25,3.5,3.75,4}))))</f>
        <v/>
      </c>
      <c r="T470" s="5" t="str">
        <f>IF(OR(COUNT($A470)=0,DR!BZ472=""),"",IF($A470&lt;&gt;DR!$B472,"ERR",DR!BZ472))</f>
        <v/>
      </c>
      <c r="U470" s="2" t="str">
        <f>IF(COUNT($A470)=0,"",IF(T470="3E","3E",IF(T470="","I",LOOKUP(T470/V$2,{0,0.4,0.45,0.5,0.55,0.6,0.65,0.7,0.75,0.8,1},{"F","D","C","C+","B-","B","B+","A-","A","A+"}))))</f>
        <v/>
      </c>
      <c r="V470" s="99" t="str">
        <f>IF(COUNT($A470)=0,"",IF(T470="","--",IF(T470="3E","3E",LOOKUP(T470/V$2,{0,0.4,0.45,0.5,0.55,0.6,0.65,0.7,0.75,0.8,1},{0,2,2.25,2.5,2.75,3,3.25,3.5,3.75,4}))))</f>
        <v/>
      </c>
      <c r="W470" s="5" t="str">
        <f>IF(COUNT($A470)=0,"",IF($A470&lt;&gt;DR!$B472,"ERR",IF(DR!$A472="IM",DR!CL472,DR!CK472)))</f>
        <v/>
      </c>
      <c r="X470" s="2" t="str">
        <f>IF(COUNT($A470)=0,"",IF(W470="3E","3E",IF(W470="","I",LOOKUP(W470/Y$2,{0,0.4,0.45,0.5,0.55,0.6,0.65,0.7,0.75,0.8,1},{"F","D","C","C+","B-","B","B+","A-","A","A+"}))))</f>
        <v/>
      </c>
      <c r="Y470" s="99" t="str">
        <f>IF(COUNT($A470)=0,"",IF(W470="","--",IF(W470="3E","3E",LOOKUP(W470/Y$2,{0,0.4,0.45,0.5,0.55,0.6,0.65,0.7,0.75,0.8,1},{0,2,2.25,2.5,2.75,3,3.25,3.5,3.75,4}))))</f>
        <v/>
      </c>
      <c r="Z470" s="5" t="str">
        <f>IF(COUNT($A470)=0,"",IF($A470&lt;&gt;DR!$B472,"ERR",DR!BF472))</f>
        <v/>
      </c>
      <c r="AA470" s="2" t="str">
        <f>IF(COUNT($A470)=0,"",IF(Z470="3E","3E",IF(Z470="","I",LOOKUP(Z470/AB$2,{0,0.4,0.45,0.5,0.55,0.6,0.65,0.7,0.75,0.8,1},{"F","D","C","C+","B-","B","B+","A-","A","A+"}))))</f>
        <v/>
      </c>
      <c r="AB470" s="99" t="str">
        <f>IF(COUNT($A470)=0,"",IF(Z470="","--",IF(Z470="3E","3E",LOOKUP(Z470/AB$2,{0,0.4,0.45,0.5,0.55,0.6,0.65,0.7,0.75,0.8,1},{0,2,2.25,2.5,2.75,3,3.25,3.5,3.75,4}))))</f>
        <v/>
      </c>
      <c r="AC470" s="5" t="str">
        <f>IF(COUNT($A470)=0,"",IF($A470&lt;&gt;DR!$B472,"ERR",DR!BG472))</f>
        <v/>
      </c>
      <c r="AD470" s="2" t="str">
        <f>IF(COUNT($A470)=0,"",IF(AC470="3E","3E",IF(AC470="","I",LOOKUP(AC470/AE$2,{0,0.4,0.45,0.5,0.55,0.6,0.65,0.7,0.75,0.8,1},{"F","D","C","C+","B-","B","B+","A-","A","A+"}))))</f>
        <v/>
      </c>
      <c r="AE470" s="99" t="str">
        <f>IF(COUNT($A470)=0,"",IF(AC470="","--",IF(AC470="3E","3E",LOOKUP(AC470/AE$2,{0,0.4,0.45,0.5,0.55,0.6,0.65,0.7,0.75,0.8,1},{0,2,2.25,2.5,2.75,3,3.25,3.5,3.75,4}))))</f>
        <v/>
      </c>
      <c r="AF470" s="5" t="str">
        <f>IF(COUNT($A470)=0,"",IF($A470&lt;&gt;DR!$B472,"ERR",DR!BQ472))</f>
        <v/>
      </c>
      <c r="AG470" s="2" t="str">
        <f>IF(COUNT($A470)=0,"",IF(AF470="3E","3E",IF(AF470="","I",LOOKUP(AF470/AH$2,{0,0.4,0.45,0.5,0.55,0.6,0.65,0.7,0.75,0.8,1},{"F","D","C","C+","B-","B","B+","A-","A","A+"}))))</f>
        <v/>
      </c>
      <c r="AH470" s="99" t="str">
        <f>IF(COUNT($A470)=0,"",IF(AF470="","--",IF(AF470="3E","3E",LOOKUP(AF470/AH$2,{0,0.4,0.45,0.5,0.55,0.6,0.65,0.7,0.75,0.8,1},{0,2,2.25,2.5,2.75,3,3.25,3.5,3.75,4}))))</f>
        <v/>
      </c>
      <c r="AI470" s="5" t="str">
        <f>IF(COUNT($A470)=0,"",IF($A470&lt;&gt;DR!$B472,"ERR",DR!BY472))</f>
        <v/>
      </c>
      <c r="AJ470" s="2" t="str">
        <f>IF(COUNT($A470)=0,"",IF(AI470="3E","3E",IF(AI470="","I",LOOKUP(AI470/AK$2,{0,0.4,0.45,0.5,0.55,0.6,0.65,0.7,0.75,0.8,1},{"F","D","C","C+","B-","B","B+","A-","A","A+"}))))</f>
        <v/>
      </c>
      <c r="AK470" s="103" t="str">
        <f>IF(COUNT($A470)=0,"",IF(AI470="","--",IF(AI470="3E","3E",LOOKUP(AI470/AK$2,{0,0.4,0.45,0.5,0.55,0.6,0.65,0.7,0.75,0.8,1},{0,2,2.25,2.5,2.75,3,3.25,3.5,3.75,4}))))</f>
        <v/>
      </c>
      <c r="AL470" s="94" t="str">
        <f>IFERROR(IF(COUNT($A470)=0,"",IF(COUNT(W470)=0,"--",IF(COUNTIF(B470:AK470,"3E")&gt;0,"3E",SUM(IF(D470&gt;=2,D470*$D$3),IF(G470&gt;=2,G470*$G$3),IF(J470&gt;=2,J470*$J$3),IF(M470&gt;=2,M470*$M$3),IF(P470&gt;=2,P470*$P$3),IF(S470&gt;=2,S470*$S$3),IF(V470&gt;=2,V470*$V$3),IF(Y470&gt;=2,Y470*$Y$3),IF(AB470&gt;=2,AB470*$AB$3),IF(AE470&gt;=2,AE470*$AE$3),IF(AH470&gt;=2,AH470*$AH$3),IF(AK470&gt;=2,AK470*$AK$3))))),"")</f>
        <v/>
      </c>
      <c r="AM470" s="4" t="str">
        <f>IF(COUNT($A470)=0,"",IF(COUNT(W470)=0,"--",IF(COUNTIF(B470:Y470,"3E")&gt;0,"3E",TRUNC(SUM(IF(N(D470)&gt;=2,D$3*D470,0),IF(N(G470)&gt;=2,G$3*G470,0),IF(N(J470)&gt;=2,J$3*J470,0),IF(N(M470)&gt;=2,M$3*M470,0),IF(N(P470)&gt;=2,P$3*P470,0),IF(N(S470)&gt;=2,S$3*S470,0),IF(N(AB470)&gt;=2,AB$3*AB470,0),IF(N(AE470)&gt;=2,AE$3*AE470,0),IF(N(AH470)&gt;=2,AH$3*AH470,0),IF(N(V470)&gt;=2,V$3*V470,0),IF(N(Y470)&gt;=2,Y$3*Y470,0))/TCP,3))))</f>
        <v/>
      </c>
      <c r="AN470" s="2" t="str">
        <f>IFERROR(IF(COUNT($A470)=0,"",IF(COUNT(W470)=0,"--",IF(COUNTIF(B470:AK470,"3E")&gt;0,"3E",SUM(IF(D470&gt;=2,$D$3),IF(G470&gt;=2,$G$3),IF(J470&gt;=2,$J$3),IF(M470&gt;=2,$M$3),IF(P470&gt;=2,$P$3),IF(S470&gt;=2,$S$3),IF(V470&gt;=2,$V$3),IF(Y470&gt;=2,$Y$3),IF(AB470&gt;=2,$AB$3),IF(AE470&gt;=2,$AE$3),IF(AH470&gt;=2,$AH$3),IF(AK470&gt;=2,$AK$3))))),"")</f>
        <v/>
      </c>
      <c r="AO470" s="2" t="str">
        <f>IF(AM470="3E","3E",IF(COUNT($A470)=0,"",IF(COUNT(AK470)=0,"I",LOOKUP(AM470,{0,2,2.25,2.5,2.75,3,3.25,3.5,3.75,4},{"F","D","C","C+","B-","B","B+","A-","A","A+"}))))</f>
        <v/>
      </c>
      <c r="AP470" s="2" t="str">
        <f>IF(AM470="3E","3E",IF(OR(COUNT($A470)=0,COUNT(W470)=0),"",IF(AND(Y470&gt;=2,AM470&gt;=2,AN470&gt;=28),"PASS","FAIL")))</f>
        <v/>
      </c>
      <c r="AQ470" s="2" t="str">
        <f>IF(COUNT($A470)=0,"",IF(AP470="3E","3E",IF(AP470="PASS",CONCATENATE(IF(N(D470)&lt;2,"411F,",""),IF(N(G470)&lt;2,"412F,",""),IF(N(J470)&lt;2,"413F,",""),IF(N(M470)&lt;2,"421F,",""),IF(N(P470)&lt;2,"422F,",""),IF(N(S470)&lt;2,"423F,",""),IF(N(AB470)&lt;2,"431F,",""),IF(N(AE470)&lt;2,"432F,",""),IF(N(AH470)&lt;2,"433F,","")),"")))</f>
        <v/>
      </c>
      <c r="AR470" s="6" t="str">
        <f t="shared" si="8"/>
        <v/>
      </c>
    </row>
    <row r="471" spans="1:44" ht="18.95" customHeight="1" x14ac:dyDescent="0.25">
      <c r="A471" s="93" t="str">
        <f>IF(DR!$B473="","",DR!$B473)</f>
        <v/>
      </c>
      <c r="B471" s="5" t="str">
        <f>IF(COUNT($A471)=0,"",IF($A471&lt;&gt;DR!$B473,"ERR",DR!J473))</f>
        <v/>
      </c>
      <c r="C471" s="2" t="str">
        <f>IF(COUNT($A471)=0,"",IF(B471="3E","3E",IF(B471="","I",LOOKUP(B471/D$2,{0,0.4,0.45,0.5,0.55,0.6,0.65,0.7,0.75,0.8,1},{"F","D","C","C+","B-","B","B+","A-","A","A+"}))))</f>
        <v/>
      </c>
      <c r="D471" s="99" t="str">
        <f>IF(COUNT($A471)=0,"",IF(B471="","--",IF(B471="3E","3E",LOOKUP(B471/D$2,{0,0.4,0.45,0.5,0.55,0.6,0.65,0.7,0.75,0.8,1},{0,2,2.25,2.5,2.75,3,3.25,3.5,3.75,4}))))</f>
        <v/>
      </c>
      <c r="E471" s="5" t="str">
        <f>IF(COUNT($A471)=0,"",IF($A471&lt;&gt;DR!$B473,"ERR",DR!R473))</f>
        <v/>
      </c>
      <c r="F471" s="2" t="str">
        <f>IF(COUNT($A471)=0,"",IF(E471="3E","3E",IF(E471="","I",LOOKUP(E471/G$2,{0,0.4,0.45,0.5,0.55,0.6,0.65,0.7,0.75,0.8,1},{"F","D","C","C+","B-","B","B+","A-","A","A+"}))))</f>
        <v/>
      </c>
      <c r="G471" s="99" t="str">
        <f>IF(COUNT($A471)=0,"",IF(E471="","--",IF(E471="3E","3E",LOOKUP(E471/G$2,{0,0.4,0.45,0.5,0.55,0.6,0.65,0.7,0.75,0.8,1},{0,2,2.25,2.5,2.75,3,3.25,3.5,3.75,4}))))</f>
        <v/>
      </c>
      <c r="H471" s="5" t="str">
        <f>IF(COUNT($A471)=0,"",IF($A471&lt;&gt;DR!$B473,"ERR",DR!Z473))</f>
        <v/>
      </c>
      <c r="I471" s="2" t="str">
        <f>IF(COUNT($A471)=0,"",IF(H471="3E","3E",IF(H471="","I",LOOKUP(H471/J$2,{0,0.4,0.45,0.5,0.55,0.6,0.65,0.7,0.75,0.8,1},{"F","D","C","C+","B-","B","B+","A-","A","A+"}))))</f>
        <v/>
      </c>
      <c r="J471" s="99" t="str">
        <f>IF(COUNT($A471)=0,"",IF(H471="","--",IF(H471="3E","3E",LOOKUP(H471/J$2,{0,0.4,0.45,0.5,0.55,0.6,0.65,0.7,0.75,0.8,1},{0,2,2.25,2.5,2.75,3,3.25,3.5,3.75,4}))))</f>
        <v/>
      </c>
      <c r="K471" s="5" t="str">
        <f>IF(COUNT($A471)=0,"",IF($A471&lt;&gt;DR!$B473,"ERR",DR!AH473))</f>
        <v/>
      </c>
      <c r="L471" s="2" t="str">
        <f>IF(COUNT($A471)=0,"",IF(K471="3E","3E",IF(K471="","I",LOOKUP(K471/M$2,{0,0.4,0.45,0.5,0.55,0.6,0.65,0.7,0.75,0.8,1},{"F","D","C","C+","B-","B","B+","A-","A","A+"}))))</f>
        <v/>
      </c>
      <c r="M471" s="99" t="str">
        <f>IF(COUNT($A471)=0,"",IF(K471="","--",IF(K471="3E","3E",LOOKUP(K471/M$2,{0,0.4,0.45,0.5,0.55,0.6,0.65,0.7,0.75,0.8,1},{0,2,2.25,2.5,2.75,3,3.25,3.5,3.75,4}))))</f>
        <v/>
      </c>
      <c r="N471" s="5" t="str">
        <f>IF(COUNT($A471)=0,"",IF($A471&lt;&gt;DR!$B473,"ERR",DR!AP473))</f>
        <v/>
      </c>
      <c r="O471" s="2" t="str">
        <f>IF(COUNT($A471)=0,"",IF(N471="3E","3E",IF(N471="","I",LOOKUP(N471/P$2,{0,0.4,0.45,0.5,0.55,0.6,0.65,0.7,0.75,0.8,1},{"F","D","C","C+","B-","B","B+","A-","A","A+"}))))</f>
        <v/>
      </c>
      <c r="P471" s="99" t="str">
        <f>IF(COUNT($A471)=0,"",IF(N471="","--",IF(N471="3E","3E",LOOKUP(N471/P$2,{0,0.4,0.45,0.5,0.55,0.6,0.65,0.7,0.75,0.8,1},{0,2,2.25,2.5,2.75,3,3.25,3.5,3.75,4}))))</f>
        <v/>
      </c>
      <c r="Q471" s="5" t="str">
        <f>IF(COUNT($A471)=0,"",IF($A471&lt;&gt;DR!$B473,"ERR",DR!AX473))</f>
        <v/>
      </c>
      <c r="R471" s="2" t="str">
        <f>IF(COUNT($A471)=0,"",IF(Q471="3E","3E",IF(Q471="","I",LOOKUP(Q471/S$2,{0,0.4,0.45,0.5,0.55,0.6,0.65,0.7,0.75,0.8,1},{"F","D","C","C+","B-","B","B+","A-","A","A+"}))))</f>
        <v/>
      </c>
      <c r="S471" s="99" t="str">
        <f>IF(COUNT($A471)=0,"",IF(Q471="","--",IF(Q471="3E","3E",LOOKUP(Q471/S$2,{0,0.4,0.45,0.5,0.55,0.6,0.65,0.7,0.75,0.8,1},{0,2,2.25,2.5,2.75,3,3.25,3.5,3.75,4}))))</f>
        <v/>
      </c>
      <c r="T471" s="5" t="str">
        <f>IF(OR(COUNT($A471)=0,DR!BZ473=""),"",IF($A471&lt;&gt;DR!$B473,"ERR",DR!BZ473))</f>
        <v/>
      </c>
      <c r="U471" s="2" t="str">
        <f>IF(COUNT($A471)=0,"",IF(T471="3E","3E",IF(T471="","I",LOOKUP(T471/V$2,{0,0.4,0.45,0.5,0.55,0.6,0.65,0.7,0.75,0.8,1},{"F","D","C","C+","B-","B","B+","A-","A","A+"}))))</f>
        <v/>
      </c>
      <c r="V471" s="99" t="str">
        <f>IF(COUNT($A471)=0,"",IF(T471="","--",IF(T471="3E","3E",LOOKUP(T471/V$2,{0,0.4,0.45,0.5,0.55,0.6,0.65,0.7,0.75,0.8,1},{0,2,2.25,2.5,2.75,3,3.25,3.5,3.75,4}))))</f>
        <v/>
      </c>
      <c r="W471" s="5" t="str">
        <f>IF(COUNT($A471)=0,"",IF($A471&lt;&gt;DR!$B473,"ERR",IF(DR!$A473="IM",DR!CL473,DR!CK473)))</f>
        <v/>
      </c>
      <c r="X471" s="2" t="str">
        <f>IF(COUNT($A471)=0,"",IF(W471="3E","3E",IF(W471="","I",LOOKUP(W471/Y$2,{0,0.4,0.45,0.5,0.55,0.6,0.65,0.7,0.75,0.8,1},{"F","D","C","C+","B-","B","B+","A-","A","A+"}))))</f>
        <v/>
      </c>
      <c r="Y471" s="99" t="str">
        <f>IF(COUNT($A471)=0,"",IF(W471="","--",IF(W471="3E","3E",LOOKUP(W471/Y$2,{0,0.4,0.45,0.5,0.55,0.6,0.65,0.7,0.75,0.8,1},{0,2,2.25,2.5,2.75,3,3.25,3.5,3.75,4}))))</f>
        <v/>
      </c>
      <c r="Z471" s="5" t="str">
        <f>IF(COUNT($A471)=0,"",IF($A471&lt;&gt;DR!$B473,"ERR",DR!BF473))</f>
        <v/>
      </c>
      <c r="AA471" s="2" t="str">
        <f>IF(COUNT($A471)=0,"",IF(Z471="3E","3E",IF(Z471="","I",LOOKUP(Z471/AB$2,{0,0.4,0.45,0.5,0.55,0.6,0.65,0.7,0.75,0.8,1},{"F","D","C","C+","B-","B","B+","A-","A","A+"}))))</f>
        <v/>
      </c>
      <c r="AB471" s="99" t="str">
        <f>IF(COUNT($A471)=0,"",IF(Z471="","--",IF(Z471="3E","3E",LOOKUP(Z471/AB$2,{0,0.4,0.45,0.5,0.55,0.6,0.65,0.7,0.75,0.8,1},{0,2,2.25,2.5,2.75,3,3.25,3.5,3.75,4}))))</f>
        <v/>
      </c>
      <c r="AC471" s="5" t="str">
        <f>IF(COUNT($A471)=0,"",IF($A471&lt;&gt;DR!$B473,"ERR",DR!BG473))</f>
        <v/>
      </c>
      <c r="AD471" s="2" t="str">
        <f>IF(COUNT($A471)=0,"",IF(AC471="3E","3E",IF(AC471="","I",LOOKUP(AC471/AE$2,{0,0.4,0.45,0.5,0.55,0.6,0.65,0.7,0.75,0.8,1},{"F","D","C","C+","B-","B","B+","A-","A","A+"}))))</f>
        <v/>
      </c>
      <c r="AE471" s="99" t="str">
        <f>IF(COUNT($A471)=0,"",IF(AC471="","--",IF(AC471="3E","3E",LOOKUP(AC471/AE$2,{0,0.4,0.45,0.5,0.55,0.6,0.65,0.7,0.75,0.8,1},{0,2,2.25,2.5,2.75,3,3.25,3.5,3.75,4}))))</f>
        <v/>
      </c>
      <c r="AF471" s="5" t="str">
        <f>IF(COUNT($A471)=0,"",IF($A471&lt;&gt;DR!$B473,"ERR",DR!BQ473))</f>
        <v/>
      </c>
      <c r="AG471" s="2" t="str">
        <f>IF(COUNT($A471)=0,"",IF(AF471="3E","3E",IF(AF471="","I",LOOKUP(AF471/AH$2,{0,0.4,0.45,0.5,0.55,0.6,0.65,0.7,0.75,0.8,1},{"F","D","C","C+","B-","B","B+","A-","A","A+"}))))</f>
        <v/>
      </c>
      <c r="AH471" s="99" t="str">
        <f>IF(COUNT($A471)=0,"",IF(AF471="","--",IF(AF471="3E","3E",LOOKUP(AF471/AH$2,{0,0.4,0.45,0.5,0.55,0.6,0.65,0.7,0.75,0.8,1},{0,2,2.25,2.5,2.75,3,3.25,3.5,3.75,4}))))</f>
        <v/>
      </c>
      <c r="AI471" s="5" t="str">
        <f>IF(COUNT($A471)=0,"",IF($A471&lt;&gt;DR!$B473,"ERR",DR!BY473))</f>
        <v/>
      </c>
      <c r="AJ471" s="2" t="str">
        <f>IF(COUNT($A471)=0,"",IF(AI471="3E","3E",IF(AI471="","I",LOOKUP(AI471/AK$2,{0,0.4,0.45,0.5,0.55,0.6,0.65,0.7,0.75,0.8,1},{"F","D","C","C+","B-","B","B+","A-","A","A+"}))))</f>
        <v/>
      </c>
      <c r="AK471" s="103" t="str">
        <f>IF(COUNT($A471)=0,"",IF(AI471="","--",IF(AI471="3E","3E",LOOKUP(AI471/AK$2,{0,0.4,0.45,0.5,0.55,0.6,0.65,0.7,0.75,0.8,1},{0,2,2.25,2.5,2.75,3,3.25,3.5,3.75,4}))))</f>
        <v/>
      </c>
      <c r="AL471" s="94" t="str">
        <f>IFERROR(IF(COUNT($A471)=0,"",IF(COUNT(W471)=0,"--",IF(COUNTIF(B471:AK471,"3E")&gt;0,"3E",SUM(IF(D471&gt;=2,D471*$D$3),IF(G471&gt;=2,G471*$G$3),IF(J471&gt;=2,J471*$J$3),IF(M471&gt;=2,M471*$M$3),IF(P471&gt;=2,P471*$P$3),IF(S471&gt;=2,S471*$S$3),IF(V471&gt;=2,V471*$V$3),IF(Y471&gt;=2,Y471*$Y$3),IF(AB471&gt;=2,AB471*$AB$3),IF(AE471&gt;=2,AE471*$AE$3),IF(AH471&gt;=2,AH471*$AH$3),IF(AK471&gt;=2,AK471*$AK$3))))),"")</f>
        <v/>
      </c>
      <c r="AM471" s="4" t="str">
        <f>IF(COUNT($A471)=0,"",IF(COUNT(W471)=0,"--",IF(COUNTIF(B471:Y471,"3E")&gt;0,"3E",TRUNC(SUM(IF(N(D471)&gt;=2,D$3*D471,0),IF(N(G471)&gt;=2,G$3*G471,0),IF(N(J471)&gt;=2,J$3*J471,0),IF(N(M471)&gt;=2,M$3*M471,0),IF(N(P471)&gt;=2,P$3*P471,0),IF(N(S471)&gt;=2,S$3*S471,0),IF(N(AB471)&gt;=2,AB$3*AB471,0),IF(N(AE471)&gt;=2,AE$3*AE471,0),IF(N(AH471)&gt;=2,AH$3*AH471,0),IF(N(V471)&gt;=2,V$3*V471,0),IF(N(Y471)&gt;=2,Y$3*Y471,0))/TCP,3))))</f>
        <v/>
      </c>
      <c r="AN471" s="2" t="str">
        <f>IFERROR(IF(COUNT($A471)=0,"",IF(COUNT(W471)=0,"--",IF(COUNTIF(B471:AK471,"3E")&gt;0,"3E",SUM(IF(D471&gt;=2,$D$3),IF(G471&gt;=2,$G$3),IF(J471&gt;=2,$J$3),IF(M471&gt;=2,$M$3),IF(P471&gt;=2,$P$3),IF(S471&gt;=2,$S$3),IF(V471&gt;=2,$V$3),IF(Y471&gt;=2,$Y$3),IF(AB471&gt;=2,$AB$3),IF(AE471&gt;=2,$AE$3),IF(AH471&gt;=2,$AH$3),IF(AK471&gt;=2,$AK$3))))),"")</f>
        <v/>
      </c>
      <c r="AO471" s="2" t="str">
        <f>IF(AM471="3E","3E",IF(COUNT($A471)=0,"",IF(COUNT(AK471)=0,"I",LOOKUP(AM471,{0,2,2.25,2.5,2.75,3,3.25,3.5,3.75,4},{"F","D","C","C+","B-","B","B+","A-","A","A+"}))))</f>
        <v/>
      </c>
      <c r="AP471" s="2" t="str">
        <f>IF(AM471="3E","3E",IF(OR(COUNT($A471)=0,COUNT(W471)=0),"",IF(AND(Y471&gt;=2,AM471&gt;=2,AN471&gt;=28),"PASS","FAIL")))</f>
        <v/>
      </c>
      <c r="AQ471" s="2" t="str">
        <f>IF(COUNT($A471)=0,"",IF(AP471="3E","3E",IF(AP471="PASS",CONCATENATE(IF(N(D471)&lt;2,"411F,",""),IF(N(G471)&lt;2,"412F,",""),IF(N(J471)&lt;2,"413F,",""),IF(N(M471)&lt;2,"421F,",""),IF(N(P471)&lt;2,"422F,",""),IF(N(S471)&lt;2,"423F,",""),IF(N(AB471)&lt;2,"431F,",""),IF(N(AE471)&lt;2,"432F,",""),IF(N(AH471)&lt;2,"433F,","")),"")))</f>
        <v/>
      </c>
      <c r="AR471" s="6" t="str">
        <f t="shared" si="8"/>
        <v/>
      </c>
    </row>
    <row r="472" spans="1:44" ht="18.95" customHeight="1" x14ac:dyDescent="0.25">
      <c r="A472" s="93" t="str">
        <f>IF(DR!$B474="","",DR!$B474)</f>
        <v/>
      </c>
      <c r="B472" s="5" t="str">
        <f>IF(COUNT($A472)=0,"",IF($A472&lt;&gt;DR!$B474,"ERR",DR!J474))</f>
        <v/>
      </c>
      <c r="C472" s="2" t="str">
        <f>IF(COUNT($A472)=0,"",IF(B472="3E","3E",IF(B472="","I",LOOKUP(B472/D$2,{0,0.4,0.45,0.5,0.55,0.6,0.65,0.7,0.75,0.8,1},{"F","D","C","C+","B-","B","B+","A-","A","A+"}))))</f>
        <v/>
      </c>
      <c r="D472" s="99" t="str">
        <f>IF(COUNT($A472)=0,"",IF(B472="","--",IF(B472="3E","3E",LOOKUP(B472/D$2,{0,0.4,0.45,0.5,0.55,0.6,0.65,0.7,0.75,0.8,1},{0,2,2.25,2.5,2.75,3,3.25,3.5,3.75,4}))))</f>
        <v/>
      </c>
      <c r="E472" s="5" t="str">
        <f>IF(COUNT($A472)=0,"",IF($A472&lt;&gt;DR!$B474,"ERR",DR!R474))</f>
        <v/>
      </c>
      <c r="F472" s="2" t="str">
        <f>IF(COUNT($A472)=0,"",IF(E472="3E","3E",IF(E472="","I",LOOKUP(E472/G$2,{0,0.4,0.45,0.5,0.55,0.6,0.65,0.7,0.75,0.8,1},{"F","D","C","C+","B-","B","B+","A-","A","A+"}))))</f>
        <v/>
      </c>
      <c r="G472" s="99" t="str">
        <f>IF(COUNT($A472)=0,"",IF(E472="","--",IF(E472="3E","3E",LOOKUP(E472/G$2,{0,0.4,0.45,0.5,0.55,0.6,0.65,0.7,0.75,0.8,1},{0,2,2.25,2.5,2.75,3,3.25,3.5,3.75,4}))))</f>
        <v/>
      </c>
      <c r="H472" s="5" t="str">
        <f>IF(COUNT($A472)=0,"",IF($A472&lt;&gt;DR!$B474,"ERR",DR!Z474))</f>
        <v/>
      </c>
      <c r="I472" s="2" t="str">
        <f>IF(COUNT($A472)=0,"",IF(H472="3E","3E",IF(H472="","I",LOOKUP(H472/J$2,{0,0.4,0.45,0.5,0.55,0.6,0.65,0.7,0.75,0.8,1},{"F","D","C","C+","B-","B","B+","A-","A","A+"}))))</f>
        <v/>
      </c>
      <c r="J472" s="99" t="str">
        <f>IF(COUNT($A472)=0,"",IF(H472="","--",IF(H472="3E","3E",LOOKUP(H472/J$2,{0,0.4,0.45,0.5,0.55,0.6,0.65,0.7,0.75,0.8,1},{0,2,2.25,2.5,2.75,3,3.25,3.5,3.75,4}))))</f>
        <v/>
      </c>
      <c r="K472" s="5" t="str">
        <f>IF(COUNT($A472)=0,"",IF($A472&lt;&gt;DR!$B474,"ERR",DR!AH474))</f>
        <v/>
      </c>
      <c r="L472" s="2" t="str">
        <f>IF(COUNT($A472)=0,"",IF(K472="3E","3E",IF(K472="","I",LOOKUP(K472/M$2,{0,0.4,0.45,0.5,0.55,0.6,0.65,0.7,0.75,0.8,1},{"F","D","C","C+","B-","B","B+","A-","A","A+"}))))</f>
        <v/>
      </c>
      <c r="M472" s="99" t="str">
        <f>IF(COUNT($A472)=0,"",IF(K472="","--",IF(K472="3E","3E",LOOKUP(K472/M$2,{0,0.4,0.45,0.5,0.55,0.6,0.65,0.7,0.75,0.8,1},{0,2,2.25,2.5,2.75,3,3.25,3.5,3.75,4}))))</f>
        <v/>
      </c>
      <c r="N472" s="5" t="str">
        <f>IF(COUNT($A472)=0,"",IF($A472&lt;&gt;DR!$B474,"ERR",DR!AP474))</f>
        <v/>
      </c>
      <c r="O472" s="2" t="str">
        <f>IF(COUNT($A472)=0,"",IF(N472="3E","3E",IF(N472="","I",LOOKUP(N472/P$2,{0,0.4,0.45,0.5,0.55,0.6,0.65,0.7,0.75,0.8,1},{"F","D","C","C+","B-","B","B+","A-","A","A+"}))))</f>
        <v/>
      </c>
      <c r="P472" s="99" t="str">
        <f>IF(COUNT($A472)=0,"",IF(N472="","--",IF(N472="3E","3E",LOOKUP(N472/P$2,{0,0.4,0.45,0.5,0.55,0.6,0.65,0.7,0.75,0.8,1},{0,2,2.25,2.5,2.75,3,3.25,3.5,3.75,4}))))</f>
        <v/>
      </c>
      <c r="Q472" s="5" t="str">
        <f>IF(COUNT($A472)=0,"",IF($A472&lt;&gt;DR!$B474,"ERR",DR!AX474))</f>
        <v/>
      </c>
      <c r="R472" s="2" t="str">
        <f>IF(COUNT($A472)=0,"",IF(Q472="3E","3E",IF(Q472="","I",LOOKUP(Q472/S$2,{0,0.4,0.45,0.5,0.55,0.6,0.65,0.7,0.75,0.8,1},{"F","D","C","C+","B-","B","B+","A-","A","A+"}))))</f>
        <v/>
      </c>
      <c r="S472" s="99" t="str">
        <f>IF(COUNT($A472)=0,"",IF(Q472="","--",IF(Q472="3E","3E",LOOKUP(Q472/S$2,{0,0.4,0.45,0.5,0.55,0.6,0.65,0.7,0.75,0.8,1},{0,2,2.25,2.5,2.75,3,3.25,3.5,3.75,4}))))</f>
        <v/>
      </c>
      <c r="T472" s="5" t="str">
        <f>IF(OR(COUNT($A472)=0,DR!BZ474=""),"",IF($A472&lt;&gt;DR!$B474,"ERR",DR!BZ474))</f>
        <v/>
      </c>
      <c r="U472" s="2" t="str">
        <f>IF(COUNT($A472)=0,"",IF(T472="3E","3E",IF(T472="","I",LOOKUP(T472/V$2,{0,0.4,0.45,0.5,0.55,0.6,0.65,0.7,0.75,0.8,1},{"F","D","C","C+","B-","B","B+","A-","A","A+"}))))</f>
        <v/>
      </c>
      <c r="V472" s="99" t="str">
        <f>IF(COUNT($A472)=0,"",IF(T472="","--",IF(T472="3E","3E",LOOKUP(T472/V$2,{0,0.4,0.45,0.5,0.55,0.6,0.65,0.7,0.75,0.8,1},{0,2,2.25,2.5,2.75,3,3.25,3.5,3.75,4}))))</f>
        <v/>
      </c>
      <c r="W472" s="5" t="str">
        <f>IF(COUNT($A472)=0,"",IF($A472&lt;&gt;DR!$B474,"ERR",IF(DR!$A474="IM",DR!CL474,DR!CK474)))</f>
        <v/>
      </c>
      <c r="X472" s="2" t="str">
        <f>IF(COUNT($A472)=0,"",IF(W472="3E","3E",IF(W472="","I",LOOKUP(W472/Y$2,{0,0.4,0.45,0.5,0.55,0.6,0.65,0.7,0.75,0.8,1},{"F","D","C","C+","B-","B","B+","A-","A","A+"}))))</f>
        <v/>
      </c>
      <c r="Y472" s="99" t="str">
        <f>IF(COUNT($A472)=0,"",IF(W472="","--",IF(W472="3E","3E",LOOKUP(W472/Y$2,{0,0.4,0.45,0.5,0.55,0.6,0.65,0.7,0.75,0.8,1},{0,2,2.25,2.5,2.75,3,3.25,3.5,3.75,4}))))</f>
        <v/>
      </c>
      <c r="Z472" s="5" t="str">
        <f>IF(COUNT($A472)=0,"",IF($A472&lt;&gt;DR!$B474,"ERR",DR!BF474))</f>
        <v/>
      </c>
      <c r="AA472" s="2" t="str">
        <f>IF(COUNT($A472)=0,"",IF(Z472="3E","3E",IF(Z472="","I",LOOKUP(Z472/AB$2,{0,0.4,0.45,0.5,0.55,0.6,0.65,0.7,0.75,0.8,1},{"F","D","C","C+","B-","B","B+","A-","A","A+"}))))</f>
        <v/>
      </c>
      <c r="AB472" s="99" t="str">
        <f>IF(COUNT($A472)=0,"",IF(Z472="","--",IF(Z472="3E","3E",LOOKUP(Z472/AB$2,{0,0.4,0.45,0.5,0.55,0.6,0.65,0.7,0.75,0.8,1},{0,2,2.25,2.5,2.75,3,3.25,3.5,3.75,4}))))</f>
        <v/>
      </c>
      <c r="AC472" s="5" t="str">
        <f>IF(COUNT($A472)=0,"",IF($A472&lt;&gt;DR!$B474,"ERR",DR!BG474))</f>
        <v/>
      </c>
      <c r="AD472" s="2" t="str">
        <f>IF(COUNT($A472)=0,"",IF(AC472="3E","3E",IF(AC472="","I",LOOKUP(AC472/AE$2,{0,0.4,0.45,0.5,0.55,0.6,0.65,0.7,0.75,0.8,1},{"F","D","C","C+","B-","B","B+","A-","A","A+"}))))</f>
        <v/>
      </c>
      <c r="AE472" s="99" t="str">
        <f>IF(COUNT($A472)=0,"",IF(AC472="","--",IF(AC472="3E","3E",LOOKUP(AC472/AE$2,{0,0.4,0.45,0.5,0.55,0.6,0.65,0.7,0.75,0.8,1},{0,2,2.25,2.5,2.75,3,3.25,3.5,3.75,4}))))</f>
        <v/>
      </c>
      <c r="AF472" s="5" t="str">
        <f>IF(COUNT($A472)=0,"",IF($A472&lt;&gt;DR!$B474,"ERR",DR!BQ474))</f>
        <v/>
      </c>
      <c r="AG472" s="2" t="str">
        <f>IF(COUNT($A472)=0,"",IF(AF472="3E","3E",IF(AF472="","I",LOOKUP(AF472/AH$2,{0,0.4,0.45,0.5,0.55,0.6,0.65,0.7,0.75,0.8,1},{"F","D","C","C+","B-","B","B+","A-","A","A+"}))))</f>
        <v/>
      </c>
      <c r="AH472" s="99" t="str">
        <f>IF(COUNT($A472)=0,"",IF(AF472="","--",IF(AF472="3E","3E",LOOKUP(AF472/AH$2,{0,0.4,0.45,0.5,0.55,0.6,0.65,0.7,0.75,0.8,1},{0,2,2.25,2.5,2.75,3,3.25,3.5,3.75,4}))))</f>
        <v/>
      </c>
      <c r="AI472" s="5" t="str">
        <f>IF(COUNT($A472)=0,"",IF($A472&lt;&gt;DR!$B474,"ERR",DR!BY474))</f>
        <v/>
      </c>
      <c r="AJ472" s="2" t="str">
        <f>IF(COUNT($A472)=0,"",IF(AI472="3E","3E",IF(AI472="","I",LOOKUP(AI472/AK$2,{0,0.4,0.45,0.5,0.55,0.6,0.65,0.7,0.75,0.8,1},{"F","D","C","C+","B-","B","B+","A-","A","A+"}))))</f>
        <v/>
      </c>
      <c r="AK472" s="103" t="str">
        <f>IF(COUNT($A472)=0,"",IF(AI472="","--",IF(AI472="3E","3E",LOOKUP(AI472/AK$2,{0,0.4,0.45,0.5,0.55,0.6,0.65,0.7,0.75,0.8,1},{0,2,2.25,2.5,2.75,3,3.25,3.5,3.75,4}))))</f>
        <v/>
      </c>
      <c r="AL472" s="94" t="str">
        <f>IFERROR(IF(COUNT($A472)=0,"",IF(COUNT(W472)=0,"--",IF(COUNTIF(B472:AK472,"3E")&gt;0,"3E",SUM(IF(D472&gt;=2,D472*$D$3),IF(G472&gt;=2,G472*$G$3),IF(J472&gt;=2,J472*$J$3),IF(M472&gt;=2,M472*$M$3),IF(P472&gt;=2,P472*$P$3),IF(S472&gt;=2,S472*$S$3),IF(V472&gt;=2,V472*$V$3),IF(Y472&gt;=2,Y472*$Y$3),IF(AB472&gt;=2,AB472*$AB$3),IF(AE472&gt;=2,AE472*$AE$3),IF(AH472&gt;=2,AH472*$AH$3),IF(AK472&gt;=2,AK472*$AK$3))))),"")</f>
        <v/>
      </c>
      <c r="AM472" s="4" t="str">
        <f>IF(COUNT($A472)=0,"",IF(COUNT(W472)=0,"--",IF(COUNTIF(B472:Y472,"3E")&gt;0,"3E",TRUNC(SUM(IF(N(D472)&gt;=2,D$3*D472,0),IF(N(G472)&gt;=2,G$3*G472,0),IF(N(J472)&gt;=2,J$3*J472,0),IF(N(M472)&gt;=2,M$3*M472,0),IF(N(P472)&gt;=2,P$3*P472,0),IF(N(S472)&gt;=2,S$3*S472,0),IF(N(AB472)&gt;=2,AB$3*AB472,0),IF(N(AE472)&gt;=2,AE$3*AE472,0),IF(N(AH472)&gt;=2,AH$3*AH472,0),IF(N(V472)&gt;=2,V$3*V472,0),IF(N(Y472)&gt;=2,Y$3*Y472,0))/TCP,3))))</f>
        <v/>
      </c>
      <c r="AN472" s="2" t="str">
        <f>IFERROR(IF(COUNT($A472)=0,"",IF(COUNT(W472)=0,"--",IF(COUNTIF(B472:AK472,"3E")&gt;0,"3E",SUM(IF(D472&gt;=2,$D$3),IF(G472&gt;=2,$G$3),IF(J472&gt;=2,$J$3),IF(M472&gt;=2,$M$3),IF(P472&gt;=2,$P$3),IF(S472&gt;=2,$S$3),IF(V472&gt;=2,$V$3),IF(Y472&gt;=2,$Y$3),IF(AB472&gt;=2,$AB$3),IF(AE472&gt;=2,$AE$3),IF(AH472&gt;=2,$AH$3),IF(AK472&gt;=2,$AK$3))))),"")</f>
        <v/>
      </c>
      <c r="AO472" s="2" t="str">
        <f>IF(AM472="3E","3E",IF(COUNT($A472)=0,"",IF(COUNT(AK472)=0,"I",LOOKUP(AM472,{0,2,2.25,2.5,2.75,3,3.25,3.5,3.75,4},{"F","D","C","C+","B-","B","B+","A-","A","A+"}))))</f>
        <v/>
      </c>
      <c r="AP472" s="2" t="str">
        <f>IF(AM472="3E","3E",IF(OR(COUNT($A472)=0,COUNT(W472)=0),"",IF(AND(Y472&gt;=2,AM472&gt;=2,AN472&gt;=28),"PASS","FAIL")))</f>
        <v/>
      </c>
      <c r="AQ472" s="2" t="str">
        <f>IF(COUNT($A472)=0,"",IF(AP472="3E","3E",IF(AP472="PASS",CONCATENATE(IF(N(D472)&lt;2,"411F,",""),IF(N(G472)&lt;2,"412F,",""),IF(N(J472)&lt;2,"413F,",""),IF(N(M472)&lt;2,"421F,",""),IF(N(P472)&lt;2,"422F,",""),IF(N(S472)&lt;2,"423F,",""),IF(N(AB472)&lt;2,"431F,",""),IF(N(AE472)&lt;2,"432F,",""),IF(N(AH472)&lt;2,"433F,","")),"")))</f>
        <v/>
      </c>
      <c r="AR472" s="6" t="str">
        <f t="shared" si="8"/>
        <v/>
      </c>
    </row>
    <row r="473" spans="1:44" ht="18.95" customHeight="1" x14ac:dyDescent="0.25">
      <c r="A473" s="93" t="str">
        <f>IF(DR!$B475="","",DR!$B475)</f>
        <v/>
      </c>
      <c r="B473" s="5" t="str">
        <f>IF(COUNT($A473)=0,"",IF($A473&lt;&gt;DR!$B475,"ERR",DR!J475))</f>
        <v/>
      </c>
      <c r="C473" s="2" t="str">
        <f>IF(COUNT($A473)=0,"",IF(B473="3E","3E",IF(B473="","I",LOOKUP(B473/D$2,{0,0.4,0.45,0.5,0.55,0.6,0.65,0.7,0.75,0.8,1},{"F","D","C","C+","B-","B","B+","A-","A","A+"}))))</f>
        <v/>
      </c>
      <c r="D473" s="99" t="str">
        <f>IF(COUNT($A473)=0,"",IF(B473="","--",IF(B473="3E","3E",LOOKUP(B473/D$2,{0,0.4,0.45,0.5,0.55,0.6,0.65,0.7,0.75,0.8,1},{0,2,2.25,2.5,2.75,3,3.25,3.5,3.75,4}))))</f>
        <v/>
      </c>
      <c r="E473" s="5" t="str">
        <f>IF(COUNT($A473)=0,"",IF($A473&lt;&gt;DR!$B475,"ERR",DR!R475))</f>
        <v/>
      </c>
      <c r="F473" s="2" t="str">
        <f>IF(COUNT($A473)=0,"",IF(E473="3E","3E",IF(E473="","I",LOOKUP(E473/G$2,{0,0.4,0.45,0.5,0.55,0.6,0.65,0.7,0.75,0.8,1},{"F","D","C","C+","B-","B","B+","A-","A","A+"}))))</f>
        <v/>
      </c>
      <c r="G473" s="99" t="str">
        <f>IF(COUNT($A473)=0,"",IF(E473="","--",IF(E473="3E","3E",LOOKUP(E473/G$2,{0,0.4,0.45,0.5,0.55,0.6,0.65,0.7,0.75,0.8,1},{0,2,2.25,2.5,2.75,3,3.25,3.5,3.75,4}))))</f>
        <v/>
      </c>
      <c r="H473" s="5" t="str">
        <f>IF(COUNT($A473)=0,"",IF($A473&lt;&gt;DR!$B475,"ERR",DR!Z475))</f>
        <v/>
      </c>
      <c r="I473" s="2" t="str">
        <f>IF(COUNT($A473)=0,"",IF(H473="3E","3E",IF(H473="","I",LOOKUP(H473/J$2,{0,0.4,0.45,0.5,0.55,0.6,0.65,0.7,0.75,0.8,1},{"F","D","C","C+","B-","B","B+","A-","A","A+"}))))</f>
        <v/>
      </c>
      <c r="J473" s="99" t="str">
        <f>IF(COUNT($A473)=0,"",IF(H473="","--",IF(H473="3E","3E",LOOKUP(H473/J$2,{0,0.4,0.45,0.5,0.55,0.6,0.65,0.7,0.75,0.8,1},{0,2,2.25,2.5,2.75,3,3.25,3.5,3.75,4}))))</f>
        <v/>
      </c>
      <c r="K473" s="5" t="str">
        <f>IF(COUNT($A473)=0,"",IF($A473&lt;&gt;DR!$B475,"ERR",DR!AH475))</f>
        <v/>
      </c>
      <c r="L473" s="2" t="str">
        <f>IF(COUNT($A473)=0,"",IF(K473="3E","3E",IF(K473="","I",LOOKUP(K473/M$2,{0,0.4,0.45,0.5,0.55,0.6,0.65,0.7,0.75,0.8,1},{"F","D","C","C+","B-","B","B+","A-","A","A+"}))))</f>
        <v/>
      </c>
      <c r="M473" s="99" t="str">
        <f>IF(COUNT($A473)=0,"",IF(K473="","--",IF(K473="3E","3E",LOOKUP(K473/M$2,{0,0.4,0.45,0.5,0.55,0.6,0.65,0.7,0.75,0.8,1},{0,2,2.25,2.5,2.75,3,3.25,3.5,3.75,4}))))</f>
        <v/>
      </c>
      <c r="N473" s="5" t="str">
        <f>IF(COUNT($A473)=0,"",IF($A473&lt;&gt;DR!$B475,"ERR",DR!AP475))</f>
        <v/>
      </c>
      <c r="O473" s="2" t="str">
        <f>IF(COUNT($A473)=0,"",IF(N473="3E","3E",IF(N473="","I",LOOKUP(N473/P$2,{0,0.4,0.45,0.5,0.55,0.6,0.65,0.7,0.75,0.8,1},{"F","D","C","C+","B-","B","B+","A-","A","A+"}))))</f>
        <v/>
      </c>
      <c r="P473" s="99" t="str">
        <f>IF(COUNT($A473)=0,"",IF(N473="","--",IF(N473="3E","3E",LOOKUP(N473/P$2,{0,0.4,0.45,0.5,0.55,0.6,0.65,0.7,0.75,0.8,1},{0,2,2.25,2.5,2.75,3,3.25,3.5,3.75,4}))))</f>
        <v/>
      </c>
      <c r="Q473" s="5" t="str">
        <f>IF(COUNT($A473)=0,"",IF($A473&lt;&gt;DR!$B475,"ERR",DR!AX475))</f>
        <v/>
      </c>
      <c r="R473" s="2" t="str">
        <f>IF(COUNT($A473)=0,"",IF(Q473="3E","3E",IF(Q473="","I",LOOKUP(Q473/S$2,{0,0.4,0.45,0.5,0.55,0.6,0.65,0.7,0.75,0.8,1},{"F","D","C","C+","B-","B","B+","A-","A","A+"}))))</f>
        <v/>
      </c>
      <c r="S473" s="99" t="str">
        <f>IF(COUNT($A473)=0,"",IF(Q473="","--",IF(Q473="3E","3E",LOOKUP(Q473/S$2,{0,0.4,0.45,0.5,0.55,0.6,0.65,0.7,0.75,0.8,1},{0,2,2.25,2.5,2.75,3,3.25,3.5,3.75,4}))))</f>
        <v/>
      </c>
      <c r="T473" s="5" t="str">
        <f>IF(OR(COUNT($A473)=0,DR!BZ475=""),"",IF($A473&lt;&gt;DR!$B475,"ERR",DR!BZ475))</f>
        <v/>
      </c>
      <c r="U473" s="2" t="str">
        <f>IF(COUNT($A473)=0,"",IF(T473="3E","3E",IF(T473="","I",LOOKUP(T473/V$2,{0,0.4,0.45,0.5,0.55,0.6,0.65,0.7,0.75,0.8,1},{"F","D","C","C+","B-","B","B+","A-","A","A+"}))))</f>
        <v/>
      </c>
      <c r="V473" s="99" t="str">
        <f>IF(COUNT($A473)=0,"",IF(T473="","--",IF(T473="3E","3E",LOOKUP(T473/V$2,{0,0.4,0.45,0.5,0.55,0.6,0.65,0.7,0.75,0.8,1},{0,2,2.25,2.5,2.75,3,3.25,3.5,3.75,4}))))</f>
        <v/>
      </c>
      <c r="W473" s="5" t="str">
        <f>IF(COUNT($A473)=0,"",IF($A473&lt;&gt;DR!$B475,"ERR",IF(DR!$A475="IM",DR!CL475,DR!CK475)))</f>
        <v/>
      </c>
      <c r="X473" s="2" t="str">
        <f>IF(COUNT($A473)=0,"",IF(W473="3E","3E",IF(W473="","I",LOOKUP(W473/Y$2,{0,0.4,0.45,0.5,0.55,0.6,0.65,0.7,0.75,0.8,1},{"F","D","C","C+","B-","B","B+","A-","A","A+"}))))</f>
        <v/>
      </c>
      <c r="Y473" s="99" t="str">
        <f>IF(COUNT($A473)=0,"",IF(W473="","--",IF(W473="3E","3E",LOOKUP(W473/Y$2,{0,0.4,0.45,0.5,0.55,0.6,0.65,0.7,0.75,0.8,1},{0,2,2.25,2.5,2.75,3,3.25,3.5,3.75,4}))))</f>
        <v/>
      </c>
      <c r="Z473" s="5" t="str">
        <f>IF(COUNT($A473)=0,"",IF($A473&lt;&gt;DR!$B475,"ERR",DR!BF475))</f>
        <v/>
      </c>
      <c r="AA473" s="2" t="str">
        <f>IF(COUNT($A473)=0,"",IF(Z473="3E","3E",IF(Z473="","I",LOOKUP(Z473/AB$2,{0,0.4,0.45,0.5,0.55,0.6,0.65,0.7,0.75,0.8,1},{"F","D","C","C+","B-","B","B+","A-","A","A+"}))))</f>
        <v/>
      </c>
      <c r="AB473" s="99" t="str">
        <f>IF(COUNT($A473)=0,"",IF(Z473="","--",IF(Z473="3E","3E",LOOKUP(Z473/AB$2,{0,0.4,0.45,0.5,0.55,0.6,0.65,0.7,0.75,0.8,1},{0,2,2.25,2.5,2.75,3,3.25,3.5,3.75,4}))))</f>
        <v/>
      </c>
      <c r="AC473" s="5" t="str">
        <f>IF(COUNT($A473)=0,"",IF($A473&lt;&gt;DR!$B475,"ERR",DR!BG475))</f>
        <v/>
      </c>
      <c r="AD473" s="2" t="str">
        <f>IF(COUNT($A473)=0,"",IF(AC473="3E","3E",IF(AC473="","I",LOOKUP(AC473/AE$2,{0,0.4,0.45,0.5,0.55,0.6,0.65,0.7,0.75,0.8,1},{"F","D","C","C+","B-","B","B+","A-","A","A+"}))))</f>
        <v/>
      </c>
      <c r="AE473" s="99" t="str">
        <f>IF(COUNT($A473)=0,"",IF(AC473="","--",IF(AC473="3E","3E",LOOKUP(AC473/AE$2,{0,0.4,0.45,0.5,0.55,0.6,0.65,0.7,0.75,0.8,1},{0,2,2.25,2.5,2.75,3,3.25,3.5,3.75,4}))))</f>
        <v/>
      </c>
      <c r="AF473" s="5" t="str">
        <f>IF(COUNT($A473)=0,"",IF($A473&lt;&gt;DR!$B475,"ERR",DR!BQ475))</f>
        <v/>
      </c>
      <c r="AG473" s="2" t="str">
        <f>IF(COUNT($A473)=0,"",IF(AF473="3E","3E",IF(AF473="","I",LOOKUP(AF473/AH$2,{0,0.4,0.45,0.5,0.55,0.6,0.65,0.7,0.75,0.8,1},{"F","D","C","C+","B-","B","B+","A-","A","A+"}))))</f>
        <v/>
      </c>
      <c r="AH473" s="99" t="str">
        <f>IF(COUNT($A473)=0,"",IF(AF473="","--",IF(AF473="3E","3E",LOOKUP(AF473/AH$2,{0,0.4,0.45,0.5,0.55,0.6,0.65,0.7,0.75,0.8,1},{0,2,2.25,2.5,2.75,3,3.25,3.5,3.75,4}))))</f>
        <v/>
      </c>
      <c r="AI473" s="5" t="str">
        <f>IF(COUNT($A473)=0,"",IF($A473&lt;&gt;DR!$B475,"ERR",DR!BY475))</f>
        <v/>
      </c>
      <c r="AJ473" s="2" t="str">
        <f>IF(COUNT($A473)=0,"",IF(AI473="3E","3E",IF(AI473="","I",LOOKUP(AI473/AK$2,{0,0.4,0.45,0.5,0.55,0.6,0.65,0.7,0.75,0.8,1},{"F","D","C","C+","B-","B","B+","A-","A","A+"}))))</f>
        <v/>
      </c>
      <c r="AK473" s="103" t="str">
        <f>IF(COUNT($A473)=0,"",IF(AI473="","--",IF(AI473="3E","3E",LOOKUP(AI473/AK$2,{0,0.4,0.45,0.5,0.55,0.6,0.65,0.7,0.75,0.8,1},{0,2,2.25,2.5,2.75,3,3.25,3.5,3.75,4}))))</f>
        <v/>
      </c>
      <c r="AL473" s="94" t="str">
        <f>IFERROR(IF(COUNT($A473)=0,"",IF(COUNT(W473)=0,"--",IF(COUNTIF(B473:AK473,"3E")&gt;0,"3E",SUM(IF(D473&gt;=2,D473*$D$3),IF(G473&gt;=2,G473*$G$3),IF(J473&gt;=2,J473*$J$3),IF(M473&gt;=2,M473*$M$3),IF(P473&gt;=2,P473*$P$3),IF(S473&gt;=2,S473*$S$3),IF(V473&gt;=2,V473*$V$3),IF(Y473&gt;=2,Y473*$Y$3),IF(AB473&gt;=2,AB473*$AB$3),IF(AE473&gt;=2,AE473*$AE$3),IF(AH473&gt;=2,AH473*$AH$3),IF(AK473&gt;=2,AK473*$AK$3))))),"")</f>
        <v/>
      </c>
      <c r="AM473" s="4" t="str">
        <f>IF(COUNT($A473)=0,"",IF(COUNT(W473)=0,"--",IF(COUNTIF(B473:Y473,"3E")&gt;0,"3E",TRUNC(SUM(IF(N(D473)&gt;=2,D$3*D473,0),IF(N(G473)&gt;=2,G$3*G473,0),IF(N(J473)&gt;=2,J$3*J473,0),IF(N(M473)&gt;=2,M$3*M473,0),IF(N(P473)&gt;=2,P$3*P473,0),IF(N(S473)&gt;=2,S$3*S473,0),IF(N(AB473)&gt;=2,AB$3*AB473,0),IF(N(AE473)&gt;=2,AE$3*AE473,0),IF(N(AH473)&gt;=2,AH$3*AH473,0),IF(N(V473)&gt;=2,V$3*V473,0),IF(N(Y473)&gt;=2,Y$3*Y473,0))/TCP,3))))</f>
        <v/>
      </c>
      <c r="AN473" s="2" t="str">
        <f>IFERROR(IF(COUNT($A473)=0,"",IF(COUNT(W473)=0,"--",IF(COUNTIF(B473:AK473,"3E")&gt;0,"3E",SUM(IF(D473&gt;=2,$D$3),IF(G473&gt;=2,$G$3),IF(J473&gt;=2,$J$3),IF(M473&gt;=2,$M$3),IF(P473&gt;=2,$P$3),IF(S473&gt;=2,$S$3),IF(V473&gt;=2,$V$3),IF(Y473&gt;=2,$Y$3),IF(AB473&gt;=2,$AB$3),IF(AE473&gt;=2,$AE$3),IF(AH473&gt;=2,$AH$3),IF(AK473&gt;=2,$AK$3))))),"")</f>
        <v/>
      </c>
      <c r="AO473" s="2" t="str">
        <f>IF(AM473="3E","3E",IF(COUNT($A473)=0,"",IF(COUNT(AK473)=0,"I",LOOKUP(AM473,{0,2,2.25,2.5,2.75,3,3.25,3.5,3.75,4},{"F","D","C","C+","B-","B","B+","A-","A","A+"}))))</f>
        <v/>
      </c>
      <c r="AP473" s="2" t="str">
        <f>IF(AM473="3E","3E",IF(OR(COUNT($A473)=0,COUNT(W473)=0),"",IF(AND(Y473&gt;=2,AM473&gt;=2,AN473&gt;=28),"PASS","FAIL")))</f>
        <v/>
      </c>
      <c r="AQ473" s="2" t="str">
        <f>IF(COUNT($A473)=0,"",IF(AP473="3E","3E",IF(AP473="PASS",CONCATENATE(IF(N(D473)&lt;2,"411F,",""),IF(N(G473)&lt;2,"412F,",""),IF(N(J473)&lt;2,"413F,",""),IF(N(M473)&lt;2,"421F,",""),IF(N(P473)&lt;2,"422F,",""),IF(N(S473)&lt;2,"423F,",""),IF(N(AB473)&lt;2,"431F,",""),IF(N(AE473)&lt;2,"432F,",""),IF(N(AH473)&lt;2,"433F,","")),"")))</f>
        <v/>
      </c>
      <c r="AR473" s="6" t="str">
        <f t="shared" si="8"/>
        <v/>
      </c>
    </row>
    <row r="474" spans="1:44" ht="18.95" customHeight="1" x14ac:dyDescent="0.25">
      <c r="A474" s="93" t="str">
        <f>IF(DR!$B476="","",DR!$B476)</f>
        <v/>
      </c>
      <c r="B474" s="5" t="str">
        <f>IF(COUNT($A474)=0,"",IF($A474&lt;&gt;DR!$B476,"ERR",DR!J476))</f>
        <v/>
      </c>
      <c r="C474" s="2" t="str">
        <f>IF(COUNT($A474)=0,"",IF(B474="3E","3E",IF(B474="","I",LOOKUP(B474/D$2,{0,0.4,0.45,0.5,0.55,0.6,0.65,0.7,0.75,0.8,1},{"F","D","C","C+","B-","B","B+","A-","A","A+"}))))</f>
        <v/>
      </c>
      <c r="D474" s="99" t="str">
        <f>IF(COUNT($A474)=0,"",IF(B474="","--",IF(B474="3E","3E",LOOKUP(B474/D$2,{0,0.4,0.45,0.5,0.55,0.6,0.65,0.7,0.75,0.8,1},{0,2,2.25,2.5,2.75,3,3.25,3.5,3.75,4}))))</f>
        <v/>
      </c>
      <c r="E474" s="5" t="str">
        <f>IF(COUNT($A474)=0,"",IF($A474&lt;&gt;DR!$B476,"ERR",DR!R476))</f>
        <v/>
      </c>
      <c r="F474" s="2" t="str">
        <f>IF(COUNT($A474)=0,"",IF(E474="3E","3E",IF(E474="","I",LOOKUP(E474/G$2,{0,0.4,0.45,0.5,0.55,0.6,0.65,0.7,0.75,0.8,1},{"F","D","C","C+","B-","B","B+","A-","A","A+"}))))</f>
        <v/>
      </c>
      <c r="G474" s="99" t="str">
        <f>IF(COUNT($A474)=0,"",IF(E474="","--",IF(E474="3E","3E",LOOKUP(E474/G$2,{0,0.4,0.45,0.5,0.55,0.6,0.65,0.7,0.75,0.8,1},{0,2,2.25,2.5,2.75,3,3.25,3.5,3.75,4}))))</f>
        <v/>
      </c>
      <c r="H474" s="5" t="str">
        <f>IF(COUNT($A474)=0,"",IF($A474&lt;&gt;DR!$B476,"ERR",DR!Z476))</f>
        <v/>
      </c>
      <c r="I474" s="2" t="str">
        <f>IF(COUNT($A474)=0,"",IF(H474="3E","3E",IF(H474="","I",LOOKUP(H474/J$2,{0,0.4,0.45,0.5,0.55,0.6,0.65,0.7,0.75,0.8,1},{"F","D","C","C+","B-","B","B+","A-","A","A+"}))))</f>
        <v/>
      </c>
      <c r="J474" s="99" t="str">
        <f>IF(COUNT($A474)=0,"",IF(H474="","--",IF(H474="3E","3E",LOOKUP(H474/J$2,{0,0.4,0.45,0.5,0.55,0.6,0.65,0.7,0.75,0.8,1},{0,2,2.25,2.5,2.75,3,3.25,3.5,3.75,4}))))</f>
        <v/>
      </c>
      <c r="K474" s="5" t="str">
        <f>IF(COUNT($A474)=0,"",IF($A474&lt;&gt;DR!$B476,"ERR",DR!AH476))</f>
        <v/>
      </c>
      <c r="L474" s="2" t="str">
        <f>IF(COUNT($A474)=0,"",IF(K474="3E","3E",IF(K474="","I",LOOKUP(K474/M$2,{0,0.4,0.45,0.5,0.55,0.6,0.65,0.7,0.75,0.8,1},{"F","D","C","C+","B-","B","B+","A-","A","A+"}))))</f>
        <v/>
      </c>
      <c r="M474" s="99" t="str">
        <f>IF(COUNT($A474)=0,"",IF(K474="","--",IF(K474="3E","3E",LOOKUP(K474/M$2,{0,0.4,0.45,0.5,0.55,0.6,0.65,0.7,0.75,0.8,1},{0,2,2.25,2.5,2.75,3,3.25,3.5,3.75,4}))))</f>
        <v/>
      </c>
      <c r="N474" s="5" t="str">
        <f>IF(COUNT($A474)=0,"",IF($A474&lt;&gt;DR!$B476,"ERR",DR!AP476))</f>
        <v/>
      </c>
      <c r="O474" s="2" t="str">
        <f>IF(COUNT($A474)=0,"",IF(N474="3E","3E",IF(N474="","I",LOOKUP(N474/P$2,{0,0.4,0.45,0.5,0.55,0.6,0.65,0.7,0.75,0.8,1},{"F","D","C","C+","B-","B","B+","A-","A","A+"}))))</f>
        <v/>
      </c>
      <c r="P474" s="99" t="str">
        <f>IF(COUNT($A474)=0,"",IF(N474="","--",IF(N474="3E","3E",LOOKUP(N474/P$2,{0,0.4,0.45,0.5,0.55,0.6,0.65,0.7,0.75,0.8,1},{0,2,2.25,2.5,2.75,3,3.25,3.5,3.75,4}))))</f>
        <v/>
      </c>
      <c r="Q474" s="5" t="str">
        <f>IF(COUNT($A474)=0,"",IF($A474&lt;&gt;DR!$B476,"ERR",DR!AX476))</f>
        <v/>
      </c>
      <c r="R474" s="2" t="str">
        <f>IF(COUNT($A474)=0,"",IF(Q474="3E","3E",IF(Q474="","I",LOOKUP(Q474/S$2,{0,0.4,0.45,0.5,0.55,0.6,0.65,0.7,0.75,0.8,1},{"F","D","C","C+","B-","B","B+","A-","A","A+"}))))</f>
        <v/>
      </c>
      <c r="S474" s="99" t="str">
        <f>IF(COUNT($A474)=0,"",IF(Q474="","--",IF(Q474="3E","3E",LOOKUP(Q474/S$2,{0,0.4,0.45,0.5,0.55,0.6,0.65,0.7,0.75,0.8,1},{0,2,2.25,2.5,2.75,3,3.25,3.5,3.75,4}))))</f>
        <v/>
      </c>
      <c r="T474" s="5" t="str">
        <f>IF(OR(COUNT($A474)=0,DR!BZ476=""),"",IF($A474&lt;&gt;DR!$B476,"ERR",DR!BZ476))</f>
        <v/>
      </c>
      <c r="U474" s="2" t="str">
        <f>IF(COUNT($A474)=0,"",IF(T474="3E","3E",IF(T474="","I",LOOKUP(T474/V$2,{0,0.4,0.45,0.5,0.55,0.6,0.65,0.7,0.75,0.8,1},{"F","D","C","C+","B-","B","B+","A-","A","A+"}))))</f>
        <v/>
      </c>
      <c r="V474" s="99" t="str">
        <f>IF(COUNT($A474)=0,"",IF(T474="","--",IF(T474="3E","3E",LOOKUP(T474/V$2,{0,0.4,0.45,0.5,0.55,0.6,0.65,0.7,0.75,0.8,1},{0,2,2.25,2.5,2.75,3,3.25,3.5,3.75,4}))))</f>
        <v/>
      </c>
      <c r="W474" s="5" t="str">
        <f>IF(COUNT($A474)=0,"",IF($A474&lt;&gt;DR!$B476,"ERR",IF(DR!$A476="IM",DR!CL476,DR!CK476)))</f>
        <v/>
      </c>
      <c r="X474" s="2" t="str">
        <f>IF(COUNT($A474)=0,"",IF(W474="3E","3E",IF(W474="","I",LOOKUP(W474/Y$2,{0,0.4,0.45,0.5,0.55,0.6,0.65,0.7,0.75,0.8,1},{"F","D","C","C+","B-","B","B+","A-","A","A+"}))))</f>
        <v/>
      </c>
      <c r="Y474" s="99" t="str">
        <f>IF(COUNT($A474)=0,"",IF(W474="","--",IF(W474="3E","3E",LOOKUP(W474/Y$2,{0,0.4,0.45,0.5,0.55,0.6,0.65,0.7,0.75,0.8,1},{0,2,2.25,2.5,2.75,3,3.25,3.5,3.75,4}))))</f>
        <v/>
      </c>
      <c r="Z474" s="5" t="str">
        <f>IF(COUNT($A474)=0,"",IF($A474&lt;&gt;DR!$B476,"ERR",DR!BF476))</f>
        <v/>
      </c>
      <c r="AA474" s="2" t="str">
        <f>IF(COUNT($A474)=0,"",IF(Z474="3E","3E",IF(Z474="","I",LOOKUP(Z474/AB$2,{0,0.4,0.45,0.5,0.55,0.6,0.65,0.7,0.75,0.8,1},{"F","D","C","C+","B-","B","B+","A-","A","A+"}))))</f>
        <v/>
      </c>
      <c r="AB474" s="99" t="str">
        <f>IF(COUNT($A474)=0,"",IF(Z474="","--",IF(Z474="3E","3E",LOOKUP(Z474/AB$2,{0,0.4,0.45,0.5,0.55,0.6,0.65,0.7,0.75,0.8,1},{0,2,2.25,2.5,2.75,3,3.25,3.5,3.75,4}))))</f>
        <v/>
      </c>
      <c r="AC474" s="5" t="str">
        <f>IF(COUNT($A474)=0,"",IF($A474&lt;&gt;DR!$B476,"ERR",DR!BG476))</f>
        <v/>
      </c>
      <c r="AD474" s="2" t="str">
        <f>IF(COUNT($A474)=0,"",IF(AC474="3E","3E",IF(AC474="","I",LOOKUP(AC474/AE$2,{0,0.4,0.45,0.5,0.55,0.6,0.65,0.7,0.75,0.8,1},{"F","D","C","C+","B-","B","B+","A-","A","A+"}))))</f>
        <v/>
      </c>
      <c r="AE474" s="99" t="str">
        <f>IF(COUNT($A474)=0,"",IF(AC474="","--",IF(AC474="3E","3E",LOOKUP(AC474/AE$2,{0,0.4,0.45,0.5,0.55,0.6,0.65,0.7,0.75,0.8,1},{0,2,2.25,2.5,2.75,3,3.25,3.5,3.75,4}))))</f>
        <v/>
      </c>
      <c r="AF474" s="5" t="str">
        <f>IF(COUNT($A474)=0,"",IF($A474&lt;&gt;DR!$B476,"ERR",DR!BQ476))</f>
        <v/>
      </c>
      <c r="AG474" s="2" t="str">
        <f>IF(COUNT($A474)=0,"",IF(AF474="3E","3E",IF(AF474="","I",LOOKUP(AF474/AH$2,{0,0.4,0.45,0.5,0.55,0.6,0.65,0.7,0.75,0.8,1},{"F","D","C","C+","B-","B","B+","A-","A","A+"}))))</f>
        <v/>
      </c>
      <c r="AH474" s="99" t="str">
        <f>IF(COUNT($A474)=0,"",IF(AF474="","--",IF(AF474="3E","3E",LOOKUP(AF474/AH$2,{0,0.4,0.45,0.5,0.55,0.6,0.65,0.7,0.75,0.8,1},{0,2,2.25,2.5,2.75,3,3.25,3.5,3.75,4}))))</f>
        <v/>
      </c>
      <c r="AI474" s="5" t="str">
        <f>IF(COUNT($A474)=0,"",IF($A474&lt;&gt;DR!$B476,"ERR",DR!BY476))</f>
        <v/>
      </c>
      <c r="AJ474" s="2" t="str">
        <f>IF(COUNT($A474)=0,"",IF(AI474="3E","3E",IF(AI474="","I",LOOKUP(AI474/AK$2,{0,0.4,0.45,0.5,0.55,0.6,0.65,0.7,0.75,0.8,1},{"F","D","C","C+","B-","B","B+","A-","A","A+"}))))</f>
        <v/>
      </c>
      <c r="AK474" s="103" t="str">
        <f>IF(COUNT($A474)=0,"",IF(AI474="","--",IF(AI474="3E","3E",LOOKUP(AI474/AK$2,{0,0.4,0.45,0.5,0.55,0.6,0.65,0.7,0.75,0.8,1},{0,2,2.25,2.5,2.75,3,3.25,3.5,3.75,4}))))</f>
        <v/>
      </c>
      <c r="AL474" s="94" t="str">
        <f>IFERROR(IF(COUNT($A474)=0,"",IF(COUNT(W474)=0,"--",IF(COUNTIF(B474:AK474,"3E")&gt;0,"3E",SUM(IF(D474&gt;=2,D474*$D$3),IF(G474&gt;=2,G474*$G$3),IF(J474&gt;=2,J474*$J$3),IF(M474&gt;=2,M474*$M$3),IF(P474&gt;=2,P474*$P$3),IF(S474&gt;=2,S474*$S$3),IF(V474&gt;=2,V474*$V$3),IF(Y474&gt;=2,Y474*$Y$3),IF(AB474&gt;=2,AB474*$AB$3),IF(AE474&gt;=2,AE474*$AE$3),IF(AH474&gt;=2,AH474*$AH$3),IF(AK474&gt;=2,AK474*$AK$3))))),"")</f>
        <v/>
      </c>
      <c r="AM474" s="4" t="str">
        <f>IF(COUNT($A474)=0,"",IF(COUNT(W474)=0,"--",IF(COUNTIF(B474:Y474,"3E")&gt;0,"3E",TRUNC(SUM(IF(N(D474)&gt;=2,D$3*D474,0),IF(N(G474)&gt;=2,G$3*G474,0),IF(N(J474)&gt;=2,J$3*J474,0),IF(N(M474)&gt;=2,M$3*M474,0),IF(N(P474)&gt;=2,P$3*P474,0),IF(N(S474)&gt;=2,S$3*S474,0),IF(N(AB474)&gt;=2,AB$3*AB474,0),IF(N(AE474)&gt;=2,AE$3*AE474,0),IF(N(AH474)&gt;=2,AH$3*AH474,0),IF(N(V474)&gt;=2,V$3*V474,0),IF(N(Y474)&gt;=2,Y$3*Y474,0))/TCP,3))))</f>
        <v/>
      </c>
      <c r="AN474" s="2" t="str">
        <f>IFERROR(IF(COUNT($A474)=0,"",IF(COUNT(W474)=0,"--",IF(COUNTIF(B474:AK474,"3E")&gt;0,"3E",SUM(IF(D474&gt;=2,$D$3),IF(G474&gt;=2,$G$3),IF(J474&gt;=2,$J$3),IF(M474&gt;=2,$M$3),IF(P474&gt;=2,$P$3),IF(S474&gt;=2,$S$3),IF(V474&gt;=2,$V$3),IF(Y474&gt;=2,$Y$3),IF(AB474&gt;=2,$AB$3),IF(AE474&gt;=2,$AE$3),IF(AH474&gt;=2,$AH$3),IF(AK474&gt;=2,$AK$3))))),"")</f>
        <v/>
      </c>
      <c r="AO474" s="2" t="str">
        <f>IF(AM474="3E","3E",IF(COUNT($A474)=0,"",IF(COUNT(AK474)=0,"I",LOOKUP(AM474,{0,2,2.25,2.5,2.75,3,3.25,3.5,3.75,4},{"F","D","C","C+","B-","B","B+","A-","A","A+"}))))</f>
        <v/>
      </c>
      <c r="AP474" s="2" t="str">
        <f>IF(AM474="3E","3E",IF(OR(COUNT($A474)=0,COUNT(W474)=0),"",IF(AND(Y474&gt;=2,AM474&gt;=2,AN474&gt;=28),"PASS","FAIL")))</f>
        <v/>
      </c>
      <c r="AQ474" s="2" t="str">
        <f>IF(COUNT($A474)=0,"",IF(AP474="3E","3E",IF(AP474="PASS",CONCATENATE(IF(N(D474)&lt;2,"411F,",""),IF(N(G474)&lt;2,"412F,",""),IF(N(J474)&lt;2,"413F,",""),IF(N(M474)&lt;2,"421F,",""),IF(N(P474)&lt;2,"422F,",""),IF(N(S474)&lt;2,"423F,",""),IF(N(AB474)&lt;2,"431F,",""),IF(N(AE474)&lt;2,"432F,",""),IF(N(AH474)&lt;2,"433F,","")),"")))</f>
        <v/>
      </c>
      <c r="AR474" s="6" t="str">
        <f t="shared" si="8"/>
        <v/>
      </c>
    </row>
    <row r="475" spans="1:44" ht="18.95" customHeight="1" x14ac:dyDescent="0.25">
      <c r="A475" s="93" t="str">
        <f>IF(DR!$B477="","",DR!$B477)</f>
        <v/>
      </c>
      <c r="B475" s="5" t="str">
        <f>IF(COUNT($A475)=0,"",IF($A475&lt;&gt;DR!$B477,"ERR",DR!J477))</f>
        <v/>
      </c>
      <c r="C475" s="2" t="str">
        <f>IF(COUNT($A475)=0,"",IF(B475="3E","3E",IF(B475="","I",LOOKUP(B475/D$2,{0,0.4,0.45,0.5,0.55,0.6,0.65,0.7,0.75,0.8,1},{"F","D","C","C+","B-","B","B+","A-","A","A+"}))))</f>
        <v/>
      </c>
      <c r="D475" s="99" t="str">
        <f>IF(COUNT($A475)=0,"",IF(B475="","--",IF(B475="3E","3E",LOOKUP(B475/D$2,{0,0.4,0.45,0.5,0.55,0.6,0.65,0.7,0.75,0.8,1},{0,2,2.25,2.5,2.75,3,3.25,3.5,3.75,4}))))</f>
        <v/>
      </c>
      <c r="E475" s="5" t="str">
        <f>IF(COUNT($A475)=0,"",IF($A475&lt;&gt;DR!$B477,"ERR",DR!R477))</f>
        <v/>
      </c>
      <c r="F475" s="2" t="str">
        <f>IF(COUNT($A475)=0,"",IF(E475="3E","3E",IF(E475="","I",LOOKUP(E475/G$2,{0,0.4,0.45,0.5,0.55,0.6,0.65,0.7,0.75,0.8,1},{"F","D","C","C+","B-","B","B+","A-","A","A+"}))))</f>
        <v/>
      </c>
      <c r="G475" s="99" t="str">
        <f>IF(COUNT($A475)=0,"",IF(E475="","--",IF(E475="3E","3E",LOOKUP(E475/G$2,{0,0.4,0.45,0.5,0.55,0.6,0.65,0.7,0.75,0.8,1},{0,2,2.25,2.5,2.75,3,3.25,3.5,3.75,4}))))</f>
        <v/>
      </c>
      <c r="H475" s="5" t="str">
        <f>IF(COUNT($A475)=0,"",IF($A475&lt;&gt;DR!$B477,"ERR",DR!Z477))</f>
        <v/>
      </c>
      <c r="I475" s="2" t="str">
        <f>IF(COUNT($A475)=0,"",IF(H475="3E","3E",IF(H475="","I",LOOKUP(H475/J$2,{0,0.4,0.45,0.5,0.55,0.6,0.65,0.7,0.75,0.8,1},{"F","D","C","C+","B-","B","B+","A-","A","A+"}))))</f>
        <v/>
      </c>
      <c r="J475" s="99" t="str">
        <f>IF(COUNT($A475)=0,"",IF(H475="","--",IF(H475="3E","3E",LOOKUP(H475/J$2,{0,0.4,0.45,0.5,0.55,0.6,0.65,0.7,0.75,0.8,1},{0,2,2.25,2.5,2.75,3,3.25,3.5,3.75,4}))))</f>
        <v/>
      </c>
      <c r="K475" s="5" t="str">
        <f>IF(COUNT($A475)=0,"",IF($A475&lt;&gt;DR!$B477,"ERR",DR!AH477))</f>
        <v/>
      </c>
      <c r="L475" s="2" t="str">
        <f>IF(COUNT($A475)=0,"",IF(K475="3E","3E",IF(K475="","I",LOOKUP(K475/M$2,{0,0.4,0.45,0.5,0.55,0.6,0.65,0.7,0.75,0.8,1},{"F","D","C","C+","B-","B","B+","A-","A","A+"}))))</f>
        <v/>
      </c>
      <c r="M475" s="99" t="str">
        <f>IF(COUNT($A475)=0,"",IF(K475="","--",IF(K475="3E","3E",LOOKUP(K475/M$2,{0,0.4,0.45,0.5,0.55,0.6,0.65,0.7,0.75,0.8,1},{0,2,2.25,2.5,2.75,3,3.25,3.5,3.75,4}))))</f>
        <v/>
      </c>
      <c r="N475" s="5" t="str">
        <f>IF(COUNT($A475)=0,"",IF($A475&lt;&gt;DR!$B477,"ERR",DR!AP477))</f>
        <v/>
      </c>
      <c r="O475" s="2" t="str">
        <f>IF(COUNT($A475)=0,"",IF(N475="3E","3E",IF(N475="","I",LOOKUP(N475/P$2,{0,0.4,0.45,0.5,0.55,0.6,0.65,0.7,0.75,0.8,1},{"F","D","C","C+","B-","B","B+","A-","A","A+"}))))</f>
        <v/>
      </c>
      <c r="P475" s="99" t="str">
        <f>IF(COUNT($A475)=0,"",IF(N475="","--",IF(N475="3E","3E",LOOKUP(N475/P$2,{0,0.4,0.45,0.5,0.55,0.6,0.65,0.7,0.75,0.8,1},{0,2,2.25,2.5,2.75,3,3.25,3.5,3.75,4}))))</f>
        <v/>
      </c>
      <c r="Q475" s="5" t="str">
        <f>IF(COUNT($A475)=0,"",IF($A475&lt;&gt;DR!$B477,"ERR",DR!AX477))</f>
        <v/>
      </c>
      <c r="R475" s="2" t="str">
        <f>IF(COUNT($A475)=0,"",IF(Q475="3E","3E",IF(Q475="","I",LOOKUP(Q475/S$2,{0,0.4,0.45,0.5,0.55,0.6,0.65,0.7,0.75,0.8,1},{"F","D","C","C+","B-","B","B+","A-","A","A+"}))))</f>
        <v/>
      </c>
      <c r="S475" s="99" t="str">
        <f>IF(COUNT($A475)=0,"",IF(Q475="","--",IF(Q475="3E","3E",LOOKUP(Q475/S$2,{0,0.4,0.45,0.5,0.55,0.6,0.65,0.7,0.75,0.8,1},{0,2,2.25,2.5,2.75,3,3.25,3.5,3.75,4}))))</f>
        <v/>
      </c>
      <c r="T475" s="5" t="str">
        <f>IF(OR(COUNT($A475)=0,DR!BZ477=""),"",IF($A475&lt;&gt;DR!$B477,"ERR",DR!BZ477))</f>
        <v/>
      </c>
      <c r="U475" s="2" t="str">
        <f>IF(COUNT($A475)=0,"",IF(T475="3E","3E",IF(T475="","I",LOOKUP(T475/V$2,{0,0.4,0.45,0.5,0.55,0.6,0.65,0.7,0.75,0.8,1},{"F","D","C","C+","B-","B","B+","A-","A","A+"}))))</f>
        <v/>
      </c>
      <c r="V475" s="99" t="str">
        <f>IF(COUNT($A475)=0,"",IF(T475="","--",IF(T475="3E","3E",LOOKUP(T475/V$2,{0,0.4,0.45,0.5,0.55,0.6,0.65,0.7,0.75,0.8,1},{0,2,2.25,2.5,2.75,3,3.25,3.5,3.75,4}))))</f>
        <v/>
      </c>
      <c r="W475" s="5" t="str">
        <f>IF(COUNT($A475)=0,"",IF($A475&lt;&gt;DR!$B477,"ERR",IF(DR!$A477="IM",DR!CL477,DR!CK477)))</f>
        <v/>
      </c>
      <c r="X475" s="2" t="str">
        <f>IF(COUNT($A475)=0,"",IF(W475="3E","3E",IF(W475="","I",LOOKUP(W475/Y$2,{0,0.4,0.45,0.5,0.55,0.6,0.65,0.7,0.75,0.8,1},{"F","D","C","C+","B-","B","B+","A-","A","A+"}))))</f>
        <v/>
      </c>
      <c r="Y475" s="99" t="str">
        <f>IF(COUNT($A475)=0,"",IF(W475="","--",IF(W475="3E","3E",LOOKUP(W475/Y$2,{0,0.4,0.45,0.5,0.55,0.6,0.65,0.7,0.75,0.8,1},{0,2,2.25,2.5,2.75,3,3.25,3.5,3.75,4}))))</f>
        <v/>
      </c>
      <c r="Z475" s="5" t="str">
        <f>IF(COUNT($A475)=0,"",IF($A475&lt;&gt;DR!$B477,"ERR",DR!BF477))</f>
        <v/>
      </c>
      <c r="AA475" s="2" t="str">
        <f>IF(COUNT($A475)=0,"",IF(Z475="3E","3E",IF(Z475="","I",LOOKUP(Z475/AB$2,{0,0.4,0.45,0.5,0.55,0.6,0.65,0.7,0.75,0.8,1},{"F","D","C","C+","B-","B","B+","A-","A","A+"}))))</f>
        <v/>
      </c>
      <c r="AB475" s="99" t="str">
        <f>IF(COUNT($A475)=0,"",IF(Z475="","--",IF(Z475="3E","3E",LOOKUP(Z475/AB$2,{0,0.4,0.45,0.5,0.55,0.6,0.65,0.7,0.75,0.8,1},{0,2,2.25,2.5,2.75,3,3.25,3.5,3.75,4}))))</f>
        <v/>
      </c>
      <c r="AC475" s="5" t="str">
        <f>IF(COUNT($A475)=0,"",IF($A475&lt;&gt;DR!$B477,"ERR",DR!BG477))</f>
        <v/>
      </c>
      <c r="AD475" s="2" t="str">
        <f>IF(COUNT($A475)=0,"",IF(AC475="3E","3E",IF(AC475="","I",LOOKUP(AC475/AE$2,{0,0.4,0.45,0.5,0.55,0.6,0.65,0.7,0.75,0.8,1},{"F","D","C","C+","B-","B","B+","A-","A","A+"}))))</f>
        <v/>
      </c>
      <c r="AE475" s="99" t="str">
        <f>IF(COUNT($A475)=0,"",IF(AC475="","--",IF(AC475="3E","3E",LOOKUP(AC475/AE$2,{0,0.4,0.45,0.5,0.55,0.6,0.65,0.7,0.75,0.8,1},{0,2,2.25,2.5,2.75,3,3.25,3.5,3.75,4}))))</f>
        <v/>
      </c>
      <c r="AF475" s="5" t="str">
        <f>IF(COUNT($A475)=0,"",IF($A475&lt;&gt;DR!$B477,"ERR",DR!BQ477))</f>
        <v/>
      </c>
      <c r="AG475" s="2" t="str">
        <f>IF(COUNT($A475)=0,"",IF(AF475="3E","3E",IF(AF475="","I",LOOKUP(AF475/AH$2,{0,0.4,0.45,0.5,0.55,0.6,0.65,0.7,0.75,0.8,1},{"F","D","C","C+","B-","B","B+","A-","A","A+"}))))</f>
        <v/>
      </c>
      <c r="AH475" s="99" t="str">
        <f>IF(COUNT($A475)=0,"",IF(AF475="","--",IF(AF475="3E","3E",LOOKUP(AF475/AH$2,{0,0.4,0.45,0.5,0.55,0.6,0.65,0.7,0.75,0.8,1},{0,2,2.25,2.5,2.75,3,3.25,3.5,3.75,4}))))</f>
        <v/>
      </c>
      <c r="AI475" s="5" t="str">
        <f>IF(COUNT($A475)=0,"",IF($A475&lt;&gt;DR!$B477,"ERR",DR!BY477))</f>
        <v/>
      </c>
      <c r="AJ475" s="2" t="str">
        <f>IF(COUNT($A475)=0,"",IF(AI475="3E","3E",IF(AI475="","I",LOOKUP(AI475/AK$2,{0,0.4,0.45,0.5,0.55,0.6,0.65,0.7,0.75,0.8,1},{"F","D","C","C+","B-","B","B+","A-","A","A+"}))))</f>
        <v/>
      </c>
      <c r="AK475" s="103" t="str">
        <f>IF(COUNT($A475)=0,"",IF(AI475="","--",IF(AI475="3E","3E",LOOKUP(AI475/AK$2,{0,0.4,0.45,0.5,0.55,0.6,0.65,0.7,0.75,0.8,1},{0,2,2.25,2.5,2.75,3,3.25,3.5,3.75,4}))))</f>
        <v/>
      </c>
      <c r="AL475" s="94" t="str">
        <f>IFERROR(IF(COUNT($A475)=0,"",IF(COUNT(W475)=0,"--",IF(COUNTIF(B475:AK475,"3E")&gt;0,"3E",SUM(IF(D475&gt;=2,D475*$D$3),IF(G475&gt;=2,G475*$G$3),IF(J475&gt;=2,J475*$J$3),IF(M475&gt;=2,M475*$M$3),IF(P475&gt;=2,P475*$P$3),IF(S475&gt;=2,S475*$S$3),IF(V475&gt;=2,V475*$V$3),IF(Y475&gt;=2,Y475*$Y$3),IF(AB475&gt;=2,AB475*$AB$3),IF(AE475&gt;=2,AE475*$AE$3),IF(AH475&gt;=2,AH475*$AH$3),IF(AK475&gt;=2,AK475*$AK$3))))),"")</f>
        <v/>
      </c>
      <c r="AM475" s="4" t="str">
        <f>IF(COUNT($A475)=0,"",IF(COUNT(W475)=0,"--",IF(COUNTIF(B475:Y475,"3E")&gt;0,"3E",TRUNC(SUM(IF(N(D475)&gt;=2,D$3*D475,0),IF(N(G475)&gt;=2,G$3*G475,0),IF(N(J475)&gt;=2,J$3*J475,0),IF(N(M475)&gt;=2,M$3*M475,0),IF(N(P475)&gt;=2,P$3*P475,0),IF(N(S475)&gt;=2,S$3*S475,0),IF(N(AB475)&gt;=2,AB$3*AB475,0),IF(N(AE475)&gt;=2,AE$3*AE475,0),IF(N(AH475)&gt;=2,AH$3*AH475,0),IF(N(V475)&gt;=2,V$3*V475,0),IF(N(Y475)&gt;=2,Y$3*Y475,0))/TCP,3))))</f>
        <v/>
      </c>
      <c r="AN475" s="2" t="str">
        <f>IFERROR(IF(COUNT($A475)=0,"",IF(COUNT(W475)=0,"--",IF(COUNTIF(B475:AK475,"3E")&gt;0,"3E",SUM(IF(D475&gt;=2,$D$3),IF(G475&gt;=2,$G$3),IF(J475&gt;=2,$J$3),IF(M475&gt;=2,$M$3),IF(P475&gt;=2,$P$3),IF(S475&gt;=2,$S$3),IF(V475&gt;=2,$V$3),IF(Y475&gt;=2,$Y$3),IF(AB475&gt;=2,$AB$3),IF(AE475&gt;=2,$AE$3),IF(AH475&gt;=2,$AH$3),IF(AK475&gt;=2,$AK$3))))),"")</f>
        <v/>
      </c>
      <c r="AO475" s="2" t="str">
        <f>IF(AM475="3E","3E",IF(COUNT($A475)=0,"",IF(COUNT(AK475)=0,"I",LOOKUP(AM475,{0,2,2.25,2.5,2.75,3,3.25,3.5,3.75,4},{"F","D","C","C+","B-","B","B+","A-","A","A+"}))))</f>
        <v/>
      </c>
      <c r="AP475" s="2" t="str">
        <f>IF(AM475="3E","3E",IF(OR(COUNT($A475)=0,COUNT(W475)=0),"",IF(AND(Y475&gt;=2,AM475&gt;=2,AN475&gt;=28),"PASS","FAIL")))</f>
        <v/>
      </c>
      <c r="AQ475" s="2" t="str">
        <f>IF(COUNT($A475)=0,"",IF(AP475="3E","3E",IF(AP475="PASS",CONCATENATE(IF(N(D475)&lt;2,"411F,",""),IF(N(G475)&lt;2,"412F,",""),IF(N(J475)&lt;2,"413F,",""),IF(N(M475)&lt;2,"421F,",""),IF(N(P475)&lt;2,"422F,",""),IF(N(S475)&lt;2,"423F,",""),IF(N(AB475)&lt;2,"431F,",""),IF(N(AE475)&lt;2,"432F,",""),IF(N(AH475)&lt;2,"433F,","")),"")))</f>
        <v/>
      </c>
      <c r="AR475" s="6" t="str">
        <f t="shared" si="8"/>
        <v/>
      </c>
    </row>
    <row r="476" spans="1:44" ht="18.95" customHeight="1" x14ac:dyDescent="0.25">
      <c r="A476" s="93" t="str">
        <f>IF(DR!$B478="","",DR!$B478)</f>
        <v/>
      </c>
      <c r="B476" s="5" t="str">
        <f>IF(COUNT($A476)=0,"",IF($A476&lt;&gt;DR!$B478,"ERR",DR!J478))</f>
        <v/>
      </c>
      <c r="C476" s="2" t="str">
        <f>IF(COUNT($A476)=0,"",IF(B476="3E","3E",IF(B476="","I",LOOKUP(B476/D$2,{0,0.4,0.45,0.5,0.55,0.6,0.65,0.7,0.75,0.8,1},{"F","D","C","C+","B-","B","B+","A-","A","A+"}))))</f>
        <v/>
      </c>
      <c r="D476" s="99" t="str">
        <f>IF(COUNT($A476)=0,"",IF(B476="","--",IF(B476="3E","3E",LOOKUP(B476/D$2,{0,0.4,0.45,0.5,0.55,0.6,0.65,0.7,0.75,0.8,1},{0,2,2.25,2.5,2.75,3,3.25,3.5,3.75,4}))))</f>
        <v/>
      </c>
      <c r="E476" s="5" t="str">
        <f>IF(COUNT($A476)=0,"",IF($A476&lt;&gt;DR!$B478,"ERR",DR!R478))</f>
        <v/>
      </c>
      <c r="F476" s="2" t="str">
        <f>IF(COUNT($A476)=0,"",IF(E476="3E","3E",IF(E476="","I",LOOKUP(E476/G$2,{0,0.4,0.45,0.5,0.55,0.6,0.65,0.7,0.75,0.8,1},{"F","D","C","C+","B-","B","B+","A-","A","A+"}))))</f>
        <v/>
      </c>
      <c r="G476" s="99" t="str">
        <f>IF(COUNT($A476)=0,"",IF(E476="","--",IF(E476="3E","3E",LOOKUP(E476/G$2,{0,0.4,0.45,0.5,0.55,0.6,0.65,0.7,0.75,0.8,1},{0,2,2.25,2.5,2.75,3,3.25,3.5,3.75,4}))))</f>
        <v/>
      </c>
      <c r="H476" s="5" t="str">
        <f>IF(COUNT($A476)=0,"",IF($A476&lt;&gt;DR!$B478,"ERR",DR!Z478))</f>
        <v/>
      </c>
      <c r="I476" s="2" t="str">
        <f>IF(COUNT($A476)=0,"",IF(H476="3E","3E",IF(H476="","I",LOOKUP(H476/J$2,{0,0.4,0.45,0.5,0.55,0.6,0.65,0.7,0.75,0.8,1},{"F","D","C","C+","B-","B","B+","A-","A","A+"}))))</f>
        <v/>
      </c>
      <c r="J476" s="99" t="str">
        <f>IF(COUNT($A476)=0,"",IF(H476="","--",IF(H476="3E","3E",LOOKUP(H476/J$2,{0,0.4,0.45,0.5,0.55,0.6,0.65,0.7,0.75,0.8,1},{0,2,2.25,2.5,2.75,3,3.25,3.5,3.75,4}))))</f>
        <v/>
      </c>
      <c r="K476" s="5" t="str">
        <f>IF(COUNT($A476)=0,"",IF($A476&lt;&gt;DR!$B478,"ERR",DR!AH478))</f>
        <v/>
      </c>
      <c r="L476" s="2" t="str">
        <f>IF(COUNT($A476)=0,"",IF(K476="3E","3E",IF(K476="","I",LOOKUP(K476/M$2,{0,0.4,0.45,0.5,0.55,0.6,0.65,0.7,0.75,0.8,1},{"F","D","C","C+","B-","B","B+","A-","A","A+"}))))</f>
        <v/>
      </c>
      <c r="M476" s="99" t="str">
        <f>IF(COUNT($A476)=0,"",IF(K476="","--",IF(K476="3E","3E",LOOKUP(K476/M$2,{0,0.4,0.45,0.5,0.55,0.6,0.65,0.7,0.75,0.8,1},{0,2,2.25,2.5,2.75,3,3.25,3.5,3.75,4}))))</f>
        <v/>
      </c>
      <c r="N476" s="5" t="str">
        <f>IF(COUNT($A476)=0,"",IF($A476&lt;&gt;DR!$B478,"ERR",DR!AP478))</f>
        <v/>
      </c>
      <c r="O476" s="2" t="str">
        <f>IF(COUNT($A476)=0,"",IF(N476="3E","3E",IF(N476="","I",LOOKUP(N476/P$2,{0,0.4,0.45,0.5,0.55,0.6,0.65,0.7,0.75,0.8,1},{"F","D","C","C+","B-","B","B+","A-","A","A+"}))))</f>
        <v/>
      </c>
      <c r="P476" s="99" t="str">
        <f>IF(COUNT($A476)=0,"",IF(N476="","--",IF(N476="3E","3E",LOOKUP(N476/P$2,{0,0.4,0.45,0.5,0.55,0.6,0.65,0.7,0.75,0.8,1},{0,2,2.25,2.5,2.75,3,3.25,3.5,3.75,4}))))</f>
        <v/>
      </c>
      <c r="Q476" s="5" t="str">
        <f>IF(COUNT($A476)=0,"",IF($A476&lt;&gt;DR!$B478,"ERR",DR!AX478))</f>
        <v/>
      </c>
      <c r="R476" s="2" t="str">
        <f>IF(COUNT($A476)=0,"",IF(Q476="3E","3E",IF(Q476="","I",LOOKUP(Q476/S$2,{0,0.4,0.45,0.5,0.55,0.6,0.65,0.7,0.75,0.8,1},{"F","D","C","C+","B-","B","B+","A-","A","A+"}))))</f>
        <v/>
      </c>
      <c r="S476" s="99" t="str">
        <f>IF(COUNT($A476)=0,"",IF(Q476="","--",IF(Q476="3E","3E",LOOKUP(Q476/S$2,{0,0.4,0.45,0.5,0.55,0.6,0.65,0.7,0.75,0.8,1},{0,2,2.25,2.5,2.75,3,3.25,3.5,3.75,4}))))</f>
        <v/>
      </c>
      <c r="T476" s="5" t="str">
        <f>IF(OR(COUNT($A476)=0,DR!BZ478=""),"",IF($A476&lt;&gt;DR!$B478,"ERR",DR!BZ478))</f>
        <v/>
      </c>
      <c r="U476" s="2" t="str">
        <f>IF(COUNT($A476)=0,"",IF(T476="3E","3E",IF(T476="","I",LOOKUP(T476/V$2,{0,0.4,0.45,0.5,0.55,0.6,0.65,0.7,0.75,0.8,1},{"F","D","C","C+","B-","B","B+","A-","A","A+"}))))</f>
        <v/>
      </c>
      <c r="V476" s="99" t="str">
        <f>IF(COUNT($A476)=0,"",IF(T476="","--",IF(T476="3E","3E",LOOKUP(T476/V$2,{0,0.4,0.45,0.5,0.55,0.6,0.65,0.7,0.75,0.8,1},{0,2,2.25,2.5,2.75,3,3.25,3.5,3.75,4}))))</f>
        <v/>
      </c>
      <c r="W476" s="5" t="str">
        <f>IF(COUNT($A476)=0,"",IF($A476&lt;&gt;DR!$B478,"ERR",IF(DR!$A478="IM",DR!CL478,DR!CK478)))</f>
        <v/>
      </c>
      <c r="X476" s="2" t="str">
        <f>IF(COUNT($A476)=0,"",IF(W476="3E","3E",IF(W476="","I",LOOKUP(W476/Y$2,{0,0.4,0.45,0.5,0.55,0.6,0.65,0.7,0.75,0.8,1},{"F","D","C","C+","B-","B","B+","A-","A","A+"}))))</f>
        <v/>
      </c>
      <c r="Y476" s="99" t="str">
        <f>IF(COUNT($A476)=0,"",IF(W476="","--",IF(W476="3E","3E",LOOKUP(W476/Y$2,{0,0.4,0.45,0.5,0.55,0.6,0.65,0.7,0.75,0.8,1},{0,2,2.25,2.5,2.75,3,3.25,3.5,3.75,4}))))</f>
        <v/>
      </c>
      <c r="Z476" s="5" t="str">
        <f>IF(COUNT($A476)=0,"",IF($A476&lt;&gt;DR!$B478,"ERR",DR!BF478))</f>
        <v/>
      </c>
      <c r="AA476" s="2" t="str">
        <f>IF(COUNT($A476)=0,"",IF(Z476="3E","3E",IF(Z476="","I",LOOKUP(Z476/AB$2,{0,0.4,0.45,0.5,0.55,0.6,0.65,0.7,0.75,0.8,1},{"F","D","C","C+","B-","B","B+","A-","A","A+"}))))</f>
        <v/>
      </c>
      <c r="AB476" s="99" t="str">
        <f>IF(COUNT($A476)=0,"",IF(Z476="","--",IF(Z476="3E","3E",LOOKUP(Z476/AB$2,{0,0.4,0.45,0.5,0.55,0.6,0.65,0.7,0.75,0.8,1},{0,2,2.25,2.5,2.75,3,3.25,3.5,3.75,4}))))</f>
        <v/>
      </c>
      <c r="AC476" s="5" t="str">
        <f>IF(COUNT($A476)=0,"",IF($A476&lt;&gt;DR!$B478,"ERR",DR!BG478))</f>
        <v/>
      </c>
      <c r="AD476" s="2" t="str">
        <f>IF(COUNT($A476)=0,"",IF(AC476="3E","3E",IF(AC476="","I",LOOKUP(AC476/AE$2,{0,0.4,0.45,0.5,0.55,0.6,0.65,0.7,0.75,0.8,1},{"F","D","C","C+","B-","B","B+","A-","A","A+"}))))</f>
        <v/>
      </c>
      <c r="AE476" s="99" t="str">
        <f>IF(COUNT($A476)=0,"",IF(AC476="","--",IF(AC476="3E","3E",LOOKUP(AC476/AE$2,{0,0.4,0.45,0.5,0.55,0.6,0.65,0.7,0.75,0.8,1},{0,2,2.25,2.5,2.75,3,3.25,3.5,3.75,4}))))</f>
        <v/>
      </c>
      <c r="AF476" s="5" t="str">
        <f>IF(COUNT($A476)=0,"",IF($A476&lt;&gt;DR!$B478,"ERR",DR!BQ478))</f>
        <v/>
      </c>
      <c r="AG476" s="2" t="str">
        <f>IF(COUNT($A476)=0,"",IF(AF476="3E","3E",IF(AF476="","I",LOOKUP(AF476/AH$2,{0,0.4,0.45,0.5,0.55,0.6,0.65,0.7,0.75,0.8,1},{"F","D","C","C+","B-","B","B+","A-","A","A+"}))))</f>
        <v/>
      </c>
      <c r="AH476" s="99" t="str">
        <f>IF(COUNT($A476)=0,"",IF(AF476="","--",IF(AF476="3E","3E",LOOKUP(AF476/AH$2,{0,0.4,0.45,0.5,0.55,0.6,0.65,0.7,0.75,0.8,1},{0,2,2.25,2.5,2.75,3,3.25,3.5,3.75,4}))))</f>
        <v/>
      </c>
      <c r="AI476" s="5" t="str">
        <f>IF(COUNT($A476)=0,"",IF($A476&lt;&gt;DR!$B478,"ERR",DR!BY478))</f>
        <v/>
      </c>
      <c r="AJ476" s="2" t="str">
        <f>IF(COUNT($A476)=0,"",IF(AI476="3E","3E",IF(AI476="","I",LOOKUP(AI476/AK$2,{0,0.4,0.45,0.5,0.55,0.6,0.65,0.7,0.75,0.8,1},{"F","D","C","C+","B-","B","B+","A-","A","A+"}))))</f>
        <v/>
      </c>
      <c r="AK476" s="103" t="str">
        <f>IF(COUNT($A476)=0,"",IF(AI476="","--",IF(AI476="3E","3E",LOOKUP(AI476/AK$2,{0,0.4,0.45,0.5,0.55,0.6,0.65,0.7,0.75,0.8,1},{0,2,2.25,2.5,2.75,3,3.25,3.5,3.75,4}))))</f>
        <v/>
      </c>
      <c r="AL476" s="94" t="str">
        <f>IFERROR(IF(COUNT($A476)=0,"",IF(COUNT(W476)=0,"--",IF(COUNTIF(B476:AK476,"3E")&gt;0,"3E",SUM(IF(D476&gt;=2,D476*$D$3),IF(G476&gt;=2,G476*$G$3),IF(J476&gt;=2,J476*$J$3),IF(M476&gt;=2,M476*$M$3),IF(P476&gt;=2,P476*$P$3),IF(S476&gt;=2,S476*$S$3),IF(V476&gt;=2,V476*$V$3),IF(Y476&gt;=2,Y476*$Y$3),IF(AB476&gt;=2,AB476*$AB$3),IF(AE476&gt;=2,AE476*$AE$3),IF(AH476&gt;=2,AH476*$AH$3),IF(AK476&gt;=2,AK476*$AK$3))))),"")</f>
        <v/>
      </c>
      <c r="AM476" s="4" t="str">
        <f>IF(COUNT($A476)=0,"",IF(COUNT(W476)=0,"--",IF(COUNTIF(B476:Y476,"3E")&gt;0,"3E",TRUNC(SUM(IF(N(D476)&gt;=2,D$3*D476,0),IF(N(G476)&gt;=2,G$3*G476,0),IF(N(J476)&gt;=2,J$3*J476,0),IF(N(M476)&gt;=2,M$3*M476,0),IF(N(P476)&gt;=2,P$3*P476,0),IF(N(S476)&gt;=2,S$3*S476,0),IF(N(AB476)&gt;=2,AB$3*AB476,0),IF(N(AE476)&gt;=2,AE$3*AE476,0),IF(N(AH476)&gt;=2,AH$3*AH476,0),IF(N(V476)&gt;=2,V$3*V476,0),IF(N(Y476)&gt;=2,Y$3*Y476,0))/TCP,3))))</f>
        <v/>
      </c>
      <c r="AN476" s="2" t="str">
        <f>IFERROR(IF(COUNT($A476)=0,"",IF(COUNT(W476)=0,"--",IF(COUNTIF(B476:AK476,"3E")&gt;0,"3E",SUM(IF(D476&gt;=2,$D$3),IF(G476&gt;=2,$G$3),IF(J476&gt;=2,$J$3),IF(M476&gt;=2,$M$3),IF(P476&gt;=2,$P$3),IF(S476&gt;=2,$S$3),IF(V476&gt;=2,$V$3),IF(Y476&gt;=2,$Y$3),IF(AB476&gt;=2,$AB$3),IF(AE476&gt;=2,$AE$3),IF(AH476&gt;=2,$AH$3),IF(AK476&gt;=2,$AK$3))))),"")</f>
        <v/>
      </c>
      <c r="AO476" s="2" t="str">
        <f>IF(AM476="3E","3E",IF(COUNT($A476)=0,"",IF(COUNT(AK476)=0,"I",LOOKUP(AM476,{0,2,2.25,2.5,2.75,3,3.25,3.5,3.75,4},{"F","D","C","C+","B-","B","B+","A-","A","A+"}))))</f>
        <v/>
      </c>
      <c r="AP476" s="2" t="str">
        <f>IF(AM476="3E","3E",IF(OR(COUNT($A476)=0,COUNT(W476)=0),"",IF(AND(Y476&gt;=2,AM476&gt;=2,AN476&gt;=28),"PASS","FAIL")))</f>
        <v/>
      </c>
      <c r="AQ476" s="2" t="str">
        <f>IF(COUNT($A476)=0,"",IF(AP476="3E","3E",IF(AP476="PASS",CONCATENATE(IF(N(D476)&lt;2,"411F,",""),IF(N(G476)&lt;2,"412F,",""),IF(N(J476)&lt;2,"413F,",""),IF(N(M476)&lt;2,"421F,",""),IF(N(P476)&lt;2,"422F,",""),IF(N(S476)&lt;2,"423F,",""),IF(N(AB476)&lt;2,"431F,",""),IF(N(AE476)&lt;2,"432F,",""),IF(N(AH476)&lt;2,"433F,","")),"")))</f>
        <v/>
      </c>
      <c r="AR476" s="6" t="str">
        <f t="shared" si="8"/>
        <v/>
      </c>
    </row>
    <row r="477" spans="1:44" ht="18.95" customHeight="1" x14ac:dyDescent="0.25">
      <c r="A477" s="93" t="str">
        <f>IF(DR!$B479="","",DR!$B479)</f>
        <v/>
      </c>
      <c r="B477" s="5" t="str">
        <f>IF(COUNT($A477)=0,"",IF($A477&lt;&gt;DR!$B479,"ERR",DR!J479))</f>
        <v/>
      </c>
      <c r="C477" s="2" t="str">
        <f>IF(COUNT($A477)=0,"",IF(B477="3E","3E",IF(B477="","I",LOOKUP(B477/D$2,{0,0.4,0.45,0.5,0.55,0.6,0.65,0.7,0.75,0.8,1},{"F","D","C","C+","B-","B","B+","A-","A","A+"}))))</f>
        <v/>
      </c>
      <c r="D477" s="99" t="str">
        <f>IF(COUNT($A477)=0,"",IF(B477="","--",IF(B477="3E","3E",LOOKUP(B477/D$2,{0,0.4,0.45,0.5,0.55,0.6,0.65,0.7,0.75,0.8,1},{0,2,2.25,2.5,2.75,3,3.25,3.5,3.75,4}))))</f>
        <v/>
      </c>
      <c r="E477" s="5" t="str">
        <f>IF(COUNT($A477)=0,"",IF($A477&lt;&gt;DR!$B479,"ERR",DR!R479))</f>
        <v/>
      </c>
      <c r="F477" s="2" t="str">
        <f>IF(COUNT($A477)=0,"",IF(E477="3E","3E",IF(E477="","I",LOOKUP(E477/G$2,{0,0.4,0.45,0.5,0.55,0.6,0.65,0.7,0.75,0.8,1},{"F","D","C","C+","B-","B","B+","A-","A","A+"}))))</f>
        <v/>
      </c>
      <c r="G477" s="99" t="str">
        <f>IF(COUNT($A477)=0,"",IF(E477="","--",IF(E477="3E","3E",LOOKUP(E477/G$2,{0,0.4,0.45,0.5,0.55,0.6,0.65,0.7,0.75,0.8,1},{0,2,2.25,2.5,2.75,3,3.25,3.5,3.75,4}))))</f>
        <v/>
      </c>
      <c r="H477" s="5" t="str">
        <f>IF(COUNT($A477)=0,"",IF($A477&lt;&gt;DR!$B479,"ERR",DR!Z479))</f>
        <v/>
      </c>
      <c r="I477" s="2" t="str">
        <f>IF(COUNT($A477)=0,"",IF(H477="3E","3E",IF(H477="","I",LOOKUP(H477/J$2,{0,0.4,0.45,0.5,0.55,0.6,0.65,0.7,0.75,0.8,1},{"F","D","C","C+","B-","B","B+","A-","A","A+"}))))</f>
        <v/>
      </c>
      <c r="J477" s="99" t="str">
        <f>IF(COUNT($A477)=0,"",IF(H477="","--",IF(H477="3E","3E",LOOKUP(H477/J$2,{0,0.4,0.45,0.5,0.55,0.6,0.65,0.7,0.75,0.8,1},{0,2,2.25,2.5,2.75,3,3.25,3.5,3.75,4}))))</f>
        <v/>
      </c>
      <c r="K477" s="5" t="str">
        <f>IF(COUNT($A477)=0,"",IF($A477&lt;&gt;DR!$B479,"ERR",DR!AH479))</f>
        <v/>
      </c>
      <c r="L477" s="2" t="str">
        <f>IF(COUNT($A477)=0,"",IF(K477="3E","3E",IF(K477="","I",LOOKUP(K477/M$2,{0,0.4,0.45,0.5,0.55,0.6,0.65,0.7,0.75,0.8,1},{"F","D","C","C+","B-","B","B+","A-","A","A+"}))))</f>
        <v/>
      </c>
      <c r="M477" s="99" t="str">
        <f>IF(COUNT($A477)=0,"",IF(K477="","--",IF(K477="3E","3E",LOOKUP(K477/M$2,{0,0.4,0.45,0.5,0.55,0.6,0.65,0.7,0.75,0.8,1},{0,2,2.25,2.5,2.75,3,3.25,3.5,3.75,4}))))</f>
        <v/>
      </c>
      <c r="N477" s="5" t="str">
        <f>IF(COUNT($A477)=0,"",IF($A477&lt;&gt;DR!$B479,"ERR",DR!AP479))</f>
        <v/>
      </c>
      <c r="O477" s="2" t="str">
        <f>IF(COUNT($A477)=0,"",IF(N477="3E","3E",IF(N477="","I",LOOKUP(N477/P$2,{0,0.4,0.45,0.5,0.55,0.6,0.65,0.7,0.75,0.8,1},{"F","D","C","C+","B-","B","B+","A-","A","A+"}))))</f>
        <v/>
      </c>
      <c r="P477" s="99" t="str">
        <f>IF(COUNT($A477)=0,"",IF(N477="","--",IF(N477="3E","3E",LOOKUP(N477/P$2,{0,0.4,0.45,0.5,0.55,0.6,0.65,0.7,0.75,0.8,1},{0,2,2.25,2.5,2.75,3,3.25,3.5,3.75,4}))))</f>
        <v/>
      </c>
      <c r="Q477" s="5" t="str">
        <f>IF(COUNT($A477)=0,"",IF($A477&lt;&gt;DR!$B479,"ERR",DR!AX479))</f>
        <v/>
      </c>
      <c r="R477" s="2" t="str">
        <f>IF(COUNT($A477)=0,"",IF(Q477="3E","3E",IF(Q477="","I",LOOKUP(Q477/S$2,{0,0.4,0.45,0.5,0.55,0.6,0.65,0.7,0.75,0.8,1},{"F","D","C","C+","B-","B","B+","A-","A","A+"}))))</f>
        <v/>
      </c>
      <c r="S477" s="99" t="str">
        <f>IF(COUNT($A477)=0,"",IF(Q477="","--",IF(Q477="3E","3E",LOOKUP(Q477/S$2,{0,0.4,0.45,0.5,0.55,0.6,0.65,0.7,0.75,0.8,1},{0,2,2.25,2.5,2.75,3,3.25,3.5,3.75,4}))))</f>
        <v/>
      </c>
      <c r="T477" s="5" t="str">
        <f>IF(OR(COUNT($A477)=0,DR!BZ479=""),"",IF($A477&lt;&gt;DR!$B479,"ERR",DR!BZ479))</f>
        <v/>
      </c>
      <c r="U477" s="2" t="str">
        <f>IF(COUNT($A477)=0,"",IF(T477="3E","3E",IF(T477="","I",LOOKUP(T477/V$2,{0,0.4,0.45,0.5,0.55,0.6,0.65,0.7,0.75,0.8,1},{"F","D","C","C+","B-","B","B+","A-","A","A+"}))))</f>
        <v/>
      </c>
      <c r="V477" s="99" t="str">
        <f>IF(COUNT($A477)=0,"",IF(T477="","--",IF(T477="3E","3E",LOOKUP(T477/V$2,{0,0.4,0.45,0.5,0.55,0.6,0.65,0.7,0.75,0.8,1},{0,2,2.25,2.5,2.75,3,3.25,3.5,3.75,4}))))</f>
        <v/>
      </c>
      <c r="W477" s="5" t="str">
        <f>IF(COUNT($A477)=0,"",IF($A477&lt;&gt;DR!$B479,"ERR",IF(DR!$A479="IM",DR!CL479,DR!CK479)))</f>
        <v/>
      </c>
      <c r="X477" s="2" t="str">
        <f>IF(COUNT($A477)=0,"",IF(W477="3E","3E",IF(W477="","I",LOOKUP(W477/Y$2,{0,0.4,0.45,0.5,0.55,0.6,0.65,0.7,0.75,0.8,1},{"F","D","C","C+","B-","B","B+","A-","A","A+"}))))</f>
        <v/>
      </c>
      <c r="Y477" s="99" t="str">
        <f>IF(COUNT($A477)=0,"",IF(W477="","--",IF(W477="3E","3E",LOOKUP(W477/Y$2,{0,0.4,0.45,0.5,0.55,0.6,0.65,0.7,0.75,0.8,1},{0,2,2.25,2.5,2.75,3,3.25,3.5,3.75,4}))))</f>
        <v/>
      </c>
      <c r="Z477" s="5" t="str">
        <f>IF(COUNT($A477)=0,"",IF($A477&lt;&gt;DR!$B479,"ERR",DR!BF479))</f>
        <v/>
      </c>
      <c r="AA477" s="2" t="str">
        <f>IF(COUNT($A477)=0,"",IF(Z477="3E","3E",IF(Z477="","I",LOOKUP(Z477/AB$2,{0,0.4,0.45,0.5,0.55,0.6,0.65,0.7,0.75,0.8,1},{"F","D","C","C+","B-","B","B+","A-","A","A+"}))))</f>
        <v/>
      </c>
      <c r="AB477" s="99" t="str">
        <f>IF(COUNT($A477)=0,"",IF(Z477="","--",IF(Z477="3E","3E",LOOKUP(Z477/AB$2,{0,0.4,0.45,0.5,0.55,0.6,0.65,0.7,0.75,0.8,1},{0,2,2.25,2.5,2.75,3,3.25,3.5,3.75,4}))))</f>
        <v/>
      </c>
      <c r="AC477" s="5" t="str">
        <f>IF(COUNT($A477)=0,"",IF($A477&lt;&gt;DR!$B479,"ERR",DR!BG479))</f>
        <v/>
      </c>
      <c r="AD477" s="2" t="str">
        <f>IF(COUNT($A477)=0,"",IF(AC477="3E","3E",IF(AC477="","I",LOOKUP(AC477/AE$2,{0,0.4,0.45,0.5,0.55,0.6,0.65,0.7,0.75,0.8,1},{"F","D","C","C+","B-","B","B+","A-","A","A+"}))))</f>
        <v/>
      </c>
      <c r="AE477" s="99" t="str">
        <f>IF(COUNT($A477)=0,"",IF(AC477="","--",IF(AC477="3E","3E",LOOKUP(AC477/AE$2,{0,0.4,0.45,0.5,0.55,0.6,0.65,0.7,0.75,0.8,1},{0,2,2.25,2.5,2.75,3,3.25,3.5,3.75,4}))))</f>
        <v/>
      </c>
      <c r="AF477" s="5" t="str">
        <f>IF(COUNT($A477)=0,"",IF($A477&lt;&gt;DR!$B479,"ERR",DR!BQ479))</f>
        <v/>
      </c>
      <c r="AG477" s="2" t="str">
        <f>IF(COUNT($A477)=0,"",IF(AF477="3E","3E",IF(AF477="","I",LOOKUP(AF477/AH$2,{0,0.4,0.45,0.5,0.55,0.6,0.65,0.7,0.75,0.8,1},{"F","D","C","C+","B-","B","B+","A-","A","A+"}))))</f>
        <v/>
      </c>
      <c r="AH477" s="99" t="str">
        <f>IF(COUNT($A477)=0,"",IF(AF477="","--",IF(AF477="3E","3E",LOOKUP(AF477/AH$2,{0,0.4,0.45,0.5,0.55,0.6,0.65,0.7,0.75,0.8,1},{0,2,2.25,2.5,2.75,3,3.25,3.5,3.75,4}))))</f>
        <v/>
      </c>
      <c r="AI477" s="5" t="str">
        <f>IF(COUNT($A477)=0,"",IF($A477&lt;&gt;DR!$B479,"ERR",DR!BY479))</f>
        <v/>
      </c>
      <c r="AJ477" s="2" t="str">
        <f>IF(COUNT($A477)=0,"",IF(AI477="3E","3E",IF(AI477="","I",LOOKUP(AI477/AK$2,{0,0.4,0.45,0.5,0.55,0.6,0.65,0.7,0.75,0.8,1},{"F","D","C","C+","B-","B","B+","A-","A","A+"}))))</f>
        <v/>
      </c>
      <c r="AK477" s="103" t="str">
        <f>IF(COUNT($A477)=0,"",IF(AI477="","--",IF(AI477="3E","3E",LOOKUP(AI477/AK$2,{0,0.4,0.45,0.5,0.55,0.6,0.65,0.7,0.75,0.8,1},{0,2,2.25,2.5,2.75,3,3.25,3.5,3.75,4}))))</f>
        <v/>
      </c>
      <c r="AL477" s="94" t="str">
        <f>IFERROR(IF(COUNT($A477)=0,"",IF(COUNT(W477)=0,"--",IF(COUNTIF(B477:AK477,"3E")&gt;0,"3E",SUM(IF(D477&gt;=2,D477*$D$3),IF(G477&gt;=2,G477*$G$3),IF(J477&gt;=2,J477*$J$3),IF(M477&gt;=2,M477*$M$3),IF(P477&gt;=2,P477*$P$3),IF(S477&gt;=2,S477*$S$3),IF(V477&gt;=2,V477*$V$3),IF(Y477&gt;=2,Y477*$Y$3),IF(AB477&gt;=2,AB477*$AB$3),IF(AE477&gt;=2,AE477*$AE$3),IF(AH477&gt;=2,AH477*$AH$3),IF(AK477&gt;=2,AK477*$AK$3))))),"")</f>
        <v/>
      </c>
      <c r="AM477" s="4" t="str">
        <f>IF(COUNT($A477)=0,"",IF(COUNT(W477)=0,"--",IF(COUNTIF(B477:Y477,"3E")&gt;0,"3E",TRUNC(SUM(IF(N(D477)&gt;=2,D$3*D477,0),IF(N(G477)&gt;=2,G$3*G477,0),IF(N(J477)&gt;=2,J$3*J477,0),IF(N(M477)&gt;=2,M$3*M477,0),IF(N(P477)&gt;=2,P$3*P477,0),IF(N(S477)&gt;=2,S$3*S477,0),IF(N(AB477)&gt;=2,AB$3*AB477,0),IF(N(AE477)&gt;=2,AE$3*AE477,0),IF(N(AH477)&gt;=2,AH$3*AH477,0),IF(N(V477)&gt;=2,V$3*V477,0),IF(N(Y477)&gt;=2,Y$3*Y477,0))/TCP,3))))</f>
        <v/>
      </c>
      <c r="AN477" s="2" t="str">
        <f>IFERROR(IF(COUNT($A477)=0,"",IF(COUNT(W477)=0,"--",IF(COUNTIF(B477:AK477,"3E")&gt;0,"3E",SUM(IF(D477&gt;=2,$D$3),IF(G477&gt;=2,$G$3),IF(J477&gt;=2,$J$3),IF(M477&gt;=2,$M$3),IF(P477&gt;=2,$P$3),IF(S477&gt;=2,$S$3),IF(V477&gt;=2,$V$3),IF(Y477&gt;=2,$Y$3),IF(AB477&gt;=2,$AB$3),IF(AE477&gt;=2,$AE$3),IF(AH477&gt;=2,$AH$3),IF(AK477&gt;=2,$AK$3))))),"")</f>
        <v/>
      </c>
      <c r="AO477" s="2" t="str">
        <f>IF(AM477="3E","3E",IF(COUNT($A477)=0,"",IF(COUNT(AK477)=0,"I",LOOKUP(AM477,{0,2,2.25,2.5,2.75,3,3.25,3.5,3.75,4},{"F","D","C","C+","B-","B","B+","A-","A","A+"}))))</f>
        <v/>
      </c>
      <c r="AP477" s="2" t="str">
        <f>IF(AM477="3E","3E",IF(OR(COUNT($A477)=0,COUNT(W477)=0),"",IF(AND(Y477&gt;=2,AM477&gt;=2,AN477&gt;=28),"PASS","FAIL")))</f>
        <v/>
      </c>
      <c r="AQ477" s="2" t="str">
        <f>IF(COUNT($A477)=0,"",IF(AP477="3E","3E",IF(AP477="PASS",CONCATENATE(IF(N(D477)&lt;2,"411F,",""),IF(N(G477)&lt;2,"412F,",""),IF(N(J477)&lt;2,"413F,",""),IF(N(M477)&lt;2,"421F,",""),IF(N(P477)&lt;2,"422F,",""),IF(N(S477)&lt;2,"423F,",""),IF(N(AB477)&lt;2,"431F,",""),IF(N(AE477)&lt;2,"432F,",""),IF(N(AH477)&lt;2,"433F,","")),"")))</f>
        <v/>
      </c>
      <c r="AR477" s="6" t="str">
        <f t="shared" si="8"/>
        <v/>
      </c>
    </row>
    <row r="478" spans="1:44" ht="18.95" customHeight="1" x14ac:dyDescent="0.25">
      <c r="A478" s="93" t="str">
        <f>IF(DR!$B480="","",DR!$B480)</f>
        <v/>
      </c>
      <c r="B478" s="5" t="str">
        <f>IF(COUNT($A478)=0,"",IF($A478&lt;&gt;DR!$B480,"ERR",DR!J480))</f>
        <v/>
      </c>
      <c r="C478" s="2" t="str">
        <f>IF(COUNT($A478)=0,"",IF(B478="3E","3E",IF(B478="","I",LOOKUP(B478/D$2,{0,0.4,0.45,0.5,0.55,0.6,0.65,0.7,0.75,0.8,1},{"F","D","C","C+","B-","B","B+","A-","A","A+"}))))</f>
        <v/>
      </c>
      <c r="D478" s="99" t="str">
        <f>IF(COUNT($A478)=0,"",IF(B478="","--",IF(B478="3E","3E",LOOKUP(B478/D$2,{0,0.4,0.45,0.5,0.55,0.6,0.65,0.7,0.75,0.8,1},{0,2,2.25,2.5,2.75,3,3.25,3.5,3.75,4}))))</f>
        <v/>
      </c>
      <c r="E478" s="5" t="str">
        <f>IF(COUNT($A478)=0,"",IF($A478&lt;&gt;DR!$B480,"ERR",DR!R480))</f>
        <v/>
      </c>
      <c r="F478" s="2" t="str">
        <f>IF(COUNT($A478)=0,"",IF(E478="3E","3E",IF(E478="","I",LOOKUP(E478/G$2,{0,0.4,0.45,0.5,0.55,0.6,0.65,0.7,0.75,0.8,1},{"F","D","C","C+","B-","B","B+","A-","A","A+"}))))</f>
        <v/>
      </c>
      <c r="G478" s="99" t="str">
        <f>IF(COUNT($A478)=0,"",IF(E478="","--",IF(E478="3E","3E",LOOKUP(E478/G$2,{0,0.4,0.45,0.5,0.55,0.6,0.65,0.7,0.75,0.8,1},{0,2,2.25,2.5,2.75,3,3.25,3.5,3.75,4}))))</f>
        <v/>
      </c>
      <c r="H478" s="5" t="str">
        <f>IF(COUNT($A478)=0,"",IF($A478&lt;&gt;DR!$B480,"ERR",DR!Z480))</f>
        <v/>
      </c>
      <c r="I478" s="2" t="str">
        <f>IF(COUNT($A478)=0,"",IF(H478="3E","3E",IF(H478="","I",LOOKUP(H478/J$2,{0,0.4,0.45,0.5,0.55,0.6,0.65,0.7,0.75,0.8,1},{"F","D","C","C+","B-","B","B+","A-","A","A+"}))))</f>
        <v/>
      </c>
      <c r="J478" s="99" t="str">
        <f>IF(COUNT($A478)=0,"",IF(H478="","--",IF(H478="3E","3E",LOOKUP(H478/J$2,{0,0.4,0.45,0.5,0.55,0.6,0.65,0.7,0.75,0.8,1},{0,2,2.25,2.5,2.75,3,3.25,3.5,3.75,4}))))</f>
        <v/>
      </c>
      <c r="K478" s="5" t="str">
        <f>IF(COUNT($A478)=0,"",IF($A478&lt;&gt;DR!$B480,"ERR",DR!AH480))</f>
        <v/>
      </c>
      <c r="L478" s="2" t="str">
        <f>IF(COUNT($A478)=0,"",IF(K478="3E","3E",IF(K478="","I",LOOKUP(K478/M$2,{0,0.4,0.45,0.5,0.55,0.6,0.65,0.7,0.75,0.8,1},{"F","D","C","C+","B-","B","B+","A-","A","A+"}))))</f>
        <v/>
      </c>
      <c r="M478" s="99" t="str">
        <f>IF(COUNT($A478)=0,"",IF(K478="","--",IF(K478="3E","3E",LOOKUP(K478/M$2,{0,0.4,0.45,0.5,0.55,0.6,0.65,0.7,0.75,0.8,1},{0,2,2.25,2.5,2.75,3,3.25,3.5,3.75,4}))))</f>
        <v/>
      </c>
      <c r="N478" s="5" t="str">
        <f>IF(COUNT($A478)=0,"",IF($A478&lt;&gt;DR!$B480,"ERR",DR!AP480))</f>
        <v/>
      </c>
      <c r="O478" s="2" t="str">
        <f>IF(COUNT($A478)=0,"",IF(N478="3E","3E",IF(N478="","I",LOOKUP(N478/P$2,{0,0.4,0.45,0.5,0.55,0.6,0.65,0.7,0.75,0.8,1},{"F","D","C","C+","B-","B","B+","A-","A","A+"}))))</f>
        <v/>
      </c>
      <c r="P478" s="99" t="str">
        <f>IF(COUNT($A478)=0,"",IF(N478="","--",IF(N478="3E","3E",LOOKUP(N478/P$2,{0,0.4,0.45,0.5,0.55,0.6,0.65,0.7,0.75,0.8,1},{0,2,2.25,2.5,2.75,3,3.25,3.5,3.75,4}))))</f>
        <v/>
      </c>
      <c r="Q478" s="5" t="str">
        <f>IF(COUNT($A478)=0,"",IF($A478&lt;&gt;DR!$B480,"ERR",DR!AX480))</f>
        <v/>
      </c>
      <c r="R478" s="2" t="str">
        <f>IF(COUNT($A478)=0,"",IF(Q478="3E","3E",IF(Q478="","I",LOOKUP(Q478/S$2,{0,0.4,0.45,0.5,0.55,0.6,0.65,0.7,0.75,0.8,1},{"F","D","C","C+","B-","B","B+","A-","A","A+"}))))</f>
        <v/>
      </c>
      <c r="S478" s="99" t="str">
        <f>IF(COUNT($A478)=0,"",IF(Q478="","--",IF(Q478="3E","3E",LOOKUP(Q478/S$2,{0,0.4,0.45,0.5,0.55,0.6,0.65,0.7,0.75,0.8,1},{0,2,2.25,2.5,2.75,3,3.25,3.5,3.75,4}))))</f>
        <v/>
      </c>
      <c r="T478" s="5" t="str">
        <f>IF(OR(COUNT($A478)=0,DR!BZ480=""),"",IF($A478&lt;&gt;DR!$B480,"ERR",DR!BZ480))</f>
        <v/>
      </c>
      <c r="U478" s="2" t="str">
        <f>IF(COUNT($A478)=0,"",IF(T478="3E","3E",IF(T478="","I",LOOKUP(T478/V$2,{0,0.4,0.45,0.5,0.55,0.6,0.65,0.7,0.75,0.8,1},{"F","D","C","C+","B-","B","B+","A-","A","A+"}))))</f>
        <v/>
      </c>
      <c r="V478" s="99" t="str">
        <f>IF(COUNT($A478)=0,"",IF(T478="","--",IF(T478="3E","3E",LOOKUP(T478/V$2,{0,0.4,0.45,0.5,0.55,0.6,0.65,0.7,0.75,0.8,1},{0,2,2.25,2.5,2.75,3,3.25,3.5,3.75,4}))))</f>
        <v/>
      </c>
      <c r="W478" s="5" t="str">
        <f>IF(COUNT($A478)=0,"",IF($A478&lt;&gt;DR!$B480,"ERR",IF(DR!$A480="IM",DR!CL480,DR!CK480)))</f>
        <v/>
      </c>
      <c r="X478" s="2" t="str">
        <f>IF(COUNT($A478)=0,"",IF(W478="3E","3E",IF(W478="","I",LOOKUP(W478/Y$2,{0,0.4,0.45,0.5,0.55,0.6,0.65,0.7,0.75,0.8,1},{"F","D","C","C+","B-","B","B+","A-","A","A+"}))))</f>
        <v/>
      </c>
      <c r="Y478" s="99" t="str">
        <f>IF(COUNT($A478)=0,"",IF(W478="","--",IF(W478="3E","3E",LOOKUP(W478/Y$2,{0,0.4,0.45,0.5,0.55,0.6,0.65,0.7,0.75,0.8,1},{0,2,2.25,2.5,2.75,3,3.25,3.5,3.75,4}))))</f>
        <v/>
      </c>
      <c r="Z478" s="5" t="str">
        <f>IF(COUNT($A478)=0,"",IF($A478&lt;&gt;DR!$B480,"ERR",DR!BF480))</f>
        <v/>
      </c>
      <c r="AA478" s="2" t="str">
        <f>IF(COUNT($A478)=0,"",IF(Z478="3E","3E",IF(Z478="","I",LOOKUP(Z478/AB$2,{0,0.4,0.45,0.5,0.55,0.6,0.65,0.7,0.75,0.8,1},{"F","D","C","C+","B-","B","B+","A-","A","A+"}))))</f>
        <v/>
      </c>
      <c r="AB478" s="99" t="str">
        <f>IF(COUNT($A478)=0,"",IF(Z478="","--",IF(Z478="3E","3E",LOOKUP(Z478/AB$2,{0,0.4,0.45,0.5,0.55,0.6,0.65,0.7,0.75,0.8,1},{0,2,2.25,2.5,2.75,3,3.25,3.5,3.75,4}))))</f>
        <v/>
      </c>
      <c r="AC478" s="5" t="str">
        <f>IF(COUNT($A478)=0,"",IF($A478&lt;&gt;DR!$B480,"ERR",DR!BG480))</f>
        <v/>
      </c>
      <c r="AD478" s="2" t="str">
        <f>IF(COUNT($A478)=0,"",IF(AC478="3E","3E",IF(AC478="","I",LOOKUP(AC478/AE$2,{0,0.4,0.45,0.5,0.55,0.6,0.65,0.7,0.75,0.8,1},{"F","D","C","C+","B-","B","B+","A-","A","A+"}))))</f>
        <v/>
      </c>
      <c r="AE478" s="99" t="str">
        <f>IF(COUNT($A478)=0,"",IF(AC478="","--",IF(AC478="3E","3E",LOOKUP(AC478/AE$2,{0,0.4,0.45,0.5,0.55,0.6,0.65,0.7,0.75,0.8,1},{0,2,2.25,2.5,2.75,3,3.25,3.5,3.75,4}))))</f>
        <v/>
      </c>
      <c r="AF478" s="5" t="str">
        <f>IF(COUNT($A478)=0,"",IF($A478&lt;&gt;DR!$B480,"ERR",DR!BQ480))</f>
        <v/>
      </c>
      <c r="AG478" s="2" t="str">
        <f>IF(COUNT($A478)=0,"",IF(AF478="3E","3E",IF(AF478="","I",LOOKUP(AF478/AH$2,{0,0.4,0.45,0.5,0.55,0.6,0.65,0.7,0.75,0.8,1},{"F","D","C","C+","B-","B","B+","A-","A","A+"}))))</f>
        <v/>
      </c>
      <c r="AH478" s="99" t="str">
        <f>IF(COUNT($A478)=0,"",IF(AF478="","--",IF(AF478="3E","3E",LOOKUP(AF478/AH$2,{0,0.4,0.45,0.5,0.55,0.6,0.65,0.7,0.75,0.8,1},{0,2,2.25,2.5,2.75,3,3.25,3.5,3.75,4}))))</f>
        <v/>
      </c>
      <c r="AI478" s="5" t="str">
        <f>IF(COUNT($A478)=0,"",IF($A478&lt;&gt;DR!$B480,"ERR",DR!BY480))</f>
        <v/>
      </c>
      <c r="AJ478" s="2" t="str">
        <f>IF(COUNT($A478)=0,"",IF(AI478="3E","3E",IF(AI478="","I",LOOKUP(AI478/AK$2,{0,0.4,0.45,0.5,0.55,0.6,0.65,0.7,0.75,0.8,1},{"F","D","C","C+","B-","B","B+","A-","A","A+"}))))</f>
        <v/>
      </c>
      <c r="AK478" s="103" t="str">
        <f>IF(COUNT($A478)=0,"",IF(AI478="","--",IF(AI478="3E","3E",LOOKUP(AI478/AK$2,{0,0.4,0.45,0.5,0.55,0.6,0.65,0.7,0.75,0.8,1},{0,2,2.25,2.5,2.75,3,3.25,3.5,3.75,4}))))</f>
        <v/>
      </c>
      <c r="AL478" s="94" t="str">
        <f>IFERROR(IF(COUNT($A478)=0,"",IF(COUNT(W478)=0,"--",IF(COUNTIF(B478:AK478,"3E")&gt;0,"3E",SUM(IF(D478&gt;=2,D478*$D$3),IF(G478&gt;=2,G478*$G$3),IF(J478&gt;=2,J478*$J$3),IF(M478&gt;=2,M478*$M$3),IF(P478&gt;=2,P478*$P$3),IF(S478&gt;=2,S478*$S$3),IF(V478&gt;=2,V478*$V$3),IF(Y478&gt;=2,Y478*$Y$3),IF(AB478&gt;=2,AB478*$AB$3),IF(AE478&gt;=2,AE478*$AE$3),IF(AH478&gt;=2,AH478*$AH$3),IF(AK478&gt;=2,AK478*$AK$3))))),"")</f>
        <v/>
      </c>
      <c r="AM478" s="4" t="str">
        <f>IF(COUNT($A478)=0,"",IF(COUNT(W478)=0,"--",IF(COUNTIF(B478:Y478,"3E")&gt;0,"3E",TRUNC(SUM(IF(N(D478)&gt;=2,D$3*D478,0),IF(N(G478)&gt;=2,G$3*G478,0),IF(N(J478)&gt;=2,J$3*J478,0),IF(N(M478)&gt;=2,M$3*M478,0),IF(N(P478)&gt;=2,P$3*P478,0),IF(N(S478)&gt;=2,S$3*S478,0),IF(N(AB478)&gt;=2,AB$3*AB478,0),IF(N(AE478)&gt;=2,AE$3*AE478,0),IF(N(AH478)&gt;=2,AH$3*AH478,0),IF(N(V478)&gt;=2,V$3*V478,0),IF(N(Y478)&gt;=2,Y$3*Y478,0))/TCP,3))))</f>
        <v/>
      </c>
      <c r="AN478" s="2" t="str">
        <f>IFERROR(IF(COUNT($A478)=0,"",IF(COUNT(W478)=0,"--",IF(COUNTIF(B478:AK478,"3E")&gt;0,"3E",SUM(IF(D478&gt;=2,$D$3),IF(G478&gt;=2,$G$3),IF(J478&gt;=2,$J$3),IF(M478&gt;=2,$M$3),IF(P478&gt;=2,$P$3),IF(S478&gt;=2,$S$3),IF(V478&gt;=2,$V$3),IF(Y478&gt;=2,$Y$3),IF(AB478&gt;=2,$AB$3),IF(AE478&gt;=2,$AE$3),IF(AH478&gt;=2,$AH$3),IF(AK478&gt;=2,$AK$3))))),"")</f>
        <v/>
      </c>
      <c r="AO478" s="2" t="str">
        <f>IF(AM478="3E","3E",IF(COUNT($A478)=0,"",IF(COUNT(AK478)=0,"I",LOOKUP(AM478,{0,2,2.25,2.5,2.75,3,3.25,3.5,3.75,4},{"F","D","C","C+","B-","B","B+","A-","A","A+"}))))</f>
        <v/>
      </c>
      <c r="AP478" s="2" t="str">
        <f>IF(AM478="3E","3E",IF(OR(COUNT($A478)=0,COUNT(W478)=0),"",IF(AND(Y478&gt;=2,AM478&gt;=2,AN478&gt;=28),"PASS","FAIL")))</f>
        <v/>
      </c>
      <c r="AQ478" s="2" t="str">
        <f>IF(COUNT($A478)=0,"",IF(AP478="3E","3E",IF(AP478="PASS",CONCATENATE(IF(N(D478)&lt;2,"411F,",""),IF(N(G478)&lt;2,"412F,",""),IF(N(J478)&lt;2,"413F,",""),IF(N(M478)&lt;2,"421F,",""),IF(N(P478)&lt;2,"422F,",""),IF(N(S478)&lt;2,"423F,",""),IF(N(AB478)&lt;2,"431F,",""),IF(N(AE478)&lt;2,"432F,",""),IF(N(AH478)&lt;2,"433F,","")),"")))</f>
        <v/>
      </c>
      <c r="AR478" s="6" t="str">
        <f t="shared" si="8"/>
        <v/>
      </c>
    </row>
    <row r="479" spans="1:44" ht="18.95" customHeight="1" x14ac:dyDescent="0.25">
      <c r="A479" s="93" t="str">
        <f>IF(DR!$B481="","",DR!$B481)</f>
        <v/>
      </c>
      <c r="B479" s="5" t="str">
        <f>IF(COUNT($A479)=0,"",IF($A479&lt;&gt;DR!$B481,"ERR",DR!J481))</f>
        <v/>
      </c>
      <c r="C479" s="2" t="str">
        <f>IF(COUNT($A479)=0,"",IF(B479="3E","3E",IF(B479="","I",LOOKUP(B479/D$2,{0,0.4,0.45,0.5,0.55,0.6,0.65,0.7,0.75,0.8,1},{"F","D","C","C+","B-","B","B+","A-","A","A+"}))))</f>
        <v/>
      </c>
      <c r="D479" s="99" t="str">
        <f>IF(COUNT($A479)=0,"",IF(B479="","--",IF(B479="3E","3E",LOOKUP(B479/D$2,{0,0.4,0.45,0.5,0.55,0.6,0.65,0.7,0.75,0.8,1},{0,2,2.25,2.5,2.75,3,3.25,3.5,3.75,4}))))</f>
        <v/>
      </c>
      <c r="E479" s="5" t="str">
        <f>IF(COUNT($A479)=0,"",IF($A479&lt;&gt;DR!$B481,"ERR",DR!R481))</f>
        <v/>
      </c>
      <c r="F479" s="2" t="str">
        <f>IF(COUNT($A479)=0,"",IF(E479="3E","3E",IF(E479="","I",LOOKUP(E479/G$2,{0,0.4,0.45,0.5,0.55,0.6,0.65,0.7,0.75,0.8,1},{"F","D","C","C+","B-","B","B+","A-","A","A+"}))))</f>
        <v/>
      </c>
      <c r="G479" s="99" t="str">
        <f>IF(COUNT($A479)=0,"",IF(E479="","--",IF(E479="3E","3E",LOOKUP(E479/G$2,{0,0.4,0.45,0.5,0.55,0.6,0.65,0.7,0.75,0.8,1},{0,2,2.25,2.5,2.75,3,3.25,3.5,3.75,4}))))</f>
        <v/>
      </c>
      <c r="H479" s="5" t="str">
        <f>IF(COUNT($A479)=0,"",IF($A479&lt;&gt;DR!$B481,"ERR",DR!Z481))</f>
        <v/>
      </c>
      <c r="I479" s="2" t="str">
        <f>IF(COUNT($A479)=0,"",IF(H479="3E","3E",IF(H479="","I",LOOKUP(H479/J$2,{0,0.4,0.45,0.5,0.55,0.6,0.65,0.7,0.75,0.8,1},{"F","D","C","C+","B-","B","B+","A-","A","A+"}))))</f>
        <v/>
      </c>
      <c r="J479" s="99" t="str">
        <f>IF(COUNT($A479)=0,"",IF(H479="","--",IF(H479="3E","3E",LOOKUP(H479/J$2,{0,0.4,0.45,0.5,0.55,0.6,0.65,0.7,0.75,0.8,1},{0,2,2.25,2.5,2.75,3,3.25,3.5,3.75,4}))))</f>
        <v/>
      </c>
      <c r="K479" s="5" t="str">
        <f>IF(COUNT($A479)=0,"",IF($A479&lt;&gt;DR!$B481,"ERR",DR!AH481))</f>
        <v/>
      </c>
      <c r="L479" s="2" t="str">
        <f>IF(COUNT($A479)=0,"",IF(K479="3E","3E",IF(K479="","I",LOOKUP(K479/M$2,{0,0.4,0.45,0.5,0.55,0.6,0.65,0.7,0.75,0.8,1},{"F","D","C","C+","B-","B","B+","A-","A","A+"}))))</f>
        <v/>
      </c>
      <c r="M479" s="99" t="str">
        <f>IF(COUNT($A479)=0,"",IF(K479="","--",IF(K479="3E","3E",LOOKUP(K479/M$2,{0,0.4,0.45,0.5,0.55,0.6,0.65,0.7,0.75,0.8,1},{0,2,2.25,2.5,2.75,3,3.25,3.5,3.75,4}))))</f>
        <v/>
      </c>
      <c r="N479" s="5" t="str">
        <f>IF(COUNT($A479)=0,"",IF($A479&lt;&gt;DR!$B481,"ERR",DR!AP481))</f>
        <v/>
      </c>
      <c r="O479" s="2" t="str">
        <f>IF(COUNT($A479)=0,"",IF(N479="3E","3E",IF(N479="","I",LOOKUP(N479/P$2,{0,0.4,0.45,0.5,0.55,0.6,0.65,0.7,0.75,0.8,1},{"F","D","C","C+","B-","B","B+","A-","A","A+"}))))</f>
        <v/>
      </c>
      <c r="P479" s="99" t="str">
        <f>IF(COUNT($A479)=0,"",IF(N479="","--",IF(N479="3E","3E",LOOKUP(N479/P$2,{0,0.4,0.45,0.5,0.55,0.6,0.65,0.7,0.75,0.8,1},{0,2,2.25,2.5,2.75,3,3.25,3.5,3.75,4}))))</f>
        <v/>
      </c>
      <c r="Q479" s="5" t="str">
        <f>IF(COUNT($A479)=0,"",IF($A479&lt;&gt;DR!$B481,"ERR",DR!AX481))</f>
        <v/>
      </c>
      <c r="R479" s="2" t="str">
        <f>IF(COUNT($A479)=0,"",IF(Q479="3E","3E",IF(Q479="","I",LOOKUP(Q479/S$2,{0,0.4,0.45,0.5,0.55,0.6,0.65,0.7,0.75,0.8,1},{"F","D","C","C+","B-","B","B+","A-","A","A+"}))))</f>
        <v/>
      </c>
      <c r="S479" s="99" t="str">
        <f>IF(COUNT($A479)=0,"",IF(Q479="","--",IF(Q479="3E","3E",LOOKUP(Q479/S$2,{0,0.4,0.45,0.5,0.55,0.6,0.65,0.7,0.75,0.8,1},{0,2,2.25,2.5,2.75,3,3.25,3.5,3.75,4}))))</f>
        <v/>
      </c>
      <c r="T479" s="5" t="str">
        <f>IF(OR(COUNT($A479)=0,DR!BZ481=""),"",IF($A479&lt;&gt;DR!$B481,"ERR",DR!BZ481))</f>
        <v/>
      </c>
      <c r="U479" s="2" t="str">
        <f>IF(COUNT($A479)=0,"",IF(T479="3E","3E",IF(T479="","I",LOOKUP(T479/V$2,{0,0.4,0.45,0.5,0.55,0.6,0.65,0.7,0.75,0.8,1},{"F","D","C","C+","B-","B","B+","A-","A","A+"}))))</f>
        <v/>
      </c>
      <c r="V479" s="99" t="str">
        <f>IF(COUNT($A479)=0,"",IF(T479="","--",IF(T479="3E","3E",LOOKUP(T479/V$2,{0,0.4,0.45,0.5,0.55,0.6,0.65,0.7,0.75,0.8,1},{0,2,2.25,2.5,2.75,3,3.25,3.5,3.75,4}))))</f>
        <v/>
      </c>
      <c r="W479" s="5" t="str">
        <f>IF(COUNT($A479)=0,"",IF($A479&lt;&gt;DR!$B481,"ERR",IF(DR!$A481="IM",DR!CL481,DR!CK481)))</f>
        <v/>
      </c>
      <c r="X479" s="2" t="str">
        <f>IF(COUNT($A479)=0,"",IF(W479="3E","3E",IF(W479="","I",LOOKUP(W479/Y$2,{0,0.4,0.45,0.5,0.55,0.6,0.65,0.7,0.75,0.8,1},{"F","D","C","C+","B-","B","B+","A-","A","A+"}))))</f>
        <v/>
      </c>
      <c r="Y479" s="99" t="str">
        <f>IF(COUNT($A479)=0,"",IF(W479="","--",IF(W479="3E","3E",LOOKUP(W479/Y$2,{0,0.4,0.45,0.5,0.55,0.6,0.65,0.7,0.75,0.8,1},{0,2,2.25,2.5,2.75,3,3.25,3.5,3.75,4}))))</f>
        <v/>
      </c>
      <c r="Z479" s="5" t="str">
        <f>IF(COUNT($A479)=0,"",IF($A479&lt;&gt;DR!$B481,"ERR",DR!BF481))</f>
        <v/>
      </c>
      <c r="AA479" s="2" t="str">
        <f>IF(COUNT($A479)=0,"",IF(Z479="3E","3E",IF(Z479="","I",LOOKUP(Z479/AB$2,{0,0.4,0.45,0.5,0.55,0.6,0.65,0.7,0.75,0.8,1},{"F","D","C","C+","B-","B","B+","A-","A","A+"}))))</f>
        <v/>
      </c>
      <c r="AB479" s="99" t="str">
        <f>IF(COUNT($A479)=0,"",IF(Z479="","--",IF(Z479="3E","3E",LOOKUP(Z479/AB$2,{0,0.4,0.45,0.5,0.55,0.6,0.65,0.7,0.75,0.8,1},{0,2,2.25,2.5,2.75,3,3.25,3.5,3.75,4}))))</f>
        <v/>
      </c>
      <c r="AC479" s="5" t="str">
        <f>IF(COUNT($A479)=0,"",IF($A479&lt;&gt;DR!$B481,"ERR",DR!BG481))</f>
        <v/>
      </c>
      <c r="AD479" s="2" t="str">
        <f>IF(COUNT($A479)=0,"",IF(AC479="3E","3E",IF(AC479="","I",LOOKUP(AC479/AE$2,{0,0.4,0.45,0.5,0.55,0.6,0.65,0.7,0.75,0.8,1},{"F","D","C","C+","B-","B","B+","A-","A","A+"}))))</f>
        <v/>
      </c>
      <c r="AE479" s="99" t="str">
        <f>IF(COUNT($A479)=0,"",IF(AC479="","--",IF(AC479="3E","3E",LOOKUP(AC479/AE$2,{0,0.4,0.45,0.5,0.55,0.6,0.65,0.7,0.75,0.8,1},{0,2,2.25,2.5,2.75,3,3.25,3.5,3.75,4}))))</f>
        <v/>
      </c>
      <c r="AF479" s="5" t="str">
        <f>IF(COUNT($A479)=0,"",IF($A479&lt;&gt;DR!$B481,"ERR",DR!BQ481))</f>
        <v/>
      </c>
      <c r="AG479" s="2" t="str">
        <f>IF(COUNT($A479)=0,"",IF(AF479="3E","3E",IF(AF479="","I",LOOKUP(AF479/AH$2,{0,0.4,0.45,0.5,0.55,0.6,0.65,0.7,0.75,0.8,1},{"F","D","C","C+","B-","B","B+","A-","A","A+"}))))</f>
        <v/>
      </c>
      <c r="AH479" s="99" t="str">
        <f>IF(COUNT($A479)=0,"",IF(AF479="","--",IF(AF479="3E","3E",LOOKUP(AF479/AH$2,{0,0.4,0.45,0.5,0.55,0.6,0.65,0.7,0.75,0.8,1},{0,2,2.25,2.5,2.75,3,3.25,3.5,3.75,4}))))</f>
        <v/>
      </c>
      <c r="AI479" s="5" t="str">
        <f>IF(COUNT($A479)=0,"",IF($A479&lt;&gt;DR!$B481,"ERR",DR!BY481))</f>
        <v/>
      </c>
      <c r="AJ479" s="2" t="str">
        <f>IF(COUNT($A479)=0,"",IF(AI479="3E","3E",IF(AI479="","I",LOOKUP(AI479/AK$2,{0,0.4,0.45,0.5,0.55,0.6,0.65,0.7,0.75,0.8,1},{"F","D","C","C+","B-","B","B+","A-","A","A+"}))))</f>
        <v/>
      </c>
      <c r="AK479" s="103" t="str">
        <f>IF(COUNT($A479)=0,"",IF(AI479="","--",IF(AI479="3E","3E",LOOKUP(AI479/AK$2,{0,0.4,0.45,0.5,0.55,0.6,0.65,0.7,0.75,0.8,1},{0,2,2.25,2.5,2.75,3,3.25,3.5,3.75,4}))))</f>
        <v/>
      </c>
      <c r="AL479" s="94" t="str">
        <f>IFERROR(IF(COUNT($A479)=0,"",IF(COUNT(W479)=0,"--",IF(COUNTIF(B479:AK479,"3E")&gt;0,"3E",SUM(IF(D479&gt;=2,D479*$D$3),IF(G479&gt;=2,G479*$G$3),IF(J479&gt;=2,J479*$J$3),IF(M479&gt;=2,M479*$M$3),IF(P479&gt;=2,P479*$P$3),IF(S479&gt;=2,S479*$S$3),IF(V479&gt;=2,V479*$V$3),IF(Y479&gt;=2,Y479*$Y$3),IF(AB479&gt;=2,AB479*$AB$3),IF(AE479&gt;=2,AE479*$AE$3),IF(AH479&gt;=2,AH479*$AH$3),IF(AK479&gt;=2,AK479*$AK$3))))),"")</f>
        <v/>
      </c>
      <c r="AM479" s="4" t="str">
        <f>IF(COUNT($A479)=0,"",IF(COUNT(W479)=0,"--",IF(COUNTIF(B479:Y479,"3E")&gt;0,"3E",TRUNC(SUM(IF(N(D479)&gt;=2,D$3*D479,0),IF(N(G479)&gt;=2,G$3*G479,0),IF(N(J479)&gt;=2,J$3*J479,0),IF(N(M479)&gt;=2,M$3*M479,0),IF(N(P479)&gt;=2,P$3*P479,0),IF(N(S479)&gt;=2,S$3*S479,0),IF(N(AB479)&gt;=2,AB$3*AB479,0),IF(N(AE479)&gt;=2,AE$3*AE479,0),IF(N(AH479)&gt;=2,AH$3*AH479,0),IF(N(V479)&gt;=2,V$3*V479,0),IF(N(Y479)&gt;=2,Y$3*Y479,0))/TCP,3))))</f>
        <v/>
      </c>
      <c r="AN479" s="2" t="str">
        <f>IFERROR(IF(COUNT($A479)=0,"",IF(COUNT(W479)=0,"--",IF(COUNTIF(B479:AK479,"3E")&gt;0,"3E",SUM(IF(D479&gt;=2,$D$3),IF(G479&gt;=2,$G$3),IF(J479&gt;=2,$J$3),IF(M479&gt;=2,$M$3),IF(P479&gt;=2,$P$3),IF(S479&gt;=2,$S$3),IF(V479&gt;=2,$V$3),IF(Y479&gt;=2,$Y$3),IF(AB479&gt;=2,$AB$3),IF(AE479&gt;=2,$AE$3),IF(AH479&gt;=2,$AH$3),IF(AK479&gt;=2,$AK$3))))),"")</f>
        <v/>
      </c>
      <c r="AO479" s="2" t="str">
        <f>IF(AM479="3E","3E",IF(COUNT($A479)=0,"",IF(COUNT(AK479)=0,"I",LOOKUP(AM479,{0,2,2.25,2.5,2.75,3,3.25,3.5,3.75,4},{"F","D","C","C+","B-","B","B+","A-","A","A+"}))))</f>
        <v/>
      </c>
      <c r="AP479" s="2" t="str">
        <f>IF(AM479="3E","3E",IF(OR(COUNT($A479)=0,COUNT(W479)=0),"",IF(AND(Y479&gt;=2,AM479&gt;=2,AN479&gt;=28),"PASS","FAIL")))</f>
        <v/>
      </c>
      <c r="AQ479" s="2" t="str">
        <f>IF(COUNT($A479)=0,"",IF(AP479="3E","3E",IF(AP479="PASS",CONCATENATE(IF(N(D479)&lt;2,"411F,",""),IF(N(G479)&lt;2,"412F,",""),IF(N(J479)&lt;2,"413F,",""),IF(N(M479)&lt;2,"421F,",""),IF(N(P479)&lt;2,"422F,",""),IF(N(S479)&lt;2,"423F,",""),IF(N(AB479)&lt;2,"431F,",""),IF(N(AE479)&lt;2,"432F,",""),IF(N(AH479)&lt;2,"433F,","")),"")))</f>
        <v/>
      </c>
      <c r="AR479" s="6" t="str">
        <f t="shared" si="8"/>
        <v/>
      </c>
    </row>
    <row r="480" spans="1:44" ht="18.95" customHeight="1" x14ac:dyDescent="0.25">
      <c r="A480" s="93" t="str">
        <f>IF(DR!$B482="","",DR!$B482)</f>
        <v/>
      </c>
      <c r="B480" s="5" t="str">
        <f>IF(COUNT($A480)=0,"",IF($A480&lt;&gt;DR!$B482,"ERR",DR!J482))</f>
        <v/>
      </c>
      <c r="C480" s="2" t="str">
        <f>IF(COUNT($A480)=0,"",IF(B480="3E","3E",IF(B480="","I",LOOKUP(B480/D$2,{0,0.4,0.45,0.5,0.55,0.6,0.65,0.7,0.75,0.8,1},{"F","D","C","C+","B-","B","B+","A-","A","A+"}))))</f>
        <v/>
      </c>
      <c r="D480" s="99" t="str">
        <f>IF(COUNT($A480)=0,"",IF(B480="","--",IF(B480="3E","3E",LOOKUP(B480/D$2,{0,0.4,0.45,0.5,0.55,0.6,0.65,0.7,0.75,0.8,1},{0,2,2.25,2.5,2.75,3,3.25,3.5,3.75,4}))))</f>
        <v/>
      </c>
      <c r="E480" s="5" t="str">
        <f>IF(COUNT($A480)=0,"",IF($A480&lt;&gt;DR!$B482,"ERR",DR!R482))</f>
        <v/>
      </c>
      <c r="F480" s="2" t="str">
        <f>IF(COUNT($A480)=0,"",IF(E480="3E","3E",IF(E480="","I",LOOKUP(E480/G$2,{0,0.4,0.45,0.5,0.55,0.6,0.65,0.7,0.75,0.8,1},{"F","D","C","C+","B-","B","B+","A-","A","A+"}))))</f>
        <v/>
      </c>
      <c r="G480" s="99" t="str">
        <f>IF(COUNT($A480)=0,"",IF(E480="","--",IF(E480="3E","3E",LOOKUP(E480/G$2,{0,0.4,0.45,0.5,0.55,0.6,0.65,0.7,0.75,0.8,1},{0,2,2.25,2.5,2.75,3,3.25,3.5,3.75,4}))))</f>
        <v/>
      </c>
      <c r="H480" s="5" t="str">
        <f>IF(COUNT($A480)=0,"",IF($A480&lt;&gt;DR!$B482,"ERR",DR!Z482))</f>
        <v/>
      </c>
      <c r="I480" s="2" t="str">
        <f>IF(COUNT($A480)=0,"",IF(H480="3E","3E",IF(H480="","I",LOOKUP(H480/J$2,{0,0.4,0.45,0.5,0.55,0.6,0.65,0.7,0.75,0.8,1},{"F","D","C","C+","B-","B","B+","A-","A","A+"}))))</f>
        <v/>
      </c>
      <c r="J480" s="99" t="str">
        <f>IF(COUNT($A480)=0,"",IF(H480="","--",IF(H480="3E","3E",LOOKUP(H480/J$2,{0,0.4,0.45,0.5,0.55,0.6,0.65,0.7,0.75,0.8,1},{0,2,2.25,2.5,2.75,3,3.25,3.5,3.75,4}))))</f>
        <v/>
      </c>
      <c r="K480" s="5" t="str">
        <f>IF(COUNT($A480)=0,"",IF($A480&lt;&gt;DR!$B482,"ERR",DR!AH482))</f>
        <v/>
      </c>
      <c r="L480" s="2" t="str">
        <f>IF(COUNT($A480)=0,"",IF(K480="3E","3E",IF(K480="","I",LOOKUP(K480/M$2,{0,0.4,0.45,0.5,0.55,0.6,0.65,0.7,0.75,0.8,1},{"F","D","C","C+","B-","B","B+","A-","A","A+"}))))</f>
        <v/>
      </c>
      <c r="M480" s="99" t="str">
        <f>IF(COUNT($A480)=0,"",IF(K480="","--",IF(K480="3E","3E",LOOKUP(K480/M$2,{0,0.4,0.45,0.5,0.55,0.6,0.65,0.7,0.75,0.8,1},{0,2,2.25,2.5,2.75,3,3.25,3.5,3.75,4}))))</f>
        <v/>
      </c>
      <c r="N480" s="5" t="str">
        <f>IF(COUNT($A480)=0,"",IF($A480&lt;&gt;DR!$B482,"ERR",DR!AP482))</f>
        <v/>
      </c>
      <c r="O480" s="2" t="str">
        <f>IF(COUNT($A480)=0,"",IF(N480="3E","3E",IF(N480="","I",LOOKUP(N480/P$2,{0,0.4,0.45,0.5,0.55,0.6,0.65,0.7,0.75,0.8,1},{"F","D","C","C+","B-","B","B+","A-","A","A+"}))))</f>
        <v/>
      </c>
      <c r="P480" s="99" t="str">
        <f>IF(COUNT($A480)=0,"",IF(N480="","--",IF(N480="3E","3E",LOOKUP(N480/P$2,{0,0.4,0.45,0.5,0.55,0.6,0.65,0.7,0.75,0.8,1},{0,2,2.25,2.5,2.75,3,3.25,3.5,3.75,4}))))</f>
        <v/>
      </c>
      <c r="Q480" s="5" t="str">
        <f>IF(COUNT($A480)=0,"",IF($A480&lt;&gt;DR!$B482,"ERR",DR!AX482))</f>
        <v/>
      </c>
      <c r="R480" s="2" t="str">
        <f>IF(COUNT($A480)=0,"",IF(Q480="3E","3E",IF(Q480="","I",LOOKUP(Q480/S$2,{0,0.4,0.45,0.5,0.55,0.6,0.65,0.7,0.75,0.8,1},{"F","D","C","C+","B-","B","B+","A-","A","A+"}))))</f>
        <v/>
      </c>
      <c r="S480" s="99" t="str">
        <f>IF(COUNT($A480)=0,"",IF(Q480="","--",IF(Q480="3E","3E",LOOKUP(Q480/S$2,{0,0.4,0.45,0.5,0.55,0.6,0.65,0.7,0.75,0.8,1},{0,2,2.25,2.5,2.75,3,3.25,3.5,3.75,4}))))</f>
        <v/>
      </c>
      <c r="T480" s="5" t="str">
        <f>IF(OR(COUNT($A480)=0,DR!BZ482=""),"",IF($A480&lt;&gt;DR!$B482,"ERR",DR!BZ482))</f>
        <v/>
      </c>
      <c r="U480" s="2" t="str">
        <f>IF(COUNT($A480)=0,"",IF(T480="3E","3E",IF(T480="","I",LOOKUP(T480/V$2,{0,0.4,0.45,0.5,0.55,0.6,0.65,0.7,0.75,0.8,1},{"F","D","C","C+","B-","B","B+","A-","A","A+"}))))</f>
        <v/>
      </c>
      <c r="V480" s="99" t="str">
        <f>IF(COUNT($A480)=0,"",IF(T480="","--",IF(T480="3E","3E",LOOKUP(T480/V$2,{0,0.4,0.45,0.5,0.55,0.6,0.65,0.7,0.75,0.8,1},{0,2,2.25,2.5,2.75,3,3.25,3.5,3.75,4}))))</f>
        <v/>
      </c>
      <c r="W480" s="5" t="str">
        <f>IF(COUNT($A480)=0,"",IF($A480&lt;&gt;DR!$B482,"ERR",IF(DR!$A482="IM",DR!CL482,DR!CK482)))</f>
        <v/>
      </c>
      <c r="X480" s="2" t="str">
        <f>IF(COUNT($A480)=0,"",IF(W480="3E","3E",IF(W480="","I",LOOKUP(W480/Y$2,{0,0.4,0.45,0.5,0.55,0.6,0.65,0.7,0.75,0.8,1},{"F","D","C","C+","B-","B","B+","A-","A","A+"}))))</f>
        <v/>
      </c>
      <c r="Y480" s="99" t="str">
        <f>IF(COUNT($A480)=0,"",IF(W480="","--",IF(W480="3E","3E",LOOKUP(W480/Y$2,{0,0.4,0.45,0.5,0.55,0.6,0.65,0.7,0.75,0.8,1},{0,2,2.25,2.5,2.75,3,3.25,3.5,3.75,4}))))</f>
        <v/>
      </c>
      <c r="Z480" s="5" t="str">
        <f>IF(COUNT($A480)=0,"",IF($A480&lt;&gt;DR!$B482,"ERR",DR!BF482))</f>
        <v/>
      </c>
      <c r="AA480" s="2" t="str">
        <f>IF(COUNT($A480)=0,"",IF(Z480="3E","3E",IF(Z480="","I",LOOKUP(Z480/AB$2,{0,0.4,0.45,0.5,0.55,0.6,0.65,0.7,0.75,0.8,1},{"F","D","C","C+","B-","B","B+","A-","A","A+"}))))</f>
        <v/>
      </c>
      <c r="AB480" s="99" t="str">
        <f>IF(COUNT($A480)=0,"",IF(Z480="","--",IF(Z480="3E","3E",LOOKUP(Z480/AB$2,{0,0.4,0.45,0.5,0.55,0.6,0.65,0.7,0.75,0.8,1},{0,2,2.25,2.5,2.75,3,3.25,3.5,3.75,4}))))</f>
        <v/>
      </c>
      <c r="AC480" s="5" t="str">
        <f>IF(COUNT($A480)=0,"",IF($A480&lt;&gt;DR!$B482,"ERR",DR!BG482))</f>
        <v/>
      </c>
      <c r="AD480" s="2" t="str">
        <f>IF(COUNT($A480)=0,"",IF(AC480="3E","3E",IF(AC480="","I",LOOKUP(AC480/AE$2,{0,0.4,0.45,0.5,0.55,0.6,0.65,0.7,0.75,0.8,1},{"F","D","C","C+","B-","B","B+","A-","A","A+"}))))</f>
        <v/>
      </c>
      <c r="AE480" s="99" t="str">
        <f>IF(COUNT($A480)=0,"",IF(AC480="","--",IF(AC480="3E","3E",LOOKUP(AC480/AE$2,{0,0.4,0.45,0.5,0.55,0.6,0.65,0.7,0.75,0.8,1},{0,2,2.25,2.5,2.75,3,3.25,3.5,3.75,4}))))</f>
        <v/>
      </c>
      <c r="AF480" s="5" t="str">
        <f>IF(COUNT($A480)=0,"",IF($A480&lt;&gt;DR!$B482,"ERR",DR!BQ482))</f>
        <v/>
      </c>
      <c r="AG480" s="2" t="str">
        <f>IF(COUNT($A480)=0,"",IF(AF480="3E","3E",IF(AF480="","I",LOOKUP(AF480/AH$2,{0,0.4,0.45,0.5,0.55,0.6,0.65,0.7,0.75,0.8,1},{"F","D","C","C+","B-","B","B+","A-","A","A+"}))))</f>
        <v/>
      </c>
      <c r="AH480" s="99" t="str">
        <f>IF(COUNT($A480)=0,"",IF(AF480="","--",IF(AF480="3E","3E",LOOKUP(AF480/AH$2,{0,0.4,0.45,0.5,0.55,0.6,0.65,0.7,0.75,0.8,1},{0,2,2.25,2.5,2.75,3,3.25,3.5,3.75,4}))))</f>
        <v/>
      </c>
      <c r="AI480" s="5" t="str">
        <f>IF(COUNT($A480)=0,"",IF($A480&lt;&gt;DR!$B482,"ERR",DR!BY482))</f>
        <v/>
      </c>
      <c r="AJ480" s="2" t="str">
        <f>IF(COUNT($A480)=0,"",IF(AI480="3E","3E",IF(AI480="","I",LOOKUP(AI480/AK$2,{0,0.4,0.45,0.5,0.55,0.6,0.65,0.7,0.75,0.8,1},{"F","D","C","C+","B-","B","B+","A-","A","A+"}))))</f>
        <v/>
      </c>
      <c r="AK480" s="103" t="str">
        <f>IF(COUNT($A480)=0,"",IF(AI480="","--",IF(AI480="3E","3E",LOOKUP(AI480/AK$2,{0,0.4,0.45,0.5,0.55,0.6,0.65,0.7,0.75,0.8,1},{0,2,2.25,2.5,2.75,3,3.25,3.5,3.75,4}))))</f>
        <v/>
      </c>
      <c r="AL480" s="94" t="str">
        <f>IFERROR(IF(COUNT($A480)=0,"",IF(COUNT(W480)=0,"--",IF(COUNTIF(B480:AK480,"3E")&gt;0,"3E",SUM(IF(D480&gt;=2,D480*$D$3),IF(G480&gt;=2,G480*$G$3),IF(J480&gt;=2,J480*$J$3),IF(M480&gt;=2,M480*$M$3),IF(P480&gt;=2,P480*$P$3),IF(S480&gt;=2,S480*$S$3),IF(V480&gt;=2,V480*$V$3),IF(Y480&gt;=2,Y480*$Y$3),IF(AB480&gt;=2,AB480*$AB$3),IF(AE480&gt;=2,AE480*$AE$3),IF(AH480&gt;=2,AH480*$AH$3),IF(AK480&gt;=2,AK480*$AK$3))))),"")</f>
        <v/>
      </c>
      <c r="AM480" s="4" t="str">
        <f>IF(COUNT($A480)=0,"",IF(COUNT(W480)=0,"--",IF(COUNTIF(B480:Y480,"3E")&gt;0,"3E",TRUNC(SUM(IF(N(D480)&gt;=2,D$3*D480,0),IF(N(G480)&gt;=2,G$3*G480,0),IF(N(J480)&gt;=2,J$3*J480,0),IF(N(M480)&gt;=2,M$3*M480,0),IF(N(P480)&gt;=2,P$3*P480,0),IF(N(S480)&gt;=2,S$3*S480,0),IF(N(AB480)&gt;=2,AB$3*AB480,0),IF(N(AE480)&gt;=2,AE$3*AE480,0),IF(N(AH480)&gt;=2,AH$3*AH480,0),IF(N(V480)&gt;=2,V$3*V480,0),IF(N(Y480)&gt;=2,Y$3*Y480,0))/TCP,3))))</f>
        <v/>
      </c>
      <c r="AN480" s="2" t="str">
        <f>IFERROR(IF(COUNT($A480)=0,"",IF(COUNT(W480)=0,"--",IF(COUNTIF(B480:AK480,"3E")&gt;0,"3E",SUM(IF(D480&gt;=2,$D$3),IF(G480&gt;=2,$G$3),IF(J480&gt;=2,$J$3),IF(M480&gt;=2,$M$3),IF(P480&gt;=2,$P$3),IF(S480&gt;=2,$S$3),IF(V480&gt;=2,$V$3),IF(Y480&gt;=2,$Y$3),IF(AB480&gt;=2,$AB$3),IF(AE480&gt;=2,$AE$3),IF(AH480&gt;=2,$AH$3),IF(AK480&gt;=2,$AK$3))))),"")</f>
        <v/>
      </c>
      <c r="AO480" s="2" t="str">
        <f>IF(AM480="3E","3E",IF(COUNT($A480)=0,"",IF(COUNT(AK480)=0,"I",LOOKUP(AM480,{0,2,2.25,2.5,2.75,3,3.25,3.5,3.75,4},{"F","D","C","C+","B-","B","B+","A-","A","A+"}))))</f>
        <v/>
      </c>
      <c r="AP480" s="2" t="str">
        <f>IF(AM480="3E","3E",IF(OR(COUNT($A480)=0,COUNT(W480)=0),"",IF(AND(Y480&gt;=2,AM480&gt;=2,AN480&gt;=28),"PASS","FAIL")))</f>
        <v/>
      </c>
      <c r="AQ480" s="2" t="str">
        <f>IF(COUNT($A480)=0,"",IF(AP480="3E","3E",IF(AP480="PASS",CONCATENATE(IF(N(D480)&lt;2,"411F,",""),IF(N(G480)&lt;2,"412F,",""),IF(N(J480)&lt;2,"413F,",""),IF(N(M480)&lt;2,"421F,",""),IF(N(P480)&lt;2,"422F,",""),IF(N(S480)&lt;2,"423F,",""),IF(N(AB480)&lt;2,"431F,",""),IF(N(AE480)&lt;2,"432F,",""),IF(N(AH480)&lt;2,"433F,","")),"")))</f>
        <v/>
      </c>
      <c r="AR480" s="6" t="str">
        <f t="shared" si="8"/>
        <v/>
      </c>
    </row>
    <row r="481" spans="1:44" ht="18.95" customHeight="1" x14ac:dyDescent="0.25">
      <c r="A481" s="93" t="str">
        <f>IF(DR!$B483="","",DR!$B483)</f>
        <v/>
      </c>
      <c r="B481" s="5" t="str">
        <f>IF(COUNT($A481)=0,"",IF($A481&lt;&gt;DR!$B483,"ERR",DR!J483))</f>
        <v/>
      </c>
      <c r="C481" s="2" t="str">
        <f>IF(COUNT($A481)=0,"",IF(B481="3E","3E",IF(B481="","I",LOOKUP(B481/D$2,{0,0.4,0.45,0.5,0.55,0.6,0.65,0.7,0.75,0.8,1},{"F","D","C","C+","B-","B","B+","A-","A","A+"}))))</f>
        <v/>
      </c>
      <c r="D481" s="99" t="str">
        <f>IF(COUNT($A481)=0,"",IF(B481="","--",IF(B481="3E","3E",LOOKUP(B481/D$2,{0,0.4,0.45,0.5,0.55,0.6,0.65,0.7,0.75,0.8,1},{0,2,2.25,2.5,2.75,3,3.25,3.5,3.75,4}))))</f>
        <v/>
      </c>
      <c r="E481" s="5" t="str">
        <f>IF(COUNT($A481)=0,"",IF($A481&lt;&gt;DR!$B483,"ERR",DR!R483))</f>
        <v/>
      </c>
      <c r="F481" s="2" t="str">
        <f>IF(COUNT($A481)=0,"",IF(E481="3E","3E",IF(E481="","I",LOOKUP(E481/G$2,{0,0.4,0.45,0.5,0.55,0.6,0.65,0.7,0.75,0.8,1},{"F","D","C","C+","B-","B","B+","A-","A","A+"}))))</f>
        <v/>
      </c>
      <c r="G481" s="99" t="str">
        <f>IF(COUNT($A481)=0,"",IF(E481="","--",IF(E481="3E","3E",LOOKUP(E481/G$2,{0,0.4,0.45,0.5,0.55,0.6,0.65,0.7,0.75,0.8,1},{0,2,2.25,2.5,2.75,3,3.25,3.5,3.75,4}))))</f>
        <v/>
      </c>
      <c r="H481" s="5" t="str">
        <f>IF(COUNT($A481)=0,"",IF($A481&lt;&gt;DR!$B483,"ERR",DR!Z483))</f>
        <v/>
      </c>
      <c r="I481" s="2" t="str">
        <f>IF(COUNT($A481)=0,"",IF(H481="3E","3E",IF(H481="","I",LOOKUP(H481/J$2,{0,0.4,0.45,0.5,0.55,0.6,0.65,0.7,0.75,0.8,1},{"F","D","C","C+","B-","B","B+","A-","A","A+"}))))</f>
        <v/>
      </c>
      <c r="J481" s="99" t="str">
        <f>IF(COUNT($A481)=0,"",IF(H481="","--",IF(H481="3E","3E",LOOKUP(H481/J$2,{0,0.4,0.45,0.5,0.55,0.6,0.65,0.7,0.75,0.8,1},{0,2,2.25,2.5,2.75,3,3.25,3.5,3.75,4}))))</f>
        <v/>
      </c>
      <c r="K481" s="5" t="str">
        <f>IF(COUNT($A481)=0,"",IF($A481&lt;&gt;DR!$B483,"ERR",DR!AH483))</f>
        <v/>
      </c>
      <c r="L481" s="2" t="str">
        <f>IF(COUNT($A481)=0,"",IF(K481="3E","3E",IF(K481="","I",LOOKUP(K481/M$2,{0,0.4,0.45,0.5,0.55,0.6,0.65,0.7,0.75,0.8,1},{"F","D","C","C+","B-","B","B+","A-","A","A+"}))))</f>
        <v/>
      </c>
      <c r="M481" s="99" t="str">
        <f>IF(COUNT($A481)=0,"",IF(K481="","--",IF(K481="3E","3E",LOOKUP(K481/M$2,{0,0.4,0.45,0.5,0.55,0.6,0.65,0.7,0.75,0.8,1},{0,2,2.25,2.5,2.75,3,3.25,3.5,3.75,4}))))</f>
        <v/>
      </c>
      <c r="N481" s="5" t="str">
        <f>IF(COUNT($A481)=0,"",IF($A481&lt;&gt;DR!$B483,"ERR",DR!AP483))</f>
        <v/>
      </c>
      <c r="O481" s="2" t="str">
        <f>IF(COUNT($A481)=0,"",IF(N481="3E","3E",IF(N481="","I",LOOKUP(N481/P$2,{0,0.4,0.45,0.5,0.55,0.6,0.65,0.7,0.75,0.8,1},{"F","D","C","C+","B-","B","B+","A-","A","A+"}))))</f>
        <v/>
      </c>
      <c r="P481" s="99" t="str">
        <f>IF(COUNT($A481)=0,"",IF(N481="","--",IF(N481="3E","3E",LOOKUP(N481/P$2,{0,0.4,0.45,0.5,0.55,0.6,0.65,0.7,0.75,0.8,1},{0,2,2.25,2.5,2.75,3,3.25,3.5,3.75,4}))))</f>
        <v/>
      </c>
      <c r="Q481" s="5" t="str">
        <f>IF(COUNT($A481)=0,"",IF($A481&lt;&gt;DR!$B483,"ERR",DR!AX483))</f>
        <v/>
      </c>
      <c r="R481" s="2" t="str">
        <f>IF(COUNT($A481)=0,"",IF(Q481="3E","3E",IF(Q481="","I",LOOKUP(Q481/S$2,{0,0.4,0.45,0.5,0.55,0.6,0.65,0.7,0.75,0.8,1},{"F","D","C","C+","B-","B","B+","A-","A","A+"}))))</f>
        <v/>
      </c>
      <c r="S481" s="99" t="str">
        <f>IF(COUNT($A481)=0,"",IF(Q481="","--",IF(Q481="3E","3E",LOOKUP(Q481/S$2,{0,0.4,0.45,0.5,0.55,0.6,0.65,0.7,0.75,0.8,1},{0,2,2.25,2.5,2.75,3,3.25,3.5,3.75,4}))))</f>
        <v/>
      </c>
      <c r="T481" s="5" t="str">
        <f>IF(OR(COUNT($A481)=0,DR!BZ483=""),"",IF($A481&lt;&gt;DR!$B483,"ERR",DR!BZ483))</f>
        <v/>
      </c>
      <c r="U481" s="2" t="str">
        <f>IF(COUNT($A481)=0,"",IF(T481="3E","3E",IF(T481="","I",LOOKUP(T481/V$2,{0,0.4,0.45,0.5,0.55,0.6,0.65,0.7,0.75,0.8,1},{"F","D","C","C+","B-","B","B+","A-","A","A+"}))))</f>
        <v/>
      </c>
      <c r="V481" s="99" t="str">
        <f>IF(COUNT($A481)=0,"",IF(T481="","--",IF(T481="3E","3E",LOOKUP(T481/V$2,{0,0.4,0.45,0.5,0.55,0.6,0.65,0.7,0.75,0.8,1},{0,2,2.25,2.5,2.75,3,3.25,3.5,3.75,4}))))</f>
        <v/>
      </c>
      <c r="W481" s="5" t="str">
        <f>IF(COUNT($A481)=0,"",IF($A481&lt;&gt;DR!$B483,"ERR",IF(DR!$A483="IM",DR!CL483,DR!CK483)))</f>
        <v/>
      </c>
      <c r="X481" s="2" t="str">
        <f>IF(COUNT($A481)=0,"",IF(W481="3E","3E",IF(W481="","I",LOOKUP(W481/Y$2,{0,0.4,0.45,0.5,0.55,0.6,0.65,0.7,0.75,0.8,1},{"F","D","C","C+","B-","B","B+","A-","A","A+"}))))</f>
        <v/>
      </c>
      <c r="Y481" s="99" t="str">
        <f>IF(COUNT($A481)=0,"",IF(W481="","--",IF(W481="3E","3E",LOOKUP(W481/Y$2,{0,0.4,0.45,0.5,0.55,0.6,0.65,0.7,0.75,0.8,1},{0,2,2.25,2.5,2.75,3,3.25,3.5,3.75,4}))))</f>
        <v/>
      </c>
      <c r="Z481" s="5" t="str">
        <f>IF(COUNT($A481)=0,"",IF($A481&lt;&gt;DR!$B483,"ERR",DR!BF483))</f>
        <v/>
      </c>
      <c r="AA481" s="2" t="str">
        <f>IF(COUNT($A481)=0,"",IF(Z481="3E","3E",IF(Z481="","I",LOOKUP(Z481/AB$2,{0,0.4,0.45,0.5,0.55,0.6,0.65,0.7,0.75,0.8,1},{"F","D","C","C+","B-","B","B+","A-","A","A+"}))))</f>
        <v/>
      </c>
      <c r="AB481" s="99" t="str">
        <f>IF(COUNT($A481)=0,"",IF(Z481="","--",IF(Z481="3E","3E",LOOKUP(Z481/AB$2,{0,0.4,0.45,0.5,0.55,0.6,0.65,0.7,0.75,0.8,1},{0,2,2.25,2.5,2.75,3,3.25,3.5,3.75,4}))))</f>
        <v/>
      </c>
      <c r="AC481" s="5" t="str">
        <f>IF(COUNT($A481)=0,"",IF($A481&lt;&gt;DR!$B483,"ERR",DR!BG483))</f>
        <v/>
      </c>
      <c r="AD481" s="2" t="str">
        <f>IF(COUNT($A481)=0,"",IF(AC481="3E","3E",IF(AC481="","I",LOOKUP(AC481/AE$2,{0,0.4,0.45,0.5,0.55,0.6,0.65,0.7,0.75,0.8,1},{"F","D","C","C+","B-","B","B+","A-","A","A+"}))))</f>
        <v/>
      </c>
      <c r="AE481" s="99" t="str">
        <f>IF(COUNT($A481)=0,"",IF(AC481="","--",IF(AC481="3E","3E",LOOKUP(AC481/AE$2,{0,0.4,0.45,0.5,0.55,0.6,0.65,0.7,0.75,0.8,1},{0,2,2.25,2.5,2.75,3,3.25,3.5,3.75,4}))))</f>
        <v/>
      </c>
      <c r="AF481" s="5" t="str">
        <f>IF(COUNT($A481)=0,"",IF($A481&lt;&gt;DR!$B483,"ERR",DR!BQ483))</f>
        <v/>
      </c>
      <c r="AG481" s="2" t="str">
        <f>IF(COUNT($A481)=0,"",IF(AF481="3E","3E",IF(AF481="","I",LOOKUP(AF481/AH$2,{0,0.4,0.45,0.5,0.55,0.6,0.65,0.7,0.75,0.8,1},{"F","D","C","C+","B-","B","B+","A-","A","A+"}))))</f>
        <v/>
      </c>
      <c r="AH481" s="99" t="str">
        <f>IF(COUNT($A481)=0,"",IF(AF481="","--",IF(AF481="3E","3E",LOOKUP(AF481/AH$2,{0,0.4,0.45,0.5,0.55,0.6,0.65,0.7,0.75,0.8,1},{0,2,2.25,2.5,2.75,3,3.25,3.5,3.75,4}))))</f>
        <v/>
      </c>
      <c r="AI481" s="5" t="str">
        <f>IF(COUNT($A481)=0,"",IF($A481&lt;&gt;DR!$B483,"ERR",DR!BY483))</f>
        <v/>
      </c>
      <c r="AJ481" s="2" t="str">
        <f>IF(COUNT($A481)=0,"",IF(AI481="3E","3E",IF(AI481="","I",LOOKUP(AI481/AK$2,{0,0.4,0.45,0.5,0.55,0.6,0.65,0.7,0.75,0.8,1},{"F","D","C","C+","B-","B","B+","A-","A","A+"}))))</f>
        <v/>
      </c>
      <c r="AK481" s="103" t="str">
        <f>IF(COUNT($A481)=0,"",IF(AI481="","--",IF(AI481="3E","3E",LOOKUP(AI481/AK$2,{0,0.4,0.45,0.5,0.55,0.6,0.65,0.7,0.75,0.8,1},{0,2,2.25,2.5,2.75,3,3.25,3.5,3.75,4}))))</f>
        <v/>
      </c>
      <c r="AL481" s="94" t="str">
        <f>IFERROR(IF(COUNT($A481)=0,"",IF(COUNT(W481)=0,"--",IF(COUNTIF(B481:AK481,"3E")&gt;0,"3E",SUM(IF(D481&gt;=2,D481*$D$3),IF(G481&gt;=2,G481*$G$3),IF(J481&gt;=2,J481*$J$3),IF(M481&gt;=2,M481*$M$3),IF(P481&gt;=2,P481*$P$3),IF(S481&gt;=2,S481*$S$3),IF(V481&gt;=2,V481*$V$3),IF(Y481&gt;=2,Y481*$Y$3),IF(AB481&gt;=2,AB481*$AB$3),IF(AE481&gt;=2,AE481*$AE$3),IF(AH481&gt;=2,AH481*$AH$3),IF(AK481&gt;=2,AK481*$AK$3))))),"")</f>
        <v/>
      </c>
      <c r="AM481" s="4" t="str">
        <f>IF(COUNT($A481)=0,"",IF(COUNT(W481)=0,"--",IF(COUNTIF(B481:Y481,"3E")&gt;0,"3E",TRUNC(SUM(IF(N(D481)&gt;=2,D$3*D481,0),IF(N(G481)&gt;=2,G$3*G481,0),IF(N(J481)&gt;=2,J$3*J481,0),IF(N(M481)&gt;=2,M$3*M481,0),IF(N(P481)&gt;=2,P$3*P481,0),IF(N(S481)&gt;=2,S$3*S481,0),IF(N(AB481)&gt;=2,AB$3*AB481,0),IF(N(AE481)&gt;=2,AE$3*AE481,0),IF(N(AH481)&gt;=2,AH$3*AH481,0),IF(N(V481)&gt;=2,V$3*V481,0),IF(N(Y481)&gt;=2,Y$3*Y481,0))/TCP,3))))</f>
        <v/>
      </c>
      <c r="AN481" s="2" t="str">
        <f>IFERROR(IF(COUNT($A481)=0,"",IF(COUNT(W481)=0,"--",IF(COUNTIF(B481:AK481,"3E")&gt;0,"3E",SUM(IF(D481&gt;=2,$D$3),IF(G481&gt;=2,$G$3),IF(J481&gt;=2,$J$3),IF(M481&gt;=2,$M$3),IF(P481&gt;=2,$P$3),IF(S481&gt;=2,$S$3),IF(V481&gt;=2,$V$3),IF(Y481&gt;=2,$Y$3),IF(AB481&gt;=2,$AB$3),IF(AE481&gt;=2,$AE$3),IF(AH481&gt;=2,$AH$3),IF(AK481&gt;=2,$AK$3))))),"")</f>
        <v/>
      </c>
      <c r="AO481" s="2" t="str">
        <f>IF(AM481="3E","3E",IF(COUNT($A481)=0,"",IF(COUNT(AK481)=0,"I",LOOKUP(AM481,{0,2,2.25,2.5,2.75,3,3.25,3.5,3.75,4},{"F","D","C","C+","B-","B","B+","A-","A","A+"}))))</f>
        <v/>
      </c>
      <c r="AP481" s="2" t="str">
        <f>IF(AM481="3E","3E",IF(OR(COUNT($A481)=0,COUNT(W481)=0),"",IF(AND(Y481&gt;=2,AM481&gt;=2,AN481&gt;=28),"PASS","FAIL")))</f>
        <v/>
      </c>
      <c r="AQ481" s="2" t="str">
        <f>IF(COUNT($A481)=0,"",IF(AP481="3E","3E",IF(AP481="PASS",CONCATENATE(IF(N(D481)&lt;2,"411F,",""),IF(N(G481)&lt;2,"412F,",""),IF(N(J481)&lt;2,"413F,",""),IF(N(M481)&lt;2,"421F,",""),IF(N(P481)&lt;2,"422F,",""),IF(N(S481)&lt;2,"423F,",""),IF(N(AB481)&lt;2,"431F,",""),IF(N(AE481)&lt;2,"432F,",""),IF(N(AH481)&lt;2,"433F,","")),"")))</f>
        <v/>
      </c>
      <c r="AR481" s="6" t="str">
        <f t="shared" si="8"/>
        <v/>
      </c>
    </row>
    <row r="482" spans="1:44" ht="18.95" customHeight="1" x14ac:dyDescent="0.25">
      <c r="A482" s="93" t="str">
        <f>IF(DR!$B484="","",DR!$B484)</f>
        <v/>
      </c>
      <c r="B482" s="5" t="str">
        <f>IF(COUNT($A482)=0,"",IF($A482&lt;&gt;DR!$B484,"ERR",DR!J484))</f>
        <v/>
      </c>
      <c r="C482" s="2" t="str">
        <f>IF(COUNT($A482)=0,"",IF(B482="3E","3E",IF(B482="","I",LOOKUP(B482/D$2,{0,0.4,0.45,0.5,0.55,0.6,0.65,0.7,0.75,0.8,1},{"F","D","C","C+","B-","B","B+","A-","A","A+"}))))</f>
        <v/>
      </c>
      <c r="D482" s="99" t="str">
        <f>IF(COUNT($A482)=0,"",IF(B482="","--",IF(B482="3E","3E",LOOKUP(B482/D$2,{0,0.4,0.45,0.5,0.55,0.6,0.65,0.7,0.75,0.8,1},{0,2,2.25,2.5,2.75,3,3.25,3.5,3.75,4}))))</f>
        <v/>
      </c>
      <c r="E482" s="5" t="str">
        <f>IF(COUNT($A482)=0,"",IF($A482&lt;&gt;DR!$B484,"ERR",DR!R484))</f>
        <v/>
      </c>
      <c r="F482" s="2" t="str">
        <f>IF(COUNT($A482)=0,"",IF(E482="3E","3E",IF(E482="","I",LOOKUP(E482/G$2,{0,0.4,0.45,0.5,0.55,0.6,0.65,0.7,0.75,0.8,1},{"F","D","C","C+","B-","B","B+","A-","A","A+"}))))</f>
        <v/>
      </c>
      <c r="G482" s="99" t="str">
        <f>IF(COUNT($A482)=0,"",IF(E482="","--",IF(E482="3E","3E",LOOKUP(E482/G$2,{0,0.4,0.45,0.5,0.55,0.6,0.65,0.7,0.75,0.8,1},{0,2,2.25,2.5,2.75,3,3.25,3.5,3.75,4}))))</f>
        <v/>
      </c>
      <c r="H482" s="5" t="str">
        <f>IF(COUNT($A482)=0,"",IF($A482&lt;&gt;DR!$B484,"ERR",DR!Z484))</f>
        <v/>
      </c>
      <c r="I482" s="2" t="str">
        <f>IF(COUNT($A482)=0,"",IF(H482="3E","3E",IF(H482="","I",LOOKUP(H482/J$2,{0,0.4,0.45,0.5,0.55,0.6,0.65,0.7,0.75,0.8,1},{"F","D","C","C+","B-","B","B+","A-","A","A+"}))))</f>
        <v/>
      </c>
      <c r="J482" s="99" t="str">
        <f>IF(COUNT($A482)=0,"",IF(H482="","--",IF(H482="3E","3E",LOOKUP(H482/J$2,{0,0.4,0.45,0.5,0.55,0.6,0.65,0.7,0.75,0.8,1},{0,2,2.25,2.5,2.75,3,3.25,3.5,3.75,4}))))</f>
        <v/>
      </c>
      <c r="K482" s="5" t="str">
        <f>IF(COUNT($A482)=0,"",IF($A482&lt;&gt;DR!$B484,"ERR",DR!AH484))</f>
        <v/>
      </c>
      <c r="L482" s="2" t="str">
        <f>IF(COUNT($A482)=0,"",IF(K482="3E","3E",IF(K482="","I",LOOKUP(K482/M$2,{0,0.4,0.45,0.5,0.55,0.6,0.65,0.7,0.75,0.8,1},{"F","D","C","C+","B-","B","B+","A-","A","A+"}))))</f>
        <v/>
      </c>
      <c r="M482" s="99" t="str">
        <f>IF(COUNT($A482)=0,"",IF(K482="","--",IF(K482="3E","3E",LOOKUP(K482/M$2,{0,0.4,0.45,0.5,0.55,0.6,0.65,0.7,0.75,0.8,1},{0,2,2.25,2.5,2.75,3,3.25,3.5,3.75,4}))))</f>
        <v/>
      </c>
      <c r="N482" s="5" t="str">
        <f>IF(COUNT($A482)=0,"",IF($A482&lt;&gt;DR!$B484,"ERR",DR!AP484))</f>
        <v/>
      </c>
      <c r="O482" s="2" t="str">
        <f>IF(COUNT($A482)=0,"",IF(N482="3E","3E",IF(N482="","I",LOOKUP(N482/P$2,{0,0.4,0.45,0.5,0.55,0.6,0.65,0.7,0.75,0.8,1},{"F","D","C","C+","B-","B","B+","A-","A","A+"}))))</f>
        <v/>
      </c>
      <c r="P482" s="99" t="str">
        <f>IF(COUNT($A482)=0,"",IF(N482="","--",IF(N482="3E","3E",LOOKUP(N482/P$2,{0,0.4,0.45,0.5,0.55,0.6,0.65,0.7,0.75,0.8,1},{0,2,2.25,2.5,2.75,3,3.25,3.5,3.75,4}))))</f>
        <v/>
      </c>
      <c r="Q482" s="5" t="str">
        <f>IF(COUNT($A482)=0,"",IF($A482&lt;&gt;DR!$B484,"ERR",DR!AX484))</f>
        <v/>
      </c>
      <c r="R482" s="2" t="str">
        <f>IF(COUNT($A482)=0,"",IF(Q482="3E","3E",IF(Q482="","I",LOOKUP(Q482/S$2,{0,0.4,0.45,0.5,0.55,0.6,0.65,0.7,0.75,0.8,1},{"F","D","C","C+","B-","B","B+","A-","A","A+"}))))</f>
        <v/>
      </c>
      <c r="S482" s="99" t="str">
        <f>IF(COUNT($A482)=0,"",IF(Q482="","--",IF(Q482="3E","3E",LOOKUP(Q482/S$2,{0,0.4,0.45,0.5,0.55,0.6,0.65,0.7,0.75,0.8,1},{0,2,2.25,2.5,2.75,3,3.25,3.5,3.75,4}))))</f>
        <v/>
      </c>
      <c r="T482" s="5" t="str">
        <f>IF(OR(COUNT($A482)=0,DR!BZ484=""),"",IF($A482&lt;&gt;DR!$B484,"ERR",DR!BZ484))</f>
        <v/>
      </c>
      <c r="U482" s="2" t="str">
        <f>IF(COUNT($A482)=0,"",IF(T482="3E","3E",IF(T482="","I",LOOKUP(T482/V$2,{0,0.4,0.45,0.5,0.55,0.6,0.65,0.7,0.75,0.8,1},{"F","D","C","C+","B-","B","B+","A-","A","A+"}))))</f>
        <v/>
      </c>
      <c r="V482" s="99" t="str">
        <f>IF(COUNT($A482)=0,"",IF(T482="","--",IF(T482="3E","3E",LOOKUP(T482/V$2,{0,0.4,0.45,0.5,0.55,0.6,0.65,0.7,0.75,0.8,1},{0,2,2.25,2.5,2.75,3,3.25,3.5,3.75,4}))))</f>
        <v/>
      </c>
      <c r="W482" s="5" t="str">
        <f>IF(COUNT($A482)=0,"",IF($A482&lt;&gt;DR!$B484,"ERR",IF(DR!$A484="IM",DR!CL484,DR!CK484)))</f>
        <v/>
      </c>
      <c r="X482" s="2" t="str">
        <f>IF(COUNT($A482)=0,"",IF(W482="3E","3E",IF(W482="","I",LOOKUP(W482/Y$2,{0,0.4,0.45,0.5,0.55,0.6,0.65,0.7,0.75,0.8,1},{"F","D","C","C+","B-","B","B+","A-","A","A+"}))))</f>
        <v/>
      </c>
      <c r="Y482" s="99" t="str">
        <f>IF(COUNT($A482)=0,"",IF(W482="","--",IF(W482="3E","3E",LOOKUP(W482/Y$2,{0,0.4,0.45,0.5,0.55,0.6,0.65,0.7,0.75,0.8,1},{0,2,2.25,2.5,2.75,3,3.25,3.5,3.75,4}))))</f>
        <v/>
      </c>
      <c r="Z482" s="5" t="str">
        <f>IF(COUNT($A482)=0,"",IF($A482&lt;&gt;DR!$B484,"ERR",DR!BF484))</f>
        <v/>
      </c>
      <c r="AA482" s="2" t="str">
        <f>IF(COUNT($A482)=0,"",IF(Z482="3E","3E",IF(Z482="","I",LOOKUP(Z482/AB$2,{0,0.4,0.45,0.5,0.55,0.6,0.65,0.7,0.75,0.8,1},{"F","D","C","C+","B-","B","B+","A-","A","A+"}))))</f>
        <v/>
      </c>
      <c r="AB482" s="99" t="str">
        <f>IF(COUNT($A482)=0,"",IF(Z482="","--",IF(Z482="3E","3E",LOOKUP(Z482/AB$2,{0,0.4,0.45,0.5,0.55,0.6,0.65,0.7,0.75,0.8,1},{0,2,2.25,2.5,2.75,3,3.25,3.5,3.75,4}))))</f>
        <v/>
      </c>
      <c r="AC482" s="5" t="str">
        <f>IF(COUNT($A482)=0,"",IF($A482&lt;&gt;DR!$B484,"ERR",DR!BG484))</f>
        <v/>
      </c>
      <c r="AD482" s="2" t="str">
        <f>IF(COUNT($A482)=0,"",IF(AC482="3E","3E",IF(AC482="","I",LOOKUP(AC482/AE$2,{0,0.4,0.45,0.5,0.55,0.6,0.65,0.7,0.75,0.8,1},{"F","D","C","C+","B-","B","B+","A-","A","A+"}))))</f>
        <v/>
      </c>
      <c r="AE482" s="99" t="str">
        <f>IF(COUNT($A482)=0,"",IF(AC482="","--",IF(AC482="3E","3E",LOOKUP(AC482/AE$2,{0,0.4,0.45,0.5,0.55,0.6,0.65,0.7,0.75,0.8,1},{0,2,2.25,2.5,2.75,3,3.25,3.5,3.75,4}))))</f>
        <v/>
      </c>
      <c r="AF482" s="5" t="str">
        <f>IF(COUNT($A482)=0,"",IF($A482&lt;&gt;DR!$B484,"ERR",DR!BQ484))</f>
        <v/>
      </c>
      <c r="AG482" s="2" t="str">
        <f>IF(COUNT($A482)=0,"",IF(AF482="3E","3E",IF(AF482="","I",LOOKUP(AF482/AH$2,{0,0.4,0.45,0.5,0.55,0.6,0.65,0.7,0.75,0.8,1},{"F","D","C","C+","B-","B","B+","A-","A","A+"}))))</f>
        <v/>
      </c>
      <c r="AH482" s="99" t="str">
        <f>IF(COUNT($A482)=0,"",IF(AF482="","--",IF(AF482="3E","3E",LOOKUP(AF482/AH$2,{0,0.4,0.45,0.5,0.55,0.6,0.65,0.7,0.75,0.8,1},{0,2,2.25,2.5,2.75,3,3.25,3.5,3.75,4}))))</f>
        <v/>
      </c>
      <c r="AI482" s="5" t="str">
        <f>IF(COUNT($A482)=0,"",IF($A482&lt;&gt;DR!$B484,"ERR",DR!BY484))</f>
        <v/>
      </c>
      <c r="AJ482" s="2" t="str">
        <f>IF(COUNT($A482)=0,"",IF(AI482="3E","3E",IF(AI482="","I",LOOKUP(AI482/AK$2,{0,0.4,0.45,0.5,0.55,0.6,0.65,0.7,0.75,0.8,1},{"F","D","C","C+","B-","B","B+","A-","A","A+"}))))</f>
        <v/>
      </c>
      <c r="AK482" s="103" t="str">
        <f>IF(COUNT($A482)=0,"",IF(AI482="","--",IF(AI482="3E","3E",LOOKUP(AI482/AK$2,{0,0.4,0.45,0.5,0.55,0.6,0.65,0.7,0.75,0.8,1},{0,2,2.25,2.5,2.75,3,3.25,3.5,3.75,4}))))</f>
        <v/>
      </c>
      <c r="AL482" s="94" t="str">
        <f>IFERROR(IF(COUNT($A482)=0,"",IF(COUNT(W482)=0,"--",IF(COUNTIF(B482:AK482,"3E")&gt;0,"3E",SUM(IF(D482&gt;=2,D482*$D$3),IF(G482&gt;=2,G482*$G$3),IF(J482&gt;=2,J482*$J$3),IF(M482&gt;=2,M482*$M$3),IF(P482&gt;=2,P482*$P$3),IF(S482&gt;=2,S482*$S$3),IF(V482&gt;=2,V482*$V$3),IF(Y482&gt;=2,Y482*$Y$3),IF(AB482&gt;=2,AB482*$AB$3),IF(AE482&gt;=2,AE482*$AE$3),IF(AH482&gt;=2,AH482*$AH$3),IF(AK482&gt;=2,AK482*$AK$3))))),"")</f>
        <v/>
      </c>
      <c r="AM482" s="4" t="str">
        <f>IF(COUNT($A482)=0,"",IF(COUNT(W482)=0,"--",IF(COUNTIF(B482:Y482,"3E")&gt;0,"3E",TRUNC(SUM(IF(N(D482)&gt;=2,D$3*D482,0),IF(N(G482)&gt;=2,G$3*G482,0),IF(N(J482)&gt;=2,J$3*J482,0),IF(N(M482)&gt;=2,M$3*M482,0),IF(N(P482)&gt;=2,P$3*P482,0),IF(N(S482)&gt;=2,S$3*S482,0),IF(N(AB482)&gt;=2,AB$3*AB482,0),IF(N(AE482)&gt;=2,AE$3*AE482,0),IF(N(AH482)&gt;=2,AH$3*AH482,0),IF(N(V482)&gt;=2,V$3*V482,0),IF(N(Y482)&gt;=2,Y$3*Y482,0))/TCP,3))))</f>
        <v/>
      </c>
      <c r="AN482" s="2" t="str">
        <f>IFERROR(IF(COUNT($A482)=0,"",IF(COUNT(W482)=0,"--",IF(COUNTIF(B482:AK482,"3E")&gt;0,"3E",SUM(IF(D482&gt;=2,$D$3),IF(G482&gt;=2,$G$3),IF(J482&gt;=2,$J$3),IF(M482&gt;=2,$M$3),IF(P482&gt;=2,$P$3),IF(S482&gt;=2,$S$3),IF(V482&gt;=2,$V$3),IF(Y482&gt;=2,$Y$3),IF(AB482&gt;=2,$AB$3),IF(AE482&gt;=2,$AE$3),IF(AH482&gt;=2,$AH$3),IF(AK482&gt;=2,$AK$3))))),"")</f>
        <v/>
      </c>
      <c r="AO482" s="2" t="str">
        <f>IF(AM482="3E","3E",IF(COUNT($A482)=0,"",IF(COUNT(AK482)=0,"I",LOOKUP(AM482,{0,2,2.25,2.5,2.75,3,3.25,3.5,3.75,4},{"F","D","C","C+","B-","B","B+","A-","A","A+"}))))</f>
        <v/>
      </c>
      <c r="AP482" s="2" t="str">
        <f>IF(AM482="3E","3E",IF(OR(COUNT($A482)=0,COUNT(W482)=0),"",IF(AND(Y482&gt;=2,AM482&gt;=2,AN482&gt;=28),"PASS","FAIL")))</f>
        <v/>
      </c>
      <c r="AQ482" s="2" t="str">
        <f>IF(COUNT($A482)=0,"",IF(AP482="3E","3E",IF(AP482="PASS",CONCATENATE(IF(N(D482)&lt;2,"411F,",""),IF(N(G482)&lt;2,"412F,",""),IF(N(J482)&lt;2,"413F,",""),IF(N(M482)&lt;2,"421F,",""),IF(N(P482)&lt;2,"422F,",""),IF(N(S482)&lt;2,"423F,",""),IF(N(AB482)&lt;2,"431F,",""),IF(N(AE482)&lt;2,"432F,",""),IF(N(AH482)&lt;2,"433F,","")),"")))</f>
        <v/>
      </c>
      <c r="AR482" s="6" t="str">
        <f t="shared" si="8"/>
        <v/>
      </c>
    </row>
    <row r="483" spans="1:44" ht="18.95" customHeight="1" x14ac:dyDescent="0.25">
      <c r="A483" s="93" t="str">
        <f>IF(DR!$B485="","",DR!$B485)</f>
        <v/>
      </c>
      <c r="B483" s="5" t="str">
        <f>IF(COUNT($A483)=0,"",IF($A483&lt;&gt;DR!$B485,"ERR",DR!J485))</f>
        <v/>
      </c>
      <c r="C483" s="2" t="str">
        <f>IF(COUNT($A483)=0,"",IF(B483="3E","3E",IF(B483="","I",LOOKUP(B483/D$2,{0,0.4,0.45,0.5,0.55,0.6,0.65,0.7,0.75,0.8,1},{"F","D","C","C+","B-","B","B+","A-","A","A+"}))))</f>
        <v/>
      </c>
      <c r="D483" s="99" t="str">
        <f>IF(COUNT($A483)=0,"",IF(B483="","--",IF(B483="3E","3E",LOOKUP(B483/D$2,{0,0.4,0.45,0.5,0.55,0.6,0.65,0.7,0.75,0.8,1},{0,2,2.25,2.5,2.75,3,3.25,3.5,3.75,4}))))</f>
        <v/>
      </c>
      <c r="E483" s="5" t="str">
        <f>IF(COUNT($A483)=0,"",IF($A483&lt;&gt;DR!$B485,"ERR",DR!R485))</f>
        <v/>
      </c>
      <c r="F483" s="2" t="str">
        <f>IF(COUNT($A483)=0,"",IF(E483="3E","3E",IF(E483="","I",LOOKUP(E483/G$2,{0,0.4,0.45,0.5,0.55,0.6,0.65,0.7,0.75,0.8,1},{"F","D","C","C+","B-","B","B+","A-","A","A+"}))))</f>
        <v/>
      </c>
      <c r="G483" s="99" t="str">
        <f>IF(COUNT($A483)=0,"",IF(E483="","--",IF(E483="3E","3E",LOOKUP(E483/G$2,{0,0.4,0.45,0.5,0.55,0.6,0.65,0.7,0.75,0.8,1},{0,2,2.25,2.5,2.75,3,3.25,3.5,3.75,4}))))</f>
        <v/>
      </c>
      <c r="H483" s="5" t="str">
        <f>IF(COUNT($A483)=0,"",IF($A483&lt;&gt;DR!$B485,"ERR",DR!Z485))</f>
        <v/>
      </c>
      <c r="I483" s="2" t="str">
        <f>IF(COUNT($A483)=0,"",IF(H483="3E","3E",IF(H483="","I",LOOKUP(H483/J$2,{0,0.4,0.45,0.5,0.55,0.6,0.65,0.7,0.75,0.8,1},{"F","D","C","C+","B-","B","B+","A-","A","A+"}))))</f>
        <v/>
      </c>
      <c r="J483" s="99" t="str">
        <f>IF(COUNT($A483)=0,"",IF(H483="","--",IF(H483="3E","3E",LOOKUP(H483/J$2,{0,0.4,0.45,0.5,0.55,0.6,0.65,0.7,0.75,0.8,1},{0,2,2.25,2.5,2.75,3,3.25,3.5,3.75,4}))))</f>
        <v/>
      </c>
      <c r="K483" s="5" t="str">
        <f>IF(COUNT($A483)=0,"",IF($A483&lt;&gt;DR!$B485,"ERR",DR!AH485))</f>
        <v/>
      </c>
      <c r="L483" s="2" t="str">
        <f>IF(COUNT($A483)=0,"",IF(K483="3E","3E",IF(K483="","I",LOOKUP(K483/M$2,{0,0.4,0.45,0.5,0.55,0.6,0.65,0.7,0.75,0.8,1},{"F","D","C","C+","B-","B","B+","A-","A","A+"}))))</f>
        <v/>
      </c>
      <c r="M483" s="99" t="str">
        <f>IF(COUNT($A483)=0,"",IF(K483="","--",IF(K483="3E","3E",LOOKUP(K483/M$2,{0,0.4,0.45,0.5,0.55,0.6,0.65,0.7,0.75,0.8,1},{0,2,2.25,2.5,2.75,3,3.25,3.5,3.75,4}))))</f>
        <v/>
      </c>
      <c r="N483" s="5" t="str">
        <f>IF(COUNT($A483)=0,"",IF($A483&lt;&gt;DR!$B485,"ERR",DR!AP485))</f>
        <v/>
      </c>
      <c r="O483" s="2" t="str">
        <f>IF(COUNT($A483)=0,"",IF(N483="3E","3E",IF(N483="","I",LOOKUP(N483/P$2,{0,0.4,0.45,0.5,0.55,0.6,0.65,0.7,0.75,0.8,1},{"F","D","C","C+","B-","B","B+","A-","A","A+"}))))</f>
        <v/>
      </c>
      <c r="P483" s="99" t="str">
        <f>IF(COUNT($A483)=0,"",IF(N483="","--",IF(N483="3E","3E",LOOKUP(N483/P$2,{0,0.4,0.45,0.5,0.55,0.6,0.65,0.7,0.75,0.8,1},{0,2,2.25,2.5,2.75,3,3.25,3.5,3.75,4}))))</f>
        <v/>
      </c>
      <c r="Q483" s="5" t="str">
        <f>IF(COUNT($A483)=0,"",IF($A483&lt;&gt;DR!$B485,"ERR",DR!AX485))</f>
        <v/>
      </c>
      <c r="R483" s="2" t="str">
        <f>IF(COUNT($A483)=0,"",IF(Q483="3E","3E",IF(Q483="","I",LOOKUP(Q483/S$2,{0,0.4,0.45,0.5,0.55,0.6,0.65,0.7,0.75,0.8,1},{"F","D","C","C+","B-","B","B+","A-","A","A+"}))))</f>
        <v/>
      </c>
      <c r="S483" s="99" t="str">
        <f>IF(COUNT($A483)=0,"",IF(Q483="","--",IF(Q483="3E","3E",LOOKUP(Q483/S$2,{0,0.4,0.45,0.5,0.55,0.6,0.65,0.7,0.75,0.8,1},{0,2,2.25,2.5,2.75,3,3.25,3.5,3.75,4}))))</f>
        <v/>
      </c>
      <c r="T483" s="5" t="str">
        <f>IF(OR(COUNT($A483)=0,DR!BZ485=""),"",IF($A483&lt;&gt;DR!$B485,"ERR",DR!BZ485))</f>
        <v/>
      </c>
      <c r="U483" s="2" t="str">
        <f>IF(COUNT($A483)=0,"",IF(T483="3E","3E",IF(T483="","I",LOOKUP(T483/V$2,{0,0.4,0.45,0.5,0.55,0.6,0.65,0.7,0.75,0.8,1},{"F","D","C","C+","B-","B","B+","A-","A","A+"}))))</f>
        <v/>
      </c>
      <c r="V483" s="99" t="str">
        <f>IF(COUNT($A483)=0,"",IF(T483="","--",IF(T483="3E","3E",LOOKUP(T483/V$2,{0,0.4,0.45,0.5,0.55,0.6,0.65,0.7,0.75,0.8,1},{0,2,2.25,2.5,2.75,3,3.25,3.5,3.75,4}))))</f>
        <v/>
      </c>
      <c r="W483" s="5" t="str">
        <f>IF(COUNT($A483)=0,"",IF($A483&lt;&gt;DR!$B485,"ERR",IF(DR!$A485="IM",DR!CL485,DR!CK485)))</f>
        <v/>
      </c>
      <c r="X483" s="2" t="str">
        <f>IF(COUNT($A483)=0,"",IF(W483="3E","3E",IF(W483="","I",LOOKUP(W483/Y$2,{0,0.4,0.45,0.5,0.55,0.6,0.65,0.7,0.75,0.8,1},{"F","D","C","C+","B-","B","B+","A-","A","A+"}))))</f>
        <v/>
      </c>
      <c r="Y483" s="99" t="str">
        <f>IF(COUNT($A483)=0,"",IF(W483="","--",IF(W483="3E","3E",LOOKUP(W483/Y$2,{0,0.4,0.45,0.5,0.55,0.6,0.65,0.7,0.75,0.8,1},{0,2,2.25,2.5,2.75,3,3.25,3.5,3.75,4}))))</f>
        <v/>
      </c>
      <c r="Z483" s="5" t="str">
        <f>IF(COUNT($A483)=0,"",IF($A483&lt;&gt;DR!$B485,"ERR",DR!BF485))</f>
        <v/>
      </c>
      <c r="AA483" s="2" t="str">
        <f>IF(COUNT($A483)=0,"",IF(Z483="3E","3E",IF(Z483="","I",LOOKUP(Z483/AB$2,{0,0.4,0.45,0.5,0.55,0.6,0.65,0.7,0.75,0.8,1},{"F","D","C","C+","B-","B","B+","A-","A","A+"}))))</f>
        <v/>
      </c>
      <c r="AB483" s="99" t="str">
        <f>IF(COUNT($A483)=0,"",IF(Z483="","--",IF(Z483="3E","3E",LOOKUP(Z483/AB$2,{0,0.4,0.45,0.5,0.55,0.6,0.65,0.7,0.75,0.8,1},{0,2,2.25,2.5,2.75,3,3.25,3.5,3.75,4}))))</f>
        <v/>
      </c>
      <c r="AC483" s="5" t="str">
        <f>IF(COUNT($A483)=0,"",IF($A483&lt;&gt;DR!$B485,"ERR",DR!BG485))</f>
        <v/>
      </c>
      <c r="AD483" s="2" t="str">
        <f>IF(COUNT($A483)=0,"",IF(AC483="3E","3E",IF(AC483="","I",LOOKUP(AC483/AE$2,{0,0.4,0.45,0.5,0.55,0.6,0.65,0.7,0.75,0.8,1},{"F","D","C","C+","B-","B","B+","A-","A","A+"}))))</f>
        <v/>
      </c>
      <c r="AE483" s="99" t="str">
        <f>IF(COUNT($A483)=0,"",IF(AC483="","--",IF(AC483="3E","3E",LOOKUP(AC483/AE$2,{0,0.4,0.45,0.5,0.55,0.6,0.65,0.7,0.75,0.8,1},{0,2,2.25,2.5,2.75,3,3.25,3.5,3.75,4}))))</f>
        <v/>
      </c>
      <c r="AF483" s="5" t="str">
        <f>IF(COUNT($A483)=0,"",IF($A483&lt;&gt;DR!$B485,"ERR",DR!BQ485))</f>
        <v/>
      </c>
      <c r="AG483" s="2" t="str">
        <f>IF(COUNT($A483)=0,"",IF(AF483="3E","3E",IF(AF483="","I",LOOKUP(AF483/AH$2,{0,0.4,0.45,0.5,0.55,0.6,0.65,0.7,0.75,0.8,1},{"F","D","C","C+","B-","B","B+","A-","A","A+"}))))</f>
        <v/>
      </c>
      <c r="AH483" s="99" t="str">
        <f>IF(COUNT($A483)=0,"",IF(AF483="","--",IF(AF483="3E","3E",LOOKUP(AF483/AH$2,{0,0.4,0.45,0.5,0.55,0.6,0.65,0.7,0.75,0.8,1},{0,2,2.25,2.5,2.75,3,3.25,3.5,3.75,4}))))</f>
        <v/>
      </c>
      <c r="AI483" s="5" t="str">
        <f>IF(COUNT($A483)=0,"",IF($A483&lt;&gt;DR!$B485,"ERR",DR!BY485))</f>
        <v/>
      </c>
      <c r="AJ483" s="2" t="str">
        <f>IF(COUNT($A483)=0,"",IF(AI483="3E","3E",IF(AI483="","I",LOOKUP(AI483/AK$2,{0,0.4,0.45,0.5,0.55,0.6,0.65,0.7,0.75,0.8,1},{"F","D","C","C+","B-","B","B+","A-","A","A+"}))))</f>
        <v/>
      </c>
      <c r="AK483" s="103" t="str">
        <f>IF(COUNT($A483)=0,"",IF(AI483="","--",IF(AI483="3E","3E",LOOKUP(AI483/AK$2,{0,0.4,0.45,0.5,0.55,0.6,0.65,0.7,0.75,0.8,1},{0,2,2.25,2.5,2.75,3,3.25,3.5,3.75,4}))))</f>
        <v/>
      </c>
      <c r="AL483" s="94" t="str">
        <f>IFERROR(IF(COUNT($A483)=0,"",IF(COUNT(W483)=0,"--",IF(COUNTIF(B483:AK483,"3E")&gt;0,"3E",SUM(IF(D483&gt;=2,D483*$D$3),IF(G483&gt;=2,G483*$G$3),IF(J483&gt;=2,J483*$J$3),IF(M483&gt;=2,M483*$M$3),IF(P483&gt;=2,P483*$P$3),IF(S483&gt;=2,S483*$S$3),IF(V483&gt;=2,V483*$V$3),IF(Y483&gt;=2,Y483*$Y$3),IF(AB483&gt;=2,AB483*$AB$3),IF(AE483&gt;=2,AE483*$AE$3),IF(AH483&gt;=2,AH483*$AH$3),IF(AK483&gt;=2,AK483*$AK$3))))),"")</f>
        <v/>
      </c>
      <c r="AM483" s="4" t="str">
        <f>IF(COUNT($A483)=0,"",IF(COUNT(W483)=0,"--",IF(COUNTIF(B483:Y483,"3E")&gt;0,"3E",TRUNC(SUM(IF(N(D483)&gt;=2,D$3*D483,0),IF(N(G483)&gt;=2,G$3*G483,0),IF(N(J483)&gt;=2,J$3*J483,0),IF(N(M483)&gt;=2,M$3*M483,0),IF(N(P483)&gt;=2,P$3*P483,0),IF(N(S483)&gt;=2,S$3*S483,0),IF(N(AB483)&gt;=2,AB$3*AB483,0),IF(N(AE483)&gt;=2,AE$3*AE483,0),IF(N(AH483)&gt;=2,AH$3*AH483,0),IF(N(V483)&gt;=2,V$3*V483,0),IF(N(Y483)&gt;=2,Y$3*Y483,0))/TCP,3))))</f>
        <v/>
      </c>
      <c r="AN483" s="2" t="str">
        <f>IFERROR(IF(COUNT($A483)=0,"",IF(COUNT(W483)=0,"--",IF(COUNTIF(B483:AK483,"3E")&gt;0,"3E",SUM(IF(D483&gt;=2,$D$3),IF(G483&gt;=2,$G$3),IF(J483&gt;=2,$J$3),IF(M483&gt;=2,$M$3),IF(P483&gt;=2,$P$3),IF(S483&gt;=2,$S$3),IF(V483&gt;=2,$V$3),IF(Y483&gt;=2,$Y$3),IF(AB483&gt;=2,$AB$3),IF(AE483&gt;=2,$AE$3),IF(AH483&gt;=2,$AH$3),IF(AK483&gt;=2,$AK$3))))),"")</f>
        <v/>
      </c>
      <c r="AO483" s="2" t="str">
        <f>IF(AM483="3E","3E",IF(COUNT($A483)=0,"",IF(COUNT(AK483)=0,"I",LOOKUP(AM483,{0,2,2.25,2.5,2.75,3,3.25,3.5,3.75,4},{"F","D","C","C+","B-","B","B+","A-","A","A+"}))))</f>
        <v/>
      </c>
      <c r="AP483" s="2" t="str">
        <f>IF(AM483="3E","3E",IF(OR(COUNT($A483)=0,COUNT(W483)=0),"",IF(AND(Y483&gt;=2,AM483&gt;=2,AN483&gt;=28),"PASS","FAIL")))</f>
        <v/>
      </c>
      <c r="AQ483" s="2" t="str">
        <f>IF(COUNT($A483)=0,"",IF(AP483="3E","3E",IF(AP483="PASS",CONCATENATE(IF(N(D483)&lt;2,"411F,",""),IF(N(G483)&lt;2,"412F,",""),IF(N(J483)&lt;2,"413F,",""),IF(N(M483)&lt;2,"421F,",""),IF(N(P483)&lt;2,"422F,",""),IF(N(S483)&lt;2,"423F,",""),IF(N(AB483)&lt;2,"431F,",""),IF(N(AE483)&lt;2,"432F,",""),IF(N(AH483)&lt;2,"433F,","")),"")))</f>
        <v/>
      </c>
      <c r="AR483" s="6" t="str">
        <f t="shared" si="8"/>
        <v/>
      </c>
    </row>
    <row r="484" spans="1:44" ht="18.95" customHeight="1" x14ac:dyDescent="0.25">
      <c r="A484" s="93" t="str">
        <f>IF(DR!$B486="","",DR!$B486)</f>
        <v/>
      </c>
      <c r="B484" s="5" t="str">
        <f>IF(COUNT($A484)=0,"",IF($A484&lt;&gt;DR!$B486,"ERR",DR!J486))</f>
        <v/>
      </c>
      <c r="C484" s="2" t="str">
        <f>IF(COUNT($A484)=0,"",IF(B484="3E","3E",IF(B484="","I",LOOKUP(B484/D$2,{0,0.4,0.45,0.5,0.55,0.6,0.65,0.7,0.75,0.8,1},{"F","D","C","C+","B-","B","B+","A-","A","A+"}))))</f>
        <v/>
      </c>
      <c r="D484" s="99" t="str">
        <f>IF(COUNT($A484)=0,"",IF(B484="","--",IF(B484="3E","3E",LOOKUP(B484/D$2,{0,0.4,0.45,0.5,0.55,0.6,0.65,0.7,0.75,0.8,1},{0,2,2.25,2.5,2.75,3,3.25,3.5,3.75,4}))))</f>
        <v/>
      </c>
      <c r="E484" s="5" t="str">
        <f>IF(COUNT($A484)=0,"",IF($A484&lt;&gt;DR!$B486,"ERR",DR!R486))</f>
        <v/>
      </c>
      <c r="F484" s="2" t="str">
        <f>IF(COUNT($A484)=0,"",IF(E484="3E","3E",IF(E484="","I",LOOKUP(E484/G$2,{0,0.4,0.45,0.5,0.55,0.6,0.65,0.7,0.75,0.8,1},{"F","D","C","C+","B-","B","B+","A-","A","A+"}))))</f>
        <v/>
      </c>
      <c r="G484" s="99" t="str">
        <f>IF(COUNT($A484)=0,"",IF(E484="","--",IF(E484="3E","3E",LOOKUP(E484/G$2,{0,0.4,0.45,0.5,0.55,0.6,0.65,0.7,0.75,0.8,1},{0,2,2.25,2.5,2.75,3,3.25,3.5,3.75,4}))))</f>
        <v/>
      </c>
      <c r="H484" s="5" t="str">
        <f>IF(COUNT($A484)=0,"",IF($A484&lt;&gt;DR!$B486,"ERR",DR!Z486))</f>
        <v/>
      </c>
      <c r="I484" s="2" t="str">
        <f>IF(COUNT($A484)=0,"",IF(H484="3E","3E",IF(H484="","I",LOOKUP(H484/J$2,{0,0.4,0.45,0.5,0.55,0.6,0.65,0.7,0.75,0.8,1},{"F","D","C","C+","B-","B","B+","A-","A","A+"}))))</f>
        <v/>
      </c>
      <c r="J484" s="99" t="str">
        <f>IF(COUNT($A484)=0,"",IF(H484="","--",IF(H484="3E","3E",LOOKUP(H484/J$2,{0,0.4,0.45,0.5,0.55,0.6,0.65,0.7,0.75,0.8,1},{0,2,2.25,2.5,2.75,3,3.25,3.5,3.75,4}))))</f>
        <v/>
      </c>
      <c r="K484" s="5" t="str">
        <f>IF(COUNT($A484)=0,"",IF($A484&lt;&gt;DR!$B486,"ERR",DR!AH486))</f>
        <v/>
      </c>
      <c r="L484" s="2" t="str">
        <f>IF(COUNT($A484)=0,"",IF(K484="3E","3E",IF(K484="","I",LOOKUP(K484/M$2,{0,0.4,0.45,0.5,0.55,0.6,0.65,0.7,0.75,0.8,1},{"F","D","C","C+","B-","B","B+","A-","A","A+"}))))</f>
        <v/>
      </c>
      <c r="M484" s="99" t="str">
        <f>IF(COUNT($A484)=0,"",IF(K484="","--",IF(K484="3E","3E",LOOKUP(K484/M$2,{0,0.4,0.45,0.5,0.55,0.6,0.65,0.7,0.75,0.8,1},{0,2,2.25,2.5,2.75,3,3.25,3.5,3.75,4}))))</f>
        <v/>
      </c>
      <c r="N484" s="5" t="str">
        <f>IF(COUNT($A484)=0,"",IF($A484&lt;&gt;DR!$B486,"ERR",DR!AP486))</f>
        <v/>
      </c>
      <c r="O484" s="2" t="str">
        <f>IF(COUNT($A484)=0,"",IF(N484="3E","3E",IF(N484="","I",LOOKUP(N484/P$2,{0,0.4,0.45,0.5,0.55,0.6,0.65,0.7,0.75,0.8,1},{"F","D","C","C+","B-","B","B+","A-","A","A+"}))))</f>
        <v/>
      </c>
      <c r="P484" s="99" t="str">
        <f>IF(COUNT($A484)=0,"",IF(N484="","--",IF(N484="3E","3E",LOOKUP(N484/P$2,{0,0.4,0.45,0.5,0.55,0.6,0.65,0.7,0.75,0.8,1},{0,2,2.25,2.5,2.75,3,3.25,3.5,3.75,4}))))</f>
        <v/>
      </c>
      <c r="Q484" s="5" t="str">
        <f>IF(COUNT($A484)=0,"",IF($A484&lt;&gt;DR!$B486,"ERR",DR!AX486))</f>
        <v/>
      </c>
      <c r="R484" s="2" t="str">
        <f>IF(COUNT($A484)=0,"",IF(Q484="3E","3E",IF(Q484="","I",LOOKUP(Q484/S$2,{0,0.4,0.45,0.5,0.55,0.6,0.65,0.7,0.75,0.8,1},{"F","D","C","C+","B-","B","B+","A-","A","A+"}))))</f>
        <v/>
      </c>
      <c r="S484" s="99" t="str">
        <f>IF(COUNT($A484)=0,"",IF(Q484="","--",IF(Q484="3E","3E",LOOKUP(Q484/S$2,{0,0.4,0.45,0.5,0.55,0.6,0.65,0.7,0.75,0.8,1},{0,2,2.25,2.5,2.75,3,3.25,3.5,3.75,4}))))</f>
        <v/>
      </c>
      <c r="T484" s="5" t="str">
        <f>IF(OR(COUNT($A484)=0,DR!BZ486=""),"",IF($A484&lt;&gt;DR!$B486,"ERR",DR!BZ486))</f>
        <v/>
      </c>
      <c r="U484" s="2" t="str">
        <f>IF(COUNT($A484)=0,"",IF(T484="3E","3E",IF(T484="","I",LOOKUP(T484/V$2,{0,0.4,0.45,0.5,0.55,0.6,0.65,0.7,0.75,0.8,1},{"F","D","C","C+","B-","B","B+","A-","A","A+"}))))</f>
        <v/>
      </c>
      <c r="V484" s="99" t="str">
        <f>IF(COUNT($A484)=0,"",IF(T484="","--",IF(T484="3E","3E",LOOKUP(T484/V$2,{0,0.4,0.45,0.5,0.55,0.6,0.65,0.7,0.75,0.8,1},{0,2,2.25,2.5,2.75,3,3.25,3.5,3.75,4}))))</f>
        <v/>
      </c>
      <c r="W484" s="5" t="str">
        <f>IF(COUNT($A484)=0,"",IF($A484&lt;&gt;DR!$B486,"ERR",IF(DR!$A486="IM",DR!CL486,DR!CK486)))</f>
        <v/>
      </c>
      <c r="X484" s="2" t="str">
        <f>IF(COUNT($A484)=0,"",IF(W484="3E","3E",IF(W484="","I",LOOKUP(W484/Y$2,{0,0.4,0.45,0.5,0.55,0.6,0.65,0.7,0.75,0.8,1},{"F","D","C","C+","B-","B","B+","A-","A","A+"}))))</f>
        <v/>
      </c>
      <c r="Y484" s="99" t="str">
        <f>IF(COUNT($A484)=0,"",IF(W484="","--",IF(W484="3E","3E",LOOKUP(W484/Y$2,{0,0.4,0.45,0.5,0.55,0.6,0.65,0.7,0.75,0.8,1},{0,2,2.25,2.5,2.75,3,3.25,3.5,3.75,4}))))</f>
        <v/>
      </c>
      <c r="Z484" s="5" t="str">
        <f>IF(COUNT($A484)=0,"",IF($A484&lt;&gt;DR!$B486,"ERR",DR!BF486))</f>
        <v/>
      </c>
      <c r="AA484" s="2" t="str">
        <f>IF(COUNT($A484)=0,"",IF(Z484="3E","3E",IF(Z484="","I",LOOKUP(Z484/AB$2,{0,0.4,0.45,0.5,0.55,0.6,0.65,0.7,0.75,0.8,1},{"F","D","C","C+","B-","B","B+","A-","A","A+"}))))</f>
        <v/>
      </c>
      <c r="AB484" s="99" t="str">
        <f>IF(COUNT($A484)=0,"",IF(Z484="","--",IF(Z484="3E","3E",LOOKUP(Z484/AB$2,{0,0.4,0.45,0.5,0.55,0.6,0.65,0.7,0.75,0.8,1},{0,2,2.25,2.5,2.75,3,3.25,3.5,3.75,4}))))</f>
        <v/>
      </c>
      <c r="AC484" s="5" t="str">
        <f>IF(COUNT($A484)=0,"",IF($A484&lt;&gt;DR!$B486,"ERR",DR!BG486))</f>
        <v/>
      </c>
      <c r="AD484" s="2" t="str">
        <f>IF(COUNT($A484)=0,"",IF(AC484="3E","3E",IF(AC484="","I",LOOKUP(AC484/AE$2,{0,0.4,0.45,0.5,0.55,0.6,0.65,0.7,0.75,0.8,1},{"F","D","C","C+","B-","B","B+","A-","A","A+"}))))</f>
        <v/>
      </c>
      <c r="AE484" s="99" t="str">
        <f>IF(COUNT($A484)=0,"",IF(AC484="","--",IF(AC484="3E","3E",LOOKUP(AC484/AE$2,{0,0.4,0.45,0.5,0.55,0.6,0.65,0.7,0.75,0.8,1},{0,2,2.25,2.5,2.75,3,3.25,3.5,3.75,4}))))</f>
        <v/>
      </c>
      <c r="AF484" s="5" t="str">
        <f>IF(COUNT($A484)=0,"",IF($A484&lt;&gt;DR!$B486,"ERR",DR!BQ486))</f>
        <v/>
      </c>
      <c r="AG484" s="2" t="str">
        <f>IF(COUNT($A484)=0,"",IF(AF484="3E","3E",IF(AF484="","I",LOOKUP(AF484/AH$2,{0,0.4,0.45,0.5,0.55,0.6,0.65,0.7,0.75,0.8,1},{"F","D","C","C+","B-","B","B+","A-","A","A+"}))))</f>
        <v/>
      </c>
      <c r="AH484" s="99" t="str">
        <f>IF(COUNT($A484)=0,"",IF(AF484="","--",IF(AF484="3E","3E",LOOKUP(AF484/AH$2,{0,0.4,0.45,0.5,0.55,0.6,0.65,0.7,0.75,0.8,1},{0,2,2.25,2.5,2.75,3,3.25,3.5,3.75,4}))))</f>
        <v/>
      </c>
      <c r="AI484" s="5" t="str">
        <f>IF(COUNT($A484)=0,"",IF($A484&lt;&gt;DR!$B486,"ERR",DR!BY486))</f>
        <v/>
      </c>
      <c r="AJ484" s="2" t="str">
        <f>IF(COUNT($A484)=0,"",IF(AI484="3E","3E",IF(AI484="","I",LOOKUP(AI484/AK$2,{0,0.4,0.45,0.5,0.55,0.6,0.65,0.7,0.75,0.8,1},{"F","D","C","C+","B-","B","B+","A-","A","A+"}))))</f>
        <v/>
      </c>
      <c r="AK484" s="103" t="str">
        <f>IF(COUNT($A484)=0,"",IF(AI484="","--",IF(AI484="3E","3E",LOOKUP(AI484/AK$2,{0,0.4,0.45,0.5,0.55,0.6,0.65,0.7,0.75,0.8,1},{0,2,2.25,2.5,2.75,3,3.25,3.5,3.75,4}))))</f>
        <v/>
      </c>
      <c r="AL484" s="94" t="str">
        <f>IFERROR(IF(COUNT($A484)=0,"",IF(COUNT(W484)=0,"--",IF(COUNTIF(B484:AK484,"3E")&gt;0,"3E",SUM(IF(D484&gt;=2,D484*$D$3),IF(G484&gt;=2,G484*$G$3),IF(J484&gt;=2,J484*$J$3),IF(M484&gt;=2,M484*$M$3),IF(P484&gt;=2,P484*$P$3),IF(S484&gt;=2,S484*$S$3),IF(V484&gt;=2,V484*$V$3),IF(Y484&gt;=2,Y484*$Y$3),IF(AB484&gt;=2,AB484*$AB$3),IF(AE484&gt;=2,AE484*$AE$3),IF(AH484&gt;=2,AH484*$AH$3),IF(AK484&gt;=2,AK484*$AK$3))))),"")</f>
        <v/>
      </c>
      <c r="AM484" s="4" t="str">
        <f>IF(COUNT($A484)=0,"",IF(COUNT(W484)=0,"--",IF(COUNTIF(B484:Y484,"3E")&gt;0,"3E",TRUNC(SUM(IF(N(D484)&gt;=2,D$3*D484,0),IF(N(G484)&gt;=2,G$3*G484,0),IF(N(J484)&gt;=2,J$3*J484,0),IF(N(M484)&gt;=2,M$3*M484,0),IF(N(P484)&gt;=2,P$3*P484,0),IF(N(S484)&gt;=2,S$3*S484,0),IF(N(AB484)&gt;=2,AB$3*AB484,0),IF(N(AE484)&gt;=2,AE$3*AE484,0),IF(N(AH484)&gt;=2,AH$3*AH484,0),IF(N(V484)&gt;=2,V$3*V484,0),IF(N(Y484)&gt;=2,Y$3*Y484,0))/TCP,3))))</f>
        <v/>
      </c>
      <c r="AN484" s="2" t="str">
        <f>IFERROR(IF(COUNT($A484)=0,"",IF(COUNT(W484)=0,"--",IF(COUNTIF(B484:AK484,"3E")&gt;0,"3E",SUM(IF(D484&gt;=2,$D$3),IF(G484&gt;=2,$G$3),IF(J484&gt;=2,$J$3),IF(M484&gt;=2,$M$3),IF(P484&gt;=2,$P$3),IF(S484&gt;=2,$S$3),IF(V484&gt;=2,$V$3),IF(Y484&gt;=2,$Y$3),IF(AB484&gt;=2,$AB$3),IF(AE484&gt;=2,$AE$3),IF(AH484&gt;=2,$AH$3),IF(AK484&gt;=2,$AK$3))))),"")</f>
        <v/>
      </c>
      <c r="AO484" s="2" t="str">
        <f>IF(AM484="3E","3E",IF(COUNT($A484)=0,"",IF(COUNT(AK484)=0,"I",LOOKUP(AM484,{0,2,2.25,2.5,2.75,3,3.25,3.5,3.75,4},{"F","D","C","C+","B-","B","B+","A-","A","A+"}))))</f>
        <v/>
      </c>
      <c r="AP484" s="2" t="str">
        <f>IF(AM484="3E","3E",IF(OR(COUNT($A484)=0,COUNT(W484)=0),"",IF(AND(Y484&gt;=2,AM484&gt;=2,AN484&gt;=28),"PASS","FAIL")))</f>
        <v/>
      </c>
      <c r="AQ484" s="2" t="str">
        <f>IF(COUNT($A484)=0,"",IF(AP484="3E","3E",IF(AP484="PASS",CONCATENATE(IF(N(D484)&lt;2,"411F,",""),IF(N(G484)&lt;2,"412F,",""),IF(N(J484)&lt;2,"413F,",""),IF(N(M484)&lt;2,"421F,",""),IF(N(P484)&lt;2,"422F,",""),IF(N(S484)&lt;2,"423F,",""),IF(N(AB484)&lt;2,"431F,",""),IF(N(AE484)&lt;2,"432F,",""),IF(N(AH484)&lt;2,"433F,","")),"")))</f>
        <v/>
      </c>
      <c r="AR484" s="6" t="str">
        <f t="shared" si="8"/>
        <v/>
      </c>
    </row>
    <row r="485" spans="1:44" ht="18.95" customHeight="1" x14ac:dyDescent="0.25">
      <c r="A485" s="93" t="str">
        <f>IF(DR!$B487="","",DR!$B487)</f>
        <v/>
      </c>
      <c r="B485" s="5" t="str">
        <f>IF(COUNT($A485)=0,"",IF($A485&lt;&gt;DR!$B487,"ERR",DR!J487))</f>
        <v/>
      </c>
      <c r="C485" s="2" t="str">
        <f>IF(COUNT($A485)=0,"",IF(B485="3E","3E",IF(B485="","I",LOOKUP(B485/D$2,{0,0.4,0.45,0.5,0.55,0.6,0.65,0.7,0.75,0.8,1},{"F","D","C","C+","B-","B","B+","A-","A","A+"}))))</f>
        <v/>
      </c>
      <c r="D485" s="99" t="str">
        <f>IF(COUNT($A485)=0,"",IF(B485="","--",IF(B485="3E","3E",LOOKUP(B485/D$2,{0,0.4,0.45,0.5,0.55,0.6,0.65,0.7,0.75,0.8,1},{0,2,2.25,2.5,2.75,3,3.25,3.5,3.75,4}))))</f>
        <v/>
      </c>
      <c r="E485" s="5" t="str">
        <f>IF(COUNT($A485)=0,"",IF($A485&lt;&gt;DR!$B487,"ERR",DR!R487))</f>
        <v/>
      </c>
      <c r="F485" s="2" t="str">
        <f>IF(COUNT($A485)=0,"",IF(E485="3E","3E",IF(E485="","I",LOOKUP(E485/G$2,{0,0.4,0.45,0.5,0.55,0.6,0.65,0.7,0.75,0.8,1},{"F","D","C","C+","B-","B","B+","A-","A","A+"}))))</f>
        <v/>
      </c>
      <c r="G485" s="99" t="str">
        <f>IF(COUNT($A485)=0,"",IF(E485="","--",IF(E485="3E","3E",LOOKUP(E485/G$2,{0,0.4,0.45,0.5,0.55,0.6,0.65,0.7,0.75,0.8,1},{0,2,2.25,2.5,2.75,3,3.25,3.5,3.75,4}))))</f>
        <v/>
      </c>
      <c r="H485" s="5" t="str">
        <f>IF(COUNT($A485)=0,"",IF($A485&lt;&gt;DR!$B487,"ERR",DR!Z487))</f>
        <v/>
      </c>
      <c r="I485" s="2" t="str">
        <f>IF(COUNT($A485)=0,"",IF(H485="3E","3E",IF(H485="","I",LOOKUP(H485/J$2,{0,0.4,0.45,0.5,0.55,0.6,0.65,0.7,0.75,0.8,1},{"F","D","C","C+","B-","B","B+","A-","A","A+"}))))</f>
        <v/>
      </c>
      <c r="J485" s="99" t="str">
        <f>IF(COUNT($A485)=0,"",IF(H485="","--",IF(H485="3E","3E",LOOKUP(H485/J$2,{0,0.4,0.45,0.5,0.55,0.6,0.65,0.7,0.75,0.8,1},{0,2,2.25,2.5,2.75,3,3.25,3.5,3.75,4}))))</f>
        <v/>
      </c>
      <c r="K485" s="5" t="str">
        <f>IF(COUNT($A485)=0,"",IF($A485&lt;&gt;DR!$B487,"ERR",DR!AH487))</f>
        <v/>
      </c>
      <c r="L485" s="2" t="str">
        <f>IF(COUNT($A485)=0,"",IF(K485="3E","3E",IF(K485="","I",LOOKUP(K485/M$2,{0,0.4,0.45,0.5,0.55,0.6,0.65,0.7,0.75,0.8,1},{"F","D","C","C+","B-","B","B+","A-","A","A+"}))))</f>
        <v/>
      </c>
      <c r="M485" s="99" t="str">
        <f>IF(COUNT($A485)=0,"",IF(K485="","--",IF(K485="3E","3E",LOOKUP(K485/M$2,{0,0.4,0.45,0.5,0.55,0.6,0.65,0.7,0.75,0.8,1},{0,2,2.25,2.5,2.75,3,3.25,3.5,3.75,4}))))</f>
        <v/>
      </c>
      <c r="N485" s="5" t="str">
        <f>IF(COUNT($A485)=0,"",IF($A485&lt;&gt;DR!$B487,"ERR",DR!AP487))</f>
        <v/>
      </c>
      <c r="O485" s="2" t="str">
        <f>IF(COUNT($A485)=0,"",IF(N485="3E","3E",IF(N485="","I",LOOKUP(N485/P$2,{0,0.4,0.45,0.5,0.55,0.6,0.65,0.7,0.75,0.8,1},{"F","D","C","C+","B-","B","B+","A-","A","A+"}))))</f>
        <v/>
      </c>
      <c r="P485" s="99" t="str">
        <f>IF(COUNT($A485)=0,"",IF(N485="","--",IF(N485="3E","3E",LOOKUP(N485/P$2,{0,0.4,0.45,0.5,0.55,0.6,0.65,0.7,0.75,0.8,1},{0,2,2.25,2.5,2.75,3,3.25,3.5,3.75,4}))))</f>
        <v/>
      </c>
      <c r="Q485" s="5" t="str">
        <f>IF(COUNT($A485)=0,"",IF($A485&lt;&gt;DR!$B487,"ERR",DR!AX487))</f>
        <v/>
      </c>
      <c r="R485" s="2" t="str">
        <f>IF(COUNT($A485)=0,"",IF(Q485="3E","3E",IF(Q485="","I",LOOKUP(Q485/S$2,{0,0.4,0.45,0.5,0.55,0.6,0.65,0.7,0.75,0.8,1},{"F","D","C","C+","B-","B","B+","A-","A","A+"}))))</f>
        <v/>
      </c>
      <c r="S485" s="99" t="str">
        <f>IF(COUNT($A485)=0,"",IF(Q485="","--",IF(Q485="3E","3E",LOOKUP(Q485/S$2,{0,0.4,0.45,0.5,0.55,0.6,0.65,0.7,0.75,0.8,1},{0,2,2.25,2.5,2.75,3,3.25,3.5,3.75,4}))))</f>
        <v/>
      </c>
      <c r="T485" s="5" t="str">
        <f>IF(OR(COUNT($A485)=0,DR!BZ487=""),"",IF($A485&lt;&gt;DR!$B487,"ERR",DR!BZ487))</f>
        <v/>
      </c>
      <c r="U485" s="2" t="str">
        <f>IF(COUNT($A485)=0,"",IF(T485="3E","3E",IF(T485="","I",LOOKUP(T485/V$2,{0,0.4,0.45,0.5,0.55,0.6,0.65,0.7,0.75,0.8,1},{"F","D","C","C+","B-","B","B+","A-","A","A+"}))))</f>
        <v/>
      </c>
      <c r="V485" s="99" t="str">
        <f>IF(COUNT($A485)=0,"",IF(T485="","--",IF(T485="3E","3E",LOOKUP(T485/V$2,{0,0.4,0.45,0.5,0.55,0.6,0.65,0.7,0.75,0.8,1},{0,2,2.25,2.5,2.75,3,3.25,3.5,3.75,4}))))</f>
        <v/>
      </c>
      <c r="W485" s="5" t="str">
        <f>IF(COUNT($A485)=0,"",IF($A485&lt;&gt;DR!$B487,"ERR",IF(DR!$A487="IM",DR!CL487,DR!CK487)))</f>
        <v/>
      </c>
      <c r="X485" s="2" t="str">
        <f>IF(COUNT($A485)=0,"",IF(W485="3E","3E",IF(W485="","I",LOOKUP(W485/Y$2,{0,0.4,0.45,0.5,0.55,0.6,0.65,0.7,0.75,0.8,1},{"F","D","C","C+","B-","B","B+","A-","A","A+"}))))</f>
        <v/>
      </c>
      <c r="Y485" s="99" t="str">
        <f>IF(COUNT($A485)=0,"",IF(W485="","--",IF(W485="3E","3E",LOOKUP(W485/Y$2,{0,0.4,0.45,0.5,0.55,0.6,0.65,0.7,0.75,0.8,1},{0,2,2.25,2.5,2.75,3,3.25,3.5,3.75,4}))))</f>
        <v/>
      </c>
      <c r="Z485" s="5" t="str">
        <f>IF(COUNT($A485)=0,"",IF($A485&lt;&gt;DR!$B487,"ERR",DR!BF487))</f>
        <v/>
      </c>
      <c r="AA485" s="2" t="str">
        <f>IF(COUNT($A485)=0,"",IF(Z485="3E","3E",IF(Z485="","I",LOOKUP(Z485/AB$2,{0,0.4,0.45,0.5,0.55,0.6,0.65,0.7,0.75,0.8,1},{"F","D","C","C+","B-","B","B+","A-","A","A+"}))))</f>
        <v/>
      </c>
      <c r="AB485" s="99" t="str">
        <f>IF(COUNT($A485)=0,"",IF(Z485="","--",IF(Z485="3E","3E",LOOKUP(Z485/AB$2,{0,0.4,0.45,0.5,0.55,0.6,0.65,0.7,0.75,0.8,1},{0,2,2.25,2.5,2.75,3,3.25,3.5,3.75,4}))))</f>
        <v/>
      </c>
      <c r="AC485" s="5" t="str">
        <f>IF(COUNT($A485)=0,"",IF($A485&lt;&gt;DR!$B487,"ERR",DR!BG487))</f>
        <v/>
      </c>
      <c r="AD485" s="2" t="str">
        <f>IF(COUNT($A485)=0,"",IF(AC485="3E","3E",IF(AC485="","I",LOOKUP(AC485/AE$2,{0,0.4,0.45,0.5,0.55,0.6,0.65,0.7,0.75,0.8,1},{"F","D","C","C+","B-","B","B+","A-","A","A+"}))))</f>
        <v/>
      </c>
      <c r="AE485" s="99" t="str">
        <f>IF(COUNT($A485)=0,"",IF(AC485="","--",IF(AC485="3E","3E",LOOKUP(AC485/AE$2,{0,0.4,0.45,0.5,0.55,0.6,0.65,0.7,0.75,0.8,1},{0,2,2.25,2.5,2.75,3,3.25,3.5,3.75,4}))))</f>
        <v/>
      </c>
      <c r="AF485" s="5" t="str">
        <f>IF(COUNT($A485)=0,"",IF($A485&lt;&gt;DR!$B487,"ERR",DR!BQ487))</f>
        <v/>
      </c>
      <c r="AG485" s="2" t="str">
        <f>IF(COUNT($A485)=0,"",IF(AF485="3E","3E",IF(AF485="","I",LOOKUP(AF485/AH$2,{0,0.4,0.45,0.5,0.55,0.6,0.65,0.7,0.75,0.8,1},{"F","D","C","C+","B-","B","B+","A-","A","A+"}))))</f>
        <v/>
      </c>
      <c r="AH485" s="99" t="str">
        <f>IF(COUNT($A485)=0,"",IF(AF485="","--",IF(AF485="3E","3E",LOOKUP(AF485/AH$2,{0,0.4,0.45,0.5,0.55,0.6,0.65,0.7,0.75,0.8,1},{0,2,2.25,2.5,2.75,3,3.25,3.5,3.75,4}))))</f>
        <v/>
      </c>
      <c r="AI485" s="5" t="str">
        <f>IF(COUNT($A485)=0,"",IF($A485&lt;&gt;DR!$B487,"ERR",DR!BY487))</f>
        <v/>
      </c>
      <c r="AJ485" s="2" t="str">
        <f>IF(COUNT($A485)=0,"",IF(AI485="3E","3E",IF(AI485="","I",LOOKUP(AI485/AK$2,{0,0.4,0.45,0.5,0.55,0.6,0.65,0.7,0.75,0.8,1},{"F","D","C","C+","B-","B","B+","A-","A","A+"}))))</f>
        <v/>
      </c>
      <c r="AK485" s="103" t="str">
        <f>IF(COUNT($A485)=0,"",IF(AI485="","--",IF(AI485="3E","3E",LOOKUP(AI485/AK$2,{0,0.4,0.45,0.5,0.55,0.6,0.65,0.7,0.75,0.8,1},{0,2,2.25,2.5,2.75,3,3.25,3.5,3.75,4}))))</f>
        <v/>
      </c>
      <c r="AL485" s="94" t="str">
        <f>IFERROR(IF(COUNT($A485)=0,"",IF(COUNT(W485)=0,"--",IF(COUNTIF(B485:AK485,"3E")&gt;0,"3E",SUM(IF(D485&gt;=2,D485*$D$3),IF(G485&gt;=2,G485*$G$3),IF(J485&gt;=2,J485*$J$3),IF(M485&gt;=2,M485*$M$3),IF(P485&gt;=2,P485*$P$3),IF(S485&gt;=2,S485*$S$3),IF(V485&gt;=2,V485*$V$3),IF(Y485&gt;=2,Y485*$Y$3),IF(AB485&gt;=2,AB485*$AB$3),IF(AE485&gt;=2,AE485*$AE$3),IF(AH485&gt;=2,AH485*$AH$3),IF(AK485&gt;=2,AK485*$AK$3))))),"")</f>
        <v/>
      </c>
      <c r="AM485" s="4" t="str">
        <f>IF(COUNT($A485)=0,"",IF(COUNT(W485)=0,"--",IF(COUNTIF(B485:Y485,"3E")&gt;0,"3E",TRUNC(SUM(IF(N(D485)&gt;=2,D$3*D485,0),IF(N(G485)&gt;=2,G$3*G485,0),IF(N(J485)&gt;=2,J$3*J485,0),IF(N(M485)&gt;=2,M$3*M485,0),IF(N(P485)&gt;=2,P$3*P485,0),IF(N(S485)&gt;=2,S$3*S485,0),IF(N(AB485)&gt;=2,AB$3*AB485,0),IF(N(AE485)&gt;=2,AE$3*AE485,0),IF(N(AH485)&gt;=2,AH$3*AH485,0),IF(N(V485)&gt;=2,V$3*V485,0),IF(N(Y485)&gt;=2,Y$3*Y485,0))/TCP,3))))</f>
        <v/>
      </c>
      <c r="AN485" s="2" t="str">
        <f>IFERROR(IF(COUNT($A485)=0,"",IF(COUNT(W485)=0,"--",IF(COUNTIF(B485:AK485,"3E")&gt;0,"3E",SUM(IF(D485&gt;=2,$D$3),IF(G485&gt;=2,$G$3),IF(J485&gt;=2,$J$3),IF(M485&gt;=2,$M$3),IF(P485&gt;=2,$P$3),IF(S485&gt;=2,$S$3),IF(V485&gt;=2,$V$3),IF(Y485&gt;=2,$Y$3),IF(AB485&gt;=2,$AB$3),IF(AE485&gt;=2,$AE$3),IF(AH485&gt;=2,$AH$3),IF(AK485&gt;=2,$AK$3))))),"")</f>
        <v/>
      </c>
      <c r="AO485" s="2" t="str">
        <f>IF(AM485="3E","3E",IF(COUNT($A485)=0,"",IF(COUNT(AK485)=0,"I",LOOKUP(AM485,{0,2,2.25,2.5,2.75,3,3.25,3.5,3.75,4},{"F","D","C","C+","B-","B","B+","A-","A","A+"}))))</f>
        <v/>
      </c>
      <c r="AP485" s="2" t="str">
        <f>IF(AM485="3E","3E",IF(OR(COUNT($A485)=0,COUNT(W485)=0),"",IF(AND(Y485&gt;=2,AM485&gt;=2,AN485&gt;=28),"PASS","FAIL")))</f>
        <v/>
      </c>
      <c r="AQ485" s="2" t="str">
        <f>IF(COUNT($A485)=0,"",IF(AP485="3E","3E",IF(AP485="PASS",CONCATENATE(IF(N(D485)&lt;2,"411F,",""),IF(N(G485)&lt;2,"412F,",""),IF(N(J485)&lt;2,"413F,",""),IF(N(M485)&lt;2,"421F,",""),IF(N(P485)&lt;2,"422F,",""),IF(N(S485)&lt;2,"423F,",""),IF(N(AB485)&lt;2,"431F,",""),IF(N(AE485)&lt;2,"432F,",""),IF(N(AH485)&lt;2,"433F,","")),"")))</f>
        <v/>
      </c>
      <c r="AR485" s="6" t="str">
        <f t="shared" si="8"/>
        <v/>
      </c>
    </row>
    <row r="486" spans="1:44" ht="18.95" customHeight="1" x14ac:dyDescent="0.25">
      <c r="A486" s="93" t="str">
        <f>IF(DR!$B488="","",DR!$B488)</f>
        <v/>
      </c>
      <c r="B486" s="5" t="str">
        <f>IF(COUNT($A486)=0,"",IF($A486&lt;&gt;DR!$B488,"ERR",DR!J488))</f>
        <v/>
      </c>
      <c r="C486" s="2" t="str">
        <f>IF(COUNT($A486)=0,"",IF(B486="3E","3E",IF(B486="","I",LOOKUP(B486/D$2,{0,0.4,0.45,0.5,0.55,0.6,0.65,0.7,0.75,0.8,1},{"F","D","C","C+","B-","B","B+","A-","A","A+"}))))</f>
        <v/>
      </c>
      <c r="D486" s="99" t="str">
        <f>IF(COUNT($A486)=0,"",IF(B486="","--",IF(B486="3E","3E",LOOKUP(B486/D$2,{0,0.4,0.45,0.5,0.55,0.6,0.65,0.7,0.75,0.8,1},{0,2,2.25,2.5,2.75,3,3.25,3.5,3.75,4}))))</f>
        <v/>
      </c>
      <c r="E486" s="5" t="str">
        <f>IF(COUNT($A486)=0,"",IF($A486&lt;&gt;DR!$B488,"ERR",DR!R488))</f>
        <v/>
      </c>
      <c r="F486" s="2" t="str">
        <f>IF(COUNT($A486)=0,"",IF(E486="3E","3E",IF(E486="","I",LOOKUP(E486/G$2,{0,0.4,0.45,0.5,0.55,0.6,0.65,0.7,0.75,0.8,1},{"F","D","C","C+","B-","B","B+","A-","A","A+"}))))</f>
        <v/>
      </c>
      <c r="G486" s="99" t="str">
        <f>IF(COUNT($A486)=0,"",IF(E486="","--",IF(E486="3E","3E",LOOKUP(E486/G$2,{0,0.4,0.45,0.5,0.55,0.6,0.65,0.7,0.75,0.8,1},{0,2,2.25,2.5,2.75,3,3.25,3.5,3.75,4}))))</f>
        <v/>
      </c>
      <c r="H486" s="5" t="str">
        <f>IF(COUNT($A486)=0,"",IF($A486&lt;&gt;DR!$B488,"ERR",DR!Z488))</f>
        <v/>
      </c>
      <c r="I486" s="2" t="str">
        <f>IF(COUNT($A486)=0,"",IF(H486="3E","3E",IF(H486="","I",LOOKUP(H486/J$2,{0,0.4,0.45,0.5,0.55,0.6,0.65,0.7,0.75,0.8,1},{"F","D","C","C+","B-","B","B+","A-","A","A+"}))))</f>
        <v/>
      </c>
      <c r="J486" s="99" t="str">
        <f>IF(COUNT($A486)=0,"",IF(H486="","--",IF(H486="3E","3E",LOOKUP(H486/J$2,{0,0.4,0.45,0.5,0.55,0.6,0.65,0.7,0.75,0.8,1},{0,2,2.25,2.5,2.75,3,3.25,3.5,3.75,4}))))</f>
        <v/>
      </c>
      <c r="K486" s="5" t="str">
        <f>IF(COUNT($A486)=0,"",IF($A486&lt;&gt;DR!$B488,"ERR",DR!AH488))</f>
        <v/>
      </c>
      <c r="L486" s="2" t="str">
        <f>IF(COUNT($A486)=0,"",IF(K486="3E","3E",IF(K486="","I",LOOKUP(K486/M$2,{0,0.4,0.45,0.5,0.55,0.6,0.65,0.7,0.75,0.8,1},{"F","D","C","C+","B-","B","B+","A-","A","A+"}))))</f>
        <v/>
      </c>
      <c r="M486" s="99" t="str">
        <f>IF(COUNT($A486)=0,"",IF(K486="","--",IF(K486="3E","3E",LOOKUP(K486/M$2,{0,0.4,0.45,0.5,0.55,0.6,0.65,0.7,0.75,0.8,1},{0,2,2.25,2.5,2.75,3,3.25,3.5,3.75,4}))))</f>
        <v/>
      </c>
      <c r="N486" s="5" t="str">
        <f>IF(COUNT($A486)=0,"",IF($A486&lt;&gt;DR!$B488,"ERR",DR!AP488))</f>
        <v/>
      </c>
      <c r="O486" s="2" t="str">
        <f>IF(COUNT($A486)=0,"",IF(N486="3E","3E",IF(N486="","I",LOOKUP(N486/P$2,{0,0.4,0.45,0.5,0.55,0.6,0.65,0.7,0.75,0.8,1},{"F","D","C","C+","B-","B","B+","A-","A","A+"}))))</f>
        <v/>
      </c>
      <c r="P486" s="99" t="str">
        <f>IF(COUNT($A486)=0,"",IF(N486="","--",IF(N486="3E","3E",LOOKUP(N486/P$2,{0,0.4,0.45,0.5,0.55,0.6,0.65,0.7,0.75,0.8,1},{0,2,2.25,2.5,2.75,3,3.25,3.5,3.75,4}))))</f>
        <v/>
      </c>
      <c r="Q486" s="5" t="str">
        <f>IF(COUNT($A486)=0,"",IF($A486&lt;&gt;DR!$B488,"ERR",DR!AX488))</f>
        <v/>
      </c>
      <c r="R486" s="2" t="str">
        <f>IF(COUNT($A486)=0,"",IF(Q486="3E","3E",IF(Q486="","I",LOOKUP(Q486/S$2,{0,0.4,0.45,0.5,0.55,0.6,0.65,0.7,0.75,0.8,1},{"F","D","C","C+","B-","B","B+","A-","A","A+"}))))</f>
        <v/>
      </c>
      <c r="S486" s="99" t="str">
        <f>IF(COUNT($A486)=0,"",IF(Q486="","--",IF(Q486="3E","3E",LOOKUP(Q486/S$2,{0,0.4,0.45,0.5,0.55,0.6,0.65,0.7,0.75,0.8,1},{0,2,2.25,2.5,2.75,3,3.25,3.5,3.75,4}))))</f>
        <v/>
      </c>
      <c r="T486" s="5" t="str">
        <f>IF(OR(COUNT($A486)=0,DR!BZ488=""),"",IF($A486&lt;&gt;DR!$B488,"ERR",DR!BZ488))</f>
        <v/>
      </c>
      <c r="U486" s="2" t="str">
        <f>IF(COUNT($A486)=0,"",IF(T486="3E","3E",IF(T486="","I",LOOKUP(T486/V$2,{0,0.4,0.45,0.5,0.55,0.6,0.65,0.7,0.75,0.8,1},{"F","D","C","C+","B-","B","B+","A-","A","A+"}))))</f>
        <v/>
      </c>
      <c r="V486" s="99" t="str">
        <f>IF(COUNT($A486)=0,"",IF(T486="","--",IF(T486="3E","3E",LOOKUP(T486/V$2,{0,0.4,0.45,0.5,0.55,0.6,0.65,0.7,0.75,0.8,1},{0,2,2.25,2.5,2.75,3,3.25,3.5,3.75,4}))))</f>
        <v/>
      </c>
      <c r="W486" s="5" t="str">
        <f>IF(COUNT($A486)=0,"",IF($A486&lt;&gt;DR!$B488,"ERR",IF(DR!$A488="IM",DR!CL488,DR!CK488)))</f>
        <v/>
      </c>
      <c r="X486" s="2" t="str">
        <f>IF(COUNT($A486)=0,"",IF(W486="3E","3E",IF(W486="","I",LOOKUP(W486/Y$2,{0,0.4,0.45,0.5,0.55,0.6,0.65,0.7,0.75,0.8,1},{"F","D","C","C+","B-","B","B+","A-","A","A+"}))))</f>
        <v/>
      </c>
      <c r="Y486" s="99" t="str">
        <f>IF(COUNT($A486)=0,"",IF(W486="","--",IF(W486="3E","3E",LOOKUP(W486/Y$2,{0,0.4,0.45,0.5,0.55,0.6,0.65,0.7,0.75,0.8,1},{0,2,2.25,2.5,2.75,3,3.25,3.5,3.75,4}))))</f>
        <v/>
      </c>
      <c r="Z486" s="5" t="str">
        <f>IF(COUNT($A486)=0,"",IF($A486&lt;&gt;DR!$B488,"ERR",DR!BF488))</f>
        <v/>
      </c>
      <c r="AA486" s="2" t="str">
        <f>IF(COUNT($A486)=0,"",IF(Z486="3E","3E",IF(Z486="","I",LOOKUP(Z486/AB$2,{0,0.4,0.45,0.5,0.55,0.6,0.65,0.7,0.75,0.8,1},{"F","D","C","C+","B-","B","B+","A-","A","A+"}))))</f>
        <v/>
      </c>
      <c r="AB486" s="99" t="str">
        <f>IF(COUNT($A486)=0,"",IF(Z486="","--",IF(Z486="3E","3E",LOOKUP(Z486/AB$2,{0,0.4,0.45,0.5,0.55,0.6,0.65,0.7,0.75,0.8,1},{0,2,2.25,2.5,2.75,3,3.25,3.5,3.75,4}))))</f>
        <v/>
      </c>
      <c r="AC486" s="5" t="str">
        <f>IF(COUNT($A486)=0,"",IF($A486&lt;&gt;DR!$B488,"ERR",DR!BG488))</f>
        <v/>
      </c>
      <c r="AD486" s="2" t="str">
        <f>IF(COUNT($A486)=0,"",IF(AC486="3E","3E",IF(AC486="","I",LOOKUP(AC486/AE$2,{0,0.4,0.45,0.5,0.55,0.6,0.65,0.7,0.75,0.8,1},{"F","D","C","C+","B-","B","B+","A-","A","A+"}))))</f>
        <v/>
      </c>
      <c r="AE486" s="99" t="str">
        <f>IF(COUNT($A486)=0,"",IF(AC486="","--",IF(AC486="3E","3E",LOOKUP(AC486/AE$2,{0,0.4,0.45,0.5,0.55,0.6,0.65,0.7,0.75,0.8,1},{0,2,2.25,2.5,2.75,3,3.25,3.5,3.75,4}))))</f>
        <v/>
      </c>
      <c r="AF486" s="5" t="str">
        <f>IF(COUNT($A486)=0,"",IF($A486&lt;&gt;DR!$B488,"ERR",DR!BQ488))</f>
        <v/>
      </c>
      <c r="AG486" s="2" t="str">
        <f>IF(COUNT($A486)=0,"",IF(AF486="3E","3E",IF(AF486="","I",LOOKUP(AF486/AH$2,{0,0.4,0.45,0.5,0.55,0.6,0.65,0.7,0.75,0.8,1},{"F","D","C","C+","B-","B","B+","A-","A","A+"}))))</f>
        <v/>
      </c>
      <c r="AH486" s="99" t="str">
        <f>IF(COUNT($A486)=0,"",IF(AF486="","--",IF(AF486="3E","3E",LOOKUP(AF486/AH$2,{0,0.4,0.45,0.5,0.55,0.6,0.65,0.7,0.75,0.8,1},{0,2,2.25,2.5,2.75,3,3.25,3.5,3.75,4}))))</f>
        <v/>
      </c>
      <c r="AI486" s="5" t="str">
        <f>IF(COUNT($A486)=0,"",IF($A486&lt;&gt;DR!$B488,"ERR",DR!BY488))</f>
        <v/>
      </c>
      <c r="AJ486" s="2" t="str">
        <f>IF(COUNT($A486)=0,"",IF(AI486="3E","3E",IF(AI486="","I",LOOKUP(AI486/AK$2,{0,0.4,0.45,0.5,0.55,0.6,0.65,0.7,0.75,0.8,1},{"F","D","C","C+","B-","B","B+","A-","A","A+"}))))</f>
        <v/>
      </c>
      <c r="AK486" s="103" t="str">
        <f>IF(COUNT($A486)=0,"",IF(AI486="","--",IF(AI486="3E","3E",LOOKUP(AI486/AK$2,{0,0.4,0.45,0.5,0.55,0.6,0.65,0.7,0.75,0.8,1},{0,2,2.25,2.5,2.75,3,3.25,3.5,3.75,4}))))</f>
        <v/>
      </c>
      <c r="AL486" s="94" t="str">
        <f>IFERROR(IF(COUNT($A486)=0,"",IF(COUNT(W486)=0,"--",IF(COUNTIF(B486:AK486,"3E")&gt;0,"3E",SUM(IF(D486&gt;=2,D486*$D$3),IF(G486&gt;=2,G486*$G$3),IF(J486&gt;=2,J486*$J$3),IF(M486&gt;=2,M486*$M$3),IF(P486&gt;=2,P486*$P$3),IF(S486&gt;=2,S486*$S$3),IF(V486&gt;=2,V486*$V$3),IF(Y486&gt;=2,Y486*$Y$3),IF(AB486&gt;=2,AB486*$AB$3),IF(AE486&gt;=2,AE486*$AE$3),IF(AH486&gt;=2,AH486*$AH$3),IF(AK486&gt;=2,AK486*$AK$3))))),"")</f>
        <v/>
      </c>
      <c r="AM486" s="4" t="str">
        <f>IF(COUNT($A486)=0,"",IF(COUNT(W486)=0,"--",IF(COUNTIF(B486:Y486,"3E")&gt;0,"3E",TRUNC(SUM(IF(N(D486)&gt;=2,D$3*D486,0),IF(N(G486)&gt;=2,G$3*G486,0),IF(N(J486)&gt;=2,J$3*J486,0),IF(N(M486)&gt;=2,M$3*M486,0),IF(N(P486)&gt;=2,P$3*P486,0),IF(N(S486)&gt;=2,S$3*S486,0),IF(N(AB486)&gt;=2,AB$3*AB486,0),IF(N(AE486)&gt;=2,AE$3*AE486,0),IF(N(AH486)&gt;=2,AH$3*AH486,0),IF(N(V486)&gt;=2,V$3*V486,0),IF(N(Y486)&gt;=2,Y$3*Y486,0))/TCP,3))))</f>
        <v/>
      </c>
      <c r="AN486" s="2" t="str">
        <f>IFERROR(IF(COUNT($A486)=0,"",IF(COUNT(W486)=0,"--",IF(COUNTIF(B486:AK486,"3E")&gt;0,"3E",SUM(IF(D486&gt;=2,$D$3),IF(G486&gt;=2,$G$3),IF(J486&gt;=2,$J$3),IF(M486&gt;=2,$M$3),IF(P486&gt;=2,$P$3),IF(S486&gt;=2,$S$3),IF(V486&gt;=2,$V$3),IF(Y486&gt;=2,$Y$3),IF(AB486&gt;=2,$AB$3),IF(AE486&gt;=2,$AE$3),IF(AH486&gt;=2,$AH$3),IF(AK486&gt;=2,$AK$3))))),"")</f>
        <v/>
      </c>
      <c r="AO486" s="2" t="str">
        <f>IF(AM486="3E","3E",IF(COUNT($A486)=0,"",IF(COUNT(AK486)=0,"I",LOOKUP(AM486,{0,2,2.25,2.5,2.75,3,3.25,3.5,3.75,4},{"F","D","C","C+","B-","B","B+","A-","A","A+"}))))</f>
        <v/>
      </c>
      <c r="AP486" s="2" t="str">
        <f>IF(AM486="3E","3E",IF(OR(COUNT($A486)=0,COUNT(W486)=0),"",IF(AND(Y486&gt;=2,AM486&gt;=2,AN486&gt;=28),"PASS","FAIL")))</f>
        <v/>
      </c>
      <c r="AQ486" s="2" t="str">
        <f>IF(COUNT($A486)=0,"",IF(AP486="3E","3E",IF(AP486="PASS",CONCATENATE(IF(N(D486)&lt;2,"411F,",""),IF(N(G486)&lt;2,"412F,",""),IF(N(J486)&lt;2,"413F,",""),IF(N(M486)&lt;2,"421F,",""),IF(N(P486)&lt;2,"422F,",""),IF(N(S486)&lt;2,"423F,",""),IF(N(AB486)&lt;2,"431F,",""),IF(N(AE486)&lt;2,"432F,",""),IF(N(AH486)&lt;2,"433F,","")),"")))</f>
        <v/>
      </c>
      <c r="AR486" s="6" t="str">
        <f t="shared" si="8"/>
        <v/>
      </c>
    </row>
    <row r="487" spans="1:44" ht="18.95" customHeight="1" x14ac:dyDescent="0.25">
      <c r="A487" s="93" t="str">
        <f>IF(DR!$B489="","",DR!$B489)</f>
        <v/>
      </c>
      <c r="B487" s="5" t="str">
        <f>IF(COUNT($A487)=0,"",IF($A487&lt;&gt;DR!$B489,"ERR",DR!J489))</f>
        <v/>
      </c>
      <c r="C487" s="2" t="str">
        <f>IF(COUNT($A487)=0,"",IF(B487="3E","3E",IF(B487="","I",LOOKUP(B487/D$2,{0,0.4,0.45,0.5,0.55,0.6,0.65,0.7,0.75,0.8,1},{"F","D","C","C+","B-","B","B+","A-","A","A+"}))))</f>
        <v/>
      </c>
      <c r="D487" s="99" t="str">
        <f>IF(COUNT($A487)=0,"",IF(B487="","--",IF(B487="3E","3E",LOOKUP(B487/D$2,{0,0.4,0.45,0.5,0.55,0.6,0.65,0.7,0.75,0.8,1},{0,2,2.25,2.5,2.75,3,3.25,3.5,3.75,4}))))</f>
        <v/>
      </c>
      <c r="E487" s="5" t="str">
        <f>IF(COUNT($A487)=0,"",IF($A487&lt;&gt;DR!$B489,"ERR",DR!R489))</f>
        <v/>
      </c>
      <c r="F487" s="2" t="str">
        <f>IF(COUNT($A487)=0,"",IF(E487="3E","3E",IF(E487="","I",LOOKUP(E487/G$2,{0,0.4,0.45,0.5,0.55,0.6,0.65,0.7,0.75,0.8,1},{"F","D","C","C+","B-","B","B+","A-","A","A+"}))))</f>
        <v/>
      </c>
      <c r="G487" s="99" t="str">
        <f>IF(COUNT($A487)=0,"",IF(E487="","--",IF(E487="3E","3E",LOOKUP(E487/G$2,{0,0.4,0.45,0.5,0.55,0.6,0.65,0.7,0.75,0.8,1},{0,2,2.25,2.5,2.75,3,3.25,3.5,3.75,4}))))</f>
        <v/>
      </c>
      <c r="H487" s="5" t="str">
        <f>IF(COUNT($A487)=0,"",IF($A487&lt;&gt;DR!$B489,"ERR",DR!Z489))</f>
        <v/>
      </c>
      <c r="I487" s="2" t="str">
        <f>IF(COUNT($A487)=0,"",IF(H487="3E","3E",IF(H487="","I",LOOKUP(H487/J$2,{0,0.4,0.45,0.5,0.55,0.6,0.65,0.7,0.75,0.8,1},{"F","D","C","C+","B-","B","B+","A-","A","A+"}))))</f>
        <v/>
      </c>
      <c r="J487" s="99" t="str">
        <f>IF(COUNT($A487)=0,"",IF(H487="","--",IF(H487="3E","3E",LOOKUP(H487/J$2,{0,0.4,0.45,0.5,0.55,0.6,0.65,0.7,0.75,0.8,1},{0,2,2.25,2.5,2.75,3,3.25,3.5,3.75,4}))))</f>
        <v/>
      </c>
      <c r="K487" s="5" t="str">
        <f>IF(COUNT($A487)=0,"",IF($A487&lt;&gt;DR!$B489,"ERR",DR!AH489))</f>
        <v/>
      </c>
      <c r="L487" s="2" t="str">
        <f>IF(COUNT($A487)=0,"",IF(K487="3E","3E",IF(K487="","I",LOOKUP(K487/M$2,{0,0.4,0.45,0.5,0.55,0.6,0.65,0.7,0.75,0.8,1},{"F","D","C","C+","B-","B","B+","A-","A","A+"}))))</f>
        <v/>
      </c>
      <c r="M487" s="99" t="str">
        <f>IF(COUNT($A487)=0,"",IF(K487="","--",IF(K487="3E","3E",LOOKUP(K487/M$2,{0,0.4,0.45,0.5,0.55,0.6,0.65,0.7,0.75,0.8,1},{0,2,2.25,2.5,2.75,3,3.25,3.5,3.75,4}))))</f>
        <v/>
      </c>
      <c r="N487" s="5" t="str">
        <f>IF(COUNT($A487)=0,"",IF($A487&lt;&gt;DR!$B489,"ERR",DR!AP489))</f>
        <v/>
      </c>
      <c r="O487" s="2" t="str">
        <f>IF(COUNT($A487)=0,"",IF(N487="3E","3E",IF(N487="","I",LOOKUP(N487/P$2,{0,0.4,0.45,0.5,0.55,0.6,0.65,0.7,0.75,0.8,1},{"F","D","C","C+","B-","B","B+","A-","A","A+"}))))</f>
        <v/>
      </c>
      <c r="P487" s="99" t="str">
        <f>IF(COUNT($A487)=0,"",IF(N487="","--",IF(N487="3E","3E",LOOKUP(N487/P$2,{0,0.4,0.45,0.5,0.55,0.6,0.65,0.7,0.75,0.8,1},{0,2,2.25,2.5,2.75,3,3.25,3.5,3.75,4}))))</f>
        <v/>
      </c>
      <c r="Q487" s="5" t="str">
        <f>IF(COUNT($A487)=0,"",IF($A487&lt;&gt;DR!$B489,"ERR",DR!AX489))</f>
        <v/>
      </c>
      <c r="R487" s="2" t="str">
        <f>IF(COUNT($A487)=0,"",IF(Q487="3E","3E",IF(Q487="","I",LOOKUP(Q487/S$2,{0,0.4,0.45,0.5,0.55,0.6,0.65,0.7,0.75,0.8,1},{"F","D","C","C+","B-","B","B+","A-","A","A+"}))))</f>
        <v/>
      </c>
      <c r="S487" s="99" t="str">
        <f>IF(COUNT($A487)=0,"",IF(Q487="","--",IF(Q487="3E","3E",LOOKUP(Q487/S$2,{0,0.4,0.45,0.5,0.55,0.6,0.65,0.7,0.75,0.8,1},{0,2,2.25,2.5,2.75,3,3.25,3.5,3.75,4}))))</f>
        <v/>
      </c>
      <c r="T487" s="5" t="str">
        <f>IF(OR(COUNT($A487)=0,DR!BZ489=""),"",IF($A487&lt;&gt;DR!$B489,"ERR",DR!BZ489))</f>
        <v/>
      </c>
      <c r="U487" s="2" t="str">
        <f>IF(COUNT($A487)=0,"",IF(T487="3E","3E",IF(T487="","I",LOOKUP(T487/V$2,{0,0.4,0.45,0.5,0.55,0.6,0.65,0.7,0.75,0.8,1},{"F","D","C","C+","B-","B","B+","A-","A","A+"}))))</f>
        <v/>
      </c>
      <c r="V487" s="99" t="str">
        <f>IF(COUNT($A487)=0,"",IF(T487="","--",IF(T487="3E","3E",LOOKUP(T487/V$2,{0,0.4,0.45,0.5,0.55,0.6,0.65,0.7,0.75,0.8,1},{0,2,2.25,2.5,2.75,3,3.25,3.5,3.75,4}))))</f>
        <v/>
      </c>
      <c r="W487" s="5" t="str">
        <f>IF(COUNT($A487)=0,"",IF($A487&lt;&gt;DR!$B489,"ERR",IF(DR!$A489="IM",DR!CL489,DR!CK489)))</f>
        <v/>
      </c>
      <c r="X487" s="2" t="str">
        <f>IF(COUNT($A487)=0,"",IF(W487="3E","3E",IF(W487="","I",LOOKUP(W487/Y$2,{0,0.4,0.45,0.5,0.55,0.6,0.65,0.7,0.75,0.8,1},{"F","D","C","C+","B-","B","B+","A-","A","A+"}))))</f>
        <v/>
      </c>
      <c r="Y487" s="99" t="str">
        <f>IF(COUNT($A487)=0,"",IF(W487="","--",IF(W487="3E","3E",LOOKUP(W487/Y$2,{0,0.4,0.45,0.5,0.55,0.6,0.65,0.7,0.75,0.8,1},{0,2,2.25,2.5,2.75,3,3.25,3.5,3.75,4}))))</f>
        <v/>
      </c>
      <c r="Z487" s="5" t="str">
        <f>IF(COUNT($A487)=0,"",IF($A487&lt;&gt;DR!$B489,"ERR",DR!BF489))</f>
        <v/>
      </c>
      <c r="AA487" s="2" t="str">
        <f>IF(COUNT($A487)=0,"",IF(Z487="3E","3E",IF(Z487="","I",LOOKUP(Z487/AB$2,{0,0.4,0.45,0.5,0.55,0.6,0.65,0.7,0.75,0.8,1},{"F","D","C","C+","B-","B","B+","A-","A","A+"}))))</f>
        <v/>
      </c>
      <c r="AB487" s="99" t="str">
        <f>IF(COUNT($A487)=0,"",IF(Z487="","--",IF(Z487="3E","3E",LOOKUP(Z487/AB$2,{0,0.4,0.45,0.5,0.55,0.6,0.65,0.7,0.75,0.8,1},{0,2,2.25,2.5,2.75,3,3.25,3.5,3.75,4}))))</f>
        <v/>
      </c>
      <c r="AC487" s="5" t="str">
        <f>IF(COUNT($A487)=0,"",IF($A487&lt;&gt;DR!$B489,"ERR",DR!BG489))</f>
        <v/>
      </c>
      <c r="AD487" s="2" t="str">
        <f>IF(COUNT($A487)=0,"",IF(AC487="3E","3E",IF(AC487="","I",LOOKUP(AC487/AE$2,{0,0.4,0.45,0.5,0.55,0.6,0.65,0.7,0.75,0.8,1},{"F","D","C","C+","B-","B","B+","A-","A","A+"}))))</f>
        <v/>
      </c>
      <c r="AE487" s="99" t="str">
        <f>IF(COUNT($A487)=0,"",IF(AC487="","--",IF(AC487="3E","3E",LOOKUP(AC487/AE$2,{0,0.4,0.45,0.5,0.55,0.6,0.65,0.7,0.75,0.8,1},{0,2,2.25,2.5,2.75,3,3.25,3.5,3.75,4}))))</f>
        <v/>
      </c>
      <c r="AF487" s="5" t="str">
        <f>IF(COUNT($A487)=0,"",IF($A487&lt;&gt;DR!$B489,"ERR",DR!BQ489))</f>
        <v/>
      </c>
      <c r="AG487" s="2" t="str">
        <f>IF(COUNT($A487)=0,"",IF(AF487="3E","3E",IF(AF487="","I",LOOKUP(AF487/AH$2,{0,0.4,0.45,0.5,0.55,0.6,0.65,0.7,0.75,0.8,1},{"F","D","C","C+","B-","B","B+","A-","A","A+"}))))</f>
        <v/>
      </c>
      <c r="AH487" s="99" t="str">
        <f>IF(COUNT($A487)=0,"",IF(AF487="","--",IF(AF487="3E","3E",LOOKUP(AF487/AH$2,{0,0.4,0.45,0.5,0.55,0.6,0.65,0.7,0.75,0.8,1},{0,2,2.25,2.5,2.75,3,3.25,3.5,3.75,4}))))</f>
        <v/>
      </c>
      <c r="AI487" s="5" t="str">
        <f>IF(COUNT($A487)=0,"",IF($A487&lt;&gt;DR!$B489,"ERR",DR!BY489))</f>
        <v/>
      </c>
      <c r="AJ487" s="2" t="str">
        <f>IF(COUNT($A487)=0,"",IF(AI487="3E","3E",IF(AI487="","I",LOOKUP(AI487/AK$2,{0,0.4,0.45,0.5,0.55,0.6,0.65,0.7,0.75,0.8,1},{"F","D","C","C+","B-","B","B+","A-","A","A+"}))))</f>
        <v/>
      </c>
      <c r="AK487" s="103" t="str">
        <f>IF(COUNT($A487)=0,"",IF(AI487="","--",IF(AI487="3E","3E",LOOKUP(AI487/AK$2,{0,0.4,0.45,0.5,0.55,0.6,0.65,0.7,0.75,0.8,1},{0,2,2.25,2.5,2.75,3,3.25,3.5,3.75,4}))))</f>
        <v/>
      </c>
      <c r="AL487" s="94" t="str">
        <f>IFERROR(IF(COUNT($A487)=0,"",IF(COUNT(W487)=0,"--",IF(COUNTIF(B487:AK487,"3E")&gt;0,"3E",SUM(IF(D487&gt;=2,D487*$D$3),IF(G487&gt;=2,G487*$G$3),IF(J487&gt;=2,J487*$J$3),IF(M487&gt;=2,M487*$M$3),IF(P487&gt;=2,P487*$P$3),IF(S487&gt;=2,S487*$S$3),IF(V487&gt;=2,V487*$V$3),IF(Y487&gt;=2,Y487*$Y$3),IF(AB487&gt;=2,AB487*$AB$3),IF(AE487&gt;=2,AE487*$AE$3),IF(AH487&gt;=2,AH487*$AH$3),IF(AK487&gt;=2,AK487*$AK$3))))),"")</f>
        <v/>
      </c>
      <c r="AM487" s="4" t="str">
        <f>IF(COUNT($A487)=0,"",IF(COUNT(W487)=0,"--",IF(COUNTIF(B487:Y487,"3E")&gt;0,"3E",TRUNC(SUM(IF(N(D487)&gt;=2,D$3*D487,0),IF(N(G487)&gt;=2,G$3*G487,0),IF(N(J487)&gt;=2,J$3*J487,0),IF(N(M487)&gt;=2,M$3*M487,0),IF(N(P487)&gt;=2,P$3*P487,0),IF(N(S487)&gt;=2,S$3*S487,0),IF(N(AB487)&gt;=2,AB$3*AB487,0),IF(N(AE487)&gt;=2,AE$3*AE487,0),IF(N(AH487)&gt;=2,AH$3*AH487,0),IF(N(V487)&gt;=2,V$3*V487,0),IF(N(Y487)&gt;=2,Y$3*Y487,0))/TCP,3))))</f>
        <v/>
      </c>
      <c r="AN487" s="2" t="str">
        <f>IFERROR(IF(COUNT($A487)=0,"",IF(COUNT(W487)=0,"--",IF(COUNTIF(B487:AK487,"3E")&gt;0,"3E",SUM(IF(D487&gt;=2,$D$3),IF(G487&gt;=2,$G$3),IF(J487&gt;=2,$J$3),IF(M487&gt;=2,$M$3),IF(P487&gt;=2,$P$3),IF(S487&gt;=2,$S$3),IF(V487&gt;=2,$V$3),IF(Y487&gt;=2,$Y$3),IF(AB487&gt;=2,$AB$3),IF(AE487&gt;=2,$AE$3),IF(AH487&gt;=2,$AH$3),IF(AK487&gt;=2,$AK$3))))),"")</f>
        <v/>
      </c>
      <c r="AO487" s="2" t="str">
        <f>IF(AM487="3E","3E",IF(COUNT($A487)=0,"",IF(COUNT(AK487)=0,"I",LOOKUP(AM487,{0,2,2.25,2.5,2.75,3,3.25,3.5,3.75,4},{"F","D","C","C+","B-","B","B+","A-","A","A+"}))))</f>
        <v/>
      </c>
      <c r="AP487" s="2" t="str">
        <f>IF(AM487="3E","3E",IF(OR(COUNT($A487)=0,COUNT(W487)=0),"",IF(AND(Y487&gt;=2,AM487&gt;=2,AN487&gt;=28),"PASS","FAIL")))</f>
        <v/>
      </c>
      <c r="AQ487" s="2" t="str">
        <f>IF(COUNT($A487)=0,"",IF(AP487="3E","3E",IF(AP487="PASS",CONCATENATE(IF(N(D487)&lt;2,"411F,",""),IF(N(G487)&lt;2,"412F,",""),IF(N(J487)&lt;2,"413F,",""),IF(N(M487)&lt;2,"421F,",""),IF(N(P487)&lt;2,"422F,",""),IF(N(S487)&lt;2,"423F,",""),IF(N(AB487)&lt;2,"431F,",""),IF(N(AE487)&lt;2,"432F,",""),IF(N(AH487)&lt;2,"433F,","")),"")))</f>
        <v/>
      </c>
      <c r="AR487" s="6" t="str">
        <f t="shared" si="8"/>
        <v/>
      </c>
    </row>
    <row r="488" spans="1:44" ht="18.95" customHeight="1" x14ac:dyDescent="0.25">
      <c r="A488" s="93" t="str">
        <f>IF(DR!$B490="","",DR!$B490)</f>
        <v/>
      </c>
      <c r="B488" s="5" t="str">
        <f>IF(COUNT($A488)=0,"",IF($A488&lt;&gt;DR!$B490,"ERR",DR!J490))</f>
        <v/>
      </c>
      <c r="C488" s="2" t="str">
        <f>IF(COUNT($A488)=0,"",IF(B488="3E","3E",IF(B488="","I",LOOKUP(B488/D$2,{0,0.4,0.45,0.5,0.55,0.6,0.65,0.7,0.75,0.8,1},{"F","D","C","C+","B-","B","B+","A-","A","A+"}))))</f>
        <v/>
      </c>
      <c r="D488" s="99" t="str">
        <f>IF(COUNT($A488)=0,"",IF(B488="","--",IF(B488="3E","3E",LOOKUP(B488/D$2,{0,0.4,0.45,0.5,0.55,0.6,0.65,0.7,0.75,0.8,1},{0,2,2.25,2.5,2.75,3,3.25,3.5,3.75,4}))))</f>
        <v/>
      </c>
      <c r="E488" s="5" t="str">
        <f>IF(COUNT($A488)=0,"",IF($A488&lt;&gt;DR!$B490,"ERR",DR!R490))</f>
        <v/>
      </c>
      <c r="F488" s="2" t="str">
        <f>IF(COUNT($A488)=0,"",IF(E488="3E","3E",IF(E488="","I",LOOKUP(E488/G$2,{0,0.4,0.45,0.5,0.55,0.6,0.65,0.7,0.75,0.8,1},{"F","D","C","C+","B-","B","B+","A-","A","A+"}))))</f>
        <v/>
      </c>
      <c r="G488" s="99" t="str">
        <f>IF(COUNT($A488)=0,"",IF(E488="","--",IF(E488="3E","3E",LOOKUP(E488/G$2,{0,0.4,0.45,0.5,0.55,0.6,0.65,0.7,0.75,0.8,1},{0,2,2.25,2.5,2.75,3,3.25,3.5,3.75,4}))))</f>
        <v/>
      </c>
      <c r="H488" s="5" t="str">
        <f>IF(COUNT($A488)=0,"",IF($A488&lt;&gt;DR!$B490,"ERR",DR!Z490))</f>
        <v/>
      </c>
      <c r="I488" s="2" t="str">
        <f>IF(COUNT($A488)=0,"",IF(H488="3E","3E",IF(H488="","I",LOOKUP(H488/J$2,{0,0.4,0.45,0.5,0.55,0.6,0.65,0.7,0.75,0.8,1},{"F","D","C","C+","B-","B","B+","A-","A","A+"}))))</f>
        <v/>
      </c>
      <c r="J488" s="99" t="str">
        <f>IF(COUNT($A488)=0,"",IF(H488="","--",IF(H488="3E","3E",LOOKUP(H488/J$2,{0,0.4,0.45,0.5,0.55,0.6,0.65,0.7,0.75,0.8,1},{0,2,2.25,2.5,2.75,3,3.25,3.5,3.75,4}))))</f>
        <v/>
      </c>
      <c r="K488" s="5" t="str">
        <f>IF(COUNT($A488)=0,"",IF($A488&lt;&gt;DR!$B490,"ERR",DR!AH490))</f>
        <v/>
      </c>
      <c r="L488" s="2" t="str">
        <f>IF(COUNT($A488)=0,"",IF(K488="3E","3E",IF(K488="","I",LOOKUP(K488/M$2,{0,0.4,0.45,0.5,0.55,0.6,0.65,0.7,0.75,0.8,1},{"F","D","C","C+","B-","B","B+","A-","A","A+"}))))</f>
        <v/>
      </c>
      <c r="M488" s="99" t="str">
        <f>IF(COUNT($A488)=0,"",IF(K488="","--",IF(K488="3E","3E",LOOKUP(K488/M$2,{0,0.4,0.45,0.5,0.55,0.6,0.65,0.7,0.75,0.8,1},{0,2,2.25,2.5,2.75,3,3.25,3.5,3.75,4}))))</f>
        <v/>
      </c>
      <c r="N488" s="5" t="str">
        <f>IF(COUNT($A488)=0,"",IF($A488&lt;&gt;DR!$B490,"ERR",DR!AP490))</f>
        <v/>
      </c>
      <c r="O488" s="2" t="str">
        <f>IF(COUNT($A488)=0,"",IF(N488="3E","3E",IF(N488="","I",LOOKUP(N488/P$2,{0,0.4,0.45,0.5,0.55,0.6,0.65,0.7,0.75,0.8,1},{"F","D","C","C+","B-","B","B+","A-","A","A+"}))))</f>
        <v/>
      </c>
      <c r="P488" s="99" t="str">
        <f>IF(COUNT($A488)=0,"",IF(N488="","--",IF(N488="3E","3E",LOOKUP(N488/P$2,{0,0.4,0.45,0.5,0.55,0.6,0.65,0.7,0.75,0.8,1},{0,2,2.25,2.5,2.75,3,3.25,3.5,3.75,4}))))</f>
        <v/>
      </c>
      <c r="Q488" s="5" t="str">
        <f>IF(COUNT($A488)=0,"",IF($A488&lt;&gt;DR!$B490,"ERR",DR!AX490))</f>
        <v/>
      </c>
      <c r="R488" s="2" t="str">
        <f>IF(COUNT($A488)=0,"",IF(Q488="3E","3E",IF(Q488="","I",LOOKUP(Q488/S$2,{0,0.4,0.45,0.5,0.55,0.6,0.65,0.7,0.75,0.8,1},{"F","D","C","C+","B-","B","B+","A-","A","A+"}))))</f>
        <v/>
      </c>
      <c r="S488" s="99" t="str">
        <f>IF(COUNT($A488)=0,"",IF(Q488="","--",IF(Q488="3E","3E",LOOKUP(Q488/S$2,{0,0.4,0.45,0.5,0.55,0.6,0.65,0.7,0.75,0.8,1},{0,2,2.25,2.5,2.75,3,3.25,3.5,3.75,4}))))</f>
        <v/>
      </c>
      <c r="T488" s="5" t="str">
        <f>IF(OR(COUNT($A488)=0,DR!BZ490=""),"",IF($A488&lt;&gt;DR!$B490,"ERR",DR!BZ490))</f>
        <v/>
      </c>
      <c r="U488" s="2" t="str">
        <f>IF(COUNT($A488)=0,"",IF(T488="3E","3E",IF(T488="","I",LOOKUP(T488/V$2,{0,0.4,0.45,0.5,0.55,0.6,0.65,0.7,0.75,0.8,1},{"F","D","C","C+","B-","B","B+","A-","A","A+"}))))</f>
        <v/>
      </c>
      <c r="V488" s="99" t="str">
        <f>IF(COUNT($A488)=0,"",IF(T488="","--",IF(T488="3E","3E",LOOKUP(T488/V$2,{0,0.4,0.45,0.5,0.55,0.6,0.65,0.7,0.75,0.8,1},{0,2,2.25,2.5,2.75,3,3.25,3.5,3.75,4}))))</f>
        <v/>
      </c>
      <c r="W488" s="5" t="str">
        <f>IF(COUNT($A488)=0,"",IF($A488&lt;&gt;DR!$B490,"ERR",IF(DR!$A490="IM",DR!CL490,DR!CK490)))</f>
        <v/>
      </c>
      <c r="X488" s="2" t="str">
        <f>IF(COUNT($A488)=0,"",IF(W488="3E","3E",IF(W488="","I",LOOKUP(W488/Y$2,{0,0.4,0.45,0.5,0.55,0.6,0.65,0.7,0.75,0.8,1},{"F","D","C","C+","B-","B","B+","A-","A","A+"}))))</f>
        <v/>
      </c>
      <c r="Y488" s="99" t="str">
        <f>IF(COUNT($A488)=0,"",IF(W488="","--",IF(W488="3E","3E",LOOKUP(W488/Y$2,{0,0.4,0.45,0.5,0.55,0.6,0.65,0.7,0.75,0.8,1},{0,2,2.25,2.5,2.75,3,3.25,3.5,3.75,4}))))</f>
        <v/>
      </c>
      <c r="Z488" s="5" t="str">
        <f>IF(COUNT($A488)=0,"",IF($A488&lt;&gt;DR!$B490,"ERR",DR!BF490))</f>
        <v/>
      </c>
      <c r="AA488" s="2" t="str">
        <f>IF(COUNT($A488)=0,"",IF(Z488="3E","3E",IF(Z488="","I",LOOKUP(Z488/AB$2,{0,0.4,0.45,0.5,0.55,0.6,0.65,0.7,0.75,0.8,1},{"F","D","C","C+","B-","B","B+","A-","A","A+"}))))</f>
        <v/>
      </c>
      <c r="AB488" s="99" t="str">
        <f>IF(COUNT($A488)=0,"",IF(Z488="","--",IF(Z488="3E","3E",LOOKUP(Z488/AB$2,{0,0.4,0.45,0.5,0.55,0.6,0.65,0.7,0.75,0.8,1},{0,2,2.25,2.5,2.75,3,3.25,3.5,3.75,4}))))</f>
        <v/>
      </c>
      <c r="AC488" s="5" t="str">
        <f>IF(COUNT($A488)=0,"",IF($A488&lt;&gt;DR!$B490,"ERR",DR!BG490))</f>
        <v/>
      </c>
      <c r="AD488" s="2" t="str">
        <f>IF(COUNT($A488)=0,"",IF(AC488="3E","3E",IF(AC488="","I",LOOKUP(AC488/AE$2,{0,0.4,0.45,0.5,0.55,0.6,0.65,0.7,0.75,0.8,1},{"F","D","C","C+","B-","B","B+","A-","A","A+"}))))</f>
        <v/>
      </c>
      <c r="AE488" s="99" t="str">
        <f>IF(COUNT($A488)=0,"",IF(AC488="","--",IF(AC488="3E","3E",LOOKUP(AC488/AE$2,{0,0.4,0.45,0.5,0.55,0.6,0.65,0.7,0.75,0.8,1},{0,2,2.25,2.5,2.75,3,3.25,3.5,3.75,4}))))</f>
        <v/>
      </c>
      <c r="AF488" s="5" t="str">
        <f>IF(COUNT($A488)=0,"",IF($A488&lt;&gt;DR!$B490,"ERR",DR!BQ490))</f>
        <v/>
      </c>
      <c r="AG488" s="2" t="str">
        <f>IF(COUNT($A488)=0,"",IF(AF488="3E","3E",IF(AF488="","I",LOOKUP(AF488/AH$2,{0,0.4,0.45,0.5,0.55,0.6,0.65,0.7,0.75,0.8,1},{"F","D","C","C+","B-","B","B+","A-","A","A+"}))))</f>
        <v/>
      </c>
      <c r="AH488" s="99" t="str">
        <f>IF(COUNT($A488)=0,"",IF(AF488="","--",IF(AF488="3E","3E",LOOKUP(AF488/AH$2,{0,0.4,0.45,0.5,0.55,0.6,0.65,0.7,0.75,0.8,1},{0,2,2.25,2.5,2.75,3,3.25,3.5,3.75,4}))))</f>
        <v/>
      </c>
      <c r="AI488" s="5" t="str">
        <f>IF(COUNT($A488)=0,"",IF($A488&lt;&gt;DR!$B490,"ERR",DR!BY490))</f>
        <v/>
      </c>
      <c r="AJ488" s="2" t="str">
        <f>IF(COUNT($A488)=0,"",IF(AI488="3E","3E",IF(AI488="","I",LOOKUP(AI488/AK$2,{0,0.4,0.45,0.5,0.55,0.6,0.65,0.7,0.75,0.8,1},{"F","D","C","C+","B-","B","B+","A-","A","A+"}))))</f>
        <v/>
      </c>
      <c r="AK488" s="103" t="str">
        <f>IF(COUNT($A488)=0,"",IF(AI488="","--",IF(AI488="3E","3E",LOOKUP(AI488/AK$2,{0,0.4,0.45,0.5,0.55,0.6,0.65,0.7,0.75,0.8,1},{0,2,2.25,2.5,2.75,3,3.25,3.5,3.75,4}))))</f>
        <v/>
      </c>
      <c r="AL488" s="94" t="str">
        <f>IFERROR(IF(COUNT($A488)=0,"",IF(COUNT(W488)=0,"--",IF(COUNTIF(B488:AK488,"3E")&gt;0,"3E",SUM(IF(D488&gt;=2,D488*$D$3),IF(G488&gt;=2,G488*$G$3),IF(J488&gt;=2,J488*$J$3),IF(M488&gt;=2,M488*$M$3),IF(P488&gt;=2,P488*$P$3),IF(S488&gt;=2,S488*$S$3),IF(V488&gt;=2,V488*$V$3),IF(Y488&gt;=2,Y488*$Y$3),IF(AB488&gt;=2,AB488*$AB$3),IF(AE488&gt;=2,AE488*$AE$3),IF(AH488&gt;=2,AH488*$AH$3),IF(AK488&gt;=2,AK488*$AK$3))))),"")</f>
        <v/>
      </c>
      <c r="AM488" s="4" t="str">
        <f>IF(COUNT($A488)=0,"",IF(COUNT(W488)=0,"--",IF(COUNTIF(B488:Y488,"3E")&gt;0,"3E",TRUNC(SUM(IF(N(D488)&gt;=2,D$3*D488,0),IF(N(G488)&gt;=2,G$3*G488,0),IF(N(J488)&gt;=2,J$3*J488,0),IF(N(M488)&gt;=2,M$3*M488,0),IF(N(P488)&gt;=2,P$3*P488,0),IF(N(S488)&gt;=2,S$3*S488,0),IF(N(AB488)&gt;=2,AB$3*AB488,0),IF(N(AE488)&gt;=2,AE$3*AE488,0),IF(N(AH488)&gt;=2,AH$3*AH488,0),IF(N(V488)&gt;=2,V$3*V488,0),IF(N(Y488)&gt;=2,Y$3*Y488,0))/TCP,3))))</f>
        <v/>
      </c>
      <c r="AN488" s="2" t="str">
        <f>IFERROR(IF(COUNT($A488)=0,"",IF(COUNT(W488)=0,"--",IF(COUNTIF(B488:AK488,"3E")&gt;0,"3E",SUM(IF(D488&gt;=2,$D$3),IF(G488&gt;=2,$G$3),IF(J488&gt;=2,$J$3),IF(M488&gt;=2,$M$3),IF(P488&gt;=2,$P$3),IF(S488&gt;=2,$S$3),IF(V488&gt;=2,$V$3),IF(Y488&gt;=2,$Y$3),IF(AB488&gt;=2,$AB$3),IF(AE488&gt;=2,$AE$3),IF(AH488&gt;=2,$AH$3),IF(AK488&gt;=2,$AK$3))))),"")</f>
        <v/>
      </c>
      <c r="AO488" s="2" t="str">
        <f>IF(AM488="3E","3E",IF(COUNT($A488)=0,"",IF(COUNT(AK488)=0,"I",LOOKUP(AM488,{0,2,2.25,2.5,2.75,3,3.25,3.5,3.75,4},{"F","D","C","C+","B-","B","B+","A-","A","A+"}))))</f>
        <v/>
      </c>
      <c r="AP488" s="2" t="str">
        <f>IF(AM488="3E","3E",IF(OR(COUNT($A488)=0,COUNT(W488)=0),"",IF(AND(Y488&gt;=2,AM488&gt;=2,AN488&gt;=28),"PASS","FAIL")))</f>
        <v/>
      </c>
      <c r="AQ488" s="2" t="str">
        <f>IF(COUNT($A488)=0,"",IF(AP488="3E","3E",IF(AP488="PASS",CONCATENATE(IF(N(D488)&lt;2,"411F,",""),IF(N(G488)&lt;2,"412F,",""),IF(N(J488)&lt;2,"413F,",""),IF(N(M488)&lt;2,"421F,",""),IF(N(P488)&lt;2,"422F,",""),IF(N(S488)&lt;2,"423F,",""),IF(N(AB488)&lt;2,"431F,",""),IF(N(AE488)&lt;2,"432F,",""),IF(N(AH488)&lt;2,"433F,","")),"")))</f>
        <v/>
      </c>
      <c r="AR488" s="6" t="str">
        <f t="shared" si="8"/>
        <v/>
      </c>
    </row>
    <row r="489" spans="1:44" ht="18.95" customHeight="1" x14ac:dyDescent="0.25">
      <c r="A489" s="93" t="str">
        <f>IF(DR!$B491="","",DR!$B491)</f>
        <v/>
      </c>
      <c r="B489" s="5" t="str">
        <f>IF(COUNT($A489)=0,"",IF($A489&lt;&gt;DR!$B491,"ERR",DR!J491))</f>
        <v/>
      </c>
      <c r="C489" s="2" t="str">
        <f>IF(COUNT($A489)=0,"",IF(B489="3E","3E",IF(B489="","I",LOOKUP(B489/D$2,{0,0.4,0.45,0.5,0.55,0.6,0.65,0.7,0.75,0.8,1},{"F","D","C","C+","B-","B","B+","A-","A","A+"}))))</f>
        <v/>
      </c>
      <c r="D489" s="99" t="str">
        <f>IF(COUNT($A489)=0,"",IF(B489="","--",IF(B489="3E","3E",LOOKUP(B489/D$2,{0,0.4,0.45,0.5,0.55,0.6,0.65,0.7,0.75,0.8,1},{0,2,2.25,2.5,2.75,3,3.25,3.5,3.75,4}))))</f>
        <v/>
      </c>
      <c r="E489" s="5" t="str">
        <f>IF(COUNT($A489)=0,"",IF($A489&lt;&gt;DR!$B491,"ERR",DR!R491))</f>
        <v/>
      </c>
      <c r="F489" s="2" t="str">
        <f>IF(COUNT($A489)=0,"",IF(E489="3E","3E",IF(E489="","I",LOOKUP(E489/G$2,{0,0.4,0.45,0.5,0.55,0.6,0.65,0.7,0.75,0.8,1},{"F","D","C","C+","B-","B","B+","A-","A","A+"}))))</f>
        <v/>
      </c>
      <c r="G489" s="99" t="str">
        <f>IF(COUNT($A489)=0,"",IF(E489="","--",IF(E489="3E","3E",LOOKUP(E489/G$2,{0,0.4,0.45,0.5,0.55,0.6,0.65,0.7,0.75,0.8,1},{0,2,2.25,2.5,2.75,3,3.25,3.5,3.75,4}))))</f>
        <v/>
      </c>
      <c r="H489" s="5" t="str">
        <f>IF(COUNT($A489)=0,"",IF($A489&lt;&gt;DR!$B491,"ERR",DR!Z491))</f>
        <v/>
      </c>
      <c r="I489" s="2" t="str">
        <f>IF(COUNT($A489)=0,"",IF(H489="3E","3E",IF(H489="","I",LOOKUP(H489/J$2,{0,0.4,0.45,0.5,0.55,0.6,0.65,0.7,0.75,0.8,1},{"F","D","C","C+","B-","B","B+","A-","A","A+"}))))</f>
        <v/>
      </c>
      <c r="J489" s="99" t="str">
        <f>IF(COUNT($A489)=0,"",IF(H489="","--",IF(H489="3E","3E",LOOKUP(H489/J$2,{0,0.4,0.45,0.5,0.55,0.6,0.65,0.7,0.75,0.8,1},{0,2,2.25,2.5,2.75,3,3.25,3.5,3.75,4}))))</f>
        <v/>
      </c>
      <c r="K489" s="5" t="str">
        <f>IF(COUNT($A489)=0,"",IF($A489&lt;&gt;DR!$B491,"ERR",DR!AH491))</f>
        <v/>
      </c>
      <c r="L489" s="2" t="str">
        <f>IF(COUNT($A489)=0,"",IF(K489="3E","3E",IF(K489="","I",LOOKUP(K489/M$2,{0,0.4,0.45,0.5,0.55,0.6,0.65,0.7,0.75,0.8,1},{"F","D","C","C+","B-","B","B+","A-","A","A+"}))))</f>
        <v/>
      </c>
      <c r="M489" s="99" t="str">
        <f>IF(COUNT($A489)=0,"",IF(K489="","--",IF(K489="3E","3E",LOOKUP(K489/M$2,{0,0.4,0.45,0.5,0.55,0.6,0.65,0.7,0.75,0.8,1},{0,2,2.25,2.5,2.75,3,3.25,3.5,3.75,4}))))</f>
        <v/>
      </c>
      <c r="N489" s="5" t="str">
        <f>IF(COUNT($A489)=0,"",IF($A489&lt;&gt;DR!$B491,"ERR",DR!AP491))</f>
        <v/>
      </c>
      <c r="O489" s="2" t="str">
        <f>IF(COUNT($A489)=0,"",IF(N489="3E","3E",IF(N489="","I",LOOKUP(N489/P$2,{0,0.4,0.45,0.5,0.55,0.6,0.65,0.7,0.75,0.8,1},{"F","D","C","C+","B-","B","B+","A-","A","A+"}))))</f>
        <v/>
      </c>
      <c r="P489" s="99" t="str">
        <f>IF(COUNT($A489)=0,"",IF(N489="","--",IF(N489="3E","3E",LOOKUP(N489/P$2,{0,0.4,0.45,0.5,0.55,0.6,0.65,0.7,0.75,0.8,1},{0,2,2.25,2.5,2.75,3,3.25,3.5,3.75,4}))))</f>
        <v/>
      </c>
      <c r="Q489" s="5" t="str">
        <f>IF(COUNT($A489)=0,"",IF($A489&lt;&gt;DR!$B491,"ERR",DR!AX491))</f>
        <v/>
      </c>
      <c r="R489" s="2" t="str">
        <f>IF(COUNT($A489)=0,"",IF(Q489="3E","3E",IF(Q489="","I",LOOKUP(Q489/S$2,{0,0.4,0.45,0.5,0.55,0.6,0.65,0.7,0.75,0.8,1},{"F","D","C","C+","B-","B","B+","A-","A","A+"}))))</f>
        <v/>
      </c>
      <c r="S489" s="99" t="str">
        <f>IF(COUNT($A489)=0,"",IF(Q489="","--",IF(Q489="3E","3E",LOOKUP(Q489/S$2,{0,0.4,0.45,0.5,0.55,0.6,0.65,0.7,0.75,0.8,1},{0,2,2.25,2.5,2.75,3,3.25,3.5,3.75,4}))))</f>
        <v/>
      </c>
      <c r="T489" s="5" t="str">
        <f>IF(OR(COUNT($A489)=0,DR!BZ491=""),"",IF($A489&lt;&gt;DR!$B491,"ERR",DR!BZ491))</f>
        <v/>
      </c>
      <c r="U489" s="2" t="str">
        <f>IF(COUNT($A489)=0,"",IF(T489="3E","3E",IF(T489="","I",LOOKUP(T489/V$2,{0,0.4,0.45,0.5,0.55,0.6,0.65,0.7,0.75,0.8,1},{"F","D","C","C+","B-","B","B+","A-","A","A+"}))))</f>
        <v/>
      </c>
      <c r="V489" s="99" t="str">
        <f>IF(COUNT($A489)=0,"",IF(T489="","--",IF(T489="3E","3E",LOOKUP(T489/V$2,{0,0.4,0.45,0.5,0.55,0.6,0.65,0.7,0.75,0.8,1},{0,2,2.25,2.5,2.75,3,3.25,3.5,3.75,4}))))</f>
        <v/>
      </c>
      <c r="W489" s="5" t="str">
        <f>IF(COUNT($A489)=0,"",IF($A489&lt;&gt;DR!$B491,"ERR",IF(DR!$A491="IM",DR!CL491,DR!CK491)))</f>
        <v/>
      </c>
      <c r="X489" s="2" t="str">
        <f>IF(COUNT($A489)=0,"",IF(W489="3E","3E",IF(W489="","I",LOOKUP(W489/Y$2,{0,0.4,0.45,0.5,0.55,0.6,0.65,0.7,0.75,0.8,1},{"F","D","C","C+","B-","B","B+","A-","A","A+"}))))</f>
        <v/>
      </c>
      <c r="Y489" s="99" t="str">
        <f>IF(COUNT($A489)=0,"",IF(W489="","--",IF(W489="3E","3E",LOOKUP(W489/Y$2,{0,0.4,0.45,0.5,0.55,0.6,0.65,0.7,0.75,0.8,1},{0,2,2.25,2.5,2.75,3,3.25,3.5,3.75,4}))))</f>
        <v/>
      </c>
      <c r="Z489" s="5" t="str">
        <f>IF(COUNT($A489)=0,"",IF($A489&lt;&gt;DR!$B491,"ERR",DR!BF491))</f>
        <v/>
      </c>
      <c r="AA489" s="2" t="str">
        <f>IF(COUNT($A489)=0,"",IF(Z489="3E","3E",IF(Z489="","I",LOOKUP(Z489/AB$2,{0,0.4,0.45,0.5,0.55,0.6,0.65,0.7,0.75,0.8,1},{"F","D","C","C+","B-","B","B+","A-","A","A+"}))))</f>
        <v/>
      </c>
      <c r="AB489" s="99" t="str">
        <f>IF(COUNT($A489)=0,"",IF(Z489="","--",IF(Z489="3E","3E",LOOKUP(Z489/AB$2,{0,0.4,0.45,0.5,0.55,0.6,0.65,0.7,0.75,0.8,1},{0,2,2.25,2.5,2.75,3,3.25,3.5,3.75,4}))))</f>
        <v/>
      </c>
      <c r="AC489" s="5" t="str">
        <f>IF(COUNT($A489)=0,"",IF($A489&lt;&gt;DR!$B491,"ERR",DR!BG491))</f>
        <v/>
      </c>
      <c r="AD489" s="2" t="str">
        <f>IF(COUNT($A489)=0,"",IF(AC489="3E","3E",IF(AC489="","I",LOOKUP(AC489/AE$2,{0,0.4,0.45,0.5,0.55,0.6,0.65,0.7,0.75,0.8,1},{"F","D","C","C+","B-","B","B+","A-","A","A+"}))))</f>
        <v/>
      </c>
      <c r="AE489" s="99" t="str">
        <f>IF(COUNT($A489)=0,"",IF(AC489="","--",IF(AC489="3E","3E",LOOKUP(AC489/AE$2,{0,0.4,0.45,0.5,0.55,0.6,0.65,0.7,0.75,0.8,1},{0,2,2.25,2.5,2.75,3,3.25,3.5,3.75,4}))))</f>
        <v/>
      </c>
      <c r="AF489" s="5" t="str">
        <f>IF(COUNT($A489)=0,"",IF($A489&lt;&gt;DR!$B491,"ERR",DR!BQ491))</f>
        <v/>
      </c>
      <c r="AG489" s="2" t="str">
        <f>IF(COUNT($A489)=0,"",IF(AF489="3E","3E",IF(AF489="","I",LOOKUP(AF489/AH$2,{0,0.4,0.45,0.5,0.55,0.6,0.65,0.7,0.75,0.8,1},{"F","D","C","C+","B-","B","B+","A-","A","A+"}))))</f>
        <v/>
      </c>
      <c r="AH489" s="99" t="str">
        <f>IF(COUNT($A489)=0,"",IF(AF489="","--",IF(AF489="3E","3E",LOOKUP(AF489/AH$2,{0,0.4,0.45,0.5,0.55,0.6,0.65,0.7,0.75,0.8,1},{0,2,2.25,2.5,2.75,3,3.25,3.5,3.75,4}))))</f>
        <v/>
      </c>
      <c r="AI489" s="5" t="str">
        <f>IF(COUNT($A489)=0,"",IF($A489&lt;&gt;DR!$B491,"ERR",DR!BY491))</f>
        <v/>
      </c>
      <c r="AJ489" s="2" t="str">
        <f>IF(COUNT($A489)=0,"",IF(AI489="3E","3E",IF(AI489="","I",LOOKUP(AI489/AK$2,{0,0.4,0.45,0.5,0.55,0.6,0.65,0.7,0.75,0.8,1},{"F","D","C","C+","B-","B","B+","A-","A","A+"}))))</f>
        <v/>
      </c>
      <c r="AK489" s="103" t="str">
        <f>IF(COUNT($A489)=0,"",IF(AI489="","--",IF(AI489="3E","3E",LOOKUP(AI489/AK$2,{0,0.4,0.45,0.5,0.55,0.6,0.65,0.7,0.75,0.8,1},{0,2,2.25,2.5,2.75,3,3.25,3.5,3.75,4}))))</f>
        <v/>
      </c>
      <c r="AL489" s="94" t="str">
        <f>IFERROR(IF(COUNT($A489)=0,"",IF(COUNT(W489)=0,"--",IF(COUNTIF(B489:AK489,"3E")&gt;0,"3E",SUM(IF(D489&gt;=2,D489*$D$3),IF(G489&gt;=2,G489*$G$3),IF(J489&gt;=2,J489*$J$3),IF(M489&gt;=2,M489*$M$3),IF(P489&gt;=2,P489*$P$3),IF(S489&gt;=2,S489*$S$3),IF(V489&gt;=2,V489*$V$3),IF(Y489&gt;=2,Y489*$Y$3),IF(AB489&gt;=2,AB489*$AB$3),IF(AE489&gt;=2,AE489*$AE$3),IF(AH489&gt;=2,AH489*$AH$3),IF(AK489&gt;=2,AK489*$AK$3))))),"")</f>
        <v/>
      </c>
      <c r="AM489" s="4" t="str">
        <f>IF(COUNT($A489)=0,"",IF(COUNT(W489)=0,"--",IF(COUNTIF(B489:Y489,"3E")&gt;0,"3E",TRUNC(SUM(IF(N(D489)&gt;=2,D$3*D489,0),IF(N(G489)&gt;=2,G$3*G489,0),IF(N(J489)&gt;=2,J$3*J489,0),IF(N(M489)&gt;=2,M$3*M489,0),IF(N(P489)&gt;=2,P$3*P489,0),IF(N(S489)&gt;=2,S$3*S489,0),IF(N(AB489)&gt;=2,AB$3*AB489,0),IF(N(AE489)&gt;=2,AE$3*AE489,0),IF(N(AH489)&gt;=2,AH$3*AH489,0),IF(N(V489)&gt;=2,V$3*V489,0),IF(N(Y489)&gt;=2,Y$3*Y489,0))/TCP,3))))</f>
        <v/>
      </c>
      <c r="AN489" s="2" t="str">
        <f>IFERROR(IF(COUNT($A489)=0,"",IF(COUNT(W489)=0,"--",IF(COUNTIF(B489:AK489,"3E")&gt;0,"3E",SUM(IF(D489&gt;=2,$D$3),IF(G489&gt;=2,$G$3),IF(J489&gt;=2,$J$3),IF(M489&gt;=2,$M$3),IF(P489&gt;=2,$P$3),IF(S489&gt;=2,$S$3),IF(V489&gt;=2,$V$3),IF(Y489&gt;=2,$Y$3),IF(AB489&gt;=2,$AB$3),IF(AE489&gt;=2,$AE$3),IF(AH489&gt;=2,$AH$3),IF(AK489&gt;=2,$AK$3))))),"")</f>
        <v/>
      </c>
      <c r="AO489" s="2" t="str">
        <f>IF(AM489="3E","3E",IF(COUNT($A489)=0,"",IF(COUNT(AK489)=0,"I",LOOKUP(AM489,{0,2,2.25,2.5,2.75,3,3.25,3.5,3.75,4},{"F","D","C","C+","B-","B","B+","A-","A","A+"}))))</f>
        <v/>
      </c>
      <c r="AP489" s="2" t="str">
        <f>IF(AM489="3E","3E",IF(OR(COUNT($A489)=0,COUNT(W489)=0),"",IF(AND(Y489&gt;=2,AM489&gt;=2,AN489&gt;=28),"PASS","FAIL")))</f>
        <v/>
      </c>
      <c r="AQ489" s="2" t="str">
        <f>IF(COUNT($A489)=0,"",IF(AP489="3E","3E",IF(AP489="PASS",CONCATENATE(IF(N(D489)&lt;2,"411F,",""),IF(N(G489)&lt;2,"412F,",""),IF(N(J489)&lt;2,"413F,",""),IF(N(M489)&lt;2,"421F,",""),IF(N(P489)&lt;2,"422F,",""),IF(N(S489)&lt;2,"423F,",""),IF(N(AB489)&lt;2,"431F,",""),IF(N(AE489)&lt;2,"432F,",""),IF(N(AH489)&lt;2,"433F,","")),"")))</f>
        <v/>
      </c>
      <c r="AR489" s="6" t="str">
        <f t="shared" si="8"/>
        <v/>
      </c>
    </row>
    <row r="490" spans="1:44" ht="18.95" customHeight="1" x14ac:dyDescent="0.25">
      <c r="A490" s="93" t="str">
        <f>IF(DR!$B492="","",DR!$B492)</f>
        <v/>
      </c>
      <c r="B490" s="5" t="str">
        <f>IF(COUNT($A490)=0,"",IF($A490&lt;&gt;DR!$B492,"ERR",DR!J492))</f>
        <v/>
      </c>
      <c r="C490" s="2" t="str">
        <f>IF(COUNT($A490)=0,"",IF(B490="3E","3E",IF(B490="","I",LOOKUP(B490/D$2,{0,0.4,0.45,0.5,0.55,0.6,0.65,0.7,0.75,0.8,1},{"F","D","C","C+","B-","B","B+","A-","A","A+"}))))</f>
        <v/>
      </c>
      <c r="D490" s="99" t="str">
        <f>IF(COUNT($A490)=0,"",IF(B490="","--",IF(B490="3E","3E",LOOKUP(B490/D$2,{0,0.4,0.45,0.5,0.55,0.6,0.65,0.7,0.75,0.8,1},{0,2,2.25,2.5,2.75,3,3.25,3.5,3.75,4}))))</f>
        <v/>
      </c>
      <c r="E490" s="5" t="str">
        <f>IF(COUNT($A490)=0,"",IF($A490&lt;&gt;DR!$B492,"ERR",DR!R492))</f>
        <v/>
      </c>
      <c r="F490" s="2" t="str">
        <f>IF(COUNT($A490)=0,"",IF(E490="3E","3E",IF(E490="","I",LOOKUP(E490/G$2,{0,0.4,0.45,0.5,0.55,0.6,0.65,0.7,0.75,0.8,1},{"F","D","C","C+","B-","B","B+","A-","A","A+"}))))</f>
        <v/>
      </c>
      <c r="G490" s="99" t="str">
        <f>IF(COUNT($A490)=0,"",IF(E490="","--",IF(E490="3E","3E",LOOKUP(E490/G$2,{0,0.4,0.45,0.5,0.55,0.6,0.65,0.7,0.75,0.8,1},{0,2,2.25,2.5,2.75,3,3.25,3.5,3.75,4}))))</f>
        <v/>
      </c>
      <c r="H490" s="5" t="str">
        <f>IF(COUNT($A490)=0,"",IF($A490&lt;&gt;DR!$B492,"ERR",DR!Z492))</f>
        <v/>
      </c>
      <c r="I490" s="2" t="str">
        <f>IF(COUNT($A490)=0,"",IF(H490="3E","3E",IF(H490="","I",LOOKUP(H490/J$2,{0,0.4,0.45,0.5,0.55,0.6,0.65,0.7,0.75,0.8,1},{"F","D","C","C+","B-","B","B+","A-","A","A+"}))))</f>
        <v/>
      </c>
      <c r="J490" s="99" t="str">
        <f>IF(COUNT($A490)=0,"",IF(H490="","--",IF(H490="3E","3E",LOOKUP(H490/J$2,{0,0.4,0.45,0.5,0.55,0.6,0.65,0.7,0.75,0.8,1},{0,2,2.25,2.5,2.75,3,3.25,3.5,3.75,4}))))</f>
        <v/>
      </c>
      <c r="K490" s="5" t="str">
        <f>IF(COUNT($A490)=0,"",IF($A490&lt;&gt;DR!$B492,"ERR",DR!AH492))</f>
        <v/>
      </c>
      <c r="L490" s="2" t="str">
        <f>IF(COUNT($A490)=0,"",IF(K490="3E","3E",IF(K490="","I",LOOKUP(K490/M$2,{0,0.4,0.45,0.5,0.55,0.6,0.65,0.7,0.75,0.8,1},{"F","D","C","C+","B-","B","B+","A-","A","A+"}))))</f>
        <v/>
      </c>
      <c r="M490" s="99" t="str">
        <f>IF(COUNT($A490)=0,"",IF(K490="","--",IF(K490="3E","3E",LOOKUP(K490/M$2,{0,0.4,0.45,0.5,0.55,0.6,0.65,0.7,0.75,0.8,1},{0,2,2.25,2.5,2.75,3,3.25,3.5,3.75,4}))))</f>
        <v/>
      </c>
      <c r="N490" s="5" t="str">
        <f>IF(COUNT($A490)=0,"",IF($A490&lt;&gt;DR!$B492,"ERR",DR!AP492))</f>
        <v/>
      </c>
      <c r="O490" s="2" t="str">
        <f>IF(COUNT($A490)=0,"",IF(N490="3E","3E",IF(N490="","I",LOOKUP(N490/P$2,{0,0.4,0.45,0.5,0.55,0.6,0.65,0.7,0.75,0.8,1},{"F","D","C","C+","B-","B","B+","A-","A","A+"}))))</f>
        <v/>
      </c>
      <c r="P490" s="99" t="str">
        <f>IF(COUNT($A490)=0,"",IF(N490="","--",IF(N490="3E","3E",LOOKUP(N490/P$2,{0,0.4,0.45,0.5,0.55,0.6,0.65,0.7,0.75,0.8,1},{0,2,2.25,2.5,2.75,3,3.25,3.5,3.75,4}))))</f>
        <v/>
      </c>
      <c r="Q490" s="5" t="str">
        <f>IF(COUNT($A490)=0,"",IF($A490&lt;&gt;DR!$B492,"ERR",DR!AX492))</f>
        <v/>
      </c>
      <c r="R490" s="2" t="str">
        <f>IF(COUNT($A490)=0,"",IF(Q490="3E","3E",IF(Q490="","I",LOOKUP(Q490/S$2,{0,0.4,0.45,0.5,0.55,0.6,0.65,0.7,0.75,0.8,1},{"F","D","C","C+","B-","B","B+","A-","A","A+"}))))</f>
        <v/>
      </c>
      <c r="S490" s="99" t="str">
        <f>IF(COUNT($A490)=0,"",IF(Q490="","--",IF(Q490="3E","3E",LOOKUP(Q490/S$2,{0,0.4,0.45,0.5,0.55,0.6,0.65,0.7,0.75,0.8,1},{0,2,2.25,2.5,2.75,3,3.25,3.5,3.75,4}))))</f>
        <v/>
      </c>
      <c r="T490" s="5" t="str">
        <f>IF(OR(COUNT($A490)=0,DR!BZ492=""),"",IF($A490&lt;&gt;DR!$B492,"ERR",DR!BZ492))</f>
        <v/>
      </c>
      <c r="U490" s="2" t="str">
        <f>IF(COUNT($A490)=0,"",IF(T490="3E","3E",IF(T490="","I",LOOKUP(T490/V$2,{0,0.4,0.45,0.5,0.55,0.6,0.65,0.7,0.75,0.8,1},{"F","D","C","C+","B-","B","B+","A-","A","A+"}))))</f>
        <v/>
      </c>
      <c r="V490" s="99" t="str">
        <f>IF(COUNT($A490)=0,"",IF(T490="","--",IF(T490="3E","3E",LOOKUP(T490/V$2,{0,0.4,0.45,0.5,0.55,0.6,0.65,0.7,0.75,0.8,1},{0,2,2.25,2.5,2.75,3,3.25,3.5,3.75,4}))))</f>
        <v/>
      </c>
      <c r="W490" s="5" t="str">
        <f>IF(COUNT($A490)=0,"",IF($A490&lt;&gt;DR!$B492,"ERR",IF(DR!$A492="IM",DR!CL492,DR!CK492)))</f>
        <v/>
      </c>
      <c r="X490" s="2" t="str">
        <f>IF(COUNT($A490)=0,"",IF(W490="3E","3E",IF(W490="","I",LOOKUP(W490/Y$2,{0,0.4,0.45,0.5,0.55,0.6,0.65,0.7,0.75,0.8,1},{"F","D","C","C+","B-","B","B+","A-","A","A+"}))))</f>
        <v/>
      </c>
      <c r="Y490" s="99" t="str">
        <f>IF(COUNT($A490)=0,"",IF(W490="","--",IF(W490="3E","3E",LOOKUP(W490/Y$2,{0,0.4,0.45,0.5,0.55,0.6,0.65,0.7,0.75,0.8,1},{0,2,2.25,2.5,2.75,3,3.25,3.5,3.75,4}))))</f>
        <v/>
      </c>
      <c r="Z490" s="5" t="str">
        <f>IF(COUNT($A490)=0,"",IF($A490&lt;&gt;DR!$B492,"ERR",DR!BF492))</f>
        <v/>
      </c>
      <c r="AA490" s="2" t="str">
        <f>IF(COUNT($A490)=0,"",IF(Z490="3E","3E",IF(Z490="","I",LOOKUP(Z490/AB$2,{0,0.4,0.45,0.5,0.55,0.6,0.65,0.7,0.75,0.8,1},{"F","D","C","C+","B-","B","B+","A-","A","A+"}))))</f>
        <v/>
      </c>
      <c r="AB490" s="99" t="str">
        <f>IF(COUNT($A490)=0,"",IF(Z490="","--",IF(Z490="3E","3E",LOOKUP(Z490/AB$2,{0,0.4,0.45,0.5,0.55,0.6,0.65,0.7,0.75,0.8,1},{0,2,2.25,2.5,2.75,3,3.25,3.5,3.75,4}))))</f>
        <v/>
      </c>
      <c r="AC490" s="5" t="str">
        <f>IF(COUNT($A490)=0,"",IF($A490&lt;&gt;DR!$B492,"ERR",DR!BG492))</f>
        <v/>
      </c>
      <c r="AD490" s="2" t="str">
        <f>IF(COUNT($A490)=0,"",IF(AC490="3E","3E",IF(AC490="","I",LOOKUP(AC490/AE$2,{0,0.4,0.45,0.5,0.55,0.6,0.65,0.7,0.75,0.8,1},{"F","D","C","C+","B-","B","B+","A-","A","A+"}))))</f>
        <v/>
      </c>
      <c r="AE490" s="99" t="str">
        <f>IF(COUNT($A490)=0,"",IF(AC490="","--",IF(AC490="3E","3E",LOOKUP(AC490/AE$2,{0,0.4,0.45,0.5,0.55,0.6,0.65,0.7,0.75,0.8,1},{0,2,2.25,2.5,2.75,3,3.25,3.5,3.75,4}))))</f>
        <v/>
      </c>
      <c r="AF490" s="5" t="str">
        <f>IF(COUNT($A490)=0,"",IF($A490&lt;&gt;DR!$B492,"ERR",DR!BQ492))</f>
        <v/>
      </c>
      <c r="AG490" s="2" t="str">
        <f>IF(COUNT($A490)=0,"",IF(AF490="3E","3E",IF(AF490="","I",LOOKUP(AF490/AH$2,{0,0.4,0.45,0.5,0.55,0.6,0.65,0.7,0.75,0.8,1},{"F","D","C","C+","B-","B","B+","A-","A","A+"}))))</f>
        <v/>
      </c>
      <c r="AH490" s="99" t="str">
        <f>IF(COUNT($A490)=0,"",IF(AF490="","--",IF(AF490="3E","3E",LOOKUP(AF490/AH$2,{0,0.4,0.45,0.5,0.55,0.6,0.65,0.7,0.75,0.8,1},{0,2,2.25,2.5,2.75,3,3.25,3.5,3.75,4}))))</f>
        <v/>
      </c>
      <c r="AI490" s="5" t="str">
        <f>IF(COUNT($A490)=0,"",IF($A490&lt;&gt;DR!$B492,"ERR",DR!BY492))</f>
        <v/>
      </c>
      <c r="AJ490" s="2" t="str">
        <f>IF(COUNT($A490)=0,"",IF(AI490="3E","3E",IF(AI490="","I",LOOKUP(AI490/AK$2,{0,0.4,0.45,0.5,0.55,0.6,0.65,0.7,0.75,0.8,1},{"F","D","C","C+","B-","B","B+","A-","A","A+"}))))</f>
        <v/>
      </c>
      <c r="AK490" s="103" t="str">
        <f>IF(COUNT($A490)=0,"",IF(AI490="","--",IF(AI490="3E","3E",LOOKUP(AI490/AK$2,{0,0.4,0.45,0.5,0.55,0.6,0.65,0.7,0.75,0.8,1},{0,2,2.25,2.5,2.75,3,3.25,3.5,3.75,4}))))</f>
        <v/>
      </c>
      <c r="AL490" s="94" t="str">
        <f>IFERROR(IF(COUNT($A490)=0,"",IF(COUNT(W490)=0,"--",IF(COUNTIF(B490:AK490,"3E")&gt;0,"3E",SUM(IF(D490&gt;=2,D490*$D$3),IF(G490&gt;=2,G490*$G$3),IF(J490&gt;=2,J490*$J$3),IF(M490&gt;=2,M490*$M$3),IF(P490&gt;=2,P490*$P$3),IF(S490&gt;=2,S490*$S$3),IF(V490&gt;=2,V490*$V$3),IF(Y490&gt;=2,Y490*$Y$3),IF(AB490&gt;=2,AB490*$AB$3),IF(AE490&gt;=2,AE490*$AE$3),IF(AH490&gt;=2,AH490*$AH$3),IF(AK490&gt;=2,AK490*$AK$3))))),"")</f>
        <v/>
      </c>
      <c r="AM490" s="4" t="str">
        <f>IF(COUNT($A490)=0,"",IF(COUNT(W490)=0,"--",IF(COUNTIF(B490:Y490,"3E")&gt;0,"3E",TRUNC(SUM(IF(N(D490)&gt;=2,D$3*D490,0),IF(N(G490)&gt;=2,G$3*G490,0),IF(N(J490)&gt;=2,J$3*J490,0),IF(N(M490)&gt;=2,M$3*M490,0),IF(N(P490)&gt;=2,P$3*P490,0),IF(N(S490)&gt;=2,S$3*S490,0),IF(N(AB490)&gt;=2,AB$3*AB490,0),IF(N(AE490)&gt;=2,AE$3*AE490,0),IF(N(AH490)&gt;=2,AH$3*AH490,0),IF(N(V490)&gt;=2,V$3*V490,0),IF(N(Y490)&gt;=2,Y$3*Y490,0))/TCP,3))))</f>
        <v/>
      </c>
      <c r="AN490" s="2" t="str">
        <f>IFERROR(IF(COUNT($A490)=0,"",IF(COUNT(W490)=0,"--",IF(COUNTIF(B490:AK490,"3E")&gt;0,"3E",SUM(IF(D490&gt;=2,$D$3),IF(G490&gt;=2,$G$3),IF(J490&gt;=2,$J$3),IF(M490&gt;=2,$M$3),IF(P490&gt;=2,$P$3),IF(S490&gt;=2,$S$3),IF(V490&gt;=2,$V$3),IF(Y490&gt;=2,$Y$3),IF(AB490&gt;=2,$AB$3),IF(AE490&gt;=2,$AE$3),IF(AH490&gt;=2,$AH$3),IF(AK490&gt;=2,$AK$3))))),"")</f>
        <v/>
      </c>
      <c r="AO490" s="2" t="str">
        <f>IF(AM490="3E","3E",IF(COUNT($A490)=0,"",IF(COUNT(AK490)=0,"I",LOOKUP(AM490,{0,2,2.25,2.5,2.75,3,3.25,3.5,3.75,4},{"F","D","C","C+","B-","B","B+","A-","A","A+"}))))</f>
        <v/>
      </c>
      <c r="AP490" s="2" t="str">
        <f>IF(AM490="3E","3E",IF(OR(COUNT($A490)=0,COUNT(W490)=0),"",IF(AND(Y490&gt;=2,AM490&gt;=2,AN490&gt;=28),"PASS","FAIL")))</f>
        <v/>
      </c>
      <c r="AQ490" s="2" t="str">
        <f>IF(COUNT($A490)=0,"",IF(AP490="3E","3E",IF(AP490="PASS",CONCATENATE(IF(N(D490)&lt;2,"411F,",""),IF(N(G490)&lt;2,"412F,",""),IF(N(J490)&lt;2,"413F,",""),IF(N(M490)&lt;2,"421F,",""),IF(N(P490)&lt;2,"422F,",""),IF(N(S490)&lt;2,"423F,",""),IF(N(AB490)&lt;2,"431F,",""),IF(N(AE490)&lt;2,"432F,",""),IF(N(AH490)&lt;2,"433F,","")),"")))</f>
        <v/>
      </c>
      <c r="AR490" s="6" t="str">
        <f t="shared" si="8"/>
        <v/>
      </c>
    </row>
    <row r="491" spans="1:44" ht="18.95" customHeight="1" x14ac:dyDescent="0.25">
      <c r="A491" s="93" t="str">
        <f>IF(DR!$B493="","",DR!$B493)</f>
        <v/>
      </c>
      <c r="B491" s="5" t="str">
        <f>IF(COUNT($A491)=0,"",IF($A491&lt;&gt;DR!$B493,"ERR",DR!J493))</f>
        <v/>
      </c>
      <c r="C491" s="2" t="str">
        <f>IF(COUNT($A491)=0,"",IF(B491="3E","3E",IF(B491="","I",LOOKUP(B491/D$2,{0,0.4,0.45,0.5,0.55,0.6,0.65,0.7,0.75,0.8,1},{"F","D","C","C+","B-","B","B+","A-","A","A+"}))))</f>
        <v/>
      </c>
      <c r="D491" s="99" t="str">
        <f>IF(COUNT($A491)=0,"",IF(B491="","--",IF(B491="3E","3E",LOOKUP(B491/D$2,{0,0.4,0.45,0.5,0.55,0.6,0.65,0.7,0.75,0.8,1},{0,2,2.25,2.5,2.75,3,3.25,3.5,3.75,4}))))</f>
        <v/>
      </c>
      <c r="E491" s="5" t="str">
        <f>IF(COUNT($A491)=0,"",IF($A491&lt;&gt;DR!$B493,"ERR",DR!R493))</f>
        <v/>
      </c>
      <c r="F491" s="2" t="str">
        <f>IF(COUNT($A491)=0,"",IF(E491="3E","3E",IF(E491="","I",LOOKUP(E491/G$2,{0,0.4,0.45,0.5,0.55,0.6,0.65,0.7,0.75,0.8,1},{"F","D","C","C+","B-","B","B+","A-","A","A+"}))))</f>
        <v/>
      </c>
      <c r="G491" s="99" t="str">
        <f>IF(COUNT($A491)=0,"",IF(E491="","--",IF(E491="3E","3E",LOOKUP(E491/G$2,{0,0.4,0.45,0.5,0.55,0.6,0.65,0.7,0.75,0.8,1},{0,2,2.25,2.5,2.75,3,3.25,3.5,3.75,4}))))</f>
        <v/>
      </c>
      <c r="H491" s="5" t="str">
        <f>IF(COUNT($A491)=0,"",IF($A491&lt;&gt;DR!$B493,"ERR",DR!Z493))</f>
        <v/>
      </c>
      <c r="I491" s="2" t="str">
        <f>IF(COUNT($A491)=0,"",IF(H491="3E","3E",IF(H491="","I",LOOKUP(H491/J$2,{0,0.4,0.45,0.5,0.55,0.6,0.65,0.7,0.75,0.8,1},{"F","D","C","C+","B-","B","B+","A-","A","A+"}))))</f>
        <v/>
      </c>
      <c r="J491" s="99" t="str">
        <f>IF(COUNT($A491)=0,"",IF(H491="","--",IF(H491="3E","3E",LOOKUP(H491/J$2,{0,0.4,0.45,0.5,0.55,0.6,0.65,0.7,0.75,0.8,1},{0,2,2.25,2.5,2.75,3,3.25,3.5,3.75,4}))))</f>
        <v/>
      </c>
      <c r="K491" s="5" t="str">
        <f>IF(COUNT($A491)=0,"",IF($A491&lt;&gt;DR!$B493,"ERR",DR!AH493))</f>
        <v/>
      </c>
      <c r="L491" s="2" t="str">
        <f>IF(COUNT($A491)=0,"",IF(K491="3E","3E",IF(K491="","I",LOOKUP(K491/M$2,{0,0.4,0.45,0.5,0.55,0.6,0.65,0.7,0.75,0.8,1},{"F","D","C","C+","B-","B","B+","A-","A","A+"}))))</f>
        <v/>
      </c>
      <c r="M491" s="99" t="str">
        <f>IF(COUNT($A491)=0,"",IF(K491="","--",IF(K491="3E","3E",LOOKUP(K491/M$2,{0,0.4,0.45,0.5,0.55,0.6,0.65,0.7,0.75,0.8,1},{0,2,2.25,2.5,2.75,3,3.25,3.5,3.75,4}))))</f>
        <v/>
      </c>
      <c r="N491" s="5" t="str">
        <f>IF(COUNT($A491)=0,"",IF($A491&lt;&gt;DR!$B493,"ERR",DR!AP493))</f>
        <v/>
      </c>
      <c r="O491" s="2" t="str">
        <f>IF(COUNT($A491)=0,"",IF(N491="3E","3E",IF(N491="","I",LOOKUP(N491/P$2,{0,0.4,0.45,0.5,0.55,0.6,0.65,0.7,0.75,0.8,1},{"F","D","C","C+","B-","B","B+","A-","A","A+"}))))</f>
        <v/>
      </c>
      <c r="P491" s="99" t="str">
        <f>IF(COUNT($A491)=0,"",IF(N491="","--",IF(N491="3E","3E",LOOKUP(N491/P$2,{0,0.4,0.45,0.5,0.55,0.6,0.65,0.7,0.75,0.8,1},{0,2,2.25,2.5,2.75,3,3.25,3.5,3.75,4}))))</f>
        <v/>
      </c>
      <c r="Q491" s="5" t="str">
        <f>IF(COUNT($A491)=0,"",IF($A491&lt;&gt;DR!$B493,"ERR",DR!AX493))</f>
        <v/>
      </c>
      <c r="R491" s="2" t="str">
        <f>IF(COUNT($A491)=0,"",IF(Q491="3E","3E",IF(Q491="","I",LOOKUP(Q491/S$2,{0,0.4,0.45,0.5,0.55,0.6,0.65,0.7,0.75,0.8,1},{"F","D","C","C+","B-","B","B+","A-","A","A+"}))))</f>
        <v/>
      </c>
      <c r="S491" s="99" t="str">
        <f>IF(COUNT($A491)=0,"",IF(Q491="","--",IF(Q491="3E","3E",LOOKUP(Q491/S$2,{0,0.4,0.45,0.5,0.55,0.6,0.65,0.7,0.75,0.8,1},{0,2,2.25,2.5,2.75,3,3.25,3.5,3.75,4}))))</f>
        <v/>
      </c>
      <c r="T491" s="5" t="str">
        <f>IF(OR(COUNT($A491)=0,DR!BZ493=""),"",IF($A491&lt;&gt;DR!$B493,"ERR",DR!BZ493))</f>
        <v/>
      </c>
      <c r="U491" s="2" t="str">
        <f>IF(COUNT($A491)=0,"",IF(T491="3E","3E",IF(T491="","I",LOOKUP(T491/V$2,{0,0.4,0.45,0.5,0.55,0.6,0.65,0.7,0.75,0.8,1},{"F","D","C","C+","B-","B","B+","A-","A","A+"}))))</f>
        <v/>
      </c>
      <c r="V491" s="99" t="str">
        <f>IF(COUNT($A491)=0,"",IF(T491="","--",IF(T491="3E","3E",LOOKUP(T491/V$2,{0,0.4,0.45,0.5,0.55,0.6,0.65,0.7,0.75,0.8,1},{0,2,2.25,2.5,2.75,3,3.25,3.5,3.75,4}))))</f>
        <v/>
      </c>
      <c r="W491" s="5" t="str">
        <f>IF(COUNT($A491)=0,"",IF($A491&lt;&gt;DR!$B493,"ERR",IF(DR!$A493="IM",DR!CL493,DR!CK493)))</f>
        <v/>
      </c>
      <c r="X491" s="2" t="str">
        <f>IF(COUNT($A491)=0,"",IF(W491="3E","3E",IF(W491="","I",LOOKUP(W491/Y$2,{0,0.4,0.45,0.5,0.55,0.6,0.65,0.7,0.75,0.8,1},{"F","D","C","C+","B-","B","B+","A-","A","A+"}))))</f>
        <v/>
      </c>
      <c r="Y491" s="99" t="str">
        <f>IF(COUNT($A491)=0,"",IF(W491="","--",IF(W491="3E","3E",LOOKUP(W491/Y$2,{0,0.4,0.45,0.5,0.55,0.6,0.65,0.7,0.75,0.8,1},{0,2,2.25,2.5,2.75,3,3.25,3.5,3.75,4}))))</f>
        <v/>
      </c>
      <c r="Z491" s="5" t="str">
        <f>IF(COUNT($A491)=0,"",IF($A491&lt;&gt;DR!$B493,"ERR",DR!BF493))</f>
        <v/>
      </c>
      <c r="AA491" s="2" t="str">
        <f>IF(COUNT($A491)=0,"",IF(Z491="3E","3E",IF(Z491="","I",LOOKUP(Z491/AB$2,{0,0.4,0.45,0.5,0.55,0.6,0.65,0.7,0.75,0.8,1},{"F","D","C","C+","B-","B","B+","A-","A","A+"}))))</f>
        <v/>
      </c>
      <c r="AB491" s="99" t="str">
        <f>IF(COUNT($A491)=0,"",IF(Z491="","--",IF(Z491="3E","3E",LOOKUP(Z491/AB$2,{0,0.4,0.45,0.5,0.55,0.6,0.65,0.7,0.75,0.8,1},{0,2,2.25,2.5,2.75,3,3.25,3.5,3.75,4}))))</f>
        <v/>
      </c>
      <c r="AC491" s="5" t="str">
        <f>IF(COUNT($A491)=0,"",IF($A491&lt;&gt;DR!$B493,"ERR",DR!BG493))</f>
        <v/>
      </c>
      <c r="AD491" s="2" t="str">
        <f>IF(COUNT($A491)=0,"",IF(AC491="3E","3E",IF(AC491="","I",LOOKUP(AC491/AE$2,{0,0.4,0.45,0.5,0.55,0.6,0.65,0.7,0.75,0.8,1},{"F","D","C","C+","B-","B","B+","A-","A","A+"}))))</f>
        <v/>
      </c>
      <c r="AE491" s="99" t="str">
        <f>IF(COUNT($A491)=0,"",IF(AC491="","--",IF(AC491="3E","3E",LOOKUP(AC491/AE$2,{0,0.4,0.45,0.5,0.55,0.6,0.65,0.7,0.75,0.8,1},{0,2,2.25,2.5,2.75,3,3.25,3.5,3.75,4}))))</f>
        <v/>
      </c>
      <c r="AF491" s="5" t="str">
        <f>IF(COUNT($A491)=0,"",IF($A491&lt;&gt;DR!$B493,"ERR",DR!BQ493))</f>
        <v/>
      </c>
      <c r="AG491" s="2" t="str">
        <f>IF(COUNT($A491)=0,"",IF(AF491="3E","3E",IF(AF491="","I",LOOKUP(AF491/AH$2,{0,0.4,0.45,0.5,0.55,0.6,0.65,0.7,0.75,0.8,1},{"F","D","C","C+","B-","B","B+","A-","A","A+"}))))</f>
        <v/>
      </c>
      <c r="AH491" s="99" t="str">
        <f>IF(COUNT($A491)=0,"",IF(AF491="","--",IF(AF491="3E","3E",LOOKUP(AF491/AH$2,{0,0.4,0.45,0.5,0.55,0.6,0.65,0.7,0.75,0.8,1},{0,2,2.25,2.5,2.75,3,3.25,3.5,3.75,4}))))</f>
        <v/>
      </c>
      <c r="AI491" s="5" t="str">
        <f>IF(COUNT($A491)=0,"",IF($A491&lt;&gt;DR!$B493,"ERR",DR!BY493))</f>
        <v/>
      </c>
      <c r="AJ491" s="2" t="str">
        <f>IF(COUNT($A491)=0,"",IF(AI491="3E","3E",IF(AI491="","I",LOOKUP(AI491/AK$2,{0,0.4,0.45,0.5,0.55,0.6,0.65,0.7,0.75,0.8,1},{"F","D","C","C+","B-","B","B+","A-","A","A+"}))))</f>
        <v/>
      </c>
      <c r="AK491" s="103" t="str">
        <f>IF(COUNT($A491)=0,"",IF(AI491="","--",IF(AI491="3E","3E",LOOKUP(AI491/AK$2,{0,0.4,0.45,0.5,0.55,0.6,0.65,0.7,0.75,0.8,1},{0,2,2.25,2.5,2.75,3,3.25,3.5,3.75,4}))))</f>
        <v/>
      </c>
      <c r="AL491" s="94" t="str">
        <f>IFERROR(IF(COUNT($A491)=0,"",IF(COUNT(W491)=0,"--",IF(COUNTIF(B491:AK491,"3E")&gt;0,"3E",SUM(IF(D491&gt;=2,D491*$D$3),IF(G491&gt;=2,G491*$G$3),IF(J491&gt;=2,J491*$J$3),IF(M491&gt;=2,M491*$M$3),IF(P491&gt;=2,P491*$P$3),IF(S491&gt;=2,S491*$S$3),IF(V491&gt;=2,V491*$V$3),IF(Y491&gt;=2,Y491*$Y$3),IF(AB491&gt;=2,AB491*$AB$3),IF(AE491&gt;=2,AE491*$AE$3),IF(AH491&gt;=2,AH491*$AH$3),IF(AK491&gt;=2,AK491*$AK$3))))),"")</f>
        <v/>
      </c>
      <c r="AM491" s="4" t="str">
        <f>IF(COUNT($A491)=0,"",IF(COUNT(W491)=0,"--",IF(COUNTIF(B491:Y491,"3E")&gt;0,"3E",TRUNC(SUM(IF(N(D491)&gt;=2,D$3*D491,0),IF(N(G491)&gt;=2,G$3*G491,0),IF(N(J491)&gt;=2,J$3*J491,0),IF(N(M491)&gt;=2,M$3*M491,0),IF(N(P491)&gt;=2,P$3*P491,0),IF(N(S491)&gt;=2,S$3*S491,0),IF(N(AB491)&gt;=2,AB$3*AB491,0),IF(N(AE491)&gt;=2,AE$3*AE491,0),IF(N(AH491)&gt;=2,AH$3*AH491,0),IF(N(V491)&gt;=2,V$3*V491,0),IF(N(Y491)&gt;=2,Y$3*Y491,0))/TCP,3))))</f>
        <v/>
      </c>
      <c r="AN491" s="2" t="str">
        <f>IFERROR(IF(COUNT($A491)=0,"",IF(COUNT(W491)=0,"--",IF(COUNTIF(B491:AK491,"3E")&gt;0,"3E",SUM(IF(D491&gt;=2,$D$3),IF(G491&gt;=2,$G$3),IF(J491&gt;=2,$J$3),IF(M491&gt;=2,$M$3),IF(P491&gt;=2,$P$3),IF(S491&gt;=2,$S$3),IF(V491&gt;=2,$V$3),IF(Y491&gt;=2,$Y$3),IF(AB491&gt;=2,$AB$3),IF(AE491&gt;=2,$AE$3),IF(AH491&gt;=2,$AH$3),IF(AK491&gt;=2,$AK$3))))),"")</f>
        <v/>
      </c>
      <c r="AO491" s="2" t="str">
        <f>IF(AM491="3E","3E",IF(COUNT($A491)=0,"",IF(COUNT(AK491)=0,"I",LOOKUP(AM491,{0,2,2.25,2.5,2.75,3,3.25,3.5,3.75,4},{"F","D","C","C+","B-","B","B+","A-","A","A+"}))))</f>
        <v/>
      </c>
      <c r="AP491" s="2" t="str">
        <f>IF(AM491="3E","3E",IF(OR(COUNT($A491)=0,COUNT(W491)=0),"",IF(AND(Y491&gt;=2,AM491&gt;=2,AN491&gt;=28),"PASS","FAIL")))</f>
        <v/>
      </c>
      <c r="AQ491" s="2" t="str">
        <f>IF(COUNT($A491)=0,"",IF(AP491="3E","3E",IF(AP491="PASS",CONCATENATE(IF(N(D491)&lt;2,"411F,",""),IF(N(G491)&lt;2,"412F,",""),IF(N(J491)&lt;2,"413F,",""),IF(N(M491)&lt;2,"421F,",""),IF(N(P491)&lt;2,"422F,",""),IF(N(S491)&lt;2,"423F,",""),IF(N(AB491)&lt;2,"431F,",""),IF(N(AE491)&lt;2,"432F,",""),IF(N(AH491)&lt;2,"433F,","")),"")))</f>
        <v/>
      </c>
      <c r="AR491" s="6" t="str">
        <f t="shared" si="8"/>
        <v/>
      </c>
    </row>
    <row r="492" spans="1:44" ht="18.95" customHeight="1" x14ac:dyDescent="0.25">
      <c r="A492" s="93" t="str">
        <f>IF(DR!$B494="","",DR!$B494)</f>
        <v/>
      </c>
      <c r="B492" s="5" t="str">
        <f>IF(COUNT($A492)=0,"",IF($A492&lt;&gt;DR!$B494,"ERR",DR!J494))</f>
        <v/>
      </c>
      <c r="C492" s="2" t="str">
        <f>IF(COUNT($A492)=0,"",IF(B492="3E","3E",IF(B492="","I",LOOKUP(B492/D$2,{0,0.4,0.45,0.5,0.55,0.6,0.65,0.7,0.75,0.8,1},{"F","D","C","C+","B-","B","B+","A-","A","A+"}))))</f>
        <v/>
      </c>
      <c r="D492" s="99" t="str">
        <f>IF(COUNT($A492)=0,"",IF(B492="","--",IF(B492="3E","3E",LOOKUP(B492/D$2,{0,0.4,0.45,0.5,0.55,0.6,0.65,0.7,0.75,0.8,1},{0,2,2.25,2.5,2.75,3,3.25,3.5,3.75,4}))))</f>
        <v/>
      </c>
      <c r="E492" s="5" t="str">
        <f>IF(COUNT($A492)=0,"",IF($A492&lt;&gt;DR!$B494,"ERR",DR!R494))</f>
        <v/>
      </c>
      <c r="F492" s="2" t="str">
        <f>IF(COUNT($A492)=0,"",IF(E492="3E","3E",IF(E492="","I",LOOKUP(E492/G$2,{0,0.4,0.45,0.5,0.55,0.6,0.65,0.7,0.75,0.8,1},{"F","D","C","C+","B-","B","B+","A-","A","A+"}))))</f>
        <v/>
      </c>
      <c r="G492" s="99" t="str">
        <f>IF(COUNT($A492)=0,"",IF(E492="","--",IF(E492="3E","3E",LOOKUP(E492/G$2,{0,0.4,0.45,0.5,0.55,0.6,0.65,0.7,0.75,0.8,1},{0,2,2.25,2.5,2.75,3,3.25,3.5,3.75,4}))))</f>
        <v/>
      </c>
      <c r="H492" s="5" t="str">
        <f>IF(COUNT($A492)=0,"",IF($A492&lt;&gt;DR!$B494,"ERR",DR!Z494))</f>
        <v/>
      </c>
      <c r="I492" s="2" t="str">
        <f>IF(COUNT($A492)=0,"",IF(H492="3E","3E",IF(H492="","I",LOOKUP(H492/J$2,{0,0.4,0.45,0.5,0.55,0.6,0.65,0.7,0.75,0.8,1},{"F","D","C","C+","B-","B","B+","A-","A","A+"}))))</f>
        <v/>
      </c>
      <c r="J492" s="99" t="str">
        <f>IF(COUNT($A492)=0,"",IF(H492="","--",IF(H492="3E","3E",LOOKUP(H492/J$2,{0,0.4,0.45,0.5,0.55,0.6,0.65,0.7,0.75,0.8,1},{0,2,2.25,2.5,2.75,3,3.25,3.5,3.75,4}))))</f>
        <v/>
      </c>
      <c r="K492" s="5" t="str">
        <f>IF(COUNT($A492)=0,"",IF($A492&lt;&gt;DR!$B494,"ERR",DR!AH494))</f>
        <v/>
      </c>
      <c r="L492" s="2" t="str">
        <f>IF(COUNT($A492)=0,"",IF(K492="3E","3E",IF(K492="","I",LOOKUP(K492/M$2,{0,0.4,0.45,0.5,0.55,0.6,0.65,0.7,0.75,0.8,1},{"F","D","C","C+","B-","B","B+","A-","A","A+"}))))</f>
        <v/>
      </c>
      <c r="M492" s="99" t="str">
        <f>IF(COUNT($A492)=0,"",IF(K492="","--",IF(K492="3E","3E",LOOKUP(K492/M$2,{0,0.4,0.45,0.5,0.55,0.6,0.65,0.7,0.75,0.8,1},{0,2,2.25,2.5,2.75,3,3.25,3.5,3.75,4}))))</f>
        <v/>
      </c>
      <c r="N492" s="5" t="str">
        <f>IF(COUNT($A492)=0,"",IF($A492&lt;&gt;DR!$B494,"ERR",DR!AP494))</f>
        <v/>
      </c>
      <c r="O492" s="2" t="str">
        <f>IF(COUNT($A492)=0,"",IF(N492="3E","3E",IF(N492="","I",LOOKUP(N492/P$2,{0,0.4,0.45,0.5,0.55,0.6,0.65,0.7,0.75,0.8,1},{"F","D","C","C+","B-","B","B+","A-","A","A+"}))))</f>
        <v/>
      </c>
      <c r="P492" s="99" t="str">
        <f>IF(COUNT($A492)=0,"",IF(N492="","--",IF(N492="3E","3E",LOOKUP(N492/P$2,{0,0.4,0.45,0.5,0.55,0.6,0.65,0.7,0.75,0.8,1},{0,2,2.25,2.5,2.75,3,3.25,3.5,3.75,4}))))</f>
        <v/>
      </c>
      <c r="Q492" s="5" t="str">
        <f>IF(COUNT($A492)=0,"",IF($A492&lt;&gt;DR!$B494,"ERR",DR!AX494))</f>
        <v/>
      </c>
      <c r="R492" s="2" t="str">
        <f>IF(COUNT($A492)=0,"",IF(Q492="3E","3E",IF(Q492="","I",LOOKUP(Q492/S$2,{0,0.4,0.45,0.5,0.55,0.6,0.65,0.7,0.75,0.8,1},{"F","D","C","C+","B-","B","B+","A-","A","A+"}))))</f>
        <v/>
      </c>
      <c r="S492" s="99" t="str">
        <f>IF(COUNT($A492)=0,"",IF(Q492="","--",IF(Q492="3E","3E",LOOKUP(Q492/S$2,{0,0.4,0.45,0.5,0.55,0.6,0.65,0.7,0.75,0.8,1},{0,2,2.25,2.5,2.75,3,3.25,3.5,3.75,4}))))</f>
        <v/>
      </c>
      <c r="T492" s="5" t="str">
        <f>IF(OR(COUNT($A492)=0,DR!BZ494=""),"",IF($A492&lt;&gt;DR!$B494,"ERR",DR!BZ494))</f>
        <v/>
      </c>
      <c r="U492" s="2" t="str">
        <f>IF(COUNT($A492)=0,"",IF(T492="3E","3E",IF(T492="","I",LOOKUP(T492/V$2,{0,0.4,0.45,0.5,0.55,0.6,0.65,0.7,0.75,0.8,1},{"F","D","C","C+","B-","B","B+","A-","A","A+"}))))</f>
        <v/>
      </c>
      <c r="V492" s="99" t="str">
        <f>IF(COUNT($A492)=0,"",IF(T492="","--",IF(T492="3E","3E",LOOKUP(T492/V$2,{0,0.4,0.45,0.5,0.55,0.6,0.65,0.7,0.75,0.8,1},{0,2,2.25,2.5,2.75,3,3.25,3.5,3.75,4}))))</f>
        <v/>
      </c>
      <c r="W492" s="5" t="str">
        <f>IF(COUNT($A492)=0,"",IF($A492&lt;&gt;DR!$B494,"ERR",IF(DR!$A494="IM",DR!CL494,DR!CK494)))</f>
        <v/>
      </c>
      <c r="X492" s="2" t="str">
        <f>IF(COUNT($A492)=0,"",IF(W492="3E","3E",IF(W492="","I",LOOKUP(W492/Y$2,{0,0.4,0.45,0.5,0.55,0.6,0.65,0.7,0.75,0.8,1},{"F","D","C","C+","B-","B","B+","A-","A","A+"}))))</f>
        <v/>
      </c>
      <c r="Y492" s="99" t="str">
        <f>IF(COUNT($A492)=0,"",IF(W492="","--",IF(W492="3E","3E",LOOKUP(W492/Y$2,{0,0.4,0.45,0.5,0.55,0.6,0.65,0.7,0.75,0.8,1},{0,2,2.25,2.5,2.75,3,3.25,3.5,3.75,4}))))</f>
        <v/>
      </c>
      <c r="Z492" s="5" t="str">
        <f>IF(COUNT($A492)=0,"",IF($A492&lt;&gt;DR!$B494,"ERR",DR!BF494))</f>
        <v/>
      </c>
      <c r="AA492" s="2" t="str">
        <f>IF(COUNT($A492)=0,"",IF(Z492="3E","3E",IF(Z492="","I",LOOKUP(Z492/AB$2,{0,0.4,0.45,0.5,0.55,0.6,0.65,0.7,0.75,0.8,1},{"F","D","C","C+","B-","B","B+","A-","A","A+"}))))</f>
        <v/>
      </c>
      <c r="AB492" s="99" t="str">
        <f>IF(COUNT($A492)=0,"",IF(Z492="","--",IF(Z492="3E","3E",LOOKUP(Z492/AB$2,{0,0.4,0.45,0.5,0.55,0.6,0.65,0.7,0.75,0.8,1},{0,2,2.25,2.5,2.75,3,3.25,3.5,3.75,4}))))</f>
        <v/>
      </c>
      <c r="AC492" s="5" t="str">
        <f>IF(COUNT($A492)=0,"",IF($A492&lt;&gt;DR!$B494,"ERR",DR!BG494))</f>
        <v/>
      </c>
      <c r="AD492" s="2" t="str">
        <f>IF(COUNT($A492)=0,"",IF(AC492="3E","3E",IF(AC492="","I",LOOKUP(AC492/AE$2,{0,0.4,0.45,0.5,0.55,0.6,0.65,0.7,0.75,0.8,1},{"F","D","C","C+","B-","B","B+","A-","A","A+"}))))</f>
        <v/>
      </c>
      <c r="AE492" s="99" t="str">
        <f>IF(COUNT($A492)=0,"",IF(AC492="","--",IF(AC492="3E","3E",LOOKUP(AC492/AE$2,{0,0.4,0.45,0.5,0.55,0.6,0.65,0.7,0.75,0.8,1},{0,2,2.25,2.5,2.75,3,3.25,3.5,3.75,4}))))</f>
        <v/>
      </c>
      <c r="AF492" s="5" t="str">
        <f>IF(COUNT($A492)=0,"",IF($A492&lt;&gt;DR!$B494,"ERR",DR!BQ494))</f>
        <v/>
      </c>
      <c r="AG492" s="2" t="str">
        <f>IF(COUNT($A492)=0,"",IF(AF492="3E","3E",IF(AF492="","I",LOOKUP(AF492/AH$2,{0,0.4,0.45,0.5,0.55,0.6,0.65,0.7,0.75,0.8,1},{"F","D","C","C+","B-","B","B+","A-","A","A+"}))))</f>
        <v/>
      </c>
      <c r="AH492" s="99" t="str">
        <f>IF(COUNT($A492)=0,"",IF(AF492="","--",IF(AF492="3E","3E",LOOKUP(AF492/AH$2,{0,0.4,0.45,0.5,0.55,0.6,0.65,0.7,0.75,0.8,1},{0,2,2.25,2.5,2.75,3,3.25,3.5,3.75,4}))))</f>
        <v/>
      </c>
      <c r="AI492" s="5" t="str">
        <f>IF(COUNT($A492)=0,"",IF($A492&lt;&gt;DR!$B494,"ERR",DR!BY494))</f>
        <v/>
      </c>
      <c r="AJ492" s="2" t="str">
        <f>IF(COUNT($A492)=0,"",IF(AI492="3E","3E",IF(AI492="","I",LOOKUP(AI492/AK$2,{0,0.4,0.45,0.5,0.55,0.6,0.65,0.7,0.75,0.8,1},{"F","D","C","C+","B-","B","B+","A-","A","A+"}))))</f>
        <v/>
      </c>
      <c r="AK492" s="103" t="str">
        <f>IF(COUNT($A492)=0,"",IF(AI492="","--",IF(AI492="3E","3E",LOOKUP(AI492/AK$2,{0,0.4,0.45,0.5,0.55,0.6,0.65,0.7,0.75,0.8,1},{0,2,2.25,2.5,2.75,3,3.25,3.5,3.75,4}))))</f>
        <v/>
      </c>
      <c r="AL492" s="94" t="str">
        <f>IFERROR(IF(COUNT($A492)=0,"",IF(COUNT(W492)=0,"--",IF(COUNTIF(B492:AK492,"3E")&gt;0,"3E",SUM(IF(D492&gt;=2,D492*$D$3),IF(G492&gt;=2,G492*$G$3),IF(J492&gt;=2,J492*$J$3),IF(M492&gt;=2,M492*$M$3),IF(P492&gt;=2,P492*$P$3),IF(S492&gt;=2,S492*$S$3),IF(V492&gt;=2,V492*$V$3),IF(Y492&gt;=2,Y492*$Y$3),IF(AB492&gt;=2,AB492*$AB$3),IF(AE492&gt;=2,AE492*$AE$3),IF(AH492&gt;=2,AH492*$AH$3),IF(AK492&gt;=2,AK492*$AK$3))))),"")</f>
        <v/>
      </c>
      <c r="AM492" s="4" t="str">
        <f>IF(COUNT($A492)=0,"",IF(COUNT(W492)=0,"--",IF(COUNTIF(B492:Y492,"3E")&gt;0,"3E",TRUNC(SUM(IF(N(D492)&gt;=2,D$3*D492,0),IF(N(G492)&gt;=2,G$3*G492,0),IF(N(J492)&gt;=2,J$3*J492,0),IF(N(M492)&gt;=2,M$3*M492,0),IF(N(P492)&gt;=2,P$3*P492,0),IF(N(S492)&gt;=2,S$3*S492,0),IF(N(AB492)&gt;=2,AB$3*AB492,0),IF(N(AE492)&gt;=2,AE$3*AE492,0),IF(N(AH492)&gt;=2,AH$3*AH492,0),IF(N(V492)&gt;=2,V$3*V492,0),IF(N(Y492)&gt;=2,Y$3*Y492,0))/TCP,3))))</f>
        <v/>
      </c>
      <c r="AN492" s="2" t="str">
        <f>IFERROR(IF(COUNT($A492)=0,"",IF(COUNT(W492)=0,"--",IF(COUNTIF(B492:AK492,"3E")&gt;0,"3E",SUM(IF(D492&gt;=2,$D$3),IF(G492&gt;=2,$G$3),IF(J492&gt;=2,$J$3),IF(M492&gt;=2,$M$3),IF(P492&gt;=2,$P$3),IF(S492&gt;=2,$S$3),IF(V492&gt;=2,$V$3),IF(Y492&gt;=2,$Y$3),IF(AB492&gt;=2,$AB$3),IF(AE492&gt;=2,$AE$3),IF(AH492&gt;=2,$AH$3),IF(AK492&gt;=2,$AK$3))))),"")</f>
        <v/>
      </c>
      <c r="AO492" s="2" t="str">
        <f>IF(AM492="3E","3E",IF(COUNT($A492)=0,"",IF(COUNT(AK492)=0,"I",LOOKUP(AM492,{0,2,2.25,2.5,2.75,3,3.25,3.5,3.75,4},{"F","D","C","C+","B-","B","B+","A-","A","A+"}))))</f>
        <v/>
      </c>
      <c r="AP492" s="2" t="str">
        <f>IF(AM492="3E","3E",IF(OR(COUNT($A492)=0,COUNT(W492)=0),"",IF(AND(Y492&gt;=2,AM492&gt;=2,AN492&gt;=28),"PASS","FAIL")))</f>
        <v/>
      </c>
      <c r="AQ492" s="2" t="str">
        <f>IF(COUNT($A492)=0,"",IF(AP492="3E","3E",IF(AP492="PASS",CONCATENATE(IF(N(D492)&lt;2,"411F,",""),IF(N(G492)&lt;2,"412F,",""),IF(N(J492)&lt;2,"413F,",""),IF(N(M492)&lt;2,"421F,",""),IF(N(P492)&lt;2,"422F,",""),IF(N(S492)&lt;2,"423F,",""),IF(N(AB492)&lt;2,"431F,",""),IF(N(AE492)&lt;2,"432F,",""),IF(N(AH492)&lt;2,"433F,","")),"")))</f>
        <v/>
      </c>
      <c r="AR492" s="6" t="str">
        <f t="shared" si="8"/>
        <v/>
      </c>
    </row>
    <row r="493" spans="1:44" ht="18.95" customHeight="1" x14ac:dyDescent="0.25">
      <c r="A493" s="93" t="str">
        <f>IF(DR!$B495="","",DR!$B495)</f>
        <v/>
      </c>
      <c r="B493" s="5" t="str">
        <f>IF(COUNT($A493)=0,"",IF($A493&lt;&gt;DR!$B495,"ERR",DR!J495))</f>
        <v/>
      </c>
      <c r="C493" s="2" t="str">
        <f>IF(COUNT($A493)=0,"",IF(B493="3E","3E",IF(B493="","I",LOOKUP(B493/D$2,{0,0.4,0.45,0.5,0.55,0.6,0.65,0.7,0.75,0.8,1},{"F","D","C","C+","B-","B","B+","A-","A","A+"}))))</f>
        <v/>
      </c>
      <c r="D493" s="99" t="str">
        <f>IF(COUNT($A493)=0,"",IF(B493="","--",IF(B493="3E","3E",LOOKUP(B493/D$2,{0,0.4,0.45,0.5,0.55,0.6,0.65,0.7,0.75,0.8,1},{0,2,2.25,2.5,2.75,3,3.25,3.5,3.75,4}))))</f>
        <v/>
      </c>
      <c r="E493" s="5" t="str">
        <f>IF(COUNT($A493)=0,"",IF($A493&lt;&gt;DR!$B495,"ERR",DR!R495))</f>
        <v/>
      </c>
      <c r="F493" s="2" t="str">
        <f>IF(COUNT($A493)=0,"",IF(E493="3E","3E",IF(E493="","I",LOOKUP(E493/G$2,{0,0.4,0.45,0.5,0.55,0.6,0.65,0.7,0.75,0.8,1},{"F","D","C","C+","B-","B","B+","A-","A","A+"}))))</f>
        <v/>
      </c>
      <c r="G493" s="99" t="str">
        <f>IF(COUNT($A493)=0,"",IF(E493="","--",IF(E493="3E","3E",LOOKUP(E493/G$2,{0,0.4,0.45,0.5,0.55,0.6,0.65,0.7,0.75,0.8,1},{0,2,2.25,2.5,2.75,3,3.25,3.5,3.75,4}))))</f>
        <v/>
      </c>
      <c r="H493" s="5" t="str">
        <f>IF(COUNT($A493)=0,"",IF($A493&lt;&gt;DR!$B495,"ERR",DR!Z495))</f>
        <v/>
      </c>
      <c r="I493" s="2" t="str">
        <f>IF(COUNT($A493)=0,"",IF(H493="3E","3E",IF(H493="","I",LOOKUP(H493/J$2,{0,0.4,0.45,0.5,0.55,0.6,0.65,0.7,0.75,0.8,1},{"F","D","C","C+","B-","B","B+","A-","A","A+"}))))</f>
        <v/>
      </c>
      <c r="J493" s="99" t="str">
        <f>IF(COUNT($A493)=0,"",IF(H493="","--",IF(H493="3E","3E",LOOKUP(H493/J$2,{0,0.4,0.45,0.5,0.55,0.6,0.65,0.7,0.75,0.8,1},{0,2,2.25,2.5,2.75,3,3.25,3.5,3.75,4}))))</f>
        <v/>
      </c>
      <c r="K493" s="5" t="str">
        <f>IF(COUNT($A493)=0,"",IF($A493&lt;&gt;DR!$B495,"ERR",DR!AH495))</f>
        <v/>
      </c>
      <c r="L493" s="2" t="str">
        <f>IF(COUNT($A493)=0,"",IF(K493="3E","3E",IF(K493="","I",LOOKUP(K493/M$2,{0,0.4,0.45,0.5,0.55,0.6,0.65,0.7,0.75,0.8,1},{"F","D","C","C+","B-","B","B+","A-","A","A+"}))))</f>
        <v/>
      </c>
      <c r="M493" s="99" t="str">
        <f>IF(COUNT($A493)=0,"",IF(K493="","--",IF(K493="3E","3E",LOOKUP(K493/M$2,{0,0.4,0.45,0.5,0.55,0.6,0.65,0.7,0.75,0.8,1},{0,2,2.25,2.5,2.75,3,3.25,3.5,3.75,4}))))</f>
        <v/>
      </c>
      <c r="N493" s="5" t="str">
        <f>IF(COUNT($A493)=0,"",IF($A493&lt;&gt;DR!$B495,"ERR",DR!AP495))</f>
        <v/>
      </c>
      <c r="O493" s="2" t="str">
        <f>IF(COUNT($A493)=0,"",IF(N493="3E","3E",IF(N493="","I",LOOKUP(N493/P$2,{0,0.4,0.45,0.5,0.55,0.6,0.65,0.7,0.75,0.8,1},{"F","D","C","C+","B-","B","B+","A-","A","A+"}))))</f>
        <v/>
      </c>
      <c r="P493" s="99" t="str">
        <f>IF(COUNT($A493)=0,"",IF(N493="","--",IF(N493="3E","3E",LOOKUP(N493/P$2,{0,0.4,0.45,0.5,0.55,0.6,0.65,0.7,0.75,0.8,1},{0,2,2.25,2.5,2.75,3,3.25,3.5,3.75,4}))))</f>
        <v/>
      </c>
      <c r="Q493" s="5" t="str">
        <f>IF(COUNT($A493)=0,"",IF($A493&lt;&gt;DR!$B495,"ERR",DR!AX495))</f>
        <v/>
      </c>
      <c r="R493" s="2" t="str">
        <f>IF(COUNT($A493)=0,"",IF(Q493="3E","3E",IF(Q493="","I",LOOKUP(Q493/S$2,{0,0.4,0.45,0.5,0.55,0.6,0.65,0.7,0.75,0.8,1},{"F","D","C","C+","B-","B","B+","A-","A","A+"}))))</f>
        <v/>
      </c>
      <c r="S493" s="99" t="str">
        <f>IF(COUNT($A493)=0,"",IF(Q493="","--",IF(Q493="3E","3E",LOOKUP(Q493/S$2,{0,0.4,0.45,0.5,0.55,0.6,0.65,0.7,0.75,0.8,1},{0,2,2.25,2.5,2.75,3,3.25,3.5,3.75,4}))))</f>
        <v/>
      </c>
      <c r="T493" s="5" t="str">
        <f>IF(OR(COUNT($A493)=0,DR!BZ495=""),"",IF($A493&lt;&gt;DR!$B495,"ERR",DR!BZ495))</f>
        <v/>
      </c>
      <c r="U493" s="2" t="str">
        <f>IF(COUNT($A493)=0,"",IF(T493="3E","3E",IF(T493="","I",LOOKUP(T493/V$2,{0,0.4,0.45,0.5,0.55,0.6,0.65,0.7,0.75,0.8,1},{"F","D","C","C+","B-","B","B+","A-","A","A+"}))))</f>
        <v/>
      </c>
      <c r="V493" s="99" t="str">
        <f>IF(COUNT($A493)=0,"",IF(T493="","--",IF(T493="3E","3E",LOOKUP(T493/V$2,{0,0.4,0.45,0.5,0.55,0.6,0.65,0.7,0.75,0.8,1},{0,2,2.25,2.5,2.75,3,3.25,3.5,3.75,4}))))</f>
        <v/>
      </c>
      <c r="W493" s="5" t="str">
        <f>IF(COUNT($A493)=0,"",IF($A493&lt;&gt;DR!$B495,"ERR",IF(DR!$A495="IM",DR!CL495,DR!CK495)))</f>
        <v/>
      </c>
      <c r="X493" s="2" t="str">
        <f>IF(COUNT($A493)=0,"",IF(W493="3E","3E",IF(W493="","I",LOOKUP(W493/Y$2,{0,0.4,0.45,0.5,0.55,0.6,0.65,0.7,0.75,0.8,1},{"F","D","C","C+","B-","B","B+","A-","A","A+"}))))</f>
        <v/>
      </c>
      <c r="Y493" s="99" t="str">
        <f>IF(COUNT($A493)=0,"",IF(W493="","--",IF(W493="3E","3E",LOOKUP(W493/Y$2,{0,0.4,0.45,0.5,0.55,0.6,0.65,0.7,0.75,0.8,1},{0,2,2.25,2.5,2.75,3,3.25,3.5,3.75,4}))))</f>
        <v/>
      </c>
      <c r="Z493" s="5" t="str">
        <f>IF(COUNT($A493)=0,"",IF($A493&lt;&gt;DR!$B495,"ERR",DR!BF495))</f>
        <v/>
      </c>
      <c r="AA493" s="2" t="str">
        <f>IF(COUNT($A493)=0,"",IF(Z493="3E","3E",IF(Z493="","I",LOOKUP(Z493/AB$2,{0,0.4,0.45,0.5,0.55,0.6,0.65,0.7,0.75,0.8,1},{"F","D","C","C+","B-","B","B+","A-","A","A+"}))))</f>
        <v/>
      </c>
      <c r="AB493" s="99" t="str">
        <f>IF(COUNT($A493)=0,"",IF(Z493="","--",IF(Z493="3E","3E",LOOKUP(Z493/AB$2,{0,0.4,0.45,0.5,0.55,0.6,0.65,0.7,0.75,0.8,1},{0,2,2.25,2.5,2.75,3,3.25,3.5,3.75,4}))))</f>
        <v/>
      </c>
      <c r="AC493" s="5" t="str">
        <f>IF(COUNT($A493)=0,"",IF($A493&lt;&gt;DR!$B495,"ERR",DR!BG495))</f>
        <v/>
      </c>
      <c r="AD493" s="2" t="str">
        <f>IF(COUNT($A493)=0,"",IF(AC493="3E","3E",IF(AC493="","I",LOOKUP(AC493/AE$2,{0,0.4,0.45,0.5,0.55,0.6,0.65,0.7,0.75,0.8,1},{"F","D","C","C+","B-","B","B+","A-","A","A+"}))))</f>
        <v/>
      </c>
      <c r="AE493" s="99" t="str">
        <f>IF(COUNT($A493)=0,"",IF(AC493="","--",IF(AC493="3E","3E",LOOKUP(AC493/AE$2,{0,0.4,0.45,0.5,0.55,0.6,0.65,0.7,0.75,0.8,1},{0,2,2.25,2.5,2.75,3,3.25,3.5,3.75,4}))))</f>
        <v/>
      </c>
      <c r="AF493" s="5" t="str">
        <f>IF(COUNT($A493)=0,"",IF($A493&lt;&gt;DR!$B495,"ERR",DR!BQ495))</f>
        <v/>
      </c>
      <c r="AG493" s="2" t="str">
        <f>IF(COUNT($A493)=0,"",IF(AF493="3E","3E",IF(AF493="","I",LOOKUP(AF493/AH$2,{0,0.4,0.45,0.5,0.55,0.6,0.65,0.7,0.75,0.8,1},{"F","D","C","C+","B-","B","B+","A-","A","A+"}))))</f>
        <v/>
      </c>
      <c r="AH493" s="99" t="str">
        <f>IF(COUNT($A493)=0,"",IF(AF493="","--",IF(AF493="3E","3E",LOOKUP(AF493/AH$2,{0,0.4,0.45,0.5,0.55,0.6,0.65,0.7,0.75,0.8,1},{0,2,2.25,2.5,2.75,3,3.25,3.5,3.75,4}))))</f>
        <v/>
      </c>
      <c r="AI493" s="5" t="str">
        <f>IF(COUNT($A493)=0,"",IF($A493&lt;&gt;DR!$B495,"ERR",DR!BY495))</f>
        <v/>
      </c>
      <c r="AJ493" s="2" t="str">
        <f>IF(COUNT($A493)=0,"",IF(AI493="3E","3E",IF(AI493="","I",LOOKUP(AI493/AK$2,{0,0.4,0.45,0.5,0.55,0.6,0.65,0.7,0.75,0.8,1},{"F","D","C","C+","B-","B","B+","A-","A","A+"}))))</f>
        <v/>
      </c>
      <c r="AK493" s="103" t="str">
        <f>IF(COUNT($A493)=0,"",IF(AI493="","--",IF(AI493="3E","3E",LOOKUP(AI493/AK$2,{0,0.4,0.45,0.5,0.55,0.6,0.65,0.7,0.75,0.8,1},{0,2,2.25,2.5,2.75,3,3.25,3.5,3.75,4}))))</f>
        <v/>
      </c>
      <c r="AL493" s="94" t="str">
        <f>IFERROR(IF(COUNT($A493)=0,"",IF(COUNT(W493)=0,"--",IF(COUNTIF(B493:AK493,"3E")&gt;0,"3E",SUM(IF(D493&gt;=2,D493*$D$3),IF(G493&gt;=2,G493*$G$3),IF(J493&gt;=2,J493*$J$3),IF(M493&gt;=2,M493*$M$3),IF(P493&gt;=2,P493*$P$3),IF(S493&gt;=2,S493*$S$3),IF(V493&gt;=2,V493*$V$3),IF(Y493&gt;=2,Y493*$Y$3),IF(AB493&gt;=2,AB493*$AB$3),IF(AE493&gt;=2,AE493*$AE$3),IF(AH493&gt;=2,AH493*$AH$3),IF(AK493&gt;=2,AK493*$AK$3))))),"")</f>
        <v/>
      </c>
      <c r="AM493" s="4" t="str">
        <f>IF(COUNT($A493)=0,"",IF(COUNT(W493)=0,"--",IF(COUNTIF(B493:Y493,"3E")&gt;0,"3E",TRUNC(SUM(IF(N(D493)&gt;=2,D$3*D493,0),IF(N(G493)&gt;=2,G$3*G493,0),IF(N(J493)&gt;=2,J$3*J493,0),IF(N(M493)&gt;=2,M$3*M493,0),IF(N(P493)&gt;=2,P$3*P493,0),IF(N(S493)&gt;=2,S$3*S493,0),IF(N(AB493)&gt;=2,AB$3*AB493,0),IF(N(AE493)&gt;=2,AE$3*AE493,0),IF(N(AH493)&gt;=2,AH$3*AH493,0),IF(N(V493)&gt;=2,V$3*V493,0),IF(N(Y493)&gt;=2,Y$3*Y493,0))/TCP,3))))</f>
        <v/>
      </c>
      <c r="AN493" s="2" t="str">
        <f>IFERROR(IF(COUNT($A493)=0,"",IF(COUNT(W493)=0,"--",IF(COUNTIF(B493:AK493,"3E")&gt;0,"3E",SUM(IF(D493&gt;=2,$D$3),IF(G493&gt;=2,$G$3),IF(J493&gt;=2,$J$3),IF(M493&gt;=2,$M$3),IF(P493&gt;=2,$P$3),IF(S493&gt;=2,$S$3),IF(V493&gt;=2,$V$3),IF(Y493&gt;=2,$Y$3),IF(AB493&gt;=2,$AB$3),IF(AE493&gt;=2,$AE$3),IF(AH493&gt;=2,$AH$3),IF(AK493&gt;=2,$AK$3))))),"")</f>
        <v/>
      </c>
      <c r="AO493" s="2" t="str">
        <f>IF(AM493="3E","3E",IF(COUNT($A493)=0,"",IF(COUNT(AK493)=0,"I",LOOKUP(AM493,{0,2,2.25,2.5,2.75,3,3.25,3.5,3.75,4},{"F","D","C","C+","B-","B","B+","A-","A","A+"}))))</f>
        <v/>
      </c>
      <c r="AP493" s="2" t="str">
        <f>IF(AM493="3E","3E",IF(OR(COUNT($A493)=0,COUNT(W493)=0),"",IF(AND(Y493&gt;=2,AM493&gt;=2,AN493&gt;=28),"PASS","FAIL")))</f>
        <v/>
      </c>
      <c r="AQ493" s="2" t="str">
        <f>IF(COUNT($A493)=0,"",IF(AP493="3E","3E",IF(AP493="PASS",CONCATENATE(IF(N(D493)&lt;2,"411F,",""),IF(N(G493)&lt;2,"412F,",""),IF(N(J493)&lt;2,"413F,",""),IF(N(M493)&lt;2,"421F,",""),IF(N(P493)&lt;2,"422F,",""),IF(N(S493)&lt;2,"423F,",""),IF(N(AB493)&lt;2,"431F,",""),IF(N(AE493)&lt;2,"432F,",""),IF(N(AH493)&lt;2,"433F,","")),"")))</f>
        <v/>
      </c>
      <c r="AR493" s="6" t="str">
        <f t="shared" si="8"/>
        <v/>
      </c>
    </row>
    <row r="494" spans="1:44" ht="18.95" customHeight="1" x14ac:dyDescent="0.25">
      <c r="A494" s="93" t="str">
        <f>IF(DR!$B496="","",DR!$B496)</f>
        <v/>
      </c>
      <c r="B494" s="5" t="str">
        <f>IF(COUNT($A494)=0,"",IF($A494&lt;&gt;DR!$B496,"ERR",DR!J496))</f>
        <v/>
      </c>
      <c r="C494" s="2" t="str">
        <f>IF(COUNT($A494)=0,"",IF(B494="3E","3E",IF(B494="","I",LOOKUP(B494/D$2,{0,0.4,0.45,0.5,0.55,0.6,0.65,0.7,0.75,0.8,1},{"F","D","C","C+","B-","B","B+","A-","A","A+"}))))</f>
        <v/>
      </c>
      <c r="D494" s="99" t="str">
        <f>IF(COUNT($A494)=0,"",IF(B494="","--",IF(B494="3E","3E",LOOKUP(B494/D$2,{0,0.4,0.45,0.5,0.55,0.6,0.65,0.7,0.75,0.8,1},{0,2,2.25,2.5,2.75,3,3.25,3.5,3.75,4}))))</f>
        <v/>
      </c>
      <c r="E494" s="5" t="str">
        <f>IF(COUNT($A494)=0,"",IF($A494&lt;&gt;DR!$B496,"ERR",DR!R496))</f>
        <v/>
      </c>
      <c r="F494" s="2" t="str">
        <f>IF(COUNT($A494)=0,"",IF(E494="3E","3E",IF(E494="","I",LOOKUP(E494/G$2,{0,0.4,0.45,0.5,0.55,0.6,0.65,0.7,0.75,0.8,1},{"F","D","C","C+","B-","B","B+","A-","A","A+"}))))</f>
        <v/>
      </c>
      <c r="G494" s="99" t="str">
        <f>IF(COUNT($A494)=0,"",IF(E494="","--",IF(E494="3E","3E",LOOKUP(E494/G$2,{0,0.4,0.45,0.5,0.55,0.6,0.65,0.7,0.75,0.8,1},{0,2,2.25,2.5,2.75,3,3.25,3.5,3.75,4}))))</f>
        <v/>
      </c>
      <c r="H494" s="5" t="str">
        <f>IF(COUNT($A494)=0,"",IF($A494&lt;&gt;DR!$B496,"ERR",DR!Z496))</f>
        <v/>
      </c>
      <c r="I494" s="2" t="str">
        <f>IF(COUNT($A494)=0,"",IF(H494="3E","3E",IF(H494="","I",LOOKUP(H494/J$2,{0,0.4,0.45,0.5,0.55,0.6,0.65,0.7,0.75,0.8,1},{"F","D","C","C+","B-","B","B+","A-","A","A+"}))))</f>
        <v/>
      </c>
      <c r="J494" s="99" t="str">
        <f>IF(COUNT($A494)=0,"",IF(H494="","--",IF(H494="3E","3E",LOOKUP(H494/J$2,{0,0.4,0.45,0.5,0.55,0.6,0.65,0.7,0.75,0.8,1},{0,2,2.25,2.5,2.75,3,3.25,3.5,3.75,4}))))</f>
        <v/>
      </c>
      <c r="K494" s="5" t="str">
        <f>IF(COUNT($A494)=0,"",IF($A494&lt;&gt;DR!$B496,"ERR",DR!AH496))</f>
        <v/>
      </c>
      <c r="L494" s="2" t="str">
        <f>IF(COUNT($A494)=0,"",IF(K494="3E","3E",IF(K494="","I",LOOKUP(K494/M$2,{0,0.4,0.45,0.5,0.55,0.6,0.65,0.7,0.75,0.8,1},{"F","D","C","C+","B-","B","B+","A-","A","A+"}))))</f>
        <v/>
      </c>
      <c r="M494" s="99" t="str">
        <f>IF(COUNT($A494)=0,"",IF(K494="","--",IF(K494="3E","3E",LOOKUP(K494/M$2,{0,0.4,0.45,0.5,0.55,0.6,0.65,0.7,0.75,0.8,1},{0,2,2.25,2.5,2.75,3,3.25,3.5,3.75,4}))))</f>
        <v/>
      </c>
      <c r="N494" s="5" t="str">
        <f>IF(COUNT($A494)=0,"",IF($A494&lt;&gt;DR!$B496,"ERR",DR!AP496))</f>
        <v/>
      </c>
      <c r="O494" s="2" t="str">
        <f>IF(COUNT($A494)=0,"",IF(N494="3E","3E",IF(N494="","I",LOOKUP(N494/P$2,{0,0.4,0.45,0.5,0.55,0.6,0.65,0.7,0.75,0.8,1},{"F","D","C","C+","B-","B","B+","A-","A","A+"}))))</f>
        <v/>
      </c>
      <c r="P494" s="99" t="str">
        <f>IF(COUNT($A494)=0,"",IF(N494="","--",IF(N494="3E","3E",LOOKUP(N494/P$2,{0,0.4,0.45,0.5,0.55,0.6,0.65,0.7,0.75,0.8,1},{0,2,2.25,2.5,2.75,3,3.25,3.5,3.75,4}))))</f>
        <v/>
      </c>
      <c r="Q494" s="5" t="str">
        <f>IF(COUNT($A494)=0,"",IF($A494&lt;&gt;DR!$B496,"ERR",DR!AX496))</f>
        <v/>
      </c>
      <c r="R494" s="2" t="str">
        <f>IF(COUNT($A494)=0,"",IF(Q494="3E","3E",IF(Q494="","I",LOOKUP(Q494/S$2,{0,0.4,0.45,0.5,0.55,0.6,0.65,0.7,0.75,0.8,1},{"F","D","C","C+","B-","B","B+","A-","A","A+"}))))</f>
        <v/>
      </c>
      <c r="S494" s="99" t="str">
        <f>IF(COUNT($A494)=0,"",IF(Q494="","--",IF(Q494="3E","3E",LOOKUP(Q494/S$2,{0,0.4,0.45,0.5,0.55,0.6,0.65,0.7,0.75,0.8,1},{0,2,2.25,2.5,2.75,3,3.25,3.5,3.75,4}))))</f>
        <v/>
      </c>
      <c r="T494" s="5" t="str">
        <f>IF(OR(COUNT($A494)=0,DR!BZ496=""),"",IF($A494&lt;&gt;DR!$B496,"ERR",DR!BZ496))</f>
        <v/>
      </c>
      <c r="U494" s="2" t="str">
        <f>IF(COUNT($A494)=0,"",IF(T494="3E","3E",IF(T494="","I",LOOKUP(T494/V$2,{0,0.4,0.45,0.5,0.55,0.6,0.65,0.7,0.75,0.8,1},{"F","D","C","C+","B-","B","B+","A-","A","A+"}))))</f>
        <v/>
      </c>
      <c r="V494" s="99" t="str">
        <f>IF(COUNT($A494)=0,"",IF(T494="","--",IF(T494="3E","3E",LOOKUP(T494/V$2,{0,0.4,0.45,0.5,0.55,0.6,0.65,0.7,0.75,0.8,1},{0,2,2.25,2.5,2.75,3,3.25,3.5,3.75,4}))))</f>
        <v/>
      </c>
      <c r="W494" s="5" t="str">
        <f>IF(COUNT($A494)=0,"",IF($A494&lt;&gt;DR!$B496,"ERR",IF(DR!$A496="IM",DR!CL496,DR!CK496)))</f>
        <v/>
      </c>
      <c r="X494" s="2" t="str">
        <f>IF(COUNT($A494)=0,"",IF(W494="3E","3E",IF(W494="","I",LOOKUP(W494/Y$2,{0,0.4,0.45,0.5,0.55,0.6,0.65,0.7,0.75,0.8,1},{"F","D","C","C+","B-","B","B+","A-","A","A+"}))))</f>
        <v/>
      </c>
      <c r="Y494" s="99" t="str">
        <f>IF(COUNT($A494)=0,"",IF(W494="","--",IF(W494="3E","3E",LOOKUP(W494/Y$2,{0,0.4,0.45,0.5,0.55,0.6,0.65,0.7,0.75,0.8,1},{0,2,2.25,2.5,2.75,3,3.25,3.5,3.75,4}))))</f>
        <v/>
      </c>
      <c r="Z494" s="5" t="str">
        <f>IF(COUNT($A494)=0,"",IF($A494&lt;&gt;DR!$B496,"ERR",DR!BF496))</f>
        <v/>
      </c>
      <c r="AA494" s="2" t="str">
        <f>IF(COUNT($A494)=0,"",IF(Z494="3E","3E",IF(Z494="","I",LOOKUP(Z494/AB$2,{0,0.4,0.45,0.5,0.55,0.6,0.65,0.7,0.75,0.8,1},{"F","D","C","C+","B-","B","B+","A-","A","A+"}))))</f>
        <v/>
      </c>
      <c r="AB494" s="99" t="str">
        <f>IF(COUNT($A494)=0,"",IF(Z494="","--",IF(Z494="3E","3E",LOOKUP(Z494/AB$2,{0,0.4,0.45,0.5,0.55,0.6,0.65,0.7,0.75,0.8,1},{0,2,2.25,2.5,2.75,3,3.25,3.5,3.75,4}))))</f>
        <v/>
      </c>
      <c r="AC494" s="5" t="str">
        <f>IF(COUNT($A494)=0,"",IF($A494&lt;&gt;DR!$B496,"ERR",DR!BG496))</f>
        <v/>
      </c>
      <c r="AD494" s="2" t="str">
        <f>IF(COUNT($A494)=0,"",IF(AC494="3E","3E",IF(AC494="","I",LOOKUP(AC494/AE$2,{0,0.4,0.45,0.5,0.55,0.6,0.65,0.7,0.75,0.8,1},{"F","D","C","C+","B-","B","B+","A-","A","A+"}))))</f>
        <v/>
      </c>
      <c r="AE494" s="99" t="str">
        <f>IF(COUNT($A494)=0,"",IF(AC494="","--",IF(AC494="3E","3E",LOOKUP(AC494/AE$2,{0,0.4,0.45,0.5,0.55,0.6,0.65,0.7,0.75,0.8,1},{0,2,2.25,2.5,2.75,3,3.25,3.5,3.75,4}))))</f>
        <v/>
      </c>
      <c r="AF494" s="5" t="str">
        <f>IF(COUNT($A494)=0,"",IF($A494&lt;&gt;DR!$B496,"ERR",DR!BQ496))</f>
        <v/>
      </c>
      <c r="AG494" s="2" t="str">
        <f>IF(COUNT($A494)=0,"",IF(AF494="3E","3E",IF(AF494="","I",LOOKUP(AF494/AH$2,{0,0.4,0.45,0.5,0.55,0.6,0.65,0.7,0.75,0.8,1},{"F","D","C","C+","B-","B","B+","A-","A","A+"}))))</f>
        <v/>
      </c>
      <c r="AH494" s="99" t="str">
        <f>IF(COUNT($A494)=0,"",IF(AF494="","--",IF(AF494="3E","3E",LOOKUP(AF494/AH$2,{0,0.4,0.45,0.5,0.55,0.6,0.65,0.7,0.75,0.8,1},{0,2,2.25,2.5,2.75,3,3.25,3.5,3.75,4}))))</f>
        <v/>
      </c>
      <c r="AI494" s="5" t="str">
        <f>IF(COUNT($A494)=0,"",IF($A494&lt;&gt;DR!$B496,"ERR",DR!BY496))</f>
        <v/>
      </c>
      <c r="AJ494" s="2" t="str">
        <f>IF(COUNT($A494)=0,"",IF(AI494="3E","3E",IF(AI494="","I",LOOKUP(AI494/AK$2,{0,0.4,0.45,0.5,0.55,0.6,0.65,0.7,0.75,0.8,1},{"F","D","C","C+","B-","B","B+","A-","A","A+"}))))</f>
        <v/>
      </c>
      <c r="AK494" s="103" t="str">
        <f>IF(COUNT($A494)=0,"",IF(AI494="","--",IF(AI494="3E","3E",LOOKUP(AI494/AK$2,{0,0.4,0.45,0.5,0.55,0.6,0.65,0.7,0.75,0.8,1},{0,2,2.25,2.5,2.75,3,3.25,3.5,3.75,4}))))</f>
        <v/>
      </c>
      <c r="AL494" s="94" t="str">
        <f>IFERROR(IF(COUNT($A494)=0,"",IF(COUNT(W494)=0,"--",IF(COUNTIF(B494:AK494,"3E")&gt;0,"3E",SUM(IF(D494&gt;=2,D494*$D$3),IF(G494&gt;=2,G494*$G$3),IF(J494&gt;=2,J494*$J$3),IF(M494&gt;=2,M494*$M$3),IF(P494&gt;=2,P494*$P$3),IF(S494&gt;=2,S494*$S$3),IF(V494&gt;=2,V494*$V$3),IF(Y494&gt;=2,Y494*$Y$3),IF(AB494&gt;=2,AB494*$AB$3),IF(AE494&gt;=2,AE494*$AE$3),IF(AH494&gt;=2,AH494*$AH$3),IF(AK494&gt;=2,AK494*$AK$3))))),"")</f>
        <v/>
      </c>
      <c r="AM494" s="4" t="str">
        <f>IF(COUNT($A494)=0,"",IF(COUNT(W494)=0,"--",IF(COUNTIF(B494:Y494,"3E")&gt;0,"3E",TRUNC(SUM(IF(N(D494)&gt;=2,D$3*D494,0),IF(N(G494)&gt;=2,G$3*G494,0),IF(N(J494)&gt;=2,J$3*J494,0),IF(N(M494)&gt;=2,M$3*M494,0),IF(N(P494)&gt;=2,P$3*P494,0),IF(N(S494)&gt;=2,S$3*S494,0),IF(N(AB494)&gt;=2,AB$3*AB494,0),IF(N(AE494)&gt;=2,AE$3*AE494,0),IF(N(AH494)&gt;=2,AH$3*AH494,0),IF(N(V494)&gt;=2,V$3*V494,0),IF(N(Y494)&gt;=2,Y$3*Y494,0))/TCP,3))))</f>
        <v/>
      </c>
      <c r="AN494" s="2" t="str">
        <f>IFERROR(IF(COUNT($A494)=0,"",IF(COUNT(W494)=0,"--",IF(COUNTIF(B494:AK494,"3E")&gt;0,"3E",SUM(IF(D494&gt;=2,$D$3),IF(G494&gt;=2,$G$3),IF(J494&gt;=2,$J$3),IF(M494&gt;=2,$M$3),IF(P494&gt;=2,$P$3),IF(S494&gt;=2,$S$3),IF(V494&gt;=2,$V$3),IF(Y494&gt;=2,$Y$3),IF(AB494&gt;=2,$AB$3),IF(AE494&gt;=2,$AE$3),IF(AH494&gt;=2,$AH$3),IF(AK494&gt;=2,$AK$3))))),"")</f>
        <v/>
      </c>
      <c r="AO494" s="2" t="str">
        <f>IF(AM494="3E","3E",IF(COUNT($A494)=0,"",IF(COUNT(AK494)=0,"I",LOOKUP(AM494,{0,2,2.25,2.5,2.75,3,3.25,3.5,3.75,4},{"F","D","C","C+","B-","B","B+","A-","A","A+"}))))</f>
        <v/>
      </c>
      <c r="AP494" s="2" t="str">
        <f>IF(AM494="3E","3E",IF(OR(COUNT($A494)=0,COUNT(W494)=0),"",IF(AND(Y494&gt;=2,AM494&gt;=2,AN494&gt;=28),"PASS","FAIL")))</f>
        <v/>
      </c>
      <c r="AQ494" s="2" t="str">
        <f>IF(COUNT($A494)=0,"",IF(AP494="3E","3E",IF(AP494="PASS",CONCATENATE(IF(N(D494)&lt;2,"411F,",""),IF(N(G494)&lt;2,"412F,",""),IF(N(J494)&lt;2,"413F,",""),IF(N(M494)&lt;2,"421F,",""),IF(N(P494)&lt;2,"422F,",""),IF(N(S494)&lt;2,"423F,",""),IF(N(AB494)&lt;2,"431F,",""),IF(N(AE494)&lt;2,"432F,",""),IF(N(AH494)&lt;2,"433F,","")),"")))</f>
        <v/>
      </c>
      <c r="AR494" s="6" t="str">
        <f t="shared" si="8"/>
        <v/>
      </c>
    </row>
    <row r="495" spans="1:44" ht="18.95" customHeight="1" x14ac:dyDescent="0.25">
      <c r="A495" s="93" t="str">
        <f>IF(DR!$B497="","",DR!$B497)</f>
        <v/>
      </c>
      <c r="B495" s="5" t="str">
        <f>IF(COUNT($A495)=0,"",IF($A495&lt;&gt;DR!$B497,"ERR",DR!J497))</f>
        <v/>
      </c>
      <c r="C495" s="2" t="str">
        <f>IF(COUNT($A495)=0,"",IF(B495="3E","3E",IF(B495="","I",LOOKUP(B495/D$2,{0,0.4,0.45,0.5,0.55,0.6,0.65,0.7,0.75,0.8,1},{"F","D","C","C+","B-","B","B+","A-","A","A+"}))))</f>
        <v/>
      </c>
      <c r="D495" s="99" t="str">
        <f>IF(COUNT($A495)=0,"",IF(B495="","--",IF(B495="3E","3E",LOOKUP(B495/D$2,{0,0.4,0.45,0.5,0.55,0.6,0.65,0.7,0.75,0.8,1},{0,2,2.25,2.5,2.75,3,3.25,3.5,3.75,4}))))</f>
        <v/>
      </c>
      <c r="E495" s="5" t="str">
        <f>IF(COUNT($A495)=0,"",IF($A495&lt;&gt;DR!$B497,"ERR",DR!R497))</f>
        <v/>
      </c>
      <c r="F495" s="2" t="str">
        <f>IF(COUNT($A495)=0,"",IF(E495="3E","3E",IF(E495="","I",LOOKUP(E495/G$2,{0,0.4,0.45,0.5,0.55,0.6,0.65,0.7,0.75,0.8,1},{"F","D","C","C+","B-","B","B+","A-","A","A+"}))))</f>
        <v/>
      </c>
      <c r="G495" s="99" t="str">
        <f>IF(COUNT($A495)=0,"",IF(E495="","--",IF(E495="3E","3E",LOOKUP(E495/G$2,{0,0.4,0.45,0.5,0.55,0.6,0.65,0.7,0.75,0.8,1},{0,2,2.25,2.5,2.75,3,3.25,3.5,3.75,4}))))</f>
        <v/>
      </c>
      <c r="H495" s="5" t="str">
        <f>IF(COUNT($A495)=0,"",IF($A495&lt;&gt;DR!$B497,"ERR",DR!Z497))</f>
        <v/>
      </c>
      <c r="I495" s="2" t="str">
        <f>IF(COUNT($A495)=0,"",IF(H495="3E","3E",IF(H495="","I",LOOKUP(H495/J$2,{0,0.4,0.45,0.5,0.55,0.6,0.65,0.7,0.75,0.8,1},{"F","D","C","C+","B-","B","B+","A-","A","A+"}))))</f>
        <v/>
      </c>
      <c r="J495" s="99" t="str">
        <f>IF(COUNT($A495)=0,"",IF(H495="","--",IF(H495="3E","3E",LOOKUP(H495/J$2,{0,0.4,0.45,0.5,0.55,0.6,0.65,0.7,0.75,0.8,1},{0,2,2.25,2.5,2.75,3,3.25,3.5,3.75,4}))))</f>
        <v/>
      </c>
      <c r="K495" s="5" t="str">
        <f>IF(COUNT($A495)=0,"",IF($A495&lt;&gt;DR!$B497,"ERR",DR!AH497))</f>
        <v/>
      </c>
      <c r="L495" s="2" t="str">
        <f>IF(COUNT($A495)=0,"",IF(K495="3E","3E",IF(K495="","I",LOOKUP(K495/M$2,{0,0.4,0.45,0.5,0.55,0.6,0.65,0.7,0.75,0.8,1},{"F","D","C","C+","B-","B","B+","A-","A","A+"}))))</f>
        <v/>
      </c>
      <c r="M495" s="99" t="str">
        <f>IF(COUNT($A495)=0,"",IF(K495="","--",IF(K495="3E","3E",LOOKUP(K495/M$2,{0,0.4,0.45,0.5,0.55,0.6,0.65,0.7,0.75,0.8,1},{0,2,2.25,2.5,2.75,3,3.25,3.5,3.75,4}))))</f>
        <v/>
      </c>
      <c r="N495" s="5" t="str">
        <f>IF(COUNT($A495)=0,"",IF($A495&lt;&gt;DR!$B497,"ERR",DR!AP497))</f>
        <v/>
      </c>
      <c r="O495" s="2" t="str">
        <f>IF(COUNT($A495)=0,"",IF(N495="3E","3E",IF(N495="","I",LOOKUP(N495/P$2,{0,0.4,0.45,0.5,0.55,0.6,0.65,0.7,0.75,0.8,1},{"F","D","C","C+","B-","B","B+","A-","A","A+"}))))</f>
        <v/>
      </c>
      <c r="P495" s="99" t="str">
        <f>IF(COUNT($A495)=0,"",IF(N495="","--",IF(N495="3E","3E",LOOKUP(N495/P$2,{0,0.4,0.45,0.5,0.55,0.6,0.65,0.7,0.75,0.8,1},{0,2,2.25,2.5,2.75,3,3.25,3.5,3.75,4}))))</f>
        <v/>
      </c>
      <c r="Q495" s="5" t="str">
        <f>IF(COUNT($A495)=0,"",IF($A495&lt;&gt;DR!$B497,"ERR",DR!AX497))</f>
        <v/>
      </c>
      <c r="R495" s="2" t="str">
        <f>IF(COUNT($A495)=0,"",IF(Q495="3E","3E",IF(Q495="","I",LOOKUP(Q495/S$2,{0,0.4,0.45,0.5,0.55,0.6,0.65,0.7,0.75,0.8,1},{"F","D","C","C+","B-","B","B+","A-","A","A+"}))))</f>
        <v/>
      </c>
      <c r="S495" s="99" t="str">
        <f>IF(COUNT($A495)=0,"",IF(Q495="","--",IF(Q495="3E","3E",LOOKUP(Q495/S$2,{0,0.4,0.45,0.5,0.55,0.6,0.65,0.7,0.75,0.8,1},{0,2,2.25,2.5,2.75,3,3.25,3.5,3.75,4}))))</f>
        <v/>
      </c>
      <c r="T495" s="5" t="str">
        <f>IF(OR(COUNT($A495)=0,DR!BZ497=""),"",IF($A495&lt;&gt;DR!$B497,"ERR",DR!BZ497))</f>
        <v/>
      </c>
      <c r="U495" s="2" t="str">
        <f>IF(COUNT($A495)=0,"",IF(T495="3E","3E",IF(T495="","I",LOOKUP(T495/V$2,{0,0.4,0.45,0.5,0.55,0.6,0.65,0.7,0.75,0.8,1},{"F","D","C","C+","B-","B","B+","A-","A","A+"}))))</f>
        <v/>
      </c>
      <c r="V495" s="99" t="str">
        <f>IF(COUNT($A495)=0,"",IF(T495="","--",IF(T495="3E","3E",LOOKUP(T495/V$2,{0,0.4,0.45,0.5,0.55,0.6,0.65,0.7,0.75,0.8,1},{0,2,2.25,2.5,2.75,3,3.25,3.5,3.75,4}))))</f>
        <v/>
      </c>
      <c r="W495" s="5" t="str">
        <f>IF(COUNT($A495)=0,"",IF($A495&lt;&gt;DR!$B497,"ERR",IF(DR!$A497="IM",DR!CL497,DR!CK497)))</f>
        <v/>
      </c>
      <c r="X495" s="2" t="str">
        <f>IF(COUNT($A495)=0,"",IF(W495="3E","3E",IF(W495="","I",LOOKUP(W495/Y$2,{0,0.4,0.45,0.5,0.55,0.6,0.65,0.7,0.75,0.8,1},{"F","D","C","C+","B-","B","B+","A-","A","A+"}))))</f>
        <v/>
      </c>
      <c r="Y495" s="99" t="str">
        <f>IF(COUNT($A495)=0,"",IF(W495="","--",IF(W495="3E","3E",LOOKUP(W495/Y$2,{0,0.4,0.45,0.5,0.55,0.6,0.65,0.7,0.75,0.8,1},{0,2,2.25,2.5,2.75,3,3.25,3.5,3.75,4}))))</f>
        <v/>
      </c>
      <c r="Z495" s="5" t="str">
        <f>IF(COUNT($A495)=0,"",IF($A495&lt;&gt;DR!$B497,"ERR",DR!BF497))</f>
        <v/>
      </c>
      <c r="AA495" s="2" t="str">
        <f>IF(COUNT($A495)=0,"",IF(Z495="3E","3E",IF(Z495="","I",LOOKUP(Z495/AB$2,{0,0.4,0.45,0.5,0.55,0.6,0.65,0.7,0.75,0.8,1},{"F","D","C","C+","B-","B","B+","A-","A","A+"}))))</f>
        <v/>
      </c>
      <c r="AB495" s="99" t="str">
        <f>IF(COUNT($A495)=0,"",IF(Z495="","--",IF(Z495="3E","3E",LOOKUP(Z495/AB$2,{0,0.4,0.45,0.5,0.55,0.6,0.65,0.7,0.75,0.8,1},{0,2,2.25,2.5,2.75,3,3.25,3.5,3.75,4}))))</f>
        <v/>
      </c>
      <c r="AC495" s="5" t="str">
        <f>IF(COUNT($A495)=0,"",IF($A495&lt;&gt;DR!$B497,"ERR",DR!BG497))</f>
        <v/>
      </c>
      <c r="AD495" s="2" t="str">
        <f>IF(COUNT($A495)=0,"",IF(AC495="3E","3E",IF(AC495="","I",LOOKUP(AC495/AE$2,{0,0.4,0.45,0.5,0.55,0.6,0.65,0.7,0.75,0.8,1},{"F","D","C","C+","B-","B","B+","A-","A","A+"}))))</f>
        <v/>
      </c>
      <c r="AE495" s="99" t="str">
        <f>IF(COUNT($A495)=0,"",IF(AC495="","--",IF(AC495="3E","3E",LOOKUP(AC495/AE$2,{0,0.4,0.45,0.5,0.55,0.6,0.65,0.7,0.75,0.8,1},{0,2,2.25,2.5,2.75,3,3.25,3.5,3.75,4}))))</f>
        <v/>
      </c>
      <c r="AF495" s="5" t="str">
        <f>IF(COUNT($A495)=0,"",IF($A495&lt;&gt;DR!$B497,"ERR",DR!BQ497))</f>
        <v/>
      </c>
      <c r="AG495" s="2" t="str">
        <f>IF(COUNT($A495)=0,"",IF(AF495="3E","3E",IF(AF495="","I",LOOKUP(AF495/AH$2,{0,0.4,0.45,0.5,0.55,0.6,0.65,0.7,0.75,0.8,1},{"F","D","C","C+","B-","B","B+","A-","A","A+"}))))</f>
        <v/>
      </c>
      <c r="AH495" s="99" t="str">
        <f>IF(COUNT($A495)=0,"",IF(AF495="","--",IF(AF495="3E","3E",LOOKUP(AF495/AH$2,{0,0.4,0.45,0.5,0.55,0.6,0.65,0.7,0.75,0.8,1},{0,2,2.25,2.5,2.75,3,3.25,3.5,3.75,4}))))</f>
        <v/>
      </c>
      <c r="AI495" s="5" t="str">
        <f>IF(COUNT($A495)=0,"",IF($A495&lt;&gt;DR!$B497,"ERR",DR!BY497))</f>
        <v/>
      </c>
      <c r="AJ495" s="2" t="str">
        <f>IF(COUNT($A495)=0,"",IF(AI495="3E","3E",IF(AI495="","I",LOOKUP(AI495/AK$2,{0,0.4,0.45,0.5,0.55,0.6,0.65,0.7,0.75,0.8,1},{"F","D","C","C+","B-","B","B+","A-","A","A+"}))))</f>
        <v/>
      </c>
      <c r="AK495" s="103" t="str">
        <f>IF(COUNT($A495)=0,"",IF(AI495="","--",IF(AI495="3E","3E",LOOKUP(AI495/AK$2,{0,0.4,0.45,0.5,0.55,0.6,0.65,0.7,0.75,0.8,1},{0,2,2.25,2.5,2.75,3,3.25,3.5,3.75,4}))))</f>
        <v/>
      </c>
      <c r="AL495" s="94" t="str">
        <f>IFERROR(IF(COUNT($A495)=0,"",IF(COUNT(W495)=0,"--",IF(COUNTIF(B495:AK495,"3E")&gt;0,"3E",SUM(IF(D495&gt;=2,D495*$D$3),IF(G495&gt;=2,G495*$G$3),IF(J495&gt;=2,J495*$J$3),IF(M495&gt;=2,M495*$M$3),IF(P495&gt;=2,P495*$P$3),IF(S495&gt;=2,S495*$S$3),IF(V495&gt;=2,V495*$V$3),IF(Y495&gt;=2,Y495*$Y$3),IF(AB495&gt;=2,AB495*$AB$3),IF(AE495&gt;=2,AE495*$AE$3),IF(AH495&gt;=2,AH495*$AH$3),IF(AK495&gt;=2,AK495*$AK$3))))),"")</f>
        <v/>
      </c>
      <c r="AM495" s="4" t="str">
        <f>IF(COUNT($A495)=0,"",IF(COUNT(W495)=0,"--",IF(COUNTIF(B495:Y495,"3E")&gt;0,"3E",TRUNC(SUM(IF(N(D495)&gt;=2,D$3*D495,0),IF(N(G495)&gt;=2,G$3*G495,0),IF(N(J495)&gt;=2,J$3*J495,0),IF(N(M495)&gt;=2,M$3*M495,0),IF(N(P495)&gt;=2,P$3*P495,0),IF(N(S495)&gt;=2,S$3*S495,0),IF(N(AB495)&gt;=2,AB$3*AB495,0),IF(N(AE495)&gt;=2,AE$3*AE495,0),IF(N(AH495)&gt;=2,AH$3*AH495,0),IF(N(V495)&gt;=2,V$3*V495,0),IF(N(Y495)&gt;=2,Y$3*Y495,0))/TCP,3))))</f>
        <v/>
      </c>
      <c r="AN495" s="2" t="str">
        <f>IFERROR(IF(COUNT($A495)=0,"",IF(COUNT(W495)=0,"--",IF(COUNTIF(B495:AK495,"3E")&gt;0,"3E",SUM(IF(D495&gt;=2,$D$3),IF(G495&gt;=2,$G$3),IF(J495&gt;=2,$J$3),IF(M495&gt;=2,$M$3),IF(P495&gt;=2,$P$3),IF(S495&gt;=2,$S$3),IF(V495&gt;=2,$V$3),IF(Y495&gt;=2,$Y$3),IF(AB495&gt;=2,$AB$3),IF(AE495&gt;=2,$AE$3),IF(AH495&gt;=2,$AH$3),IF(AK495&gt;=2,$AK$3))))),"")</f>
        <v/>
      </c>
      <c r="AO495" s="2" t="str">
        <f>IF(AM495="3E","3E",IF(COUNT($A495)=0,"",IF(COUNT(AK495)=0,"I",LOOKUP(AM495,{0,2,2.25,2.5,2.75,3,3.25,3.5,3.75,4},{"F","D","C","C+","B-","B","B+","A-","A","A+"}))))</f>
        <v/>
      </c>
      <c r="AP495" s="2" t="str">
        <f>IF(AM495="3E","3E",IF(OR(COUNT($A495)=0,COUNT(W495)=0),"",IF(AND(Y495&gt;=2,AM495&gt;=2,AN495&gt;=28),"PASS","FAIL")))</f>
        <v/>
      </c>
      <c r="AQ495" s="2" t="str">
        <f>IF(COUNT($A495)=0,"",IF(AP495="3E","3E",IF(AP495="PASS",CONCATENATE(IF(N(D495)&lt;2,"411F,",""),IF(N(G495)&lt;2,"412F,",""),IF(N(J495)&lt;2,"413F,",""),IF(N(M495)&lt;2,"421F,",""),IF(N(P495)&lt;2,"422F,",""),IF(N(S495)&lt;2,"423F,",""),IF(N(AB495)&lt;2,"431F,",""),IF(N(AE495)&lt;2,"432F,",""),IF(N(AH495)&lt;2,"433F,","")),"")))</f>
        <v/>
      </c>
      <c r="AR495" s="6" t="str">
        <f t="shared" si="8"/>
        <v/>
      </c>
    </row>
    <row r="496" spans="1:44" ht="18.95" customHeight="1" x14ac:dyDescent="0.25">
      <c r="A496" s="93" t="str">
        <f>IF(DR!$B498="","",DR!$B498)</f>
        <v/>
      </c>
      <c r="B496" s="5" t="str">
        <f>IF(COUNT($A496)=0,"",IF($A496&lt;&gt;DR!$B498,"ERR",DR!J498))</f>
        <v/>
      </c>
      <c r="C496" s="2" t="str">
        <f>IF(COUNT($A496)=0,"",IF(B496="3E","3E",IF(B496="","I",LOOKUP(B496/D$2,{0,0.4,0.45,0.5,0.55,0.6,0.65,0.7,0.75,0.8,1},{"F","D","C","C+","B-","B","B+","A-","A","A+"}))))</f>
        <v/>
      </c>
      <c r="D496" s="99" t="str">
        <f>IF(COUNT($A496)=0,"",IF(B496="","--",IF(B496="3E","3E",LOOKUP(B496/D$2,{0,0.4,0.45,0.5,0.55,0.6,0.65,0.7,0.75,0.8,1},{0,2,2.25,2.5,2.75,3,3.25,3.5,3.75,4}))))</f>
        <v/>
      </c>
      <c r="E496" s="5" t="str">
        <f>IF(COUNT($A496)=0,"",IF($A496&lt;&gt;DR!$B498,"ERR",DR!R498))</f>
        <v/>
      </c>
      <c r="F496" s="2" t="str">
        <f>IF(COUNT($A496)=0,"",IF(E496="3E","3E",IF(E496="","I",LOOKUP(E496/G$2,{0,0.4,0.45,0.5,0.55,0.6,0.65,0.7,0.75,0.8,1},{"F","D","C","C+","B-","B","B+","A-","A","A+"}))))</f>
        <v/>
      </c>
      <c r="G496" s="99" t="str">
        <f>IF(COUNT($A496)=0,"",IF(E496="","--",IF(E496="3E","3E",LOOKUP(E496/G$2,{0,0.4,0.45,0.5,0.55,0.6,0.65,0.7,0.75,0.8,1},{0,2,2.25,2.5,2.75,3,3.25,3.5,3.75,4}))))</f>
        <v/>
      </c>
      <c r="H496" s="5" t="str">
        <f>IF(COUNT($A496)=0,"",IF($A496&lt;&gt;DR!$B498,"ERR",DR!Z498))</f>
        <v/>
      </c>
      <c r="I496" s="2" t="str">
        <f>IF(COUNT($A496)=0,"",IF(H496="3E","3E",IF(H496="","I",LOOKUP(H496/J$2,{0,0.4,0.45,0.5,0.55,0.6,0.65,0.7,0.75,0.8,1},{"F","D","C","C+","B-","B","B+","A-","A","A+"}))))</f>
        <v/>
      </c>
      <c r="J496" s="99" t="str">
        <f>IF(COUNT($A496)=0,"",IF(H496="","--",IF(H496="3E","3E",LOOKUP(H496/J$2,{0,0.4,0.45,0.5,0.55,0.6,0.65,0.7,0.75,0.8,1},{0,2,2.25,2.5,2.75,3,3.25,3.5,3.75,4}))))</f>
        <v/>
      </c>
      <c r="K496" s="5" t="str">
        <f>IF(COUNT($A496)=0,"",IF($A496&lt;&gt;DR!$B498,"ERR",DR!AH498))</f>
        <v/>
      </c>
      <c r="L496" s="2" t="str">
        <f>IF(COUNT($A496)=0,"",IF(K496="3E","3E",IF(K496="","I",LOOKUP(K496/M$2,{0,0.4,0.45,0.5,0.55,0.6,0.65,0.7,0.75,0.8,1},{"F","D","C","C+","B-","B","B+","A-","A","A+"}))))</f>
        <v/>
      </c>
      <c r="M496" s="99" t="str">
        <f>IF(COUNT($A496)=0,"",IF(K496="","--",IF(K496="3E","3E",LOOKUP(K496/M$2,{0,0.4,0.45,0.5,0.55,0.6,0.65,0.7,0.75,0.8,1},{0,2,2.25,2.5,2.75,3,3.25,3.5,3.75,4}))))</f>
        <v/>
      </c>
      <c r="N496" s="5" t="str">
        <f>IF(COUNT($A496)=0,"",IF($A496&lt;&gt;DR!$B498,"ERR",DR!AP498))</f>
        <v/>
      </c>
      <c r="O496" s="2" t="str">
        <f>IF(COUNT($A496)=0,"",IF(N496="3E","3E",IF(N496="","I",LOOKUP(N496/P$2,{0,0.4,0.45,0.5,0.55,0.6,0.65,0.7,0.75,0.8,1},{"F","D","C","C+","B-","B","B+","A-","A","A+"}))))</f>
        <v/>
      </c>
      <c r="P496" s="99" t="str">
        <f>IF(COUNT($A496)=0,"",IF(N496="","--",IF(N496="3E","3E",LOOKUP(N496/P$2,{0,0.4,0.45,0.5,0.55,0.6,0.65,0.7,0.75,0.8,1},{0,2,2.25,2.5,2.75,3,3.25,3.5,3.75,4}))))</f>
        <v/>
      </c>
      <c r="Q496" s="5" t="str">
        <f>IF(COUNT($A496)=0,"",IF($A496&lt;&gt;DR!$B498,"ERR",DR!AX498))</f>
        <v/>
      </c>
      <c r="R496" s="2" t="str">
        <f>IF(COUNT($A496)=0,"",IF(Q496="3E","3E",IF(Q496="","I",LOOKUP(Q496/S$2,{0,0.4,0.45,0.5,0.55,0.6,0.65,0.7,0.75,0.8,1},{"F","D","C","C+","B-","B","B+","A-","A","A+"}))))</f>
        <v/>
      </c>
      <c r="S496" s="99" t="str">
        <f>IF(COUNT($A496)=0,"",IF(Q496="","--",IF(Q496="3E","3E",LOOKUP(Q496/S$2,{0,0.4,0.45,0.5,0.55,0.6,0.65,0.7,0.75,0.8,1},{0,2,2.25,2.5,2.75,3,3.25,3.5,3.75,4}))))</f>
        <v/>
      </c>
      <c r="T496" s="5" t="str">
        <f>IF(OR(COUNT($A496)=0,DR!BZ498=""),"",IF($A496&lt;&gt;DR!$B498,"ERR",DR!BZ498))</f>
        <v/>
      </c>
      <c r="U496" s="2" t="str">
        <f>IF(COUNT($A496)=0,"",IF(T496="3E","3E",IF(T496="","I",LOOKUP(T496/V$2,{0,0.4,0.45,0.5,0.55,0.6,0.65,0.7,0.75,0.8,1},{"F","D","C","C+","B-","B","B+","A-","A","A+"}))))</f>
        <v/>
      </c>
      <c r="V496" s="99" t="str">
        <f>IF(COUNT($A496)=0,"",IF(T496="","--",IF(T496="3E","3E",LOOKUP(T496/V$2,{0,0.4,0.45,0.5,0.55,0.6,0.65,0.7,0.75,0.8,1},{0,2,2.25,2.5,2.75,3,3.25,3.5,3.75,4}))))</f>
        <v/>
      </c>
      <c r="W496" s="5" t="str">
        <f>IF(COUNT($A496)=0,"",IF($A496&lt;&gt;DR!$B498,"ERR",IF(DR!$A498="IM",DR!CL498,DR!CK498)))</f>
        <v/>
      </c>
      <c r="X496" s="2" t="str">
        <f>IF(COUNT($A496)=0,"",IF(W496="3E","3E",IF(W496="","I",LOOKUP(W496/Y$2,{0,0.4,0.45,0.5,0.55,0.6,0.65,0.7,0.75,0.8,1},{"F","D","C","C+","B-","B","B+","A-","A","A+"}))))</f>
        <v/>
      </c>
      <c r="Y496" s="99" t="str">
        <f>IF(COUNT($A496)=0,"",IF(W496="","--",IF(W496="3E","3E",LOOKUP(W496/Y$2,{0,0.4,0.45,0.5,0.55,0.6,0.65,0.7,0.75,0.8,1},{0,2,2.25,2.5,2.75,3,3.25,3.5,3.75,4}))))</f>
        <v/>
      </c>
      <c r="Z496" s="5" t="str">
        <f>IF(COUNT($A496)=0,"",IF($A496&lt;&gt;DR!$B498,"ERR",DR!BF498))</f>
        <v/>
      </c>
      <c r="AA496" s="2" t="str">
        <f>IF(COUNT($A496)=0,"",IF(Z496="3E","3E",IF(Z496="","I",LOOKUP(Z496/AB$2,{0,0.4,0.45,0.5,0.55,0.6,0.65,0.7,0.75,0.8,1},{"F","D","C","C+","B-","B","B+","A-","A","A+"}))))</f>
        <v/>
      </c>
      <c r="AB496" s="99" t="str">
        <f>IF(COUNT($A496)=0,"",IF(Z496="","--",IF(Z496="3E","3E",LOOKUP(Z496/AB$2,{0,0.4,0.45,0.5,0.55,0.6,0.65,0.7,0.75,0.8,1},{0,2,2.25,2.5,2.75,3,3.25,3.5,3.75,4}))))</f>
        <v/>
      </c>
      <c r="AC496" s="5" t="str">
        <f>IF(COUNT($A496)=0,"",IF($A496&lt;&gt;DR!$B498,"ERR",DR!BG498))</f>
        <v/>
      </c>
      <c r="AD496" s="2" t="str">
        <f>IF(COUNT($A496)=0,"",IF(AC496="3E","3E",IF(AC496="","I",LOOKUP(AC496/AE$2,{0,0.4,0.45,0.5,0.55,0.6,0.65,0.7,0.75,0.8,1},{"F","D","C","C+","B-","B","B+","A-","A","A+"}))))</f>
        <v/>
      </c>
      <c r="AE496" s="99" t="str">
        <f>IF(COUNT($A496)=0,"",IF(AC496="","--",IF(AC496="3E","3E",LOOKUP(AC496/AE$2,{0,0.4,0.45,0.5,0.55,0.6,0.65,0.7,0.75,0.8,1},{0,2,2.25,2.5,2.75,3,3.25,3.5,3.75,4}))))</f>
        <v/>
      </c>
      <c r="AF496" s="5" t="str">
        <f>IF(COUNT($A496)=0,"",IF($A496&lt;&gt;DR!$B498,"ERR",DR!BQ498))</f>
        <v/>
      </c>
      <c r="AG496" s="2" t="str">
        <f>IF(COUNT($A496)=0,"",IF(AF496="3E","3E",IF(AF496="","I",LOOKUP(AF496/AH$2,{0,0.4,0.45,0.5,0.55,0.6,0.65,0.7,0.75,0.8,1},{"F","D","C","C+","B-","B","B+","A-","A","A+"}))))</f>
        <v/>
      </c>
      <c r="AH496" s="99" t="str">
        <f>IF(COUNT($A496)=0,"",IF(AF496="","--",IF(AF496="3E","3E",LOOKUP(AF496/AH$2,{0,0.4,0.45,0.5,0.55,0.6,0.65,0.7,0.75,0.8,1},{0,2,2.25,2.5,2.75,3,3.25,3.5,3.75,4}))))</f>
        <v/>
      </c>
      <c r="AI496" s="5" t="str">
        <f>IF(COUNT($A496)=0,"",IF($A496&lt;&gt;DR!$B498,"ERR",DR!BY498))</f>
        <v/>
      </c>
      <c r="AJ496" s="2" t="str">
        <f>IF(COUNT($A496)=0,"",IF(AI496="3E","3E",IF(AI496="","I",LOOKUP(AI496/AK$2,{0,0.4,0.45,0.5,0.55,0.6,0.65,0.7,0.75,0.8,1},{"F","D","C","C+","B-","B","B+","A-","A","A+"}))))</f>
        <v/>
      </c>
      <c r="AK496" s="103" t="str">
        <f>IF(COUNT($A496)=0,"",IF(AI496="","--",IF(AI496="3E","3E",LOOKUP(AI496/AK$2,{0,0.4,0.45,0.5,0.55,0.6,0.65,0.7,0.75,0.8,1},{0,2,2.25,2.5,2.75,3,3.25,3.5,3.75,4}))))</f>
        <v/>
      </c>
      <c r="AL496" s="94" t="str">
        <f>IFERROR(IF(COUNT($A496)=0,"",IF(COUNT(W496)=0,"--",IF(COUNTIF(B496:AK496,"3E")&gt;0,"3E",SUM(IF(D496&gt;=2,D496*$D$3),IF(G496&gt;=2,G496*$G$3),IF(J496&gt;=2,J496*$J$3),IF(M496&gt;=2,M496*$M$3),IF(P496&gt;=2,P496*$P$3),IF(S496&gt;=2,S496*$S$3),IF(V496&gt;=2,V496*$V$3),IF(Y496&gt;=2,Y496*$Y$3),IF(AB496&gt;=2,AB496*$AB$3),IF(AE496&gt;=2,AE496*$AE$3),IF(AH496&gt;=2,AH496*$AH$3),IF(AK496&gt;=2,AK496*$AK$3))))),"")</f>
        <v/>
      </c>
      <c r="AM496" s="4" t="str">
        <f>IF(COUNT($A496)=0,"",IF(COUNT(W496)=0,"--",IF(COUNTIF(B496:Y496,"3E")&gt;0,"3E",TRUNC(SUM(IF(N(D496)&gt;=2,D$3*D496,0),IF(N(G496)&gt;=2,G$3*G496,0),IF(N(J496)&gt;=2,J$3*J496,0),IF(N(M496)&gt;=2,M$3*M496,0),IF(N(P496)&gt;=2,P$3*P496,0),IF(N(S496)&gt;=2,S$3*S496,0),IF(N(AB496)&gt;=2,AB$3*AB496,0),IF(N(AE496)&gt;=2,AE$3*AE496,0),IF(N(AH496)&gt;=2,AH$3*AH496,0),IF(N(V496)&gt;=2,V$3*V496,0),IF(N(Y496)&gt;=2,Y$3*Y496,0))/TCP,3))))</f>
        <v/>
      </c>
      <c r="AN496" s="2" t="str">
        <f>IFERROR(IF(COUNT($A496)=0,"",IF(COUNT(W496)=0,"--",IF(COUNTIF(B496:AK496,"3E")&gt;0,"3E",SUM(IF(D496&gt;=2,$D$3),IF(G496&gt;=2,$G$3),IF(J496&gt;=2,$J$3),IF(M496&gt;=2,$M$3),IF(P496&gt;=2,$P$3),IF(S496&gt;=2,$S$3),IF(V496&gt;=2,$V$3),IF(Y496&gt;=2,$Y$3),IF(AB496&gt;=2,$AB$3),IF(AE496&gt;=2,$AE$3),IF(AH496&gt;=2,$AH$3),IF(AK496&gt;=2,$AK$3))))),"")</f>
        <v/>
      </c>
      <c r="AO496" s="2" t="str">
        <f>IF(AM496="3E","3E",IF(COUNT($A496)=0,"",IF(COUNT(AK496)=0,"I",LOOKUP(AM496,{0,2,2.25,2.5,2.75,3,3.25,3.5,3.75,4},{"F","D","C","C+","B-","B","B+","A-","A","A+"}))))</f>
        <v/>
      </c>
      <c r="AP496" s="2" t="str">
        <f>IF(AM496="3E","3E",IF(OR(COUNT($A496)=0,COUNT(W496)=0),"",IF(AND(Y496&gt;=2,AM496&gt;=2,AN496&gt;=28),"PASS","FAIL")))</f>
        <v/>
      </c>
      <c r="AQ496" s="2" t="str">
        <f>IF(COUNT($A496)=0,"",IF(AP496="3E","3E",IF(AP496="PASS",CONCATENATE(IF(N(D496)&lt;2,"411F,",""),IF(N(G496)&lt;2,"412F,",""),IF(N(J496)&lt;2,"413F,",""),IF(N(M496)&lt;2,"421F,",""),IF(N(P496)&lt;2,"422F,",""),IF(N(S496)&lt;2,"423F,",""),IF(N(AB496)&lt;2,"431F,",""),IF(N(AE496)&lt;2,"432F,",""),IF(N(AH496)&lt;2,"433F,","")),"")))</f>
        <v/>
      </c>
      <c r="AR496" s="6" t="str">
        <f t="shared" si="8"/>
        <v/>
      </c>
    </row>
    <row r="497" spans="1:44" ht="18.95" customHeight="1" x14ac:dyDescent="0.25">
      <c r="A497" s="93" t="str">
        <f>IF(DR!$B499="","",DR!$B499)</f>
        <v/>
      </c>
      <c r="B497" s="5" t="str">
        <f>IF(COUNT($A497)=0,"",IF($A497&lt;&gt;DR!$B499,"ERR",DR!J499))</f>
        <v/>
      </c>
      <c r="C497" s="2" t="str">
        <f>IF(COUNT($A497)=0,"",IF(B497="3E","3E",IF(B497="","I",LOOKUP(B497/D$2,{0,0.4,0.45,0.5,0.55,0.6,0.65,0.7,0.75,0.8,1},{"F","D","C","C+","B-","B","B+","A-","A","A+"}))))</f>
        <v/>
      </c>
      <c r="D497" s="99" t="str">
        <f>IF(COUNT($A497)=0,"",IF(B497="","--",IF(B497="3E","3E",LOOKUP(B497/D$2,{0,0.4,0.45,0.5,0.55,0.6,0.65,0.7,0.75,0.8,1},{0,2,2.25,2.5,2.75,3,3.25,3.5,3.75,4}))))</f>
        <v/>
      </c>
      <c r="E497" s="5" t="str">
        <f>IF(COUNT($A497)=0,"",IF($A497&lt;&gt;DR!$B499,"ERR",DR!R499))</f>
        <v/>
      </c>
      <c r="F497" s="2" t="str">
        <f>IF(COUNT($A497)=0,"",IF(E497="3E","3E",IF(E497="","I",LOOKUP(E497/G$2,{0,0.4,0.45,0.5,0.55,0.6,0.65,0.7,0.75,0.8,1},{"F","D","C","C+","B-","B","B+","A-","A","A+"}))))</f>
        <v/>
      </c>
      <c r="G497" s="99" t="str">
        <f>IF(COUNT($A497)=0,"",IF(E497="","--",IF(E497="3E","3E",LOOKUP(E497/G$2,{0,0.4,0.45,0.5,0.55,0.6,0.65,0.7,0.75,0.8,1},{0,2,2.25,2.5,2.75,3,3.25,3.5,3.75,4}))))</f>
        <v/>
      </c>
      <c r="H497" s="5" t="str">
        <f>IF(COUNT($A497)=0,"",IF($A497&lt;&gt;DR!$B499,"ERR",DR!Z499))</f>
        <v/>
      </c>
      <c r="I497" s="2" t="str">
        <f>IF(COUNT($A497)=0,"",IF(H497="3E","3E",IF(H497="","I",LOOKUP(H497/J$2,{0,0.4,0.45,0.5,0.55,0.6,0.65,0.7,0.75,0.8,1},{"F","D","C","C+","B-","B","B+","A-","A","A+"}))))</f>
        <v/>
      </c>
      <c r="J497" s="99" t="str">
        <f>IF(COUNT($A497)=0,"",IF(H497="","--",IF(H497="3E","3E",LOOKUP(H497/J$2,{0,0.4,0.45,0.5,0.55,0.6,0.65,0.7,0.75,0.8,1},{0,2,2.25,2.5,2.75,3,3.25,3.5,3.75,4}))))</f>
        <v/>
      </c>
      <c r="K497" s="5" t="str">
        <f>IF(COUNT($A497)=0,"",IF($A497&lt;&gt;DR!$B499,"ERR",DR!AH499))</f>
        <v/>
      </c>
      <c r="L497" s="2" t="str">
        <f>IF(COUNT($A497)=0,"",IF(K497="3E","3E",IF(K497="","I",LOOKUP(K497/M$2,{0,0.4,0.45,0.5,0.55,0.6,0.65,0.7,0.75,0.8,1},{"F","D","C","C+","B-","B","B+","A-","A","A+"}))))</f>
        <v/>
      </c>
      <c r="M497" s="99" t="str">
        <f>IF(COUNT($A497)=0,"",IF(K497="","--",IF(K497="3E","3E",LOOKUP(K497/M$2,{0,0.4,0.45,0.5,0.55,0.6,0.65,0.7,0.75,0.8,1},{0,2,2.25,2.5,2.75,3,3.25,3.5,3.75,4}))))</f>
        <v/>
      </c>
      <c r="N497" s="5" t="str">
        <f>IF(COUNT($A497)=0,"",IF($A497&lt;&gt;DR!$B499,"ERR",DR!AP499))</f>
        <v/>
      </c>
      <c r="O497" s="2" t="str">
        <f>IF(COUNT($A497)=0,"",IF(N497="3E","3E",IF(N497="","I",LOOKUP(N497/P$2,{0,0.4,0.45,0.5,0.55,0.6,0.65,0.7,0.75,0.8,1},{"F","D","C","C+","B-","B","B+","A-","A","A+"}))))</f>
        <v/>
      </c>
      <c r="P497" s="99" t="str">
        <f>IF(COUNT($A497)=0,"",IF(N497="","--",IF(N497="3E","3E",LOOKUP(N497/P$2,{0,0.4,0.45,0.5,0.55,0.6,0.65,0.7,0.75,0.8,1},{0,2,2.25,2.5,2.75,3,3.25,3.5,3.75,4}))))</f>
        <v/>
      </c>
      <c r="Q497" s="5" t="str">
        <f>IF(COUNT($A497)=0,"",IF($A497&lt;&gt;DR!$B499,"ERR",DR!AX499))</f>
        <v/>
      </c>
      <c r="R497" s="2" t="str">
        <f>IF(COUNT($A497)=0,"",IF(Q497="3E","3E",IF(Q497="","I",LOOKUP(Q497/S$2,{0,0.4,0.45,0.5,0.55,0.6,0.65,0.7,0.75,0.8,1},{"F","D","C","C+","B-","B","B+","A-","A","A+"}))))</f>
        <v/>
      </c>
      <c r="S497" s="99" t="str">
        <f>IF(COUNT($A497)=0,"",IF(Q497="","--",IF(Q497="3E","3E",LOOKUP(Q497/S$2,{0,0.4,0.45,0.5,0.55,0.6,0.65,0.7,0.75,0.8,1},{0,2,2.25,2.5,2.75,3,3.25,3.5,3.75,4}))))</f>
        <v/>
      </c>
      <c r="T497" s="5" t="str">
        <f>IF(OR(COUNT($A497)=0,DR!BZ499=""),"",IF($A497&lt;&gt;DR!$B499,"ERR",DR!BZ499))</f>
        <v/>
      </c>
      <c r="U497" s="2" t="str">
        <f>IF(COUNT($A497)=0,"",IF(T497="3E","3E",IF(T497="","I",LOOKUP(T497/V$2,{0,0.4,0.45,0.5,0.55,0.6,0.65,0.7,0.75,0.8,1},{"F","D","C","C+","B-","B","B+","A-","A","A+"}))))</f>
        <v/>
      </c>
      <c r="V497" s="99" t="str">
        <f>IF(COUNT($A497)=0,"",IF(T497="","--",IF(T497="3E","3E",LOOKUP(T497/V$2,{0,0.4,0.45,0.5,0.55,0.6,0.65,0.7,0.75,0.8,1},{0,2,2.25,2.5,2.75,3,3.25,3.5,3.75,4}))))</f>
        <v/>
      </c>
      <c r="W497" s="5" t="str">
        <f>IF(COUNT($A497)=0,"",IF($A497&lt;&gt;DR!$B499,"ERR",IF(DR!$A499="IM",DR!CL499,DR!CK499)))</f>
        <v/>
      </c>
      <c r="X497" s="2" t="str">
        <f>IF(COUNT($A497)=0,"",IF(W497="3E","3E",IF(W497="","I",LOOKUP(W497/Y$2,{0,0.4,0.45,0.5,0.55,0.6,0.65,0.7,0.75,0.8,1},{"F","D","C","C+","B-","B","B+","A-","A","A+"}))))</f>
        <v/>
      </c>
      <c r="Y497" s="99" t="str">
        <f>IF(COUNT($A497)=0,"",IF(W497="","--",IF(W497="3E","3E",LOOKUP(W497/Y$2,{0,0.4,0.45,0.5,0.55,0.6,0.65,0.7,0.75,0.8,1},{0,2,2.25,2.5,2.75,3,3.25,3.5,3.75,4}))))</f>
        <v/>
      </c>
      <c r="Z497" s="5" t="str">
        <f>IF(COUNT($A497)=0,"",IF($A497&lt;&gt;DR!$B499,"ERR",DR!BF499))</f>
        <v/>
      </c>
      <c r="AA497" s="2" t="str">
        <f>IF(COUNT($A497)=0,"",IF(Z497="3E","3E",IF(Z497="","I",LOOKUP(Z497/AB$2,{0,0.4,0.45,0.5,0.55,0.6,0.65,0.7,0.75,0.8,1},{"F","D","C","C+","B-","B","B+","A-","A","A+"}))))</f>
        <v/>
      </c>
      <c r="AB497" s="99" t="str">
        <f>IF(COUNT($A497)=0,"",IF(Z497="","--",IF(Z497="3E","3E",LOOKUP(Z497/AB$2,{0,0.4,0.45,0.5,0.55,0.6,0.65,0.7,0.75,0.8,1},{0,2,2.25,2.5,2.75,3,3.25,3.5,3.75,4}))))</f>
        <v/>
      </c>
      <c r="AC497" s="5" t="str">
        <f>IF(COUNT($A497)=0,"",IF($A497&lt;&gt;DR!$B499,"ERR",DR!BG499))</f>
        <v/>
      </c>
      <c r="AD497" s="2" t="str">
        <f>IF(COUNT($A497)=0,"",IF(AC497="3E","3E",IF(AC497="","I",LOOKUP(AC497/AE$2,{0,0.4,0.45,0.5,0.55,0.6,0.65,0.7,0.75,0.8,1},{"F","D","C","C+","B-","B","B+","A-","A","A+"}))))</f>
        <v/>
      </c>
      <c r="AE497" s="99" t="str">
        <f>IF(COUNT($A497)=0,"",IF(AC497="","--",IF(AC497="3E","3E",LOOKUP(AC497/AE$2,{0,0.4,0.45,0.5,0.55,0.6,0.65,0.7,0.75,0.8,1},{0,2,2.25,2.5,2.75,3,3.25,3.5,3.75,4}))))</f>
        <v/>
      </c>
      <c r="AF497" s="5" t="str">
        <f>IF(COUNT($A497)=0,"",IF($A497&lt;&gt;DR!$B499,"ERR",DR!BQ499))</f>
        <v/>
      </c>
      <c r="AG497" s="2" t="str">
        <f>IF(COUNT($A497)=0,"",IF(AF497="3E","3E",IF(AF497="","I",LOOKUP(AF497/AH$2,{0,0.4,0.45,0.5,0.55,0.6,0.65,0.7,0.75,0.8,1},{"F","D","C","C+","B-","B","B+","A-","A","A+"}))))</f>
        <v/>
      </c>
      <c r="AH497" s="99" t="str">
        <f>IF(COUNT($A497)=0,"",IF(AF497="","--",IF(AF497="3E","3E",LOOKUP(AF497/AH$2,{0,0.4,0.45,0.5,0.55,0.6,0.65,0.7,0.75,0.8,1},{0,2,2.25,2.5,2.75,3,3.25,3.5,3.75,4}))))</f>
        <v/>
      </c>
      <c r="AI497" s="5" t="str">
        <f>IF(COUNT($A497)=0,"",IF($A497&lt;&gt;DR!$B499,"ERR",DR!BY499))</f>
        <v/>
      </c>
      <c r="AJ497" s="2" t="str">
        <f>IF(COUNT($A497)=0,"",IF(AI497="3E","3E",IF(AI497="","I",LOOKUP(AI497/AK$2,{0,0.4,0.45,0.5,0.55,0.6,0.65,0.7,0.75,0.8,1},{"F","D","C","C+","B-","B","B+","A-","A","A+"}))))</f>
        <v/>
      </c>
      <c r="AK497" s="103" t="str">
        <f>IF(COUNT($A497)=0,"",IF(AI497="","--",IF(AI497="3E","3E",LOOKUP(AI497/AK$2,{0,0.4,0.45,0.5,0.55,0.6,0.65,0.7,0.75,0.8,1},{0,2,2.25,2.5,2.75,3,3.25,3.5,3.75,4}))))</f>
        <v/>
      </c>
      <c r="AL497" s="94" t="str">
        <f>IFERROR(IF(COUNT($A497)=0,"",IF(COUNT(W497)=0,"--",IF(COUNTIF(B497:AK497,"3E")&gt;0,"3E",SUM(IF(D497&gt;=2,D497*$D$3),IF(G497&gt;=2,G497*$G$3),IF(J497&gt;=2,J497*$J$3),IF(M497&gt;=2,M497*$M$3),IF(P497&gt;=2,P497*$P$3),IF(S497&gt;=2,S497*$S$3),IF(V497&gt;=2,V497*$V$3),IF(Y497&gt;=2,Y497*$Y$3),IF(AB497&gt;=2,AB497*$AB$3),IF(AE497&gt;=2,AE497*$AE$3),IF(AH497&gt;=2,AH497*$AH$3),IF(AK497&gt;=2,AK497*$AK$3))))),"")</f>
        <v/>
      </c>
      <c r="AM497" s="4" t="str">
        <f>IF(COUNT($A497)=0,"",IF(COUNT(W497)=0,"--",IF(COUNTIF(B497:Y497,"3E")&gt;0,"3E",TRUNC(SUM(IF(N(D497)&gt;=2,D$3*D497,0),IF(N(G497)&gt;=2,G$3*G497,0),IF(N(J497)&gt;=2,J$3*J497,0),IF(N(M497)&gt;=2,M$3*M497,0),IF(N(P497)&gt;=2,P$3*P497,0),IF(N(S497)&gt;=2,S$3*S497,0),IF(N(AB497)&gt;=2,AB$3*AB497,0),IF(N(AE497)&gt;=2,AE$3*AE497,0),IF(N(AH497)&gt;=2,AH$3*AH497,0),IF(N(V497)&gt;=2,V$3*V497,0),IF(N(Y497)&gt;=2,Y$3*Y497,0))/TCP,3))))</f>
        <v/>
      </c>
      <c r="AN497" s="2" t="str">
        <f>IFERROR(IF(COUNT($A497)=0,"",IF(COUNT(W497)=0,"--",IF(COUNTIF(B497:AK497,"3E")&gt;0,"3E",SUM(IF(D497&gt;=2,$D$3),IF(G497&gt;=2,$G$3),IF(J497&gt;=2,$J$3),IF(M497&gt;=2,$M$3),IF(P497&gt;=2,$P$3),IF(S497&gt;=2,$S$3),IF(V497&gt;=2,$V$3),IF(Y497&gt;=2,$Y$3),IF(AB497&gt;=2,$AB$3),IF(AE497&gt;=2,$AE$3),IF(AH497&gt;=2,$AH$3),IF(AK497&gt;=2,$AK$3))))),"")</f>
        <v/>
      </c>
      <c r="AO497" s="2" t="str">
        <f>IF(AM497="3E","3E",IF(COUNT($A497)=0,"",IF(COUNT(AK497)=0,"I",LOOKUP(AM497,{0,2,2.25,2.5,2.75,3,3.25,3.5,3.75,4},{"F","D","C","C+","B-","B","B+","A-","A","A+"}))))</f>
        <v/>
      </c>
      <c r="AP497" s="2" t="str">
        <f>IF(AM497="3E","3E",IF(OR(COUNT($A497)=0,COUNT(W497)=0),"",IF(AND(Y497&gt;=2,AM497&gt;=2,AN497&gt;=28),"PASS","FAIL")))</f>
        <v/>
      </c>
      <c r="AQ497" s="2" t="str">
        <f>IF(COUNT($A497)=0,"",IF(AP497="3E","3E",IF(AP497="PASS",CONCATENATE(IF(N(D497)&lt;2,"411F,",""),IF(N(G497)&lt;2,"412F,",""),IF(N(J497)&lt;2,"413F,",""),IF(N(M497)&lt;2,"421F,",""),IF(N(P497)&lt;2,"422F,",""),IF(N(S497)&lt;2,"423F,",""),IF(N(AB497)&lt;2,"431F,",""),IF(N(AE497)&lt;2,"432F,",""),IF(N(AH497)&lt;2,"433F,","")),"")))</f>
        <v/>
      </c>
      <c r="AR497" s="6" t="str">
        <f t="shared" si="8"/>
        <v/>
      </c>
    </row>
    <row r="498" spans="1:44" ht="18.95" customHeight="1" x14ac:dyDescent="0.25">
      <c r="A498" s="93" t="str">
        <f>IF(DR!$B500="","",DR!$B500)</f>
        <v/>
      </c>
      <c r="B498" s="5" t="str">
        <f>IF(COUNT($A498)=0,"",IF($A498&lt;&gt;DR!$B500,"ERR",DR!J500))</f>
        <v/>
      </c>
      <c r="C498" s="2" t="str">
        <f>IF(COUNT($A498)=0,"",IF(B498="3E","3E",IF(B498="","I",LOOKUP(B498/D$2,{0,0.4,0.45,0.5,0.55,0.6,0.65,0.7,0.75,0.8,1},{"F","D","C","C+","B-","B","B+","A-","A","A+"}))))</f>
        <v/>
      </c>
      <c r="D498" s="99" t="str">
        <f>IF(COUNT($A498)=0,"",IF(B498="","--",IF(B498="3E","3E",LOOKUP(B498/D$2,{0,0.4,0.45,0.5,0.55,0.6,0.65,0.7,0.75,0.8,1},{0,2,2.25,2.5,2.75,3,3.25,3.5,3.75,4}))))</f>
        <v/>
      </c>
      <c r="E498" s="5" t="str">
        <f>IF(COUNT($A498)=0,"",IF($A498&lt;&gt;DR!$B500,"ERR",DR!R500))</f>
        <v/>
      </c>
      <c r="F498" s="2" t="str">
        <f>IF(COUNT($A498)=0,"",IF(E498="3E","3E",IF(E498="","I",LOOKUP(E498/G$2,{0,0.4,0.45,0.5,0.55,0.6,0.65,0.7,0.75,0.8,1},{"F","D","C","C+","B-","B","B+","A-","A","A+"}))))</f>
        <v/>
      </c>
      <c r="G498" s="99" t="str">
        <f>IF(COUNT($A498)=0,"",IF(E498="","--",IF(E498="3E","3E",LOOKUP(E498/G$2,{0,0.4,0.45,0.5,0.55,0.6,0.65,0.7,0.75,0.8,1},{0,2,2.25,2.5,2.75,3,3.25,3.5,3.75,4}))))</f>
        <v/>
      </c>
      <c r="H498" s="5" t="str">
        <f>IF(COUNT($A498)=0,"",IF($A498&lt;&gt;DR!$B500,"ERR",DR!Z500))</f>
        <v/>
      </c>
      <c r="I498" s="2" t="str">
        <f>IF(COUNT($A498)=0,"",IF(H498="3E","3E",IF(H498="","I",LOOKUP(H498/J$2,{0,0.4,0.45,0.5,0.55,0.6,0.65,0.7,0.75,0.8,1},{"F","D","C","C+","B-","B","B+","A-","A","A+"}))))</f>
        <v/>
      </c>
      <c r="J498" s="99" t="str">
        <f>IF(COUNT($A498)=0,"",IF(H498="","--",IF(H498="3E","3E",LOOKUP(H498/J$2,{0,0.4,0.45,0.5,0.55,0.6,0.65,0.7,0.75,0.8,1},{0,2,2.25,2.5,2.75,3,3.25,3.5,3.75,4}))))</f>
        <v/>
      </c>
      <c r="K498" s="5" t="str">
        <f>IF(COUNT($A498)=0,"",IF($A498&lt;&gt;DR!$B500,"ERR",DR!AH500))</f>
        <v/>
      </c>
      <c r="L498" s="2" t="str">
        <f>IF(COUNT($A498)=0,"",IF(K498="3E","3E",IF(K498="","I",LOOKUP(K498/M$2,{0,0.4,0.45,0.5,0.55,0.6,0.65,0.7,0.75,0.8,1},{"F","D","C","C+","B-","B","B+","A-","A","A+"}))))</f>
        <v/>
      </c>
      <c r="M498" s="99" t="str">
        <f>IF(COUNT($A498)=0,"",IF(K498="","--",IF(K498="3E","3E",LOOKUP(K498/M$2,{0,0.4,0.45,0.5,0.55,0.6,0.65,0.7,0.75,0.8,1},{0,2,2.25,2.5,2.75,3,3.25,3.5,3.75,4}))))</f>
        <v/>
      </c>
      <c r="N498" s="5" t="str">
        <f>IF(COUNT($A498)=0,"",IF($A498&lt;&gt;DR!$B500,"ERR",DR!AP500))</f>
        <v/>
      </c>
      <c r="O498" s="2" t="str">
        <f>IF(COUNT($A498)=0,"",IF(N498="3E","3E",IF(N498="","I",LOOKUP(N498/P$2,{0,0.4,0.45,0.5,0.55,0.6,0.65,0.7,0.75,0.8,1},{"F","D","C","C+","B-","B","B+","A-","A","A+"}))))</f>
        <v/>
      </c>
      <c r="P498" s="99" t="str">
        <f>IF(COUNT($A498)=0,"",IF(N498="","--",IF(N498="3E","3E",LOOKUP(N498/P$2,{0,0.4,0.45,0.5,0.55,0.6,0.65,0.7,0.75,0.8,1},{0,2,2.25,2.5,2.75,3,3.25,3.5,3.75,4}))))</f>
        <v/>
      </c>
      <c r="Q498" s="5" t="str">
        <f>IF(COUNT($A498)=0,"",IF($A498&lt;&gt;DR!$B500,"ERR",DR!AX500))</f>
        <v/>
      </c>
      <c r="R498" s="2" t="str">
        <f>IF(COUNT($A498)=0,"",IF(Q498="3E","3E",IF(Q498="","I",LOOKUP(Q498/S$2,{0,0.4,0.45,0.5,0.55,0.6,0.65,0.7,0.75,0.8,1},{"F","D","C","C+","B-","B","B+","A-","A","A+"}))))</f>
        <v/>
      </c>
      <c r="S498" s="99" t="str">
        <f>IF(COUNT($A498)=0,"",IF(Q498="","--",IF(Q498="3E","3E",LOOKUP(Q498/S$2,{0,0.4,0.45,0.5,0.55,0.6,0.65,0.7,0.75,0.8,1},{0,2,2.25,2.5,2.75,3,3.25,3.5,3.75,4}))))</f>
        <v/>
      </c>
      <c r="T498" s="5" t="str">
        <f>IF(OR(COUNT($A498)=0,DR!BZ500=""),"",IF($A498&lt;&gt;DR!$B500,"ERR",DR!BZ500))</f>
        <v/>
      </c>
      <c r="U498" s="2" t="str">
        <f>IF(COUNT($A498)=0,"",IF(T498="3E","3E",IF(T498="","I",LOOKUP(T498/V$2,{0,0.4,0.45,0.5,0.55,0.6,0.65,0.7,0.75,0.8,1},{"F","D","C","C+","B-","B","B+","A-","A","A+"}))))</f>
        <v/>
      </c>
      <c r="V498" s="99" t="str">
        <f>IF(COUNT($A498)=0,"",IF(T498="","--",IF(T498="3E","3E",LOOKUP(T498/V$2,{0,0.4,0.45,0.5,0.55,0.6,0.65,0.7,0.75,0.8,1},{0,2,2.25,2.5,2.75,3,3.25,3.5,3.75,4}))))</f>
        <v/>
      </c>
      <c r="W498" s="5" t="str">
        <f>IF(COUNT($A498)=0,"",IF($A498&lt;&gt;DR!$B500,"ERR",IF(DR!$A500="IM",DR!CL500,DR!CK500)))</f>
        <v/>
      </c>
      <c r="X498" s="2" t="str">
        <f>IF(COUNT($A498)=0,"",IF(W498="3E","3E",IF(W498="","I",LOOKUP(W498/Y$2,{0,0.4,0.45,0.5,0.55,0.6,0.65,0.7,0.75,0.8,1},{"F","D","C","C+","B-","B","B+","A-","A","A+"}))))</f>
        <v/>
      </c>
      <c r="Y498" s="99" t="str">
        <f>IF(COUNT($A498)=0,"",IF(W498="","--",IF(W498="3E","3E",LOOKUP(W498/Y$2,{0,0.4,0.45,0.5,0.55,0.6,0.65,0.7,0.75,0.8,1},{0,2,2.25,2.5,2.75,3,3.25,3.5,3.75,4}))))</f>
        <v/>
      </c>
      <c r="Z498" s="5" t="str">
        <f>IF(COUNT($A498)=0,"",IF($A498&lt;&gt;DR!$B500,"ERR",DR!BF500))</f>
        <v/>
      </c>
      <c r="AA498" s="2" t="str">
        <f>IF(COUNT($A498)=0,"",IF(Z498="3E","3E",IF(Z498="","I",LOOKUP(Z498/AB$2,{0,0.4,0.45,0.5,0.55,0.6,0.65,0.7,0.75,0.8,1},{"F","D","C","C+","B-","B","B+","A-","A","A+"}))))</f>
        <v/>
      </c>
      <c r="AB498" s="99" t="str">
        <f>IF(COUNT($A498)=0,"",IF(Z498="","--",IF(Z498="3E","3E",LOOKUP(Z498/AB$2,{0,0.4,0.45,0.5,0.55,0.6,0.65,0.7,0.75,0.8,1},{0,2,2.25,2.5,2.75,3,3.25,3.5,3.75,4}))))</f>
        <v/>
      </c>
      <c r="AC498" s="5" t="str">
        <f>IF(COUNT($A498)=0,"",IF($A498&lt;&gt;DR!$B500,"ERR",DR!BG500))</f>
        <v/>
      </c>
      <c r="AD498" s="2" t="str">
        <f>IF(COUNT($A498)=0,"",IF(AC498="3E","3E",IF(AC498="","I",LOOKUP(AC498/AE$2,{0,0.4,0.45,0.5,0.55,0.6,0.65,0.7,0.75,0.8,1},{"F","D","C","C+","B-","B","B+","A-","A","A+"}))))</f>
        <v/>
      </c>
      <c r="AE498" s="99" t="str">
        <f>IF(COUNT($A498)=0,"",IF(AC498="","--",IF(AC498="3E","3E",LOOKUP(AC498/AE$2,{0,0.4,0.45,0.5,0.55,0.6,0.65,0.7,0.75,0.8,1},{0,2,2.25,2.5,2.75,3,3.25,3.5,3.75,4}))))</f>
        <v/>
      </c>
      <c r="AF498" s="5" t="str">
        <f>IF(COUNT($A498)=0,"",IF($A498&lt;&gt;DR!$B500,"ERR",DR!BQ500))</f>
        <v/>
      </c>
      <c r="AG498" s="2" t="str">
        <f>IF(COUNT($A498)=0,"",IF(AF498="3E","3E",IF(AF498="","I",LOOKUP(AF498/AH$2,{0,0.4,0.45,0.5,0.55,0.6,0.65,0.7,0.75,0.8,1},{"F","D","C","C+","B-","B","B+","A-","A","A+"}))))</f>
        <v/>
      </c>
      <c r="AH498" s="99" t="str">
        <f>IF(COUNT($A498)=0,"",IF(AF498="","--",IF(AF498="3E","3E",LOOKUP(AF498/AH$2,{0,0.4,0.45,0.5,0.55,0.6,0.65,0.7,0.75,0.8,1},{0,2,2.25,2.5,2.75,3,3.25,3.5,3.75,4}))))</f>
        <v/>
      </c>
      <c r="AI498" s="5" t="str">
        <f>IF(COUNT($A498)=0,"",IF($A498&lt;&gt;DR!$B500,"ERR",DR!BY500))</f>
        <v/>
      </c>
      <c r="AJ498" s="2" t="str">
        <f>IF(COUNT($A498)=0,"",IF(AI498="3E","3E",IF(AI498="","I",LOOKUP(AI498/AK$2,{0,0.4,0.45,0.5,0.55,0.6,0.65,0.7,0.75,0.8,1},{"F","D","C","C+","B-","B","B+","A-","A","A+"}))))</f>
        <v/>
      </c>
      <c r="AK498" s="103" t="str">
        <f>IF(COUNT($A498)=0,"",IF(AI498="","--",IF(AI498="3E","3E",LOOKUP(AI498/AK$2,{0,0.4,0.45,0.5,0.55,0.6,0.65,0.7,0.75,0.8,1},{0,2,2.25,2.5,2.75,3,3.25,3.5,3.75,4}))))</f>
        <v/>
      </c>
      <c r="AL498" s="94" t="str">
        <f>IFERROR(IF(COUNT($A498)=0,"",IF(COUNT(W498)=0,"--",IF(COUNTIF(B498:AK498,"3E")&gt;0,"3E",SUM(IF(D498&gt;=2,D498*$D$3),IF(G498&gt;=2,G498*$G$3),IF(J498&gt;=2,J498*$J$3),IF(M498&gt;=2,M498*$M$3),IF(P498&gt;=2,P498*$P$3),IF(S498&gt;=2,S498*$S$3),IF(V498&gt;=2,V498*$V$3),IF(Y498&gt;=2,Y498*$Y$3),IF(AB498&gt;=2,AB498*$AB$3),IF(AE498&gt;=2,AE498*$AE$3),IF(AH498&gt;=2,AH498*$AH$3),IF(AK498&gt;=2,AK498*$AK$3))))),"")</f>
        <v/>
      </c>
      <c r="AM498" s="4" t="str">
        <f>IF(COUNT($A498)=0,"",IF(COUNT(W498)=0,"--",IF(COUNTIF(B498:Y498,"3E")&gt;0,"3E",TRUNC(SUM(IF(N(D498)&gt;=2,D$3*D498,0),IF(N(G498)&gt;=2,G$3*G498,0),IF(N(J498)&gt;=2,J$3*J498,0),IF(N(M498)&gt;=2,M$3*M498,0),IF(N(P498)&gt;=2,P$3*P498,0),IF(N(S498)&gt;=2,S$3*S498,0),IF(N(AB498)&gt;=2,AB$3*AB498,0),IF(N(AE498)&gt;=2,AE$3*AE498,0),IF(N(AH498)&gt;=2,AH$3*AH498,0),IF(N(V498)&gt;=2,V$3*V498,0),IF(N(Y498)&gt;=2,Y$3*Y498,0))/TCP,3))))</f>
        <v/>
      </c>
      <c r="AN498" s="2" t="str">
        <f>IFERROR(IF(COUNT($A498)=0,"",IF(COUNT(W498)=0,"--",IF(COUNTIF(B498:AK498,"3E")&gt;0,"3E",SUM(IF(D498&gt;=2,$D$3),IF(G498&gt;=2,$G$3),IF(J498&gt;=2,$J$3),IF(M498&gt;=2,$M$3),IF(P498&gt;=2,$P$3),IF(S498&gt;=2,$S$3),IF(V498&gt;=2,$V$3),IF(Y498&gt;=2,$Y$3),IF(AB498&gt;=2,$AB$3),IF(AE498&gt;=2,$AE$3),IF(AH498&gt;=2,$AH$3),IF(AK498&gt;=2,$AK$3))))),"")</f>
        <v/>
      </c>
      <c r="AO498" s="2" t="str">
        <f>IF(AM498="3E","3E",IF(COUNT($A498)=0,"",IF(COUNT(AK498)=0,"I",LOOKUP(AM498,{0,2,2.25,2.5,2.75,3,3.25,3.5,3.75,4},{"F","D","C","C+","B-","B","B+","A-","A","A+"}))))</f>
        <v/>
      </c>
      <c r="AP498" s="2" t="str">
        <f>IF(AM498="3E","3E",IF(OR(COUNT($A498)=0,COUNT(W498)=0),"",IF(AND(Y498&gt;=2,AM498&gt;=2,AN498&gt;=28),"PASS","FAIL")))</f>
        <v/>
      </c>
      <c r="AQ498" s="2" t="str">
        <f>IF(COUNT($A498)=0,"",IF(AP498="3E","3E",IF(AP498="PASS",CONCATENATE(IF(N(D498)&lt;2,"411F,",""),IF(N(G498)&lt;2,"412F,",""),IF(N(J498)&lt;2,"413F,",""),IF(N(M498)&lt;2,"421F,",""),IF(N(P498)&lt;2,"422F,",""),IF(N(S498)&lt;2,"423F,",""),IF(N(AB498)&lt;2,"431F,",""),IF(N(AE498)&lt;2,"432F,",""),IF(N(AH498)&lt;2,"433F,","")),"")))</f>
        <v/>
      </c>
      <c r="AR498" s="6" t="str">
        <f t="shared" si="8"/>
        <v/>
      </c>
    </row>
    <row r="499" spans="1:44" ht="18.95" customHeight="1" x14ac:dyDescent="0.25">
      <c r="A499" s="93" t="str">
        <f>IF(DR!$B501="","",DR!$B501)</f>
        <v/>
      </c>
      <c r="B499" s="5" t="str">
        <f>IF(COUNT($A499)=0,"",IF($A499&lt;&gt;DR!$B501,"ERR",DR!J501))</f>
        <v/>
      </c>
      <c r="C499" s="2" t="str">
        <f>IF(COUNT($A499)=0,"",IF(B499="3E","3E",IF(B499="","I",LOOKUP(B499/D$2,{0,0.4,0.45,0.5,0.55,0.6,0.65,0.7,0.75,0.8,1},{"F","D","C","C+","B-","B","B+","A-","A","A+"}))))</f>
        <v/>
      </c>
      <c r="D499" s="99" t="str">
        <f>IF(COUNT($A499)=0,"",IF(B499="","--",IF(B499="3E","3E",LOOKUP(B499/D$2,{0,0.4,0.45,0.5,0.55,0.6,0.65,0.7,0.75,0.8,1},{0,2,2.25,2.5,2.75,3,3.25,3.5,3.75,4}))))</f>
        <v/>
      </c>
      <c r="E499" s="5" t="str">
        <f>IF(COUNT($A499)=0,"",IF($A499&lt;&gt;DR!$B501,"ERR",DR!R501))</f>
        <v/>
      </c>
      <c r="F499" s="2" t="str">
        <f>IF(COUNT($A499)=0,"",IF(E499="3E","3E",IF(E499="","I",LOOKUP(E499/G$2,{0,0.4,0.45,0.5,0.55,0.6,0.65,0.7,0.75,0.8,1},{"F","D","C","C+","B-","B","B+","A-","A","A+"}))))</f>
        <v/>
      </c>
      <c r="G499" s="99" t="str">
        <f>IF(COUNT($A499)=0,"",IF(E499="","--",IF(E499="3E","3E",LOOKUP(E499/G$2,{0,0.4,0.45,0.5,0.55,0.6,0.65,0.7,0.75,0.8,1},{0,2,2.25,2.5,2.75,3,3.25,3.5,3.75,4}))))</f>
        <v/>
      </c>
      <c r="H499" s="5" t="str">
        <f>IF(COUNT($A499)=0,"",IF($A499&lt;&gt;DR!$B501,"ERR",DR!Z501))</f>
        <v/>
      </c>
      <c r="I499" s="2" t="str">
        <f>IF(COUNT($A499)=0,"",IF(H499="3E","3E",IF(H499="","I",LOOKUP(H499/J$2,{0,0.4,0.45,0.5,0.55,0.6,0.65,0.7,0.75,0.8,1},{"F","D","C","C+","B-","B","B+","A-","A","A+"}))))</f>
        <v/>
      </c>
      <c r="J499" s="99" t="str">
        <f>IF(COUNT($A499)=0,"",IF(H499="","--",IF(H499="3E","3E",LOOKUP(H499/J$2,{0,0.4,0.45,0.5,0.55,0.6,0.65,0.7,0.75,0.8,1},{0,2,2.25,2.5,2.75,3,3.25,3.5,3.75,4}))))</f>
        <v/>
      </c>
      <c r="K499" s="5" t="str">
        <f>IF(COUNT($A499)=0,"",IF($A499&lt;&gt;DR!$B501,"ERR",DR!AH501))</f>
        <v/>
      </c>
      <c r="L499" s="2" t="str">
        <f>IF(COUNT($A499)=0,"",IF(K499="3E","3E",IF(K499="","I",LOOKUP(K499/M$2,{0,0.4,0.45,0.5,0.55,0.6,0.65,0.7,0.75,0.8,1},{"F","D","C","C+","B-","B","B+","A-","A","A+"}))))</f>
        <v/>
      </c>
      <c r="M499" s="99" t="str">
        <f>IF(COUNT($A499)=0,"",IF(K499="","--",IF(K499="3E","3E",LOOKUP(K499/M$2,{0,0.4,0.45,0.5,0.55,0.6,0.65,0.7,0.75,0.8,1},{0,2,2.25,2.5,2.75,3,3.25,3.5,3.75,4}))))</f>
        <v/>
      </c>
      <c r="N499" s="5" t="str">
        <f>IF(COUNT($A499)=0,"",IF($A499&lt;&gt;DR!$B501,"ERR",DR!AP501))</f>
        <v/>
      </c>
      <c r="O499" s="2" t="str">
        <f>IF(COUNT($A499)=0,"",IF(N499="3E","3E",IF(N499="","I",LOOKUP(N499/P$2,{0,0.4,0.45,0.5,0.55,0.6,0.65,0.7,0.75,0.8,1},{"F","D","C","C+","B-","B","B+","A-","A","A+"}))))</f>
        <v/>
      </c>
      <c r="P499" s="99" t="str">
        <f>IF(COUNT($A499)=0,"",IF(N499="","--",IF(N499="3E","3E",LOOKUP(N499/P$2,{0,0.4,0.45,0.5,0.55,0.6,0.65,0.7,0.75,0.8,1},{0,2,2.25,2.5,2.75,3,3.25,3.5,3.75,4}))))</f>
        <v/>
      </c>
      <c r="Q499" s="5" t="str">
        <f>IF(COUNT($A499)=0,"",IF($A499&lt;&gt;DR!$B501,"ERR",DR!AX501))</f>
        <v/>
      </c>
      <c r="R499" s="2" t="str">
        <f>IF(COUNT($A499)=0,"",IF(Q499="3E","3E",IF(Q499="","I",LOOKUP(Q499/S$2,{0,0.4,0.45,0.5,0.55,0.6,0.65,0.7,0.75,0.8,1},{"F","D","C","C+","B-","B","B+","A-","A","A+"}))))</f>
        <v/>
      </c>
      <c r="S499" s="99" t="str">
        <f>IF(COUNT($A499)=0,"",IF(Q499="","--",IF(Q499="3E","3E",LOOKUP(Q499/S$2,{0,0.4,0.45,0.5,0.55,0.6,0.65,0.7,0.75,0.8,1},{0,2,2.25,2.5,2.75,3,3.25,3.5,3.75,4}))))</f>
        <v/>
      </c>
      <c r="T499" s="5" t="str">
        <f>IF(OR(COUNT($A499)=0,DR!BZ501=""),"",IF($A499&lt;&gt;DR!$B501,"ERR",DR!BZ501))</f>
        <v/>
      </c>
      <c r="U499" s="2" t="str">
        <f>IF(COUNT($A499)=0,"",IF(T499="3E","3E",IF(T499="","I",LOOKUP(T499/V$2,{0,0.4,0.45,0.5,0.55,0.6,0.65,0.7,0.75,0.8,1},{"F","D","C","C+","B-","B","B+","A-","A","A+"}))))</f>
        <v/>
      </c>
      <c r="V499" s="99" t="str">
        <f>IF(COUNT($A499)=0,"",IF(T499="","--",IF(T499="3E","3E",LOOKUP(T499/V$2,{0,0.4,0.45,0.5,0.55,0.6,0.65,0.7,0.75,0.8,1},{0,2,2.25,2.5,2.75,3,3.25,3.5,3.75,4}))))</f>
        <v/>
      </c>
      <c r="W499" s="5" t="str">
        <f>IF(COUNT($A499)=0,"",IF($A499&lt;&gt;DR!$B501,"ERR",IF(DR!$A501="IM",DR!CL501,DR!CK501)))</f>
        <v/>
      </c>
      <c r="X499" s="2" t="str">
        <f>IF(COUNT($A499)=0,"",IF(W499="3E","3E",IF(W499="","I",LOOKUP(W499/Y$2,{0,0.4,0.45,0.5,0.55,0.6,0.65,0.7,0.75,0.8,1},{"F","D","C","C+","B-","B","B+","A-","A","A+"}))))</f>
        <v/>
      </c>
      <c r="Y499" s="99" t="str">
        <f>IF(COUNT($A499)=0,"",IF(W499="","--",IF(W499="3E","3E",LOOKUP(W499/Y$2,{0,0.4,0.45,0.5,0.55,0.6,0.65,0.7,0.75,0.8,1},{0,2,2.25,2.5,2.75,3,3.25,3.5,3.75,4}))))</f>
        <v/>
      </c>
      <c r="Z499" s="5" t="str">
        <f>IF(COUNT($A499)=0,"",IF($A499&lt;&gt;DR!$B501,"ERR",DR!BF501))</f>
        <v/>
      </c>
      <c r="AA499" s="2" t="str">
        <f>IF(COUNT($A499)=0,"",IF(Z499="3E","3E",IF(Z499="","I",LOOKUP(Z499/AB$2,{0,0.4,0.45,0.5,0.55,0.6,0.65,0.7,0.75,0.8,1},{"F","D","C","C+","B-","B","B+","A-","A","A+"}))))</f>
        <v/>
      </c>
      <c r="AB499" s="99" t="str">
        <f>IF(COUNT($A499)=0,"",IF(Z499="","--",IF(Z499="3E","3E",LOOKUP(Z499/AB$2,{0,0.4,0.45,0.5,0.55,0.6,0.65,0.7,0.75,0.8,1},{0,2,2.25,2.5,2.75,3,3.25,3.5,3.75,4}))))</f>
        <v/>
      </c>
      <c r="AC499" s="5" t="str">
        <f>IF(COUNT($A499)=0,"",IF($A499&lt;&gt;DR!$B501,"ERR",DR!BG501))</f>
        <v/>
      </c>
      <c r="AD499" s="2" t="str">
        <f>IF(COUNT($A499)=0,"",IF(AC499="3E","3E",IF(AC499="","I",LOOKUP(AC499/AE$2,{0,0.4,0.45,0.5,0.55,0.6,0.65,0.7,0.75,0.8,1},{"F","D","C","C+","B-","B","B+","A-","A","A+"}))))</f>
        <v/>
      </c>
      <c r="AE499" s="99" t="str">
        <f>IF(COUNT($A499)=0,"",IF(AC499="","--",IF(AC499="3E","3E",LOOKUP(AC499/AE$2,{0,0.4,0.45,0.5,0.55,0.6,0.65,0.7,0.75,0.8,1},{0,2,2.25,2.5,2.75,3,3.25,3.5,3.75,4}))))</f>
        <v/>
      </c>
      <c r="AF499" s="5" t="str">
        <f>IF(COUNT($A499)=0,"",IF($A499&lt;&gt;DR!$B501,"ERR",DR!BQ501))</f>
        <v/>
      </c>
      <c r="AG499" s="2" t="str">
        <f>IF(COUNT($A499)=0,"",IF(AF499="3E","3E",IF(AF499="","I",LOOKUP(AF499/AH$2,{0,0.4,0.45,0.5,0.55,0.6,0.65,0.7,0.75,0.8,1},{"F","D","C","C+","B-","B","B+","A-","A","A+"}))))</f>
        <v/>
      </c>
      <c r="AH499" s="99" t="str">
        <f>IF(COUNT($A499)=0,"",IF(AF499="","--",IF(AF499="3E","3E",LOOKUP(AF499/AH$2,{0,0.4,0.45,0.5,0.55,0.6,0.65,0.7,0.75,0.8,1},{0,2,2.25,2.5,2.75,3,3.25,3.5,3.75,4}))))</f>
        <v/>
      </c>
      <c r="AI499" s="5" t="str">
        <f>IF(COUNT($A499)=0,"",IF($A499&lt;&gt;DR!$B501,"ERR",DR!BY501))</f>
        <v/>
      </c>
      <c r="AJ499" s="2" t="str">
        <f>IF(COUNT($A499)=0,"",IF(AI499="3E","3E",IF(AI499="","I",LOOKUP(AI499/AK$2,{0,0.4,0.45,0.5,0.55,0.6,0.65,0.7,0.75,0.8,1},{"F","D","C","C+","B-","B","B+","A-","A","A+"}))))</f>
        <v/>
      </c>
      <c r="AK499" s="103" t="str">
        <f>IF(COUNT($A499)=0,"",IF(AI499="","--",IF(AI499="3E","3E",LOOKUP(AI499/AK$2,{0,0.4,0.45,0.5,0.55,0.6,0.65,0.7,0.75,0.8,1},{0,2,2.25,2.5,2.75,3,3.25,3.5,3.75,4}))))</f>
        <v/>
      </c>
      <c r="AL499" s="94" t="str">
        <f>IFERROR(IF(COUNT($A499)=0,"",IF(COUNT(W499)=0,"--",IF(COUNTIF(B499:AK499,"3E")&gt;0,"3E",SUM(IF(D499&gt;=2,D499*$D$3),IF(G499&gt;=2,G499*$G$3),IF(J499&gt;=2,J499*$J$3),IF(M499&gt;=2,M499*$M$3),IF(P499&gt;=2,P499*$P$3),IF(S499&gt;=2,S499*$S$3),IF(V499&gt;=2,V499*$V$3),IF(Y499&gt;=2,Y499*$Y$3),IF(AB499&gt;=2,AB499*$AB$3),IF(AE499&gt;=2,AE499*$AE$3),IF(AH499&gt;=2,AH499*$AH$3),IF(AK499&gt;=2,AK499*$AK$3))))),"")</f>
        <v/>
      </c>
      <c r="AM499" s="4" t="str">
        <f>IF(COUNT($A499)=0,"",IF(COUNT(W499)=0,"--",IF(COUNTIF(B499:Y499,"3E")&gt;0,"3E",TRUNC(SUM(IF(N(D499)&gt;=2,D$3*D499,0),IF(N(G499)&gt;=2,G$3*G499,0),IF(N(J499)&gt;=2,J$3*J499,0),IF(N(M499)&gt;=2,M$3*M499,0),IF(N(P499)&gt;=2,P$3*P499,0),IF(N(S499)&gt;=2,S$3*S499,0),IF(N(AB499)&gt;=2,AB$3*AB499,0),IF(N(AE499)&gt;=2,AE$3*AE499,0),IF(N(AH499)&gt;=2,AH$3*AH499,0),IF(N(V499)&gt;=2,V$3*V499,0),IF(N(Y499)&gt;=2,Y$3*Y499,0))/TCP,3))))</f>
        <v/>
      </c>
      <c r="AN499" s="2" t="str">
        <f>IFERROR(IF(COUNT($A499)=0,"",IF(COUNT(W499)=0,"--",IF(COUNTIF(B499:AK499,"3E")&gt;0,"3E",SUM(IF(D499&gt;=2,$D$3),IF(G499&gt;=2,$G$3),IF(J499&gt;=2,$J$3),IF(M499&gt;=2,$M$3),IF(P499&gt;=2,$P$3),IF(S499&gt;=2,$S$3),IF(V499&gt;=2,$V$3),IF(Y499&gt;=2,$Y$3),IF(AB499&gt;=2,$AB$3),IF(AE499&gt;=2,$AE$3),IF(AH499&gt;=2,$AH$3),IF(AK499&gt;=2,$AK$3))))),"")</f>
        <v/>
      </c>
      <c r="AO499" s="2" t="str">
        <f>IF(AM499="3E","3E",IF(COUNT($A499)=0,"",IF(COUNT(AK499)=0,"I",LOOKUP(AM499,{0,2,2.25,2.5,2.75,3,3.25,3.5,3.75,4},{"F","D","C","C+","B-","B","B+","A-","A","A+"}))))</f>
        <v/>
      </c>
      <c r="AP499" s="2" t="str">
        <f>IF(AM499="3E","3E",IF(OR(COUNT($A499)=0,COUNT(W499)=0),"",IF(AND(Y499&gt;=2,AM499&gt;=2,AN499&gt;=28),"PASS","FAIL")))</f>
        <v/>
      </c>
      <c r="AQ499" s="2" t="str">
        <f>IF(COUNT($A499)=0,"",IF(AP499="3E","3E",IF(AP499="PASS",CONCATENATE(IF(N(D499)&lt;2,"411F,",""),IF(N(G499)&lt;2,"412F,",""),IF(N(J499)&lt;2,"413F,",""),IF(N(M499)&lt;2,"421F,",""),IF(N(P499)&lt;2,"422F,",""),IF(N(S499)&lt;2,"423F,",""),IF(N(AB499)&lt;2,"431F,",""),IF(N(AE499)&lt;2,"432F,",""),IF(N(AH499)&lt;2,"433F,","")),"")))</f>
        <v/>
      </c>
      <c r="AR499" s="6" t="str">
        <f t="shared" si="8"/>
        <v/>
      </c>
    </row>
    <row r="500" spans="1:44" ht="18.95" customHeight="1" x14ac:dyDescent="0.25">
      <c r="A500" s="93" t="str">
        <f>IF(DR!$B502="","",DR!$B502)</f>
        <v/>
      </c>
      <c r="B500" s="5" t="str">
        <f>IF(COUNT($A500)=0,"",IF($A500&lt;&gt;DR!$B502,"ERR",DR!J502))</f>
        <v/>
      </c>
      <c r="C500" s="2" t="str">
        <f>IF(COUNT($A500)=0,"",IF(B500="3E","3E",IF(B500="","I",LOOKUP(B500/D$2,{0,0.4,0.45,0.5,0.55,0.6,0.65,0.7,0.75,0.8,1},{"F","D","C","C+","B-","B","B+","A-","A","A+"}))))</f>
        <v/>
      </c>
      <c r="D500" s="99" t="str">
        <f>IF(COUNT($A500)=0,"",IF(B500="","--",IF(B500="3E","3E",LOOKUP(B500/D$2,{0,0.4,0.45,0.5,0.55,0.6,0.65,0.7,0.75,0.8,1},{0,2,2.25,2.5,2.75,3,3.25,3.5,3.75,4}))))</f>
        <v/>
      </c>
      <c r="E500" s="5" t="str">
        <f>IF(COUNT($A500)=0,"",IF($A500&lt;&gt;DR!$B502,"ERR",DR!R502))</f>
        <v/>
      </c>
      <c r="F500" s="2" t="str">
        <f>IF(COUNT($A500)=0,"",IF(E500="3E","3E",IF(E500="","I",LOOKUP(E500/G$2,{0,0.4,0.45,0.5,0.55,0.6,0.65,0.7,0.75,0.8,1},{"F","D","C","C+","B-","B","B+","A-","A","A+"}))))</f>
        <v/>
      </c>
      <c r="G500" s="99" t="str">
        <f>IF(COUNT($A500)=0,"",IF(E500="","--",IF(E500="3E","3E",LOOKUP(E500/G$2,{0,0.4,0.45,0.5,0.55,0.6,0.65,0.7,0.75,0.8,1},{0,2,2.25,2.5,2.75,3,3.25,3.5,3.75,4}))))</f>
        <v/>
      </c>
      <c r="H500" s="5" t="str">
        <f>IF(COUNT($A500)=0,"",IF($A500&lt;&gt;DR!$B502,"ERR",DR!Z502))</f>
        <v/>
      </c>
      <c r="I500" s="2" t="str">
        <f>IF(COUNT($A500)=0,"",IF(H500="3E","3E",IF(H500="","I",LOOKUP(H500/J$2,{0,0.4,0.45,0.5,0.55,0.6,0.65,0.7,0.75,0.8,1},{"F","D","C","C+","B-","B","B+","A-","A","A+"}))))</f>
        <v/>
      </c>
      <c r="J500" s="99" t="str">
        <f>IF(COUNT($A500)=0,"",IF(H500="","--",IF(H500="3E","3E",LOOKUP(H500/J$2,{0,0.4,0.45,0.5,0.55,0.6,0.65,0.7,0.75,0.8,1},{0,2,2.25,2.5,2.75,3,3.25,3.5,3.75,4}))))</f>
        <v/>
      </c>
      <c r="K500" s="5" t="str">
        <f>IF(COUNT($A500)=0,"",IF($A500&lt;&gt;DR!$B502,"ERR",DR!AH502))</f>
        <v/>
      </c>
      <c r="L500" s="2" t="str">
        <f>IF(COUNT($A500)=0,"",IF(K500="3E","3E",IF(K500="","I",LOOKUP(K500/M$2,{0,0.4,0.45,0.5,0.55,0.6,0.65,0.7,0.75,0.8,1},{"F","D","C","C+","B-","B","B+","A-","A","A+"}))))</f>
        <v/>
      </c>
      <c r="M500" s="99" t="str">
        <f>IF(COUNT($A500)=0,"",IF(K500="","--",IF(K500="3E","3E",LOOKUP(K500/M$2,{0,0.4,0.45,0.5,0.55,0.6,0.65,0.7,0.75,0.8,1},{0,2,2.25,2.5,2.75,3,3.25,3.5,3.75,4}))))</f>
        <v/>
      </c>
      <c r="N500" s="5" t="str">
        <f>IF(COUNT($A500)=0,"",IF($A500&lt;&gt;DR!$B502,"ERR",DR!AP502))</f>
        <v/>
      </c>
      <c r="O500" s="2" t="str">
        <f>IF(COUNT($A500)=0,"",IF(N500="3E","3E",IF(N500="","I",LOOKUP(N500/P$2,{0,0.4,0.45,0.5,0.55,0.6,0.65,0.7,0.75,0.8,1},{"F","D","C","C+","B-","B","B+","A-","A","A+"}))))</f>
        <v/>
      </c>
      <c r="P500" s="99" t="str">
        <f>IF(COUNT($A500)=0,"",IF(N500="","--",IF(N500="3E","3E",LOOKUP(N500/P$2,{0,0.4,0.45,0.5,0.55,0.6,0.65,0.7,0.75,0.8,1},{0,2,2.25,2.5,2.75,3,3.25,3.5,3.75,4}))))</f>
        <v/>
      </c>
      <c r="Q500" s="5" t="str">
        <f>IF(COUNT($A500)=0,"",IF($A500&lt;&gt;DR!$B502,"ERR",DR!AX502))</f>
        <v/>
      </c>
      <c r="R500" s="2" t="str">
        <f>IF(COUNT($A500)=0,"",IF(Q500="3E","3E",IF(Q500="","I",LOOKUP(Q500/S$2,{0,0.4,0.45,0.5,0.55,0.6,0.65,0.7,0.75,0.8,1},{"F","D","C","C+","B-","B","B+","A-","A","A+"}))))</f>
        <v/>
      </c>
      <c r="S500" s="99" t="str">
        <f>IF(COUNT($A500)=0,"",IF(Q500="","--",IF(Q500="3E","3E",LOOKUP(Q500/S$2,{0,0.4,0.45,0.5,0.55,0.6,0.65,0.7,0.75,0.8,1},{0,2,2.25,2.5,2.75,3,3.25,3.5,3.75,4}))))</f>
        <v/>
      </c>
      <c r="T500" s="5" t="str">
        <f>IF(OR(COUNT($A500)=0,DR!BZ502=""),"",IF($A500&lt;&gt;DR!$B502,"ERR",DR!BZ502))</f>
        <v/>
      </c>
      <c r="U500" s="2" t="str">
        <f>IF(COUNT($A500)=0,"",IF(T500="3E","3E",IF(T500="","I",LOOKUP(T500/V$2,{0,0.4,0.45,0.5,0.55,0.6,0.65,0.7,0.75,0.8,1},{"F","D","C","C+","B-","B","B+","A-","A","A+"}))))</f>
        <v/>
      </c>
      <c r="V500" s="99" t="str">
        <f>IF(COUNT($A500)=0,"",IF(T500="","--",IF(T500="3E","3E",LOOKUP(T500/V$2,{0,0.4,0.45,0.5,0.55,0.6,0.65,0.7,0.75,0.8,1},{0,2,2.25,2.5,2.75,3,3.25,3.5,3.75,4}))))</f>
        <v/>
      </c>
      <c r="W500" s="5" t="str">
        <f>IF(COUNT($A500)=0,"",IF($A500&lt;&gt;DR!$B502,"ERR",IF(DR!$A502="IM",DR!CL502,DR!CK502)))</f>
        <v/>
      </c>
      <c r="X500" s="2" t="str">
        <f>IF(COUNT($A500)=0,"",IF(W500="3E","3E",IF(W500="","I",LOOKUP(W500/Y$2,{0,0.4,0.45,0.5,0.55,0.6,0.65,0.7,0.75,0.8,1},{"F","D","C","C+","B-","B","B+","A-","A","A+"}))))</f>
        <v/>
      </c>
      <c r="Y500" s="99" t="str">
        <f>IF(COUNT($A500)=0,"",IF(W500="","--",IF(W500="3E","3E",LOOKUP(W500/Y$2,{0,0.4,0.45,0.5,0.55,0.6,0.65,0.7,0.75,0.8,1},{0,2,2.25,2.5,2.75,3,3.25,3.5,3.75,4}))))</f>
        <v/>
      </c>
      <c r="Z500" s="5" t="str">
        <f>IF(COUNT($A500)=0,"",IF($A500&lt;&gt;DR!$B502,"ERR",DR!BF502))</f>
        <v/>
      </c>
      <c r="AA500" s="2" t="str">
        <f>IF(COUNT($A500)=0,"",IF(Z500="3E","3E",IF(Z500="","I",LOOKUP(Z500/AB$2,{0,0.4,0.45,0.5,0.55,0.6,0.65,0.7,0.75,0.8,1},{"F","D","C","C+","B-","B","B+","A-","A","A+"}))))</f>
        <v/>
      </c>
      <c r="AB500" s="99" t="str">
        <f>IF(COUNT($A500)=0,"",IF(Z500="","--",IF(Z500="3E","3E",LOOKUP(Z500/AB$2,{0,0.4,0.45,0.5,0.55,0.6,0.65,0.7,0.75,0.8,1},{0,2,2.25,2.5,2.75,3,3.25,3.5,3.75,4}))))</f>
        <v/>
      </c>
      <c r="AC500" s="5" t="str">
        <f>IF(COUNT($A500)=0,"",IF($A500&lt;&gt;DR!$B502,"ERR",DR!BG502))</f>
        <v/>
      </c>
      <c r="AD500" s="2" t="str">
        <f>IF(COUNT($A500)=0,"",IF(AC500="3E","3E",IF(AC500="","I",LOOKUP(AC500/AE$2,{0,0.4,0.45,0.5,0.55,0.6,0.65,0.7,0.75,0.8,1},{"F","D","C","C+","B-","B","B+","A-","A","A+"}))))</f>
        <v/>
      </c>
      <c r="AE500" s="99" t="str">
        <f>IF(COUNT($A500)=0,"",IF(AC500="","--",IF(AC500="3E","3E",LOOKUP(AC500/AE$2,{0,0.4,0.45,0.5,0.55,0.6,0.65,0.7,0.75,0.8,1},{0,2,2.25,2.5,2.75,3,3.25,3.5,3.75,4}))))</f>
        <v/>
      </c>
      <c r="AF500" s="5" t="str">
        <f>IF(COUNT($A500)=0,"",IF($A500&lt;&gt;DR!$B502,"ERR",DR!BQ502))</f>
        <v/>
      </c>
      <c r="AG500" s="2" t="str">
        <f>IF(COUNT($A500)=0,"",IF(AF500="3E","3E",IF(AF500="","I",LOOKUP(AF500/AH$2,{0,0.4,0.45,0.5,0.55,0.6,0.65,0.7,0.75,0.8,1},{"F","D","C","C+","B-","B","B+","A-","A","A+"}))))</f>
        <v/>
      </c>
      <c r="AH500" s="99" t="str">
        <f>IF(COUNT($A500)=0,"",IF(AF500="","--",IF(AF500="3E","3E",LOOKUP(AF500/AH$2,{0,0.4,0.45,0.5,0.55,0.6,0.65,0.7,0.75,0.8,1},{0,2,2.25,2.5,2.75,3,3.25,3.5,3.75,4}))))</f>
        <v/>
      </c>
      <c r="AI500" s="5" t="str">
        <f>IF(COUNT($A500)=0,"",IF($A500&lt;&gt;DR!$B502,"ERR",DR!BY502))</f>
        <v/>
      </c>
      <c r="AJ500" s="2" t="str">
        <f>IF(COUNT($A500)=0,"",IF(AI500="3E","3E",IF(AI500="","I",LOOKUP(AI500/AK$2,{0,0.4,0.45,0.5,0.55,0.6,0.65,0.7,0.75,0.8,1},{"F","D","C","C+","B-","B","B+","A-","A","A+"}))))</f>
        <v/>
      </c>
      <c r="AK500" s="103" t="str">
        <f>IF(COUNT($A500)=0,"",IF(AI500="","--",IF(AI500="3E","3E",LOOKUP(AI500/AK$2,{0,0.4,0.45,0.5,0.55,0.6,0.65,0.7,0.75,0.8,1},{0,2,2.25,2.5,2.75,3,3.25,3.5,3.75,4}))))</f>
        <v/>
      </c>
      <c r="AL500" s="94" t="str">
        <f>IFERROR(IF(COUNT($A500)=0,"",IF(COUNT(W500)=0,"--",IF(COUNTIF(B500:AK500,"3E")&gt;0,"3E",SUM(IF(D500&gt;=2,D500*$D$3),IF(G500&gt;=2,G500*$G$3),IF(J500&gt;=2,J500*$J$3),IF(M500&gt;=2,M500*$M$3),IF(P500&gt;=2,P500*$P$3),IF(S500&gt;=2,S500*$S$3),IF(V500&gt;=2,V500*$V$3),IF(Y500&gt;=2,Y500*$Y$3),IF(AB500&gt;=2,AB500*$AB$3),IF(AE500&gt;=2,AE500*$AE$3),IF(AH500&gt;=2,AH500*$AH$3),IF(AK500&gt;=2,AK500*$AK$3))))),"")</f>
        <v/>
      </c>
      <c r="AM500" s="4" t="str">
        <f>IF(COUNT($A500)=0,"",IF(COUNT(W500)=0,"--",IF(COUNTIF(B500:Y500,"3E")&gt;0,"3E",TRUNC(SUM(IF(N(D500)&gt;=2,D$3*D500,0),IF(N(G500)&gt;=2,G$3*G500,0),IF(N(J500)&gt;=2,J$3*J500,0),IF(N(M500)&gt;=2,M$3*M500,0),IF(N(P500)&gt;=2,P$3*P500,0),IF(N(S500)&gt;=2,S$3*S500,0),IF(N(AB500)&gt;=2,AB$3*AB500,0),IF(N(AE500)&gt;=2,AE$3*AE500,0),IF(N(AH500)&gt;=2,AH$3*AH500,0),IF(N(V500)&gt;=2,V$3*V500,0),IF(N(Y500)&gt;=2,Y$3*Y500,0))/TCP,3))))</f>
        <v/>
      </c>
      <c r="AN500" s="2" t="str">
        <f>IFERROR(IF(COUNT($A500)=0,"",IF(COUNT(W500)=0,"--",IF(COUNTIF(B500:AK500,"3E")&gt;0,"3E",SUM(IF(D500&gt;=2,$D$3),IF(G500&gt;=2,$G$3),IF(J500&gt;=2,$J$3),IF(M500&gt;=2,$M$3),IF(P500&gt;=2,$P$3),IF(S500&gt;=2,$S$3),IF(V500&gt;=2,$V$3),IF(Y500&gt;=2,$Y$3),IF(AB500&gt;=2,$AB$3),IF(AE500&gt;=2,$AE$3),IF(AH500&gt;=2,$AH$3),IF(AK500&gt;=2,$AK$3))))),"")</f>
        <v/>
      </c>
      <c r="AO500" s="2" t="str">
        <f>IF(AM500="3E","3E",IF(COUNT($A500)=0,"",IF(COUNT(AK500)=0,"I",LOOKUP(AM500,{0,2,2.25,2.5,2.75,3,3.25,3.5,3.75,4},{"F","D","C","C+","B-","B","B+","A-","A","A+"}))))</f>
        <v/>
      </c>
      <c r="AP500" s="2" t="str">
        <f>IF(AM500="3E","3E",IF(OR(COUNT($A500)=0,COUNT(W500)=0),"",IF(AND(Y500&gt;=2,AM500&gt;=2,AN500&gt;=28),"PASS","FAIL")))</f>
        <v/>
      </c>
      <c r="AQ500" s="2" t="str">
        <f>IF(COUNT($A500)=0,"",IF(AP500="3E","3E",IF(AP500="PASS",CONCATENATE(IF(N(D500)&lt;2,"411F,",""),IF(N(G500)&lt;2,"412F,",""),IF(N(J500)&lt;2,"413F,",""),IF(N(M500)&lt;2,"421F,",""),IF(N(P500)&lt;2,"422F,",""),IF(N(S500)&lt;2,"423F,",""),IF(N(AB500)&lt;2,"431F,",""),IF(N(AE500)&lt;2,"432F,",""),IF(N(AH500)&lt;2,"433F,","")),"")))</f>
        <v/>
      </c>
      <c r="AR500" s="6" t="str">
        <f t="shared" si="8"/>
        <v/>
      </c>
    </row>
    <row r="501" spans="1:44" ht="18.95" customHeight="1" x14ac:dyDescent="0.25">
      <c r="A501" s="93" t="str">
        <f>IF(DR!$B503="","",DR!$B503)</f>
        <v/>
      </c>
      <c r="B501" s="5" t="str">
        <f>IF(COUNT($A501)=0,"",IF($A501&lt;&gt;DR!$B503,"ERR",DR!J503))</f>
        <v/>
      </c>
      <c r="C501" s="2" t="str">
        <f>IF(COUNT($A501)=0,"",IF(B501="3E","3E",IF(B501="","I",LOOKUP(B501/D$2,{0,0.4,0.45,0.5,0.55,0.6,0.65,0.7,0.75,0.8,1},{"F","D","C","C+","B-","B","B+","A-","A","A+"}))))</f>
        <v/>
      </c>
      <c r="D501" s="99" t="str">
        <f>IF(COUNT($A501)=0,"",IF(B501="","--",IF(B501="3E","3E",LOOKUP(B501/D$2,{0,0.4,0.45,0.5,0.55,0.6,0.65,0.7,0.75,0.8,1},{0,2,2.25,2.5,2.75,3,3.25,3.5,3.75,4}))))</f>
        <v/>
      </c>
      <c r="E501" s="5" t="str">
        <f>IF(COUNT($A501)=0,"",IF($A501&lt;&gt;DR!$B503,"ERR",DR!R503))</f>
        <v/>
      </c>
      <c r="F501" s="2" t="str">
        <f>IF(COUNT($A501)=0,"",IF(E501="3E","3E",IF(E501="","I",LOOKUP(E501/G$2,{0,0.4,0.45,0.5,0.55,0.6,0.65,0.7,0.75,0.8,1},{"F","D","C","C+","B-","B","B+","A-","A","A+"}))))</f>
        <v/>
      </c>
      <c r="G501" s="99" t="str">
        <f>IF(COUNT($A501)=0,"",IF(E501="","--",IF(E501="3E","3E",LOOKUP(E501/G$2,{0,0.4,0.45,0.5,0.55,0.6,0.65,0.7,0.75,0.8,1},{0,2,2.25,2.5,2.75,3,3.25,3.5,3.75,4}))))</f>
        <v/>
      </c>
      <c r="H501" s="5" t="str">
        <f>IF(COUNT($A501)=0,"",IF($A501&lt;&gt;DR!$B503,"ERR",DR!Z503))</f>
        <v/>
      </c>
      <c r="I501" s="2" t="str">
        <f>IF(COUNT($A501)=0,"",IF(H501="3E","3E",IF(H501="","I",LOOKUP(H501/J$2,{0,0.4,0.45,0.5,0.55,0.6,0.65,0.7,0.75,0.8,1},{"F","D","C","C+","B-","B","B+","A-","A","A+"}))))</f>
        <v/>
      </c>
      <c r="J501" s="99" t="str">
        <f>IF(COUNT($A501)=0,"",IF(H501="","--",IF(H501="3E","3E",LOOKUP(H501/J$2,{0,0.4,0.45,0.5,0.55,0.6,0.65,0.7,0.75,0.8,1},{0,2,2.25,2.5,2.75,3,3.25,3.5,3.75,4}))))</f>
        <v/>
      </c>
      <c r="K501" s="5" t="str">
        <f>IF(COUNT($A501)=0,"",IF($A501&lt;&gt;DR!$B503,"ERR",DR!AH503))</f>
        <v/>
      </c>
      <c r="L501" s="2" t="str">
        <f>IF(COUNT($A501)=0,"",IF(K501="3E","3E",IF(K501="","I",LOOKUP(K501/M$2,{0,0.4,0.45,0.5,0.55,0.6,0.65,0.7,0.75,0.8,1},{"F","D","C","C+","B-","B","B+","A-","A","A+"}))))</f>
        <v/>
      </c>
      <c r="M501" s="99" t="str">
        <f>IF(COUNT($A501)=0,"",IF(K501="","--",IF(K501="3E","3E",LOOKUP(K501/M$2,{0,0.4,0.45,0.5,0.55,0.6,0.65,0.7,0.75,0.8,1},{0,2,2.25,2.5,2.75,3,3.25,3.5,3.75,4}))))</f>
        <v/>
      </c>
      <c r="N501" s="5" t="str">
        <f>IF(COUNT($A501)=0,"",IF($A501&lt;&gt;DR!$B503,"ERR",DR!AP503))</f>
        <v/>
      </c>
      <c r="O501" s="2" t="str">
        <f>IF(COUNT($A501)=0,"",IF(N501="3E","3E",IF(N501="","I",LOOKUP(N501/P$2,{0,0.4,0.45,0.5,0.55,0.6,0.65,0.7,0.75,0.8,1},{"F","D","C","C+","B-","B","B+","A-","A","A+"}))))</f>
        <v/>
      </c>
      <c r="P501" s="99" t="str">
        <f>IF(COUNT($A501)=0,"",IF(N501="","--",IF(N501="3E","3E",LOOKUP(N501/P$2,{0,0.4,0.45,0.5,0.55,0.6,0.65,0.7,0.75,0.8,1},{0,2,2.25,2.5,2.75,3,3.25,3.5,3.75,4}))))</f>
        <v/>
      </c>
      <c r="Q501" s="5" t="str">
        <f>IF(COUNT($A501)=0,"",IF($A501&lt;&gt;DR!$B503,"ERR",DR!AX503))</f>
        <v/>
      </c>
      <c r="R501" s="2" t="str">
        <f>IF(COUNT($A501)=0,"",IF(Q501="3E","3E",IF(Q501="","I",LOOKUP(Q501/S$2,{0,0.4,0.45,0.5,0.55,0.6,0.65,0.7,0.75,0.8,1},{"F","D","C","C+","B-","B","B+","A-","A","A+"}))))</f>
        <v/>
      </c>
      <c r="S501" s="99" t="str">
        <f>IF(COUNT($A501)=0,"",IF(Q501="","--",IF(Q501="3E","3E",LOOKUP(Q501/S$2,{0,0.4,0.45,0.5,0.55,0.6,0.65,0.7,0.75,0.8,1},{0,2,2.25,2.5,2.75,3,3.25,3.5,3.75,4}))))</f>
        <v/>
      </c>
      <c r="T501" s="5" t="str">
        <f>IF(OR(COUNT($A501)=0,DR!BZ503=""),"",IF($A501&lt;&gt;DR!$B503,"ERR",DR!BZ503))</f>
        <v/>
      </c>
      <c r="U501" s="2" t="str">
        <f>IF(COUNT($A501)=0,"",IF(T501="3E","3E",IF(T501="","I",LOOKUP(T501/V$2,{0,0.4,0.45,0.5,0.55,0.6,0.65,0.7,0.75,0.8,1},{"F","D","C","C+","B-","B","B+","A-","A","A+"}))))</f>
        <v/>
      </c>
      <c r="V501" s="99" t="str">
        <f>IF(COUNT($A501)=0,"",IF(T501="","--",IF(T501="3E","3E",LOOKUP(T501/V$2,{0,0.4,0.45,0.5,0.55,0.6,0.65,0.7,0.75,0.8,1},{0,2,2.25,2.5,2.75,3,3.25,3.5,3.75,4}))))</f>
        <v/>
      </c>
      <c r="W501" s="5" t="str">
        <f>IF(COUNT($A501)=0,"",IF($A501&lt;&gt;DR!$B503,"ERR",IF(DR!$A503="IM",DR!CL503,DR!CK503)))</f>
        <v/>
      </c>
      <c r="X501" s="2" t="str">
        <f>IF(COUNT($A501)=0,"",IF(W501="3E","3E",IF(W501="","I",LOOKUP(W501/Y$2,{0,0.4,0.45,0.5,0.55,0.6,0.65,0.7,0.75,0.8,1},{"F","D","C","C+","B-","B","B+","A-","A","A+"}))))</f>
        <v/>
      </c>
      <c r="Y501" s="99" t="str">
        <f>IF(COUNT($A501)=0,"",IF(W501="","--",IF(W501="3E","3E",LOOKUP(W501/Y$2,{0,0.4,0.45,0.5,0.55,0.6,0.65,0.7,0.75,0.8,1},{0,2,2.25,2.5,2.75,3,3.25,3.5,3.75,4}))))</f>
        <v/>
      </c>
      <c r="Z501" s="5" t="str">
        <f>IF(COUNT($A501)=0,"",IF($A501&lt;&gt;DR!$B503,"ERR",DR!BF503))</f>
        <v/>
      </c>
      <c r="AA501" s="2" t="str">
        <f>IF(COUNT($A501)=0,"",IF(Z501="3E","3E",IF(Z501="","I",LOOKUP(Z501/AB$2,{0,0.4,0.45,0.5,0.55,0.6,0.65,0.7,0.75,0.8,1},{"F","D","C","C+","B-","B","B+","A-","A","A+"}))))</f>
        <v/>
      </c>
      <c r="AB501" s="99" t="str">
        <f>IF(COUNT($A501)=0,"",IF(Z501="","--",IF(Z501="3E","3E",LOOKUP(Z501/AB$2,{0,0.4,0.45,0.5,0.55,0.6,0.65,0.7,0.75,0.8,1},{0,2,2.25,2.5,2.75,3,3.25,3.5,3.75,4}))))</f>
        <v/>
      </c>
      <c r="AC501" s="5" t="str">
        <f>IF(COUNT($A501)=0,"",IF($A501&lt;&gt;DR!$B503,"ERR",DR!BG503))</f>
        <v/>
      </c>
      <c r="AD501" s="2" t="str">
        <f>IF(COUNT($A501)=0,"",IF(AC501="3E","3E",IF(AC501="","I",LOOKUP(AC501/AE$2,{0,0.4,0.45,0.5,0.55,0.6,0.65,0.7,0.75,0.8,1},{"F","D","C","C+","B-","B","B+","A-","A","A+"}))))</f>
        <v/>
      </c>
      <c r="AE501" s="99" t="str">
        <f>IF(COUNT($A501)=0,"",IF(AC501="","--",IF(AC501="3E","3E",LOOKUP(AC501/AE$2,{0,0.4,0.45,0.5,0.55,0.6,0.65,0.7,0.75,0.8,1},{0,2,2.25,2.5,2.75,3,3.25,3.5,3.75,4}))))</f>
        <v/>
      </c>
      <c r="AF501" s="5" t="str">
        <f>IF(COUNT($A501)=0,"",IF($A501&lt;&gt;DR!$B503,"ERR",DR!BQ503))</f>
        <v/>
      </c>
      <c r="AG501" s="2" t="str">
        <f>IF(COUNT($A501)=0,"",IF(AF501="3E","3E",IF(AF501="","I",LOOKUP(AF501/AH$2,{0,0.4,0.45,0.5,0.55,0.6,0.65,0.7,0.75,0.8,1},{"F","D","C","C+","B-","B","B+","A-","A","A+"}))))</f>
        <v/>
      </c>
      <c r="AH501" s="99" t="str">
        <f>IF(COUNT($A501)=0,"",IF(AF501="","--",IF(AF501="3E","3E",LOOKUP(AF501/AH$2,{0,0.4,0.45,0.5,0.55,0.6,0.65,0.7,0.75,0.8,1},{0,2,2.25,2.5,2.75,3,3.25,3.5,3.75,4}))))</f>
        <v/>
      </c>
      <c r="AI501" s="5" t="str">
        <f>IF(COUNT($A501)=0,"",IF($A501&lt;&gt;DR!$B503,"ERR",DR!BY503))</f>
        <v/>
      </c>
      <c r="AJ501" s="2" t="str">
        <f>IF(COUNT($A501)=0,"",IF(AI501="3E","3E",IF(AI501="","I",LOOKUP(AI501/AK$2,{0,0.4,0.45,0.5,0.55,0.6,0.65,0.7,0.75,0.8,1},{"F","D","C","C+","B-","B","B+","A-","A","A+"}))))</f>
        <v/>
      </c>
      <c r="AK501" s="103" t="str">
        <f>IF(COUNT($A501)=0,"",IF(AI501="","--",IF(AI501="3E","3E",LOOKUP(AI501/AK$2,{0,0.4,0.45,0.5,0.55,0.6,0.65,0.7,0.75,0.8,1},{0,2,2.25,2.5,2.75,3,3.25,3.5,3.75,4}))))</f>
        <v/>
      </c>
      <c r="AL501" s="94" t="str">
        <f>IFERROR(IF(COUNT($A501)=0,"",IF(COUNT(W501)=0,"--",IF(COUNTIF(B501:AK501,"3E")&gt;0,"3E",SUM(IF(D501&gt;=2,D501*$D$3),IF(G501&gt;=2,G501*$G$3),IF(J501&gt;=2,J501*$J$3),IF(M501&gt;=2,M501*$M$3),IF(P501&gt;=2,P501*$P$3),IF(S501&gt;=2,S501*$S$3),IF(V501&gt;=2,V501*$V$3),IF(Y501&gt;=2,Y501*$Y$3),IF(AB501&gt;=2,AB501*$AB$3),IF(AE501&gt;=2,AE501*$AE$3),IF(AH501&gt;=2,AH501*$AH$3),IF(AK501&gt;=2,AK501*$AK$3))))),"")</f>
        <v/>
      </c>
      <c r="AM501" s="4" t="str">
        <f>IF(COUNT($A501)=0,"",IF(COUNT(W501)=0,"--",IF(COUNTIF(B501:Y501,"3E")&gt;0,"3E",TRUNC(SUM(IF(N(D501)&gt;=2,D$3*D501,0),IF(N(G501)&gt;=2,G$3*G501,0),IF(N(J501)&gt;=2,J$3*J501,0),IF(N(M501)&gt;=2,M$3*M501,0),IF(N(P501)&gt;=2,P$3*P501,0),IF(N(S501)&gt;=2,S$3*S501,0),IF(N(AB501)&gt;=2,AB$3*AB501,0),IF(N(AE501)&gt;=2,AE$3*AE501,0),IF(N(AH501)&gt;=2,AH$3*AH501,0),IF(N(V501)&gt;=2,V$3*V501,0),IF(N(Y501)&gt;=2,Y$3*Y501,0))/TCP,3))))</f>
        <v/>
      </c>
      <c r="AN501" s="2" t="str">
        <f>IFERROR(IF(COUNT($A501)=0,"",IF(COUNT(W501)=0,"--",IF(COUNTIF(B501:AK501,"3E")&gt;0,"3E",SUM(IF(D501&gt;=2,$D$3),IF(G501&gt;=2,$G$3),IF(J501&gt;=2,$J$3),IF(M501&gt;=2,$M$3),IF(P501&gt;=2,$P$3),IF(S501&gt;=2,$S$3),IF(V501&gt;=2,$V$3),IF(Y501&gt;=2,$Y$3),IF(AB501&gt;=2,$AB$3),IF(AE501&gt;=2,$AE$3),IF(AH501&gt;=2,$AH$3),IF(AK501&gt;=2,$AK$3))))),"")</f>
        <v/>
      </c>
      <c r="AO501" s="2" t="str">
        <f>IF(AM501="3E","3E",IF(COUNT($A501)=0,"",IF(COUNT(AK501)=0,"I",LOOKUP(AM501,{0,2,2.25,2.5,2.75,3,3.25,3.5,3.75,4},{"F","D","C","C+","B-","B","B+","A-","A","A+"}))))</f>
        <v/>
      </c>
      <c r="AP501" s="2" t="str">
        <f>IF(AM501="3E","3E",IF(OR(COUNT($A501)=0,COUNT(W501)=0),"",IF(AND(Y501&gt;=2,AM501&gt;=2,AN501&gt;=28),"PASS","FAIL")))</f>
        <v/>
      </c>
      <c r="AQ501" s="2" t="str">
        <f>IF(COUNT($A501)=0,"",IF(AP501="3E","3E",IF(AP501="PASS",CONCATENATE(IF(N(D501)&lt;2,"411F,",""),IF(N(G501)&lt;2,"412F,",""),IF(N(J501)&lt;2,"413F,",""),IF(N(M501)&lt;2,"421F,",""),IF(N(P501)&lt;2,"422F,",""),IF(N(S501)&lt;2,"423F,",""),IF(N(AB501)&lt;2,"431F,",""),IF(N(AE501)&lt;2,"432F,",""),IF(N(AH501)&lt;2,"433F,","")),"")))</f>
        <v/>
      </c>
      <c r="AR501" s="6" t="str">
        <f t="shared" si="8"/>
        <v/>
      </c>
    </row>
    <row r="502" spans="1:44" ht="18.95" customHeight="1" x14ac:dyDescent="0.25">
      <c r="A502" s="93" t="str">
        <f>IF(DR!$B504="","",DR!$B504)</f>
        <v/>
      </c>
      <c r="B502" s="5" t="str">
        <f>IF(COUNT($A502)=0,"",IF($A502&lt;&gt;DR!$B504,"ERR",DR!J504))</f>
        <v/>
      </c>
      <c r="C502" s="2" t="str">
        <f>IF(COUNT($A502)=0,"",IF(B502="3E","3E",IF(B502="","I",LOOKUP(B502/D$2,{0,0.4,0.45,0.5,0.55,0.6,0.65,0.7,0.75,0.8,1},{"F","D","C","C+","B-","B","B+","A-","A","A+"}))))</f>
        <v/>
      </c>
      <c r="D502" s="99" t="str">
        <f>IF(COUNT($A502)=0,"",IF(B502="","--",IF(B502="3E","3E",LOOKUP(B502/D$2,{0,0.4,0.45,0.5,0.55,0.6,0.65,0.7,0.75,0.8,1},{0,2,2.25,2.5,2.75,3,3.25,3.5,3.75,4}))))</f>
        <v/>
      </c>
      <c r="E502" s="5" t="str">
        <f>IF(COUNT($A502)=0,"",IF($A502&lt;&gt;DR!$B504,"ERR",DR!R504))</f>
        <v/>
      </c>
      <c r="F502" s="2" t="str">
        <f>IF(COUNT($A502)=0,"",IF(E502="3E","3E",IF(E502="","I",LOOKUP(E502/G$2,{0,0.4,0.45,0.5,0.55,0.6,0.65,0.7,0.75,0.8,1},{"F","D","C","C+","B-","B","B+","A-","A","A+"}))))</f>
        <v/>
      </c>
      <c r="G502" s="99" t="str">
        <f>IF(COUNT($A502)=0,"",IF(E502="","--",IF(E502="3E","3E",LOOKUP(E502/G$2,{0,0.4,0.45,0.5,0.55,0.6,0.65,0.7,0.75,0.8,1},{0,2,2.25,2.5,2.75,3,3.25,3.5,3.75,4}))))</f>
        <v/>
      </c>
      <c r="H502" s="5" t="str">
        <f>IF(COUNT($A502)=0,"",IF($A502&lt;&gt;DR!$B504,"ERR",DR!Z504))</f>
        <v/>
      </c>
      <c r="I502" s="2" t="str">
        <f>IF(COUNT($A502)=0,"",IF(H502="3E","3E",IF(H502="","I",LOOKUP(H502/J$2,{0,0.4,0.45,0.5,0.55,0.6,0.65,0.7,0.75,0.8,1},{"F","D","C","C+","B-","B","B+","A-","A","A+"}))))</f>
        <v/>
      </c>
      <c r="J502" s="99" t="str">
        <f>IF(COUNT($A502)=0,"",IF(H502="","--",IF(H502="3E","3E",LOOKUP(H502/J$2,{0,0.4,0.45,0.5,0.55,0.6,0.65,0.7,0.75,0.8,1},{0,2,2.25,2.5,2.75,3,3.25,3.5,3.75,4}))))</f>
        <v/>
      </c>
      <c r="K502" s="5" t="str">
        <f>IF(COUNT($A502)=0,"",IF($A502&lt;&gt;DR!$B504,"ERR",DR!AH504))</f>
        <v/>
      </c>
      <c r="L502" s="2" t="str">
        <f>IF(COUNT($A502)=0,"",IF(K502="3E","3E",IF(K502="","I",LOOKUP(K502/M$2,{0,0.4,0.45,0.5,0.55,0.6,0.65,0.7,0.75,0.8,1},{"F","D","C","C+","B-","B","B+","A-","A","A+"}))))</f>
        <v/>
      </c>
      <c r="M502" s="99" t="str">
        <f>IF(COUNT($A502)=0,"",IF(K502="","--",IF(K502="3E","3E",LOOKUP(K502/M$2,{0,0.4,0.45,0.5,0.55,0.6,0.65,0.7,0.75,0.8,1},{0,2,2.25,2.5,2.75,3,3.25,3.5,3.75,4}))))</f>
        <v/>
      </c>
      <c r="N502" s="5" t="str">
        <f>IF(COUNT($A502)=0,"",IF($A502&lt;&gt;DR!$B504,"ERR",DR!AP504))</f>
        <v/>
      </c>
      <c r="O502" s="2" t="str">
        <f>IF(COUNT($A502)=0,"",IF(N502="3E","3E",IF(N502="","I",LOOKUP(N502/P$2,{0,0.4,0.45,0.5,0.55,0.6,0.65,0.7,0.75,0.8,1},{"F","D","C","C+","B-","B","B+","A-","A","A+"}))))</f>
        <v/>
      </c>
      <c r="P502" s="99" t="str">
        <f>IF(COUNT($A502)=0,"",IF(N502="","--",IF(N502="3E","3E",LOOKUP(N502/P$2,{0,0.4,0.45,0.5,0.55,0.6,0.65,0.7,0.75,0.8,1},{0,2,2.25,2.5,2.75,3,3.25,3.5,3.75,4}))))</f>
        <v/>
      </c>
      <c r="Q502" s="5" t="str">
        <f>IF(COUNT($A502)=0,"",IF($A502&lt;&gt;DR!$B504,"ERR",DR!AX504))</f>
        <v/>
      </c>
      <c r="R502" s="2" t="str">
        <f>IF(COUNT($A502)=0,"",IF(Q502="3E","3E",IF(Q502="","I",LOOKUP(Q502/S$2,{0,0.4,0.45,0.5,0.55,0.6,0.65,0.7,0.75,0.8,1},{"F","D","C","C+","B-","B","B+","A-","A","A+"}))))</f>
        <v/>
      </c>
      <c r="S502" s="99" t="str">
        <f>IF(COUNT($A502)=0,"",IF(Q502="","--",IF(Q502="3E","3E",LOOKUP(Q502/S$2,{0,0.4,0.45,0.5,0.55,0.6,0.65,0.7,0.75,0.8,1},{0,2,2.25,2.5,2.75,3,3.25,3.5,3.75,4}))))</f>
        <v/>
      </c>
      <c r="T502" s="5" t="str">
        <f>IF(OR(COUNT($A502)=0,DR!BZ504=""),"",IF($A502&lt;&gt;DR!$B504,"ERR",DR!BZ504))</f>
        <v/>
      </c>
      <c r="U502" s="2" t="str">
        <f>IF(COUNT($A502)=0,"",IF(T502="3E","3E",IF(T502="","I",LOOKUP(T502/V$2,{0,0.4,0.45,0.5,0.55,0.6,0.65,0.7,0.75,0.8,1},{"F","D","C","C+","B-","B","B+","A-","A","A+"}))))</f>
        <v/>
      </c>
      <c r="V502" s="99" t="str">
        <f>IF(COUNT($A502)=0,"",IF(T502="","--",IF(T502="3E","3E",LOOKUP(T502/V$2,{0,0.4,0.45,0.5,0.55,0.6,0.65,0.7,0.75,0.8,1},{0,2,2.25,2.5,2.75,3,3.25,3.5,3.75,4}))))</f>
        <v/>
      </c>
      <c r="W502" s="5" t="str">
        <f>IF(COUNT($A502)=0,"",IF($A502&lt;&gt;DR!$B504,"ERR",IF(DR!$A504="IM",DR!CL504,DR!CK504)))</f>
        <v/>
      </c>
      <c r="X502" s="2" t="str">
        <f>IF(COUNT($A502)=0,"",IF(W502="3E","3E",IF(W502="","I",LOOKUP(W502/Y$2,{0,0.4,0.45,0.5,0.55,0.6,0.65,0.7,0.75,0.8,1},{"F","D","C","C+","B-","B","B+","A-","A","A+"}))))</f>
        <v/>
      </c>
      <c r="Y502" s="99" t="str">
        <f>IF(COUNT($A502)=0,"",IF(W502="","--",IF(W502="3E","3E",LOOKUP(W502/Y$2,{0,0.4,0.45,0.5,0.55,0.6,0.65,0.7,0.75,0.8,1},{0,2,2.25,2.5,2.75,3,3.25,3.5,3.75,4}))))</f>
        <v/>
      </c>
      <c r="Z502" s="5" t="str">
        <f>IF(COUNT($A502)=0,"",IF($A502&lt;&gt;DR!$B504,"ERR",DR!BF504))</f>
        <v/>
      </c>
      <c r="AA502" s="2" t="str">
        <f>IF(COUNT($A502)=0,"",IF(Z502="3E","3E",IF(Z502="","I",LOOKUP(Z502/AB$2,{0,0.4,0.45,0.5,0.55,0.6,0.65,0.7,0.75,0.8,1},{"F","D","C","C+","B-","B","B+","A-","A","A+"}))))</f>
        <v/>
      </c>
      <c r="AB502" s="99" t="str">
        <f>IF(COUNT($A502)=0,"",IF(Z502="","--",IF(Z502="3E","3E",LOOKUP(Z502/AB$2,{0,0.4,0.45,0.5,0.55,0.6,0.65,0.7,0.75,0.8,1},{0,2,2.25,2.5,2.75,3,3.25,3.5,3.75,4}))))</f>
        <v/>
      </c>
      <c r="AC502" s="5" t="str">
        <f>IF(COUNT($A502)=0,"",IF($A502&lt;&gt;DR!$B504,"ERR",DR!BG504))</f>
        <v/>
      </c>
      <c r="AD502" s="2" t="str">
        <f>IF(COUNT($A502)=0,"",IF(AC502="3E","3E",IF(AC502="","I",LOOKUP(AC502/AE$2,{0,0.4,0.45,0.5,0.55,0.6,0.65,0.7,0.75,0.8,1},{"F","D","C","C+","B-","B","B+","A-","A","A+"}))))</f>
        <v/>
      </c>
      <c r="AE502" s="99" t="str">
        <f>IF(COUNT($A502)=0,"",IF(AC502="","--",IF(AC502="3E","3E",LOOKUP(AC502/AE$2,{0,0.4,0.45,0.5,0.55,0.6,0.65,0.7,0.75,0.8,1},{0,2,2.25,2.5,2.75,3,3.25,3.5,3.75,4}))))</f>
        <v/>
      </c>
      <c r="AF502" s="5" t="str">
        <f>IF(COUNT($A502)=0,"",IF($A502&lt;&gt;DR!$B504,"ERR",DR!BQ504))</f>
        <v/>
      </c>
      <c r="AG502" s="2" t="str">
        <f>IF(COUNT($A502)=0,"",IF(AF502="3E","3E",IF(AF502="","I",LOOKUP(AF502/AH$2,{0,0.4,0.45,0.5,0.55,0.6,0.65,0.7,0.75,0.8,1},{"F","D","C","C+","B-","B","B+","A-","A","A+"}))))</f>
        <v/>
      </c>
      <c r="AH502" s="99" t="str">
        <f>IF(COUNT($A502)=0,"",IF(AF502="","--",IF(AF502="3E","3E",LOOKUP(AF502/AH$2,{0,0.4,0.45,0.5,0.55,0.6,0.65,0.7,0.75,0.8,1},{0,2,2.25,2.5,2.75,3,3.25,3.5,3.75,4}))))</f>
        <v/>
      </c>
      <c r="AI502" s="5" t="str">
        <f>IF(COUNT($A502)=0,"",IF($A502&lt;&gt;DR!$B504,"ERR",DR!BY504))</f>
        <v/>
      </c>
      <c r="AJ502" s="2" t="str">
        <f>IF(COUNT($A502)=0,"",IF(AI502="3E","3E",IF(AI502="","I",LOOKUP(AI502/AK$2,{0,0.4,0.45,0.5,0.55,0.6,0.65,0.7,0.75,0.8,1},{"F","D","C","C+","B-","B","B+","A-","A","A+"}))))</f>
        <v/>
      </c>
      <c r="AK502" s="103" t="str">
        <f>IF(COUNT($A502)=0,"",IF(AI502="","--",IF(AI502="3E","3E",LOOKUP(AI502/AK$2,{0,0.4,0.45,0.5,0.55,0.6,0.65,0.7,0.75,0.8,1},{0,2,2.25,2.5,2.75,3,3.25,3.5,3.75,4}))))</f>
        <v/>
      </c>
      <c r="AL502" s="94" t="str">
        <f>IFERROR(IF(COUNT($A502)=0,"",IF(COUNT(W502)=0,"--",IF(COUNTIF(B502:AK502,"3E")&gt;0,"3E",SUM(IF(D502&gt;=2,D502*$D$3),IF(G502&gt;=2,G502*$G$3),IF(J502&gt;=2,J502*$J$3),IF(M502&gt;=2,M502*$M$3),IF(P502&gt;=2,P502*$P$3),IF(S502&gt;=2,S502*$S$3),IF(V502&gt;=2,V502*$V$3),IF(Y502&gt;=2,Y502*$Y$3),IF(AB502&gt;=2,AB502*$AB$3),IF(AE502&gt;=2,AE502*$AE$3),IF(AH502&gt;=2,AH502*$AH$3),IF(AK502&gt;=2,AK502*$AK$3))))),"")</f>
        <v/>
      </c>
      <c r="AM502" s="4" t="str">
        <f>IF(COUNT($A502)=0,"",IF(COUNT(W502)=0,"--",IF(COUNTIF(B502:Y502,"3E")&gt;0,"3E",TRUNC(SUM(IF(N(D502)&gt;=2,D$3*D502,0),IF(N(G502)&gt;=2,G$3*G502,0),IF(N(J502)&gt;=2,J$3*J502,0),IF(N(M502)&gt;=2,M$3*M502,0),IF(N(P502)&gt;=2,P$3*P502,0),IF(N(S502)&gt;=2,S$3*S502,0),IF(N(AB502)&gt;=2,AB$3*AB502,0),IF(N(AE502)&gt;=2,AE$3*AE502,0),IF(N(AH502)&gt;=2,AH$3*AH502,0),IF(N(V502)&gt;=2,V$3*V502,0),IF(N(Y502)&gt;=2,Y$3*Y502,0))/TCP,3))))</f>
        <v/>
      </c>
      <c r="AN502" s="2" t="str">
        <f>IFERROR(IF(COUNT($A502)=0,"",IF(COUNT(W502)=0,"--",IF(COUNTIF(B502:AK502,"3E")&gt;0,"3E",SUM(IF(D502&gt;=2,$D$3),IF(G502&gt;=2,$G$3),IF(J502&gt;=2,$J$3),IF(M502&gt;=2,$M$3),IF(P502&gt;=2,$P$3),IF(S502&gt;=2,$S$3),IF(V502&gt;=2,$V$3),IF(Y502&gt;=2,$Y$3),IF(AB502&gt;=2,$AB$3),IF(AE502&gt;=2,$AE$3),IF(AH502&gt;=2,$AH$3),IF(AK502&gt;=2,$AK$3))))),"")</f>
        <v/>
      </c>
      <c r="AO502" s="2" t="str">
        <f>IF(AM502="3E","3E",IF(COUNT($A502)=0,"",IF(COUNT(AK502)=0,"I",LOOKUP(AM502,{0,2,2.25,2.5,2.75,3,3.25,3.5,3.75,4},{"F","D","C","C+","B-","B","B+","A-","A","A+"}))))</f>
        <v/>
      </c>
      <c r="AP502" s="2" t="str">
        <f>IF(AM502="3E","3E",IF(OR(COUNT($A502)=0,COUNT(W502)=0),"",IF(AND(Y502&gt;=2,AM502&gt;=2,AN502&gt;=28),"PASS","FAIL")))</f>
        <v/>
      </c>
      <c r="AQ502" s="2" t="str">
        <f>IF(COUNT($A502)=0,"",IF(AP502="3E","3E",IF(AP502="PASS",CONCATENATE(IF(N(D502)&lt;2,"411F,",""),IF(N(G502)&lt;2,"412F,",""),IF(N(J502)&lt;2,"413F,",""),IF(N(M502)&lt;2,"421F,",""),IF(N(P502)&lt;2,"422F,",""),IF(N(S502)&lt;2,"423F,",""),IF(N(AB502)&lt;2,"431F,",""),IF(N(AE502)&lt;2,"432F,",""),IF(N(AH502)&lt;2,"433F,","")),"")))</f>
        <v/>
      </c>
      <c r="AR502" s="6" t="str">
        <f t="shared" si="8"/>
        <v/>
      </c>
    </row>
    <row r="503" spans="1:44" ht="18.95" customHeight="1" x14ac:dyDescent="0.25">
      <c r="A503" s="93" t="str">
        <f>IF(DR!$B505="","",DR!$B505)</f>
        <v/>
      </c>
      <c r="B503" s="5" t="str">
        <f>IF(COUNT($A503)=0,"",IF($A503&lt;&gt;DR!$B505,"ERR",DR!J505))</f>
        <v/>
      </c>
      <c r="C503" s="2" t="str">
        <f>IF(COUNT($A503)=0,"",IF(B503="3E","3E",IF(B503="","I",LOOKUP(B503/D$2,{0,0.4,0.45,0.5,0.55,0.6,0.65,0.7,0.75,0.8,1},{"F","D","C","C+","B-","B","B+","A-","A","A+"}))))</f>
        <v/>
      </c>
      <c r="D503" s="99" t="str">
        <f>IF(COUNT($A503)=0,"",IF(B503="","--",IF(B503="3E","3E",LOOKUP(B503/D$2,{0,0.4,0.45,0.5,0.55,0.6,0.65,0.7,0.75,0.8,1},{0,2,2.25,2.5,2.75,3,3.25,3.5,3.75,4}))))</f>
        <v/>
      </c>
      <c r="E503" s="5" t="str">
        <f>IF(COUNT($A503)=0,"",IF($A503&lt;&gt;DR!$B505,"ERR",DR!R505))</f>
        <v/>
      </c>
      <c r="F503" s="2" t="str">
        <f>IF(COUNT($A503)=0,"",IF(E503="3E","3E",IF(E503="","I",LOOKUP(E503/G$2,{0,0.4,0.45,0.5,0.55,0.6,0.65,0.7,0.75,0.8,1},{"F","D","C","C+","B-","B","B+","A-","A","A+"}))))</f>
        <v/>
      </c>
      <c r="G503" s="99" t="str">
        <f>IF(COUNT($A503)=0,"",IF(E503="","--",IF(E503="3E","3E",LOOKUP(E503/G$2,{0,0.4,0.45,0.5,0.55,0.6,0.65,0.7,0.75,0.8,1},{0,2,2.25,2.5,2.75,3,3.25,3.5,3.75,4}))))</f>
        <v/>
      </c>
      <c r="H503" s="5" t="str">
        <f>IF(COUNT($A503)=0,"",IF($A503&lt;&gt;DR!$B505,"ERR",DR!Z505))</f>
        <v/>
      </c>
      <c r="I503" s="2" t="str">
        <f>IF(COUNT($A503)=0,"",IF(H503="3E","3E",IF(H503="","I",LOOKUP(H503/J$2,{0,0.4,0.45,0.5,0.55,0.6,0.65,0.7,0.75,0.8,1},{"F","D","C","C+","B-","B","B+","A-","A","A+"}))))</f>
        <v/>
      </c>
      <c r="J503" s="99" t="str">
        <f>IF(COUNT($A503)=0,"",IF(H503="","--",IF(H503="3E","3E",LOOKUP(H503/J$2,{0,0.4,0.45,0.5,0.55,0.6,0.65,0.7,0.75,0.8,1},{0,2,2.25,2.5,2.75,3,3.25,3.5,3.75,4}))))</f>
        <v/>
      </c>
      <c r="K503" s="5" t="str">
        <f>IF(COUNT($A503)=0,"",IF($A503&lt;&gt;DR!$B505,"ERR",DR!AH505))</f>
        <v/>
      </c>
      <c r="L503" s="2" t="str">
        <f>IF(COUNT($A503)=0,"",IF(K503="3E","3E",IF(K503="","I",LOOKUP(K503/M$2,{0,0.4,0.45,0.5,0.55,0.6,0.65,0.7,0.75,0.8,1},{"F","D","C","C+","B-","B","B+","A-","A","A+"}))))</f>
        <v/>
      </c>
      <c r="M503" s="99" t="str">
        <f>IF(COUNT($A503)=0,"",IF(K503="","--",IF(K503="3E","3E",LOOKUP(K503/M$2,{0,0.4,0.45,0.5,0.55,0.6,0.65,0.7,0.75,0.8,1},{0,2,2.25,2.5,2.75,3,3.25,3.5,3.75,4}))))</f>
        <v/>
      </c>
      <c r="N503" s="5" t="str">
        <f>IF(COUNT($A503)=0,"",IF($A503&lt;&gt;DR!$B505,"ERR",DR!AP505))</f>
        <v/>
      </c>
      <c r="O503" s="2" t="str">
        <f>IF(COUNT($A503)=0,"",IF(N503="3E","3E",IF(N503="","I",LOOKUP(N503/P$2,{0,0.4,0.45,0.5,0.55,0.6,0.65,0.7,0.75,0.8,1},{"F","D","C","C+","B-","B","B+","A-","A","A+"}))))</f>
        <v/>
      </c>
      <c r="P503" s="99" t="str">
        <f>IF(COUNT($A503)=0,"",IF(N503="","--",IF(N503="3E","3E",LOOKUP(N503/P$2,{0,0.4,0.45,0.5,0.55,0.6,0.65,0.7,0.75,0.8,1},{0,2,2.25,2.5,2.75,3,3.25,3.5,3.75,4}))))</f>
        <v/>
      </c>
      <c r="Q503" s="5" t="str">
        <f>IF(COUNT($A503)=0,"",IF($A503&lt;&gt;DR!$B505,"ERR",DR!AX505))</f>
        <v/>
      </c>
      <c r="R503" s="2" t="str">
        <f>IF(COUNT($A503)=0,"",IF(Q503="3E","3E",IF(Q503="","I",LOOKUP(Q503/S$2,{0,0.4,0.45,0.5,0.55,0.6,0.65,0.7,0.75,0.8,1},{"F","D","C","C+","B-","B","B+","A-","A","A+"}))))</f>
        <v/>
      </c>
      <c r="S503" s="99" t="str">
        <f>IF(COUNT($A503)=0,"",IF(Q503="","--",IF(Q503="3E","3E",LOOKUP(Q503/S$2,{0,0.4,0.45,0.5,0.55,0.6,0.65,0.7,0.75,0.8,1},{0,2,2.25,2.5,2.75,3,3.25,3.5,3.75,4}))))</f>
        <v/>
      </c>
      <c r="T503" s="5" t="str">
        <f>IF(OR(COUNT($A503)=0,DR!BZ505=""),"",IF($A503&lt;&gt;DR!$B505,"ERR",DR!BZ505))</f>
        <v/>
      </c>
      <c r="U503" s="2" t="str">
        <f>IF(COUNT($A503)=0,"",IF(T503="3E","3E",IF(T503="","I",LOOKUP(T503/V$2,{0,0.4,0.45,0.5,0.55,0.6,0.65,0.7,0.75,0.8,1},{"F","D","C","C+","B-","B","B+","A-","A","A+"}))))</f>
        <v/>
      </c>
      <c r="V503" s="99" t="str">
        <f>IF(COUNT($A503)=0,"",IF(T503="","--",IF(T503="3E","3E",LOOKUP(T503/V$2,{0,0.4,0.45,0.5,0.55,0.6,0.65,0.7,0.75,0.8,1},{0,2,2.25,2.5,2.75,3,3.25,3.5,3.75,4}))))</f>
        <v/>
      </c>
      <c r="W503" s="5" t="str">
        <f>IF(COUNT($A503)=0,"",IF($A503&lt;&gt;DR!$B505,"ERR",IF(DR!$A505="IM",DR!CL505,DR!CK505)))</f>
        <v/>
      </c>
      <c r="X503" s="2" t="str">
        <f>IF(COUNT($A503)=0,"",IF(W503="3E","3E",IF(W503="","I",LOOKUP(W503/Y$2,{0,0.4,0.45,0.5,0.55,0.6,0.65,0.7,0.75,0.8,1},{"F","D","C","C+","B-","B","B+","A-","A","A+"}))))</f>
        <v/>
      </c>
      <c r="Y503" s="99" t="str">
        <f>IF(COUNT($A503)=0,"",IF(W503="","--",IF(W503="3E","3E",LOOKUP(W503/Y$2,{0,0.4,0.45,0.5,0.55,0.6,0.65,0.7,0.75,0.8,1},{0,2,2.25,2.5,2.75,3,3.25,3.5,3.75,4}))))</f>
        <v/>
      </c>
      <c r="Z503" s="5" t="str">
        <f>IF(COUNT($A503)=0,"",IF($A503&lt;&gt;DR!$B505,"ERR",DR!BF505))</f>
        <v/>
      </c>
      <c r="AA503" s="2" t="str">
        <f>IF(COUNT($A503)=0,"",IF(Z503="3E","3E",IF(Z503="","I",LOOKUP(Z503/AB$2,{0,0.4,0.45,0.5,0.55,0.6,0.65,0.7,0.75,0.8,1},{"F","D","C","C+","B-","B","B+","A-","A","A+"}))))</f>
        <v/>
      </c>
      <c r="AB503" s="99" t="str">
        <f>IF(COUNT($A503)=0,"",IF(Z503="","--",IF(Z503="3E","3E",LOOKUP(Z503/AB$2,{0,0.4,0.45,0.5,0.55,0.6,0.65,0.7,0.75,0.8,1},{0,2,2.25,2.5,2.75,3,3.25,3.5,3.75,4}))))</f>
        <v/>
      </c>
      <c r="AC503" s="5" t="str">
        <f>IF(COUNT($A503)=0,"",IF($A503&lt;&gt;DR!$B505,"ERR",DR!BG505))</f>
        <v/>
      </c>
      <c r="AD503" s="2" t="str">
        <f>IF(COUNT($A503)=0,"",IF(AC503="3E","3E",IF(AC503="","I",LOOKUP(AC503/AE$2,{0,0.4,0.45,0.5,0.55,0.6,0.65,0.7,0.75,0.8,1},{"F","D","C","C+","B-","B","B+","A-","A","A+"}))))</f>
        <v/>
      </c>
      <c r="AE503" s="99" t="str">
        <f>IF(COUNT($A503)=0,"",IF(AC503="","--",IF(AC503="3E","3E",LOOKUP(AC503/AE$2,{0,0.4,0.45,0.5,0.55,0.6,0.65,0.7,0.75,0.8,1},{0,2,2.25,2.5,2.75,3,3.25,3.5,3.75,4}))))</f>
        <v/>
      </c>
      <c r="AF503" s="5" t="str">
        <f>IF(COUNT($A503)=0,"",IF($A503&lt;&gt;DR!$B505,"ERR",DR!BQ505))</f>
        <v/>
      </c>
      <c r="AG503" s="2" t="str">
        <f>IF(COUNT($A503)=0,"",IF(AF503="3E","3E",IF(AF503="","I",LOOKUP(AF503/AH$2,{0,0.4,0.45,0.5,0.55,0.6,0.65,0.7,0.75,0.8,1},{"F","D","C","C+","B-","B","B+","A-","A","A+"}))))</f>
        <v/>
      </c>
      <c r="AH503" s="99" t="str">
        <f>IF(COUNT($A503)=0,"",IF(AF503="","--",IF(AF503="3E","3E",LOOKUP(AF503/AH$2,{0,0.4,0.45,0.5,0.55,0.6,0.65,0.7,0.75,0.8,1},{0,2,2.25,2.5,2.75,3,3.25,3.5,3.75,4}))))</f>
        <v/>
      </c>
      <c r="AI503" s="5" t="str">
        <f>IF(COUNT($A503)=0,"",IF($A503&lt;&gt;DR!$B505,"ERR",DR!BY505))</f>
        <v/>
      </c>
      <c r="AJ503" s="2" t="str">
        <f>IF(COUNT($A503)=0,"",IF(AI503="3E","3E",IF(AI503="","I",LOOKUP(AI503/AK$2,{0,0.4,0.45,0.5,0.55,0.6,0.65,0.7,0.75,0.8,1},{"F","D","C","C+","B-","B","B+","A-","A","A+"}))))</f>
        <v/>
      </c>
      <c r="AK503" s="103" t="str">
        <f>IF(COUNT($A503)=0,"",IF(AI503="","--",IF(AI503="3E","3E",LOOKUP(AI503/AK$2,{0,0.4,0.45,0.5,0.55,0.6,0.65,0.7,0.75,0.8,1},{0,2,2.25,2.5,2.75,3,3.25,3.5,3.75,4}))))</f>
        <v/>
      </c>
      <c r="AL503" s="94" t="str">
        <f>IFERROR(IF(COUNT($A503)=0,"",IF(COUNT(W503)=0,"--",IF(COUNTIF(B503:AK503,"3E")&gt;0,"3E",SUM(IF(D503&gt;=2,D503*$D$3),IF(G503&gt;=2,G503*$G$3),IF(J503&gt;=2,J503*$J$3),IF(M503&gt;=2,M503*$M$3),IF(P503&gt;=2,P503*$P$3),IF(S503&gt;=2,S503*$S$3),IF(V503&gt;=2,V503*$V$3),IF(Y503&gt;=2,Y503*$Y$3),IF(AB503&gt;=2,AB503*$AB$3),IF(AE503&gt;=2,AE503*$AE$3),IF(AH503&gt;=2,AH503*$AH$3),IF(AK503&gt;=2,AK503*$AK$3))))),"")</f>
        <v/>
      </c>
      <c r="AM503" s="4" t="str">
        <f>IF(COUNT($A503)=0,"",IF(COUNT(W503)=0,"--",IF(COUNTIF(B503:Y503,"3E")&gt;0,"3E",TRUNC(SUM(IF(N(D503)&gt;=2,D$3*D503,0),IF(N(G503)&gt;=2,G$3*G503,0),IF(N(J503)&gt;=2,J$3*J503,0),IF(N(M503)&gt;=2,M$3*M503,0),IF(N(P503)&gt;=2,P$3*P503,0),IF(N(S503)&gt;=2,S$3*S503,0),IF(N(AB503)&gt;=2,AB$3*AB503,0),IF(N(AE503)&gt;=2,AE$3*AE503,0),IF(N(AH503)&gt;=2,AH$3*AH503,0),IF(N(V503)&gt;=2,V$3*V503,0),IF(N(Y503)&gt;=2,Y$3*Y503,0))/TCP,3))))</f>
        <v/>
      </c>
      <c r="AN503" s="2" t="str">
        <f>IFERROR(IF(COUNT($A503)=0,"",IF(COUNT(W503)=0,"--",IF(COUNTIF(B503:AK503,"3E")&gt;0,"3E",SUM(IF(D503&gt;=2,$D$3),IF(G503&gt;=2,$G$3),IF(J503&gt;=2,$J$3),IF(M503&gt;=2,$M$3),IF(P503&gt;=2,$P$3),IF(S503&gt;=2,$S$3),IF(V503&gt;=2,$V$3),IF(Y503&gt;=2,$Y$3),IF(AB503&gt;=2,$AB$3),IF(AE503&gt;=2,$AE$3),IF(AH503&gt;=2,$AH$3),IF(AK503&gt;=2,$AK$3))))),"")</f>
        <v/>
      </c>
      <c r="AO503" s="2" t="str">
        <f>IF(AM503="3E","3E",IF(COUNT($A503)=0,"",IF(COUNT(AK503)=0,"I",LOOKUP(AM503,{0,2,2.25,2.5,2.75,3,3.25,3.5,3.75,4},{"F","D","C","C+","B-","B","B+","A-","A","A+"}))))</f>
        <v/>
      </c>
      <c r="AP503" s="2" t="str">
        <f>IF(AM503="3E","3E",IF(OR(COUNT($A503)=0,COUNT(W503)=0),"",IF(AND(Y503&gt;=2,AM503&gt;=2,AN503&gt;=28),"PASS","FAIL")))</f>
        <v/>
      </c>
      <c r="AQ503" s="2" t="str">
        <f>IF(COUNT($A503)=0,"",IF(AP503="3E","3E",IF(AP503="PASS",CONCATENATE(IF(N(D503)&lt;2,"411F,",""),IF(N(G503)&lt;2,"412F,",""),IF(N(J503)&lt;2,"413F,",""),IF(N(M503)&lt;2,"421F,",""),IF(N(P503)&lt;2,"422F,",""),IF(N(S503)&lt;2,"423F,",""),IF(N(AB503)&lt;2,"431F,",""),IF(N(AE503)&lt;2,"432F,",""),IF(N(AH503)&lt;2,"433F,","")),"")))</f>
        <v/>
      </c>
      <c r="AR503" s="6" t="str">
        <f t="shared" si="8"/>
        <v/>
      </c>
    </row>
    <row r="504" spans="1:44" ht="18.95" customHeight="1" x14ac:dyDescent="0.25">
      <c r="A504" s="93" t="str">
        <f>IF(DR!$B506="","",DR!$B506)</f>
        <v/>
      </c>
      <c r="B504" s="5" t="str">
        <f>IF(COUNT($A504)=0,"",IF($A504&lt;&gt;DR!$B506,"ERR",DR!J506))</f>
        <v/>
      </c>
      <c r="C504" s="2" t="str">
        <f>IF(COUNT($A504)=0,"",IF(B504="3E","3E",IF(B504="","I",LOOKUP(B504/D$2,{0,0.4,0.45,0.5,0.55,0.6,0.65,0.7,0.75,0.8,1},{"F","D","C","C+","B-","B","B+","A-","A","A+"}))))</f>
        <v/>
      </c>
      <c r="D504" s="99" t="str">
        <f>IF(COUNT($A504)=0,"",IF(B504="","--",IF(B504="3E","3E",LOOKUP(B504/D$2,{0,0.4,0.45,0.5,0.55,0.6,0.65,0.7,0.75,0.8,1},{0,2,2.25,2.5,2.75,3,3.25,3.5,3.75,4}))))</f>
        <v/>
      </c>
      <c r="E504" s="5" t="str">
        <f>IF(COUNT($A504)=0,"",IF($A504&lt;&gt;DR!$B506,"ERR",DR!R506))</f>
        <v/>
      </c>
      <c r="F504" s="2" t="str">
        <f>IF(COUNT($A504)=0,"",IF(E504="3E","3E",IF(E504="","I",LOOKUP(E504/G$2,{0,0.4,0.45,0.5,0.55,0.6,0.65,0.7,0.75,0.8,1},{"F","D","C","C+","B-","B","B+","A-","A","A+"}))))</f>
        <v/>
      </c>
      <c r="G504" s="99" t="str">
        <f>IF(COUNT($A504)=0,"",IF(E504="","--",IF(E504="3E","3E",LOOKUP(E504/G$2,{0,0.4,0.45,0.5,0.55,0.6,0.65,0.7,0.75,0.8,1},{0,2,2.25,2.5,2.75,3,3.25,3.5,3.75,4}))))</f>
        <v/>
      </c>
      <c r="H504" s="5" t="str">
        <f>IF(COUNT($A504)=0,"",IF($A504&lt;&gt;DR!$B506,"ERR",DR!Z506))</f>
        <v/>
      </c>
      <c r="I504" s="2" t="str">
        <f>IF(COUNT($A504)=0,"",IF(H504="3E","3E",IF(H504="","I",LOOKUP(H504/J$2,{0,0.4,0.45,0.5,0.55,0.6,0.65,0.7,0.75,0.8,1},{"F","D","C","C+","B-","B","B+","A-","A","A+"}))))</f>
        <v/>
      </c>
      <c r="J504" s="99" t="str">
        <f>IF(COUNT($A504)=0,"",IF(H504="","--",IF(H504="3E","3E",LOOKUP(H504/J$2,{0,0.4,0.45,0.5,0.55,0.6,0.65,0.7,0.75,0.8,1},{0,2,2.25,2.5,2.75,3,3.25,3.5,3.75,4}))))</f>
        <v/>
      </c>
      <c r="K504" s="5" t="str">
        <f>IF(COUNT($A504)=0,"",IF($A504&lt;&gt;DR!$B506,"ERR",DR!AH506))</f>
        <v/>
      </c>
      <c r="L504" s="2" t="str">
        <f>IF(COUNT($A504)=0,"",IF(K504="3E","3E",IF(K504="","I",LOOKUP(K504/M$2,{0,0.4,0.45,0.5,0.55,0.6,0.65,0.7,0.75,0.8,1},{"F","D","C","C+","B-","B","B+","A-","A","A+"}))))</f>
        <v/>
      </c>
      <c r="M504" s="99" t="str">
        <f>IF(COUNT($A504)=0,"",IF(K504="","--",IF(K504="3E","3E",LOOKUP(K504/M$2,{0,0.4,0.45,0.5,0.55,0.6,0.65,0.7,0.75,0.8,1},{0,2,2.25,2.5,2.75,3,3.25,3.5,3.75,4}))))</f>
        <v/>
      </c>
      <c r="N504" s="5" t="str">
        <f>IF(COUNT($A504)=0,"",IF($A504&lt;&gt;DR!$B506,"ERR",DR!AP506))</f>
        <v/>
      </c>
      <c r="O504" s="2" t="str">
        <f>IF(COUNT($A504)=0,"",IF(N504="3E","3E",IF(N504="","I",LOOKUP(N504/P$2,{0,0.4,0.45,0.5,0.55,0.6,0.65,0.7,0.75,0.8,1},{"F","D","C","C+","B-","B","B+","A-","A","A+"}))))</f>
        <v/>
      </c>
      <c r="P504" s="99" t="str">
        <f>IF(COUNT($A504)=0,"",IF(N504="","--",IF(N504="3E","3E",LOOKUP(N504/P$2,{0,0.4,0.45,0.5,0.55,0.6,0.65,0.7,0.75,0.8,1},{0,2,2.25,2.5,2.75,3,3.25,3.5,3.75,4}))))</f>
        <v/>
      </c>
      <c r="Q504" s="5" t="str">
        <f>IF(COUNT($A504)=0,"",IF($A504&lt;&gt;DR!$B506,"ERR",DR!AX506))</f>
        <v/>
      </c>
      <c r="R504" s="2" t="str">
        <f>IF(COUNT($A504)=0,"",IF(Q504="3E","3E",IF(Q504="","I",LOOKUP(Q504/S$2,{0,0.4,0.45,0.5,0.55,0.6,0.65,0.7,0.75,0.8,1},{"F","D","C","C+","B-","B","B+","A-","A","A+"}))))</f>
        <v/>
      </c>
      <c r="S504" s="99" t="str">
        <f>IF(COUNT($A504)=0,"",IF(Q504="","--",IF(Q504="3E","3E",LOOKUP(Q504/S$2,{0,0.4,0.45,0.5,0.55,0.6,0.65,0.7,0.75,0.8,1},{0,2,2.25,2.5,2.75,3,3.25,3.5,3.75,4}))))</f>
        <v/>
      </c>
      <c r="T504" s="5" t="str">
        <f>IF(OR(COUNT($A504)=0,DR!BZ506=""),"",IF($A504&lt;&gt;DR!$B506,"ERR",DR!BZ506))</f>
        <v/>
      </c>
      <c r="U504" s="2" t="str">
        <f>IF(COUNT($A504)=0,"",IF(T504="3E","3E",IF(T504="","I",LOOKUP(T504/V$2,{0,0.4,0.45,0.5,0.55,0.6,0.65,0.7,0.75,0.8,1},{"F","D","C","C+","B-","B","B+","A-","A","A+"}))))</f>
        <v/>
      </c>
      <c r="V504" s="99" t="str">
        <f>IF(COUNT($A504)=0,"",IF(T504="","--",IF(T504="3E","3E",LOOKUP(T504/V$2,{0,0.4,0.45,0.5,0.55,0.6,0.65,0.7,0.75,0.8,1},{0,2,2.25,2.5,2.75,3,3.25,3.5,3.75,4}))))</f>
        <v/>
      </c>
      <c r="W504" s="5" t="str">
        <f>IF(COUNT($A504)=0,"",IF($A504&lt;&gt;DR!$B506,"ERR",IF(DR!$A506="IM",DR!CL506,DR!CK506)))</f>
        <v/>
      </c>
      <c r="X504" s="2" t="str">
        <f>IF(COUNT($A504)=0,"",IF(W504="3E","3E",IF(W504="","I",LOOKUP(W504/Y$2,{0,0.4,0.45,0.5,0.55,0.6,0.65,0.7,0.75,0.8,1},{"F","D","C","C+","B-","B","B+","A-","A","A+"}))))</f>
        <v/>
      </c>
      <c r="Y504" s="99" t="str">
        <f>IF(COUNT($A504)=0,"",IF(W504="","--",IF(W504="3E","3E",LOOKUP(W504/Y$2,{0,0.4,0.45,0.5,0.55,0.6,0.65,0.7,0.75,0.8,1},{0,2,2.25,2.5,2.75,3,3.25,3.5,3.75,4}))))</f>
        <v/>
      </c>
      <c r="Z504" s="5" t="str">
        <f>IF(COUNT($A504)=0,"",IF($A504&lt;&gt;DR!$B506,"ERR",DR!BF506))</f>
        <v/>
      </c>
      <c r="AA504" s="2" t="str">
        <f>IF(COUNT($A504)=0,"",IF(Z504="3E","3E",IF(Z504="","I",LOOKUP(Z504/AB$2,{0,0.4,0.45,0.5,0.55,0.6,0.65,0.7,0.75,0.8,1},{"F","D","C","C+","B-","B","B+","A-","A","A+"}))))</f>
        <v/>
      </c>
      <c r="AB504" s="99" t="str">
        <f>IF(COUNT($A504)=0,"",IF(Z504="","--",IF(Z504="3E","3E",LOOKUP(Z504/AB$2,{0,0.4,0.45,0.5,0.55,0.6,0.65,0.7,0.75,0.8,1},{0,2,2.25,2.5,2.75,3,3.25,3.5,3.75,4}))))</f>
        <v/>
      </c>
      <c r="AC504" s="5" t="str">
        <f>IF(COUNT($A504)=0,"",IF($A504&lt;&gt;DR!$B506,"ERR",DR!BG506))</f>
        <v/>
      </c>
      <c r="AD504" s="2" t="str">
        <f>IF(COUNT($A504)=0,"",IF(AC504="3E","3E",IF(AC504="","I",LOOKUP(AC504/AE$2,{0,0.4,0.45,0.5,0.55,0.6,0.65,0.7,0.75,0.8,1},{"F","D","C","C+","B-","B","B+","A-","A","A+"}))))</f>
        <v/>
      </c>
      <c r="AE504" s="99" t="str">
        <f>IF(COUNT($A504)=0,"",IF(AC504="","--",IF(AC504="3E","3E",LOOKUP(AC504/AE$2,{0,0.4,0.45,0.5,0.55,0.6,0.65,0.7,0.75,0.8,1},{0,2,2.25,2.5,2.75,3,3.25,3.5,3.75,4}))))</f>
        <v/>
      </c>
      <c r="AF504" s="5" t="str">
        <f>IF(COUNT($A504)=0,"",IF($A504&lt;&gt;DR!$B506,"ERR",DR!BQ506))</f>
        <v/>
      </c>
      <c r="AG504" s="2" t="str">
        <f>IF(COUNT($A504)=0,"",IF(AF504="3E","3E",IF(AF504="","I",LOOKUP(AF504/AH$2,{0,0.4,0.45,0.5,0.55,0.6,0.65,0.7,0.75,0.8,1},{"F","D","C","C+","B-","B","B+","A-","A","A+"}))))</f>
        <v/>
      </c>
      <c r="AH504" s="99" t="str">
        <f>IF(COUNT($A504)=0,"",IF(AF504="","--",IF(AF504="3E","3E",LOOKUP(AF504/AH$2,{0,0.4,0.45,0.5,0.55,0.6,0.65,0.7,0.75,0.8,1},{0,2,2.25,2.5,2.75,3,3.25,3.5,3.75,4}))))</f>
        <v/>
      </c>
      <c r="AI504" s="5" t="str">
        <f>IF(COUNT($A504)=0,"",IF($A504&lt;&gt;DR!$B506,"ERR",DR!BY506))</f>
        <v/>
      </c>
      <c r="AJ504" s="2" t="str">
        <f>IF(COUNT($A504)=0,"",IF(AI504="3E","3E",IF(AI504="","I",LOOKUP(AI504/AK$2,{0,0.4,0.45,0.5,0.55,0.6,0.65,0.7,0.75,0.8,1},{"F","D","C","C+","B-","B","B+","A-","A","A+"}))))</f>
        <v/>
      </c>
      <c r="AK504" s="103" t="str">
        <f>IF(COUNT($A504)=0,"",IF(AI504="","--",IF(AI504="3E","3E",LOOKUP(AI504/AK$2,{0,0.4,0.45,0.5,0.55,0.6,0.65,0.7,0.75,0.8,1},{0,2,2.25,2.5,2.75,3,3.25,3.5,3.75,4}))))</f>
        <v/>
      </c>
      <c r="AL504" s="94" t="str">
        <f>IFERROR(IF(COUNT($A504)=0,"",IF(COUNT(W504)=0,"--",IF(COUNTIF(B504:AK504,"3E")&gt;0,"3E",SUM(IF(D504&gt;=2,D504*$D$3),IF(G504&gt;=2,G504*$G$3),IF(J504&gt;=2,J504*$J$3),IF(M504&gt;=2,M504*$M$3),IF(P504&gt;=2,P504*$P$3),IF(S504&gt;=2,S504*$S$3),IF(V504&gt;=2,V504*$V$3),IF(Y504&gt;=2,Y504*$Y$3),IF(AB504&gt;=2,AB504*$AB$3),IF(AE504&gt;=2,AE504*$AE$3),IF(AH504&gt;=2,AH504*$AH$3),IF(AK504&gt;=2,AK504*$AK$3))))),"")</f>
        <v/>
      </c>
      <c r="AM504" s="4" t="str">
        <f>IF(COUNT($A504)=0,"",IF(COUNT(W504)=0,"--",IF(COUNTIF(B504:Y504,"3E")&gt;0,"3E",TRUNC(SUM(IF(N(D504)&gt;=2,D$3*D504,0),IF(N(G504)&gt;=2,G$3*G504,0),IF(N(J504)&gt;=2,J$3*J504,0),IF(N(M504)&gt;=2,M$3*M504,0),IF(N(P504)&gt;=2,P$3*P504,0),IF(N(S504)&gt;=2,S$3*S504,0),IF(N(AB504)&gt;=2,AB$3*AB504,0),IF(N(AE504)&gt;=2,AE$3*AE504,0),IF(N(AH504)&gt;=2,AH$3*AH504,0),IF(N(V504)&gt;=2,V$3*V504,0),IF(N(Y504)&gt;=2,Y$3*Y504,0))/TCP,3))))</f>
        <v/>
      </c>
      <c r="AN504" s="2" t="str">
        <f>IFERROR(IF(COUNT($A504)=0,"",IF(COUNT(W504)=0,"--",IF(COUNTIF(B504:AK504,"3E")&gt;0,"3E",SUM(IF(D504&gt;=2,$D$3),IF(G504&gt;=2,$G$3),IF(J504&gt;=2,$J$3),IF(M504&gt;=2,$M$3),IF(P504&gt;=2,$P$3),IF(S504&gt;=2,$S$3),IF(V504&gt;=2,$V$3),IF(Y504&gt;=2,$Y$3),IF(AB504&gt;=2,$AB$3),IF(AE504&gt;=2,$AE$3),IF(AH504&gt;=2,$AH$3),IF(AK504&gt;=2,$AK$3))))),"")</f>
        <v/>
      </c>
      <c r="AO504" s="2" t="str">
        <f>IF(AM504="3E","3E",IF(COUNT($A504)=0,"",IF(COUNT(AK504)=0,"I",LOOKUP(AM504,{0,2,2.25,2.5,2.75,3,3.25,3.5,3.75,4},{"F","D","C","C+","B-","B","B+","A-","A","A+"}))))</f>
        <v/>
      </c>
      <c r="AP504" s="2" t="str">
        <f>IF(AM504="3E","3E",IF(OR(COUNT($A504)=0,COUNT(W504)=0),"",IF(AND(Y504&gt;=2,AM504&gt;=2,AN504&gt;=28),"PASS","FAIL")))</f>
        <v/>
      </c>
      <c r="AQ504" s="2" t="str">
        <f>IF(COUNT($A504)=0,"",IF(AP504="3E","3E",IF(AP504="PASS",CONCATENATE(IF(N(D504)&lt;2,"411F,",""),IF(N(G504)&lt;2,"412F,",""),IF(N(J504)&lt;2,"413F,",""),IF(N(M504)&lt;2,"421F,",""),IF(N(P504)&lt;2,"422F,",""),IF(N(S504)&lt;2,"423F,",""),IF(N(AB504)&lt;2,"431F,",""),IF(N(AE504)&lt;2,"432F,",""),IF(N(AH504)&lt;2,"433F,","")),"")))</f>
        <v/>
      </c>
      <c r="AR504" s="6" t="str">
        <f t="shared" si="8"/>
        <v/>
      </c>
    </row>
    <row r="505" spans="1:44" ht="18.95" customHeight="1" x14ac:dyDescent="0.25">
      <c r="A505" s="93" t="str">
        <f>IF(DR!$B507="","",DR!$B507)</f>
        <v/>
      </c>
      <c r="B505" s="5" t="str">
        <f>IF(COUNT($A505)=0,"",IF($A505&lt;&gt;DR!$B507,"ERR",DR!J507))</f>
        <v/>
      </c>
      <c r="C505" s="2" t="str">
        <f>IF(COUNT($A505)=0,"",IF(B505="3E","3E",IF(B505="","I",LOOKUP(B505/D$2,{0,0.4,0.45,0.5,0.55,0.6,0.65,0.7,0.75,0.8,1},{"F","D","C","C+","B-","B","B+","A-","A","A+"}))))</f>
        <v/>
      </c>
      <c r="D505" s="99" t="str">
        <f>IF(COUNT($A505)=0,"",IF(B505="","--",IF(B505="3E","3E",LOOKUP(B505/D$2,{0,0.4,0.45,0.5,0.55,0.6,0.65,0.7,0.75,0.8,1},{0,2,2.25,2.5,2.75,3,3.25,3.5,3.75,4}))))</f>
        <v/>
      </c>
      <c r="E505" s="5" t="str">
        <f>IF(COUNT($A505)=0,"",IF($A505&lt;&gt;DR!$B507,"ERR",DR!R507))</f>
        <v/>
      </c>
      <c r="F505" s="2" t="str">
        <f>IF(COUNT($A505)=0,"",IF(E505="3E","3E",IF(E505="","I",LOOKUP(E505/G$2,{0,0.4,0.45,0.5,0.55,0.6,0.65,0.7,0.75,0.8,1},{"F","D","C","C+","B-","B","B+","A-","A","A+"}))))</f>
        <v/>
      </c>
      <c r="G505" s="99" t="str">
        <f>IF(COUNT($A505)=0,"",IF(E505="","--",IF(E505="3E","3E",LOOKUP(E505/G$2,{0,0.4,0.45,0.5,0.55,0.6,0.65,0.7,0.75,0.8,1},{0,2,2.25,2.5,2.75,3,3.25,3.5,3.75,4}))))</f>
        <v/>
      </c>
      <c r="H505" s="5" t="str">
        <f>IF(COUNT($A505)=0,"",IF($A505&lt;&gt;DR!$B507,"ERR",DR!Z507))</f>
        <v/>
      </c>
      <c r="I505" s="2" t="str">
        <f>IF(COUNT($A505)=0,"",IF(H505="3E","3E",IF(H505="","I",LOOKUP(H505/J$2,{0,0.4,0.45,0.5,0.55,0.6,0.65,0.7,0.75,0.8,1},{"F","D","C","C+","B-","B","B+","A-","A","A+"}))))</f>
        <v/>
      </c>
      <c r="J505" s="99" t="str">
        <f>IF(COUNT($A505)=0,"",IF(H505="","--",IF(H505="3E","3E",LOOKUP(H505/J$2,{0,0.4,0.45,0.5,0.55,0.6,0.65,0.7,0.75,0.8,1},{0,2,2.25,2.5,2.75,3,3.25,3.5,3.75,4}))))</f>
        <v/>
      </c>
      <c r="K505" s="5" t="str">
        <f>IF(COUNT($A505)=0,"",IF($A505&lt;&gt;DR!$B507,"ERR",DR!AH507))</f>
        <v/>
      </c>
      <c r="L505" s="2" t="str">
        <f>IF(COUNT($A505)=0,"",IF(K505="3E","3E",IF(K505="","I",LOOKUP(K505/M$2,{0,0.4,0.45,0.5,0.55,0.6,0.65,0.7,0.75,0.8,1},{"F","D","C","C+","B-","B","B+","A-","A","A+"}))))</f>
        <v/>
      </c>
      <c r="M505" s="99" t="str">
        <f>IF(COUNT($A505)=0,"",IF(K505="","--",IF(K505="3E","3E",LOOKUP(K505/M$2,{0,0.4,0.45,0.5,0.55,0.6,0.65,0.7,0.75,0.8,1},{0,2,2.25,2.5,2.75,3,3.25,3.5,3.75,4}))))</f>
        <v/>
      </c>
      <c r="N505" s="5" t="str">
        <f>IF(COUNT($A505)=0,"",IF($A505&lt;&gt;DR!$B507,"ERR",DR!AP507))</f>
        <v/>
      </c>
      <c r="O505" s="2" t="str">
        <f>IF(COUNT($A505)=0,"",IF(N505="3E","3E",IF(N505="","I",LOOKUP(N505/P$2,{0,0.4,0.45,0.5,0.55,0.6,0.65,0.7,0.75,0.8,1},{"F","D","C","C+","B-","B","B+","A-","A","A+"}))))</f>
        <v/>
      </c>
      <c r="P505" s="99" t="str">
        <f>IF(COUNT($A505)=0,"",IF(N505="","--",IF(N505="3E","3E",LOOKUP(N505/P$2,{0,0.4,0.45,0.5,0.55,0.6,0.65,0.7,0.75,0.8,1},{0,2,2.25,2.5,2.75,3,3.25,3.5,3.75,4}))))</f>
        <v/>
      </c>
      <c r="Q505" s="5" t="str">
        <f>IF(COUNT($A505)=0,"",IF($A505&lt;&gt;DR!$B507,"ERR",DR!AX507))</f>
        <v/>
      </c>
      <c r="R505" s="2" t="str">
        <f>IF(COUNT($A505)=0,"",IF(Q505="3E","3E",IF(Q505="","I",LOOKUP(Q505/S$2,{0,0.4,0.45,0.5,0.55,0.6,0.65,0.7,0.75,0.8,1},{"F","D","C","C+","B-","B","B+","A-","A","A+"}))))</f>
        <v/>
      </c>
      <c r="S505" s="99" t="str">
        <f>IF(COUNT($A505)=0,"",IF(Q505="","--",IF(Q505="3E","3E",LOOKUP(Q505/S$2,{0,0.4,0.45,0.5,0.55,0.6,0.65,0.7,0.75,0.8,1},{0,2,2.25,2.5,2.75,3,3.25,3.5,3.75,4}))))</f>
        <v/>
      </c>
      <c r="T505" s="5" t="str">
        <f>IF(OR(COUNT($A505)=0,DR!BZ507=""),"",IF($A505&lt;&gt;DR!$B507,"ERR",DR!BZ507))</f>
        <v/>
      </c>
      <c r="U505" s="2" t="str">
        <f>IF(COUNT($A505)=0,"",IF(T505="3E","3E",IF(T505="","I",LOOKUP(T505/V$2,{0,0.4,0.45,0.5,0.55,0.6,0.65,0.7,0.75,0.8,1},{"F","D","C","C+","B-","B","B+","A-","A","A+"}))))</f>
        <v/>
      </c>
      <c r="V505" s="99" t="str">
        <f>IF(COUNT($A505)=0,"",IF(T505="","--",IF(T505="3E","3E",LOOKUP(T505/V$2,{0,0.4,0.45,0.5,0.55,0.6,0.65,0.7,0.75,0.8,1},{0,2,2.25,2.5,2.75,3,3.25,3.5,3.75,4}))))</f>
        <v/>
      </c>
      <c r="W505" s="5" t="str">
        <f>IF(COUNT($A505)=0,"",IF($A505&lt;&gt;DR!$B507,"ERR",IF(DR!$A507="IM",DR!CL507,DR!CK507)))</f>
        <v/>
      </c>
      <c r="X505" s="2" t="str">
        <f>IF(COUNT($A505)=0,"",IF(W505="3E","3E",IF(W505="","I",LOOKUP(W505/Y$2,{0,0.4,0.45,0.5,0.55,0.6,0.65,0.7,0.75,0.8,1},{"F","D","C","C+","B-","B","B+","A-","A","A+"}))))</f>
        <v/>
      </c>
      <c r="Y505" s="99" t="str">
        <f>IF(COUNT($A505)=0,"",IF(W505="","--",IF(W505="3E","3E",LOOKUP(W505/Y$2,{0,0.4,0.45,0.5,0.55,0.6,0.65,0.7,0.75,0.8,1},{0,2,2.25,2.5,2.75,3,3.25,3.5,3.75,4}))))</f>
        <v/>
      </c>
      <c r="Z505" s="5" t="str">
        <f>IF(COUNT($A505)=0,"",IF($A505&lt;&gt;DR!$B507,"ERR",DR!BF507))</f>
        <v/>
      </c>
      <c r="AA505" s="2" t="str">
        <f>IF(COUNT($A505)=0,"",IF(Z505="3E","3E",IF(Z505="","I",LOOKUP(Z505/AB$2,{0,0.4,0.45,0.5,0.55,0.6,0.65,0.7,0.75,0.8,1},{"F","D","C","C+","B-","B","B+","A-","A","A+"}))))</f>
        <v/>
      </c>
      <c r="AB505" s="99" t="str">
        <f>IF(COUNT($A505)=0,"",IF(Z505="","--",IF(Z505="3E","3E",LOOKUP(Z505/AB$2,{0,0.4,0.45,0.5,0.55,0.6,0.65,0.7,0.75,0.8,1},{0,2,2.25,2.5,2.75,3,3.25,3.5,3.75,4}))))</f>
        <v/>
      </c>
      <c r="AC505" s="5" t="str">
        <f>IF(COUNT($A505)=0,"",IF($A505&lt;&gt;DR!$B507,"ERR",DR!BG507))</f>
        <v/>
      </c>
      <c r="AD505" s="2" t="str">
        <f>IF(COUNT($A505)=0,"",IF(AC505="3E","3E",IF(AC505="","I",LOOKUP(AC505/AE$2,{0,0.4,0.45,0.5,0.55,0.6,0.65,0.7,0.75,0.8,1},{"F","D","C","C+","B-","B","B+","A-","A","A+"}))))</f>
        <v/>
      </c>
      <c r="AE505" s="99" t="str">
        <f>IF(COUNT($A505)=0,"",IF(AC505="","--",IF(AC505="3E","3E",LOOKUP(AC505/AE$2,{0,0.4,0.45,0.5,0.55,0.6,0.65,0.7,0.75,0.8,1},{0,2,2.25,2.5,2.75,3,3.25,3.5,3.75,4}))))</f>
        <v/>
      </c>
      <c r="AF505" s="5" t="str">
        <f>IF(COUNT($A505)=0,"",IF($A505&lt;&gt;DR!$B507,"ERR",DR!BQ507))</f>
        <v/>
      </c>
      <c r="AG505" s="2" t="str">
        <f>IF(COUNT($A505)=0,"",IF(AF505="3E","3E",IF(AF505="","I",LOOKUP(AF505/AH$2,{0,0.4,0.45,0.5,0.55,0.6,0.65,0.7,0.75,0.8,1},{"F","D","C","C+","B-","B","B+","A-","A","A+"}))))</f>
        <v/>
      </c>
      <c r="AH505" s="99" t="str">
        <f>IF(COUNT($A505)=0,"",IF(AF505="","--",IF(AF505="3E","3E",LOOKUP(AF505/AH$2,{0,0.4,0.45,0.5,0.55,0.6,0.65,0.7,0.75,0.8,1},{0,2,2.25,2.5,2.75,3,3.25,3.5,3.75,4}))))</f>
        <v/>
      </c>
      <c r="AI505" s="5" t="str">
        <f>IF(COUNT($A505)=0,"",IF($A505&lt;&gt;DR!$B507,"ERR",DR!BY507))</f>
        <v/>
      </c>
      <c r="AJ505" s="2" t="str">
        <f>IF(COUNT($A505)=0,"",IF(AI505="3E","3E",IF(AI505="","I",LOOKUP(AI505/AK$2,{0,0.4,0.45,0.5,0.55,0.6,0.65,0.7,0.75,0.8,1},{"F","D","C","C+","B-","B","B+","A-","A","A+"}))))</f>
        <v/>
      </c>
      <c r="AK505" s="103" t="str">
        <f>IF(COUNT($A505)=0,"",IF(AI505="","--",IF(AI505="3E","3E",LOOKUP(AI505/AK$2,{0,0.4,0.45,0.5,0.55,0.6,0.65,0.7,0.75,0.8,1},{0,2,2.25,2.5,2.75,3,3.25,3.5,3.75,4}))))</f>
        <v/>
      </c>
      <c r="AL505" s="94" t="str">
        <f>IFERROR(IF(COUNT($A505)=0,"",IF(COUNT(W505)=0,"--",IF(COUNTIF(B505:AK505,"3E")&gt;0,"3E",SUM(IF(D505&gt;=2,D505*$D$3),IF(G505&gt;=2,G505*$G$3),IF(J505&gt;=2,J505*$J$3),IF(M505&gt;=2,M505*$M$3),IF(P505&gt;=2,P505*$P$3),IF(S505&gt;=2,S505*$S$3),IF(V505&gt;=2,V505*$V$3),IF(Y505&gt;=2,Y505*$Y$3),IF(AB505&gt;=2,AB505*$AB$3),IF(AE505&gt;=2,AE505*$AE$3),IF(AH505&gt;=2,AH505*$AH$3),IF(AK505&gt;=2,AK505*$AK$3))))),"")</f>
        <v/>
      </c>
      <c r="AM505" s="4" t="str">
        <f>IF(COUNT($A505)=0,"",IF(COUNT(W505)=0,"--",IF(COUNTIF(B505:Y505,"3E")&gt;0,"3E",TRUNC(SUM(IF(N(D505)&gt;=2,D$3*D505,0),IF(N(G505)&gt;=2,G$3*G505,0),IF(N(J505)&gt;=2,J$3*J505,0),IF(N(M505)&gt;=2,M$3*M505,0),IF(N(P505)&gt;=2,P$3*P505,0),IF(N(S505)&gt;=2,S$3*S505,0),IF(N(AB505)&gt;=2,AB$3*AB505,0),IF(N(AE505)&gt;=2,AE$3*AE505,0),IF(N(AH505)&gt;=2,AH$3*AH505,0),IF(N(V505)&gt;=2,V$3*V505,0),IF(N(Y505)&gt;=2,Y$3*Y505,0))/TCP,3))))</f>
        <v/>
      </c>
      <c r="AN505" s="2" t="str">
        <f>IFERROR(IF(COUNT($A505)=0,"",IF(COUNT(W505)=0,"--",IF(COUNTIF(B505:AK505,"3E")&gt;0,"3E",SUM(IF(D505&gt;=2,$D$3),IF(G505&gt;=2,$G$3),IF(J505&gt;=2,$J$3),IF(M505&gt;=2,$M$3),IF(P505&gt;=2,$P$3),IF(S505&gt;=2,$S$3),IF(V505&gt;=2,$V$3),IF(Y505&gt;=2,$Y$3),IF(AB505&gt;=2,$AB$3),IF(AE505&gt;=2,$AE$3),IF(AH505&gt;=2,$AH$3),IF(AK505&gt;=2,$AK$3))))),"")</f>
        <v/>
      </c>
      <c r="AO505" s="2" t="str">
        <f>IF(AM505="3E","3E",IF(COUNT($A505)=0,"",IF(COUNT(AK505)=0,"I",LOOKUP(AM505,{0,2,2.25,2.5,2.75,3,3.25,3.5,3.75,4},{"F","D","C","C+","B-","B","B+","A-","A","A+"}))))</f>
        <v/>
      </c>
      <c r="AP505" s="2" t="str">
        <f>IF(AM505="3E","3E",IF(OR(COUNT($A505)=0,COUNT(W505)=0),"",IF(AND(Y505&gt;=2,AM505&gt;=2,AN505&gt;=28),"PASS","FAIL")))</f>
        <v/>
      </c>
      <c r="AQ505" s="2" t="str">
        <f>IF(COUNT($A505)=0,"",IF(AP505="3E","3E",IF(AP505="PASS",CONCATENATE(IF(N(D505)&lt;2,"411F,",""),IF(N(G505)&lt;2,"412F,",""),IF(N(J505)&lt;2,"413F,",""),IF(N(M505)&lt;2,"421F,",""),IF(N(P505)&lt;2,"422F,",""),IF(N(S505)&lt;2,"423F,",""),IF(N(AB505)&lt;2,"431F,",""),IF(N(AE505)&lt;2,"432F,",""),IF(N(AH505)&lt;2,"433F,","")),"")))</f>
        <v/>
      </c>
      <c r="AR505" s="6" t="str">
        <f t="shared" si="8"/>
        <v/>
      </c>
    </row>
    <row r="506" spans="1:44" ht="18.95" customHeight="1" x14ac:dyDescent="0.25">
      <c r="A506" s="93" t="str">
        <f>IF(DR!$B508="","",DR!$B508)</f>
        <v/>
      </c>
      <c r="B506" s="5" t="str">
        <f>IF(COUNT($A506)=0,"",IF($A506&lt;&gt;DR!$B508,"ERR",DR!J508))</f>
        <v/>
      </c>
      <c r="C506" s="2" t="str">
        <f>IF(COUNT($A506)=0,"",IF(B506="3E","3E",IF(B506="","I",LOOKUP(B506/D$2,{0,0.4,0.45,0.5,0.55,0.6,0.65,0.7,0.75,0.8,1},{"F","D","C","C+","B-","B","B+","A-","A","A+"}))))</f>
        <v/>
      </c>
      <c r="D506" s="99" t="str">
        <f>IF(COUNT($A506)=0,"",IF(B506="","--",IF(B506="3E","3E",LOOKUP(B506/D$2,{0,0.4,0.45,0.5,0.55,0.6,0.65,0.7,0.75,0.8,1},{0,2,2.25,2.5,2.75,3,3.25,3.5,3.75,4}))))</f>
        <v/>
      </c>
      <c r="E506" s="5" t="str">
        <f>IF(COUNT($A506)=0,"",IF($A506&lt;&gt;DR!$B508,"ERR",DR!R508))</f>
        <v/>
      </c>
      <c r="F506" s="2" t="str">
        <f>IF(COUNT($A506)=0,"",IF(E506="3E","3E",IF(E506="","I",LOOKUP(E506/G$2,{0,0.4,0.45,0.5,0.55,0.6,0.65,0.7,0.75,0.8,1},{"F","D","C","C+","B-","B","B+","A-","A","A+"}))))</f>
        <v/>
      </c>
      <c r="G506" s="99" t="str">
        <f>IF(COUNT($A506)=0,"",IF(E506="","--",IF(E506="3E","3E",LOOKUP(E506/G$2,{0,0.4,0.45,0.5,0.55,0.6,0.65,0.7,0.75,0.8,1},{0,2,2.25,2.5,2.75,3,3.25,3.5,3.75,4}))))</f>
        <v/>
      </c>
      <c r="H506" s="5" t="str">
        <f>IF(COUNT($A506)=0,"",IF($A506&lt;&gt;DR!$B508,"ERR",DR!Z508))</f>
        <v/>
      </c>
      <c r="I506" s="2" t="str">
        <f>IF(COUNT($A506)=0,"",IF(H506="3E","3E",IF(H506="","I",LOOKUP(H506/J$2,{0,0.4,0.45,0.5,0.55,0.6,0.65,0.7,0.75,0.8,1},{"F","D","C","C+","B-","B","B+","A-","A","A+"}))))</f>
        <v/>
      </c>
      <c r="J506" s="99" t="str">
        <f>IF(COUNT($A506)=0,"",IF(H506="","--",IF(H506="3E","3E",LOOKUP(H506/J$2,{0,0.4,0.45,0.5,0.55,0.6,0.65,0.7,0.75,0.8,1},{0,2,2.25,2.5,2.75,3,3.25,3.5,3.75,4}))))</f>
        <v/>
      </c>
      <c r="K506" s="5" t="str">
        <f>IF(COUNT($A506)=0,"",IF($A506&lt;&gt;DR!$B508,"ERR",DR!AH508))</f>
        <v/>
      </c>
      <c r="L506" s="2" t="str">
        <f>IF(COUNT($A506)=0,"",IF(K506="3E","3E",IF(K506="","I",LOOKUP(K506/M$2,{0,0.4,0.45,0.5,0.55,0.6,0.65,0.7,0.75,0.8,1},{"F","D","C","C+","B-","B","B+","A-","A","A+"}))))</f>
        <v/>
      </c>
      <c r="M506" s="99" t="str">
        <f>IF(COUNT($A506)=0,"",IF(K506="","--",IF(K506="3E","3E",LOOKUP(K506/M$2,{0,0.4,0.45,0.5,0.55,0.6,0.65,0.7,0.75,0.8,1},{0,2,2.25,2.5,2.75,3,3.25,3.5,3.75,4}))))</f>
        <v/>
      </c>
      <c r="N506" s="5" t="str">
        <f>IF(COUNT($A506)=0,"",IF($A506&lt;&gt;DR!$B508,"ERR",DR!AP508))</f>
        <v/>
      </c>
      <c r="O506" s="2" t="str">
        <f>IF(COUNT($A506)=0,"",IF(N506="3E","3E",IF(N506="","I",LOOKUP(N506/P$2,{0,0.4,0.45,0.5,0.55,0.6,0.65,0.7,0.75,0.8,1},{"F","D","C","C+","B-","B","B+","A-","A","A+"}))))</f>
        <v/>
      </c>
      <c r="P506" s="99" t="str">
        <f>IF(COUNT($A506)=0,"",IF(N506="","--",IF(N506="3E","3E",LOOKUP(N506/P$2,{0,0.4,0.45,0.5,0.55,0.6,0.65,0.7,0.75,0.8,1},{0,2,2.25,2.5,2.75,3,3.25,3.5,3.75,4}))))</f>
        <v/>
      </c>
      <c r="Q506" s="5" t="str">
        <f>IF(COUNT($A506)=0,"",IF($A506&lt;&gt;DR!$B508,"ERR",DR!AX508))</f>
        <v/>
      </c>
      <c r="R506" s="2" t="str">
        <f>IF(COUNT($A506)=0,"",IF(Q506="3E","3E",IF(Q506="","I",LOOKUP(Q506/S$2,{0,0.4,0.45,0.5,0.55,0.6,0.65,0.7,0.75,0.8,1},{"F","D","C","C+","B-","B","B+","A-","A","A+"}))))</f>
        <v/>
      </c>
      <c r="S506" s="99" t="str">
        <f>IF(COUNT($A506)=0,"",IF(Q506="","--",IF(Q506="3E","3E",LOOKUP(Q506/S$2,{0,0.4,0.45,0.5,0.55,0.6,0.65,0.7,0.75,0.8,1},{0,2,2.25,2.5,2.75,3,3.25,3.5,3.75,4}))))</f>
        <v/>
      </c>
      <c r="T506" s="5" t="str">
        <f>IF(OR(COUNT($A506)=0,DR!BZ508=""),"",IF($A506&lt;&gt;DR!$B508,"ERR",DR!BZ508))</f>
        <v/>
      </c>
      <c r="U506" s="2" t="str">
        <f>IF(COUNT($A506)=0,"",IF(T506="3E","3E",IF(T506="","I",LOOKUP(T506/V$2,{0,0.4,0.45,0.5,0.55,0.6,0.65,0.7,0.75,0.8,1},{"F","D","C","C+","B-","B","B+","A-","A","A+"}))))</f>
        <v/>
      </c>
      <c r="V506" s="99" t="str">
        <f>IF(COUNT($A506)=0,"",IF(T506="","--",IF(T506="3E","3E",LOOKUP(T506/V$2,{0,0.4,0.45,0.5,0.55,0.6,0.65,0.7,0.75,0.8,1},{0,2,2.25,2.5,2.75,3,3.25,3.5,3.75,4}))))</f>
        <v/>
      </c>
      <c r="W506" s="5" t="str">
        <f>IF(COUNT($A506)=0,"",IF($A506&lt;&gt;DR!$B508,"ERR",IF(DR!$A508="IM",DR!CL508,DR!CK508)))</f>
        <v/>
      </c>
      <c r="X506" s="2" t="str">
        <f>IF(COUNT($A506)=0,"",IF(W506="3E","3E",IF(W506="","I",LOOKUP(W506/Y$2,{0,0.4,0.45,0.5,0.55,0.6,0.65,0.7,0.75,0.8,1},{"F","D","C","C+","B-","B","B+","A-","A","A+"}))))</f>
        <v/>
      </c>
      <c r="Y506" s="99" t="str">
        <f>IF(COUNT($A506)=0,"",IF(W506="","--",IF(W506="3E","3E",LOOKUP(W506/Y$2,{0,0.4,0.45,0.5,0.55,0.6,0.65,0.7,0.75,0.8,1},{0,2,2.25,2.5,2.75,3,3.25,3.5,3.75,4}))))</f>
        <v/>
      </c>
      <c r="Z506" s="5" t="str">
        <f>IF(COUNT($A506)=0,"",IF($A506&lt;&gt;DR!$B508,"ERR",DR!BF508))</f>
        <v/>
      </c>
      <c r="AA506" s="2" t="str">
        <f>IF(COUNT($A506)=0,"",IF(Z506="3E","3E",IF(Z506="","I",LOOKUP(Z506/AB$2,{0,0.4,0.45,0.5,0.55,0.6,0.65,0.7,0.75,0.8,1},{"F","D","C","C+","B-","B","B+","A-","A","A+"}))))</f>
        <v/>
      </c>
      <c r="AB506" s="99" t="str">
        <f>IF(COUNT($A506)=0,"",IF(Z506="","--",IF(Z506="3E","3E",LOOKUP(Z506/AB$2,{0,0.4,0.45,0.5,0.55,0.6,0.65,0.7,0.75,0.8,1},{0,2,2.25,2.5,2.75,3,3.25,3.5,3.75,4}))))</f>
        <v/>
      </c>
      <c r="AC506" s="5" t="str">
        <f>IF(COUNT($A506)=0,"",IF($A506&lt;&gt;DR!$B508,"ERR",DR!BG508))</f>
        <v/>
      </c>
      <c r="AD506" s="2" t="str">
        <f>IF(COUNT($A506)=0,"",IF(AC506="3E","3E",IF(AC506="","I",LOOKUP(AC506/AE$2,{0,0.4,0.45,0.5,0.55,0.6,0.65,0.7,0.75,0.8,1},{"F","D","C","C+","B-","B","B+","A-","A","A+"}))))</f>
        <v/>
      </c>
      <c r="AE506" s="99" t="str">
        <f>IF(COUNT($A506)=0,"",IF(AC506="","--",IF(AC506="3E","3E",LOOKUP(AC506/AE$2,{0,0.4,0.45,0.5,0.55,0.6,0.65,0.7,0.75,0.8,1},{0,2,2.25,2.5,2.75,3,3.25,3.5,3.75,4}))))</f>
        <v/>
      </c>
      <c r="AF506" s="5" t="str">
        <f>IF(COUNT($A506)=0,"",IF($A506&lt;&gt;DR!$B508,"ERR",DR!BQ508))</f>
        <v/>
      </c>
      <c r="AG506" s="2" t="str">
        <f>IF(COUNT($A506)=0,"",IF(AF506="3E","3E",IF(AF506="","I",LOOKUP(AF506/AH$2,{0,0.4,0.45,0.5,0.55,0.6,0.65,0.7,0.75,0.8,1},{"F","D","C","C+","B-","B","B+","A-","A","A+"}))))</f>
        <v/>
      </c>
      <c r="AH506" s="99" t="str">
        <f>IF(COUNT($A506)=0,"",IF(AF506="","--",IF(AF506="3E","3E",LOOKUP(AF506/AH$2,{0,0.4,0.45,0.5,0.55,0.6,0.65,0.7,0.75,0.8,1},{0,2,2.25,2.5,2.75,3,3.25,3.5,3.75,4}))))</f>
        <v/>
      </c>
      <c r="AI506" s="5" t="str">
        <f>IF(COUNT($A506)=0,"",IF($A506&lt;&gt;DR!$B508,"ERR",DR!BY508))</f>
        <v/>
      </c>
      <c r="AJ506" s="2" t="str">
        <f>IF(COUNT($A506)=0,"",IF(AI506="3E","3E",IF(AI506="","I",LOOKUP(AI506/AK$2,{0,0.4,0.45,0.5,0.55,0.6,0.65,0.7,0.75,0.8,1},{"F","D","C","C+","B-","B","B+","A-","A","A+"}))))</f>
        <v/>
      </c>
      <c r="AK506" s="103" t="str">
        <f>IF(COUNT($A506)=0,"",IF(AI506="","--",IF(AI506="3E","3E",LOOKUP(AI506/AK$2,{0,0.4,0.45,0.5,0.55,0.6,0.65,0.7,0.75,0.8,1},{0,2,2.25,2.5,2.75,3,3.25,3.5,3.75,4}))))</f>
        <v/>
      </c>
      <c r="AL506" s="94" t="str">
        <f>IFERROR(IF(COUNT($A506)=0,"",IF(COUNT(W506)=0,"--",IF(COUNTIF(B506:AK506,"3E")&gt;0,"3E",SUM(IF(D506&gt;=2,D506*$D$3),IF(G506&gt;=2,G506*$G$3),IF(J506&gt;=2,J506*$J$3),IF(M506&gt;=2,M506*$M$3),IF(P506&gt;=2,P506*$P$3),IF(S506&gt;=2,S506*$S$3),IF(V506&gt;=2,V506*$V$3),IF(Y506&gt;=2,Y506*$Y$3),IF(AB506&gt;=2,AB506*$AB$3),IF(AE506&gt;=2,AE506*$AE$3),IF(AH506&gt;=2,AH506*$AH$3),IF(AK506&gt;=2,AK506*$AK$3))))),"")</f>
        <v/>
      </c>
      <c r="AM506" s="4" t="str">
        <f>IF(COUNT($A506)=0,"",IF(COUNT(W506)=0,"--",IF(COUNTIF(B506:Y506,"3E")&gt;0,"3E",TRUNC(SUM(IF(N(D506)&gt;=2,D$3*D506,0),IF(N(G506)&gt;=2,G$3*G506,0),IF(N(J506)&gt;=2,J$3*J506,0),IF(N(M506)&gt;=2,M$3*M506,0),IF(N(P506)&gt;=2,P$3*P506,0),IF(N(S506)&gt;=2,S$3*S506,0),IF(N(AB506)&gt;=2,AB$3*AB506,0),IF(N(AE506)&gt;=2,AE$3*AE506,0),IF(N(AH506)&gt;=2,AH$3*AH506,0),IF(N(V506)&gt;=2,V$3*V506,0),IF(N(Y506)&gt;=2,Y$3*Y506,0))/TCP,3))))</f>
        <v/>
      </c>
      <c r="AN506" s="2" t="str">
        <f>IFERROR(IF(COUNT($A506)=0,"",IF(COUNT(W506)=0,"--",IF(COUNTIF(B506:AK506,"3E")&gt;0,"3E",SUM(IF(D506&gt;=2,$D$3),IF(G506&gt;=2,$G$3),IF(J506&gt;=2,$J$3),IF(M506&gt;=2,$M$3),IF(P506&gt;=2,$P$3),IF(S506&gt;=2,$S$3),IF(V506&gt;=2,$V$3),IF(Y506&gt;=2,$Y$3),IF(AB506&gt;=2,$AB$3),IF(AE506&gt;=2,$AE$3),IF(AH506&gt;=2,$AH$3),IF(AK506&gt;=2,$AK$3))))),"")</f>
        <v/>
      </c>
      <c r="AO506" s="2" t="str">
        <f>IF(AM506="3E","3E",IF(COUNT($A506)=0,"",IF(COUNT(AK506)=0,"I",LOOKUP(AM506,{0,2,2.25,2.5,2.75,3,3.25,3.5,3.75,4},{"F","D","C","C+","B-","B","B+","A-","A","A+"}))))</f>
        <v/>
      </c>
      <c r="AP506" s="2" t="str">
        <f>IF(AM506="3E","3E",IF(OR(COUNT($A506)=0,COUNT(W506)=0),"",IF(AND(Y506&gt;=2,AM506&gt;=2,AN506&gt;=28),"PASS","FAIL")))</f>
        <v/>
      </c>
      <c r="AQ506" s="2" t="str">
        <f>IF(COUNT($A506)=0,"",IF(AP506="3E","3E",IF(AP506="PASS",CONCATENATE(IF(N(D506)&lt;2,"411F,",""),IF(N(G506)&lt;2,"412F,",""),IF(N(J506)&lt;2,"413F,",""),IF(N(M506)&lt;2,"421F,",""),IF(N(P506)&lt;2,"422F,",""),IF(N(S506)&lt;2,"423F,",""),IF(N(AB506)&lt;2,"431F,",""),IF(N(AE506)&lt;2,"432F,",""),IF(N(AH506)&lt;2,"433F,","")),"")))</f>
        <v/>
      </c>
      <c r="AR506" s="6" t="str">
        <f t="shared" si="8"/>
        <v/>
      </c>
    </row>
    <row r="507" spans="1:44" ht="18.95" customHeight="1" x14ac:dyDescent="0.25">
      <c r="A507" s="93" t="str">
        <f>IF(DR!$B509="","",DR!$B509)</f>
        <v/>
      </c>
      <c r="B507" s="5" t="str">
        <f>IF(COUNT($A507)=0,"",IF($A507&lt;&gt;DR!$B509,"ERR",DR!J509))</f>
        <v/>
      </c>
      <c r="C507" s="2" t="str">
        <f>IF(COUNT($A507)=0,"",IF(B507="3E","3E",IF(B507="","I",LOOKUP(B507/D$2,{0,0.4,0.45,0.5,0.55,0.6,0.65,0.7,0.75,0.8,1},{"F","D","C","C+","B-","B","B+","A-","A","A+"}))))</f>
        <v/>
      </c>
      <c r="D507" s="99" t="str">
        <f>IF(COUNT($A507)=0,"",IF(B507="","--",IF(B507="3E","3E",LOOKUP(B507/D$2,{0,0.4,0.45,0.5,0.55,0.6,0.65,0.7,0.75,0.8,1},{0,2,2.25,2.5,2.75,3,3.25,3.5,3.75,4}))))</f>
        <v/>
      </c>
      <c r="E507" s="5" t="str">
        <f>IF(COUNT($A507)=0,"",IF($A507&lt;&gt;DR!$B509,"ERR",DR!R509))</f>
        <v/>
      </c>
      <c r="F507" s="2" t="str">
        <f>IF(COUNT($A507)=0,"",IF(E507="3E","3E",IF(E507="","I",LOOKUP(E507/G$2,{0,0.4,0.45,0.5,0.55,0.6,0.65,0.7,0.75,0.8,1},{"F","D","C","C+","B-","B","B+","A-","A","A+"}))))</f>
        <v/>
      </c>
      <c r="G507" s="99" t="str">
        <f>IF(COUNT($A507)=0,"",IF(E507="","--",IF(E507="3E","3E",LOOKUP(E507/G$2,{0,0.4,0.45,0.5,0.55,0.6,0.65,0.7,0.75,0.8,1},{0,2,2.25,2.5,2.75,3,3.25,3.5,3.75,4}))))</f>
        <v/>
      </c>
      <c r="H507" s="5" t="str">
        <f>IF(COUNT($A507)=0,"",IF($A507&lt;&gt;DR!$B509,"ERR",DR!Z509))</f>
        <v/>
      </c>
      <c r="I507" s="2" t="str">
        <f>IF(COUNT($A507)=0,"",IF(H507="3E","3E",IF(H507="","I",LOOKUP(H507/J$2,{0,0.4,0.45,0.5,0.55,0.6,0.65,0.7,0.75,0.8,1},{"F","D","C","C+","B-","B","B+","A-","A","A+"}))))</f>
        <v/>
      </c>
      <c r="J507" s="99" t="str">
        <f>IF(COUNT($A507)=0,"",IF(H507="","--",IF(H507="3E","3E",LOOKUP(H507/J$2,{0,0.4,0.45,0.5,0.55,0.6,0.65,0.7,0.75,0.8,1},{0,2,2.25,2.5,2.75,3,3.25,3.5,3.75,4}))))</f>
        <v/>
      </c>
      <c r="K507" s="5" t="str">
        <f>IF(COUNT($A507)=0,"",IF($A507&lt;&gt;DR!$B509,"ERR",DR!AH509))</f>
        <v/>
      </c>
      <c r="L507" s="2" t="str">
        <f>IF(COUNT($A507)=0,"",IF(K507="3E","3E",IF(K507="","I",LOOKUP(K507/M$2,{0,0.4,0.45,0.5,0.55,0.6,0.65,0.7,0.75,0.8,1},{"F","D","C","C+","B-","B","B+","A-","A","A+"}))))</f>
        <v/>
      </c>
      <c r="M507" s="99" t="str">
        <f>IF(COUNT($A507)=0,"",IF(K507="","--",IF(K507="3E","3E",LOOKUP(K507/M$2,{0,0.4,0.45,0.5,0.55,0.6,0.65,0.7,0.75,0.8,1},{0,2,2.25,2.5,2.75,3,3.25,3.5,3.75,4}))))</f>
        <v/>
      </c>
      <c r="N507" s="5" t="str">
        <f>IF(COUNT($A507)=0,"",IF($A507&lt;&gt;DR!$B509,"ERR",DR!AP509))</f>
        <v/>
      </c>
      <c r="O507" s="2" t="str">
        <f>IF(COUNT($A507)=0,"",IF(N507="3E","3E",IF(N507="","I",LOOKUP(N507/P$2,{0,0.4,0.45,0.5,0.55,0.6,0.65,0.7,0.75,0.8,1},{"F","D","C","C+","B-","B","B+","A-","A","A+"}))))</f>
        <v/>
      </c>
      <c r="P507" s="99" t="str">
        <f>IF(COUNT($A507)=0,"",IF(N507="","--",IF(N507="3E","3E",LOOKUP(N507/P$2,{0,0.4,0.45,0.5,0.55,0.6,0.65,0.7,0.75,0.8,1},{0,2,2.25,2.5,2.75,3,3.25,3.5,3.75,4}))))</f>
        <v/>
      </c>
      <c r="Q507" s="5" t="str">
        <f>IF(COUNT($A507)=0,"",IF($A507&lt;&gt;DR!$B509,"ERR",DR!AX509))</f>
        <v/>
      </c>
      <c r="R507" s="2" t="str">
        <f>IF(COUNT($A507)=0,"",IF(Q507="3E","3E",IF(Q507="","I",LOOKUP(Q507/S$2,{0,0.4,0.45,0.5,0.55,0.6,0.65,0.7,0.75,0.8,1},{"F","D","C","C+","B-","B","B+","A-","A","A+"}))))</f>
        <v/>
      </c>
      <c r="S507" s="99" t="str">
        <f>IF(COUNT($A507)=0,"",IF(Q507="","--",IF(Q507="3E","3E",LOOKUP(Q507/S$2,{0,0.4,0.45,0.5,0.55,0.6,0.65,0.7,0.75,0.8,1},{0,2,2.25,2.5,2.75,3,3.25,3.5,3.75,4}))))</f>
        <v/>
      </c>
      <c r="T507" s="5" t="str">
        <f>IF(OR(COUNT($A507)=0,DR!BZ509=""),"",IF($A507&lt;&gt;DR!$B509,"ERR",DR!BZ509))</f>
        <v/>
      </c>
      <c r="U507" s="2" t="str">
        <f>IF(COUNT($A507)=0,"",IF(T507="3E","3E",IF(T507="","I",LOOKUP(T507/V$2,{0,0.4,0.45,0.5,0.55,0.6,0.65,0.7,0.75,0.8,1},{"F","D","C","C+","B-","B","B+","A-","A","A+"}))))</f>
        <v/>
      </c>
      <c r="V507" s="99" t="str">
        <f>IF(COUNT($A507)=0,"",IF(T507="","--",IF(T507="3E","3E",LOOKUP(T507/V$2,{0,0.4,0.45,0.5,0.55,0.6,0.65,0.7,0.75,0.8,1},{0,2,2.25,2.5,2.75,3,3.25,3.5,3.75,4}))))</f>
        <v/>
      </c>
      <c r="W507" s="5" t="str">
        <f>IF(COUNT($A507)=0,"",IF($A507&lt;&gt;DR!$B509,"ERR",IF(DR!$A509="IM",DR!CL509,DR!CK509)))</f>
        <v/>
      </c>
      <c r="X507" s="2" t="str">
        <f>IF(COUNT($A507)=0,"",IF(W507="3E","3E",IF(W507="","I",LOOKUP(W507/Y$2,{0,0.4,0.45,0.5,0.55,0.6,0.65,0.7,0.75,0.8,1},{"F","D","C","C+","B-","B","B+","A-","A","A+"}))))</f>
        <v/>
      </c>
      <c r="Y507" s="99" t="str">
        <f>IF(COUNT($A507)=0,"",IF(W507="","--",IF(W507="3E","3E",LOOKUP(W507/Y$2,{0,0.4,0.45,0.5,0.55,0.6,0.65,0.7,0.75,0.8,1},{0,2,2.25,2.5,2.75,3,3.25,3.5,3.75,4}))))</f>
        <v/>
      </c>
      <c r="Z507" s="5" t="str">
        <f>IF(COUNT($A507)=0,"",IF($A507&lt;&gt;DR!$B509,"ERR",DR!BF509))</f>
        <v/>
      </c>
      <c r="AA507" s="2" t="str">
        <f>IF(COUNT($A507)=0,"",IF(Z507="3E","3E",IF(Z507="","I",LOOKUP(Z507/AB$2,{0,0.4,0.45,0.5,0.55,0.6,0.65,0.7,0.75,0.8,1},{"F","D","C","C+","B-","B","B+","A-","A","A+"}))))</f>
        <v/>
      </c>
      <c r="AB507" s="99" t="str">
        <f>IF(COUNT($A507)=0,"",IF(Z507="","--",IF(Z507="3E","3E",LOOKUP(Z507/AB$2,{0,0.4,0.45,0.5,0.55,0.6,0.65,0.7,0.75,0.8,1},{0,2,2.25,2.5,2.75,3,3.25,3.5,3.75,4}))))</f>
        <v/>
      </c>
      <c r="AC507" s="5" t="str">
        <f>IF(COUNT($A507)=0,"",IF($A507&lt;&gt;DR!$B509,"ERR",DR!BG509))</f>
        <v/>
      </c>
      <c r="AD507" s="2" t="str">
        <f>IF(COUNT($A507)=0,"",IF(AC507="3E","3E",IF(AC507="","I",LOOKUP(AC507/AE$2,{0,0.4,0.45,0.5,0.55,0.6,0.65,0.7,0.75,0.8,1},{"F","D","C","C+","B-","B","B+","A-","A","A+"}))))</f>
        <v/>
      </c>
      <c r="AE507" s="99" t="str">
        <f>IF(COUNT($A507)=0,"",IF(AC507="","--",IF(AC507="3E","3E",LOOKUP(AC507/AE$2,{0,0.4,0.45,0.5,0.55,0.6,0.65,0.7,0.75,0.8,1},{0,2,2.25,2.5,2.75,3,3.25,3.5,3.75,4}))))</f>
        <v/>
      </c>
      <c r="AF507" s="5" t="str">
        <f>IF(COUNT($A507)=0,"",IF($A507&lt;&gt;DR!$B509,"ERR",DR!BQ509))</f>
        <v/>
      </c>
      <c r="AG507" s="2" t="str">
        <f>IF(COUNT($A507)=0,"",IF(AF507="3E","3E",IF(AF507="","I",LOOKUP(AF507/AH$2,{0,0.4,0.45,0.5,0.55,0.6,0.65,0.7,0.75,0.8,1},{"F","D","C","C+","B-","B","B+","A-","A","A+"}))))</f>
        <v/>
      </c>
      <c r="AH507" s="99" t="str">
        <f>IF(COUNT($A507)=0,"",IF(AF507="","--",IF(AF507="3E","3E",LOOKUP(AF507/AH$2,{0,0.4,0.45,0.5,0.55,0.6,0.65,0.7,0.75,0.8,1},{0,2,2.25,2.5,2.75,3,3.25,3.5,3.75,4}))))</f>
        <v/>
      </c>
      <c r="AI507" s="5" t="str">
        <f>IF(COUNT($A507)=0,"",IF($A507&lt;&gt;DR!$B509,"ERR",DR!BY509))</f>
        <v/>
      </c>
      <c r="AJ507" s="2" t="str">
        <f>IF(COUNT($A507)=0,"",IF(AI507="3E","3E",IF(AI507="","I",LOOKUP(AI507/AK$2,{0,0.4,0.45,0.5,0.55,0.6,0.65,0.7,0.75,0.8,1},{"F","D","C","C+","B-","B","B+","A-","A","A+"}))))</f>
        <v/>
      </c>
      <c r="AK507" s="103" t="str">
        <f>IF(COUNT($A507)=0,"",IF(AI507="","--",IF(AI507="3E","3E",LOOKUP(AI507/AK$2,{0,0.4,0.45,0.5,0.55,0.6,0.65,0.7,0.75,0.8,1},{0,2,2.25,2.5,2.75,3,3.25,3.5,3.75,4}))))</f>
        <v/>
      </c>
      <c r="AL507" s="94" t="str">
        <f>IFERROR(IF(COUNT($A507)=0,"",IF(COUNT(W507)=0,"--",IF(COUNTIF(B507:AK507,"3E")&gt;0,"3E",SUM(IF(D507&gt;=2,D507*$D$3),IF(G507&gt;=2,G507*$G$3),IF(J507&gt;=2,J507*$J$3),IF(M507&gt;=2,M507*$M$3),IF(P507&gt;=2,P507*$P$3),IF(S507&gt;=2,S507*$S$3),IF(V507&gt;=2,V507*$V$3),IF(Y507&gt;=2,Y507*$Y$3),IF(AB507&gt;=2,AB507*$AB$3),IF(AE507&gt;=2,AE507*$AE$3),IF(AH507&gt;=2,AH507*$AH$3),IF(AK507&gt;=2,AK507*$AK$3))))),"")</f>
        <v/>
      </c>
      <c r="AM507" s="4" t="str">
        <f>IF(COUNT($A507)=0,"",IF(COUNT(W507)=0,"--",IF(COUNTIF(B507:Y507,"3E")&gt;0,"3E",TRUNC(SUM(IF(N(D507)&gt;=2,D$3*D507,0),IF(N(G507)&gt;=2,G$3*G507,0),IF(N(J507)&gt;=2,J$3*J507,0),IF(N(M507)&gt;=2,M$3*M507,0),IF(N(P507)&gt;=2,P$3*P507,0),IF(N(S507)&gt;=2,S$3*S507,0),IF(N(AB507)&gt;=2,AB$3*AB507,0),IF(N(AE507)&gt;=2,AE$3*AE507,0),IF(N(AH507)&gt;=2,AH$3*AH507,0),IF(N(V507)&gt;=2,V$3*V507,0),IF(N(Y507)&gt;=2,Y$3*Y507,0))/TCP,3))))</f>
        <v/>
      </c>
      <c r="AN507" s="2" t="str">
        <f>IFERROR(IF(COUNT($A507)=0,"",IF(COUNT(W507)=0,"--",IF(COUNTIF(B507:AK507,"3E")&gt;0,"3E",SUM(IF(D507&gt;=2,$D$3),IF(G507&gt;=2,$G$3),IF(J507&gt;=2,$J$3),IF(M507&gt;=2,$M$3),IF(P507&gt;=2,$P$3),IF(S507&gt;=2,$S$3),IF(V507&gt;=2,$V$3),IF(Y507&gt;=2,$Y$3),IF(AB507&gt;=2,$AB$3),IF(AE507&gt;=2,$AE$3),IF(AH507&gt;=2,$AH$3),IF(AK507&gt;=2,$AK$3))))),"")</f>
        <v/>
      </c>
      <c r="AO507" s="2" t="str">
        <f>IF(AM507="3E","3E",IF(COUNT($A507)=0,"",IF(COUNT(AK507)=0,"I",LOOKUP(AM507,{0,2,2.25,2.5,2.75,3,3.25,3.5,3.75,4},{"F","D","C","C+","B-","B","B+","A-","A","A+"}))))</f>
        <v/>
      </c>
      <c r="AP507" s="2" t="str">
        <f>IF(AM507="3E","3E",IF(OR(COUNT($A507)=0,COUNT(W507)=0),"",IF(AND(Y507&gt;=2,AM507&gt;=2,AN507&gt;=28),"PASS","FAIL")))</f>
        <v/>
      </c>
      <c r="AQ507" s="2" t="str">
        <f>IF(COUNT($A507)=0,"",IF(AP507="3E","3E",IF(AP507="PASS",CONCATENATE(IF(N(D507)&lt;2,"411F,",""),IF(N(G507)&lt;2,"412F,",""),IF(N(J507)&lt;2,"413F,",""),IF(N(M507)&lt;2,"421F,",""),IF(N(P507)&lt;2,"422F,",""),IF(N(S507)&lt;2,"423F,",""),IF(N(AB507)&lt;2,"431F,",""),IF(N(AE507)&lt;2,"432F,",""),IF(N(AH507)&lt;2,"433F,","")),"")))</f>
        <v/>
      </c>
      <c r="AR507" s="6" t="str">
        <f t="shared" si="8"/>
        <v/>
      </c>
    </row>
    <row r="508" spans="1:44" ht="18.95" customHeight="1" x14ac:dyDescent="0.25">
      <c r="A508" s="93" t="str">
        <f>IF(DR!$B510="","",DR!$B510)</f>
        <v/>
      </c>
      <c r="B508" s="5" t="str">
        <f>IF(COUNT($A508)=0,"",IF($A508&lt;&gt;DR!$B510,"ERR",DR!J510))</f>
        <v/>
      </c>
      <c r="C508" s="2" t="str">
        <f>IF(COUNT($A508)=0,"",IF(B508="3E","3E",IF(B508="","I",LOOKUP(B508/D$2,{0,0.4,0.45,0.5,0.55,0.6,0.65,0.7,0.75,0.8,1},{"F","D","C","C+","B-","B","B+","A-","A","A+"}))))</f>
        <v/>
      </c>
      <c r="D508" s="99" t="str">
        <f>IF(COUNT($A508)=0,"",IF(B508="","--",IF(B508="3E","3E",LOOKUP(B508/D$2,{0,0.4,0.45,0.5,0.55,0.6,0.65,0.7,0.75,0.8,1},{0,2,2.25,2.5,2.75,3,3.25,3.5,3.75,4}))))</f>
        <v/>
      </c>
      <c r="E508" s="5" t="str">
        <f>IF(COUNT($A508)=0,"",IF($A508&lt;&gt;DR!$B510,"ERR",DR!R510))</f>
        <v/>
      </c>
      <c r="F508" s="2" t="str">
        <f>IF(COUNT($A508)=0,"",IF(E508="3E","3E",IF(E508="","I",LOOKUP(E508/G$2,{0,0.4,0.45,0.5,0.55,0.6,0.65,0.7,0.75,0.8,1},{"F","D","C","C+","B-","B","B+","A-","A","A+"}))))</f>
        <v/>
      </c>
      <c r="G508" s="99" t="str">
        <f>IF(COUNT($A508)=0,"",IF(E508="","--",IF(E508="3E","3E",LOOKUP(E508/G$2,{0,0.4,0.45,0.5,0.55,0.6,0.65,0.7,0.75,0.8,1},{0,2,2.25,2.5,2.75,3,3.25,3.5,3.75,4}))))</f>
        <v/>
      </c>
      <c r="H508" s="5" t="str">
        <f>IF(COUNT($A508)=0,"",IF($A508&lt;&gt;DR!$B510,"ERR",DR!Z510))</f>
        <v/>
      </c>
      <c r="I508" s="2" t="str">
        <f>IF(COUNT($A508)=0,"",IF(H508="3E","3E",IF(H508="","I",LOOKUP(H508/J$2,{0,0.4,0.45,0.5,0.55,0.6,0.65,0.7,0.75,0.8,1},{"F","D","C","C+","B-","B","B+","A-","A","A+"}))))</f>
        <v/>
      </c>
      <c r="J508" s="99" t="str">
        <f>IF(COUNT($A508)=0,"",IF(H508="","--",IF(H508="3E","3E",LOOKUP(H508/J$2,{0,0.4,0.45,0.5,0.55,0.6,0.65,0.7,0.75,0.8,1},{0,2,2.25,2.5,2.75,3,3.25,3.5,3.75,4}))))</f>
        <v/>
      </c>
      <c r="K508" s="5" t="str">
        <f>IF(COUNT($A508)=0,"",IF($A508&lt;&gt;DR!$B510,"ERR",DR!AH510))</f>
        <v/>
      </c>
      <c r="L508" s="2" t="str">
        <f>IF(COUNT($A508)=0,"",IF(K508="3E","3E",IF(K508="","I",LOOKUP(K508/M$2,{0,0.4,0.45,0.5,0.55,0.6,0.65,0.7,0.75,0.8,1},{"F","D","C","C+","B-","B","B+","A-","A","A+"}))))</f>
        <v/>
      </c>
      <c r="M508" s="99" t="str">
        <f>IF(COUNT($A508)=0,"",IF(K508="","--",IF(K508="3E","3E",LOOKUP(K508/M$2,{0,0.4,0.45,0.5,0.55,0.6,0.65,0.7,0.75,0.8,1},{0,2,2.25,2.5,2.75,3,3.25,3.5,3.75,4}))))</f>
        <v/>
      </c>
      <c r="N508" s="5" t="str">
        <f>IF(COUNT($A508)=0,"",IF($A508&lt;&gt;DR!$B510,"ERR",DR!AP510))</f>
        <v/>
      </c>
      <c r="O508" s="2" t="str">
        <f>IF(COUNT($A508)=0,"",IF(N508="3E","3E",IF(N508="","I",LOOKUP(N508/P$2,{0,0.4,0.45,0.5,0.55,0.6,0.65,0.7,0.75,0.8,1},{"F","D","C","C+","B-","B","B+","A-","A","A+"}))))</f>
        <v/>
      </c>
      <c r="P508" s="99" t="str">
        <f>IF(COUNT($A508)=0,"",IF(N508="","--",IF(N508="3E","3E",LOOKUP(N508/P$2,{0,0.4,0.45,0.5,0.55,0.6,0.65,0.7,0.75,0.8,1},{0,2,2.25,2.5,2.75,3,3.25,3.5,3.75,4}))))</f>
        <v/>
      </c>
      <c r="Q508" s="5" t="str">
        <f>IF(COUNT($A508)=0,"",IF($A508&lt;&gt;DR!$B510,"ERR",DR!AX510))</f>
        <v/>
      </c>
      <c r="R508" s="2" t="str">
        <f>IF(COUNT($A508)=0,"",IF(Q508="3E","3E",IF(Q508="","I",LOOKUP(Q508/S$2,{0,0.4,0.45,0.5,0.55,0.6,0.65,0.7,0.75,0.8,1},{"F","D","C","C+","B-","B","B+","A-","A","A+"}))))</f>
        <v/>
      </c>
      <c r="S508" s="99" t="str">
        <f>IF(COUNT($A508)=0,"",IF(Q508="","--",IF(Q508="3E","3E",LOOKUP(Q508/S$2,{0,0.4,0.45,0.5,0.55,0.6,0.65,0.7,0.75,0.8,1},{0,2,2.25,2.5,2.75,3,3.25,3.5,3.75,4}))))</f>
        <v/>
      </c>
      <c r="T508" s="5" t="str">
        <f>IF(OR(COUNT($A508)=0,DR!BZ510=""),"",IF($A508&lt;&gt;DR!$B510,"ERR",DR!BZ510))</f>
        <v/>
      </c>
      <c r="U508" s="2" t="str">
        <f>IF(COUNT($A508)=0,"",IF(T508="3E","3E",IF(T508="","I",LOOKUP(T508/V$2,{0,0.4,0.45,0.5,0.55,0.6,0.65,0.7,0.75,0.8,1},{"F","D","C","C+","B-","B","B+","A-","A","A+"}))))</f>
        <v/>
      </c>
      <c r="V508" s="99" t="str">
        <f>IF(COUNT($A508)=0,"",IF(T508="","--",IF(T508="3E","3E",LOOKUP(T508/V$2,{0,0.4,0.45,0.5,0.55,0.6,0.65,0.7,0.75,0.8,1},{0,2,2.25,2.5,2.75,3,3.25,3.5,3.75,4}))))</f>
        <v/>
      </c>
      <c r="W508" s="5" t="str">
        <f>IF(COUNT($A508)=0,"",IF($A508&lt;&gt;DR!$B510,"ERR",IF(DR!$A510="IM",DR!CL510,DR!CK510)))</f>
        <v/>
      </c>
      <c r="X508" s="2" t="str">
        <f>IF(COUNT($A508)=0,"",IF(W508="3E","3E",IF(W508="","I",LOOKUP(W508/Y$2,{0,0.4,0.45,0.5,0.55,0.6,0.65,0.7,0.75,0.8,1},{"F","D","C","C+","B-","B","B+","A-","A","A+"}))))</f>
        <v/>
      </c>
      <c r="Y508" s="99" t="str">
        <f>IF(COUNT($A508)=0,"",IF(W508="","--",IF(W508="3E","3E",LOOKUP(W508/Y$2,{0,0.4,0.45,0.5,0.55,0.6,0.65,0.7,0.75,0.8,1},{0,2,2.25,2.5,2.75,3,3.25,3.5,3.75,4}))))</f>
        <v/>
      </c>
      <c r="Z508" s="5" t="str">
        <f>IF(COUNT($A508)=0,"",IF($A508&lt;&gt;DR!$B510,"ERR",DR!BF510))</f>
        <v/>
      </c>
      <c r="AA508" s="2" t="str">
        <f>IF(COUNT($A508)=0,"",IF(Z508="3E","3E",IF(Z508="","I",LOOKUP(Z508/AB$2,{0,0.4,0.45,0.5,0.55,0.6,0.65,0.7,0.75,0.8,1},{"F","D","C","C+","B-","B","B+","A-","A","A+"}))))</f>
        <v/>
      </c>
      <c r="AB508" s="99" t="str">
        <f>IF(COUNT($A508)=0,"",IF(Z508="","--",IF(Z508="3E","3E",LOOKUP(Z508/AB$2,{0,0.4,0.45,0.5,0.55,0.6,0.65,0.7,0.75,0.8,1},{0,2,2.25,2.5,2.75,3,3.25,3.5,3.75,4}))))</f>
        <v/>
      </c>
      <c r="AC508" s="5" t="str">
        <f>IF(COUNT($A508)=0,"",IF($A508&lt;&gt;DR!$B510,"ERR",DR!BG510))</f>
        <v/>
      </c>
      <c r="AD508" s="2" t="str">
        <f>IF(COUNT($A508)=0,"",IF(AC508="3E","3E",IF(AC508="","I",LOOKUP(AC508/AE$2,{0,0.4,0.45,0.5,0.55,0.6,0.65,0.7,0.75,0.8,1},{"F","D","C","C+","B-","B","B+","A-","A","A+"}))))</f>
        <v/>
      </c>
      <c r="AE508" s="99" t="str">
        <f>IF(COUNT($A508)=0,"",IF(AC508="","--",IF(AC508="3E","3E",LOOKUP(AC508/AE$2,{0,0.4,0.45,0.5,0.55,0.6,0.65,0.7,0.75,0.8,1},{0,2,2.25,2.5,2.75,3,3.25,3.5,3.75,4}))))</f>
        <v/>
      </c>
      <c r="AF508" s="5" t="str">
        <f>IF(COUNT($A508)=0,"",IF($A508&lt;&gt;DR!$B510,"ERR",DR!BQ510))</f>
        <v/>
      </c>
      <c r="AG508" s="2" t="str">
        <f>IF(COUNT($A508)=0,"",IF(AF508="3E","3E",IF(AF508="","I",LOOKUP(AF508/AH$2,{0,0.4,0.45,0.5,0.55,0.6,0.65,0.7,0.75,0.8,1},{"F","D","C","C+","B-","B","B+","A-","A","A+"}))))</f>
        <v/>
      </c>
      <c r="AH508" s="99" t="str">
        <f>IF(COUNT($A508)=0,"",IF(AF508="","--",IF(AF508="3E","3E",LOOKUP(AF508/AH$2,{0,0.4,0.45,0.5,0.55,0.6,0.65,0.7,0.75,0.8,1},{0,2,2.25,2.5,2.75,3,3.25,3.5,3.75,4}))))</f>
        <v/>
      </c>
      <c r="AI508" s="5" t="str">
        <f>IF(COUNT($A508)=0,"",IF($A508&lt;&gt;DR!$B510,"ERR",DR!BY510))</f>
        <v/>
      </c>
      <c r="AJ508" s="2" t="str">
        <f>IF(COUNT($A508)=0,"",IF(AI508="3E","3E",IF(AI508="","I",LOOKUP(AI508/AK$2,{0,0.4,0.45,0.5,0.55,0.6,0.65,0.7,0.75,0.8,1},{"F","D","C","C+","B-","B","B+","A-","A","A+"}))))</f>
        <v/>
      </c>
      <c r="AK508" s="103" t="str">
        <f>IF(COUNT($A508)=0,"",IF(AI508="","--",IF(AI508="3E","3E",LOOKUP(AI508/AK$2,{0,0.4,0.45,0.5,0.55,0.6,0.65,0.7,0.75,0.8,1},{0,2,2.25,2.5,2.75,3,3.25,3.5,3.75,4}))))</f>
        <v/>
      </c>
      <c r="AL508" s="94" t="str">
        <f>IFERROR(IF(COUNT($A508)=0,"",IF(COUNT(W508)=0,"--",IF(COUNTIF(B508:AK508,"3E")&gt;0,"3E",SUM(IF(D508&gt;=2,D508*$D$3),IF(G508&gt;=2,G508*$G$3),IF(J508&gt;=2,J508*$J$3),IF(M508&gt;=2,M508*$M$3),IF(P508&gt;=2,P508*$P$3),IF(S508&gt;=2,S508*$S$3),IF(V508&gt;=2,V508*$V$3),IF(Y508&gt;=2,Y508*$Y$3),IF(AB508&gt;=2,AB508*$AB$3),IF(AE508&gt;=2,AE508*$AE$3),IF(AH508&gt;=2,AH508*$AH$3),IF(AK508&gt;=2,AK508*$AK$3))))),"")</f>
        <v/>
      </c>
      <c r="AM508" s="4" t="str">
        <f>IF(COUNT($A508)=0,"",IF(COUNT(W508)=0,"--",IF(COUNTIF(B508:Y508,"3E")&gt;0,"3E",TRUNC(SUM(IF(N(D508)&gt;=2,D$3*D508,0),IF(N(G508)&gt;=2,G$3*G508,0),IF(N(J508)&gt;=2,J$3*J508,0),IF(N(M508)&gt;=2,M$3*M508,0),IF(N(P508)&gt;=2,P$3*P508,0),IF(N(S508)&gt;=2,S$3*S508,0),IF(N(AB508)&gt;=2,AB$3*AB508,0),IF(N(AE508)&gt;=2,AE$3*AE508,0),IF(N(AH508)&gt;=2,AH$3*AH508,0),IF(N(V508)&gt;=2,V$3*V508,0),IF(N(Y508)&gt;=2,Y$3*Y508,0))/TCP,3))))</f>
        <v/>
      </c>
      <c r="AN508" s="2" t="str">
        <f>IFERROR(IF(COUNT($A508)=0,"",IF(COUNT(W508)=0,"--",IF(COUNTIF(B508:AK508,"3E")&gt;0,"3E",SUM(IF(D508&gt;=2,$D$3),IF(G508&gt;=2,$G$3),IF(J508&gt;=2,$J$3),IF(M508&gt;=2,$M$3),IF(P508&gt;=2,$P$3),IF(S508&gt;=2,$S$3),IF(V508&gt;=2,$V$3),IF(Y508&gt;=2,$Y$3),IF(AB508&gt;=2,$AB$3),IF(AE508&gt;=2,$AE$3),IF(AH508&gt;=2,$AH$3),IF(AK508&gt;=2,$AK$3))))),"")</f>
        <v/>
      </c>
      <c r="AO508" s="2" t="str">
        <f>IF(AM508="3E","3E",IF(COUNT($A508)=0,"",IF(COUNT(AK508)=0,"I",LOOKUP(AM508,{0,2,2.25,2.5,2.75,3,3.25,3.5,3.75,4},{"F","D","C","C+","B-","B","B+","A-","A","A+"}))))</f>
        <v/>
      </c>
      <c r="AP508" s="2" t="str">
        <f>IF(AM508="3E","3E",IF(OR(COUNT($A508)=0,COUNT(W508)=0),"",IF(AND(Y508&gt;=2,AM508&gt;=2,AN508&gt;=28),"PASS","FAIL")))</f>
        <v/>
      </c>
      <c r="AQ508" s="2" t="str">
        <f>IF(COUNT($A508)=0,"",IF(AP508="3E","3E",IF(AP508="PASS",CONCATENATE(IF(N(D508)&lt;2,"411F,",""),IF(N(G508)&lt;2,"412F,",""),IF(N(J508)&lt;2,"413F,",""),IF(N(M508)&lt;2,"421F,",""),IF(N(P508)&lt;2,"422F,",""),IF(N(S508)&lt;2,"423F,",""),IF(N(AB508)&lt;2,"431F,",""),IF(N(AE508)&lt;2,"432F,",""),IF(N(AH508)&lt;2,"433F,","")),"")))</f>
        <v/>
      </c>
      <c r="AR508" s="6" t="str">
        <f t="shared" si="8"/>
        <v/>
      </c>
    </row>
    <row r="509" spans="1:44" ht="18.95" customHeight="1" x14ac:dyDescent="0.25">
      <c r="A509" s="93" t="str">
        <f>IF(DR!$B511="","",DR!$B511)</f>
        <v/>
      </c>
      <c r="B509" s="5" t="str">
        <f>IF(COUNT($A509)=0,"",IF($A509&lt;&gt;DR!$B511,"ERR",DR!J511))</f>
        <v/>
      </c>
      <c r="C509" s="2" t="str">
        <f>IF(COUNT($A509)=0,"",IF(B509="3E","3E",IF(B509="","I",LOOKUP(B509/D$2,{0,0.4,0.45,0.5,0.55,0.6,0.65,0.7,0.75,0.8,1},{"F","D","C","C+","B-","B","B+","A-","A","A+"}))))</f>
        <v/>
      </c>
      <c r="D509" s="99" t="str">
        <f>IF(COUNT($A509)=0,"",IF(B509="","--",IF(B509="3E","3E",LOOKUP(B509/D$2,{0,0.4,0.45,0.5,0.55,0.6,0.65,0.7,0.75,0.8,1},{0,2,2.25,2.5,2.75,3,3.25,3.5,3.75,4}))))</f>
        <v/>
      </c>
      <c r="E509" s="5" t="str">
        <f>IF(COUNT($A509)=0,"",IF($A509&lt;&gt;DR!$B511,"ERR",DR!R511))</f>
        <v/>
      </c>
      <c r="F509" s="2" t="str">
        <f>IF(COUNT($A509)=0,"",IF(E509="3E","3E",IF(E509="","I",LOOKUP(E509/G$2,{0,0.4,0.45,0.5,0.55,0.6,0.65,0.7,0.75,0.8,1},{"F","D","C","C+","B-","B","B+","A-","A","A+"}))))</f>
        <v/>
      </c>
      <c r="G509" s="99" t="str">
        <f>IF(COUNT($A509)=0,"",IF(E509="","--",IF(E509="3E","3E",LOOKUP(E509/G$2,{0,0.4,0.45,0.5,0.55,0.6,0.65,0.7,0.75,0.8,1},{0,2,2.25,2.5,2.75,3,3.25,3.5,3.75,4}))))</f>
        <v/>
      </c>
      <c r="H509" s="5" t="str">
        <f>IF(COUNT($A509)=0,"",IF($A509&lt;&gt;DR!$B511,"ERR",DR!Z511))</f>
        <v/>
      </c>
      <c r="I509" s="2" t="str">
        <f>IF(COUNT($A509)=0,"",IF(H509="3E","3E",IF(H509="","I",LOOKUP(H509/J$2,{0,0.4,0.45,0.5,0.55,0.6,0.65,0.7,0.75,0.8,1},{"F","D","C","C+","B-","B","B+","A-","A","A+"}))))</f>
        <v/>
      </c>
      <c r="J509" s="99" t="str">
        <f>IF(COUNT($A509)=0,"",IF(H509="","--",IF(H509="3E","3E",LOOKUP(H509/J$2,{0,0.4,0.45,0.5,0.55,0.6,0.65,0.7,0.75,0.8,1},{0,2,2.25,2.5,2.75,3,3.25,3.5,3.75,4}))))</f>
        <v/>
      </c>
      <c r="K509" s="5" t="str">
        <f>IF(COUNT($A509)=0,"",IF($A509&lt;&gt;DR!$B511,"ERR",DR!AH511))</f>
        <v/>
      </c>
      <c r="L509" s="2" t="str">
        <f>IF(COUNT($A509)=0,"",IF(K509="3E","3E",IF(K509="","I",LOOKUP(K509/M$2,{0,0.4,0.45,0.5,0.55,0.6,0.65,0.7,0.75,0.8,1},{"F","D","C","C+","B-","B","B+","A-","A","A+"}))))</f>
        <v/>
      </c>
      <c r="M509" s="99" t="str">
        <f>IF(COUNT($A509)=0,"",IF(K509="","--",IF(K509="3E","3E",LOOKUP(K509/M$2,{0,0.4,0.45,0.5,0.55,0.6,0.65,0.7,0.75,0.8,1},{0,2,2.25,2.5,2.75,3,3.25,3.5,3.75,4}))))</f>
        <v/>
      </c>
      <c r="N509" s="5" t="str">
        <f>IF(COUNT($A509)=0,"",IF($A509&lt;&gt;DR!$B511,"ERR",DR!AP511))</f>
        <v/>
      </c>
      <c r="O509" s="2" t="str">
        <f>IF(COUNT($A509)=0,"",IF(N509="3E","3E",IF(N509="","I",LOOKUP(N509/P$2,{0,0.4,0.45,0.5,0.55,0.6,0.65,0.7,0.75,0.8,1},{"F","D","C","C+","B-","B","B+","A-","A","A+"}))))</f>
        <v/>
      </c>
      <c r="P509" s="99" t="str">
        <f>IF(COUNT($A509)=0,"",IF(N509="","--",IF(N509="3E","3E",LOOKUP(N509/P$2,{0,0.4,0.45,0.5,0.55,0.6,0.65,0.7,0.75,0.8,1},{0,2,2.25,2.5,2.75,3,3.25,3.5,3.75,4}))))</f>
        <v/>
      </c>
      <c r="Q509" s="5" t="str">
        <f>IF(COUNT($A509)=0,"",IF($A509&lt;&gt;DR!$B511,"ERR",DR!AX511))</f>
        <v/>
      </c>
      <c r="R509" s="2" t="str">
        <f>IF(COUNT($A509)=0,"",IF(Q509="3E","3E",IF(Q509="","I",LOOKUP(Q509/S$2,{0,0.4,0.45,0.5,0.55,0.6,0.65,0.7,0.75,0.8,1},{"F","D","C","C+","B-","B","B+","A-","A","A+"}))))</f>
        <v/>
      </c>
      <c r="S509" s="99" t="str">
        <f>IF(COUNT($A509)=0,"",IF(Q509="","--",IF(Q509="3E","3E",LOOKUP(Q509/S$2,{0,0.4,0.45,0.5,0.55,0.6,0.65,0.7,0.75,0.8,1},{0,2,2.25,2.5,2.75,3,3.25,3.5,3.75,4}))))</f>
        <v/>
      </c>
      <c r="T509" s="5" t="str">
        <f>IF(OR(COUNT($A509)=0,DR!BZ511=""),"",IF($A509&lt;&gt;DR!$B511,"ERR",DR!BZ511))</f>
        <v/>
      </c>
      <c r="U509" s="2" t="str">
        <f>IF(COUNT($A509)=0,"",IF(T509="3E","3E",IF(T509="","I",LOOKUP(T509/V$2,{0,0.4,0.45,0.5,0.55,0.6,0.65,0.7,0.75,0.8,1},{"F","D","C","C+","B-","B","B+","A-","A","A+"}))))</f>
        <v/>
      </c>
      <c r="V509" s="99" t="str">
        <f>IF(COUNT($A509)=0,"",IF(T509="","--",IF(T509="3E","3E",LOOKUP(T509/V$2,{0,0.4,0.45,0.5,0.55,0.6,0.65,0.7,0.75,0.8,1},{0,2,2.25,2.5,2.75,3,3.25,3.5,3.75,4}))))</f>
        <v/>
      </c>
      <c r="W509" s="5" t="str">
        <f>IF(COUNT($A509)=0,"",IF($A509&lt;&gt;DR!$B511,"ERR",IF(DR!$A511="IM",DR!CL511,DR!CK511)))</f>
        <v/>
      </c>
      <c r="X509" s="2" t="str">
        <f>IF(COUNT($A509)=0,"",IF(W509="3E","3E",IF(W509="","I",LOOKUP(W509/Y$2,{0,0.4,0.45,0.5,0.55,0.6,0.65,0.7,0.75,0.8,1},{"F","D","C","C+","B-","B","B+","A-","A","A+"}))))</f>
        <v/>
      </c>
      <c r="Y509" s="99" t="str">
        <f>IF(COUNT($A509)=0,"",IF(W509="","--",IF(W509="3E","3E",LOOKUP(W509/Y$2,{0,0.4,0.45,0.5,0.55,0.6,0.65,0.7,0.75,0.8,1},{0,2,2.25,2.5,2.75,3,3.25,3.5,3.75,4}))))</f>
        <v/>
      </c>
      <c r="Z509" s="5" t="str">
        <f>IF(COUNT($A509)=0,"",IF($A509&lt;&gt;DR!$B511,"ERR",DR!BF511))</f>
        <v/>
      </c>
      <c r="AA509" s="2" t="str">
        <f>IF(COUNT($A509)=0,"",IF(Z509="3E","3E",IF(Z509="","I",LOOKUP(Z509/AB$2,{0,0.4,0.45,0.5,0.55,0.6,0.65,0.7,0.75,0.8,1},{"F","D","C","C+","B-","B","B+","A-","A","A+"}))))</f>
        <v/>
      </c>
      <c r="AB509" s="99" t="str">
        <f>IF(COUNT($A509)=0,"",IF(Z509="","--",IF(Z509="3E","3E",LOOKUP(Z509/AB$2,{0,0.4,0.45,0.5,0.55,0.6,0.65,0.7,0.75,0.8,1},{0,2,2.25,2.5,2.75,3,3.25,3.5,3.75,4}))))</f>
        <v/>
      </c>
      <c r="AC509" s="5" t="str">
        <f>IF(COUNT($A509)=0,"",IF($A509&lt;&gt;DR!$B511,"ERR",DR!BG511))</f>
        <v/>
      </c>
      <c r="AD509" s="2" t="str">
        <f>IF(COUNT($A509)=0,"",IF(AC509="3E","3E",IF(AC509="","I",LOOKUP(AC509/AE$2,{0,0.4,0.45,0.5,0.55,0.6,0.65,0.7,0.75,0.8,1},{"F","D","C","C+","B-","B","B+","A-","A","A+"}))))</f>
        <v/>
      </c>
      <c r="AE509" s="99" t="str">
        <f>IF(COUNT($A509)=0,"",IF(AC509="","--",IF(AC509="3E","3E",LOOKUP(AC509/AE$2,{0,0.4,0.45,0.5,0.55,0.6,0.65,0.7,0.75,0.8,1},{0,2,2.25,2.5,2.75,3,3.25,3.5,3.75,4}))))</f>
        <v/>
      </c>
      <c r="AF509" s="5" t="str">
        <f>IF(COUNT($A509)=0,"",IF($A509&lt;&gt;DR!$B511,"ERR",DR!BQ511))</f>
        <v/>
      </c>
      <c r="AG509" s="2" t="str">
        <f>IF(COUNT($A509)=0,"",IF(AF509="3E","3E",IF(AF509="","I",LOOKUP(AF509/AH$2,{0,0.4,0.45,0.5,0.55,0.6,0.65,0.7,0.75,0.8,1},{"F","D","C","C+","B-","B","B+","A-","A","A+"}))))</f>
        <v/>
      </c>
      <c r="AH509" s="99" t="str">
        <f>IF(COUNT($A509)=0,"",IF(AF509="","--",IF(AF509="3E","3E",LOOKUP(AF509/AH$2,{0,0.4,0.45,0.5,0.55,0.6,0.65,0.7,0.75,0.8,1},{0,2,2.25,2.5,2.75,3,3.25,3.5,3.75,4}))))</f>
        <v/>
      </c>
      <c r="AI509" s="5" t="str">
        <f>IF(COUNT($A509)=0,"",IF($A509&lt;&gt;DR!$B511,"ERR",DR!BY511))</f>
        <v/>
      </c>
      <c r="AJ509" s="2" t="str">
        <f>IF(COUNT($A509)=0,"",IF(AI509="3E","3E",IF(AI509="","I",LOOKUP(AI509/AK$2,{0,0.4,0.45,0.5,0.55,0.6,0.65,0.7,0.75,0.8,1},{"F","D","C","C+","B-","B","B+","A-","A","A+"}))))</f>
        <v/>
      </c>
      <c r="AK509" s="103" t="str">
        <f>IF(COUNT($A509)=0,"",IF(AI509="","--",IF(AI509="3E","3E",LOOKUP(AI509/AK$2,{0,0.4,0.45,0.5,0.55,0.6,0.65,0.7,0.75,0.8,1},{0,2,2.25,2.5,2.75,3,3.25,3.5,3.75,4}))))</f>
        <v/>
      </c>
      <c r="AL509" s="94" t="str">
        <f>IFERROR(IF(COUNT($A509)=0,"",IF(COUNT(W509)=0,"--",IF(COUNTIF(B509:AK509,"3E")&gt;0,"3E",SUM(IF(D509&gt;=2,D509*$D$3),IF(G509&gt;=2,G509*$G$3),IF(J509&gt;=2,J509*$J$3),IF(M509&gt;=2,M509*$M$3),IF(P509&gt;=2,P509*$P$3),IF(S509&gt;=2,S509*$S$3),IF(V509&gt;=2,V509*$V$3),IF(Y509&gt;=2,Y509*$Y$3),IF(AB509&gt;=2,AB509*$AB$3),IF(AE509&gt;=2,AE509*$AE$3),IF(AH509&gt;=2,AH509*$AH$3),IF(AK509&gt;=2,AK509*$AK$3))))),"")</f>
        <v/>
      </c>
      <c r="AM509" s="4" t="str">
        <f>IF(COUNT($A509)=0,"",IF(COUNT(W509)=0,"--",IF(COUNTIF(B509:Y509,"3E")&gt;0,"3E",TRUNC(SUM(IF(N(D509)&gt;=2,D$3*D509,0),IF(N(G509)&gt;=2,G$3*G509,0),IF(N(J509)&gt;=2,J$3*J509,0),IF(N(M509)&gt;=2,M$3*M509,0),IF(N(P509)&gt;=2,P$3*P509,0),IF(N(S509)&gt;=2,S$3*S509,0),IF(N(AB509)&gt;=2,AB$3*AB509,0),IF(N(AE509)&gt;=2,AE$3*AE509,0),IF(N(AH509)&gt;=2,AH$3*AH509,0),IF(N(V509)&gt;=2,V$3*V509,0),IF(N(Y509)&gt;=2,Y$3*Y509,0))/TCP,3))))</f>
        <v/>
      </c>
      <c r="AN509" s="2" t="str">
        <f>IFERROR(IF(COUNT($A509)=0,"",IF(COUNT(W509)=0,"--",IF(COUNTIF(B509:AK509,"3E")&gt;0,"3E",SUM(IF(D509&gt;=2,$D$3),IF(G509&gt;=2,$G$3),IF(J509&gt;=2,$J$3),IF(M509&gt;=2,$M$3),IF(P509&gt;=2,$P$3),IF(S509&gt;=2,$S$3),IF(V509&gt;=2,$V$3),IF(Y509&gt;=2,$Y$3),IF(AB509&gt;=2,$AB$3),IF(AE509&gt;=2,$AE$3),IF(AH509&gt;=2,$AH$3),IF(AK509&gt;=2,$AK$3))))),"")</f>
        <v/>
      </c>
      <c r="AO509" s="2" t="str">
        <f>IF(AM509="3E","3E",IF(COUNT($A509)=0,"",IF(COUNT(AK509)=0,"I",LOOKUP(AM509,{0,2,2.25,2.5,2.75,3,3.25,3.5,3.75,4},{"F","D","C","C+","B-","B","B+","A-","A","A+"}))))</f>
        <v/>
      </c>
      <c r="AP509" s="2" t="str">
        <f>IF(AM509="3E","3E",IF(OR(COUNT($A509)=0,COUNT(W509)=0),"",IF(AND(Y509&gt;=2,AM509&gt;=2,AN509&gt;=28),"PASS","FAIL")))</f>
        <v/>
      </c>
      <c r="AQ509" s="2" t="str">
        <f>IF(COUNT($A509)=0,"",IF(AP509="3E","3E",IF(AP509="PASS",CONCATENATE(IF(N(D509)&lt;2,"411F,",""),IF(N(G509)&lt;2,"412F,",""),IF(N(J509)&lt;2,"413F,",""),IF(N(M509)&lt;2,"421F,",""),IF(N(P509)&lt;2,"422F,",""),IF(N(S509)&lt;2,"423F,",""),IF(N(AB509)&lt;2,"431F,",""),IF(N(AE509)&lt;2,"432F,",""),IF(N(AH509)&lt;2,"433F,","")),"")))</f>
        <v/>
      </c>
      <c r="AR509" s="6" t="str">
        <f t="shared" si="8"/>
        <v/>
      </c>
    </row>
    <row r="510" spans="1:44" ht="18.95" customHeight="1" x14ac:dyDescent="0.25">
      <c r="A510" s="93" t="str">
        <f>IF(DR!$B512="","",DR!$B512)</f>
        <v/>
      </c>
      <c r="B510" s="5" t="str">
        <f>IF(COUNT($A510)=0,"",IF($A510&lt;&gt;DR!$B512,"ERR",DR!J512))</f>
        <v/>
      </c>
      <c r="C510" s="2" t="str">
        <f>IF(COUNT($A510)=0,"",IF(B510="3E","3E",IF(B510="","I",LOOKUP(B510/D$2,{0,0.4,0.45,0.5,0.55,0.6,0.65,0.7,0.75,0.8,1},{"F","D","C","C+","B-","B","B+","A-","A","A+"}))))</f>
        <v/>
      </c>
      <c r="D510" s="99" t="str">
        <f>IF(COUNT($A510)=0,"",IF(B510="","--",IF(B510="3E","3E",LOOKUP(B510/D$2,{0,0.4,0.45,0.5,0.55,0.6,0.65,0.7,0.75,0.8,1},{0,2,2.25,2.5,2.75,3,3.25,3.5,3.75,4}))))</f>
        <v/>
      </c>
      <c r="E510" s="5" t="str">
        <f>IF(COUNT($A510)=0,"",IF($A510&lt;&gt;DR!$B512,"ERR",DR!R512))</f>
        <v/>
      </c>
      <c r="F510" s="2" t="str">
        <f>IF(COUNT($A510)=0,"",IF(E510="3E","3E",IF(E510="","I",LOOKUP(E510/G$2,{0,0.4,0.45,0.5,0.55,0.6,0.65,0.7,0.75,0.8,1},{"F","D","C","C+","B-","B","B+","A-","A","A+"}))))</f>
        <v/>
      </c>
      <c r="G510" s="99" t="str">
        <f>IF(COUNT($A510)=0,"",IF(E510="","--",IF(E510="3E","3E",LOOKUP(E510/G$2,{0,0.4,0.45,0.5,0.55,0.6,0.65,0.7,0.75,0.8,1},{0,2,2.25,2.5,2.75,3,3.25,3.5,3.75,4}))))</f>
        <v/>
      </c>
      <c r="H510" s="5" t="str">
        <f>IF(COUNT($A510)=0,"",IF($A510&lt;&gt;DR!$B512,"ERR",DR!Z512))</f>
        <v/>
      </c>
      <c r="I510" s="2" t="str">
        <f>IF(COUNT($A510)=0,"",IF(H510="3E","3E",IF(H510="","I",LOOKUP(H510/J$2,{0,0.4,0.45,0.5,0.55,0.6,0.65,0.7,0.75,0.8,1},{"F","D","C","C+","B-","B","B+","A-","A","A+"}))))</f>
        <v/>
      </c>
      <c r="J510" s="99" t="str">
        <f>IF(COUNT($A510)=0,"",IF(H510="","--",IF(H510="3E","3E",LOOKUP(H510/J$2,{0,0.4,0.45,0.5,0.55,0.6,0.65,0.7,0.75,0.8,1},{0,2,2.25,2.5,2.75,3,3.25,3.5,3.75,4}))))</f>
        <v/>
      </c>
      <c r="K510" s="5" t="str">
        <f>IF(COUNT($A510)=0,"",IF($A510&lt;&gt;DR!$B512,"ERR",DR!AH512))</f>
        <v/>
      </c>
      <c r="L510" s="2" t="str">
        <f>IF(COUNT($A510)=0,"",IF(K510="3E","3E",IF(K510="","I",LOOKUP(K510/M$2,{0,0.4,0.45,0.5,0.55,0.6,0.65,0.7,0.75,0.8,1},{"F","D","C","C+","B-","B","B+","A-","A","A+"}))))</f>
        <v/>
      </c>
      <c r="M510" s="99" t="str">
        <f>IF(COUNT($A510)=0,"",IF(K510="","--",IF(K510="3E","3E",LOOKUP(K510/M$2,{0,0.4,0.45,0.5,0.55,0.6,0.65,0.7,0.75,0.8,1},{0,2,2.25,2.5,2.75,3,3.25,3.5,3.75,4}))))</f>
        <v/>
      </c>
      <c r="N510" s="5" t="str">
        <f>IF(COUNT($A510)=0,"",IF($A510&lt;&gt;DR!$B512,"ERR",DR!AP512))</f>
        <v/>
      </c>
      <c r="O510" s="2" t="str">
        <f>IF(COUNT($A510)=0,"",IF(N510="3E","3E",IF(N510="","I",LOOKUP(N510/P$2,{0,0.4,0.45,0.5,0.55,0.6,0.65,0.7,0.75,0.8,1},{"F","D","C","C+","B-","B","B+","A-","A","A+"}))))</f>
        <v/>
      </c>
      <c r="P510" s="99" t="str">
        <f>IF(COUNT($A510)=0,"",IF(N510="","--",IF(N510="3E","3E",LOOKUP(N510/P$2,{0,0.4,0.45,0.5,0.55,0.6,0.65,0.7,0.75,0.8,1},{0,2,2.25,2.5,2.75,3,3.25,3.5,3.75,4}))))</f>
        <v/>
      </c>
      <c r="Q510" s="5" t="str">
        <f>IF(COUNT($A510)=0,"",IF($A510&lt;&gt;DR!$B512,"ERR",DR!AX512))</f>
        <v/>
      </c>
      <c r="R510" s="2" t="str">
        <f>IF(COUNT($A510)=0,"",IF(Q510="3E","3E",IF(Q510="","I",LOOKUP(Q510/S$2,{0,0.4,0.45,0.5,0.55,0.6,0.65,0.7,0.75,0.8,1},{"F","D","C","C+","B-","B","B+","A-","A","A+"}))))</f>
        <v/>
      </c>
      <c r="S510" s="99" t="str">
        <f>IF(COUNT($A510)=0,"",IF(Q510="","--",IF(Q510="3E","3E",LOOKUP(Q510/S$2,{0,0.4,0.45,0.5,0.55,0.6,0.65,0.7,0.75,0.8,1},{0,2,2.25,2.5,2.75,3,3.25,3.5,3.75,4}))))</f>
        <v/>
      </c>
      <c r="T510" s="5" t="str">
        <f>IF(OR(COUNT($A510)=0,DR!BZ512=""),"",IF($A510&lt;&gt;DR!$B512,"ERR",DR!BZ512))</f>
        <v/>
      </c>
      <c r="U510" s="2" t="str">
        <f>IF(COUNT($A510)=0,"",IF(T510="3E","3E",IF(T510="","I",LOOKUP(T510/V$2,{0,0.4,0.45,0.5,0.55,0.6,0.65,0.7,0.75,0.8,1},{"F","D","C","C+","B-","B","B+","A-","A","A+"}))))</f>
        <v/>
      </c>
      <c r="V510" s="99" t="str">
        <f>IF(COUNT($A510)=0,"",IF(T510="","--",IF(T510="3E","3E",LOOKUP(T510/V$2,{0,0.4,0.45,0.5,0.55,0.6,0.65,0.7,0.75,0.8,1},{0,2,2.25,2.5,2.75,3,3.25,3.5,3.75,4}))))</f>
        <v/>
      </c>
      <c r="W510" s="5" t="str">
        <f>IF(COUNT($A510)=0,"",IF($A510&lt;&gt;DR!$B512,"ERR",IF(DR!$A512="IM",DR!CL512,DR!CK512)))</f>
        <v/>
      </c>
      <c r="X510" s="2" t="str">
        <f>IF(COUNT($A510)=0,"",IF(W510="3E","3E",IF(W510="","I",LOOKUP(W510/Y$2,{0,0.4,0.45,0.5,0.55,0.6,0.65,0.7,0.75,0.8,1},{"F","D","C","C+","B-","B","B+","A-","A","A+"}))))</f>
        <v/>
      </c>
      <c r="Y510" s="99" t="str">
        <f>IF(COUNT($A510)=0,"",IF(W510="","--",IF(W510="3E","3E",LOOKUP(W510/Y$2,{0,0.4,0.45,0.5,0.55,0.6,0.65,0.7,0.75,0.8,1},{0,2,2.25,2.5,2.75,3,3.25,3.5,3.75,4}))))</f>
        <v/>
      </c>
      <c r="Z510" s="5" t="str">
        <f>IF(COUNT($A510)=0,"",IF($A510&lt;&gt;DR!$B512,"ERR",DR!BF512))</f>
        <v/>
      </c>
      <c r="AA510" s="2" t="str">
        <f>IF(COUNT($A510)=0,"",IF(Z510="3E","3E",IF(Z510="","I",LOOKUP(Z510/AB$2,{0,0.4,0.45,0.5,0.55,0.6,0.65,0.7,0.75,0.8,1},{"F","D","C","C+","B-","B","B+","A-","A","A+"}))))</f>
        <v/>
      </c>
      <c r="AB510" s="99" t="str">
        <f>IF(COUNT($A510)=0,"",IF(Z510="","--",IF(Z510="3E","3E",LOOKUP(Z510/AB$2,{0,0.4,0.45,0.5,0.55,0.6,0.65,0.7,0.75,0.8,1},{0,2,2.25,2.5,2.75,3,3.25,3.5,3.75,4}))))</f>
        <v/>
      </c>
      <c r="AC510" s="5" t="str">
        <f>IF(COUNT($A510)=0,"",IF($A510&lt;&gt;DR!$B512,"ERR",DR!BG512))</f>
        <v/>
      </c>
      <c r="AD510" s="2" t="str">
        <f>IF(COUNT($A510)=0,"",IF(AC510="3E","3E",IF(AC510="","I",LOOKUP(AC510/AE$2,{0,0.4,0.45,0.5,0.55,0.6,0.65,0.7,0.75,0.8,1},{"F","D","C","C+","B-","B","B+","A-","A","A+"}))))</f>
        <v/>
      </c>
      <c r="AE510" s="99" t="str">
        <f>IF(COUNT($A510)=0,"",IF(AC510="","--",IF(AC510="3E","3E",LOOKUP(AC510/AE$2,{0,0.4,0.45,0.5,0.55,0.6,0.65,0.7,0.75,0.8,1},{0,2,2.25,2.5,2.75,3,3.25,3.5,3.75,4}))))</f>
        <v/>
      </c>
      <c r="AF510" s="5" t="str">
        <f>IF(COUNT($A510)=0,"",IF($A510&lt;&gt;DR!$B512,"ERR",DR!BQ512))</f>
        <v/>
      </c>
      <c r="AG510" s="2" t="str">
        <f>IF(COUNT($A510)=0,"",IF(AF510="3E","3E",IF(AF510="","I",LOOKUP(AF510/AH$2,{0,0.4,0.45,0.5,0.55,0.6,0.65,0.7,0.75,0.8,1},{"F","D","C","C+","B-","B","B+","A-","A","A+"}))))</f>
        <v/>
      </c>
      <c r="AH510" s="99" t="str">
        <f>IF(COUNT($A510)=0,"",IF(AF510="","--",IF(AF510="3E","3E",LOOKUP(AF510/AH$2,{0,0.4,0.45,0.5,0.55,0.6,0.65,0.7,0.75,0.8,1},{0,2,2.25,2.5,2.75,3,3.25,3.5,3.75,4}))))</f>
        <v/>
      </c>
      <c r="AI510" s="5" t="str">
        <f>IF(COUNT($A510)=0,"",IF($A510&lt;&gt;DR!$B512,"ERR",DR!BY512))</f>
        <v/>
      </c>
      <c r="AJ510" s="2" t="str">
        <f>IF(COUNT($A510)=0,"",IF(AI510="3E","3E",IF(AI510="","I",LOOKUP(AI510/AK$2,{0,0.4,0.45,0.5,0.55,0.6,0.65,0.7,0.75,0.8,1},{"F","D","C","C+","B-","B","B+","A-","A","A+"}))))</f>
        <v/>
      </c>
      <c r="AK510" s="103" t="str">
        <f>IF(COUNT($A510)=0,"",IF(AI510="","--",IF(AI510="3E","3E",LOOKUP(AI510/AK$2,{0,0.4,0.45,0.5,0.55,0.6,0.65,0.7,0.75,0.8,1},{0,2,2.25,2.5,2.75,3,3.25,3.5,3.75,4}))))</f>
        <v/>
      </c>
      <c r="AL510" s="94" t="str">
        <f>IFERROR(IF(COUNT($A510)=0,"",IF(COUNT(W510)=0,"--",IF(COUNTIF(B510:AK510,"3E")&gt;0,"3E",SUM(IF(D510&gt;=2,D510*$D$3),IF(G510&gt;=2,G510*$G$3),IF(J510&gt;=2,J510*$J$3),IF(M510&gt;=2,M510*$M$3),IF(P510&gt;=2,P510*$P$3),IF(S510&gt;=2,S510*$S$3),IF(V510&gt;=2,V510*$V$3),IF(Y510&gt;=2,Y510*$Y$3),IF(AB510&gt;=2,AB510*$AB$3),IF(AE510&gt;=2,AE510*$AE$3),IF(AH510&gt;=2,AH510*$AH$3),IF(AK510&gt;=2,AK510*$AK$3))))),"")</f>
        <v/>
      </c>
      <c r="AM510" s="4" t="str">
        <f>IF(COUNT($A510)=0,"",IF(COUNT(W510)=0,"--",IF(COUNTIF(B510:Y510,"3E")&gt;0,"3E",TRUNC(SUM(IF(N(D510)&gt;=2,D$3*D510,0),IF(N(G510)&gt;=2,G$3*G510,0),IF(N(J510)&gt;=2,J$3*J510,0),IF(N(M510)&gt;=2,M$3*M510,0),IF(N(P510)&gt;=2,P$3*P510,0),IF(N(S510)&gt;=2,S$3*S510,0),IF(N(AB510)&gt;=2,AB$3*AB510,0),IF(N(AE510)&gt;=2,AE$3*AE510,0),IF(N(AH510)&gt;=2,AH$3*AH510,0),IF(N(V510)&gt;=2,V$3*V510,0),IF(N(Y510)&gt;=2,Y$3*Y510,0))/TCP,3))))</f>
        <v/>
      </c>
      <c r="AN510" s="2" t="str">
        <f>IFERROR(IF(COUNT($A510)=0,"",IF(COUNT(W510)=0,"--",IF(COUNTIF(B510:AK510,"3E")&gt;0,"3E",SUM(IF(D510&gt;=2,$D$3),IF(G510&gt;=2,$G$3),IF(J510&gt;=2,$J$3),IF(M510&gt;=2,$M$3),IF(P510&gt;=2,$P$3),IF(S510&gt;=2,$S$3),IF(V510&gt;=2,$V$3),IF(Y510&gt;=2,$Y$3),IF(AB510&gt;=2,$AB$3),IF(AE510&gt;=2,$AE$3),IF(AH510&gt;=2,$AH$3),IF(AK510&gt;=2,$AK$3))))),"")</f>
        <v/>
      </c>
      <c r="AO510" s="2" t="str">
        <f>IF(AM510="3E","3E",IF(COUNT($A510)=0,"",IF(COUNT(AK510)=0,"I",LOOKUP(AM510,{0,2,2.25,2.5,2.75,3,3.25,3.5,3.75,4},{"F","D","C","C+","B-","B","B+","A-","A","A+"}))))</f>
        <v/>
      </c>
      <c r="AP510" s="2" t="str">
        <f>IF(AM510="3E","3E",IF(OR(COUNT($A510)=0,COUNT(W510)=0),"",IF(AND(Y510&gt;=2,AM510&gt;=2,AN510&gt;=28),"PASS","FAIL")))</f>
        <v/>
      </c>
      <c r="AQ510" s="2" t="str">
        <f>IF(COUNT($A510)=0,"",IF(AP510="3E","3E",IF(AP510="PASS",CONCATENATE(IF(N(D510)&lt;2,"411F,",""),IF(N(G510)&lt;2,"412F,",""),IF(N(J510)&lt;2,"413F,",""),IF(N(M510)&lt;2,"421F,",""),IF(N(P510)&lt;2,"422F,",""),IF(N(S510)&lt;2,"423F,",""),IF(N(AB510)&lt;2,"431F,",""),IF(N(AE510)&lt;2,"432F,",""),IF(N(AH510)&lt;2,"433F,","")),"")))</f>
        <v/>
      </c>
      <c r="AR510" s="6" t="str">
        <f t="shared" si="8"/>
        <v/>
      </c>
    </row>
    <row r="511" spans="1:44" ht="18.95" customHeight="1" x14ac:dyDescent="0.25">
      <c r="A511" s="93" t="str">
        <f>IF(DR!$B513="","",DR!$B513)</f>
        <v/>
      </c>
      <c r="B511" s="5" t="str">
        <f>IF(COUNT($A511)=0,"",IF($A511&lt;&gt;DR!$B513,"ERR",DR!J513))</f>
        <v/>
      </c>
      <c r="C511" s="2" t="str">
        <f>IF(COUNT($A511)=0,"",IF(B511="3E","3E",IF(B511="","I",LOOKUP(B511/D$2,{0,0.4,0.45,0.5,0.55,0.6,0.65,0.7,0.75,0.8,1},{"F","D","C","C+","B-","B","B+","A-","A","A+"}))))</f>
        <v/>
      </c>
      <c r="D511" s="99" t="str">
        <f>IF(COUNT($A511)=0,"",IF(B511="","--",IF(B511="3E","3E",LOOKUP(B511/D$2,{0,0.4,0.45,0.5,0.55,0.6,0.65,0.7,0.75,0.8,1},{0,2,2.25,2.5,2.75,3,3.25,3.5,3.75,4}))))</f>
        <v/>
      </c>
      <c r="E511" s="5" t="str">
        <f>IF(COUNT($A511)=0,"",IF($A511&lt;&gt;DR!$B513,"ERR",DR!R513))</f>
        <v/>
      </c>
      <c r="F511" s="2" t="str">
        <f>IF(COUNT($A511)=0,"",IF(E511="3E","3E",IF(E511="","I",LOOKUP(E511/G$2,{0,0.4,0.45,0.5,0.55,0.6,0.65,0.7,0.75,0.8,1},{"F","D","C","C+","B-","B","B+","A-","A","A+"}))))</f>
        <v/>
      </c>
      <c r="G511" s="99" t="str">
        <f>IF(COUNT($A511)=0,"",IF(E511="","--",IF(E511="3E","3E",LOOKUP(E511/G$2,{0,0.4,0.45,0.5,0.55,0.6,0.65,0.7,0.75,0.8,1},{0,2,2.25,2.5,2.75,3,3.25,3.5,3.75,4}))))</f>
        <v/>
      </c>
      <c r="H511" s="5" t="str">
        <f>IF(COUNT($A511)=0,"",IF($A511&lt;&gt;DR!$B513,"ERR",DR!Z513))</f>
        <v/>
      </c>
      <c r="I511" s="2" t="str">
        <f>IF(COUNT($A511)=0,"",IF(H511="3E","3E",IF(H511="","I",LOOKUP(H511/J$2,{0,0.4,0.45,0.5,0.55,0.6,0.65,0.7,0.75,0.8,1},{"F","D","C","C+","B-","B","B+","A-","A","A+"}))))</f>
        <v/>
      </c>
      <c r="J511" s="99" t="str">
        <f>IF(COUNT($A511)=0,"",IF(H511="","--",IF(H511="3E","3E",LOOKUP(H511/J$2,{0,0.4,0.45,0.5,0.55,0.6,0.65,0.7,0.75,0.8,1},{0,2,2.25,2.5,2.75,3,3.25,3.5,3.75,4}))))</f>
        <v/>
      </c>
      <c r="K511" s="5" t="str">
        <f>IF(COUNT($A511)=0,"",IF($A511&lt;&gt;DR!$B513,"ERR",DR!AH513))</f>
        <v/>
      </c>
      <c r="L511" s="2" t="str">
        <f>IF(COUNT($A511)=0,"",IF(K511="3E","3E",IF(K511="","I",LOOKUP(K511/M$2,{0,0.4,0.45,0.5,0.55,0.6,0.65,0.7,0.75,0.8,1},{"F","D","C","C+","B-","B","B+","A-","A","A+"}))))</f>
        <v/>
      </c>
      <c r="M511" s="99" t="str">
        <f>IF(COUNT($A511)=0,"",IF(K511="","--",IF(K511="3E","3E",LOOKUP(K511/M$2,{0,0.4,0.45,0.5,0.55,0.6,0.65,0.7,0.75,0.8,1},{0,2,2.25,2.5,2.75,3,3.25,3.5,3.75,4}))))</f>
        <v/>
      </c>
      <c r="N511" s="5" t="str">
        <f>IF(COUNT($A511)=0,"",IF($A511&lt;&gt;DR!$B513,"ERR",DR!AP513))</f>
        <v/>
      </c>
      <c r="O511" s="2" t="str">
        <f>IF(COUNT($A511)=0,"",IF(N511="3E","3E",IF(N511="","I",LOOKUP(N511/P$2,{0,0.4,0.45,0.5,0.55,0.6,0.65,0.7,0.75,0.8,1},{"F","D","C","C+","B-","B","B+","A-","A","A+"}))))</f>
        <v/>
      </c>
      <c r="P511" s="99" t="str">
        <f>IF(COUNT($A511)=0,"",IF(N511="","--",IF(N511="3E","3E",LOOKUP(N511/P$2,{0,0.4,0.45,0.5,0.55,0.6,0.65,0.7,0.75,0.8,1},{0,2,2.25,2.5,2.75,3,3.25,3.5,3.75,4}))))</f>
        <v/>
      </c>
      <c r="Q511" s="5" t="str">
        <f>IF(COUNT($A511)=0,"",IF($A511&lt;&gt;DR!$B513,"ERR",DR!AX513))</f>
        <v/>
      </c>
      <c r="R511" s="2" t="str">
        <f>IF(COUNT($A511)=0,"",IF(Q511="3E","3E",IF(Q511="","I",LOOKUP(Q511/S$2,{0,0.4,0.45,0.5,0.55,0.6,0.65,0.7,0.75,0.8,1},{"F","D","C","C+","B-","B","B+","A-","A","A+"}))))</f>
        <v/>
      </c>
      <c r="S511" s="99" t="str">
        <f>IF(COUNT($A511)=0,"",IF(Q511="","--",IF(Q511="3E","3E",LOOKUP(Q511/S$2,{0,0.4,0.45,0.5,0.55,0.6,0.65,0.7,0.75,0.8,1},{0,2,2.25,2.5,2.75,3,3.25,3.5,3.75,4}))))</f>
        <v/>
      </c>
      <c r="T511" s="5" t="str">
        <f>IF(OR(COUNT($A511)=0,DR!BZ513=""),"",IF($A511&lt;&gt;DR!$B513,"ERR",DR!BZ513))</f>
        <v/>
      </c>
      <c r="U511" s="2" t="str">
        <f>IF(COUNT($A511)=0,"",IF(T511="3E","3E",IF(T511="","I",LOOKUP(T511/V$2,{0,0.4,0.45,0.5,0.55,0.6,0.65,0.7,0.75,0.8,1},{"F","D","C","C+","B-","B","B+","A-","A","A+"}))))</f>
        <v/>
      </c>
      <c r="V511" s="99" t="str">
        <f>IF(COUNT($A511)=0,"",IF(T511="","--",IF(T511="3E","3E",LOOKUP(T511/V$2,{0,0.4,0.45,0.5,0.55,0.6,0.65,0.7,0.75,0.8,1},{0,2,2.25,2.5,2.75,3,3.25,3.5,3.75,4}))))</f>
        <v/>
      </c>
      <c r="W511" s="5" t="str">
        <f>IF(COUNT($A511)=0,"",IF($A511&lt;&gt;DR!$B513,"ERR",IF(DR!$A513="IM",DR!CL513,DR!CK513)))</f>
        <v/>
      </c>
      <c r="X511" s="2" t="str">
        <f>IF(COUNT($A511)=0,"",IF(W511="3E","3E",IF(W511="","I",LOOKUP(W511/Y$2,{0,0.4,0.45,0.5,0.55,0.6,0.65,0.7,0.75,0.8,1},{"F","D","C","C+","B-","B","B+","A-","A","A+"}))))</f>
        <v/>
      </c>
      <c r="Y511" s="99" t="str">
        <f>IF(COUNT($A511)=0,"",IF(W511="","--",IF(W511="3E","3E",LOOKUP(W511/Y$2,{0,0.4,0.45,0.5,0.55,0.6,0.65,0.7,0.75,0.8,1},{0,2,2.25,2.5,2.75,3,3.25,3.5,3.75,4}))))</f>
        <v/>
      </c>
      <c r="Z511" s="5" t="str">
        <f>IF(COUNT($A511)=0,"",IF($A511&lt;&gt;DR!$B513,"ERR",DR!BF513))</f>
        <v/>
      </c>
      <c r="AA511" s="2" t="str">
        <f>IF(COUNT($A511)=0,"",IF(Z511="3E","3E",IF(Z511="","I",LOOKUP(Z511/AB$2,{0,0.4,0.45,0.5,0.55,0.6,0.65,0.7,0.75,0.8,1},{"F","D","C","C+","B-","B","B+","A-","A","A+"}))))</f>
        <v/>
      </c>
      <c r="AB511" s="99" t="str">
        <f>IF(COUNT($A511)=0,"",IF(Z511="","--",IF(Z511="3E","3E",LOOKUP(Z511/AB$2,{0,0.4,0.45,0.5,0.55,0.6,0.65,0.7,0.75,0.8,1},{0,2,2.25,2.5,2.75,3,3.25,3.5,3.75,4}))))</f>
        <v/>
      </c>
      <c r="AC511" s="5" t="str">
        <f>IF(COUNT($A511)=0,"",IF($A511&lt;&gt;DR!$B513,"ERR",DR!BG513))</f>
        <v/>
      </c>
      <c r="AD511" s="2" t="str">
        <f>IF(COUNT($A511)=0,"",IF(AC511="3E","3E",IF(AC511="","I",LOOKUP(AC511/AE$2,{0,0.4,0.45,0.5,0.55,0.6,0.65,0.7,0.75,0.8,1},{"F","D","C","C+","B-","B","B+","A-","A","A+"}))))</f>
        <v/>
      </c>
      <c r="AE511" s="99" t="str">
        <f>IF(COUNT($A511)=0,"",IF(AC511="","--",IF(AC511="3E","3E",LOOKUP(AC511/AE$2,{0,0.4,0.45,0.5,0.55,0.6,0.65,0.7,0.75,0.8,1},{0,2,2.25,2.5,2.75,3,3.25,3.5,3.75,4}))))</f>
        <v/>
      </c>
      <c r="AF511" s="5" t="str">
        <f>IF(COUNT($A511)=0,"",IF($A511&lt;&gt;DR!$B513,"ERR",DR!BQ513))</f>
        <v/>
      </c>
      <c r="AG511" s="2" t="str">
        <f>IF(COUNT($A511)=0,"",IF(AF511="3E","3E",IF(AF511="","I",LOOKUP(AF511/AH$2,{0,0.4,0.45,0.5,0.55,0.6,0.65,0.7,0.75,0.8,1},{"F","D","C","C+","B-","B","B+","A-","A","A+"}))))</f>
        <v/>
      </c>
      <c r="AH511" s="99" t="str">
        <f>IF(COUNT($A511)=0,"",IF(AF511="","--",IF(AF511="3E","3E",LOOKUP(AF511/AH$2,{0,0.4,0.45,0.5,0.55,0.6,0.65,0.7,0.75,0.8,1},{0,2,2.25,2.5,2.75,3,3.25,3.5,3.75,4}))))</f>
        <v/>
      </c>
      <c r="AI511" s="5" t="str">
        <f>IF(COUNT($A511)=0,"",IF($A511&lt;&gt;DR!$B513,"ERR",DR!BY513))</f>
        <v/>
      </c>
      <c r="AJ511" s="2" t="str">
        <f>IF(COUNT($A511)=0,"",IF(AI511="3E","3E",IF(AI511="","I",LOOKUP(AI511/AK$2,{0,0.4,0.45,0.5,0.55,0.6,0.65,0.7,0.75,0.8,1},{"F","D","C","C+","B-","B","B+","A-","A","A+"}))))</f>
        <v/>
      </c>
      <c r="AK511" s="103" t="str">
        <f>IF(COUNT($A511)=0,"",IF(AI511="","--",IF(AI511="3E","3E",LOOKUP(AI511/AK$2,{0,0.4,0.45,0.5,0.55,0.6,0.65,0.7,0.75,0.8,1},{0,2,2.25,2.5,2.75,3,3.25,3.5,3.75,4}))))</f>
        <v/>
      </c>
      <c r="AL511" s="94" t="str">
        <f>IFERROR(IF(COUNT($A511)=0,"",IF(COUNT(W511)=0,"--",IF(COUNTIF(B511:AK511,"3E")&gt;0,"3E",SUM(IF(D511&gt;=2,D511*$D$3),IF(G511&gt;=2,G511*$G$3),IF(J511&gt;=2,J511*$J$3),IF(M511&gt;=2,M511*$M$3),IF(P511&gt;=2,P511*$P$3),IF(S511&gt;=2,S511*$S$3),IF(V511&gt;=2,V511*$V$3),IF(Y511&gt;=2,Y511*$Y$3),IF(AB511&gt;=2,AB511*$AB$3),IF(AE511&gt;=2,AE511*$AE$3),IF(AH511&gt;=2,AH511*$AH$3),IF(AK511&gt;=2,AK511*$AK$3))))),"")</f>
        <v/>
      </c>
      <c r="AM511" s="4" t="str">
        <f>IF(COUNT($A511)=0,"",IF(COUNT(W511)=0,"--",IF(COUNTIF(B511:Y511,"3E")&gt;0,"3E",TRUNC(SUM(IF(N(D511)&gt;=2,D$3*D511,0),IF(N(G511)&gt;=2,G$3*G511,0),IF(N(J511)&gt;=2,J$3*J511,0),IF(N(M511)&gt;=2,M$3*M511,0),IF(N(P511)&gt;=2,P$3*P511,0),IF(N(S511)&gt;=2,S$3*S511,0),IF(N(AB511)&gt;=2,AB$3*AB511,0),IF(N(AE511)&gt;=2,AE$3*AE511,0),IF(N(AH511)&gt;=2,AH$3*AH511,0),IF(N(V511)&gt;=2,V$3*V511,0),IF(N(Y511)&gt;=2,Y$3*Y511,0))/TCP,3))))</f>
        <v/>
      </c>
      <c r="AN511" s="2" t="str">
        <f>IFERROR(IF(COUNT($A511)=0,"",IF(COUNT(W511)=0,"--",IF(COUNTIF(B511:AK511,"3E")&gt;0,"3E",SUM(IF(D511&gt;=2,$D$3),IF(G511&gt;=2,$G$3),IF(J511&gt;=2,$J$3),IF(M511&gt;=2,$M$3),IF(P511&gt;=2,$P$3),IF(S511&gt;=2,$S$3),IF(V511&gt;=2,$V$3),IF(Y511&gt;=2,$Y$3),IF(AB511&gt;=2,$AB$3),IF(AE511&gt;=2,$AE$3),IF(AH511&gt;=2,$AH$3),IF(AK511&gt;=2,$AK$3))))),"")</f>
        <v/>
      </c>
      <c r="AO511" s="2" t="str">
        <f>IF(AM511="3E","3E",IF(COUNT($A511)=0,"",IF(COUNT(AK511)=0,"I",LOOKUP(AM511,{0,2,2.25,2.5,2.75,3,3.25,3.5,3.75,4},{"F","D","C","C+","B-","B","B+","A-","A","A+"}))))</f>
        <v/>
      </c>
      <c r="AP511" s="2" t="str">
        <f>IF(AM511="3E","3E",IF(OR(COUNT($A511)=0,COUNT(W511)=0),"",IF(AND(Y511&gt;=2,AM511&gt;=2,AN511&gt;=28),"PASS","FAIL")))</f>
        <v/>
      </c>
      <c r="AQ511" s="2" t="str">
        <f>IF(COUNT($A511)=0,"",IF(AP511="3E","3E",IF(AP511="PASS",CONCATENATE(IF(N(D511)&lt;2,"411F,",""),IF(N(G511)&lt;2,"412F,",""),IF(N(J511)&lt;2,"413F,",""),IF(N(M511)&lt;2,"421F,",""),IF(N(P511)&lt;2,"422F,",""),IF(N(S511)&lt;2,"423F,",""),IF(N(AB511)&lt;2,"431F,",""),IF(N(AE511)&lt;2,"432F,",""),IF(N(AH511)&lt;2,"433F,","")),"")))</f>
        <v/>
      </c>
      <c r="AR511" s="6" t="str">
        <f t="shared" si="8"/>
        <v/>
      </c>
    </row>
    <row r="512" spans="1:44" ht="18.95" customHeight="1" x14ac:dyDescent="0.25">
      <c r="A512" s="93" t="str">
        <f>IF(DR!$B514="","",DR!$B514)</f>
        <v/>
      </c>
      <c r="B512" s="5" t="str">
        <f>IF(COUNT($A512)=0,"",IF($A512&lt;&gt;DR!$B514,"ERR",DR!J514))</f>
        <v/>
      </c>
      <c r="C512" s="2" t="str">
        <f>IF(COUNT($A512)=0,"",IF(B512="3E","3E",IF(B512="","I",LOOKUP(B512/D$2,{0,0.4,0.45,0.5,0.55,0.6,0.65,0.7,0.75,0.8,1},{"F","D","C","C+","B-","B","B+","A-","A","A+"}))))</f>
        <v/>
      </c>
      <c r="D512" s="99" t="str">
        <f>IF(COUNT($A512)=0,"",IF(B512="","--",IF(B512="3E","3E",LOOKUP(B512/D$2,{0,0.4,0.45,0.5,0.55,0.6,0.65,0.7,0.75,0.8,1},{0,2,2.25,2.5,2.75,3,3.25,3.5,3.75,4}))))</f>
        <v/>
      </c>
      <c r="E512" s="5" t="str">
        <f>IF(COUNT($A512)=0,"",IF($A512&lt;&gt;DR!$B514,"ERR",DR!R514))</f>
        <v/>
      </c>
      <c r="F512" s="2" t="str">
        <f>IF(COUNT($A512)=0,"",IF(E512="3E","3E",IF(E512="","I",LOOKUP(E512/G$2,{0,0.4,0.45,0.5,0.55,0.6,0.65,0.7,0.75,0.8,1},{"F","D","C","C+","B-","B","B+","A-","A","A+"}))))</f>
        <v/>
      </c>
      <c r="G512" s="99" t="str">
        <f>IF(COUNT($A512)=0,"",IF(E512="","--",IF(E512="3E","3E",LOOKUP(E512/G$2,{0,0.4,0.45,0.5,0.55,0.6,0.65,0.7,0.75,0.8,1},{0,2,2.25,2.5,2.75,3,3.25,3.5,3.75,4}))))</f>
        <v/>
      </c>
      <c r="H512" s="5" t="str">
        <f>IF(COUNT($A512)=0,"",IF($A512&lt;&gt;DR!$B514,"ERR",DR!Z514))</f>
        <v/>
      </c>
      <c r="I512" s="2" t="str">
        <f>IF(COUNT($A512)=0,"",IF(H512="3E","3E",IF(H512="","I",LOOKUP(H512/J$2,{0,0.4,0.45,0.5,0.55,0.6,0.65,0.7,0.75,0.8,1},{"F","D","C","C+","B-","B","B+","A-","A","A+"}))))</f>
        <v/>
      </c>
      <c r="J512" s="99" t="str">
        <f>IF(COUNT($A512)=0,"",IF(H512="","--",IF(H512="3E","3E",LOOKUP(H512/J$2,{0,0.4,0.45,0.5,0.55,0.6,0.65,0.7,0.75,0.8,1},{0,2,2.25,2.5,2.75,3,3.25,3.5,3.75,4}))))</f>
        <v/>
      </c>
      <c r="K512" s="5" t="str">
        <f>IF(COUNT($A512)=0,"",IF($A512&lt;&gt;DR!$B514,"ERR",DR!AH514))</f>
        <v/>
      </c>
      <c r="L512" s="2" t="str">
        <f>IF(COUNT($A512)=0,"",IF(K512="3E","3E",IF(K512="","I",LOOKUP(K512/M$2,{0,0.4,0.45,0.5,0.55,0.6,0.65,0.7,0.75,0.8,1},{"F","D","C","C+","B-","B","B+","A-","A","A+"}))))</f>
        <v/>
      </c>
      <c r="M512" s="99" t="str">
        <f>IF(COUNT($A512)=0,"",IF(K512="","--",IF(K512="3E","3E",LOOKUP(K512/M$2,{0,0.4,0.45,0.5,0.55,0.6,0.65,0.7,0.75,0.8,1},{0,2,2.25,2.5,2.75,3,3.25,3.5,3.75,4}))))</f>
        <v/>
      </c>
      <c r="N512" s="5" t="str">
        <f>IF(COUNT($A512)=0,"",IF($A512&lt;&gt;DR!$B514,"ERR",DR!AP514))</f>
        <v/>
      </c>
      <c r="O512" s="2" t="str">
        <f>IF(COUNT($A512)=0,"",IF(N512="3E","3E",IF(N512="","I",LOOKUP(N512/P$2,{0,0.4,0.45,0.5,0.55,0.6,0.65,0.7,0.75,0.8,1},{"F","D","C","C+","B-","B","B+","A-","A","A+"}))))</f>
        <v/>
      </c>
      <c r="P512" s="99" t="str">
        <f>IF(COUNT($A512)=0,"",IF(N512="","--",IF(N512="3E","3E",LOOKUP(N512/P$2,{0,0.4,0.45,0.5,0.55,0.6,0.65,0.7,0.75,0.8,1},{0,2,2.25,2.5,2.75,3,3.25,3.5,3.75,4}))))</f>
        <v/>
      </c>
      <c r="Q512" s="5" t="str">
        <f>IF(COUNT($A512)=0,"",IF($A512&lt;&gt;DR!$B514,"ERR",DR!AX514))</f>
        <v/>
      </c>
      <c r="R512" s="2" t="str">
        <f>IF(COUNT($A512)=0,"",IF(Q512="3E","3E",IF(Q512="","I",LOOKUP(Q512/S$2,{0,0.4,0.45,0.5,0.55,0.6,0.65,0.7,0.75,0.8,1},{"F","D","C","C+","B-","B","B+","A-","A","A+"}))))</f>
        <v/>
      </c>
      <c r="S512" s="99" t="str">
        <f>IF(COUNT($A512)=0,"",IF(Q512="","--",IF(Q512="3E","3E",LOOKUP(Q512/S$2,{0,0.4,0.45,0.5,0.55,0.6,0.65,0.7,0.75,0.8,1},{0,2,2.25,2.5,2.75,3,3.25,3.5,3.75,4}))))</f>
        <v/>
      </c>
      <c r="T512" s="5" t="str">
        <f>IF(OR(COUNT($A512)=0,DR!BZ514=""),"",IF($A512&lt;&gt;DR!$B514,"ERR",DR!BZ514))</f>
        <v/>
      </c>
      <c r="U512" s="2" t="str">
        <f>IF(COUNT($A512)=0,"",IF(T512="3E","3E",IF(T512="","I",LOOKUP(T512/V$2,{0,0.4,0.45,0.5,0.55,0.6,0.65,0.7,0.75,0.8,1},{"F","D","C","C+","B-","B","B+","A-","A","A+"}))))</f>
        <v/>
      </c>
      <c r="V512" s="99" t="str">
        <f>IF(COUNT($A512)=0,"",IF(T512="","--",IF(T512="3E","3E",LOOKUP(T512/V$2,{0,0.4,0.45,0.5,0.55,0.6,0.65,0.7,0.75,0.8,1},{0,2,2.25,2.5,2.75,3,3.25,3.5,3.75,4}))))</f>
        <v/>
      </c>
      <c r="W512" s="5" t="str">
        <f>IF(COUNT($A512)=0,"",IF($A512&lt;&gt;DR!$B514,"ERR",IF(DR!$A514="IM",DR!CL514,DR!CK514)))</f>
        <v/>
      </c>
      <c r="X512" s="2" t="str">
        <f>IF(COUNT($A512)=0,"",IF(W512="3E","3E",IF(W512="","I",LOOKUP(W512/Y$2,{0,0.4,0.45,0.5,0.55,0.6,0.65,0.7,0.75,0.8,1},{"F","D","C","C+","B-","B","B+","A-","A","A+"}))))</f>
        <v/>
      </c>
      <c r="Y512" s="99" t="str">
        <f>IF(COUNT($A512)=0,"",IF(W512="","--",IF(W512="3E","3E",LOOKUP(W512/Y$2,{0,0.4,0.45,0.5,0.55,0.6,0.65,0.7,0.75,0.8,1},{0,2,2.25,2.5,2.75,3,3.25,3.5,3.75,4}))))</f>
        <v/>
      </c>
      <c r="Z512" s="5" t="str">
        <f>IF(COUNT($A512)=0,"",IF($A512&lt;&gt;DR!$B514,"ERR",DR!BF514))</f>
        <v/>
      </c>
      <c r="AA512" s="2" t="str">
        <f>IF(COUNT($A512)=0,"",IF(Z512="3E","3E",IF(Z512="","I",LOOKUP(Z512/AB$2,{0,0.4,0.45,0.5,0.55,0.6,0.65,0.7,0.75,0.8,1},{"F","D","C","C+","B-","B","B+","A-","A","A+"}))))</f>
        <v/>
      </c>
      <c r="AB512" s="99" t="str">
        <f>IF(COUNT($A512)=0,"",IF(Z512="","--",IF(Z512="3E","3E",LOOKUP(Z512/AB$2,{0,0.4,0.45,0.5,0.55,0.6,0.65,0.7,0.75,0.8,1},{0,2,2.25,2.5,2.75,3,3.25,3.5,3.75,4}))))</f>
        <v/>
      </c>
      <c r="AC512" s="5" t="str">
        <f>IF(COUNT($A512)=0,"",IF($A512&lt;&gt;DR!$B514,"ERR",DR!BG514))</f>
        <v/>
      </c>
      <c r="AD512" s="2" t="str">
        <f>IF(COUNT($A512)=0,"",IF(AC512="3E","3E",IF(AC512="","I",LOOKUP(AC512/AE$2,{0,0.4,0.45,0.5,0.55,0.6,0.65,0.7,0.75,0.8,1},{"F","D","C","C+","B-","B","B+","A-","A","A+"}))))</f>
        <v/>
      </c>
      <c r="AE512" s="99" t="str">
        <f>IF(COUNT($A512)=0,"",IF(AC512="","--",IF(AC512="3E","3E",LOOKUP(AC512/AE$2,{0,0.4,0.45,0.5,0.55,0.6,0.65,0.7,0.75,0.8,1},{0,2,2.25,2.5,2.75,3,3.25,3.5,3.75,4}))))</f>
        <v/>
      </c>
      <c r="AF512" s="5" t="str">
        <f>IF(COUNT($A512)=0,"",IF($A512&lt;&gt;DR!$B514,"ERR",DR!BQ514))</f>
        <v/>
      </c>
      <c r="AG512" s="2" t="str">
        <f>IF(COUNT($A512)=0,"",IF(AF512="3E","3E",IF(AF512="","I",LOOKUP(AF512/AH$2,{0,0.4,0.45,0.5,0.55,0.6,0.65,0.7,0.75,0.8,1},{"F","D","C","C+","B-","B","B+","A-","A","A+"}))))</f>
        <v/>
      </c>
      <c r="AH512" s="99" t="str">
        <f>IF(COUNT($A512)=0,"",IF(AF512="","--",IF(AF512="3E","3E",LOOKUP(AF512/AH$2,{0,0.4,0.45,0.5,0.55,0.6,0.65,0.7,0.75,0.8,1},{0,2,2.25,2.5,2.75,3,3.25,3.5,3.75,4}))))</f>
        <v/>
      </c>
      <c r="AI512" s="5" t="str">
        <f>IF(COUNT($A512)=0,"",IF($A512&lt;&gt;DR!$B514,"ERR",DR!BY514))</f>
        <v/>
      </c>
      <c r="AJ512" s="2" t="str">
        <f>IF(COUNT($A512)=0,"",IF(AI512="3E","3E",IF(AI512="","I",LOOKUP(AI512/AK$2,{0,0.4,0.45,0.5,0.55,0.6,0.65,0.7,0.75,0.8,1},{"F","D","C","C+","B-","B","B+","A-","A","A+"}))))</f>
        <v/>
      </c>
      <c r="AK512" s="103" t="str">
        <f>IF(COUNT($A512)=0,"",IF(AI512="","--",IF(AI512="3E","3E",LOOKUP(AI512/AK$2,{0,0.4,0.45,0.5,0.55,0.6,0.65,0.7,0.75,0.8,1},{0,2,2.25,2.5,2.75,3,3.25,3.5,3.75,4}))))</f>
        <v/>
      </c>
      <c r="AL512" s="94" t="str">
        <f>IFERROR(IF(COUNT($A512)=0,"",IF(COUNT(W512)=0,"--",IF(COUNTIF(B512:AK512,"3E")&gt;0,"3E",SUM(IF(D512&gt;=2,D512*$D$3),IF(G512&gt;=2,G512*$G$3),IF(J512&gt;=2,J512*$J$3),IF(M512&gt;=2,M512*$M$3),IF(P512&gt;=2,P512*$P$3),IF(S512&gt;=2,S512*$S$3),IF(V512&gt;=2,V512*$V$3),IF(Y512&gt;=2,Y512*$Y$3),IF(AB512&gt;=2,AB512*$AB$3),IF(AE512&gt;=2,AE512*$AE$3),IF(AH512&gt;=2,AH512*$AH$3),IF(AK512&gt;=2,AK512*$AK$3))))),"")</f>
        <v/>
      </c>
      <c r="AM512" s="4" t="str">
        <f>IF(COUNT($A512)=0,"",IF(COUNT(W512)=0,"--",IF(COUNTIF(B512:Y512,"3E")&gt;0,"3E",TRUNC(SUM(IF(N(D512)&gt;=2,D$3*D512,0),IF(N(G512)&gt;=2,G$3*G512,0),IF(N(J512)&gt;=2,J$3*J512,0),IF(N(M512)&gt;=2,M$3*M512,0),IF(N(P512)&gt;=2,P$3*P512,0),IF(N(S512)&gt;=2,S$3*S512,0),IF(N(AB512)&gt;=2,AB$3*AB512,0),IF(N(AE512)&gt;=2,AE$3*AE512,0),IF(N(AH512)&gt;=2,AH$3*AH512,0),IF(N(V512)&gt;=2,V$3*V512,0),IF(N(Y512)&gt;=2,Y$3*Y512,0))/TCP,3))))</f>
        <v/>
      </c>
      <c r="AN512" s="2" t="str">
        <f>IFERROR(IF(COUNT($A512)=0,"",IF(COUNT(W512)=0,"--",IF(COUNTIF(B512:AK512,"3E")&gt;0,"3E",SUM(IF(D512&gt;=2,$D$3),IF(G512&gt;=2,$G$3),IF(J512&gt;=2,$J$3),IF(M512&gt;=2,$M$3),IF(P512&gt;=2,$P$3),IF(S512&gt;=2,$S$3),IF(V512&gt;=2,$V$3),IF(Y512&gt;=2,$Y$3),IF(AB512&gt;=2,$AB$3),IF(AE512&gt;=2,$AE$3),IF(AH512&gt;=2,$AH$3),IF(AK512&gt;=2,$AK$3))))),"")</f>
        <v/>
      </c>
      <c r="AO512" s="2" t="str">
        <f>IF(AM512="3E","3E",IF(COUNT($A512)=0,"",IF(COUNT(AK512)=0,"I",LOOKUP(AM512,{0,2,2.25,2.5,2.75,3,3.25,3.5,3.75,4},{"F","D","C","C+","B-","B","B+","A-","A","A+"}))))</f>
        <v/>
      </c>
      <c r="AP512" s="2" t="str">
        <f>IF(AM512="3E","3E",IF(OR(COUNT($A512)=0,COUNT(W512)=0),"",IF(AND(Y512&gt;=2,AM512&gt;=2,AN512&gt;=28),"PASS","FAIL")))</f>
        <v/>
      </c>
      <c r="AQ512" s="2" t="str">
        <f>IF(COUNT($A512)=0,"",IF(AP512="3E","3E",IF(AP512="PASS",CONCATENATE(IF(N(D512)&lt;2,"411F,",""),IF(N(G512)&lt;2,"412F,",""),IF(N(J512)&lt;2,"413F,",""),IF(N(M512)&lt;2,"421F,",""),IF(N(P512)&lt;2,"422F,",""),IF(N(S512)&lt;2,"423F,",""),IF(N(AB512)&lt;2,"431F,",""),IF(N(AE512)&lt;2,"432F,",""),IF(N(AH512)&lt;2,"433F,","")),"")))</f>
        <v/>
      </c>
      <c r="AR512" s="6" t="str">
        <f t="shared" si="8"/>
        <v/>
      </c>
    </row>
    <row r="513" spans="1:44" ht="18.95" customHeight="1" x14ac:dyDescent="0.25">
      <c r="A513" s="93" t="str">
        <f>IF(DR!$B515="","",DR!$B515)</f>
        <v/>
      </c>
      <c r="B513" s="5" t="str">
        <f>IF(COUNT($A513)=0,"",IF($A513&lt;&gt;DR!$B515,"ERR",DR!J515))</f>
        <v/>
      </c>
      <c r="C513" s="2" t="str">
        <f>IF(COUNT($A513)=0,"",IF(B513="3E","3E",IF(B513="","I",LOOKUP(B513/D$2,{0,0.4,0.45,0.5,0.55,0.6,0.65,0.7,0.75,0.8,1},{"F","D","C","C+","B-","B","B+","A-","A","A+"}))))</f>
        <v/>
      </c>
      <c r="D513" s="99" t="str">
        <f>IF(COUNT($A513)=0,"",IF(B513="","--",IF(B513="3E","3E",LOOKUP(B513/D$2,{0,0.4,0.45,0.5,0.55,0.6,0.65,0.7,0.75,0.8,1},{0,2,2.25,2.5,2.75,3,3.25,3.5,3.75,4}))))</f>
        <v/>
      </c>
      <c r="E513" s="5" t="str">
        <f>IF(COUNT($A513)=0,"",IF($A513&lt;&gt;DR!$B515,"ERR",DR!R515))</f>
        <v/>
      </c>
      <c r="F513" s="2" t="str">
        <f>IF(COUNT($A513)=0,"",IF(E513="3E","3E",IF(E513="","I",LOOKUP(E513/G$2,{0,0.4,0.45,0.5,0.55,0.6,0.65,0.7,0.75,0.8,1},{"F","D","C","C+","B-","B","B+","A-","A","A+"}))))</f>
        <v/>
      </c>
      <c r="G513" s="99" t="str">
        <f>IF(COUNT($A513)=0,"",IF(E513="","--",IF(E513="3E","3E",LOOKUP(E513/G$2,{0,0.4,0.45,0.5,0.55,0.6,0.65,0.7,0.75,0.8,1},{0,2,2.25,2.5,2.75,3,3.25,3.5,3.75,4}))))</f>
        <v/>
      </c>
      <c r="H513" s="5" t="str">
        <f>IF(COUNT($A513)=0,"",IF($A513&lt;&gt;DR!$B515,"ERR",DR!Z515))</f>
        <v/>
      </c>
      <c r="I513" s="2" t="str">
        <f>IF(COUNT($A513)=0,"",IF(H513="3E","3E",IF(H513="","I",LOOKUP(H513/J$2,{0,0.4,0.45,0.5,0.55,0.6,0.65,0.7,0.75,0.8,1},{"F","D","C","C+","B-","B","B+","A-","A","A+"}))))</f>
        <v/>
      </c>
      <c r="J513" s="99" t="str">
        <f>IF(COUNT($A513)=0,"",IF(H513="","--",IF(H513="3E","3E",LOOKUP(H513/J$2,{0,0.4,0.45,0.5,0.55,0.6,0.65,0.7,0.75,0.8,1},{0,2,2.25,2.5,2.75,3,3.25,3.5,3.75,4}))))</f>
        <v/>
      </c>
      <c r="K513" s="5" t="str">
        <f>IF(COUNT($A513)=0,"",IF($A513&lt;&gt;DR!$B515,"ERR",DR!AH515))</f>
        <v/>
      </c>
      <c r="L513" s="2" t="str">
        <f>IF(COUNT($A513)=0,"",IF(K513="3E","3E",IF(K513="","I",LOOKUP(K513/M$2,{0,0.4,0.45,0.5,0.55,0.6,0.65,0.7,0.75,0.8,1},{"F","D","C","C+","B-","B","B+","A-","A","A+"}))))</f>
        <v/>
      </c>
      <c r="M513" s="99" t="str">
        <f>IF(COUNT($A513)=0,"",IF(K513="","--",IF(K513="3E","3E",LOOKUP(K513/M$2,{0,0.4,0.45,0.5,0.55,0.6,0.65,0.7,0.75,0.8,1},{0,2,2.25,2.5,2.75,3,3.25,3.5,3.75,4}))))</f>
        <v/>
      </c>
      <c r="N513" s="5" t="str">
        <f>IF(COUNT($A513)=0,"",IF($A513&lt;&gt;DR!$B515,"ERR",DR!AP515))</f>
        <v/>
      </c>
      <c r="O513" s="2" t="str">
        <f>IF(COUNT($A513)=0,"",IF(N513="3E","3E",IF(N513="","I",LOOKUP(N513/P$2,{0,0.4,0.45,0.5,0.55,0.6,0.65,0.7,0.75,0.8,1},{"F","D","C","C+","B-","B","B+","A-","A","A+"}))))</f>
        <v/>
      </c>
      <c r="P513" s="99" t="str">
        <f>IF(COUNT($A513)=0,"",IF(N513="","--",IF(N513="3E","3E",LOOKUP(N513/P$2,{0,0.4,0.45,0.5,0.55,0.6,0.65,0.7,0.75,0.8,1},{0,2,2.25,2.5,2.75,3,3.25,3.5,3.75,4}))))</f>
        <v/>
      </c>
      <c r="Q513" s="5" t="str">
        <f>IF(COUNT($A513)=0,"",IF($A513&lt;&gt;DR!$B515,"ERR",DR!AX515))</f>
        <v/>
      </c>
      <c r="R513" s="2" t="str">
        <f>IF(COUNT($A513)=0,"",IF(Q513="3E","3E",IF(Q513="","I",LOOKUP(Q513/S$2,{0,0.4,0.45,0.5,0.55,0.6,0.65,0.7,0.75,0.8,1},{"F","D","C","C+","B-","B","B+","A-","A","A+"}))))</f>
        <v/>
      </c>
      <c r="S513" s="99" t="str">
        <f>IF(COUNT($A513)=0,"",IF(Q513="","--",IF(Q513="3E","3E",LOOKUP(Q513/S$2,{0,0.4,0.45,0.5,0.55,0.6,0.65,0.7,0.75,0.8,1},{0,2,2.25,2.5,2.75,3,3.25,3.5,3.75,4}))))</f>
        <v/>
      </c>
      <c r="T513" s="5" t="str">
        <f>IF(OR(COUNT($A513)=0,DR!BZ515=""),"",IF($A513&lt;&gt;DR!$B515,"ERR",DR!BZ515))</f>
        <v/>
      </c>
      <c r="U513" s="2" t="str">
        <f>IF(COUNT($A513)=0,"",IF(T513="3E","3E",IF(T513="","I",LOOKUP(T513/V$2,{0,0.4,0.45,0.5,0.55,0.6,0.65,0.7,0.75,0.8,1},{"F","D","C","C+","B-","B","B+","A-","A","A+"}))))</f>
        <v/>
      </c>
      <c r="V513" s="99" t="str">
        <f>IF(COUNT($A513)=0,"",IF(T513="","--",IF(T513="3E","3E",LOOKUP(T513/V$2,{0,0.4,0.45,0.5,0.55,0.6,0.65,0.7,0.75,0.8,1},{0,2,2.25,2.5,2.75,3,3.25,3.5,3.75,4}))))</f>
        <v/>
      </c>
      <c r="W513" s="5" t="str">
        <f>IF(COUNT($A513)=0,"",IF($A513&lt;&gt;DR!$B515,"ERR",IF(DR!$A515="IM",DR!CL515,DR!CK515)))</f>
        <v/>
      </c>
      <c r="X513" s="2" t="str">
        <f>IF(COUNT($A513)=0,"",IF(W513="3E","3E",IF(W513="","I",LOOKUP(W513/Y$2,{0,0.4,0.45,0.5,0.55,0.6,0.65,0.7,0.75,0.8,1},{"F","D","C","C+","B-","B","B+","A-","A","A+"}))))</f>
        <v/>
      </c>
      <c r="Y513" s="99" t="str">
        <f>IF(COUNT($A513)=0,"",IF(W513="","--",IF(W513="3E","3E",LOOKUP(W513/Y$2,{0,0.4,0.45,0.5,0.55,0.6,0.65,0.7,0.75,0.8,1},{0,2,2.25,2.5,2.75,3,3.25,3.5,3.75,4}))))</f>
        <v/>
      </c>
      <c r="Z513" s="5" t="str">
        <f>IF(COUNT($A513)=0,"",IF($A513&lt;&gt;DR!$B515,"ERR",DR!BF515))</f>
        <v/>
      </c>
      <c r="AA513" s="2" t="str">
        <f>IF(COUNT($A513)=0,"",IF(Z513="3E","3E",IF(Z513="","I",LOOKUP(Z513/AB$2,{0,0.4,0.45,0.5,0.55,0.6,0.65,0.7,0.75,0.8,1},{"F","D","C","C+","B-","B","B+","A-","A","A+"}))))</f>
        <v/>
      </c>
      <c r="AB513" s="99" t="str">
        <f>IF(COUNT($A513)=0,"",IF(Z513="","--",IF(Z513="3E","3E",LOOKUP(Z513/AB$2,{0,0.4,0.45,0.5,0.55,0.6,0.65,0.7,0.75,0.8,1},{0,2,2.25,2.5,2.75,3,3.25,3.5,3.75,4}))))</f>
        <v/>
      </c>
      <c r="AC513" s="5" t="str">
        <f>IF(COUNT($A513)=0,"",IF($A513&lt;&gt;DR!$B515,"ERR",DR!BG515))</f>
        <v/>
      </c>
      <c r="AD513" s="2" t="str">
        <f>IF(COUNT($A513)=0,"",IF(AC513="3E","3E",IF(AC513="","I",LOOKUP(AC513/AE$2,{0,0.4,0.45,0.5,0.55,0.6,0.65,0.7,0.75,0.8,1},{"F","D","C","C+","B-","B","B+","A-","A","A+"}))))</f>
        <v/>
      </c>
      <c r="AE513" s="99" t="str">
        <f>IF(COUNT($A513)=0,"",IF(AC513="","--",IF(AC513="3E","3E",LOOKUP(AC513/AE$2,{0,0.4,0.45,0.5,0.55,0.6,0.65,0.7,0.75,0.8,1},{0,2,2.25,2.5,2.75,3,3.25,3.5,3.75,4}))))</f>
        <v/>
      </c>
      <c r="AF513" s="5" t="str">
        <f>IF(COUNT($A513)=0,"",IF($A513&lt;&gt;DR!$B515,"ERR",DR!BQ515))</f>
        <v/>
      </c>
      <c r="AG513" s="2" t="str">
        <f>IF(COUNT($A513)=0,"",IF(AF513="3E","3E",IF(AF513="","I",LOOKUP(AF513/AH$2,{0,0.4,0.45,0.5,0.55,0.6,0.65,0.7,0.75,0.8,1},{"F","D","C","C+","B-","B","B+","A-","A","A+"}))))</f>
        <v/>
      </c>
      <c r="AH513" s="99" t="str">
        <f>IF(COUNT($A513)=0,"",IF(AF513="","--",IF(AF513="3E","3E",LOOKUP(AF513/AH$2,{0,0.4,0.45,0.5,0.55,0.6,0.65,0.7,0.75,0.8,1},{0,2,2.25,2.5,2.75,3,3.25,3.5,3.75,4}))))</f>
        <v/>
      </c>
      <c r="AI513" s="5" t="str">
        <f>IF(COUNT($A513)=0,"",IF($A513&lt;&gt;DR!$B515,"ERR",DR!BY515))</f>
        <v/>
      </c>
      <c r="AJ513" s="2" t="str">
        <f>IF(COUNT($A513)=0,"",IF(AI513="3E","3E",IF(AI513="","I",LOOKUP(AI513/AK$2,{0,0.4,0.45,0.5,0.55,0.6,0.65,0.7,0.75,0.8,1},{"F","D","C","C+","B-","B","B+","A-","A","A+"}))))</f>
        <v/>
      </c>
      <c r="AK513" s="103" t="str">
        <f>IF(COUNT($A513)=0,"",IF(AI513="","--",IF(AI513="3E","3E",LOOKUP(AI513/AK$2,{0,0.4,0.45,0.5,0.55,0.6,0.65,0.7,0.75,0.8,1},{0,2,2.25,2.5,2.75,3,3.25,3.5,3.75,4}))))</f>
        <v/>
      </c>
      <c r="AL513" s="94" t="str">
        <f>IFERROR(IF(COUNT($A513)=0,"",IF(COUNT(W513)=0,"--",IF(COUNTIF(B513:AK513,"3E")&gt;0,"3E",SUM(IF(D513&gt;=2,D513*$D$3),IF(G513&gt;=2,G513*$G$3),IF(J513&gt;=2,J513*$J$3),IF(M513&gt;=2,M513*$M$3),IF(P513&gt;=2,P513*$P$3),IF(S513&gt;=2,S513*$S$3),IF(V513&gt;=2,V513*$V$3),IF(Y513&gt;=2,Y513*$Y$3),IF(AB513&gt;=2,AB513*$AB$3),IF(AE513&gt;=2,AE513*$AE$3),IF(AH513&gt;=2,AH513*$AH$3),IF(AK513&gt;=2,AK513*$AK$3))))),"")</f>
        <v/>
      </c>
      <c r="AM513" s="4" t="str">
        <f>IF(COUNT($A513)=0,"",IF(COUNT(W513)=0,"--",IF(COUNTIF(B513:Y513,"3E")&gt;0,"3E",TRUNC(SUM(IF(N(D513)&gt;=2,D$3*D513,0),IF(N(G513)&gt;=2,G$3*G513,0),IF(N(J513)&gt;=2,J$3*J513,0),IF(N(M513)&gt;=2,M$3*M513,0),IF(N(P513)&gt;=2,P$3*P513,0),IF(N(S513)&gt;=2,S$3*S513,0),IF(N(AB513)&gt;=2,AB$3*AB513,0),IF(N(AE513)&gt;=2,AE$3*AE513,0),IF(N(AH513)&gt;=2,AH$3*AH513,0),IF(N(V513)&gt;=2,V$3*V513,0),IF(N(Y513)&gt;=2,Y$3*Y513,0))/TCP,3))))</f>
        <v/>
      </c>
      <c r="AN513" s="2" t="str">
        <f>IFERROR(IF(COUNT($A513)=0,"",IF(COUNT(W513)=0,"--",IF(COUNTIF(B513:AK513,"3E")&gt;0,"3E",SUM(IF(D513&gt;=2,$D$3),IF(G513&gt;=2,$G$3),IF(J513&gt;=2,$J$3),IF(M513&gt;=2,$M$3),IF(P513&gt;=2,$P$3),IF(S513&gt;=2,$S$3),IF(V513&gt;=2,$V$3),IF(Y513&gt;=2,$Y$3),IF(AB513&gt;=2,$AB$3),IF(AE513&gt;=2,$AE$3),IF(AH513&gt;=2,$AH$3),IF(AK513&gt;=2,$AK$3))))),"")</f>
        <v/>
      </c>
      <c r="AO513" s="2" t="str">
        <f>IF(AM513="3E","3E",IF(COUNT($A513)=0,"",IF(COUNT(AK513)=0,"I",LOOKUP(AM513,{0,2,2.25,2.5,2.75,3,3.25,3.5,3.75,4},{"F","D","C","C+","B-","B","B+","A-","A","A+"}))))</f>
        <v/>
      </c>
      <c r="AP513" s="2" t="str">
        <f>IF(AM513="3E","3E",IF(OR(COUNT($A513)=0,COUNT(W513)=0),"",IF(AND(Y513&gt;=2,AM513&gt;=2,AN513&gt;=28),"PASS","FAIL")))</f>
        <v/>
      </c>
      <c r="AQ513" s="2" t="str">
        <f>IF(COUNT($A513)=0,"",IF(AP513="3E","3E",IF(AP513="PASS",CONCATENATE(IF(N(D513)&lt;2,"411F,",""),IF(N(G513)&lt;2,"412F,",""),IF(N(J513)&lt;2,"413F,",""),IF(N(M513)&lt;2,"421F,",""),IF(N(P513)&lt;2,"422F,",""),IF(N(S513)&lt;2,"423F,",""),IF(N(AB513)&lt;2,"431F,",""),IF(N(AE513)&lt;2,"432F,",""),IF(N(AH513)&lt;2,"433F,","")),"")))</f>
        <v/>
      </c>
      <c r="AR513" s="6" t="str">
        <f t="shared" si="8"/>
        <v/>
      </c>
    </row>
    <row r="514" spans="1:44" ht="18.95" customHeight="1" x14ac:dyDescent="0.25">
      <c r="A514" s="93" t="str">
        <f>IF(DR!$B516="","",DR!$B516)</f>
        <v/>
      </c>
      <c r="B514" s="5" t="str">
        <f>IF(COUNT($A514)=0,"",IF($A514&lt;&gt;DR!$B516,"ERR",DR!J516))</f>
        <v/>
      </c>
      <c r="C514" s="2" t="str">
        <f>IF(COUNT($A514)=0,"",IF(B514="3E","3E",IF(B514="","I",LOOKUP(B514/D$2,{0,0.4,0.45,0.5,0.55,0.6,0.65,0.7,0.75,0.8,1},{"F","D","C","C+","B-","B","B+","A-","A","A+"}))))</f>
        <v/>
      </c>
      <c r="D514" s="99" t="str">
        <f>IF(COUNT($A514)=0,"",IF(B514="","--",IF(B514="3E","3E",LOOKUP(B514/D$2,{0,0.4,0.45,0.5,0.55,0.6,0.65,0.7,0.75,0.8,1},{0,2,2.25,2.5,2.75,3,3.25,3.5,3.75,4}))))</f>
        <v/>
      </c>
      <c r="E514" s="5" t="str">
        <f>IF(COUNT($A514)=0,"",IF($A514&lt;&gt;DR!$B516,"ERR",DR!R516))</f>
        <v/>
      </c>
      <c r="F514" s="2" t="str">
        <f>IF(COUNT($A514)=0,"",IF(E514="3E","3E",IF(E514="","I",LOOKUP(E514/G$2,{0,0.4,0.45,0.5,0.55,0.6,0.65,0.7,0.75,0.8,1},{"F","D","C","C+","B-","B","B+","A-","A","A+"}))))</f>
        <v/>
      </c>
      <c r="G514" s="99" t="str">
        <f>IF(COUNT($A514)=0,"",IF(E514="","--",IF(E514="3E","3E",LOOKUP(E514/G$2,{0,0.4,0.45,0.5,0.55,0.6,0.65,0.7,0.75,0.8,1},{0,2,2.25,2.5,2.75,3,3.25,3.5,3.75,4}))))</f>
        <v/>
      </c>
      <c r="H514" s="5" t="str">
        <f>IF(COUNT($A514)=0,"",IF($A514&lt;&gt;DR!$B516,"ERR",DR!Z516))</f>
        <v/>
      </c>
      <c r="I514" s="2" t="str">
        <f>IF(COUNT($A514)=0,"",IF(H514="3E","3E",IF(H514="","I",LOOKUP(H514/J$2,{0,0.4,0.45,0.5,0.55,0.6,0.65,0.7,0.75,0.8,1},{"F","D","C","C+","B-","B","B+","A-","A","A+"}))))</f>
        <v/>
      </c>
      <c r="J514" s="99" t="str">
        <f>IF(COUNT($A514)=0,"",IF(H514="","--",IF(H514="3E","3E",LOOKUP(H514/J$2,{0,0.4,0.45,0.5,0.55,0.6,0.65,0.7,0.75,0.8,1},{0,2,2.25,2.5,2.75,3,3.25,3.5,3.75,4}))))</f>
        <v/>
      </c>
      <c r="K514" s="5" t="str">
        <f>IF(COUNT($A514)=0,"",IF($A514&lt;&gt;DR!$B516,"ERR",DR!AH516))</f>
        <v/>
      </c>
      <c r="L514" s="2" t="str">
        <f>IF(COUNT($A514)=0,"",IF(K514="3E","3E",IF(K514="","I",LOOKUP(K514/M$2,{0,0.4,0.45,0.5,0.55,0.6,0.65,0.7,0.75,0.8,1},{"F","D","C","C+","B-","B","B+","A-","A","A+"}))))</f>
        <v/>
      </c>
      <c r="M514" s="99" t="str">
        <f>IF(COUNT($A514)=0,"",IF(K514="","--",IF(K514="3E","3E",LOOKUP(K514/M$2,{0,0.4,0.45,0.5,0.55,0.6,0.65,0.7,0.75,0.8,1},{0,2,2.25,2.5,2.75,3,3.25,3.5,3.75,4}))))</f>
        <v/>
      </c>
      <c r="N514" s="5" t="str">
        <f>IF(COUNT($A514)=0,"",IF($A514&lt;&gt;DR!$B516,"ERR",DR!AP516))</f>
        <v/>
      </c>
      <c r="O514" s="2" t="str">
        <f>IF(COUNT($A514)=0,"",IF(N514="3E","3E",IF(N514="","I",LOOKUP(N514/P$2,{0,0.4,0.45,0.5,0.55,0.6,0.65,0.7,0.75,0.8,1},{"F","D","C","C+","B-","B","B+","A-","A","A+"}))))</f>
        <v/>
      </c>
      <c r="P514" s="99" t="str">
        <f>IF(COUNT($A514)=0,"",IF(N514="","--",IF(N514="3E","3E",LOOKUP(N514/P$2,{0,0.4,0.45,0.5,0.55,0.6,0.65,0.7,0.75,0.8,1},{0,2,2.25,2.5,2.75,3,3.25,3.5,3.75,4}))))</f>
        <v/>
      </c>
      <c r="Q514" s="5" t="str">
        <f>IF(COUNT($A514)=0,"",IF($A514&lt;&gt;DR!$B516,"ERR",DR!AX516))</f>
        <v/>
      </c>
      <c r="R514" s="2" t="str">
        <f>IF(COUNT($A514)=0,"",IF(Q514="3E","3E",IF(Q514="","I",LOOKUP(Q514/S$2,{0,0.4,0.45,0.5,0.55,0.6,0.65,0.7,0.75,0.8,1},{"F","D","C","C+","B-","B","B+","A-","A","A+"}))))</f>
        <v/>
      </c>
      <c r="S514" s="99" t="str">
        <f>IF(COUNT($A514)=0,"",IF(Q514="","--",IF(Q514="3E","3E",LOOKUP(Q514/S$2,{0,0.4,0.45,0.5,0.55,0.6,0.65,0.7,0.75,0.8,1},{0,2,2.25,2.5,2.75,3,3.25,3.5,3.75,4}))))</f>
        <v/>
      </c>
      <c r="T514" s="5" t="str">
        <f>IF(OR(COUNT($A514)=0,DR!BZ516=""),"",IF($A514&lt;&gt;DR!$B516,"ERR",DR!BZ516))</f>
        <v/>
      </c>
      <c r="U514" s="2" t="str">
        <f>IF(COUNT($A514)=0,"",IF(T514="3E","3E",IF(T514="","I",LOOKUP(T514/V$2,{0,0.4,0.45,0.5,0.55,0.6,0.65,0.7,0.75,0.8,1},{"F","D","C","C+","B-","B","B+","A-","A","A+"}))))</f>
        <v/>
      </c>
      <c r="V514" s="99" t="str">
        <f>IF(COUNT($A514)=0,"",IF(T514="","--",IF(T514="3E","3E",LOOKUP(T514/V$2,{0,0.4,0.45,0.5,0.55,0.6,0.65,0.7,0.75,0.8,1},{0,2,2.25,2.5,2.75,3,3.25,3.5,3.75,4}))))</f>
        <v/>
      </c>
      <c r="W514" s="5" t="str">
        <f>IF(COUNT($A514)=0,"",IF($A514&lt;&gt;DR!$B516,"ERR",IF(DR!$A516="IM",DR!CL516,DR!CK516)))</f>
        <v/>
      </c>
      <c r="X514" s="2" t="str">
        <f>IF(COUNT($A514)=0,"",IF(W514="3E","3E",IF(W514="","I",LOOKUP(W514/Y$2,{0,0.4,0.45,0.5,0.55,0.6,0.65,0.7,0.75,0.8,1},{"F","D","C","C+","B-","B","B+","A-","A","A+"}))))</f>
        <v/>
      </c>
      <c r="Y514" s="99" t="str">
        <f>IF(COUNT($A514)=0,"",IF(W514="","--",IF(W514="3E","3E",LOOKUP(W514/Y$2,{0,0.4,0.45,0.5,0.55,0.6,0.65,0.7,0.75,0.8,1},{0,2,2.25,2.5,2.75,3,3.25,3.5,3.75,4}))))</f>
        <v/>
      </c>
      <c r="Z514" s="5" t="str">
        <f>IF(COUNT($A514)=0,"",IF($A514&lt;&gt;DR!$B516,"ERR",DR!BF516))</f>
        <v/>
      </c>
      <c r="AA514" s="2" t="str">
        <f>IF(COUNT($A514)=0,"",IF(Z514="3E","3E",IF(Z514="","I",LOOKUP(Z514/AB$2,{0,0.4,0.45,0.5,0.55,0.6,0.65,0.7,0.75,0.8,1},{"F","D","C","C+","B-","B","B+","A-","A","A+"}))))</f>
        <v/>
      </c>
      <c r="AB514" s="99" t="str">
        <f>IF(COUNT($A514)=0,"",IF(Z514="","--",IF(Z514="3E","3E",LOOKUP(Z514/AB$2,{0,0.4,0.45,0.5,0.55,0.6,0.65,0.7,0.75,0.8,1},{0,2,2.25,2.5,2.75,3,3.25,3.5,3.75,4}))))</f>
        <v/>
      </c>
      <c r="AC514" s="5" t="str">
        <f>IF(COUNT($A514)=0,"",IF($A514&lt;&gt;DR!$B516,"ERR",DR!BG516))</f>
        <v/>
      </c>
      <c r="AD514" s="2" t="str">
        <f>IF(COUNT($A514)=0,"",IF(AC514="3E","3E",IF(AC514="","I",LOOKUP(AC514/AE$2,{0,0.4,0.45,0.5,0.55,0.6,0.65,0.7,0.75,0.8,1},{"F","D","C","C+","B-","B","B+","A-","A","A+"}))))</f>
        <v/>
      </c>
      <c r="AE514" s="99" t="str">
        <f>IF(COUNT($A514)=0,"",IF(AC514="","--",IF(AC514="3E","3E",LOOKUP(AC514/AE$2,{0,0.4,0.45,0.5,0.55,0.6,0.65,0.7,0.75,0.8,1},{0,2,2.25,2.5,2.75,3,3.25,3.5,3.75,4}))))</f>
        <v/>
      </c>
      <c r="AF514" s="5" t="str">
        <f>IF(COUNT($A514)=0,"",IF($A514&lt;&gt;DR!$B516,"ERR",DR!BQ516))</f>
        <v/>
      </c>
      <c r="AG514" s="2" t="str">
        <f>IF(COUNT($A514)=0,"",IF(AF514="3E","3E",IF(AF514="","I",LOOKUP(AF514/AH$2,{0,0.4,0.45,0.5,0.55,0.6,0.65,0.7,0.75,0.8,1},{"F","D","C","C+","B-","B","B+","A-","A","A+"}))))</f>
        <v/>
      </c>
      <c r="AH514" s="99" t="str">
        <f>IF(COUNT($A514)=0,"",IF(AF514="","--",IF(AF514="3E","3E",LOOKUP(AF514/AH$2,{0,0.4,0.45,0.5,0.55,0.6,0.65,0.7,0.75,0.8,1},{0,2,2.25,2.5,2.75,3,3.25,3.5,3.75,4}))))</f>
        <v/>
      </c>
      <c r="AI514" s="5" t="str">
        <f>IF(COUNT($A514)=0,"",IF($A514&lt;&gt;DR!$B516,"ERR",DR!BY516))</f>
        <v/>
      </c>
      <c r="AJ514" s="2" t="str">
        <f>IF(COUNT($A514)=0,"",IF(AI514="3E","3E",IF(AI514="","I",LOOKUP(AI514/AK$2,{0,0.4,0.45,0.5,0.55,0.6,0.65,0.7,0.75,0.8,1},{"F","D","C","C+","B-","B","B+","A-","A","A+"}))))</f>
        <v/>
      </c>
      <c r="AK514" s="103" t="str">
        <f>IF(COUNT($A514)=0,"",IF(AI514="","--",IF(AI514="3E","3E",LOOKUP(AI514/AK$2,{0,0.4,0.45,0.5,0.55,0.6,0.65,0.7,0.75,0.8,1},{0,2,2.25,2.5,2.75,3,3.25,3.5,3.75,4}))))</f>
        <v/>
      </c>
      <c r="AL514" s="94" t="str">
        <f>IFERROR(IF(COUNT($A514)=0,"",IF(COUNT(W514)=0,"--",IF(COUNTIF(B514:AK514,"3E")&gt;0,"3E",SUM(IF(D514&gt;=2,D514*$D$3),IF(G514&gt;=2,G514*$G$3),IF(J514&gt;=2,J514*$J$3),IF(M514&gt;=2,M514*$M$3),IF(P514&gt;=2,P514*$P$3),IF(S514&gt;=2,S514*$S$3),IF(V514&gt;=2,V514*$V$3),IF(Y514&gt;=2,Y514*$Y$3),IF(AB514&gt;=2,AB514*$AB$3),IF(AE514&gt;=2,AE514*$AE$3),IF(AH514&gt;=2,AH514*$AH$3),IF(AK514&gt;=2,AK514*$AK$3))))),"")</f>
        <v/>
      </c>
      <c r="AM514" s="4" t="str">
        <f>IF(COUNT($A514)=0,"",IF(COUNT(W514)=0,"--",IF(COUNTIF(B514:Y514,"3E")&gt;0,"3E",TRUNC(SUM(IF(N(D514)&gt;=2,D$3*D514,0),IF(N(G514)&gt;=2,G$3*G514,0),IF(N(J514)&gt;=2,J$3*J514,0),IF(N(M514)&gt;=2,M$3*M514,0),IF(N(P514)&gt;=2,P$3*P514,0),IF(N(S514)&gt;=2,S$3*S514,0),IF(N(AB514)&gt;=2,AB$3*AB514,0),IF(N(AE514)&gt;=2,AE$3*AE514,0),IF(N(AH514)&gt;=2,AH$3*AH514,0),IF(N(V514)&gt;=2,V$3*V514,0),IF(N(Y514)&gt;=2,Y$3*Y514,0))/TCP,3))))</f>
        <v/>
      </c>
      <c r="AN514" s="2" t="str">
        <f>IFERROR(IF(COUNT($A514)=0,"",IF(COUNT(W514)=0,"--",IF(COUNTIF(B514:AK514,"3E")&gt;0,"3E",SUM(IF(D514&gt;=2,$D$3),IF(G514&gt;=2,$G$3),IF(J514&gt;=2,$J$3),IF(M514&gt;=2,$M$3),IF(P514&gt;=2,$P$3),IF(S514&gt;=2,$S$3),IF(V514&gt;=2,$V$3),IF(Y514&gt;=2,$Y$3),IF(AB514&gt;=2,$AB$3),IF(AE514&gt;=2,$AE$3),IF(AH514&gt;=2,$AH$3),IF(AK514&gt;=2,$AK$3))))),"")</f>
        <v/>
      </c>
      <c r="AO514" s="2" t="str">
        <f>IF(AM514="3E","3E",IF(COUNT($A514)=0,"",IF(COUNT(AK514)=0,"I",LOOKUP(AM514,{0,2,2.25,2.5,2.75,3,3.25,3.5,3.75,4},{"F","D","C","C+","B-","B","B+","A-","A","A+"}))))</f>
        <v/>
      </c>
      <c r="AP514" s="2" t="str">
        <f>IF(AM514="3E","3E",IF(OR(COUNT($A514)=0,COUNT(W514)=0),"",IF(AND(Y514&gt;=2,AM514&gt;=2,AN514&gt;=28),"PASS","FAIL")))</f>
        <v/>
      </c>
      <c r="AQ514" s="2" t="str">
        <f>IF(COUNT($A514)=0,"",IF(AP514="3E","3E",IF(AP514="PASS",CONCATENATE(IF(N(D514)&lt;2,"411F,",""),IF(N(G514)&lt;2,"412F,",""),IF(N(J514)&lt;2,"413F,",""),IF(N(M514)&lt;2,"421F,",""),IF(N(P514)&lt;2,"422F,",""),IF(N(S514)&lt;2,"423F,",""),IF(N(AB514)&lt;2,"431F,",""),IF(N(AE514)&lt;2,"432F,",""),IF(N(AH514)&lt;2,"433F,","")),"")))</f>
        <v/>
      </c>
      <c r="AR514" s="6" t="str">
        <f t="shared" si="8"/>
        <v/>
      </c>
    </row>
    <row r="515" spans="1:44" ht="18.95" customHeight="1" x14ac:dyDescent="0.25">
      <c r="A515" s="93" t="str">
        <f>IF(DR!$B517="","",DR!$B517)</f>
        <v/>
      </c>
      <c r="B515" s="5" t="str">
        <f>IF(COUNT($A515)=0,"",IF($A515&lt;&gt;DR!$B517,"ERR",DR!J517))</f>
        <v/>
      </c>
      <c r="C515" s="2" t="str">
        <f>IF(COUNT($A515)=0,"",IF(B515="3E","3E",IF(B515="","I",LOOKUP(B515/D$2,{0,0.4,0.45,0.5,0.55,0.6,0.65,0.7,0.75,0.8,1},{"F","D","C","C+","B-","B","B+","A-","A","A+"}))))</f>
        <v/>
      </c>
      <c r="D515" s="99" t="str">
        <f>IF(COUNT($A515)=0,"",IF(B515="","--",IF(B515="3E","3E",LOOKUP(B515/D$2,{0,0.4,0.45,0.5,0.55,0.6,0.65,0.7,0.75,0.8,1},{0,2,2.25,2.5,2.75,3,3.25,3.5,3.75,4}))))</f>
        <v/>
      </c>
      <c r="E515" s="5" t="str">
        <f>IF(COUNT($A515)=0,"",IF($A515&lt;&gt;DR!$B517,"ERR",DR!R517))</f>
        <v/>
      </c>
      <c r="F515" s="2" t="str">
        <f>IF(COUNT($A515)=0,"",IF(E515="3E","3E",IF(E515="","I",LOOKUP(E515/G$2,{0,0.4,0.45,0.5,0.55,0.6,0.65,0.7,0.75,0.8,1},{"F","D","C","C+","B-","B","B+","A-","A","A+"}))))</f>
        <v/>
      </c>
      <c r="G515" s="99" t="str">
        <f>IF(COUNT($A515)=0,"",IF(E515="","--",IF(E515="3E","3E",LOOKUP(E515/G$2,{0,0.4,0.45,0.5,0.55,0.6,0.65,0.7,0.75,0.8,1},{0,2,2.25,2.5,2.75,3,3.25,3.5,3.75,4}))))</f>
        <v/>
      </c>
      <c r="H515" s="5" t="str">
        <f>IF(COUNT($A515)=0,"",IF($A515&lt;&gt;DR!$B517,"ERR",DR!Z517))</f>
        <v/>
      </c>
      <c r="I515" s="2" t="str">
        <f>IF(COUNT($A515)=0,"",IF(H515="3E","3E",IF(H515="","I",LOOKUP(H515/J$2,{0,0.4,0.45,0.5,0.55,0.6,0.65,0.7,0.75,0.8,1},{"F","D","C","C+","B-","B","B+","A-","A","A+"}))))</f>
        <v/>
      </c>
      <c r="J515" s="99" t="str">
        <f>IF(COUNT($A515)=0,"",IF(H515="","--",IF(H515="3E","3E",LOOKUP(H515/J$2,{0,0.4,0.45,0.5,0.55,0.6,0.65,0.7,0.75,0.8,1},{0,2,2.25,2.5,2.75,3,3.25,3.5,3.75,4}))))</f>
        <v/>
      </c>
      <c r="K515" s="5" t="str">
        <f>IF(COUNT($A515)=0,"",IF($A515&lt;&gt;DR!$B517,"ERR",DR!AH517))</f>
        <v/>
      </c>
      <c r="L515" s="2" t="str">
        <f>IF(COUNT($A515)=0,"",IF(K515="3E","3E",IF(K515="","I",LOOKUP(K515/M$2,{0,0.4,0.45,0.5,0.55,0.6,0.65,0.7,0.75,0.8,1},{"F","D","C","C+","B-","B","B+","A-","A","A+"}))))</f>
        <v/>
      </c>
      <c r="M515" s="99" t="str">
        <f>IF(COUNT($A515)=0,"",IF(K515="","--",IF(K515="3E","3E",LOOKUP(K515/M$2,{0,0.4,0.45,0.5,0.55,0.6,0.65,0.7,0.75,0.8,1},{0,2,2.25,2.5,2.75,3,3.25,3.5,3.75,4}))))</f>
        <v/>
      </c>
      <c r="N515" s="5" t="str">
        <f>IF(COUNT($A515)=0,"",IF($A515&lt;&gt;DR!$B517,"ERR",DR!AP517))</f>
        <v/>
      </c>
      <c r="O515" s="2" t="str">
        <f>IF(COUNT($A515)=0,"",IF(N515="3E","3E",IF(N515="","I",LOOKUP(N515/P$2,{0,0.4,0.45,0.5,0.55,0.6,0.65,0.7,0.75,0.8,1},{"F","D","C","C+","B-","B","B+","A-","A","A+"}))))</f>
        <v/>
      </c>
      <c r="P515" s="99" t="str">
        <f>IF(COUNT($A515)=0,"",IF(N515="","--",IF(N515="3E","3E",LOOKUP(N515/P$2,{0,0.4,0.45,0.5,0.55,0.6,0.65,0.7,0.75,0.8,1},{0,2,2.25,2.5,2.75,3,3.25,3.5,3.75,4}))))</f>
        <v/>
      </c>
      <c r="Q515" s="5" t="str">
        <f>IF(COUNT($A515)=0,"",IF($A515&lt;&gt;DR!$B517,"ERR",DR!AX517))</f>
        <v/>
      </c>
      <c r="R515" s="2" t="str">
        <f>IF(COUNT($A515)=0,"",IF(Q515="3E","3E",IF(Q515="","I",LOOKUP(Q515/S$2,{0,0.4,0.45,0.5,0.55,0.6,0.65,0.7,0.75,0.8,1},{"F","D","C","C+","B-","B","B+","A-","A","A+"}))))</f>
        <v/>
      </c>
      <c r="S515" s="99" t="str">
        <f>IF(COUNT($A515)=0,"",IF(Q515="","--",IF(Q515="3E","3E",LOOKUP(Q515/S$2,{0,0.4,0.45,0.5,0.55,0.6,0.65,0.7,0.75,0.8,1},{0,2,2.25,2.5,2.75,3,3.25,3.5,3.75,4}))))</f>
        <v/>
      </c>
      <c r="T515" s="5" t="str">
        <f>IF(OR(COUNT($A515)=0,DR!BZ517=""),"",IF($A515&lt;&gt;DR!$B517,"ERR",DR!BZ517))</f>
        <v/>
      </c>
      <c r="U515" s="2" t="str">
        <f>IF(COUNT($A515)=0,"",IF(T515="3E","3E",IF(T515="","I",LOOKUP(T515/V$2,{0,0.4,0.45,0.5,0.55,0.6,0.65,0.7,0.75,0.8,1},{"F","D","C","C+","B-","B","B+","A-","A","A+"}))))</f>
        <v/>
      </c>
      <c r="V515" s="99" t="str">
        <f>IF(COUNT($A515)=0,"",IF(T515="","--",IF(T515="3E","3E",LOOKUP(T515/V$2,{0,0.4,0.45,0.5,0.55,0.6,0.65,0.7,0.75,0.8,1},{0,2,2.25,2.5,2.75,3,3.25,3.5,3.75,4}))))</f>
        <v/>
      </c>
      <c r="W515" s="5" t="str">
        <f>IF(COUNT($A515)=0,"",IF($A515&lt;&gt;DR!$B517,"ERR",IF(DR!$A517="IM",DR!CL517,DR!CK517)))</f>
        <v/>
      </c>
      <c r="X515" s="2" t="str">
        <f>IF(COUNT($A515)=0,"",IF(W515="3E","3E",IF(W515="","I",LOOKUP(W515/Y$2,{0,0.4,0.45,0.5,0.55,0.6,0.65,0.7,0.75,0.8,1},{"F","D","C","C+","B-","B","B+","A-","A","A+"}))))</f>
        <v/>
      </c>
      <c r="Y515" s="99" t="str">
        <f>IF(COUNT($A515)=0,"",IF(W515="","--",IF(W515="3E","3E",LOOKUP(W515/Y$2,{0,0.4,0.45,0.5,0.55,0.6,0.65,0.7,0.75,0.8,1},{0,2,2.25,2.5,2.75,3,3.25,3.5,3.75,4}))))</f>
        <v/>
      </c>
      <c r="Z515" s="5" t="str">
        <f>IF(COUNT($A515)=0,"",IF($A515&lt;&gt;DR!$B517,"ERR",DR!BF517))</f>
        <v/>
      </c>
      <c r="AA515" s="2" t="str">
        <f>IF(COUNT($A515)=0,"",IF(Z515="3E","3E",IF(Z515="","I",LOOKUP(Z515/AB$2,{0,0.4,0.45,0.5,0.55,0.6,0.65,0.7,0.75,0.8,1},{"F","D","C","C+","B-","B","B+","A-","A","A+"}))))</f>
        <v/>
      </c>
      <c r="AB515" s="99" t="str">
        <f>IF(COUNT($A515)=0,"",IF(Z515="","--",IF(Z515="3E","3E",LOOKUP(Z515/AB$2,{0,0.4,0.45,0.5,0.55,0.6,0.65,0.7,0.75,0.8,1},{0,2,2.25,2.5,2.75,3,3.25,3.5,3.75,4}))))</f>
        <v/>
      </c>
      <c r="AC515" s="5" t="str">
        <f>IF(COUNT($A515)=0,"",IF($A515&lt;&gt;DR!$B517,"ERR",DR!BG517))</f>
        <v/>
      </c>
      <c r="AD515" s="2" t="str">
        <f>IF(COUNT($A515)=0,"",IF(AC515="3E","3E",IF(AC515="","I",LOOKUP(AC515/AE$2,{0,0.4,0.45,0.5,0.55,0.6,0.65,0.7,0.75,0.8,1},{"F","D","C","C+","B-","B","B+","A-","A","A+"}))))</f>
        <v/>
      </c>
      <c r="AE515" s="99" t="str">
        <f>IF(COUNT($A515)=0,"",IF(AC515="","--",IF(AC515="3E","3E",LOOKUP(AC515/AE$2,{0,0.4,0.45,0.5,0.55,0.6,0.65,0.7,0.75,0.8,1},{0,2,2.25,2.5,2.75,3,3.25,3.5,3.75,4}))))</f>
        <v/>
      </c>
      <c r="AF515" s="5" t="str">
        <f>IF(COUNT($A515)=0,"",IF($A515&lt;&gt;DR!$B517,"ERR",DR!BQ517))</f>
        <v/>
      </c>
      <c r="AG515" s="2" t="str">
        <f>IF(COUNT($A515)=0,"",IF(AF515="3E","3E",IF(AF515="","I",LOOKUP(AF515/AH$2,{0,0.4,0.45,0.5,0.55,0.6,0.65,0.7,0.75,0.8,1},{"F","D","C","C+","B-","B","B+","A-","A","A+"}))))</f>
        <v/>
      </c>
      <c r="AH515" s="99" t="str">
        <f>IF(COUNT($A515)=0,"",IF(AF515="","--",IF(AF515="3E","3E",LOOKUP(AF515/AH$2,{0,0.4,0.45,0.5,0.55,0.6,0.65,0.7,0.75,0.8,1},{0,2,2.25,2.5,2.75,3,3.25,3.5,3.75,4}))))</f>
        <v/>
      </c>
      <c r="AI515" s="5" t="str">
        <f>IF(COUNT($A515)=0,"",IF($A515&lt;&gt;DR!$B517,"ERR",DR!BY517))</f>
        <v/>
      </c>
      <c r="AJ515" s="2" t="str">
        <f>IF(COUNT($A515)=0,"",IF(AI515="3E","3E",IF(AI515="","I",LOOKUP(AI515/AK$2,{0,0.4,0.45,0.5,0.55,0.6,0.65,0.7,0.75,0.8,1},{"F","D","C","C+","B-","B","B+","A-","A","A+"}))))</f>
        <v/>
      </c>
      <c r="AK515" s="103" t="str">
        <f>IF(COUNT($A515)=0,"",IF(AI515="","--",IF(AI515="3E","3E",LOOKUP(AI515/AK$2,{0,0.4,0.45,0.5,0.55,0.6,0.65,0.7,0.75,0.8,1},{0,2,2.25,2.5,2.75,3,3.25,3.5,3.75,4}))))</f>
        <v/>
      </c>
      <c r="AL515" s="94" t="str">
        <f>IFERROR(IF(COUNT($A515)=0,"",IF(COUNT(W515)=0,"--",IF(COUNTIF(B515:AK515,"3E")&gt;0,"3E",SUM(IF(D515&gt;=2,D515*$D$3),IF(G515&gt;=2,G515*$G$3),IF(J515&gt;=2,J515*$J$3),IF(M515&gt;=2,M515*$M$3),IF(P515&gt;=2,P515*$P$3),IF(S515&gt;=2,S515*$S$3),IF(V515&gt;=2,V515*$V$3),IF(Y515&gt;=2,Y515*$Y$3),IF(AB515&gt;=2,AB515*$AB$3),IF(AE515&gt;=2,AE515*$AE$3),IF(AH515&gt;=2,AH515*$AH$3),IF(AK515&gt;=2,AK515*$AK$3))))),"")</f>
        <v/>
      </c>
      <c r="AM515" s="4" t="str">
        <f>IF(COUNT($A515)=0,"",IF(COUNT(W515)=0,"--",IF(COUNTIF(B515:Y515,"3E")&gt;0,"3E",TRUNC(SUM(IF(N(D515)&gt;=2,D$3*D515,0),IF(N(G515)&gt;=2,G$3*G515,0),IF(N(J515)&gt;=2,J$3*J515,0),IF(N(M515)&gt;=2,M$3*M515,0),IF(N(P515)&gt;=2,P$3*P515,0),IF(N(S515)&gt;=2,S$3*S515,0),IF(N(AB515)&gt;=2,AB$3*AB515,0),IF(N(AE515)&gt;=2,AE$3*AE515,0),IF(N(AH515)&gt;=2,AH$3*AH515,0),IF(N(V515)&gt;=2,V$3*V515,0),IF(N(Y515)&gt;=2,Y$3*Y515,0))/TCP,3))))</f>
        <v/>
      </c>
      <c r="AN515" s="2" t="str">
        <f>IFERROR(IF(COUNT($A515)=0,"",IF(COUNT(W515)=0,"--",IF(COUNTIF(B515:AK515,"3E")&gt;0,"3E",SUM(IF(D515&gt;=2,$D$3),IF(G515&gt;=2,$G$3),IF(J515&gt;=2,$J$3),IF(M515&gt;=2,$M$3),IF(P515&gt;=2,$P$3),IF(S515&gt;=2,$S$3),IF(V515&gt;=2,$V$3),IF(Y515&gt;=2,$Y$3),IF(AB515&gt;=2,$AB$3),IF(AE515&gt;=2,$AE$3),IF(AH515&gt;=2,$AH$3),IF(AK515&gt;=2,$AK$3))))),"")</f>
        <v/>
      </c>
      <c r="AO515" s="2" t="str">
        <f>IF(AM515="3E","3E",IF(COUNT($A515)=0,"",IF(COUNT(AK515)=0,"I",LOOKUP(AM515,{0,2,2.25,2.5,2.75,3,3.25,3.5,3.75,4},{"F","D","C","C+","B-","B","B+","A-","A","A+"}))))</f>
        <v/>
      </c>
      <c r="AP515" s="2" t="str">
        <f>IF(AM515="3E","3E",IF(OR(COUNT($A515)=0,COUNT(W515)=0),"",IF(AND(Y515&gt;=2,AM515&gt;=2,AN515&gt;=28),"PASS","FAIL")))</f>
        <v/>
      </c>
      <c r="AQ515" s="2" t="str">
        <f>IF(COUNT($A515)=0,"",IF(AP515="3E","3E",IF(AP515="PASS",CONCATENATE(IF(N(D515)&lt;2,"411F,",""),IF(N(G515)&lt;2,"412F,",""),IF(N(J515)&lt;2,"413F,",""),IF(N(M515)&lt;2,"421F,",""),IF(N(P515)&lt;2,"422F,",""),IF(N(S515)&lt;2,"423F,",""),IF(N(AB515)&lt;2,"431F,",""),IF(N(AE515)&lt;2,"432F,",""),IF(N(AH515)&lt;2,"433F,","")),"")))</f>
        <v/>
      </c>
      <c r="AR515" s="6" t="str">
        <f t="shared" si="8"/>
        <v/>
      </c>
    </row>
    <row r="516" spans="1:44" ht="18.95" customHeight="1" x14ac:dyDescent="0.25">
      <c r="A516" s="93" t="str">
        <f>IF(DR!$B518="","",DR!$B518)</f>
        <v/>
      </c>
      <c r="B516" s="5" t="str">
        <f>IF(COUNT($A516)=0,"",IF($A516&lt;&gt;DR!$B518,"ERR",DR!J518))</f>
        <v/>
      </c>
      <c r="C516" s="2" t="str">
        <f>IF(COUNT($A516)=0,"",IF(B516="3E","3E",IF(B516="","I",LOOKUP(B516/D$2,{0,0.4,0.45,0.5,0.55,0.6,0.65,0.7,0.75,0.8,1},{"F","D","C","C+","B-","B","B+","A-","A","A+"}))))</f>
        <v/>
      </c>
      <c r="D516" s="99" t="str">
        <f>IF(COUNT($A516)=0,"",IF(B516="","--",IF(B516="3E","3E",LOOKUP(B516/D$2,{0,0.4,0.45,0.5,0.55,0.6,0.65,0.7,0.75,0.8,1},{0,2,2.25,2.5,2.75,3,3.25,3.5,3.75,4}))))</f>
        <v/>
      </c>
      <c r="E516" s="5" t="str">
        <f>IF(COUNT($A516)=0,"",IF($A516&lt;&gt;DR!$B518,"ERR",DR!R518))</f>
        <v/>
      </c>
      <c r="F516" s="2" t="str">
        <f>IF(COUNT($A516)=0,"",IF(E516="3E","3E",IF(E516="","I",LOOKUP(E516/G$2,{0,0.4,0.45,0.5,0.55,0.6,0.65,0.7,0.75,0.8,1},{"F","D","C","C+","B-","B","B+","A-","A","A+"}))))</f>
        <v/>
      </c>
      <c r="G516" s="99" t="str">
        <f>IF(COUNT($A516)=0,"",IF(E516="","--",IF(E516="3E","3E",LOOKUP(E516/G$2,{0,0.4,0.45,0.5,0.55,0.6,0.65,0.7,0.75,0.8,1},{0,2,2.25,2.5,2.75,3,3.25,3.5,3.75,4}))))</f>
        <v/>
      </c>
      <c r="H516" s="5" t="str">
        <f>IF(COUNT($A516)=0,"",IF($A516&lt;&gt;DR!$B518,"ERR",DR!Z518))</f>
        <v/>
      </c>
      <c r="I516" s="2" t="str">
        <f>IF(COUNT($A516)=0,"",IF(H516="3E","3E",IF(H516="","I",LOOKUP(H516/J$2,{0,0.4,0.45,0.5,0.55,0.6,0.65,0.7,0.75,0.8,1},{"F","D","C","C+","B-","B","B+","A-","A","A+"}))))</f>
        <v/>
      </c>
      <c r="J516" s="99" t="str">
        <f>IF(COUNT($A516)=0,"",IF(H516="","--",IF(H516="3E","3E",LOOKUP(H516/J$2,{0,0.4,0.45,0.5,0.55,0.6,0.65,0.7,0.75,0.8,1},{0,2,2.25,2.5,2.75,3,3.25,3.5,3.75,4}))))</f>
        <v/>
      </c>
      <c r="K516" s="5" t="str">
        <f>IF(COUNT($A516)=0,"",IF($A516&lt;&gt;DR!$B518,"ERR",DR!AH518))</f>
        <v/>
      </c>
      <c r="L516" s="2" t="str">
        <f>IF(COUNT($A516)=0,"",IF(K516="3E","3E",IF(K516="","I",LOOKUP(K516/M$2,{0,0.4,0.45,0.5,0.55,0.6,0.65,0.7,0.75,0.8,1},{"F","D","C","C+","B-","B","B+","A-","A","A+"}))))</f>
        <v/>
      </c>
      <c r="M516" s="99" t="str">
        <f>IF(COUNT($A516)=0,"",IF(K516="","--",IF(K516="3E","3E",LOOKUP(K516/M$2,{0,0.4,0.45,0.5,0.55,0.6,0.65,0.7,0.75,0.8,1},{0,2,2.25,2.5,2.75,3,3.25,3.5,3.75,4}))))</f>
        <v/>
      </c>
      <c r="N516" s="5" t="str">
        <f>IF(COUNT($A516)=0,"",IF($A516&lt;&gt;DR!$B518,"ERR",DR!AP518))</f>
        <v/>
      </c>
      <c r="O516" s="2" t="str">
        <f>IF(COUNT($A516)=0,"",IF(N516="3E","3E",IF(N516="","I",LOOKUP(N516/P$2,{0,0.4,0.45,0.5,0.55,0.6,0.65,0.7,0.75,0.8,1},{"F","D","C","C+","B-","B","B+","A-","A","A+"}))))</f>
        <v/>
      </c>
      <c r="P516" s="99" t="str">
        <f>IF(COUNT($A516)=0,"",IF(N516="","--",IF(N516="3E","3E",LOOKUP(N516/P$2,{0,0.4,0.45,0.5,0.55,0.6,0.65,0.7,0.75,0.8,1},{0,2,2.25,2.5,2.75,3,3.25,3.5,3.75,4}))))</f>
        <v/>
      </c>
      <c r="Q516" s="5" t="str">
        <f>IF(COUNT($A516)=0,"",IF($A516&lt;&gt;DR!$B518,"ERR",DR!AX518))</f>
        <v/>
      </c>
      <c r="R516" s="2" t="str">
        <f>IF(COUNT($A516)=0,"",IF(Q516="3E","3E",IF(Q516="","I",LOOKUP(Q516/S$2,{0,0.4,0.45,0.5,0.55,0.6,0.65,0.7,0.75,0.8,1},{"F","D","C","C+","B-","B","B+","A-","A","A+"}))))</f>
        <v/>
      </c>
      <c r="S516" s="99" t="str">
        <f>IF(COUNT($A516)=0,"",IF(Q516="","--",IF(Q516="3E","3E",LOOKUP(Q516/S$2,{0,0.4,0.45,0.5,0.55,0.6,0.65,0.7,0.75,0.8,1},{0,2,2.25,2.5,2.75,3,3.25,3.5,3.75,4}))))</f>
        <v/>
      </c>
      <c r="T516" s="5" t="str">
        <f>IF(OR(COUNT($A516)=0,DR!BZ518=""),"",IF($A516&lt;&gt;DR!$B518,"ERR",DR!BZ518))</f>
        <v/>
      </c>
      <c r="U516" s="2" t="str">
        <f>IF(COUNT($A516)=0,"",IF(T516="3E","3E",IF(T516="","I",LOOKUP(T516/V$2,{0,0.4,0.45,0.5,0.55,0.6,0.65,0.7,0.75,0.8,1},{"F","D","C","C+","B-","B","B+","A-","A","A+"}))))</f>
        <v/>
      </c>
      <c r="V516" s="99" t="str">
        <f>IF(COUNT($A516)=0,"",IF(T516="","--",IF(T516="3E","3E",LOOKUP(T516/V$2,{0,0.4,0.45,0.5,0.55,0.6,0.65,0.7,0.75,0.8,1},{0,2,2.25,2.5,2.75,3,3.25,3.5,3.75,4}))))</f>
        <v/>
      </c>
      <c r="W516" s="5" t="str">
        <f>IF(COUNT($A516)=0,"",IF($A516&lt;&gt;DR!$B518,"ERR",IF(DR!$A518="IM",DR!CL518,DR!CK518)))</f>
        <v/>
      </c>
      <c r="X516" s="2" t="str">
        <f>IF(COUNT($A516)=0,"",IF(W516="3E","3E",IF(W516="","I",LOOKUP(W516/Y$2,{0,0.4,0.45,0.5,0.55,0.6,0.65,0.7,0.75,0.8,1},{"F","D","C","C+","B-","B","B+","A-","A","A+"}))))</f>
        <v/>
      </c>
      <c r="Y516" s="99" t="str">
        <f>IF(COUNT($A516)=0,"",IF(W516="","--",IF(W516="3E","3E",LOOKUP(W516/Y$2,{0,0.4,0.45,0.5,0.55,0.6,0.65,0.7,0.75,0.8,1},{0,2,2.25,2.5,2.75,3,3.25,3.5,3.75,4}))))</f>
        <v/>
      </c>
      <c r="Z516" s="5" t="str">
        <f>IF(COUNT($A516)=0,"",IF($A516&lt;&gt;DR!$B518,"ERR",DR!BF518))</f>
        <v/>
      </c>
      <c r="AA516" s="2" t="str">
        <f>IF(COUNT($A516)=0,"",IF(Z516="3E","3E",IF(Z516="","I",LOOKUP(Z516/AB$2,{0,0.4,0.45,0.5,0.55,0.6,0.65,0.7,0.75,0.8,1},{"F","D","C","C+","B-","B","B+","A-","A","A+"}))))</f>
        <v/>
      </c>
      <c r="AB516" s="99" t="str">
        <f>IF(COUNT($A516)=0,"",IF(Z516="","--",IF(Z516="3E","3E",LOOKUP(Z516/AB$2,{0,0.4,0.45,0.5,0.55,0.6,0.65,0.7,0.75,0.8,1},{0,2,2.25,2.5,2.75,3,3.25,3.5,3.75,4}))))</f>
        <v/>
      </c>
      <c r="AC516" s="5" t="str">
        <f>IF(COUNT($A516)=0,"",IF($A516&lt;&gt;DR!$B518,"ERR",DR!BG518))</f>
        <v/>
      </c>
      <c r="AD516" s="2" t="str">
        <f>IF(COUNT($A516)=0,"",IF(AC516="3E","3E",IF(AC516="","I",LOOKUP(AC516/AE$2,{0,0.4,0.45,0.5,0.55,0.6,0.65,0.7,0.75,0.8,1},{"F","D","C","C+","B-","B","B+","A-","A","A+"}))))</f>
        <v/>
      </c>
      <c r="AE516" s="99" t="str">
        <f>IF(COUNT($A516)=0,"",IF(AC516="","--",IF(AC516="3E","3E",LOOKUP(AC516/AE$2,{0,0.4,0.45,0.5,0.55,0.6,0.65,0.7,0.75,0.8,1},{0,2,2.25,2.5,2.75,3,3.25,3.5,3.75,4}))))</f>
        <v/>
      </c>
      <c r="AF516" s="5" t="str">
        <f>IF(COUNT($A516)=0,"",IF($A516&lt;&gt;DR!$B518,"ERR",DR!BQ518))</f>
        <v/>
      </c>
      <c r="AG516" s="2" t="str">
        <f>IF(COUNT($A516)=0,"",IF(AF516="3E","3E",IF(AF516="","I",LOOKUP(AF516/AH$2,{0,0.4,0.45,0.5,0.55,0.6,0.65,0.7,0.75,0.8,1},{"F","D","C","C+","B-","B","B+","A-","A","A+"}))))</f>
        <v/>
      </c>
      <c r="AH516" s="99" t="str">
        <f>IF(COUNT($A516)=0,"",IF(AF516="","--",IF(AF516="3E","3E",LOOKUP(AF516/AH$2,{0,0.4,0.45,0.5,0.55,0.6,0.65,0.7,0.75,0.8,1},{0,2,2.25,2.5,2.75,3,3.25,3.5,3.75,4}))))</f>
        <v/>
      </c>
      <c r="AI516" s="5" t="str">
        <f>IF(COUNT($A516)=0,"",IF($A516&lt;&gt;DR!$B518,"ERR",DR!BY518))</f>
        <v/>
      </c>
      <c r="AJ516" s="2" t="str">
        <f>IF(COUNT($A516)=0,"",IF(AI516="3E","3E",IF(AI516="","I",LOOKUP(AI516/AK$2,{0,0.4,0.45,0.5,0.55,0.6,0.65,0.7,0.75,0.8,1},{"F","D","C","C+","B-","B","B+","A-","A","A+"}))))</f>
        <v/>
      </c>
      <c r="AK516" s="103" t="str">
        <f>IF(COUNT($A516)=0,"",IF(AI516="","--",IF(AI516="3E","3E",LOOKUP(AI516/AK$2,{0,0.4,0.45,0.5,0.55,0.6,0.65,0.7,0.75,0.8,1},{0,2,2.25,2.5,2.75,3,3.25,3.5,3.75,4}))))</f>
        <v/>
      </c>
      <c r="AL516" s="94" t="str">
        <f>IFERROR(IF(COUNT($A516)=0,"",IF(COUNT(W516)=0,"--",IF(COUNTIF(B516:AK516,"3E")&gt;0,"3E",SUM(IF(D516&gt;=2,D516*$D$3),IF(G516&gt;=2,G516*$G$3),IF(J516&gt;=2,J516*$J$3),IF(M516&gt;=2,M516*$M$3),IF(P516&gt;=2,P516*$P$3),IF(S516&gt;=2,S516*$S$3),IF(V516&gt;=2,V516*$V$3),IF(Y516&gt;=2,Y516*$Y$3),IF(AB516&gt;=2,AB516*$AB$3),IF(AE516&gt;=2,AE516*$AE$3),IF(AH516&gt;=2,AH516*$AH$3),IF(AK516&gt;=2,AK516*$AK$3))))),"")</f>
        <v/>
      </c>
      <c r="AM516" s="4" t="str">
        <f>IF(COUNT($A516)=0,"",IF(COUNT(W516)=0,"--",IF(COUNTIF(B516:Y516,"3E")&gt;0,"3E",TRUNC(SUM(IF(N(D516)&gt;=2,D$3*D516,0),IF(N(G516)&gt;=2,G$3*G516,0),IF(N(J516)&gt;=2,J$3*J516,0),IF(N(M516)&gt;=2,M$3*M516,0),IF(N(P516)&gt;=2,P$3*P516,0),IF(N(S516)&gt;=2,S$3*S516,0),IF(N(AB516)&gt;=2,AB$3*AB516,0),IF(N(AE516)&gt;=2,AE$3*AE516,0),IF(N(AH516)&gt;=2,AH$3*AH516,0),IF(N(V516)&gt;=2,V$3*V516,0),IF(N(Y516)&gt;=2,Y$3*Y516,0))/TCP,3))))</f>
        <v/>
      </c>
      <c r="AN516" s="2" t="str">
        <f>IFERROR(IF(COUNT($A516)=0,"",IF(COUNT(W516)=0,"--",IF(COUNTIF(B516:AK516,"3E")&gt;0,"3E",SUM(IF(D516&gt;=2,$D$3),IF(G516&gt;=2,$G$3),IF(J516&gt;=2,$J$3),IF(M516&gt;=2,$M$3),IF(P516&gt;=2,$P$3),IF(S516&gt;=2,$S$3),IF(V516&gt;=2,$V$3),IF(Y516&gt;=2,$Y$3),IF(AB516&gt;=2,$AB$3),IF(AE516&gt;=2,$AE$3),IF(AH516&gt;=2,$AH$3),IF(AK516&gt;=2,$AK$3))))),"")</f>
        <v/>
      </c>
      <c r="AO516" s="2" t="str">
        <f>IF(AM516="3E","3E",IF(COUNT($A516)=0,"",IF(COUNT(AK516)=0,"I",LOOKUP(AM516,{0,2,2.25,2.5,2.75,3,3.25,3.5,3.75,4},{"F","D","C","C+","B-","B","B+","A-","A","A+"}))))</f>
        <v/>
      </c>
      <c r="AP516" s="2" t="str">
        <f>IF(AM516="3E","3E",IF(OR(COUNT($A516)=0,COUNT(W516)=0),"",IF(AND(Y516&gt;=2,AM516&gt;=2,AN516&gt;=28),"PASS","FAIL")))</f>
        <v/>
      </c>
      <c r="AQ516" s="2" t="str">
        <f>IF(COUNT($A516)=0,"",IF(AP516="3E","3E",IF(AP516="PASS",CONCATENATE(IF(N(D516)&lt;2,"411F,",""),IF(N(G516)&lt;2,"412F,",""),IF(N(J516)&lt;2,"413F,",""),IF(N(M516)&lt;2,"421F,",""),IF(N(P516)&lt;2,"422F,",""),IF(N(S516)&lt;2,"423F,",""),IF(N(AB516)&lt;2,"431F,",""),IF(N(AE516)&lt;2,"432F,",""),IF(N(AH516)&lt;2,"433F,","")),"")))</f>
        <v/>
      </c>
      <c r="AR516" s="6" t="str">
        <f t="shared" si="8"/>
        <v/>
      </c>
    </row>
    <row r="517" spans="1:44" ht="18.95" customHeight="1" x14ac:dyDescent="0.25">
      <c r="A517" s="93" t="str">
        <f>IF(DR!$B519="","",DR!$B519)</f>
        <v/>
      </c>
      <c r="B517" s="5" t="str">
        <f>IF(COUNT($A517)=0,"",IF($A517&lt;&gt;DR!$B519,"ERR",DR!J519))</f>
        <v/>
      </c>
      <c r="C517" s="2" t="str">
        <f>IF(COUNT($A517)=0,"",IF(B517="3E","3E",IF(B517="","I",LOOKUP(B517/D$2,{0,0.4,0.45,0.5,0.55,0.6,0.65,0.7,0.75,0.8,1},{"F","D","C","C+","B-","B","B+","A-","A","A+"}))))</f>
        <v/>
      </c>
      <c r="D517" s="99" t="str">
        <f>IF(COUNT($A517)=0,"",IF(B517="","--",IF(B517="3E","3E",LOOKUP(B517/D$2,{0,0.4,0.45,0.5,0.55,0.6,0.65,0.7,0.75,0.8,1},{0,2,2.25,2.5,2.75,3,3.25,3.5,3.75,4}))))</f>
        <v/>
      </c>
      <c r="E517" s="5" t="str">
        <f>IF(COUNT($A517)=0,"",IF($A517&lt;&gt;DR!$B519,"ERR",DR!R519))</f>
        <v/>
      </c>
      <c r="F517" s="2" t="str">
        <f>IF(COUNT($A517)=0,"",IF(E517="3E","3E",IF(E517="","I",LOOKUP(E517/G$2,{0,0.4,0.45,0.5,0.55,0.6,0.65,0.7,0.75,0.8,1},{"F","D","C","C+","B-","B","B+","A-","A","A+"}))))</f>
        <v/>
      </c>
      <c r="G517" s="99" t="str">
        <f>IF(COUNT($A517)=0,"",IF(E517="","--",IF(E517="3E","3E",LOOKUP(E517/G$2,{0,0.4,0.45,0.5,0.55,0.6,0.65,0.7,0.75,0.8,1},{0,2,2.25,2.5,2.75,3,3.25,3.5,3.75,4}))))</f>
        <v/>
      </c>
      <c r="H517" s="5" t="str">
        <f>IF(COUNT($A517)=0,"",IF($A517&lt;&gt;DR!$B519,"ERR",DR!Z519))</f>
        <v/>
      </c>
      <c r="I517" s="2" t="str">
        <f>IF(COUNT($A517)=0,"",IF(H517="3E","3E",IF(H517="","I",LOOKUP(H517/J$2,{0,0.4,0.45,0.5,0.55,0.6,0.65,0.7,0.75,0.8,1},{"F","D","C","C+","B-","B","B+","A-","A","A+"}))))</f>
        <v/>
      </c>
      <c r="J517" s="99" t="str">
        <f>IF(COUNT($A517)=0,"",IF(H517="","--",IF(H517="3E","3E",LOOKUP(H517/J$2,{0,0.4,0.45,0.5,0.55,0.6,0.65,0.7,0.75,0.8,1},{0,2,2.25,2.5,2.75,3,3.25,3.5,3.75,4}))))</f>
        <v/>
      </c>
      <c r="K517" s="5" t="str">
        <f>IF(COUNT($A517)=0,"",IF($A517&lt;&gt;DR!$B519,"ERR",DR!AH519))</f>
        <v/>
      </c>
      <c r="L517" s="2" t="str">
        <f>IF(COUNT($A517)=0,"",IF(K517="3E","3E",IF(K517="","I",LOOKUP(K517/M$2,{0,0.4,0.45,0.5,0.55,0.6,0.65,0.7,0.75,0.8,1},{"F","D","C","C+","B-","B","B+","A-","A","A+"}))))</f>
        <v/>
      </c>
      <c r="M517" s="99" t="str">
        <f>IF(COUNT($A517)=0,"",IF(K517="","--",IF(K517="3E","3E",LOOKUP(K517/M$2,{0,0.4,0.45,0.5,0.55,0.6,0.65,0.7,0.75,0.8,1},{0,2,2.25,2.5,2.75,3,3.25,3.5,3.75,4}))))</f>
        <v/>
      </c>
      <c r="N517" s="5" t="str">
        <f>IF(COUNT($A517)=0,"",IF($A517&lt;&gt;DR!$B519,"ERR",DR!AP519))</f>
        <v/>
      </c>
      <c r="O517" s="2" t="str">
        <f>IF(COUNT($A517)=0,"",IF(N517="3E","3E",IF(N517="","I",LOOKUP(N517/P$2,{0,0.4,0.45,0.5,0.55,0.6,0.65,0.7,0.75,0.8,1},{"F","D","C","C+","B-","B","B+","A-","A","A+"}))))</f>
        <v/>
      </c>
      <c r="P517" s="99" t="str">
        <f>IF(COUNT($A517)=0,"",IF(N517="","--",IF(N517="3E","3E",LOOKUP(N517/P$2,{0,0.4,0.45,0.5,0.55,0.6,0.65,0.7,0.75,0.8,1},{0,2,2.25,2.5,2.75,3,3.25,3.5,3.75,4}))))</f>
        <v/>
      </c>
      <c r="Q517" s="5" t="str">
        <f>IF(COUNT($A517)=0,"",IF($A517&lt;&gt;DR!$B519,"ERR",DR!AX519))</f>
        <v/>
      </c>
      <c r="R517" s="2" t="str">
        <f>IF(COUNT($A517)=0,"",IF(Q517="3E","3E",IF(Q517="","I",LOOKUP(Q517/S$2,{0,0.4,0.45,0.5,0.55,0.6,0.65,0.7,0.75,0.8,1},{"F","D","C","C+","B-","B","B+","A-","A","A+"}))))</f>
        <v/>
      </c>
      <c r="S517" s="99" t="str">
        <f>IF(COUNT($A517)=0,"",IF(Q517="","--",IF(Q517="3E","3E",LOOKUP(Q517/S$2,{0,0.4,0.45,0.5,0.55,0.6,0.65,0.7,0.75,0.8,1},{0,2,2.25,2.5,2.75,3,3.25,3.5,3.75,4}))))</f>
        <v/>
      </c>
      <c r="T517" s="5" t="str">
        <f>IF(OR(COUNT($A517)=0,DR!BZ519=""),"",IF($A517&lt;&gt;DR!$B519,"ERR",DR!BZ519))</f>
        <v/>
      </c>
      <c r="U517" s="2" t="str">
        <f>IF(COUNT($A517)=0,"",IF(T517="3E","3E",IF(T517="","I",LOOKUP(T517/V$2,{0,0.4,0.45,0.5,0.55,0.6,0.65,0.7,0.75,0.8,1},{"F","D","C","C+","B-","B","B+","A-","A","A+"}))))</f>
        <v/>
      </c>
      <c r="V517" s="99" t="str">
        <f>IF(COUNT($A517)=0,"",IF(T517="","--",IF(T517="3E","3E",LOOKUP(T517/V$2,{0,0.4,0.45,0.5,0.55,0.6,0.65,0.7,0.75,0.8,1},{0,2,2.25,2.5,2.75,3,3.25,3.5,3.75,4}))))</f>
        <v/>
      </c>
      <c r="W517" s="5" t="str">
        <f>IF(COUNT($A517)=0,"",IF($A517&lt;&gt;DR!$B519,"ERR",IF(DR!$A519="IM",DR!CL519,DR!CK519)))</f>
        <v/>
      </c>
      <c r="X517" s="2" t="str">
        <f>IF(COUNT($A517)=0,"",IF(W517="3E","3E",IF(W517="","I",LOOKUP(W517/Y$2,{0,0.4,0.45,0.5,0.55,0.6,0.65,0.7,0.75,0.8,1},{"F","D","C","C+","B-","B","B+","A-","A","A+"}))))</f>
        <v/>
      </c>
      <c r="Y517" s="99" t="str">
        <f>IF(COUNT($A517)=0,"",IF(W517="","--",IF(W517="3E","3E",LOOKUP(W517/Y$2,{0,0.4,0.45,0.5,0.55,0.6,0.65,0.7,0.75,0.8,1},{0,2,2.25,2.5,2.75,3,3.25,3.5,3.75,4}))))</f>
        <v/>
      </c>
      <c r="Z517" s="5" t="str">
        <f>IF(COUNT($A517)=0,"",IF($A517&lt;&gt;DR!$B519,"ERR",DR!BF519))</f>
        <v/>
      </c>
      <c r="AA517" s="2" t="str">
        <f>IF(COUNT($A517)=0,"",IF(Z517="3E","3E",IF(Z517="","I",LOOKUP(Z517/AB$2,{0,0.4,0.45,0.5,0.55,0.6,0.65,0.7,0.75,0.8,1},{"F","D","C","C+","B-","B","B+","A-","A","A+"}))))</f>
        <v/>
      </c>
      <c r="AB517" s="99" t="str">
        <f>IF(COUNT($A517)=0,"",IF(Z517="","--",IF(Z517="3E","3E",LOOKUP(Z517/AB$2,{0,0.4,0.45,0.5,0.55,0.6,0.65,0.7,0.75,0.8,1},{0,2,2.25,2.5,2.75,3,3.25,3.5,3.75,4}))))</f>
        <v/>
      </c>
      <c r="AC517" s="5" t="str">
        <f>IF(COUNT($A517)=0,"",IF($A517&lt;&gt;DR!$B519,"ERR",DR!BG519))</f>
        <v/>
      </c>
      <c r="AD517" s="2" t="str">
        <f>IF(COUNT($A517)=0,"",IF(AC517="3E","3E",IF(AC517="","I",LOOKUP(AC517/AE$2,{0,0.4,0.45,0.5,0.55,0.6,0.65,0.7,0.75,0.8,1},{"F","D","C","C+","B-","B","B+","A-","A","A+"}))))</f>
        <v/>
      </c>
      <c r="AE517" s="99" t="str">
        <f>IF(COUNT($A517)=0,"",IF(AC517="","--",IF(AC517="3E","3E",LOOKUP(AC517/AE$2,{0,0.4,0.45,0.5,0.55,0.6,0.65,0.7,0.75,0.8,1},{0,2,2.25,2.5,2.75,3,3.25,3.5,3.75,4}))))</f>
        <v/>
      </c>
      <c r="AF517" s="5" t="str">
        <f>IF(COUNT($A517)=0,"",IF($A517&lt;&gt;DR!$B519,"ERR",DR!BQ519))</f>
        <v/>
      </c>
      <c r="AG517" s="2" t="str">
        <f>IF(COUNT($A517)=0,"",IF(AF517="3E","3E",IF(AF517="","I",LOOKUP(AF517/AH$2,{0,0.4,0.45,0.5,0.55,0.6,0.65,0.7,0.75,0.8,1},{"F","D","C","C+","B-","B","B+","A-","A","A+"}))))</f>
        <v/>
      </c>
      <c r="AH517" s="99" t="str">
        <f>IF(COUNT($A517)=0,"",IF(AF517="","--",IF(AF517="3E","3E",LOOKUP(AF517/AH$2,{0,0.4,0.45,0.5,0.55,0.6,0.65,0.7,0.75,0.8,1},{0,2,2.25,2.5,2.75,3,3.25,3.5,3.75,4}))))</f>
        <v/>
      </c>
      <c r="AI517" s="5" t="str">
        <f>IF(COUNT($A517)=0,"",IF($A517&lt;&gt;DR!$B519,"ERR",DR!BY519))</f>
        <v/>
      </c>
      <c r="AJ517" s="2" t="str">
        <f>IF(COUNT($A517)=0,"",IF(AI517="3E","3E",IF(AI517="","I",LOOKUP(AI517/AK$2,{0,0.4,0.45,0.5,0.55,0.6,0.65,0.7,0.75,0.8,1},{"F","D","C","C+","B-","B","B+","A-","A","A+"}))))</f>
        <v/>
      </c>
      <c r="AK517" s="103" t="str">
        <f>IF(COUNT($A517)=0,"",IF(AI517="","--",IF(AI517="3E","3E",LOOKUP(AI517/AK$2,{0,0.4,0.45,0.5,0.55,0.6,0.65,0.7,0.75,0.8,1},{0,2,2.25,2.5,2.75,3,3.25,3.5,3.75,4}))))</f>
        <v/>
      </c>
      <c r="AL517" s="94" t="str">
        <f>IFERROR(IF(COUNT($A517)=0,"",IF(COUNT(W517)=0,"--",IF(COUNTIF(B517:AK517,"3E")&gt;0,"3E",SUM(IF(D517&gt;=2,D517*$D$3),IF(G517&gt;=2,G517*$G$3),IF(J517&gt;=2,J517*$J$3),IF(M517&gt;=2,M517*$M$3),IF(P517&gt;=2,P517*$P$3),IF(S517&gt;=2,S517*$S$3),IF(V517&gt;=2,V517*$V$3),IF(Y517&gt;=2,Y517*$Y$3),IF(AB517&gt;=2,AB517*$AB$3),IF(AE517&gt;=2,AE517*$AE$3),IF(AH517&gt;=2,AH517*$AH$3),IF(AK517&gt;=2,AK517*$AK$3))))),"")</f>
        <v/>
      </c>
      <c r="AM517" s="4" t="str">
        <f>IF(COUNT($A517)=0,"",IF(COUNT(W517)=0,"--",IF(COUNTIF(B517:Y517,"3E")&gt;0,"3E",TRUNC(SUM(IF(N(D517)&gt;=2,D$3*D517,0),IF(N(G517)&gt;=2,G$3*G517,0),IF(N(J517)&gt;=2,J$3*J517,0),IF(N(M517)&gt;=2,M$3*M517,0),IF(N(P517)&gt;=2,P$3*P517,0),IF(N(S517)&gt;=2,S$3*S517,0),IF(N(AB517)&gt;=2,AB$3*AB517,0),IF(N(AE517)&gt;=2,AE$3*AE517,0),IF(N(AH517)&gt;=2,AH$3*AH517,0),IF(N(V517)&gt;=2,V$3*V517,0),IF(N(Y517)&gt;=2,Y$3*Y517,0))/TCP,3))))</f>
        <v/>
      </c>
      <c r="AN517" s="2" t="str">
        <f>IFERROR(IF(COUNT($A517)=0,"",IF(COUNT(W517)=0,"--",IF(COUNTIF(B517:AK517,"3E")&gt;0,"3E",SUM(IF(D517&gt;=2,$D$3),IF(G517&gt;=2,$G$3),IF(J517&gt;=2,$J$3),IF(M517&gt;=2,$M$3),IF(P517&gt;=2,$P$3),IF(S517&gt;=2,$S$3),IF(V517&gt;=2,$V$3),IF(Y517&gt;=2,$Y$3),IF(AB517&gt;=2,$AB$3),IF(AE517&gt;=2,$AE$3),IF(AH517&gt;=2,$AH$3),IF(AK517&gt;=2,$AK$3))))),"")</f>
        <v/>
      </c>
      <c r="AO517" s="2" t="str">
        <f>IF(AM517="3E","3E",IF(COUNT($A517)=0,"",IF(COUNT(AK517)=0,"I",LOOKUP(AM517,{0,2,2.25,2.5,2.75,3,3.25,3.5,3.75,4},{"F","D","C","C+","B-","B","B+","A-","A","A+"}))))</f>
        <v/>
      </c>
      <c r="AP517" s="2" t="str">
        <f>IF(AM517="3E","3E",IF(OR(COUNT($A517)=0,COUNT(W517)=0),"",IF(AND(Y517&gt;=2,AM517&gt;=2,AN517&gt;=28),"PASS","FAIL")))</f>
        <v/>
      </c>
      <c r="AQ517" s="2" t="str">
        <f>IF(COUNT($A517)=0,"",IF(AP517="3E","3E",IF(AP517="PASS",CONCATENATE(IF(N(D517)&lt;2,"411F,",""),IF(N(G517)&lt;2,"412F,",""),IF(N(J517)&lt;2,"413F,",""),IF(N(M517)&lt;2,"421F,",""),IF(N(P517)&lt;2,"422F,",""),IF(N(S517)&lt;2,"423F,",""),IF(N(AB517)&lt;2,"431F,",""),IF(N(AE517)&lt;2,"432F,",""),IF(N(AH517)&lt;2,"433F,","")),"")))</f>
        <v/>
      </c>
      <c r="AR517" s="6" t="str">
        <f t="shared" si="8"/>
        <v/>
      </c>
    </row>
    <row r="518" spans="1:44" ht="18.95" customHeight="1" x14ac:dyDescent="0.25">
      <c r="A518" s="93" t="str">
        <f>IF(DR!$B520="","",DR!$B520)</f>
        <v/>
      </c>
      <c r="B518" s="5" t="str">
        <f>IF(COUNT($A518)=0,"",IF($A518&lt;&gt;DR!$B520,"ERR",DR!J520))</f>
        <v/>
      </c>
      <c r="C518" s="2" t="str">
        <f>IF(COUNT($A518)=0,"",IF(B518="3E","3E",IF(B518="","I",LOOKUP(B518/D$2,{0,0.4,0.45,0.5,0.55,0.6,0.65,0.7,0.75,0.8,1},{"F","D","C","C+","B-","B","B+","A-","A","A+"}))))</f>
        <v/>
      </c>
      <c r="D518" s="99" t="str">
        <f>IF(COUNT($A518)=0,"",IF(B518="","--",IF(B518="3E","3E",LOOKUP(B518/D$2,{0,0.4,0.45,0.5,0.55,0.6,0.65,0.7,0.75,0.8,1},{0,2,2.25,2.5,2.75,3,3.25,3.5,3.75,4}))))</f>
        <v/>
      </c>
      <c r="E518" s="5" t="str">
        <f>IF(COUNT($A518)=0,"",IF($A518&lt;&gt;DR!$B520,"ERR",DR!R520))</f>
        <v/>
      </c>
      <c r="F518" s="2" t="str">
        <f>IF(COUNT($A518)=0,"",IF(E518="3E","3E",IF(E518="","I",LOOKUP(E518/G$2,{0,0.4,0.45,0.5,0.55,0.6,0.65,0.7,0.75,0.8,1},{"F","D","C","C+","B-","B","B+","A-","A","A+"}))))</f>
        <v/>
      </c>
      <c r="G518" s="99" t="str">
        <f>IF(COUNT($A518)=0,"",IF(E518="","--",IF(E518="3E","3E",LOOKUP(E518/G$2,{0,0.4,0.45,0.5,0.55,0.6,0.65,0.7,0.75,0.8,1},{0,2,2.25,2.5,2.75,3,3.25,3.5,3.75,4}))))</f>
        <v/>
      </c>
      <c r="H518" s="5" t="str">
        <f>IF(COUNT($A518)=0,"",IF($A518&lt;&gt;DR!$B520,"ERR",DR!Z520))</f>
        <v/>
      </c>
      <c r="I518" s="2" t="str">
        <f>IF(COUNT($A518)=0,"",IF(H518="3E","3E",IF(H518="","I",LOOKUP(H518/J$2,{0,0.4,0.45,0.5,0.55,0.6,0.65,0.7,0.75,0.8,1},{"F","D","C","C+","B-","B","B+","A-","A","A+"}))))</f>
        <v/>
      </c>
      <c r="J518" s="99" t="str">
        <f>IF(COUNT($A518)=0,"",IF(H518="","--",IF(H518="3E","3E",LOOKUP(H518/J$2,{0,0.4,0.45,0.5,0.55,0.6,0.65,0.7,0.75,0.8,1},{0,2,2.25,2.5,2.75,3,3.25,3.5,3.75,4}))))</f>
        <v/>
      </c>
      <c r="K518" s="5" t="str">
        <f>IF(COUNT($A518)=0,"",IF($A518&lt;&gt;DR!$B520,"ERR",DR!AH520))</f>
        <v/>
      </c>
      <c r="L518" s="2" t="str">
        <f>IF(COUNT($A518)=0,"",IF(K518="3E","3E",IF(K518="","I",LOOKUP(K518/M$2,{0,0.4,0.45,0.5,0.55,0.6,0.65,0.7,0.75,0.8,1},{"F","D","C","C+","B-","B","B+","A-","A","A+"}))))</f>
        <v/>
      </c>
      <c r="M518" s="99" t="str">
        <f>IF(COUNT($A518)=0,"",IF(K518="","--",IF(K518="3E","3E",LOOKUP(K518/M$2,{0,0.4,0.45,0.5,0.55,0.6,0.65,0.7,0.75,0.8,1},{0,2,2.25,2.5,2.75,3,3.25,3.5,3.75,4}))))</f>
        <v/>
      </c>
      <c r="N518" s="5" t="str">
        <f>IF(COUNT($A518)=0,"",IF($A518&lt;&gt;DR!$B520,"ERR",DR!AP520))</f>
        <v/>
      </c>
      <c r="O518" s="2" t="str">
        <f>IF(COUNT($A518)=0,"",IF(N518="3E","3E",IF(N518="","I",LOOKUP(N518/P$2,{0,0.4,0.45,0.5,0.55,0.6,0.65,0.7,0.75,0.8,1},{"F","D","C","C+","B-","B","B+","A-","A","A+"}))))</f>
        <v/>
      </c>
      <c r="P518" s="99" t="str">
        <f>IF(COUNT($A518)=0,"",IF(N518="","--",IF(N518="3E","3E",LOOKUP(N518/P$2,{0,0.4,0.45,0.5,0.55,0.6,0.65,0.7,0.75,0.8,1},{0,2,2.25,2.5,2.75,3,3.25,3.5,3.75,4}))))</f>
        <v/>
      </c>
      <c r="Q518" s="5" t="str">
        <f>IF(COUNT($A518)=0,"",IF($A518&lt;&gt;DR!$B520,"ERR",DR!AX520))</f>
        <v/>
      </c>
      <c r="R518" s="2" t="str">
        <f>IF(COUNT($A518)=0,"",IF(Q518="3E","3E",IF(Q518="","I",LOOKUP(Q518/S$2,{0,0.4,0.45,0.5,0.55,0.6,0.65,0.7,0.75,0.8,1},{"F","D","C","C+","B-","B","B+","A-","A","A+"}))))</f>
        <v/>
      </c>
      <c r="S518" s="99" t="str">
        <f>IF(COUNT($A518)=0,"",IF(Q518="","--",IF(Q518="3E","3E",LOOKUP(Q518/S$2,{0,0.4,0.45,0.5,0.55,0.6,0.65,0.7,0.75,0.8,1},{0,2,2.25,2.5,2.75,3,3.25,3.5,3.75,4}))))</f>
        <v/>
      </c>
      <c r="T518" s="5" t="str">
        <f>IF(OR(COUNT($A518)=0,DR!BZ520=""),"",IF($A518&lt;&gt;DR!$B520,"ERR",DR!BZ520))</f>
        <v/>
      </c>
      <c r="U518" s="2" t="str">
        <f>IF(COUNT($A518)=0,"",IF(T518="3E","3E",IF(T518="","I",LOOKUP(T518/V$2,{0,0.4,0.45,0.5,0.55,0.6,0.65,0.7,0.75,0.8,1},{"F","D","C","C+","B-","B","B+","A-","A","A+"}))))</f>
        <v/>
      </c>
      <c r="V518" s="99" t="str">
        <f>IF(COUNT($A518)=0,"",IF(T518="","--",IF(T518="3E","3E",LOOKUP(T518/V$2,{0,0.4,0.45,0.5,0.55,0.6,0.65,0.7,0.75,0.8,1},{0,2,2.25,2.5,2.75,3,3.25,3.5,3.75,4}))))</f>
        <v/>
      </c>
      <c r="W518" s="5" t="str">
        <f>IF(COUNT($A518)=0,"",IF($A518&lt;&gt;DR!$B520,"ERR",IF(DR!$A520="IM",DR!CL520,DR!CK520)))</f>
        <v/>
      </c>
      <c r="X518" s="2" t="str">
        <f>IF(COUNT($A518)=0,"",IF(W518="3E","3E",IF(W518="","I",LOOKUP(W518/Y$2,{0,0.4,0.45,0.5,0.55,0.6,0.65,0.7,0.75,0.8,1},{"F","D","C","C+","B-","B","B+","A-","A","A+"}))))</f>
        <v/>
      </c>
      <c r="Y518" s="99" t="str">
        <f>IF(COUNT($A518)=0,"",IF(W518="","--",IF(W518="3E","3E",LOOKUP(W518/Y$2,{0,0.4,0.45,0.5,0.55,0.6,0.65,0.7,0.75,0.8,1},{0,2,2.25,2.5,2.75,3,3.25,3.5,3.75,4}))))</f>
        <v/>
      </c>
      <c r="Z518" s="5" t="str">
        <f>IF(COUNT($A518)=0,"",IF($A518&lt;&gt;DR!$B520,"ERR",DR!BF520))</f>
        <v/>
      </c>
      <c r="AA518" s="2" t="str">
        <f>IF(COUNT($A518)=0,"",IF(Z518="3E","3E",IF(Z518="","I",LOOKUP(Z518/AB$2,{0,0.4,0.45,0.5,0.55,0.6,0.65,0.7,0.75,0.8,1},{"F","D","C","C+","B-","B","B+","A-","A","A+"}))))</f>
        <v/>
      </c>
      <c r="AB518" s="99" t="str">
        <f>IF(COUNT($A518)=0,"",IF(Z518="","--",IF(Z518="3E","3E",LOOKUP(Z518/AB$2,{0,0.4,0.45,0.5,0.55,0.6,0.65,0.7,0.75,0.8,1},{0,2,2.25,2.5,2.75,3,3.25,3.5,3.75,4}))))</f>
        <v/>
      </c>
      <c r="AC518" s="5" t="str">
        <f>IF(COUNT($A518)=0,"",IF($A518&lt;&gt;DR!$B520,"ERR",DR!BG520))</f>
        <v/>
      </c>
      <c r="AD518" s="2" t="str">
        <f>IF(COUNT($A518)=0,"",IF(AC518="3E","3E",IF(AC518="","I",LOOKUP(AC518/AE$2,{0,0.4,0.45,0.5,0.55,0.6,0.65,0.7,0.75,0.8,1},{"F","D","C","C+","B-","B","B+","A-","A","A+"}))))</f>
        <v/>
      </c>
      <c r="AE518" s="99" t="str">
        <f>IF(COUNT($A518)=0,"",IF(AC518="","--",IF(AC518="3E","3E",LOOKUP(AC518/AE$2,{0,0.4,0.45,0.5,0.55,0.6,0.65,0.7,0.75,0.8,1},{0,2,2.25,2.5,2.75,3,3.25,3.5,3.75,4}))))</f>
        <v/>
      </c>
      <c r="AF518" s="5" t="str">
        <f>IF(COUNT($A518)=0,"",IF($A518&lt;&gt;DR!$B520,"ERR",DR!BQ520))</f>
        <v/>
      </c>
      <c r="AG518" s="2" t="str">
        <f>IF(COUNT($A518)=0,"",IF(AF518="3E","3E",IF(AF518="","I",LOOKUP(AF518/AH$2,{0,0.4,0.45,0.5,0.55,0.6,0.65,0.7,0.75,0.8,1},{"F","D","C","C+","B-","B","B+","A-","A","A+"}))))</f>
        <v/>
      </c>
      <c r="AH518" s="99" t="str">
        <f>IF(COUNT($A518)=0,"",IF(AF518="","--",IF(AF518="3E","3E",LOOKUP(AF518/AH$2,{0,0.4,0.45,0.5,0.55,0.6,0.65,0.7,0.75,0.8,1},{0,2,2.25,2.5,2.75,3,3.25,3.5,3.75,4}))))</f>
        <v/>
      </c>
      <c r="AI518" s="5" t="str">
        <f>IF(COUNT($A518)=0,"",IF($A518&lt;&gt;DR!$B520,"ERR",DR!BY520))</f>
        <v/>
      </c>
      <c r="AJ518" s="2" t="str">
        <f>IF(COUNT($A518)=0,"",IF(AI518="3E","3E",IF(AI518="","I",LOOKUP(AI518/AK$2,{0,0.4,0.45,0.5,0.55,0.6,0.65,0.7,0.75,0.8,1},{"F","D","C","C+","B-","B","B+","A-","A","A+"}))))</f>
        <v/>
      </c>
      <c r="AK518" s="103" t="str">
        <f>IF(COUNT($A518)=0,"",IF(AI518="","--",IF(AI518="3E","3E",LOOKUP(AI518/AK$2,{0,0.4,0.45,0.5,0.55,0.6,0.65,0.7,0.75,0.8,1},{0,2,2.25,2.5,2.75,3,3.25,3.5,3.75,4}))))</f>
        <v/>
      </c>
      <c r="AL518" s="94" t="str">
        <f>IFERROR(IF(COUNT($A518)=0,"",IF(COUNT(W518)=0,"--",IF(COUNTIF(B518:AK518,"3E")&gt;0,"3E",SUM(IF(D518&gt;=2,D518*$D$3),IF(G518&gt;=2,G518*$G$3),IF(J518&gt;=2,J518*$J$3),IF(M518&gt;=2,M518*$M$3),IF(P518&gt;=2,P518*$P$3),IF(S518&gt;=2,S518*$S$3),IF(V518&gt;=2,V518*$V$3),IF(Y518&gt;=2,Y518*$Y$3),IF(AB518&gt;=2,AB518*$AB$3),IF(AE518&gt;=2,AE518*$AE$3),IF(AH518&gt;=2,AH518*$AH$3),IF(AK518&gt;=2,AK518*$AK$3))))),"")</f>
        <v/>
      </c>
      <c r="AM518" s="4" t="str">
        <f>IF(COUNT($A518)=0,"",IF(COUNT(W518)=0,"--",IF(COUNTIF(B518:Y518,"3E")&gt;0,"3E",TRUNC(SUM(IF(N(D518)&gt;=2,D$3*D518,0),IF(N(G518)&gt;=2,G$3*G518,0),IF(N(J518)&gt;=2,J$3*J518,0),IF(N(M518)&gt;=2,M$3*M518,0),IF(N(P518)&gt;=2,P$3*P518,0),IF(N(S518)&gt;=2,S$3*S518,0),IF(N(AB518)&gt;=2,AB$3*AB518,0),IF(N(AE518)&gt;=2,AE$3*AE518,0),IF(N(AH518)&gt;=2,AH$3*AH518,0),IF(N(V518)&gt;=2,V$3*V518,0),IF(N(Y518)&gt;=2,Y$3*Y518,0))/TCP,3))))</f>
        <v/>
      </c>
      <c r="AN518" s="2" t="str">
        <f>IFERROR(IF(COUNT($A518)=0,"",IF(COUNT(W518)=0,"--",IF(COUNTIF(B518:AK518,"3E")&gt;0,"3E",SUM(IF(D518&gt;=2,$D$3),IF(G518&gt;=2,$G$3),IF(J518&gt;=2,$J$3),IF(M518&gt;=2,$M$3),IF(P518&gt;=2,$P$3),IF(S518&gt;=2,$S$3),IF(V518&gt;=2,$V$3),IF(Y518&gt;=2,$Y$3),IF(AB518&gt;=2,$AB$3),IF(AE518&gt;=2,$AE$3),IF(AH518&gt;=2,$AH$3),IF(AK518&gt;=2,$AK$3))))),"")</f>
        <v/>
      </c>
      <c r="AO518" s="2" t="str">
        <f>IF(AM518="3E","3E",IF(COUNT($A518)=0,"",IF(COUNT(AK518)=0,"I",LOOKUP(AM518,{0,2,2.25,2.5,2.75,3,3.25,3.5,3.75,4},{"F","D","C","C+","B-","B","B+","A-","A","A+"}))))</f>
        <v/>
      </c>
      <c r="AP518" s="2" t="str">
        <f>IF(AM518="3E","3E",IF(OR(COUNT($A518)=0,COUNT(W518)=0),"",IF(AND(Y518&gt;=2,AM518&gt;=2,AN518&gt;=28),"PASS","FAIL")))</f>
        <v/>
      </c>
      <c r="AQ518" s="2" t="str">
        <f>IF(COUNT($A518)=0,"",IF(AP518="3E","3E",IF(AP518="PASS",CONCATENATE(IF(N(D518)&lt;2,"411F,",""),IF(N(G518)&lt;2,"412F,",""),IF(N(J518)&lt;2,"413F,",""),IF(N(M518)&lt;2,"421F,",""),IF(N(P518)&lt;2,"422F,",""),IF(N(S518)&lt;2,"423F,",""),IF(N(AB518)&lt;2,"431F,",""),IF(N(AE518)&lt;2,"432F,",""),IF(N(AH518)&lt;2,"433F,","")),"")))</f>
        <v/>
      </c>
      <c r="AR518" s="6" t="str">
        <f t="shared" ref="AR518:AR581" si="9">IF($AM518="3E","3E",IF(AM518=0,"",IF(OR(COUNT($A518)=0,COUNT(W518)=0),"",RANK(AM518,$AM$5:$AM$500,0))))</f>
        <v/>
      </c>
    </row>
    <row r="519" spans="1:44" ht="18.95" customHeight="1" x14ac:dyDescent="0.25">
      <c r="A519" s="93" t="str">
        <f>IF(DR!$B521="","",DR!$B521)</f>
        <v/>
      </c>
      <c r="B519" s="5" t="str">
        <f>IF(COUNT($A519)=0,"",IF($A519&lt;&gt;DR!$B521,"ERR",DR!J521))</f>
        <v/>
      </c>
      <c r="C519" s="2" t="str">
        <f>IF(COUNT($A519)=0,"",IF(B519="3E","3E",IF(B519="","I",LOOKUP(B519/D$2,{0,0.4,0.45,0.5,0.55,0.6,0.65,0.7,0.75,0.8,1},{"F","D","C","C+","B-","B","B+","A-","A","A+"}))))</f>
        <v/>
      </c>
      <c r="D519" s="99" t="str">
        <f>IF(COUNT($A519)=0,"",IF(B519="","--",IF(B519="3E","3E",LOOKUP(B519/D$2,{0,0.4,0.45,0.5,0.55,0.6,0.65,0.7,0.75,0.8,1},{0,2,2.25,2.5,2.75,3,3.25,3.5,3.75,4}))))</f>
        <v/>
      </c>
      <c r="E519" s="5" t="str">
        <f>IF(COUNT($A519)=0,"",IF($A519&lt;&gt;DR!$B521,"ERR",DR!R521))</f>
        <v/>
      </c>
      <c r="F519" s="2" t="str">
        <f>IF(COUNT($A519)=0,"",IF(E519="3E","3E",IF(E519="","I",LOOKUP(E519/G$2,{0,0.4,0.45,0.5,0.55,0.6,0.65,0.7,0.75,0.8,1},{"F","D","C","C+","B-","B","B+","A-","A","A+"}))))</f>
        <v/>
      </c>
      <c r="G519" s="99" t="str">
        <f>IF(COUNT($A519)=0,"",IF(E519="","--",IF(E519="3E","3E",LOOKUP(E519/G$2,{0,0.4,0.45,0.5,0.55,0.6,0.65,0.7,0.75,0.8,1},{0,2,2.25,2.5,2.75,3,3.25,3.5,3.75,4}))))</f>
        <v/>
      </c>
      <c r="H519" s="5" t="str">
        <f>IF(COUNT($A519)=0,"",IF($A519&lt;&gt;DR!$B521,"ERR",DR!Z521))</f>
        <v/>
      </c>
      <c r="I519" s="2" t="str">
        <f>IF(COUNT($A519)=0,"",IF(H519="3E","3E",IF(H519="","I",LOOKUP(H519/J$2,{0,0.4,0.45,0.5,0.55,0.6,0.65,0.7,0.75,0.8,1},{"F","D","C","C+","B-","B","B+","A-","A","A+"}))))</f>
        <v/>
      </c>
      <c r="J519" s="99" t="str">
        <f>IF(COUNT($A519)=0,"",IF(H519="","--",IF(H519="3E","3E",LOOKUP(H519/J$2,{0,0.4,0.45,0.5,0.55,0.6,0.65,0.7,0.75,0.8,1},{0,2,2.25,2.5,2.75,3,3.25,3.5,3.75,4}))))</f>
        <v/>
      </c>
      <c r="K519" s="5" t="str">
        <f>IF(COUNT($A519)=0,"",IF($A519&lt;&gt;DR!$B521,"ERR",DR!AH521))</f>
        <v/>
      </c>
      <c r="L519" s="2" t="str">
        <f>IF(COUNT($A519)=0,"",IF(K519="3E","3E",IF(K519="","I",LOOKUP(K519/M$2,{0,0.4,0.45,0.5,0.55,0.6,0.65,0.7,0.75,0.8,1},{"F","D","C","C+","B-","B","B+","A-","A","A+"}))))</f>
        <v/>
      </c>
      <c r="M519" s="99" t="str">
        <f>IF(COUNT($A519)=0,"",IF(K519="","--",IF(K519="3E","3E",LOOKUP(K519/M$2,{0,0.4,0.45,0.5,0.55,0.6,0.65,0.7,0.75,0.8,1},{0,2,2.25,2.5,2.75,3,3.25,3.5,3.75,4}))))</f>
        <v/>
      </c>
      <c r="N519" s="5" t="str">
        <f>IF(COUNT($A519)=0,"",IF($A519&lt;&gt;DR!$B521,"ERR",DR!AP521))</f>
        <v/>
      </c>
      <c r="O519" s="2" t="str">
        <f>IF(COUNT($A519)=0,"",IF(N519="3E","3E",IF(N519="","I",LOOKUP(N519/P$2,{0,0.4,0.45,0.5,0.55,0.6,0.65,0.7,0.75,0.8,1},{"F","D","C","C+","B-","B","B+","A-","A","A+"}))))</f>
        <v/>
      </c>
      <c r="P519" s="99" t="str">
        <f>IF(COUNT($A519)=0,"",IF(N519="","--",IF(N519="3E","3E",LOOKUP(N519/P$2,{0,0.4,0.45,0.5,0.55,0.6,0.65,0.7,0.75,0.8,1},{0,2,2.25,2.5,2.75,3,3.25,3.5,3.75,4}))))</f>
        <v/>
      </c>
      <c r="Q519" s="5" t="str">
        <f>IF(COUNT($A519)=0,"",IF($A519&lt;&gt;DR!$B521,"ERR",DR!AX521))</f>
        <v/>
      </c>
      <c r="R519" s="2" t="str">
        <f>IF(COUNT($A519)=0,"",IF(Q519="3E","3E",IF(Q519="","I",LOOKUP(Q519/S$2,{0,0.4,0.45,0.5,0.55,0.6,0.65,0.7,0.75,0.8,1},{"F","D","C","C+","B-","B","B+","A-","A","A+"}))))</f>
        <v/>
      </c>
      <c r="S519" s="99" t="str">
        <f>IF(COUNT($A519)=0,"",IF(Q519="","--",IF(Q519="3E","3E",LOOKUP(Q519/S$2,{0,0.4,0.45,0.5,0.55,0.6,0.65,0.7,0.75,0.8,1},{0,2,2.25,2.5,2.75,3,3.25,3.5,3.75,4}))))</f>
        <v/>
      </c>
      <c r="T519" s="5" t="str">
        <f>IF(OR(COUNT($A519)=0,DR!BZ521=""),"",IF($A519&lt;&gt;DR!$B521,"ERR",DR!BZ521))</f>
        <v/>
      </c>
      <c r="U519" s="2" t="str">
        <f>IF(COUNT($A519)=0,"",IF(T519="3E","3E",IF(T519="","I",LOOKUP(T519/V$2,{0,0.4,0.45,0.5,0.55,0.6,0.65,0.7,0.75,0.8,1},{"F","D","C","C+","B-","B","B+","A-","A","A+"}))))</f>
        <v/>
      </c>
      <c r="V519" s="99" t="str">
        <f>IF(COUNT($A519)=0,"",IF(T519="","--",IF(T519="3E","3E",LOOKUP(T519/V$2,{0,0.4,0.45,0.5,0.55,0.6,0.65,0.7,0.75,0.8,1},{0,2,2.25,2.5,2.75,3,3.25,3.5,3.75,4}))))</f>
        <v/>
      </c>
      <c r="W519" s="5" t="str">
        <f>IF(COUNT($A519)=0,"",IF($A519&lt;&gt;DR!$B521,"ERR",IF(DR!$A521="IM",DR!CL521,DR!CK521)))</f>
        <v/>
      </c>
      <c r="X519" s="2" t="str">
        <f>IF(COUNT($A519)=0,"",IF(W519="3E","3E",IF(W519="","I",LOOKUP(W519/Y$2,{0,0.4,0.45,0.5,0.55,0.6,0.65,0.7,0.75,0.8,1},{"F","D","C","C+","B-","B","B+","A-","A","A+"}))))</f>
        <v/>
      </c>
      <c r="Y519" s="99" t="str">
        <f>IF(COUNT($A519)=0,"",IF(W519="","--",IF(W519="3E","3E",LOOKUP(W519/Y$2,{0,0.4,0.45,0.5,0.55,0.6,0.65,0.7,0.75,0.8,1},{0,2,2.25,2.5,2.75,3,3.25,3.5,3.75,4}))))</f>
        <v/>
      </c>
      <c r="Z519" s="5" t="str">
        <f>IF(COUNT($A519)=0,"",IF($A519&lt;&gt;DR!$B521,"ERR",DR!BF521))</f>
        <v/>
      </c>
      <c r="AA519" s="2" t="str">
        <f>IF(COUNT($A519)=0,"",IF(Z519="3E","3E",IF(Z519="","I",LOOKUP(Z519/AB$2,{0,0.4,0.45,0.5,0.55,0.6,0.65,0.7,0.75,0.8,1},{"F","D","C","C+","B-","B","B+","A-","A","A+"}))))</f>
        <v/>
      </c>
      <c r="AB519" s="99" t="str">
        <f>IF(COUNT($A519)=0,"",IF(Z519="","--",IF(Z519="3E","3E",LOOKUP(Z519/AB$2,{0,0.4,0.45,0.5,0.55,0.6,0.65,0.7,0.75,0.8,1},{0,2,2.25,2.5,2.75,3,3.25,3.5,3.75,4}))))</f>
        <v/>
      </c>
      <c r="AC519" s="5" t="str">
        <f>IF(COUNT($A519)=0,"",IF($A519&lt;&gt;DR!$B521,"ERR",DR!BG521))</f>
        <v/>
      </c>
      <c r="AD519" s="2" t="str">
        <f>IF(COUNT($A519)=0,"",IF(AC519="3E","3E",IF(AC519="","I",LOOKUP(AC519/AE$2,{0,0.4,0.45,0.5,0.55,0.6,0.65,0.7,0.75,0.8,1},{"F","D","C","C+","B-","B","B+","A-","A","A+"}))))</f>
        <v/>
      </c>
      <c r="AE519" s="99" t="str">
        <f>IF(COUNT($A519)=0,"",IF(AC519="","--",IF(AC519="3E","3E",LOOKUP(AC519/AE$2,{0,0.4,0.45,0.5,0.55,0.6,0.65,0.7,0.75,0.8,1},{0,2,2.25,2.5,2.75,3,3.25,3.5,3.75,4}))))</f>
        <v/>
      </c>
      <c r="AF519" s="5" t="str">
        <f>IF(COUNT($A519)=0,"",IF($A519&lt;&gt;DR!$B521,"ERR",DR!BQ521))</f>
        <v/>
      </c>
      <c r="AG519" s="2" t="str">
        <f>IF(COUNT($A519)=0,"",IF(AF519="3E","3E",IF(AF519="","I",LOOKUP(AF519/AH$2,{0,0.4,0.45,0.5,0.55,0.6,0.65,0.7,0.75,0.8,1},{"F","D","C","C+","B-","B","B+","A-","A","A+"}))))</f>
        <v/>
      </c>
      <c r="AH519" s="99" t="str">
        <f>IF(COUNT($A519)=0,"",IF(AF519="","--",IF(AF519="3E","3E",LOOKUP(AF519/AH$2,{0,0.4,0.45,0.5,0.55,0.6,0.65,0.7,0.75,0.8,1},{0,2,2.25,2.5,2.75,3,3.25,3.5,3.75,4}))))</f>
        <v/>
      </c>
      <c r="AI519" s="5" t="str">
        <f>IF(COUNT($A519)=0,"",IF($A519&lt;&gt;DR!$B521,"ERR",DR!BY521))</f>
        <v/>
      </c>
      <c r="AJ519" s="2" t="str">
        <f>IF(COUNT($A519)=0,"",IF(AI519="3E","3E",IF(AI519="","I",LOOKUP(AI519/AK$2,{0,0.4,0.45,0.5,0.55,0.6,0.65,0.7,0.75,0.8,1},{"F","D","C","C+","B-","B","B+","A-","A","A+"}))))</f>
        <v/>
      </c>
      <c r="AK519" s="103" t="str">
        <f>IF(COUNT($A519)=0,"",IF(AI519="","--",IF(AI519="3E","3E",LOOKUP(AI519/AK$2,{0,0.4,0.45,0.5,0.55,0.6,0.65,0.7,0.75,0.8,1},{0,2,2.25,2.5,2.75,3,3.25,3.5,3.75,4}))))</f>
        <v/>
      </c>
      <c r="AL519" s="94" t="str">
        <f>IFERROR(IF(COUNT($A519)=0,"",IF(COUNT(W519)=0,"--",IF(COUNTIF(B519:AK519,"3E")&gt;0,"3E",SUM(IF(D519&gt;=2,D519*$D$3),IF(G519&gt;=2,G519*$G$3),IF(J519&gt;=2,J519*$J$3),IF(M519&gt;=2,M519*$M$3),IF(P519&gt;=2,P519*$P$3),IF(S519&gt;=2,S519*$S$3),IF(V519&gt;=2,V519*$V$3),IF(Y519&gt;=2,Y519*$Y$3),IF(AB519&gt;=2,AB519*$AB$3),IF(AE519&gt;=2,AE519*$AE$3),IF(AH519&gt;=2,AH519*$AH$3),IF(AK519&gt;=2,AK519*$AK$3))))),"")</f>
        <v/>
      </c>
      <c r="AM519" s="4" t="str">
        <f>IF(COUNT($A519)=0,"",IF(COUNT(W519)=0,"--",IF(COUNTIF(B519:Y519,"3E")&gt;0,"3E",TRUNC(SUM(IF(N(D519)&gt;=2,D$3*D519,0),IF(N(G519)&gt;=2,G$3*G519,0),IF(N(J519)&gt;=2,J$3*J519,0),IF(N(M519)&gt;=2,M$3*M519,0),IF(N(P519)&gt;=2,P$3*P519,0),IF(N(S519)&gt;=2,S$3*S519,0),IF(N(AB519)&gt;=2,AB$3*AB519,0),IF(N(AE519)&gt;=2,AE$3*AE519,0),IF(N(AH519)&gt;=2,AH$3*AH519,0),IF(N(V519)&gt;=2,V$3*V519,0),IF(N(Y519)&gt;=2,Y$3*Y519,0))/TCP,3))))</f>
        <v/>
      </c>
      <c r="AN519" s="2" t="str">
        <f>IFERROR(IF(COUNT($A519)=0,"",IF(COUNT(W519)=0,"--",IF(COUNTIF(B519:AK519,"3E")&gt;0,"3E",SUM(IF(D519&gt;=2,$D$3),IF(G519&gt;=2,$G$3),IF(J519&gt;=2,$J$3),IF(M519&gt;=2,$M$3),IF(P519&gt;=2,$P$3),IF(S519&gt;=2,$S$3),IF(V519&gt;=2,$V$3),IF(Y519&gt;=2,$Y$3),IF(AB519&gt;=2,$AB$3),IF(AE519&gt;=2,$AE$3),IF(AH519&gt;=2,$AH$3),IF(AK519&gt;=2,$AK$3))))),"")</f>
        <v/>
      </c>
      <c r="AO519" s="2" t="str">
        <f>IF(AM519="3E","3E",IF(COUNT($A519)=0,"",IF(COUNT(AK519)=0,"I",LOOKUP(AM519,{0,2,2.25,2.5,2.75,3,3.25,3.5,3.75,4},{"F","D","C","C+","B-","B","B+","A-","A","A+"}))))</f>
        <v/>
      </c>
      <c r="AP519" s="2" t="str">
        <f>IF(AM519="3E","3E",IF(OR(COUNT($A519)=0,COUNT(W519)=0),"",IF(AND(Y519&gt;=2,AM519&gt;=2,AN519&gt;=28),"PASS","FAIL")))</f>
        <v/>
      </c>
      <c r="AQ519" s="2" t="str">
        <f>IF(COUNT($A519)=0,"",IF(AP519="3E","3E",IF(AP519="PASS",CONCATENATE(IF(N(D519)&lt;2,"411F,",""),IF(N(G519)&lt;2,"412F,",""),IF(N(J519)&lt;2,"413F,",""),IF(N(M519)&lt;2,"421F,",""),IF(N(P519)&lt;2,"422F,",""),IF(N(S519)&lt;2,"423F,",""),IF(N(AB519)&lt;2,"431F,",""),IF(N(AE519)&lt;2,"432F,",""),IF(N(AH519)&lt;2,"433F,","")),"")))</f>
        <v/>
      </c>
      <c r="AR519" s="6" t="str">
        <f t="shared" si="9"/>
        <v/>
      </c>
    </row>
    <row r="520" spans="1:44" ht="18.95" customHeight="1" x14ac:dyDescent="0.25">
      <c r="A520" s="93" t="str">
        <f>IF(DR!$B522="","",DR!$B522)</f>
        <v/>
      </c>
      <c r="B520" s="5" t="str">
        <f>IF(COUNT($A520)=0,"",IF($A520&lt;&gt;DR!$B522,"ERR",DR!J522))</f>
        <v/>
      </c>
      <c r="C520" s="2" t="str">
        <f>IF(COUNT($A520)=0,"",IF(B520="3E","3E",IF(B520="","I",LOOKUP(B520/D$2,{0,0.4,0.45,0.5,0.55,0.6,0.65,0.7,0.75,0.8,1},{"F","D","C","C+","B-","B","B+","A-","A","A+"}))))</f>
        <v/>
      </c>
      <c r="D520" s="99" t="str">
        <f>IF(COUNT($A520)=0,"",IF(B520="","--",IF(B520="3E","3E",LOOKUP(B520/D$2,{0,0.4,0.45,0.5,0.55,0.6,0.65,0.7,0.75,0.8,1},{0,2,2.25,2.5,2.75,3,3.25,3.5,3.75,4}))))</f>
        <v/>
      </c>
      <c r="E520" s="5" t="str">
        <f>IF(COUNT($A520)=0,"",IF($A520&lt;&gt;DR!$B522,"ERR",DR!R522))</f>
        <v/>
      </c>
      <c r="F520" s="2" t="str">
        <f>IF(COUNT($A520)=0,"",IF(E520="3E","3E",IF(E520="","I",LOOKUP(E520/G$2,{0,0.4,0.45,0.5,0.55,0.6,0.65,0.7,0.75,0.8,1},{"F","D","C","C+","B-","B","B+","A-","A","A+"}))))</f>
        <v/>
      </c>
      <c r="G520" s="99" t="str">
        <f>IF(COUNT($A520)=0,"",IF(E520="","--",IF(E520="3E","3E",LOOKUP(E520/G$2,{0,0.4,0.45,0.5,0.55,0.6,0.65,0.7,0.75,0.8,1},{0,2,2.25,2.5,2.75,3,3.25,3.5,3.75,4}))))</f>
        <v/>
      </c>
      <c r="H520" s="5" t="str">
        <f>IF(COUNT($A520)=0,"",IF($A520&lt;&gt;DR!$B522,"ERR",DR!Z522))</f>
        <v/>
      </c>
      <c r="I520" s="2" t="str">
        <f>IF(COUNT($A520)=0,"",IF(H520="3E","3E",IF(H520="","I",LOOKUP(H520/J$2,{0,0.4,0.45,0.5,0.55,0.6,0.65,0.7,0.75,0.8,1},{"F","D","C","C+","B-","B","B+","A-","A","A+"}))))</f>
        <v/>
      </c>
      <c r="J520" s="99" t="str">
        <f>IF(COUNT($A520)=0,"",IF(H520="","--",IF(H520="3E","3E",LOOKUP(H520/J$2,{0,0.4,0.45,0.5,0.55,0.6,0.65,0.7,0.75,0.8,1},{0,2,2.25,2.5,2.75,3,3.25,3.5,3.75,4}))))</f>
        <v/>
      </c>
      <c r="K520" s="5" t="str">
        <f>IF(COUNT($A520)=0,"",IF($A520&lt;&gt;DR!$B522,"ERR",DR!AH522))</f>
        <v/>
      </c>
      <c r="L520" s="2" t="str">
        <f>IF(COUNT($A520)=0,"",IF(K520="3E","3E",IF(K520="","I",LOOKUP(K520/M$2,{0,0.4,0.45,0.5,0.55,0.6,0.65,0.7,0.75,0.8,1},{"F","D","C","C+","B-","B","B+","A-","A","A+"}))))</f>
        <v/>
      </c>
      <c r="M520" s="99" t="str">
        <f>IF(COUNT($A520)=0,"",IF(K520="","--",IF(K520="3E","3E",LOOKUP(K520/M$2,{0,0.4,0.45,0.5,0.55,0.6,0.65,0.7,0.75,0.8,1},{0,2,2.25,2.5,2.75,3,3.25,3.5,3.75,4}))))</f>
        <v/>
      </c>
      <c r="N520" s="5" t="str">
        <f>IF(COUNT($A520)=0,"",IF($A520&lt;&gt;DR!$B522,"ERR",DR!AP522))</f>
        <v/>
      </c>
      <c r="O520" s="2" t="str">
        <f>IF(COUNT($A520)=0,"",IF(N520="3E","3E",IF(N520="","I",LOOKUP(N520/P$2,{0,0.4,0.45,0.5,0.55,0.6,0.65,0.7,0.75,0.8,1},{"F","D","C","C+","B-","B","B+","A-","A","A+"}))))</f>
        <v/>
      </c>
      <c r="P520" s="99" t="str">
        <f>IF(COUNT($A520)=0,"",IF(N520="","--",IF(N520="3E","3E",LOOKUP(N520/P$2,{0,0.4,0.45,0.5,0.55,0.6,0.65,0.7,0.75,0.8,1},{0,2,2.25,2.5,2.75,3,3.25,3.5,3.75,4}))))</f>
        <v/>
      </c>
      <c r="Q520" s="5" t="str">
        <f>IF(COUNT($A520)=0,"",IF($A520&lt;&gt;DR!$B522,"ERR",DR!AX522))</f>
        <v/>
      </c>
      <c r="R520" s="2" t="str">
        <f>IF(COUNT($A520)=0,"",IF(Q520="3E","3E",IF(Q520="","I",LOOKUP(Q520/S$2,{0,0.4,0.45,0.5,0.55,0.6,0.65,0.7,0.75,0.8,1},{"F","D","C","C+","B-","B","B+","A-","A","A+"}))))</f>
        <v/>
      </c>
      <c r="S520" s="99" t="str">
        <f>IF(COUNT($A520)=0,"",IF(Q520="","--",IF(Q520="3E","3E",LOOKUP(Q520/S$2,{0,0.4,0.45,0.5,0.55,0.6,0.65,0.7,0.75,0.8,1},{0,2,2.25,2.5,2.75,3,3.25,3.5,3.75,4}))))</f>
        <v/>
      </c>
      <c r="T520" s="5" t="str">
        <f>IF(OR(COUNT($A520)=0,DR!BZ522=""),"",IF($A520&lt;&gt;DR!$B522,"ERR",DR!BZ522))</f>
        <v/>
      </c>
      <c r="U520" s="2" t="str">
        <f>IF(COUNT($A520)=0,"",IF(T520="3E","3E",IF(T520="","I",LOOKUP(T520/V$2,{0,0.4,0.45,0.5,0.55,0.6,0.65,0.7,0.75,0.8,1},{"F","D","C","C+","B-","B","B+","A-","A","A+"}))))</f>
        <v/>
      </c>
      <c r="V520" s="99" t="str">
        <f>IF(COUNT($A520)=0,"",IF(T520="","--",IF(T520="3E","3E",LOOKUP(T520/V$2,{0,0.4,0.45,0.5,0.55,0.6,0.65,0.7,0.75,0.8,1},{0,2,2.25,2.5,2.75,3,3.25,3.5,3.75,4}))))</f>
        <v/>
      </c>
      <c r="W520" s="5" t="str">
        <f>IF(COUNT($A520)=0,"",IF($A520&lt;&gt;DR!$B522,"ERR",IF(DR!$A522="IM",DR!CL522,DR!CK522)))</f>
        <v/>
      </c>
      <c r="X520" s="2" t="str">
        <f>IF(COUNT($A520)=0,"",IF(W520="3E","3E",IF(W520="","I",LOOKUP(W520/Y$2,{0,0.4,0.45,0.5,0.55,0.6,0.65,0.7,0.75,0.8,1},{"F","D","C","C+","B-","B","B+","A-","A","A+"}))))</f>
        <v/>
      </c>
      <c r="Y520" s="99" t="str">
        <f>IF(COUNT($A520)=0,"",IF(W520="","--",IF(W520="3E","3E",LOOKUP(W520/Y$2,{0,0.4,0.45,0.5,0.55,0.6,0.65,0.7,0.75,0.8,1},{0,2,2.25,2.5,2.75,3,3.25,3.5,3.75,4}))))</f>
        <v/>
      </c>
      <c r="Z520" s="5" t="str">
        <f>IF(COUNT($A520)=0,"",IF($A520&lt;&gt;DR!$B522,"ERR",DR!BF522))</f>
        <v/>
      </c>
      <c r="AA520" s="2" t="str">
        <f>IF(COUNT($A520)=0,"",IF(Z520="3E","3E",IF(Z520="","I",LOOKUP(Z520/AB$2,{0,0.4,0.45,0.5,0.55,0.6,0.65,0.7,0.75,0.8,1},{"F","D","C","C+","B-","B","B+","A-","A","A+"}))))</f>
        <v/>
      </c>
      <c r="AB520" s="99" t="str">
        <f>IF(COUNT($A520)=0,"",IF(Z520="","--",IF(Z520="3E","3E",LOOKUP(Z520/AB$2,{0,0.4,0.45,0.5,0.55,0.6,0.65,0.7,0.75,0.8,1},{0,2,2.25,2.5,2.75,3,3.25,3.5,3.75,4}))))</f>
        <v/>
      </c>
      <c r="AC520" s="5" t="str">
        <f>IF(COUNT($A520)=0,"",IF($A520&lt;&gt;DR!$B522,"ERR",DR!BG522))</f>
        <v/>
      </c>
      <c r="AD520" s="2" t="str">
        <f>IF(COUNT($A520)=0,"",IF(AC520="3E","3E",IF(AC520="","I",LOOKUP(AC520/AE$2,{0,0.4,0.45,0.5,0.55,0.6,0.65,0.7,0.75,0.8,1},{"F","D","C","C+","B-","B","B+","A-","A","A+"}))))</f>
        <v/>
      </c>
      <c r="AE520" s="99" t="str">
        <f>IF(COUNT($A520)=0,"",IF(AC520="","--",IF(AC520="3E","3E",LOOKUP(AC520/AE$2,{0,0.4,0.45,0.5,0.55,0.6,0.65,0.7,0.75,0.8,1},{0,2,2.25,2.5,2.75,3,3.25,3.5,3.75,4}))))</f>
        <v/>
      </c>
      <c r="AF520" s="5" t="str">
        <f>IF(COUNT($A520)=0,"",IF($A520&lt;&gt;DR!$B522,"ERR",DR!BQ522))</f>
        <v/>
      </c>
      <c r="AG520" s="2" t="str">
        <f>IF(COUNT($A520)=0,"",IF(AF520="3E","3E",IF(AF520="","I",LOOKUP(AF520/AH$2,{0,0.4,0.45,0.5,0.55,0.6,0.65,0.7,0.75,0.8,1},{"F","D","C","C+","B-","B","B+","A-","A","A+"}))))</f>
        <v/>
      </c>
      <c r="AH520" s="99" t="str">
        <f>IF(COUNT($A520)=0,"",IF(AF520="","--",IF(AF520="3E","3E",LOOKUP(AF520/AH$2,{0,0.4,0.45,0.5,0.55,0.6,0.65,0.7,0.75,0.8,1},{0,2,2.25,2.5,2.75,3,3.25,3.5,3.75,4}))))</f>
        <v/>
      </c>
      <c r="AI520" s="5" t="str">
        <f>IF(COUNT($A520)=0,"",IF($A520&lt;&gt;DR!$B522,"ERR",DR!BY522))</f>
        <v/>
      </c>
      <c r="AJ520" s="2" t="str">
        <f>IF(COUNT($A520)=0,"",IF(AI520="3E","3E",IF(AI520="","I",LOOKUP(AI520/AK$2,{0,0.4,0.45,0.5,0.55,0.6,0.65,0.7,0.75,0.8,1},{"F","D","C","C+","B-","B","B+","A-","A","A+"}))))</f>
        <v/>
      </c>
      <c r="AK520" s="103" t="str">
        <f>IF(COUNT($A520)=0,"",IF(AI520="","--",IF(AI520="3E","3E",LOOKUP(AI520/AK$2,{0,0.4,0.45,0.5,0.55,0.6,0.65,0.7,0.75,0.8,1},{0,2,2.25,2.5,2.75,3,3.25,3.5,3.75,4}))))</f>
        <v/>
      </c>
      <c r="AL520" s="94" t="str">
        <f>IFERROR(IF(COUNT($A520)=0,"",IF(COUNT(W520)=0,"--",IF(COUNTIF(B520:AK520,"3E")&gt;0,"3E",SUM(IF(D520&gt;=2,D520*$D$3),IF(G520&gt;=2,G520*$G$3),IF(J520&gt;=2,J520*$J$3),IF(M520&gt;=2,M520*$M$3),IF(P520&gt;=2,P520*$P$3),IF(S520&gt;=2,S520*$S$3),IF(V520&gt;=2,V520*$V$3),IF(Y520&gt;=2,Y520*$Y$3),IF(AB520&gt;=2,AB520*$AB$3),IF(AE520&gt;=2,AE520*$AE$3),IF(AH520&gt;=2,AH520*$AH$3),IF(AK520&gt;=2,AK520*$AK$3))))),"")</f>
        <v/>
      </c>
      <c r="AM520" s="4" t="str">
        <f>IF(COUNT($A520)=0,"",IF(COUNT(W520)=0,"--",IF(COUNTIF(B520:Y520,"3E")&gt;0,"3E",TRUNC(SUM(IF(N(D520)&gt;=2,D$3*D520,0),IF(N(G520)&gt;=2,G$3*G520,0),IF(N(J520)&gt;=2,J$3*J520,0),IF(N(M520)&gt;=2,M$3*M520,0),IF(N(P520)&gt;=2,P$3*P520,0),IF(N(S520)&gt;=2,S$3*S520,0),IF(N(AB520)&gt;=2,AB$3*AB520,0),IF(N(AE520)&gt;=2,AE$3*AE520,0),IF(N(AH520)&gt;=2,AH$3*AH520,0),IF(N(V520)&gt;=2,V$3*V520,0),IF(N(Y520)&gt;=2,Y$3*Y520,0))/TCP,3))))</f>
        <v/>
      </c>
      <c r="AN520" s="2" t="str">
        <f>IFERROR(IF(COUNT($A520)=0,"",IF(COUNT(W520)=0,"--",IF(COUNTIF(B520:AK520,"3E")&gt;0,"3E",SUM(IF(D520&gt;=2,$D$3),IF(G520&gt;=2,$G$3),IF(J520&gt;=2,$J$3),IF(M520&gt;=2,$M$3),IF(P520&gt;=2,$P$3),IF(S520&gt;=2,$S$3),IF(V520&gt;=2,$V$3),IF(Y520&gt;=2,$Y$3),IF(AB520&gt;=2,$AB$3),IF(AE520&gt;=2,$AE$3),IF(AH520&gt;=2,$AH$3),IF(AK520&gt;=2,$AK$3))))),"")</f>
        <v/>
      </c>
      <c r="AO520" s="2" t="str">
        <f>IF(AM520="3E","3E",IF(COUNT($A520)=0,"",IF(COUNT(AK520)=0,"I",LOOKUP(AM520,{0,2,2.25,2.5,2.75,3,3.25,3.5,3.75,4},{"F","D","C","C+","B-","B","B+","A-","A","A+"}))))</f>
        <v/>
      </c>
      <c r="AP520" s="2" t="str">
        <f>IF(AM520="3E","3E",IF(OR(COUNT($A520)=0,COUNT(W520)=0),"",IF(AND(Y520&gt;=2,AM520&gt;=2,AN520&gt;=28),"PASS","FAIL")))</f>
        <v/>
      </c>
      <c r="AQ520" s="2" t="str">
        <f>IF(COUNT($A520)=0,"",IF(AP520="3E","3E",IF(AP520="PASS",CONCATENATE(IF(N(D520)&lt;2,"411F,",""),IF(N(G520)&lt;2,"412F,",""),IF(N(J520)&lt;2,"413F,",""),IF(N(M520)&lt;2,"421F,",""),IF(N(P520)&lt;2,"422F,",""),IF(N(S520)&lt;2,"423F,",""),IF(N(AB520)&lt;2,"431F,",""),IF(N(AE520)&lt;2,"432F,",""),IF(N(AH520)&lt;2,"433F,","")),"")))</f>
        <v/>
      </c>
      <c r="AR520" s="6" t="str">
        <f t="shared" si="9"/>
        <v/>
      </c>
    </row>
    <row r="521" spans="1:44" ht="18.95" customHeight="1" x14ac:dyDescent="0.25">
      <c r="A521" s="93" t="str">
        <f>IF(DR!$B523="","",DR!$B523)</f>
        <v/>
      </c>
      <c r="B521" s="5" t="str">
        <f>IF(COUNT($A521)=0,"",IF($A521&lt;&gt;DR!$B523,"ERR",DR!J523))</f>
        <v/>
      </c>
      <c r="C521" s="2" t="str">
        <f>IF(COUNT($A521)=0,"",IF(B521="3E","3E",IF(B521="","I",LOOKUP(B521/D$2,{0,0.4,0.45,0.5,0.55,0.6,0.65,0.7,0.75,0.8,1},{"F","D","C","C+","B-","B","B+","A-","A","A+"}))))</f>
        <v/>
      </c>
      <c r="D521" s="99" t="str">
        <f>IF(COUNT($A521)=0,"",IF(B521="","--",IF(B521="3E","3E",LOOKUP(B521/D$2,{0,0.4,0.45,0.5,0.55,0.6,0.65,0.7,0.75,0.8,1},{0,2,2.25,2.5,2.75,3,3.25,3.5,3.75,4}))))</f>
        <v/>
      </c>
      <c r="E521" s="5" t="str">
        <f>IF(COUNT($A521)=0,"",IF($A521&lt;&gt;DR!$B523,"ERR",DR!R523))</f>
        <v/>
      </c>
      <c r="F521" s="2" t="str">
        <f>IF(COUNT($A521)=0,"",IF(E521="3E","3E",IF(E521="","I",LOOKUP(E521/G$2,{0,0.4,0.45,0.5,0.55,0.6,0.65,0.7,0.75,0.8,1},{"F","D","C","C+","B-","B","B+","A-","A","A+"}))))</f>
        <v/>
      </c>
      <c r="G521" s="99" t="str">
        <f>IF(COUNT($A521)=0,"",IF(E521="","--",IF(E521="3E","3E",LOOKUP(E521/G$2,{0,0.4,0.45,0.5,0.55,0.6,0.65,0.7,0.75,0.8,1},{0,2,2.25,2.5,2.75,3,3.25,3.5,3.75,4}))))</f>
        <v/>
      </c>
      <c r="H521" s="5" t="str">
        <f>IF(COUNT($A521)=0,"",IF($A521&lt;&gt;DR!$B523,"ERR",DR!Z523))</f>
        <v/>
      </c>
      <c r="I521" s="2" t="str">
        <f>IF(COUNT($A521)=0,"",IF(H521="3E","3E",IF(H521="","I",LOOKUP(H521/J$2,{0,0.4,0.45,0.5,0.55,0.6,0.65,0.7,0.75,0.8,1},{"F","D","C","C+","B-","B","B+","A-","A","A+"}))))</f>
        <v/>
      </c>
      <c r="J521" s="99" t="str">
        <f>IF(COUNT($A521)=0,"",IF(H521="","--",IF(H521="3E","3E",LOOKUP(H521/J$2,{0,0.4,0.45,0.5,0.55,0.6,0.65,0.7,0.75,0.8,1},{0,2,2.25,2.5,2.75,3,3.25,3.5,3.75,4}))))</f>
        <v/>
      </c>
      <c r="K521" s="5" t="str">
        <f>IF(COUNT($A521)=0,"",IF($A521&lt;&gt;DR!$B523,"ERR",DR!AH523))</f>
        <v/>
      </c>
      <c r="L521" s="2" t="str">
        <f>IF(COUNT($A521)=0,"",IF(K521="3E","3E",IF(K521="","I",LOOKUP(K521/M$2,{0,0.4,0.45,0.5,0.55,0.6,0.65,0.7,0.75,0.8,1},{"F","D","C","C+","B-","B","B+","A-","A","A+"}))))</f>
        <v/>
      </c>
      <c r="M521" s="99" t="str">
        <f>IF(COUNT($A521)=0,"",IF(K521="","--",IF(K521="3E","3E",LOOKUP(K521/M$2,{0,0.4,0.45,0.5,0.55,0.6,0.65,0.7,0.75,0.8,1},{0,2,2.25,2.5,2.75,3,3.25,3.5,3.75,4}))))</f>
        <v/>
      </c>
      <c r="N521" s="5" t="str">
        <f>IF(COUNT($A521)=0,"",IF($A521&lt;&gt;DR!$B523,"ERR",DR!AP523))</f>
        <v/>
      </c>
      <c r="O521" s="2" t="str">
        <f>IF(COUNT($A521)=0,"",IF(N521="3E","3E",IF(N521="","I",LOOKUP(N521/P$2,{0,0.4,0.45,0.5,0.55,0.6,0.65,0.7,0.75,0.8,1},{"F","D","C","C+","B-","B","B+","A-","A","A+"}))))</f>
        <v/>
      </c>
      <c r="P521" s="99" t="str">
        <f>IF(COUNT($A521)=0,"",IF(N521="","--",IF(N521="3E","3E",LOOKUP(N521/P$2,{0,0.4,0.45,0.5,0.55,0.6,0.65,0.7,0.75,0.8,1},{0,2,2.25,2.5,2.75,3,3.25,3.5,3.75,4}))))</f>
        <v/>
      </c>
      <c r="Q521" s="5" t="str">
        <f>IF(COUNT($A521)=0,"",IF($A521&lt;&gt;DR!$B523,"ERR",DR!AX523))</f>
        <v/>
      </c>
      <c r="R521" s="2" t="str">
        <f>IF(COUNT($A521)=0,"",IF(Q521="3E","3E",IF(Q521="","I",LOOKUP(Q521/S$2,{0,0.4,0.45,0.5,0.55,0.6,0.65,0.7,0.75,0.8,1},{"F","D","C","C+","B-","B","B+","A-","A","A+"}))))</f>
        <v/>
      </c>
      <c r="S521" s="99" t="str">
        <f>IF(COUNT($A521)=0,"",IF(Q521="","--",IF(Q521="3E","3E",LOOKUP(Q521/S$2,{0,0.4,0.45,0.5,0.55,0.6,0.65,0.7,0.75,0.8,1},{0,2,2.25,2.5,2.75,3,3.25,3.5,3.75,4}))))</f>
        <v/>
      </c>
      <c r="T521" s="5" t="str">
        <f>IF(OR(COUNT($A521)=0,DR!BZ523=""),"",IF($A521&lt;&gt;DR!$B523,"ERR",DR!BZ523))</f>
        <v/>
      </c>
      <c r="U521" s="2" t="str">
        <f>IF(COUNT($A521)=0,"",IF(T521="3E","3E",IF(T521="","I",LOOKUP(T521/V$2,{0,0.4,0.45,0.5,0.55,0.6,0.65,0.7,0.75,0.8,1},{"F","D","C","C+","B-","B","B+","A-","A","A+"}))))</f>
        <v/>
      </c>
      <c r="V521" s="99" t="str">
        <f>IF(COUNT($A521)=0,"",IF(T521="","--",IF(T521="3E","3E",LOOKUP(T521/V$2,{0,0.4,0.45,0.5,0.55,0.6,0.65,0.7,0.75,0.8,1},{0,2,2.25,2.5,2.75,3,3.25,3.5,3.75,4}))))</f>
        <v/>
      </c>
      <c r="W521" s="5" t="str">
        <f>IF(COUNT($A521)=0,"",IF($A521&lt;&gt;DR!$B523,"ERR",IF(DR!$A523="IM",DR!CL523,DR!CK523)))</f>
        <v/>
      </c>
      <c r="X521" s="2" t="str">
        <f>IF(COUNT($A521)=0,"",IF(W521="3E","3E",IF(W521="","I",LOOKUP(W521/Y$2,{0,0.4,0.45,0.5,0.55,0.6,0.65,0.7,0.75,0.8,1},{"F","D","C","C+","B-","B","B+","A-","A","A+"}))))</f>
        <v/>
      </c>
      <c r="Y521" s="99" t="str">
        <f>IF(COUNT($A521)=0,"",IF(W521="","--",IF(W521="3E","3E",LOOKUP(W521/Y$2,{0,0.4,0.45,0.5,0.55,0.6,0.65,0.7,0.75,0.8,1},{0,2,2.25,2.5,2.75,3,3.25,3.5,3.75,4}))))</f>
        <v/>
      </c>
      <c r="Z521" s="5" t="str">
        <f>IF(COUNT($A521)=0,"",IF($A521&lt;&gt;DR!$B523,"ERR",DR!BF523))</f>
        <v/>
      </c>
      <c r="AA521" s="2" t="str">
        <f>IF(COUNT($A521)=0,"",IF(Z521="3E","3E",IF(Z521="","I",LOOKUP(Z521/AB$2,{0,0.4,0.45,0.5,0.55,0.6,0.65,0.7,0.75,0.8,1},{"F","D","C","C+","B-","B","B+","A-","A","A+"}))))</f>
        <v/>
      </c>
      <c r="AB521" s="99" t="str">
        <f>IF(COUNT($A521)=0,"",IF(Z521="","--",IF(Z521="3E","3E",LOOKUP(Z521/AB$2,{0,0.4,0.45,0.5,0.55,0.6,0.65,0.7,0.75,0.8,1},{0,2,2.25,2.5,2.75,3,3.25,3.5,3.75,4}))))</f>
        <v/>
      </c>
      <c r="AC521" s="5" t="str">
        <f>IF(COUNT($A521)=0,"",IF($A521&lt;&gt;DR!$B523,"ERR",DR!BG523))</f>
        <v/>
      </c>
      <c r="AD521" s="2" t="str">
        <f>IF(COUNT($A521)=0,"",IF(AC521="3E","3E",IF(AC521="","I",LOOKUP(AC521/AE$2,{0,0.4,0.45,0.5,0.55,0.6,0.65,0.7,0.75,0.8,1},{"F","D","C","C+","B-","B","B+","A-","A","A+"}))))</f>
        <v/>
      </c>
      <c r="AE521" s="99" t="str">
        <f>IF(COUNT($A521)=0,"",IF(AC521="","--",IF(AC521="3E","3E",LOOKUP(AC521/AE$2,{0,0.4,0.45,0.5,0.55,0.6,0.65,0.7,0.75,0.8,1},{0,2,2.25,2.5,2.75,3,3.25,3.5,3.75,4}))))</f>
        <v/>
      </c>
      <c r="AF521" s="5" t="str">
        <f>IF(COUNT($A521)=0,"",IF($A521&lt;&gt;DR!$B523,"ERR",DR!BQ523))</f>
        <v/>
      </c>
      <c r="AG521" s="2" t="str">
        <f>IF(COUNT($A521)=0,"",IF(AF521="3E","3E",IF(AF521="","I",LOOKUP(AF521/AH$2,{0,0.4,0.45,0.5,0.55,0.6,0.65,0.7,0.75,0.8,1},{"F","D","C","C+","B-","B","B+","A-","A","A+"}))))</f>
        <v/>
      </c>
      <c r="AH521" s="99" t="str">
        <f>IF(COUNT($A521)=0,"",IF(AF521="","--",IF(AF521="3E","3E",LOOKUP(AF521/AH$2,{0,0.4,0.45,0.5,0.55,0.6,0.65,0.7,0.75,0.8,1},{0,2,2.25,2.5,2.75,3,3.25,3.5,3.75,4}))))</f>
        <v/>
      </c>
      <c r="AI521" s="5" t="str">
        <f>IF(COUNT($A521)=0,"",IF($A521&lt;&gt;DR!$B523,"ERR",DR!BY523))</f>
        <v/>
      </c>
      <c r="AJ521" s="2" t="str">
        <f>IF(COUNT($A521)=0,"",IF(AI521="3E","3E",IF(AI521="","I",LOOKUP(AI521/AK$2,{0,0.4,0.45,0.5,0.55,0.6,0.65,0.7,0.75,0.8,1},{"F","D","C","C+","B-","B","B+","A-","A","A+"}))))</f>
        <v/>
      </c>
      <c r="AK521" s="103" t="str">
        <f>IF(COUNT($A521)=0,"",IF(AI521="","--",IF(AI521="3E","3E",LOOKUP(AI521/AK$2,{0,0.4,0.45,0.5,0.55,0.6,0.65,0.7,0.75,0.8,1},{0,2,2.25,2.5,2.75,3,3.25,3.5,3.75,4}))))</f>
        <v/>
      </c>
      <c r="AL521" s="94" t="str">
        <f>IFERROR(IF(COUNT($A521)=0,"",IF(COUNT(W521)=0,"--",IF(COUNTIF(B521:AK521,"3E")&gt;0,"3E",SUM(IF(D521&gt;=2,D521*$D$3),IF(G521&gt;=2,G521*$G$3),IF(J521&gt;=2,J521*$J$3),IF(M521&gt;=2,M521*$M$3),IF(P521&gt;=2,P521*$P$3),IF(S521&gt;=2,S521*$S$3),IF(V521&gt;=2,V521*$V$3),IF(Y521&gt;=2,Y521*$Y$3),IF(AB521&gt;=2,AB521*$AB$3),IF(AE521&gt;=2,AE521*$AE$3),IF(AH521&gt;=2,AH521*$AH$3),IF(AK521&gt;=2,AK521*$AK$3))))),"")</f>
        <v/>
      </c>
      <c r="AM521" s="4" t="str">
        <f>IF(COUNT($A521)=0,"",IF(COUNT(W521)=0,"--",IF(COUNTIF(B521:Y521,"3E")&gt;0,"3E",TRUNC(SUM(IF(N(D521)&gt;=2,D$3*D521,0),IF(N(G521)&gt;=2,G$3*G521,0),IF(N(J521)&gt;=2,J$3*J521,0),IF(N(M521)&gt;=2,M$3*M521,0),IF(N(P521)&gt;=2,P$3*P521,0),IF(N(S521)&gt;=2,S$3*S521,0),IF(N(AB521)&gt;=2,AB$3*AB521,0),IF(N(AE521)&gt;=2,AE$3*AE521,0),IF(N(AH521)&gt;=2,AH$3*AH521,0),IF(N(V521)&gt;=2,V$3*V521,0),IF(N(Y521)&gt;=2,Y$3*Y521,0))/TCP,3))))</f>
        <v/>
      </c>
      <c r="AN521" s="2" t="str">
        <f>IFERROR(IF(COUNT($A521)=0,"",IF(COUNT(W521)=0,"--",IF(COUNTIF(B521:AK521,"3E")&gt;0,"3E",SUM(IF(D521&gt;=2,$D$3),IF(G521&gt;=2,$G$3),IF(J521&gt;=2,$J$3),IF(M521&gt;=2,$M$3),IF(P521&gt;=2,$P$3),IF(S521&gt;=2,$S$3),IF(V521&gt;=2,$V$3),IF(Y521&gt;=2,$Y$3),IF(AB521&gt;=2,$AB$3),IF(AE521&gt;=2,$AE$3),IF(AH521&gt;=2,$AH$3),IF(AK521&gt;=2,$AK$3))))),"")</f>
        <v/>
      </c>
      <c r="AO521" s="2" t="str">
        <f>IF(AM521="3E","3E",IF(COUNT($A521)=0,"",IF(COUNT(AK521)=0,"I",LOOKUP(AM521,{0,2,2.25,2.5,2.75,3,3.25,3.5,3.75,4},{"F","D","C","C+","B-","B","B+","A-","A","A+"}))))</f>
        <v/>
      </c>
      <c r="AP521" s="2" t="str">
        <f>IF(AM521="3E","3E",IF(OR(COUNT($A521)=0,COUNT(W521)=0),"",IF(AND(Y521&gt;=2,AM521&gt;=2,AN521&gt;=28),"PASS","FAIL")))</f>
        <v/>
      </c>
      <c r="AQ521" s="2" t="str">
        <f>IF(COUNT($A521)=0,"",IF(AP521="3E","3E",IF(AP521="PASS",CONCATENATE(IF(N(D521)&lt;2,"411F,",""),IF(N(G521)&lt;2,"412F,",""),IF(N(J521)&lt;2,"413F,",""),IF(N(M521)&lt;2,"421F,",""),IF(N(P521)&lt;2,"422F,",""),IF(N(S521)&lt;2,"423F,",""),IF(N(AB521)&lt;2,"431F,",""),IF(N(AE521)&lt;2,"432F,",""),IF(N(AH521)&lt;2,"433F,","")),"")))</f>
        <v/>
      </c>
      <c r="AR521" s="6" t="str">
        <f t="shared" si="9"/>
        <v/>
      </c>
    </row>
    <row r="522" spans="1:44" ht="18.95" customHeight="1" x14ac:dyDescent="0.25">
      <c r="A522" s="93" t="str">
        <f>IF(DR!$B524="","",DR!$B524)</f>
        <v/>
      </c>
      <c r="B522" s="5" t="str">
        <f>IF(COUNT($A522)=0,"",IF($A522&lt;&gt;DR!$B524,"ERR",DR!J524))</f>
        <v/>
      </c>
      <c r="C522" s="2" t="str">
        <f>IF(COUNT($A522)=0,"",IF(B522="3E","3E",IF(B522="","I",LOOKUP(B522/D$2,{0,0.4,0.45,0.5,0.55,0.6,0.65,0.7,0.75,0.8,1},{"F","D","C","C+","B-","B","B+","A-","A","A+"}))))</f>
        <v/>
      </c>
      <c r="D522" s="99" t="str">
        <f>IF(COUNT($A522)=0,"",IF(B522="","--",IF(B522="3E","3E",LOOKUP(B522/D$2,{0,0.4,0.45,0.5,0.55,0.6,0.65,0.7,0.75,0.8,1},{0,2,2.25,2.5,2.75,3,3.25,3.5,3.75,4}))))</f>
        <v/>
      </c>
      <c r="E522" s="5" t="str">
        <f>IF(COUNT($A522)=0,"",IF($A522&lt;&gt;DR!$B524,"ERR",DR!R524))</f>
        <v/>
      </c>
      <c r="F522" s="2" t="str">
        <f>IF(COUNT($A522)=0,"",IF(E522="3E","3E",IF(E522="","I",LOOKUP(E522/G$2,{0,0.4,0.45,0.5,0.55,0.6,0.65,0.7,0.75,0.8,1},{"F","D","C","C+","B-","B","B+","A-","A","A+"}))))</f>
        <v/>
      </c>
      <c r="G522" s="99" t="str">
        <f>IF(COUNT($A522)=0,"",IF(E522="","--",IF(E522="3E","3E",LOOKUP(E522/G$2,{0,0.4,0.45,0.5,0.55,0.6,0.65,0.7,0.75,0.8,1},{0,2,2.25,2.5,2.75,3,3.25,3.5,3.75,4}))))</f>
        <v/>
      </c>
      <c r="H522" s="5" t="str">
        <f>IF(COUNT($A522)=0,"",IF($A522&lt;&gt;DR!$B524,"ERR",DR!Z524))</f>
        <v/>
      </c>
      <c r="I522" s="2" t="str">
        <f>IF(COUNT($A522)=0,"",IF(H522="3E","3E",IF(H522="","I",LOOKUP(H522/J$2,{0,0.4,0.45,0.5,0.55,0.6,0.65,0.7,0.75,0.8,1},{"F","D","C","C+","B-","B","B+","A-","A","A+"}))))</f>
        <v/>
      </c>
      <c r="J522" s="99" t="str">
        <f>IF(COUNT($A522)=0,"",IF(H522="","--",IF(H522="3E","3E",LOOKUP(H522/J$2,{0,0.4,0.45,0.5,0.55,0.6,0.65,0.7,0.75,0.8,1},{0,2,2.25,2.5,2.75,3,3.25,3.5,3.75,4}))))</f>
        <v/>
      </c>
      <c r="K522" s="5" t="str">
        <f>IF(COUNT($A522)=0,"",IF($A522&lt;&gt;DR!$B524,"ERR",DR!AH524))</f>
        <v/>
      </c>
      <c r="L522" s="2" t="str">
        <f>IF(COUNT($A522)=0,"",IF(K522="3E","3E",IF(K522="","I",LOOKUP(K522/M$2,{0,0.4,0.45,0.5,0.55,0.6,0.65,0.7,0.75,0.8,1},{"F","D","C","C+","B-","B","B+","A-","A","A+"}))))</f>
        <v/>
      </c>
      <c r="M522" s="99" t="str">
        <f>IF(COUNT($A522)=0,"",IF(K522="","--",IF(K522="3E","3E",LOOKUP(K522/M$2,{0,0.4,0.45,0.5,0.55,0.6,0.65,0.7,0.75,0.8,1},{0,2,2.25,2.5,2.75,3,3.25,3.5,3.75,4}))))</f>
        <v/>
      </c>
      <c r="N522" s="5" t="str">
        <f>IF(COUNT($A522)=0,"",IF($A522&lt;&gt;DR!$B524,"ERR",DR!AP524))</f>
        <v/>
      </c>
      <c r="O522" s="2" t="str">
        <f>IF(COUNT($A522)=0,"",IF(N522="3E","3E",IF(N522="","I",LOOKUP(N522/P$2,{0,0.4,0.45,0.5,0.55,0.6,0.65,0.7,0.75,0.8,1},{"F","D","C","C+","B-","B","B+","A-","A","A+"}))))</f>
        <v/>
      </c>
      <c r="P522" s="99" t="str">
        <f>IF(COUNT($A522)=0,"",IF(N522="","--",IF(N522="3E","3E",LOOKUP(N522/P$2,{0,0.4,0.45,0.5,0.55,0.6,0.65,0.7,0.75,0.8,1},{0,2,2.25,2.5,2.75,3,3.25,3.5,3.75,4}))))</f>
        <v/>
      </c>
      <c r="Q522" s="5" t="str">
        <f>IF(COUNT($A522)=0,"",IF($A522&lt;&gt;DR!$B524,"ERR",DR!AX524))</f>
        <v/>
      </c>
      <c r="R522" s="2" t="str">
        <f>IF(COUNT($A522)=0,"",IF(Q522="3E","3E",IF(Q522="","I",LOOKUP(Q522/S$2,{0,0.4,0.45,0.5,0.55,0.6,0.65,0.7,0.75,0.8,1},{"F","D","C","C+","B-","B","B+","A-","A","A+"}))))</f>
        <v/>
      </c>
      <c r="S522" s="99" t="str">
        <f>IF(COUNT($A522)=0,"",IF(Q522="","--",IF(Q522="3E","3E",LOOKUP(Q522/S$2,{0,0.4,0.45,0.5,0.55,0.6,0.65,0.7,0.75,0.8,1},{0,2,2.25,2.5,2.75,3,3.25,3.5,3.75,4}))))</f>
        <v/>
      </c>
      <c r="T522" s="5" t="str">
        <f>IF(OR(COUNT($A522)=0,DR!BZ524=""),"",IF($A522&lt;&gt;DR!$B524,"ERR",DR!BZ524))</f>
        <v/>
      </c>
      <c r="U522" s="2" t="str">
        <f>IF(COUNT($A522)=0,"",IF(T522="3E","3E",IF(T522="","I",LOOKUP(T522/V$2,{0,0.4,0.45,0.5,0.55,0.6,0.65,0.7,0.75,0.8,1},{"F","D","C","C+","B-","B","B+","A-","A","A+"}))))</f>
        <v/>
      </c>
      <c r="V522" s="99" t="str">
        <f>IF(COUNT($A522)=0,"",IF(T522="","--",IF(T522="3E","3E",LOOKUP(T522/V$2,{0,0.4,0.45,0.5,0.55,0.6,0.65,0.7,0.75,0.8,1},{0,2,2.25,2.5,2.75,3,3.25,3.5,3.75,4}))))</f>
        <v/>
      </c>
      <c r="W522" s="5" t="str">
        <f>IF(COUNT($A522)=0,"",IF($A522&lt;&gt;DR!$B524,"ERR",IF(DR!$A524="IM",DR!CL524,DR!CK524)))</f>
        <v/>
      </c>
      <c r="X522" s="2" t="str">
        <f>IF(COUNT($A522)=0,"",IF(W522="3E","3E",IF(W522="","I",LOOKUP(W522/Y$2,{0,0.4,0.45,0.5,0.55,0.6,0.65,0.7,0.75,0.8,1},{"F","D","C","C+","B-","B","B+","A-","A","A+"}))))</f>
        <v/>
      </c>
      <c r="Y522" s="99" t="str">
        <f>IF(COUNT($A522)=0,"",IF(W522="","--",IF(W522="3E","3E",LOOKUP(W522/Y$2,{0,0.4,0.45,0.5,0.55,0.6,0.65,0.7,0.75,0.8,1},{0,2,2.25,2.5,2.75,3,3.25,3.5,3.75,4}))))</f>
        <v/>
      </c>
      <c r="Z522" s="5" t="str">
        <f>IF(COUNT($A522)=0,"",IF($A522&lt;&gt;DR!$B524,"ERR",DR!BF524))</f>
        <v/>
      </c>
      <c r="AA522" s="2" t="str">
        <f>IF(COUNT($A522)=0,"",IF(Z522="3E","3E",IF(Z522="","I",LOOKUP(Z522/AB$2,{0,0.4,0.45,0.5,0.55,0.6,0.65,0.7,0.75,0.8,1},{"F","D","C","C+","B-","B","B+","A-","A","A+"}))))</f>
        <v/>
      </c>
      <c r="AB522" s="99" t="str">
        <f>IF(COUNT($A522)=0,"",IF(Z522="","--",IF(Z522="3E","3E",LOOKUP(Z522/AB$2,{0,0.4,0.45,0.5,0.55,0.6,0.65,0.7,0.75,0.8,1},{0,2,2.25,2.5,2.75,3,3.25,3.5,3.75,4}))))</f>
        <v/>
      </c>
      <c r="AC522" s="5" t="str">
        <f>IF(COUNT($A522)=0,"",IF($A522&lt;&gt;DR!$B524,"ERR",DR!BG524))</f>
        <v/>
      </c>
      <c r="AD522" s="2" t="str">
        <f>IF(COUNT($A522)=0,"",IF(AC522="3E","3E",IF(AC522="","I",LOOKUP(AC522/AE$2,{0,0.4,0.45,0.5,0.55,0.6,0.65,0.7,0.75,0.8,1},{"F","D","C","C+","B-","B","B+","A-","A","A+"}))))</f>
        <v/>
      </c>
      <c r="AE522" s="99" t="str">
        <f>IF(COUNT($A522)=0,"",IF(AC522="","--",IF(AC522="3E","3E",LOOKUP(AC522/AE$2,{0,0.4,0.45,0.5,0.55,0.6,0.65,0.7,0.75,0.8,1},{0,2,2.25,2.5,2.75,3,3.25,3.5,3.75,4}))))</f>
        <v/>
      </c>
      <c r="AF522" s="5" t="str">
        <f>IF(COUNT($A522)=0,"",IF($A522&lt;&gt;DR!$B524,"ERR",DR!BQ524))</f>
        <v/>
      </c>
      <c r="AG522" s="2" t="str">
        <f>IF(COUNT($A522)=0,"",IF(AF522="3E","3E",IF(AF522="","I",LOOKUP(AF522/AH$2,{0,0.4,0.45,0.5,0.55,0.6,0.65,0.7,0.75,0.8,1},{"F","D","C","C+","B-","B","B+","A-","A","A+"}))))</f>
        <v/>
      </c>
      <c r="AH522" s="99" t="str">
        <f>IF(COUNT($A522)=0,"",IF(AF522="","--",IF(AF522="3E","3E",LOOKUP(AF522/AH$2,{0,0.4,0.45,0.5,0.55,0.6,0.65,0.7,0.75,0.8,1},{0,2,2.25,2.5,2.75,3,3.25,3.5,3.75,4}))))</f>
        <v/>
      </c>
      <c r="AI522" s="5" t="str">
        <f>IF(COUNT($A522)=0,"",IF($A522&lt;&gt;DR!$B524,"ERR",DR!BY524))</f>
        <v/>
      </c>
      <c r="AJ522" s="2" t="str">
        <f>IF(COUNT($A522)=0,"",IF(AI522="3E","3E",IF(AI522="","I",LOOKUP(AI522/AK$2,{0,0.4,0.45,0.5,0.55,0.6,0.65,0.7,0.75,0.8,1},{"F","D","C","C+","B-","B","B+","A-","A","A+"}))))</f>
        <v/>
      </c>
      <c r="AK522" s="103" t="str">
        <f>IF(COUNT($A522)=0,"",IF(AI522="","--",IF(AI522="3E","3E",LOOKUP(AI522/AK$2,{0,0.4,0.45,0.5,0.55,0.6,0.65,0.7,0.75,0.8,1},{0,2,2.25,2.5,2.75,3,3.25,3.5,3.75,4}))))</f>
        <v/>
      </c>
      <c r="AL522" s="94" t="str">
        <f>IFERROR(IF(COUNT($A522)=0,"",IF(COUNT(W522)=0,"--",IF(COUNTIF(B522:AK522,"3E")&gt;0,"3E",SUM(IF(D522&gt;=2,D522*$D$3),IF(G522&gt;=2,G522*$G$3),IF(J522&gt;=2,J522*$J$3),IF(M522&gt;=2,M522*$M$3),IF(P522&gt;=2,P522*$P$3),IF(S522&gt;=2,S522*$S$3),IF(V522&gt;=2,V522*$V$3),IF(Y522&gt;=2,Y522*$Y$3),IF(AB522&gt;=2,AB522*$AB$3),IF(AE522&gt;=2,AE522*$AE$3),IF(AH522&gt;=2,AH522*$AH$3),IF(AK522&gt;=2,AK522*$AK$3))))),"")</f>
        <v/>
      </c>
      <c r="AM522" s="4" t="str">
        <f>IF(COUNT($A522)=0,"",IF(COUNT(W522)=0,"--",IF(COUNTIF(B522:Y522,"3E")&gt;0,"3E",TRUNC(SUM(IF(N(D522)&gt;=2,D$3*D522,0),IF(N(G522)&gt;=2,G$3*G522,0),IF(N(J522)&gt;=2,J$3*J522,0),IF(N(M522)&gt;=2,M$3*M522,0),IF(N(P522)&gt;=2,P$3*P522,0),IF(N(S522)&gt;=2,S$3*S522,0),IF(N(AB522)&gt;=2,AB$3*AB522,0),IF(N(AE522)&gt;=2,AE$3*AE522,0),IF(N(AH522)&gt;=2,AH$3*AH522,0),IF(N(V522)&gt;=2,V$3*V522,0),IF(N(Y522)&gt;=2,Y$3*Y522,0))/TCP,3))))</f>
        <v/>
      </c>
      <c r="AN522" s="2" t="str">
        <f>IFERROR(IF(COUNT($A522)=0,"",IF(COUNT(W522)=0,"--",IF(COUNTIF(B522:AK522,"3E")&gt;0,"3E",SUM(IF(D522&gt;=2,$D$3),IF(G522&gt;=2,$G$3),IF(J522&gt;=2,$J$3),IF(M522&gt;=2,$M$3),IF(P522&gt;=2,$P$3),IF(S522&gt;=2,$S$3),IF(V522&gt;=2,$V$3),IF(Y522&gt;=2,$Y$3),IF(AB522&gt;=2,$AB$3),IF(AE522&gt;=2,$AE$3),IF(AH522&gt;=2,$AH$3),IF(AK522&gt;=2,$AK$3))))),"")</f>
        <v/>
      </c>
      <c r="AO522" s="2" t="str">
        <f>IF(AM522="3E","3E",IF(COUNT($A522)=0,"",IF(COUNT(AK522)=0,"I",LOOKUP(AM522,{0,2,2.25,2.5,2.75,3,3.25,3.5,3.75,4},{"F","D","C","C+","B-","B","B+","A-","A","A+"}))))</f>
        <v/>
      </c>
      <c r="AP522" s="2" t="str">
        <f>IF(AM522="3E","3E",IF(OR(COUNT($A522)=0,COUNT(W522)=0),"",IF(AND(Y522&gt;=2,AM522&gt;=2,AN522&gt;=28),"PASS","FAIL")))</f>
        <v/>
      </c>
      <c r="AQ522" s="2" t="str">
        <f>IF(COUNT($A522)=0,"",IF(AP522="3E","3E",IF(AP522="PASS",CONCATENATE(IF(N(D522)&lt;2,"411F,",""),IF(N(G522)&lt;2,"412F,",""),IF(N(J522)&lt;2,"413F,",""),IF(N(M522)&lt;2,"421F,",""),IF(N(P522)&lt;2,"422F,",""),IF(N(S522)&lt;2,"423F,",""),IF(N(AB522)&lt;2,"431F,",""),IF(N(AE522)&lt;2,"432F,",""),IF(N(AH522)&lt;2,"433F,","")),"")))</f>
        <v/>
      </c>
      <c r="AR522" s="6" t="str">
        <f t="shared" si="9"/>
        <v/>
      </c>
    </row>
    <row r="523" spans="1:44" ht="18.95" customHeight="1" x14ac:dyDescent="0.25">
      <c r="A523" s="93" t="str">
        <f>IF(DR!$B525="","",DR!$B525)</f>
        <v/>
      </c>
      <c r="B523" s="5" t="str">
        <f>IF(COUNT($A523)=0,"",IF($A523&lt;&gt;DR!$B525,"ERR",DR!J525))</f>
        <v/>
      </c>
      <c r="C523" s="2" t="str">
        <f>IF(COUNT($A523)=0,"",IF(B523="3E","3E",IF(B523="","I",LOOKUP(B523/D$2,{0,0.4,0.45,0.5,0.55,0.6,0.65,0.7,0.75,0.8,1},{"F","D","C","C+","B-","B","B+","A-","A","A+"}))))</f>
        <v/>
      </c>
      <c r="D523" s="99" t="str">
        <f>IF(COUNT($A523)=0,"",IF(B523="","--",IF(B523="3E","3E",LOOKUP(B523/D$2,{0,0.4,0.45,0.5,0.55,0.6,0.65,0.7,0.75,0.8,1},{0,2,2.25,2.5,2.75,3,3.25,3.5,3.75,4}))))</f>
        <v/>
      </c>
      <c r="E523" s="5" t="str">
        <f>IF(COUNT($A523)=0,"",IF($A523&lt;&gt;DR!$B525,"ERR",DR!R525))</f>
        <v/>
      </c>
      <c r="F523" s="2" t="str">
        <f>IF(COUNT($A523)=0,"",IF(E523="3E","3E",IF(E523="","I",LOOKUP(E523/G$2,{0,0.4,0.45,0.5,0.55,0.6,0.65,0.7,0.75,0.8,1},{"F","D","C","C+","B-","B","B+","A-","A","A+"}))))</f>
        <v/>
      </c>
      <c r="G523" s="99" t="str">
        <f>IF(COUNT($A523)=0,"",IF(E523="","--",IF(E523="3E","3E",LOOKUP(E523/G$2,{0,0.4,0.45,0.5,0.55,0.6,0.65,0.7,0.75,0.8,1},{0,2,2.25,2.5,2.75,3,3.25,3.5,3.75,4}))))</f>
        <v/>
      </c>
      <c r="H523" s="5" t="str">
        <f>IF(COUNT($A523)=0,"",IF($A523&lt;&gt;DR!$B525,"ERR",DR!Z525))</f>
        <v/>
      </c>
      <c r="I523" s="2" t="str">
        <f>IF(COUNT($A523)=0,"",IF(H523="3E","3E",IF(H523="","I",LOOKUP(H523/J$2,{0,0.4,0.45,0.5,0.55,0.6,0.65,0.7,0.75,0.8,1},{"F","D","C","C+","B-","B","B+","A-","A","A+"}))))</f>
        <v/>
      </c>
      <c r="J523" s="99" t="str">
        <f>IF(COUNT($A523)=0,"",IF(H523="","--",IF(H523="3E","3E",LOOKUP(H523/J$2,{0,0.4,0.45,0.5,0.55,0.6,0.65,0.7,0.75,0.8,1},{0,2,2.25,2.5,2.75,3,3.25,3.5,3.75,4}))))</f>
        <v/>
      </c>
      <c r="K523" s="5" t="str">
        <f>IF(COUNT($A523)=0,"",IF($A523&lt;&gt;DR!$B525,"ERR",DR!AH525))</f>
        <v/>
      </c>
      <c r="L523" s="2" t="str">
        <f>IF(COUNT($A523)=0,"",IF(K523="3E","3E",IF(K523="","I",LOOKUP(K523/M$2,{0,0.4,0.45,0.5,0.55,0.6,0.65,0.7,0.75,0.8,1},{"F","D","C","C+","B-","B","B+","A-","A","A+"}))))</f>
        <v/>
      </c>
      <c r="M523" s="99" t="str">
        <f>IF(COUNT($A523)=0,"",IF(K523="","--",IF(K523="3E","3E",LOOKUP(K523/M$2,{0,0.4,0.45,0.5,0.55,0.6,0.65,0.7,0.75,0.8,1},{0,2,2.25,2.5,2.75,3,3.25,3.5,3.75,4}))))</f>
        <v/>
      </c>
      <c r="N523" s="5" t="str">
        <f>IF(COUNT($A523)=0,"",IF($A523&lt;&gt;DR!$B525,"ERR",DR!AP525))</f>
        <v/>
      </c>
      <c r="O523" s="2" t="str">
        <f>IF(COUNT($A523)=0,"",IF(N523="3E","3E",IF(N523="","I",LOOKUP(N523/P$2,{0,0.4,0.45,0.5,0.55,0.6,0.65,0.7,0.75,0.8,1},{"F","D","C","C+","B-","B","B+","A-","A","A+"}))))</f>
        <v/>
      </c>
      <c r="P523" s="99" t="str">
        <f>IF(COUNT($A523)=0,"",IF(N523="","--",IF(N523="3E","3E",LOOKUP(N523/P$2,{0,0.4,0.45,0.5,0.55,0.6,0.65,0.7,0.75,0.8,1},{0,2,2.25,2.5,2.75,3,3.25,3.5,3.75,4}))))</f>
        <v/>
      </c>
      <c r="Q523" s="5" t="str">
        <f>IF(COUNT($A523)=0,"",IF($A523&lt;&gt;DR!$B525,"ERR",DR!AX525))</f>
        <v/>
      </c>
      <c r="R523" s="2" t="str">
        <f>IF(COUNT($A523)=0,"",IF(Q523="3E","3E",IF(Q523="","I",LOOKUP(Q523/S$2,{0,0.4,0.45,0.5,0.55,0.6,0.65,0.7,0.75,0.8,1},{"F","D","C","C+","B-","B","B+","A-","A","A+"}))))</f>
        <v/>
      </c>
      <c r="S523" s="99" t="str">
        <f>IF(COUNT($A523)=0,"",IF(Q523="","--",IF(Q523="3E","3E",LOOKUP(Q523/S$2,{0,0.4,0.45,0.5,0.55,0.6,0.65,0.7,0.75,0.8,1},{0,2,2.25,2.5,2.75,3,3.25,3.5,3.75,4}))))</f>
        <v/>
      </c>
      <c r="T523" s="5" t="str">
        <f>IF(OR(COUNT($A523)=0,DR!BZ525=""),"",IF($A523&lt;&gt;DR!$B525,"ERR",DR!BZ525))</f>
        <v/>
      </c>
      <c r="U523" s="2" t="str">
        <f>IF(COUNT($A523)=0,"",IF(T523="3E","3E",IF(T523="","I",LOOKUP(T523/V$2,{0,0.4,0.45,0.5,0.55,0.6,0.65,0.7,0.75,0.8,1},{"F","D","C","C+","B-","B","B+","A-","A","A+"}))))</f>
        <v/>
      </c>
      <c r="V523" s="99" t="str">
        <f>IF(COUNT($A523)=0,"",IF(T523="","--",IF(T523="3E","3E",LOOKUP(T523/V$2,{0,0.4,0.45,0.5,0.55,0.6,0.65,0.7,0.75,0.8,1},{0,2,2.25,2.5,2.75,3,3.25,3.5,3.75,4}))))</f>
        <v/>
      </c>
      <c r="W523" s="5" t="str">
        <f>IF(COUNT($A523)=0,"",IF($A523&lt;&gt;DR!$B525,"ERR",IF(DR!$A525="IM",DR!CL525,DR!CK525)))</f>
        <v/>
      </c>
      <c r="X523" s="2" t="str">
        <f>IF(COUNT($A523)=0,"",IF(W523="3E","3E",IF(W523="","I",LOOKUP(W523/Y$2,{0,0.4,0.45,0.5,0.55,0.6,0.65,0.7,0.75,0.8,1},{"F","D","C","C+","B-","B","B+","A-","A","A+"}))))</f>
        <v/>
      </c>
      <c r="Y523" s="99" t="str">
        <f>IF(COUNT($A523)=0,"",IF(W523="","--",IF(W523="3E","3E",LOOKUP(W523/Y$2,{0,0.4,0.45,0.5,0.55,0.6,0.65,0.7,0.75,0.8,1},{0,2,2.25,2.5,2.75,3,3.25,3.5,3.75,4}))))</f>
        <v/>
      </c>
      <c r="Z523" s="5" t="str">
        <f>IF(COUNT($A523)=0,"",IF($A523&lt;&gt;DR!$B525,"ERR",DR!BF525))</f>
        <v/>
      </c>
      <c r="AA523" s="2" t="str">
        <f>IF(COUNT($A523)=0,"",IF(Z523="3E","3E",IF(Z523="","I",LOOKUP(Z523/AB$2,{0,0.4,0.45,0.5,0.55,0.6,0.65,0.7,0.75,0.8,1},{"F","D","C","C+","B-","B","B+","A-","A","A+"}))))</f>
        <v/>
      </c>
      <c r="AB523" s="99" t="str">
        <f>IF(COUNT($A523)=0,"",IF(Z523="","--",IF(Z523="3E","3E",LOOKUP(Z523/AB$2,{0,0.4,0.45,0.5,0.55,0.6,0.65,0.7,0.75,0.8,1},{0,2,2.25,2.5,2.75,3,3.25,3.5,3.75,4}))))</f>
        <v/>
      </c>
      <c r="AC523" s="5" t="str">
        <f>IF(COUNT($A523)=0,"",IF($A523&lt;&gt;DR!$B525,"ERR",DR!BG525))</f>
        <v/>
      </c>
      <c r="AD523" s="2" t="str">
        <f>IF(COUNT($A523)=0,"",IF(AC523="3E","3E",IF(AC523="","I",LOOKUP(AC523/AE$2,{0,0.4,0.45,0.5,0.55,0.6,0.65,0.7,0.75,0.8,1},{"F","D","C","C+","B-","B","B+","A-","A","A+"}))))</f>
        <v/>
      </c>
      <c r="AE523" s="99" t="str">
        <f>IF(COUNT($A523)=0,"",IF(AC523="","--",IF(AC523="3E","3E",LOOKUP(AC523/AE$2,{0,0.4,0.45,0.5,0.55,0.6,0.65,0.7,0.75,0.8,1},{0,2,2.25,2.5,2.75,3,3.25,3.5,3.75,4}))))</f>
        <v/>
      </c>
      <c r="AF523" s="5" t="str">
        <f>IF(COUNT($A523)=0,"",IF($A523&lt;&gt;DR!$B525,"ERR",DR!BQ525))</f>
        <v/>
      </c>
      <c r="AG523" s="2" t="str">
        <f>IF(COUNT($A523)=0,"",IF(AF523="3E","3E",IF(AF523="","I",LOOKUP(AF523/AH$2,{0,0.4,0.45,0.5,0.55,0.6,0.65,0.7,0.75,0.8,1},{"F","D","C","C+","B-","B","B+","A-","A","A+"}))))</f>
        <v/>
      </c>
      <c r="AH523" s="99" t="str">
        <f>IF(COUNT($A523)=0,"",IF(AF523="","--",IF(AF523="3E","3E",LOOKUP(AF523/AH$2,{0,0.4,0.45,0.5,0.55,0.6,0.65,0.7,0.75,0.8,1},{0,2,2.25,2.5,2.75,3,3.25,3.5,3.75,4}))))</f>
        <v/>
      </c>
      <c r="AI523" s="5" t="str">
        <f>IF(COUNT($A523)=0,"",IF($A523&lt;&gt;DR!$B525,"ERR",DR!BY525))</f>
        <v/>
      </c>
      <c r="AJ523" s="2" t="str">
        <f>IF(COUNT($A523)=0,"",IF(AI523="3E","3E",IF(AI523="","I",LOOKUP(AI523/AK$2,{0,0.4,0.45,0.5,0.55,0.6,0.65,0.7,0.75,0.8,1},{"F","D","C","C+","B-","B","B+","A-","A","A+"}))))</f>
        <v/>
      </c>
      <c r="AK523" s="103" t="str">
        <f>IF(COUNT($A523)=0,"",IF(AI523="","--",IF(AI523="3E","3E",LOOKUP(AI523/AK$2,{0,0.4,0.45,0.5,0.55,0.6,0.65,0.7,0.75,0.8,1},{0,2,2.25,2.5,2.75,3,3.25,3.5,3.75,4}))))</f>
        <v/>
      </c>
      <c r="AL523" s="94" t="str">
        <f>IFERROR(IF(COUNT($A523)=0,"",IF(COUNT(W523)=0,"--",IF(COUNTIF(B523:AK523,"3E")&gt;0,"3E",SUM(IF(D523&gt;=2,D523*$D$3),IF(G523&gt;=2,G523*$G$3),IF(J523&gt;=2,J523*$J$3),IF(M523&gt;=2,M523*$M$3),IF(P523&gt;=2,P523*$P$3),IF(S523&gt;=2,S523*$S$3),IF(V523&gt;=2,V523*$V$3),IF(Y523&gt;=2,Y523*$Y$3),IF(AB523&gt;=2,AB523*$AB$3),IF(AE523&gt;=2,AE523*$AE$3),IF(AH523&gt;=2,AH523*$AH$3),IF(AK523&gt;=2,AK523*$AK$3))))),"")</f>
        <v/>
      </c>
      <c r="AM523" s="4" t="str">
        <f>IF(COUNT($A523)=0,"",IF(COUNT(W523)=0,"--",IF(COUNTIF(B523:Y523,"3E")&gt;0,"3E",TRUNC(SUM(IF(N(D523)&gt;=2,D$3*D523,0),IF(N(G523)&gt;=2,G$3*G523,0),IF(N(J523)&gt;=2,J$3*J523,0),IF(N(M523)&gt;=2,M$3*M523,0),IF(N(P523)&gt;=2,P$3*P523,0),IF(N(S523)&gt;=2,S$3*S523,0),IF(N(AB523)&gt;=2,AB$3*AB523,0),IF(N(AE523)&gt;=2,AE$3*AE523,0),IF(N(AH523)&gt;=2,AH$3*AH523,0),IF(N(V523)&gt;=2,V$3*V523,0),IF(N(Y523)&gt;=2,Y$3*Y523,0))/TCP,3))))</f>
        <v/>
      </c>
      <c r="AN523" s="2" t="str">
        <f>IFERROR(IF(COUNT($A523)=0,"",IF(COUNT(W523)=0,"--",IF(COUNTIF(B523:AK523,"3E")&gt;0,"3E",SUM(IF(D523&gt;=2,$D$3),IF(G523&gt;=2,$G$3),IF(J523&gt;=2,$J$3),IF(M523&gt;=2,$M$3),IF(P523&gt;=2,$P$3),IF(S523&gt;=2,$S$3),IF(V523&gt;=2,$V$3),IF(Y523&gt;=2,$Y$3),IF(AB523&gt;=2,$AB$3),IF(AE523&gt;=2,$AE$3),IF(AH523&gt;=2,$AH$3),IF(AK523&gt;=2,$AK$3))))),"")</f>
        <v/>
      </c>
      <c r="AO523" s="2" t="str">
        <f>IF(AM523="3E","3E",IF(COUNT($A523)=0,"",IF(COUNT(AK523)=0,"I",LOOKUP(AM523,{0,2,2.25,2.5,2.75,3,3.25,3.5,3.75,4},{"F","D","C","C+","B-","B","B+","A-","A","A+"}))))</f>
        <v/>
      </c>
      <c r="AP523" s="2" t="str">
        <f>IF(AM523="3E","3E",IF(OR(COUNT($A523)=0,COUNT(W523)=0),"",IF(AND(Y523&gt;=2,AM523&gt;=2,AN523&gt;=28),"PASS","FAIL")))</f>
        <v/>
      </c>
      <c r="AQ523" s="2" t="str">
        <f>IF(COUNT($A523)=0,"",IF(AP523="3E","3E",IF(AP523="PASS",CONCATENATE(IF(N(D523)&lt;2,"411F,",""),IF(N(G523)&lt;2,"412F,",""),IF(N(J523)&lt;2,"413F,",""),IF(N(M523)&lt;2,"421F,",""),IF(N(P523)&lt;2,"422F,",""),IF(N(S523)&lt;2,"423F,",""),IF(N(AB523)&lt;2,"431F,",""),IF(N(AE523)&lt;2,"432F,",""),IF(N(AH523)&lt;2,"433F,","")),"")))</f>
        <v/>
      </c>
      <c r="AR523" s="6" t="str">
        <f t="shared" si="9"/>
        <v/>
      </c>
    </row>
    <row r="524" spans="1:44" ht="18.95" customHeight="1" x14ac:dyDescent="0.25">
      <c r="A524" s="93" t="str">
        <f>IF(DR!$B526="","",DR!$B526)</f>
        <v/>
      </c>
      <c r="B524" s="5" t="str">
        <f>IF(COUNT($A524)=0,"",IF($A524&lt;&gt;DR!$B526,"ERR",DR!J526))</f>
        <v/>
      </c>
      <c r="C524" s="2" t="str">
        <f>IF(COUNT($A524)=0,"",IF(B524="3E","3E",IF(B524="","I",LOOKUP(B524/D$2,{0,0.4,0.45,0.5,0.55,0.6,0.65,0.7,0.75,0.8,1},{"F","D","C","C+","B-","B","B+","A-","A","A+"}))))</f>
        <v/>
      </c>
      <c r="D524" s="99" t="str">
        <f>IF(COUNT($A524)=0,"",IF(B524="","--",IF(B524="3E","3E",LOOKUP(B524/D$2,{0,0.4,0.45,0.5,0.55,0.6,0.65,0.7,0.75,0.8,1},{0,2,2.25,2.5,2.75,3,3.25,3.5,3.75,4}))))</f>
        <v/>
      </c>
      <c r="E524" s="5" t="str">
        <f>IF(COUNT($A524)=0,"",IF($A524&lt;&gt;DR!$B526,"ERR",DR!R526))</f>
        <v/>
      </c>
      <c r="F524" s="2" t="str">
        <f>IF(COUNT($A524)=0,"",IF(E524="3E","3E",IF(E524="","I",LOOKUP(E524/G$2,{0,0.4,0.45,0.5,0.55,0.6,0.65,0.7,0.75,0.8,1},{"F","D","C","C+","B-","B","B+","A-","A","A+"}))))</f>
        <v/>
      </c>
      <c r="G524" s="99" t="str">
        <f>IF(COUNT($A524)=0,"",IF(E524="","--",IF(E524="3E","3E",LOOKUP(E524/G$2,{0,0.4,0.45,0.5,0.55,0.6,0.65,0.7,0.75,0.8,1},{0,2,2.25,2.5,2.75,3,3.25,3.5,3.75,4}))))</f>
        <v/>
      </c>
      <c r="H524" s="5" t="str">
        <f>IF(COUNT($A524)=0,"",IF($A524&lt;&gt;DR!$B526,"ERR",DR!Z526))</f>
        <v/>
      </c>
      <c r="I524" s="2" t="str">
        <f>IF(COUNT($A524)=0,"",IF(H524="3E","3E",IF(H524="","I",LOOKUP(H524/J$2,{0,0.4,0.45,0.5,0.55,0.6,0.65,0.7,0.75,0.8,1},{"F","D","C","C+","B-","B","B+","A-","A","A+"}))))</f>
        <v/>
      </c>
      <c r="J524" s="99" t="str">
        <f>IF(COUNT($A524)=0,"",IF(H524="","--",IF(H524="3E","3E",LOOKUP(H524/J$2,{0,0.4,0.45,0.5,0.55,0.6,0.65,0.7,0.75,0.8,1},{0,2,2.25,2.5,2.75,3,3.25,3.5,3.75,4}))))</f>
        <v/>
      </c>
      <c r="K524" s="5" t="str">
        <f>IF(COUNT($A524)=0,"",IF($A524&lt;&gt;DR!$B526,"ERR",DR!AH526))</f>
        <v/>
      </c>
      <c r="L524" s="2" t="str">
        <f>IF(COUNT($A524)=0,"",IF(K524="3E","3E",IF(K524="","I",LOOKUP(K524/M$2,{0,0.4,0.45,0.5,0.55,0.6,0.65,0.7,0.75,0.8,1},{"F","D","C","C+","B-","B","B+","A-","A","A+"}))))</f>
        <v/>
      </c>
      <c r="M524" s="99" t="str">
        <f>IF(COUNT($A524)=0,"",IF(K524="","--",IF(K524="3E","3E",LOOKUP(K524/M$2,{0,0.4,0.45,0.5,0.55,0.6,0.65,0.7,0.75,0.8,1},{0,2,2.25,2.5,2.75,3,3.25,3.5,3.75,4}))))</f>
        <v/>
      </c>
      <c r="N524" s="5" t="str">
        <f>IF(COUNT($A524)=0,"",IF($A524&lt;&gt;DR!$B526,"ERR",DR!AP526))</f>
        <v/>
      </c>
      <c r="O524" s="2" t="str">
        <f>IF(COUNT($A524)=0,"",IF(N524="3E","3E",IF(N524="","I",LOOKUP(N524/P$2,{0,0.4,0.45,0.5,0.55,0.6,0.65,0.7,0.75,0.8,1},{"F","D","C","C+","B-","B","B+","A-","A","A+"}))))</f>
        <v/>
      </c>
      <c r="P524" s="99" t="str">
        <f>IF(COUNT($A524)=0,"",IF(N524="","--",IF(N524="3E","3E",LOOKUP(N524/P$2,{0,0.4,0.45,0.5,0.55,0.6,0.65,0.7,0.75,0.8,1},{0,2,2.25,2.5,2.75,3,3.25,3.5,3.75,4}))))</f>
        <v/>
      </c>
      <c r="Q524" s="5" t="str">
        <f>IF(COUNT($A524)=0,"",IF($A524&lt;&gt;DR!$B526,"ERR",DR!AX526))</f>
        <v/>
      </c>
      <c r="R524" s="2" t="str">
        <f>IF(COUNT($A524)=0,"",IF(Q524="3E","3E",IF(Q524="","I",LOOKUP(Q524/S$2,{0,0.4,0.45,0.5,0.55,0.6,0.65,0.7,0.75,0.8,1},{"F","D","C","C+","B-","B","B+","A-","A","A+"}))))</f>
        <v/>
      </c>
      <c r="S524" s="99" t="str">
        <f>IF(COUNT($A524)=0,"",IF(Q524="","--",IF(Q524="3E","3E",LOOKUP(Q524/S$2,{0,0.4,0.45,0.5,0.55,0.6,0.65,0.7,0.75,0.8,1},{0,2,2.25,2.5,2.75,3,3.25,3.5,3.75,4}))))</f>
        <v/>
      </c>
      <c r="T524" s="5" t="str">
        <f>IF(OR(COUNT($A524)=0,DR!BZ526=""),"",IF($A524&lt;&gt;DR!$B526,"ERR",DR!BZ526))</f>
        <v/>
      </c>
      <c r="U524" s="2" t="str">
        <f>IF(COUNT($A524)=0,"",IF(T524="3E","3E",IF(T524="","I",LOOKUP(T524/V$2,{0,0.4,0.45,0.5,0.55,0.6,0.65,0.7,0.75,0.8,1},{"F","D","C","C+","B-","B","B+","A-","A","A+"}))))</f>
        <v/>
      </c>
      <c r="V524" s="99" t="str">
        <f>IF(COUNT($A524)=0,"",IF(T524="","--",IF(T524="3E","3E",LOOKUP(T524/V$2,{0,0.4,0.45,0.5,0.55,0.6,0.65,0.7,0.75,0.8,1},{0,2,2.25,2.5,2.75,3,3.25,3.5,3.75,4}))))</f>
        <v/>
      </c>
      <c r="W524" s="5" t="str">
        <f>IF(COUNT($A524)=0,"",IF($A524&lt;&gt;DR!$B526,"ERR",IF(DR!$A526="IM",DR!CL526,DR!CK526)))</f>
        <v/>
      </c>
      <c r="X524" s="2" t="str">
        <f>IF(COUNT($A524)=0,"",IF(W524="3E","3E",IF(W524="","I",LOOKUP(W524/Y$2,{0,0.4,0.45,0.5,0.55,0.6,0.65,0.7,0.75,0.8,1},{"F","D","C","C+","B-","B","B+","A-","A","A+"}))))</f>
        <v/>
      </c>
      <c r="Y524" s="99" t="str">
        <f>IF(COUNT($A524)=0,"",IF(W524="","--",IF(W524="3E","3E",LOOKUP(W524/Y$2,{0,0.4,0.45,0.5,0.55,0.6,0.65,0.7,0.75,0.8,1},{0,2,2.25,2.5,2.75,3,3.25,3.5,3.75,4}))))</f>
        <v/>
      </c>
      <c r="Z524" s="5" t="str">
        <f>IF(COUNT($A524)=0,"",IF($A524&lt;&gt;DR!$B526,"ERR",DR!BF526))</f>
        <v/>
      </c>
      <c r="AA524" s="2" t="str">
        <f>IF(COUNT($A524)=0,"",IF(Z524="3E","3E",IF(Z524="","I",LOOKUP(Z524/AB$2,{0,0.4,0.45,0.5,0.55,0.6,0.65,0.7,0.75,0.8,1},{"F","D","C","C+","B-","B","B+","A-","A","A+"}))))</f>
        <v/>
      </c>
      <c r="AB524" s="99" t="str">
        <f>IF(COUNT($A524)=0,"",IF(Z524="","--",IF(Z524="3E","3E",LOOKUP(Z524/AB$2,{0,0.4,0.45,0.5,0.55,0.6,0.65,0.7,0.75,0.8,1},{0,2,2.25,2.5,2.75,3,3.25,3.5,3.75,4}))))</f>
        <v/>
      </c>
      <c r="AC524" s="5" t="str">
        <f>IF(COUNT($A524)=0,"",IF($A524&lt;&gt;DR!$B526,"ERR",DR!BG526))</f>
        <v/>
      </c>
      <c r="AD524" s="2" t="str">
        <f>IF(COUNT($A524)=0,"",IF(AC524="3E","3E",IF(AC524="","I",LOOKUP(AC524/AE$2,{0,0.4,0.45,0.5,0.55,0.6,0.65,0.7,0.75,0.8,1},{"F","D","C","C+","B-","B","B+","A-","A","A+"}))))</f>
        <v/>
      </c>
      <c r="AE524" s="99" t="str">
        <f>IF(COUNT($A524)=0,"",IF(AC524="","--",IF(AC524="3E","3E",LOOKUP(AC524/AE$2,{0,0.4,0.45,0.5,0.55,0.6,0.65,0.7,0.75,0.8,1},{0,2,2.25,2.5,2.75,3,3.25,3.5,3.75,4}))))</f>
        <v/>
      </c>
      <c r="AF524" s="5" t="str">
        <f>IF(COUNT($A524)=0,"",IF($A524&lt;&gt;DR!$B526,"ERR",DR!BQ526))</f>
        <v/>
      </c>
      <c r="AG524" s="2" t="str">
        <f>IF(COUNT($A524)=0,"",IF(AF524="3E","3E",IF(AF524="","I",LOOKUP(AF524/AH$2,{0,0.4,0.45,0.5,0.55,0.6,0.65,0.7,0.75,0.8,1},{"F","D","C","C+","B-","B","B+","A-","A","A+"}))))</f>
        <v/>
      </c>
      <c r="AH524" s="99" t="str">
        <f>IF(COUNT($A524)=0,"",IF(AF524="","--",IF(AF524="3E","3E",LOOKUP(AF524/AH$2,{0,0.4,0.45,0.5,0.55,0.6,0.65,0.7,0.75,0.8,1},{0,2,2.25,2.5,2.75,3,3.25,3.5,3.75,4}))))</f>
        <v/>
      </c>
      <c r="AI524" s="5" t="str">
        <f>IF(COUNT($A524)=0,"",IF($A524&lt;&gt;DR!$B526,"ERR",DR!BY526))</f>
        <v/>
      </c>
      <c r="AJ524" s="2" t="str">
        <f>IF(COUNT($A524)=0,"",IF(AI524="3E","3E",IF(AI524="","I",LOOKUP(AI524/AK$2,{0,0.4,0.45,0.5,0.55,0.6,0.65,0.7,0.75,0.8,1},{"F","D","C","C+","B-","B","B+","A-","A","A+"}))))</f>
        <v/>
      </c>
      <c r="AK524" s="103" t="str">
        <f>IF(COUNT($A524)=0,"",IF(AI524="","--",IF(AI524="3E","3E",LOOKUP(AI524/AK$2,{0,0.4,0.45,0.5,0.55,0.6,0.65,0.7,0.75,0.8,1},{0,2,2.25,2.5,2.75,3,3.25,3.5,3.75,4}))))</f>
        <v/>
      </c>
      <c r="AL524" s="94" t="str">
        <f>IFERROR(IF(COUNT($A524)=0,"",IF(COUNT(W524)=0,"--",IF(COUNTIF(B524:AK524,"3E")&gt;0,"3E",SUM(IF(D524&gt;=2,D524*$D$3),IF(G524&gt;=2,G524*$G$3),IF(J524&gt;=2,J524*$J$3),IF(M524&gt;=2,M524*$M$3),IF(P524&gt;=2,P524*$P$3),IF(S524&gt;=2,S524*$S$3),IF(V524&gt;=2,V524*$V$3),IF(Y524&gt;=2,Y524*$Y$3),IF(AB524&gt;=2,AB524*$AB$3),IF(AE524&gt;=2,AE524*$AE$3),IF(AH524&gt;=2,AH524*$AH$3),IF(AK524&gt;=2,AK524*$AK$3))))),"")</f>
        <v/>
      </c>
      <c r="AM524" s="4" t="str">
        <f>IF(COUNT($A524)=0,"",IF(COUNT(W524)=0,"--",IF(COUNTIF(B524:Y524,"3E")&gt;0,"3E",TRUNC(SUM(IF(N(D524)&gt;=2,D$3*D524,0),IF(N(G524)&gt;=2,G$3*G524,0),IF(N(J524)&gt;=2,J$3*J524,0),IF(N(M524)&gt;=2,M$3*M524,0),IF(N(P524)&gt;=2,P$3*P524,0),IF(N(S524)&gt;=2,S$3*S524,0),IF(N(AB524)&gt;=2,AB$3*AB524,0),IF(N(AE524)&gt;=2,AE$3*AE524,0),IF(N(AH524)&gt;=2,AH$3*AH524,0),IF(N(V524)&gt;=2,V$3*V524,0),IF(N(Y524)&gt;=2,Y$3*Y524,0))/TCP,3))))</f>
        <v/>
      </c>
      <c r="AN524" s="2" t="str">
        <f>IFERROR(IF(COUNT($A524)=0,"",IF(COUNT(W524)=0,"--",IF(COUNTIF(B524:AK524,"3E")&gt;0,"3E",SUM(IF(D524&gt;=2,$D$3),IF(G524&gt;=2,$G$3),IF(J524&gt;=2,$J$3),IF(M524&gt;=2,$M$3),IF(P524&gt;=2,$P$3),IF(S524&gt;=2,$S$3),IF(V524&gt;=2,$V$3),IF(Y524&gt;=2,$Y$3),IF(AB524&gt;=2,$AB$3),IF(AE524&gt;=2,$AE$3),IF(AH524&gt;=2,$AH$3),IF(AK524&gt;=2,$AK$3))))),"")</f>
        <v/>
      </c>
      <c r="AO524" s="2" t="str">
        <f>IF(AM524="3E","3E",IF(COUNT($A524)=0,"",IF(COUNT(AK524)=0,"I",LOOKUP(AM524,{0,2,2.25,2.5,2.75,3,3.25,3.5,3.75,4},{"F","D","C","C+","B-","B","B+","A-","A","A+"}))))</f>
        <v/>
      </c>
      <c r="AP524" s="2" t="str">
        <f>IF(AM524="3E","3E",IF(OR(COUNT($A524)=0,COUNT(W524)=0),"",IF(AND(Y524&gt;=2,AM524&gt;=2,AN524&gt;=28),"PASS","FAIL")))</f>
        <v/>
      </c>
      <c r="AQ524" s="2" t="str">
        <f>IF(COUNT($A524)=0,"",IF(AP524="3E","3E",IF(AP524="PASS",CONCATENATE(IF(N(D524)&lt;2,"411F,",""),IF(N(G524)&lt;2,"412F,",""),IF(N(J524)&lt;2,"413F,",""),IF(N(M524)&lt;2,"421F,",""),IF(N(P524)&lt;2,"422F,",""),IF(N(S524)&lt;2,"423F,",""),IF(N(AB524)&lt;2,"431F,",""),IF(N(AE524)&lt;2,"432F,",""),IF(N(AH524)&lt;2,"433F,","")),"")))</f>
        <v/>
      </c>
      <c r="AR524" s="6" t="str">
        <f t="shared" si="9"/>
        <v/>
      </c>
    </row>
    <row r="525" spans="1:44" ht="18.95" customHeight="1" x14ac:dyDescent="0.25">
      <c r="A525" s="93" t="str">
        <f>IF(DR!$B527="","",DR!$B527)</f>
        <v/>
      </c>
      <c r="B525" s="5" t="str">
        <f>IF(COUNT($A525)=0,"",IF($A525&lt;&gt;DR!$B527,"ERR",DR!J527))</f>
        <v/>
      </c>
      <c r="C525" s="2" t="str">
        <f>IF(COUNT($A525)=0,"",IF(B525="3E","3E",IF(B525="","I",LOOKUP(B525/D$2,{0,0.4,0.45,0.5,0.55,0.6,0.65,0.7,0.75,0.8,1},{"F","D","C","C+","B-","B","B+","A-","A","A+"}))))</f>
        <v/>
      </c>
      <c r="D525" s="99" t="str">
        <f>IF(COUNT($A525)=0,"",IF(B525="","--",IF(B525="3E","3E",LOOKUP(B525/D$2,{0,0.4,0.45,0.5,0.55,0.6,0.65,0.7,0.75,0.8,1},{0,2,2.25,2.5,2.75,3,3.25,3.5,3.75,4}))))</f>
        <v/>
      </c>
      <c r="E525" s="5" t="str">
        <f>IF(COUNT($A525)=0,"",IF($A525&lt;&gt;DR!$B527,"ERR",DR!R527))</f>
        <v/>
      </c>
      <c r="F525" s="2" t="str">
        <f>IF(COUNT($A525)=0,"",IF(E525="3E","3E",IF(E525="","I",LOOKUP(E525/G$2,{0,0.4,0.45,0.5,0.55,0.6,0.65,0.7,0.75,0.8,1},{"F","D","C","C+","B-","B","B+","A-","A","A+"}))))</f>
        <v/>
      </c>
      <c r="G525" s="99" t="str">
        <f>IF(COUNT($A525)=0,"",IF(E525="","--",IF(E525="3E","3E",LOOKUP(E525/G$2,{0,0.4,0.45,0.5,0.55,0.6,0.65,0.7,0.75,0.8,1},{0,2,2.25,2.5,2.75,3,3.25,3.5,3.75,4}))))</f>
        <v/>
      </c>
      <c r="H525" s="5" t="str">
        <f>IF(COUNT($A525)=0,"",IF($A525&lt;&gt;DR!$B527,"ERR",DR!Z527))</f>
        <v/>
      </c>
      <c r="I525" s="2" t="str">
        <f>IF(COUNT($A525)=0,"",IF(H525="3E","3E",IF(H525="","I",LOOKUP(H525/J$2,{0,0.4,0.45,0.5,0.55,0.6,0.65,0.7,0.75,0.8,1},{"F","D","C","C+","B-","B","B+","A-","A","A+"}))))</f>
        <v/>
      </c>
      <c r="J525" s="99" t="str">
        <f>IF(COUNT($A525)=0,"",IF(H525="","--",IF(H525="3E","3E",LOOKUP(H525/J$2,{0,0.4,0.45,0.5,0.55,0.6,0.65,0.7,0.75,0.8,1},{0,2,2.25,2.5,2.75,3,3.25,3.5,3.75,4}))))</f>
        <v/>
      </c>
      <c r="K525" s="5" t="str">
        <f>IF(COUNT($A525)=0,"",IF($A525&lt;&gt;DR!$B527,"ERR",DR!AH527))</f>
        <v/>
      </c>
      <c r="L525" s="2" t="str">
        <f>IF(COUNT($A525)=0,"",IF(K525="3E","3E",IF(K525="","I",LOOKUP(K525/M$2,{0,0.4,0.45,0.5,0.55,0.6,0.65,0.7,0.75,0.8,1},{"F","D","C","C+","B-","B","B+","A-","A","A+"}))))</f>
        <v/>
      </c>
      <c r="M525" s="99" t="str">
        <f>IF(COUNT($A525)=0,"",IF(K525="","--",IF(K525="3E","3E",LOOKUP(K525/M$2,{0,0.4,0.45,0.5,0.55,0.6,0.65,0.7,0.75,0.8,1},{0,2,2.25,2.5,2.75,3,3.25,3.5,3.75,4}))))</f>
        <v/>
      </c>
      <c r="N525" s="5" t="str">
        <f>IF(COUNT($A525)=0,"",IF($A525&lt;&gt;DR!$B527,"ERR",DR!AP527))</f>
        <v/>
      </c>
      <c r="O525" s="2" t="str">
        <f>IF(COUNT($A525)=0,"",IF(N525="3E","3E",IF(N525="","I",LOOKUP(N525/P$2,{0,0.4,0.45,0.5,0.55,0.6,0.65,0.7,0.75,0.8,1},{"F","D","C","C+","B-","B","B+","A-","A","A+"}))))</f>
        <v/>
      </c>
      <c r="P525" s="99" t="str">
        <f>IF(COUNT($A525)=0,"",IF(N525="","--",IF(N525="3E","3E",LOOKUP(N525/P$2,{0,0.4,0.45,0.5,0.55,0.6,0.65,0.7,0.75,0.8,1},{0,2,2.25,2.5,2.75,3,3.25,3.5,3.75,4}))))</f>
        <v/>
      </c>
      <c r="Q525" s="5" t="str">
        <f>IF(COUNT($A525)=0,"",IF($A525&lt;&gt;DR!$B527,"ERR",DR!AX527))</f>
        <v/>
      </c>
      <c r="R525" s="2" t="str">
        <f>IF(COUNT($A525)=0,"",IF(Q525="3E","3E",IF(Q525="","I",LOOKUP(Q525/S$2,{0,0.4,0.45,0.5,0.55,0.6,0.65,0.7,0.75,0.8,1},{"F","D","C","C+","B-","B","B+","A-","A","A+"}))))</f>
        <v/>
      </c>
      <c r="S525" s="99" t="str">
        <f>IF(COUNT($A525)=0,"",IF(Q525="","--",IF(Q525="3E","3E",LOOKUP(Q525/S$2,{0,0.4,0.45,0.5,0.55,0.6,0.65,0.7,0.75,0.8,1},{0,2,2.25,2.5,2.75,3,3.25,3.5,3.75,4}))))</f>
        <v/>
      </c>
      <c r="T525" s="5" t="str">
        <f>IF(OR(COUNT($A525)=0,DR!BZ527=""),"",IF($A525&lt;&gt;DR!$B527,"ERR",DR!BZ527))</f>
        <v/>
      </c>
      <c r="U525" s="2" t="str">
        <f>IF(COUNT($A525)=0,"",IF(T525="3E","3E",IF(T525="","I",LOOKUP(T525/V$2,{0,0.4,0.45,0.5,0.55,0.6,0.65,0.7,0.75,0.8,1},{"F","D","C","C+","B-","B","B+","A-","A","A+"}))))</f>
        <v/>
      </c>
      <c r="V525" s="99" t="str">
        <f>IF(COUNT($A525)=0,"",IF(T525="","--",IF(T525="3E","3E",LOOKUP(T525/V$2,{0,0.4,0.45,0.5,0.55,0.6,0.65,0.7,0.75,0.8,1},{0,2,2.25,2.5,2.75,3,3.25,3.5,3.75,4}))))</f>
        <v/>
      </c>
      <c r="W525" s="5" t="str">
        <f>IF(COUNT($A525)=0,"",IF($A525&lt;&gt;DR!$B527,"ERR",IF(DR!$A527="IM",DR!CL527,DR!CK527)))</f>
        <v/>
      </c>
      <c r="X525" s="2" t="str">
        <f>IF(COUNT($A525)=0,"",IF(W525="3E","3E",IF(W525="","I",LOOKUP(W525/Y$2,{0,0.4,0.45,0.5,0.55,0.6,0.65,0.7,0.75,0.8,1},{"F","D","C","C+","B-","B","B+","A-","A","A+"}))))</f>
        <v/>
      </c>
      <c r="Y525" s="99" t="str">
        <f>IF(COUNT($A525)=0,"",IF(W525="","--",IF(W525="3E","3E",LOOKUP(W525/Y$2,{0,0.4,0.45,0.5,0.55,0.6,0.65,0.7,0.75,0.8,1},{0,2,2.25,2.5,2.75,3,3.25,3.5,3.75,4}))))</f>
        <v/>
      </c>
      <c r="Z525" s="5" t="str">
        <f>IF(COUNT($A525)=0,"",IF($A525&lt;&gt;DR!$B527,"ERR",DR!BF527))</f>
        <v/>
      </c>
      <c r="AA525" s="2" t="str">
        <f>IF(COUNT($A525)=0,"",IF(Z525="3E","3E",IF(Z525="","I",LOOKUP(Z525/AB$2,{0,0.4,0.45,0.5,0.55,0.6,0.65,0.7,0.75,0.8,1},{"F","D","C","C+","B-","B","B+","A-","A","A+"}))))</f>
        <v/>
      </c>
      <c r="AB525" s="99" t="str">
        <f>IF(COUNT($A525)=0,"",IF(Z525="","--",IF(Z525="3E","3E",LOOKUP(Z525/AB$2,{0,0.4,0.45,0.5,0.55,0.6,0.65,0.7,0.75,0.8,1},{0,2,2.25,2.5,2.75,3,3.25,3.5,3.75,4}))))</f>
        <v/>
      </c>
      <c r="AC525" s="5" t="str">
        <f>IF(COUNT($A525)=0,"",IF($A525&lt;&gt;DR!$B527,"ERR",DR!BG527))</f>
        <v/>
      </c>
      <c r="AD525" s="2" t="str">
        <f>IF(COUNT($A525)=0,"",IF(AC525="3E","3E",IF(AC525="","I",LOOKUP(AC525/AE$2,{0,0.4,0.45,0.5,0.55,0.6,0.65,0.7,0.75,0.8,1},{"F","D","C","C+","B-","B","B+","A-","A","A+"}))))</f>
        <v/>
      </c>
      <c r="AE525" s="99" t="str">
        <f>IF(COUNT($A525)=0,"",IF(AC525="","--",IF(AC525="3E","3E",LOOKUP(AC525/AE$2,{0,0.4,0.45,0.5,0.55,0.6,0.65,0.7,0.75,0.8,1},{0,2,2.25,2.5,2.75,3,3.25,3.5,3.75,4}))))</f>
        <v/>
      </c>
      <c r="AF525" s="5" t="str">
        <f>IF(COUNT($A525)=0,"",IF($A525&lt;&gt;DR!$B527,"ERR",DR!BQ527))</f>
        <v/>
      </c>
      <c r="AG525" s="2" t="str">
        <f>IF(COUNT($A525)=0,"",IF(AF525="3E","3E",IF(AF525="","I",LOOKUP(AF525/AH$2,{0,0.4,0.45,0.5,0.55,0.6,0.65,0.7,0.75,0.8,1},{"F","D","C","C+","B-","B","B+","A-","A","A+"}))))</f>
        <v/>
      </c>
      <c r="AH525" s="99" t="str">
        <f>IF(COUNT($A525)=0,"",IF(AF525="","--",IF(AF525="3E","3E",LOOKUP(AF525/AH$2,{0,0.4,0.45,0.5,0.55,0.6,0.65,0.7,0.75,0.8,1},{0,2,2.25,2.5,2.75,3,3.25,3.5,3.75,4}))))</f>
        <v/>
      </c>
      <c r="AI525" s="5" t="str">
        <f>IF(COUNT($A525)=0,"",IF($A525&lt;&gt;DR!$B527,"ERR",DR!BY527))</f>
        <v/>
      </c>
      <c r="AJ525" s="2" t="str">
        <f>IF(COUNT($A525)=0,"",IF(AI525="3E","3E",IF(AI525="","I",LOOKUP(AI525/AK$2,{0,0.4,0.45,0.5,0.55,0.6,0.65,0.7,0.75,0.8,1},{"F","D","C","C+","B-","B","B+","A-","A","A+"}))))</f>
        <v/>
      </c>
      <c r="AK525" s="103" t="str">
        <f>IF(COUNT($A525)=0,"",IF(AI525="","--",IF(AI525="3E","3E",LOOKUP(AI525/AK$2,{0,0.4,0.45,0.5,0.55,0.6,0.65,0.7,0.75,0.8,1},{0,2,2.25,2.5,2.75,3,3.25,3.5,3.75,4}))))</f>
        <v/>
      </c>
      <c r="AL525" s="94" t="str">
        <f>IFERROR(IF(COUNT($A525)=0,"",IF(COUNT(W525)=0,"--",IF(COUNTIF(B525:AK525,"3E")&gt;0,"3E",SUM(IF(D525&gt;=2,D525*$D$3),IF(G525&gt;=2,G525*$G$3),IF(J525&gt;=2,J525*$J$3),IF(M525&gt;=2,M525*$M$3),IF(P525&gt;=2,P525*$P$3),IF(S525&gt;=2,S525*$S$3),IF(V525&gt;=2,V525*$V$3),IF(Y525&gt;=2,Y525*$Y$3),IF(AB525&gt;=2,AB525*$AB$3),IF(AE525&gt;=2,AE525*$AE$3),IF(AH525&gt;=2,AH525*$AH$3),IF(AK525&gt;=2,AK525*$AK$3))))),"")</f>
        <v/>
      </c>
      <c r="AM525" s="4" t="str">
        <f>IF(COUNT($A525)=0,"",IF(COUNT(W525)=0,"--",IF(COUNTIF(B525:Y525,"3E")&gt;0,"3E",TRUNC(SUM(IF(N(D525)&gt;=2,D$3*D525,0),IF(N(G525)&gt;=2,G$3*G525,0),IF(N(J525)&gt;=2,J$3*J525,0),IF(N(M525)&gt;=2,M$3*M525,0),IF(N(P525)&gt;=2,P$3*P525,0),IF(N(S525)&gt;=2,S$3*S525,0),IF(N(AB525)&gt;=2,AB$3*AB525,0),IF(N(AE525)&gt;=2,AE$3*AE525,0),IF(N(AH525)&gt;=2,AH$3*AH525,0),IF(N(V525)&gt;=2,V$3*V525,0),IF(N(Y525)&gt;=2,Y$3*Y525,0))/TCP,3))))</f>
        <v/>
      </c>
      <c r="AN525" s="2" t="str">
        <f>IFERROR(IF(COUNT($A525)=0,"",IF(COUNT(W525)=0,"--",IF(COUNTIF(B525:AK525,"3E")&gt;0,"3E",SUM(IF(D525&gt;=2,$D$3),IF(G525&gt;=2,$G$3),IF(J525&gt;=2,$J$3),IF(M525&gt;=2,$M$3),IF(P525&gt;=2,$P$3),IF(S525&gt;=2,$S$3),IF(V525&gt;=2,$V$3),IF(Y525&gt;=2,$Y$3),IF(AB525&gt;=2,$AB$3),IF(AE525&gt;=2,$AE$3),IF(AH525&gt;=2,$AH$3),IF(AK525&gt;=2,$AK$3))))),"")</f>
        <v/>
      </c>
      <c r="AO525" s="2" t="str">
        <f>IF(AM525="3E","3E",IF(COUNT($A525)=0,"",IF(COUNT(AK525)=0,"I",LOOKUP(AM525,{0,2,2.25,2.5,2.75,3,3.25,3.5,3.75,4},{"F","D","C","C+","B-","B","B+","A-","A","A+"}))))</f>
        <v/>
      </c>
      <c r="AP525" s="2" t="str">
        <f>IF(AM525="3E","3E",IF(OR(COUNT($A525)=0,COUNT(W525)=0),"",IF(AND(Y525&gt;=2,AM525&gt;=2,AN525&gt;=28),"PASS","FAIL")))</f>
        <v/>
      </c>
      <c r="AQ525" s="2" t="str">
        <f>IF(COUNT($A525)=0,"",IF(AP525="3E","3E",IF(AP525="PASS",CONCATENATE(IF(N(D525)&lt;2,"411F,",""),IF(N(G525)&lt;2,"412F,",""),IF(N(J525)&lt;2,"413F,",""),IF(N(M525)&lt;2,"421F,",""),IF(N(P525)&lt;2,"422F,",""),IF(N(S525)&lt;2,"423F,",""),IF(N(AB525)&lt;2,"431F,",""),IF(N(AE525)&lt;2,"432F,",""),IF(N(AH525)&lt;2,"433F,","")),"")))</f>
        <v/>
      </c>
      <c r="AR525" s="6" t="str">
        <f t="shared" si="9"/>
        <v/>
      </c>
    </row>
    <row r="526" spans="1:44" ht="18.95" customHeight="1" x14ac:dyDescent="0.25">
      <c r="A526" s="93" t="str">
        <f>IF(DR!$B528="","",DR!$B528)</f>
        <v/>
      </c>
      <c r="B526" s="5" t="str">
        <f>IF(COUNT($A526)=0,"",IF($A526&lt;&gt;DR!$B528,"ERR",DR!J528))</f>
        <v/>
      </c>
      <c r="C526" s="2" t="str">
        <f>IF(COUNT($A526)=0,"",IF(B526="3E","3E",IF(B526="","I",LOOKUP(B526/D$2,{0,0.4,0.45,0.5,0.55,0.6,0.65,0.7,0.75,0.8,1},{"F","D","C","C+","B-","B","B+","A-","A","A+"}))))</f>
        <v/>
      </c>
      <c r="D526" s="99" t="str">
        <f>IF(COUNT($A526)=0,"",IF(B526="","--",IF(B526="3E","3E",LOOKUP(B526/D$2,{0,0.4,0.45,0.5,0.55,0.6,0.65,0.7,0.75,0.8,1},{0,2,2.25,2.5,2.75,3,3.25,3.5,3.75,4}))))</f>
        <v/>
      </c>
      <c r="E526" s="5" t="str">
        <f>IF(COUNT($A526)=0,"",IF($A526&lt;&gt;DR!$B528,"ERR",DR!R528))</f>
        <v/>
      </c>
      <c r="F526" s="2" t="str">
        <f>IF(COUNT($A526)=0,"",IF(E526="3E","3E",IF(E526="","I",LOOKUP(E526/G$2,{0,0.4,0.45,0.5,0.55,0.6,0.65,0.7,0.75,0.8,1},{"F","D","C","C+","B-","B","B+","A-","A","A+"}))))</f>
        <v/>
      </c>
      <c r="G526" s="99" t="str">
        <f>IF(COUNT($A526)=0,"",IF(E526="","--",IF(E526="3E","3E",LOOKUP(E526/G$2,{0,0.4,0.45,0.5,0.55,0.6,0.65,0.7,0.75,0.8,1},{0,2,2.25,2.5,2.75,3,3.25,3.5,3.75,4}))))</f>
        <v/>
      </c>
      <c r="H526" s="5" t="str">
        <f>IF(COUNT($A526)=0,"",IF($A526&lt;&gt;DR!$B528,"ERR",DR!Z528))</f>
        <v/>
      </c>
      <c r="I526" s="2" t="str">
        <f>IF(COUNT($A526)=0,"",IF(H526="3E","3E",IF(H526="","I",LOOKUP(H526/J$2,{0,0.4,0.45,0.5,0.55,0.6,0.65,0.7,0.75,0.8,1},{"F","D","C","C+","B-","B","B+","A-","A","A+"}))))</f>
        <v/>
      </c>
      <c r="J526" s="99" t="str">
        <f>IF(COUNT($A526)=0,"",IF(H526="","--",IF(H526="3E","3E",LOOKUP(H526/J$2,{0,0.4,0.45,0.5,0.55,0.6,0.65,0.7,0.75,0.8,1},{0,2,2.25,2.5,2.75,3,3.25,3.5,3.75,4}))))</f>
        <v/>
      </c>
      <c r="K526" s="5" t="str">
        <f>IF(COUNT($A526)=0,"",IF($A526&lt;&gt;DR!$B528,"ERR",DR!AH528))</f>
        <v/>
      </c>
      <c r="L526" s="2" t="str">
        <f>IF(COUNT($A526)=0,"",IF(K526="3E","3E",IF(K526="","I",LOOKUP(K526/M$2,{0,0.4,0.45,0.5,0.55,0.6,0.65,0.7,0.75,0.8,1},{"F","D","C","C+","B-","B","B+","A-","A","A+"}))))</f>
        <v/>
      </c>
      <c r="M526" s="99" t="str">
        <f>IF(COUNT($A526)=0,"",IF(K526="","--",IF(K526="3E","3E",LOOKUP(K526/M$2,{0,0.4,0.45,0.5,0.55,0.6,0.65,0.7,0.75,0.8,1},{0,2,2.25,2.5,2.75,3,3.25,3.5,3.75,4}))))</f>
        <v/>
      </c>
      <c r="N526" s="5" t="str">
        <f>IF(COUNT($A526)=0,"",IF($A526&lt;&gt;DR!$B528,"ERR",DR!AP528))</f>
        <v/>
      </c>
      <c r="O526" s="2" t="str">
        <f>IF(COUNT($A526)=0,"",IF(N526="3E","3E",IF(N526="","I",LOOKUP(N526/P$2,{0,0.4,0.45,0.5,0.55,0.6,0.65,0.7,0.75,0.8,1},{"F","D","C","C+","B-","B","B+","A-","A","A+"}))))</f>
        <v/>
      </c>
      <c r="P526" s="99" t="str">
        <f>IF(COUNT($A526)=0,"",IF(N526="","--",IF(N526="3E","3E",LOOKUP(N526/P$2,{0,0.4,0.45,0.5,0.55,0.6,0.65,0.7,0.75,0.8,1},{0,2,2.25,2.5,2.75,3,3.25,3.5,3.75,4}))))</f>
        <v/>
      </c>
      <c r="Q526" s="5" t="str">
        <f>IF(COUNT($A526)=0,"",IF($A526&lt;&gt;DR!$B528,"ERR",DR!AX528))</f>
        <v/>
      </c>
      <c r="R526" s="2" t="str">
        <f>IF(COUNT($A526)=0,"",IF(Q526="3E","3E",IF(Q526="","I",LOOKUP(Q526/S$2,{0,0.4,0.45,0.5,0.55,0.6,0.65,0.7,0.75,0.8,1},{"F","D","C","C+","B-","B","B+","A-","A","A+"}))))</f>
        <v/>
      </c>
      <c r="S526" s="99" t="str">
        <f>IF(COUNT($A526)=0,"",IF(Q526="","--",IF(Q526="3E","3E",LOOKUP(Q526/S$2,{0,0.4,0.45,0.5,0.55,0.6,0.65,0.7,0.75,0.8,1},{0,2,2.25,2.5,2.75,3,3.25,3.5,3.75,4}))))</f>
        <v/>
      </c>
      <c r="T526" s="5" t="str">
        <f>IF(OR(COUNT($A526)=0,DR!BZ528=""),"",IF($A526&lt;&gt;DR!$B528,"ERR",DR!BZ528))</f>
        <v/>
      </c>
      <c r="U526" s="2" t="str">
        <f>IF(COUNT($A526)=0,"",IF(T526="3E","3E",IF(T526="","I",LOOKUP(T526/V$2,{0,0.4,0.45,0.5,0.55,0.6,0.65,0.7,0.75,0.8,1},{"F","D","C","C+","B-","B","B+","A-","A","A+"}))))</f>
        <v/>
      </c>
      <c r="V526" s="99" t="str">
        <f>IF(COUNT($A526)=0,"",IF(T526="","--",IF(T526="3E","3E",LOOKUP(T526/V$2,{0,0.4,0.45,0.5,0.55,0.6,0.65,0.7,0.75,0.8,1},{0,2,2.25,2.5,2.75,3,3.25,3.5,3.75,4}))))</f>
        <v/>
      </c>
      <c r="W526" s="5" t="str">
        <f>IF(COUNT($A526)=0,"",IF($A526&lt;&gt;DR!$B528,"ERR",IF(DR!$A528="IM",DR!CL528,DR!CK528)))</f>
        <v/>
      </c>
      <c r="X526" s="2" t="str">
        <f>IF(COUNT($A526)=0,"",IF(W526="3E","3E",IF(W526="","I",LOOKUP(W526/Y$2,{0,0.4,0.45,0.5,0.55,0.6,0.65,0.7,0.75,0.8,1},{"F","D","C","C+","B-","B","B+","A-","A","A+"}))))</f>
        <v/>
      </c>
      <c r="Y526" s="99" t="str">
        <f>IF(COUNT($A526)=0,"",IF(W526="","--",IF(W526="3E","3E",LOOKUP(W526/Y$2,{0,0.4,0.45,0.5,0.55,0.6,0.65,0.7,0.75,0.8,1},{0,2,2.25,2.5,2.75,3,3.25,3.5,3.75,4}))))</f>
        <v/>
      </c>
      <c r="Z526" s="5" t="str">
        <f>IF(COUNT($A526)=0,"",IF($A526&lt;&gt;DR!$B528,"ERR",DR!BF528))</f>
        <v/>
      </c>
      <c r="AA526" s="2" t="str">
        <f>IF(COUNT($A526)=0,"",IF(Z526="3E","3E",IF(Z526="","I",LOOKUP(Z526/AB$2,{0,0.4,0.45,0.5,0.55,0.6,0.65,0.7,0.75,0.8,1},{"F","D","C","C+","B-","B","B+","A-","A","A+"}))))</f>
        <v/>
      </c>
      <c r="AB526" s="99" t="str">
        <f>IF(COUNT($A526)=0,"",IF(Z526="","--",IF(Z526="3E","3E",LOOKUP(Z526/AB$2,{0,0.4,0.45,0.5,0.55,0.6,0.65,0.7,0.75,0.8,1},{0,2,2.25,2.5,2.75,3,3.25,3.5,3.75,4}))))</f>
        <v/>
      </c>
      <c r="AC526" s="5" t="str">
        <f>IF(COUNT($A526)=0,"",IF($A526&lt;&gt;DR!$B528,"ERR",DR!BG528))</f>
        <v/>
      </c>
      <c r="AD526" s="2" t="str">
        <f>IF(COUNT($A526)=0,"",IF(AC526="3E","3E",IF(AC526="","I",LOOKUP(AC526/AE$2,{0,0.4,0.45,0.5,0.55,0.6,0.65,0.7,0.75,0.8,1},{"F","D","C","C+","B-","B","B+","A-","A","A+"}))))</f>
        <v/>
      </c>
      <c r="AE526" s="99" t="str">
        <f>IF(COUNT($A526)=0,"",IF(AC526="","--",IF(AC526="3E","3E",LOOKUP(AC526/AE$2,{0,0.4,0.45,0.5,0.55,0.6,0.65,0.7,0.75,0.8,1},{0,2,2.25,2.5,2.75,3,3.25,3.5,3.75,4}))))</f>
        <v/>
      </c>
      <c r="AF526" s="5" t="str">
        <f>IF(COUNT($A526)=0,"",IF($A526&lt;&gt;DR!$B528,"ERR",DR!BQ528))</f>
        <v/>
      </c>
      <c r="AG526" s="2" t="str">
        <f>IF(COUNT($A526)=0,"",IF(AF526="3E","3E",IF(AF526="","I",LOOKUP(AF526/AH$2,{0,0.4,0.45,0.5,0.55,0.6,0.65,0.7,0.75,0.8,1},{"F","D","C","C+","B-","B","B+","A-","A","A+"}))))</f>
        <v/>
      </c>
      <c r="AH526" s="99" t="str">
        <f>IF(COUNT($A526)=0,"",IF(AF526="","--",IF(AF526="3E","3E",LOOKUP(AF526/AH$2,{0,0.4,0.45,0.5,0.55,0.6,0.65,0.7,0.75,0.8,1},{0,2,2.25,2.5,2.75,3,3.25,3.5,3.75,4}))))</f>
        <v/>
      </c>
      <c r="AI526" s="5" t="str">
        <f>IF(COUNT($A526)=0,"",IF($A526&lt;&gt;DR!$B528,"ERR",DR!BY528))</f>
        <v/>
      </c>
      <c r="AJ526" s="2" t="str">
        <f>IF(COUNT($A526)=0,"",IF(AI526="3E","3E",IF(AI526="","I",LOOKUP(AI526/AK$2,{0,0.4,0.45,0.5,0.55,0.6,0.65,0.7,0.75,0.8,1},{"F","D","C","C+","B-","B","B+","A-","A","A+"}))))</f>
        <v/>
      </c>
      <c r="AK526" s="103" t="str">
        <f>IF(COUNT($A526)=0,"",IF(AI526="","--",IF(AI526="3E","3E",LOOKUP(AI526/AK$2,{0,0.4,0.45,0.5,0.55,0.6,0.65,0.7,0.75,0.8,1},{0,2,2.25,2.5,2.75,3,3.25,3.5,3.75,4}))))</f>
        <v/>
      </c>
      <c r="AL526" s="94" t="str">
        <f>IFERROR(IF(COUNT($A526)=0,"",IF(COUNT(W526)=0,"--",IF(COUNTIF(B526:AK526,"3E")&gt;0,"3E",SUM(IF(D526&gt;=2,D526*$D$3),IF(G526&gt;=2,G526*$G$3),IF(J526&gt;=2,J526*$J$3),IF(M526&gt;=2,M526*$M$3),IF(P526&gt;=2,P526*$P$3),IF(S526&gt;=2,S526*$S$3),IF(V526&gt;=2,V526*$V$3),IF(Y526&gt;=2,Y526*$Y$3),IF(AB526&gt;=2,AB526*$AB$3),IF(AE526&gt;=2,AE526*$AE$3),IF(AH526&gt;=2,AH526*$AH$3),IF(AK526&gt;=2,AK526*$AK$3))))),"")</f>
        <v/>
      </c>
      <c r="AM526" s="4" t="str">
        <f>IF(COUNT($A526)=0,"",IF(COUNT(W526)=0,"--",IF(COUNTIF(B526:Y526,"3E")&gt;0,"3E",TRUNC(SUM(IF(N(D526)&gt;=2,D$3*D526,0),IF(N(G526)&gt;=2,G$3*G526,0),IF(N(J526)&gt;=2,J$3*J526,0),IF(N(M526)&gt;=2,M$3*M526,0),IF(N(P526)&gt;=2,P$3*P526,0),IF(N(S526)&gt;=2,S$3*S526,0),IF(N(AB526)&gt;=2,AB$3*AB526,0),IF(N(AE526)&gt;=2,AE$3*AE526,0),IF(N(AH526)&gt;=2,AH$3*AH526,0),IF(N(V526)&gt;=2,V$3*V526,0),IF(N(Y526)&gt;=2,Y$3*Y526,0))/TCP,3))))</f>
        <v/>
      </c>
      <c r="AN526" s="2" t="str">
        <f>IFERROR(IF(COUNT($A526)=0,"",IF(COUNT(W526)=0,"--",IF(COUNTIF(B526:AK526,"3E")&gt;0,"3E",SUM(IF(D526&gt;=2,$D$3),IF(G526&gt;=2,$G$3),IF(J526&gt;=2,$J$3),IF(M526&gt;=2,$M$3),IF(P526&gt;=2,$P$3),IF(S526&gt;=2,$S$3),IF(V526&gt;=2,$V$3),IF(Y526&gt;=2,$Y$3),IF(AB526&gt;=2,$AB$3),IF(AE526&gt;=2,$AE$3),IF(AH526&gt;=2,$AH$3),IF(AK526&gt;=2,$AK$3))))),"")</f>
        <v/>
      </c>
      <c r="AO526" s="2" t="str">
        <f>IF(AM526="3E","3E",IF(COUNT($A526)=0,"",IF(COUNT(AK526)=0,"I",LOOKUP(AM526,{0,2,2.25,2.5,2.75,3,3.25,3.5,3.75,4},{"F","D","C","C+","B-","B","B+","A-","A","A+"}))))</f>
        <v/>
      </c>
      <c r="AP526" s="2" t="str">
        <f>IF(AM526="3E","3E",IF(OR(COUNT($A526)=0,COUNT(W526)=0),"",IF(AND(Y526&gt;=2,AM526&gt;=2,AN526&gt;=28),"PASS","FAIL")))</f>
        <v/>
      </c>
      <c r="AQ526" s="2" t="str">
        <f>IF(COUNT($A526)=0,"",IF(AP526="3E","3E",IF(AP526="PASS",CONCATENATE(IF(N(D526)&lt;2,"411F,",""),IF(N(G526)&lt;2,"412F,",""),IF(N(J526)&lt;2,"413F,",""),IF(N(M526)&lt;2,"421F,",""),IF(N(P526)&lt;2,"422F,",""),IF(N(S526)&lt;2,"423F,",""),IF(N(AB526)&lt;2,"431F,",""),IF(N(AE526)&lt;2,"432F,",""),IF(N(AH526)&lt;2,"433F,","")),"")))</f>
        <v/>
      </c>
      <c r="AR526" s="6" t="str">
        <f t="shared" si="9"/>
        <v/>
      </c>
    </row>
    <row r="527" spans="1:44" ht="18.95" customHeight="1" x14ac:dyDescent="0.25">
      <c r="A527" s="93" t="str">
        <f>IF(DR!$B529="","",DR!$B529)</f>
        <v/>
      </c>
      <c r="B527" s="5" t="str">
        <f>IF(COUNT($A527)=0,"",IF($A527&lt;&gt;DR!$B529,"ERR",DR!J529))</f>
        <v/>
      </c>
      <c r="C527" s="2" t="str">
        <f>IF(COUNT($A527)=0,"",IF(B527="3E","3E",IF(B527="","I",LOOKUP(B527/D$2,{0,0.4,0.45,0.5,0.55,0.6,0.65,0.7,0.75,0.8,1},{"F","D","C","C+","B-","B","B+","A-","A","A+"}))))</f>
        <v/>
      </c>
      <c r="D527" s="99" t="str">
        <f>IF(COUNT($A527)=0,"",IF(B527="","--",IF(B527="3E","3E",LOOKUP(B527/D$2,{0,0.4,0.45,0.5,0.55,0.6,0.65,0.7,0.75,0.8,1},{0,2,2.25,2.5,2.75,3,3.25,3.5,3.75,4}))))</f>
        <v/>
      </c>
      <c r="E527" s="5" t="str">
        <f>IF(COUNT($A527)=0,"",IF($A527&lt;&gt;DR!$B529,"ERR",DR!R529))</f>
        <v/>
      </c>
      <c r="F527" s="2" t="str">
        <f>IF(COUNT($A527)=0,"",IF(E527="3E","3E",IF(E527="","I",LOOKUP(E527/G$2,{0,0.4,0.45,0.5,0.55,0.6,0.65,0.7,0.75,0.8,1},{"F","D","C","C+","B-","B","B+","A-","A","A+"}))))</f>
        <v/>
      </c>
      <c r="G527" s="99" t="str">
        <f>IF(COUNT($A527)=0,"",IF(E527="","--",IF(E527="3E","3E",LOOKUP(E527/G$2,{0,0.4,0.45,0.5,0.55,0.6,0.65,0.7,0.75,0.8,1},{0,2,2.25,2.5,2.75,3,3.25,3.5,3.75,4}))))</f>
        <v/>
      </c>
      <c r="H527" s="5" t="str">
        <f>IF(COUNT($A527)=0,"",IF($A527&lt;&gt;DR!$B529,"ERR",DR!Z529))</f>
        <v/>
      </c>
      <c r="I527" s="2" t="str">
        <f>IF(COUNT($A527)=0,"",IF(H527="3E","3E",IF(H527="","I",LOOKUP(H527/J$2,{0,0.4,0.45,0.5,0.55,0.6,0.65,0.7,0.75,0.8,1},{"F","D","C","C+","B-","B","B+","A-","A","A+"}))))</f>
        <v/>
      </c>
      <c r="J527" s="99" t="str">
        <f>IF(COUNT($A527)=0,"",IF(H527="","--",IF(H527="3E","3E",LOOKUP(H527/J$2,{0,0.4,0.45,0.5,0.55,0.6,0.65,0.7,0.75,0.8,1},{0,2,2.25,2.5,2.75,3,3.25,3.5,3.75,4}))))</f>
        <v/>
      </c>
      <c r="K527" s="5" t="str">
        <f>IF(COUNT($A527)=0,"",IF($A527&lt;&gt;DR!$B529,"ERR",DR!AH529))</f>
        <v/>
      </c>
      <c r="L527" s="2" t="str">
        <f>IF(COUNT($A527)=0,"",IF(K527="3E","3E",IF(K527="","I",LOOKUP(K527/M$2,{0,0.4,0.45,0.5,0.55,0.6,0.65,0.7,0.75,0.8,1},{"F","D","C","C+","B-","B","B+","A-","A","A+"}))))</f>
        <v/>
      </c>
      <c r="M527" s="99" t="str">
        <f>IF(COUNT($A527)=0,"",IF(K527="","--",IF(K527="3E","3E",LOOKUP(K527/M$2,{0,0.4,0.45,0.5,0.55,0.6,0.65,0.7,0.75,0.8,1},{0,2,2.25,2.5,2.75,3,3.25,3.5,3.75,4}))))</f>
        <v/>
      </c>
      <c r="N527" s="5" t="str">
        <f>IF(COUNT($A527)=0,"",IF($A527&lt;&gt;DR!$B529,"ERR",DR!AP529))</f>
        <v/>
      </c>
      <c r="O527" s="2" t="str">
        <f>IF(COUNT($A527)=0,"",IF(N527="3E","3E",IF(N527="","I",LOOKUP(N527/P$2,{0,0.4,0.45,0.5,0.55,0.6,0.65,0.7,0.75,0.8,1},{"F","D","C","C+","B-","B","B+","A-","A","A+"}))))</f>
        <v/>
      </c>
      <c r="P527" s="99" t="str">
        <f>IF(COUNT($A527)=0,"",IF(N527="","--",IF(N527="3E","3E",LOOKUP(N527/P$2,{0,0.4,0.45,0.5,0.55,0.6,0.65,0.7,0.75,0.8,1},{0,2,2.25,2.5,2.75,3,3.25,3.5,3.75,4}))))</f>
        <v/>
      </c>
      <c r="Q527" s="5" t="str">
        <f>IF(COUNT($A527)=0,"",IF($A527&lt;&gt;DR!$B529,"ERR",DR!AX529))</f>
        <v/>
      </c>
      <c r="R527" s="2" t="str">
        <f>IF(COUNT($A527)=0,"",IF(Q527="3E","3E",IF(Q527="","I",LOOKUP(Q527/S$2,{0,0.4,0.45,0.5,0.55,0.6,0.65,0.7,0.75,0.8,1},{"F","D","C","C+","B-","B","B+","A-","A","A+"}))))</f>
        <v/>
      </c>
      <c r="S527" s="99" t="str">
        <f>IF(COUNT($A527)=0,"",IF(Q527="","--",IF(Q527="3E","3E",LOOKUP(Q527/S$2,{0,0.4,0.45,0.5,0.55,0.6,0.65,0.7,0.75,0.8,1},{0,2,2.25,2.5,2.75,3,3.25,3.5,3.75,4}))))</f>
        <v/>
      </c>
      <c r="T527" s="5" t="str">
        <f>IF(OR(COUNT($A527)=0,DR!BZ529=""),"",IF($A527&lt;&gt;DR!$B529,"ERR",DR!BZ529))</f>
        <v/>
      </c>
      <c r="U527" s="2" t="str">
        <f>IF(COUNT($A527)=0,"",IF(T527="3E","3E",IF(T527="","I",LOOKUP(T527/V$2,{0,0.4,0.45,0.5,0.55,0.6,0.65,0.7,0.75,0.8,1},{"F","D","C","C+","B-","B","B+","A-","A","A+"}))))</f>
        <v/>
      </c>
      <c r="V527" s="99" t="str">
        <f>IF(COUNT($A527)=0,"",IF(T527="","--",IF(T527="3E","3E",LOOKUP(T527/V$2,{0,0.4,0.45,0.5,0.55,0.6,0.65,0.7,0.75,0.8,1},{0,2,2.25,2.5,2.75,3,3.25,3.5,3.75,4}))))</f>
        <v/>
      </c>
      <c r="W527" s="5" t="str">
        <f>IF(COUNT($A527)=0,"",IF($A527&lt;&gt;DR!$B529,"ERR",IF(DR!$A529="IM",DR!CL529,DR!CK529)))</f>
        <v/>
      </c>
      <c r="X527" s="2" t="str">
        <f>IF(COUNT($A527)=0,"",IF(W527="3E","3E",IF(W527="","I",LOOKUP(W527/Y$2,{0,0.4,0.45,0.5,0.55,0.6,0.65,0.7,0.75,0.8,1},{"F","D","C","C+","B-","B","B+","A-","A","A+"}))))</f>
        <v/>
      </c>
      <c r="Y527" s="99" t="str">
        <f>IF(COUNT($A527)=0,"",IF(W527="","--",IF(W527="3E","3E",LOOKUP(W527/Y$2,{0,0.4,0.45,0.5,0.55,0.6,0.65,0.7,0.75,0.8,1},{0,2,2.25,2.5,2.75,3,3.25,3.5,3.75,4}))))</f>
        <v/>
      </c>
      <c r="Z527" s="5" t="str">
        <f>IF(COUNT($A527)=0,"",IF($A527&lt;&gt;DR!$B529,"ERR",DR!BF529))</f>
        <v/>
      </c>
      <c r="AA527" s="2" t="str">
        <f>IF(COUNT($A527)=0,"",IF(Z527="3E","3E",IF(Z527="","I",LOOKUP(Z527/AB$2,{0,0.4,0.45,0.5,0.55,0.6,0.65,0.7,0.75,0.8,1},{"F","D","C","C+","B-","B","B+","A-","A","A+"}))))</f>
        <v/>
      </c>
      <c r="AB527" s="99" t="str">
        <f>IF(COUNT($A527)=0,"",IF(Z527="","--",IF(Z527="3E","3E",LOOKUP(Z527/AB$2,{0,0.4,0.45,0.5,0.55,0.6,0.65,0.7,0.75,0.8,1},{0,2,2.25,2.5,2.75,3,3.25,3.5,3.75,4}))))</f>
        <v/>
      </c>
      <c r="AC527" s="5" t="str">
        <f>IF(COUNT($A527)=0,"",IF($A527&lt;&gt;DR!$B529,"ERR",DR!BG529))</f>
        <v/>
      </c>
      <c r="AD527" s="2" t="str">
        <f>IF(COUNT($A527)=0,"",IF(AC527="3E","3E",IF(AC527="","I",LOOKUP(AC527/AE$2,{0,0.4,0.45,0.5,0.55,0.6,0.65,0.7,0.75,0.8,1},{"F","D","C","C+","B-","B","B+","A-","A","A+"}))))</f>
        <v/>
      </c>
      <c r="AE527" s="99" t="str">
        <f>IF(COUNT($A527)=0,"",IF(AC527="","--",IF(AC527="3E","3E",LOOKUP(AC527/AE$2,{0,0.4,0.45,0.5,0.55,0.6,0.65,0.7,0.75,0.8,1},{0,2,2.25,2.5,2.75,3,3.25,3.5,3.75,4}))))</f>
        <v/>
      </c>
      <c r="AF527" s="5" t="str">
        <f>IF(COUNT($A527)=0,"",IF($A527&lt;&gt;DR!$B529,"ERR",DR!BQ529))</f>
        <v/>
      </c>
      <c r="AG527" s="2" t="str">
        <f>IF(COUNT($A527)=0,"",IF(AF527="3E","3E",IF(AF527="","I",LOOKUP(AF527/AH$2,{0,0.4,0.45,0.5,0.55,0.6,0.65,0.7,0.75,0.8,1},{"F","D","C","C+","B-","B","B+","A-","A","A+"}))))</f>
        <v/>
      </c>
      <c r="AH527" s="99" t="str">
        <f>IF(COUNT($A527)=0,"",IF(AF527="","--",IF(AF527="3E","3E",LOOKUP(AF527/AH$2,{0,0.4,0.45,0.5,0.55,0.6,0.65,0.7,0.75,0.8,1},{0,2,2.25,2.5,2.75,3,3.25,3.5,3.75,4}))))</f>
        <v/>
      </c>
      <c r="AI527" s="5" t="str">
        <f>IF(COUNT($A527)=0,"",IF($A527&lt;&gt;DR!$B529,"ERR",DR!BY529))</f>
        <v/>
      </c>
      <c r="AJ527" s="2" t="str">
        <f>IF(COUNT($A527)=0,"",IF(AI527="3E","3E",IF(AI527="","I",LOOKUP(AI527/AK$2,{0,0.4,0.45,0.5,0.55,0.6,0.65,0.7,0.75,0.8,1},{"F","D","C","C+","B-","B","B+","A-","A","A+"}))))</f>
        <v/>
      </c>
      <c r="AK527" s="103" t="str">
        <f>IF(COUNT($A527)=0,"",IF(AI527="","--",IF(AI527="3E","3E",LOOKUP(AI527/AK$2,{0,0.4,0.45,0.5,0.55,0.6,0.65,0.7,0.75,0.8,1},{0,2,2.25,2.5,2.75,3,3.25,3.5,3.75,4}))))</f>
        <v/>
      </c>
      <c r="AL527" s="94" t="str">
        <f>IFERROR(IF(COUNT($A527)=0,"",IF(COUNT(W527)=0,"--",IF(COUNTIF(B527:AK527,"3E")&gt;0,"3E",SUM(IF(D527&gt;=2,D527*$D$3),IF(G527&gt;=2,G527*$G$3),IF(J527&gt;=2,J527*$J$3),IF(M527&gt;=2,M527*$M$3),IF(P527&gt;=2,P527*$P$3),IF(S527&gt;=2,S527*$S$3),IF(V527&gt;=2,V527*$V$3),IF(Y527&gt;=2,Y527*$Y$3),IF(AB527&gt;=2,AB527*$AB$3),IF(AE527&gt;=2,AE527*$AE$3),IF(AH527&gt;=2,AH527*$AH$3),IF(AK527&gt;=2,AK527*$AK$3))))),"")</f>
        <v/>
      </c>
      <c r="AM527" s="4" t="str">
        <f>IF(COUNT($A527)=0,"",IF(COUNT(W527)=0,"--",IF(COUNTIF(B527:Y527,"3E")&gt;0,"3E",TRUNC(SUM(IF(N(D527)&gt;=2,D$3*D527,0),IF(N(G527)&gt;=2,G$3*G527,0),IF(N(J527)&gt;=2,J$3*J527,0),IF(N(M527)&gt;=2,M$3*M527,0),IF(N(P527)&gt;=2,P$3*P527,0),IF(N(S527)&gt;=2,S$3*S527,0),IF(N(AB527)&gt;=2,AB$3*AB527,0),IF(N(AE527)&gt;=2,AE$3*AE527,0),IF(N(AH527)&gt;=2,AH$3*AH527,0),IF(N(V527)&gt;=2,V$3*V527,0),IF(N(Y527)&gt;=2,Y$3*Y527,0))/TCP,3))))</f>
        <v/>
      </c>
      <c r="AN527" s="2" t="str">
        <f>IFERROR(IF(COUNT($A527)=0,"",IF(COUNT(W527)=0,"--",IF(COUNTIF(B527:AK527,"3E")&gt;0,"3E",SUM(IF(D527&gt;=2,$D$3),IF(G527&gt;=2,$G$3),IF(J527&gt;=2,$J$3),IF(M527&gt;=2,$M$3),IF(P527&gt;=2,$P$3),IF(S527&gt;=2,$S$3),IF(V527&gt;=2,$V$3),IF(Y527&gt;=2,$Y$3),IF(AB527&gt;=2,$AB$3),IF(AE527&gt;=2,$AE$3),IF(AH527&gt;=2,$AH$3),IF(AK527&gt;=2,$AK$3))))),"")</f>
        <v/>
      </c>
      <c r="AO527" s="2" t="str">
        <f>IF(AM527="3E","3E",IF(COUNT($A527)=0,"",IF(COUNT(AK527)=0,"I",LOOKUP(AM527,{0,2,2.25,2.5,2.75,3,3.25,3.5,3.75,4},{"F","D","C","C+","B-","B","B+","A-","A","A+"}))))</f>
        <v/>
      </c>
      <c r="AP527" s="2" t="str">
        <f>IF(AM527="3E","3E",IF(OR(COUNT($A527)=0,COUNT(W527)=0),"",IF(AND(Y527&gt;=2,AM527&gt;=2,AN527&gt;=28),"PASS","FAIL")))</f>
        <v/>
      </c>
      <c r="AQ527" s="2" t="str">
        <f>IF(COUNT($A527)=0,"",IF(AP527="3E","3E",IF(AP527="PASS",CONCATENATE(IF(N(D527)&lt;2,"411F,",""),IF(N(G527)&lt;2,"412F,",""),IF(N(J527)&lt;2,"413F,",""),IF(N(M527)&lt;2,"421F,",""),IF(N(P527)&lt;2,"422F,",""),IF(N(S527)&lt;2,"423F,",""),IF(N(AB527)&lt;2,"431F,",""),IF(N(AE527)&lt;2,"432F,",""),IF(N(AH527)&lt;2,"433F,","")),"")))</f>
        <v/>
      </c>
      <c r="AR527" s="6" t="str">
        <f t="shared" si="9"/>
        <v/>
      </c>
    </row>
    <row r="528" spans="1:44" ht="18.95" customHeight="1" x14ac:dyDescent="0.25">
      <c r="A528" s="93" t="str">
        <f>IF(DR!$B530="","",DR!$B530)</f>
        <v/>
      </c>
      <c r="B528" s="5" t="str">
        <f>IF(COUNT($A528)=0,"",IF($A528&lt;&gt;DR!$B530,"ERR",DR!J530))</f>
        <v/>
      </c>
      <c r="C528" s="2" t="str">
        <f>IF(COUNT($A528)=0,"",IF(B528="3E","3E",IF(B528="","I",LOOKUP(B528/D$2,{0,0.4,0.45,0.5,0.55,0.6,0.65,0.7,0.75,0.8,1},{"F","D","C","C+","B-","B","B+","A-","A","A+"}))))</f>
        <v/>
      </c>
      <c r="D528" s="99" t="str">
        <f>IF(COUNT($A528)=0,"",IF(B528="","--",IF(B528="3E","3E",LOOKUP(B528/D$2,{0,0.4,0.45,0.5,0.55,0.6,0.65,0.7,0.75,0.8,1},{0,2,2.25,2.5,2.75,3,3.25,3.5,3.75,4}))))</f>
        <v/>
      </c>
      <c r="E528" s="5" t="str">
        <f>IF(COUNT($A528)=0,"",IF($A528&lt;&gt;DR!$B530,"ERR",DR!R530))</f>
        <v/>
      </c>
      <c r="F528" s="2" t="str">
        <f>IF(COUNT($A528)=0,"",IF(E528="3E","3E",IF(E528="","I",LOOKUP(E528/G$2,{0,0.4,0.45,0.5,0.55,0.6,0.65,0.7,0.75,0.8,1},{"F","D","C","C+","B-","B","B+","A-","A","A+"}))))</f>
        <v/>
      </c>
      <c r="G528" s="99" t="str">
        <f>IF(COUNT($A528)=0,"",IF(E528="","--",IF(E528="3E","3E",LOOKUP(E528/G$2,{0,0.4,0.45,0.5,0.55,0.6,0.65,0.7,0.75,0.8,1},{0,2,2.25,2.5,2.75,3,3.25,3.5,3.75,4}))))</f>
        <v/>
      </c>
      <c r="H528" s="5" t="str">
        <f>IF(COUNT($A528)=0,"",IF($A528&lt;&gt;DR!$B530,"ERR",DR!Z530))</f>
        <v/>
      </c>
      <c r="I528" s="2" t="str">
        <f>IF(COUNT($A528)=0,"",IF(H528="3E","3E",IF(H528="","I",LOOKUP(H528/J$2,{0,0.4,0.45,0.5,0.55,0.6,0.65,0.7,0.75,0.8,1},{"F","D","C","C+","B-","B","B+","A-","A","A+"}))))</f>
        <v/>
      </c>
      <c r="J528" s="99" t="str">
        <f>IF(COUNT($A528)=0,"",IF(H528="","--",IF(H528="3E","3E",LOOKUP(H528/J$2,{0,0.4,0.45,0.5,0.55,0.6,0.65,0.7,0.75,0.8,1},{0,2,2.25,2.5,2.75,3,3.25,3.5,3.75,4}))))</f>
        <v/>
      </c>
      <c r="K528" s="5" t="str">
        <f>IF(COUNT($A528)=0,"",IF($A528&lt;&gt;DR!$B530,"ERR",DR!AH530))</f>
        <v/>
      </c>
      <c r="L528" s="2" t="str">
        <f>IF(COUNT($A528)=0,"",IF(K528="3E","3E",IF(K528="","I",LOOKUP(K528/M$2,{0,0.4,0.45,0.5,0.55,0.6,0.65,0.7,0.75,0.8,1},{"F","D","C","C+","B-","B","B+","A-","A","A+"}))))</f>
        <v/>
      </c>
      <c r="M528" s="99" t="str">
        <f>IF(COUNT($A528)=0,"",IF(K528="","--",IF(K528="3E","3E",LOOKUP(K528/M$2,{0,0.4,0.45,0.5,0.55,0.6,0.65,0.7,0.75,0.8,1},{0,2,2.25,2.5,2.75,3,3.25,3.5,3.75,4}))))</f>
        <v/>
      </c>
      <c r="N528" s="5" t="str">
        <f>IF(COUNT($A528)=0,"",IF($A528&lt;&gt;DR!$B530,"ERR",DR!AP530))</f>
        <v/>
      </c>
      <c r="O528" s="2" t="str">
        <f>IF(COUNT($A528)=0,"",IF(N528="3E","3E",IF(N528="","I",LOOKUP(N528/P$2,{0,0.4,0.45,0.5,0.55,0.6,0.65,0.7,0.75,0.8,1},{"F","D","C","C+","B-","B","B+","A-","A","A+"}))))</f>
        <v/>
      </c>
      <c r="P528" s="99" t="str">
        <f>IF(COUNT($A528)=0,"",IF(N528="","--",IF(N528="3E","3E",LOOKUP(N528/P$2,{0,0.4,0.45,0.5,0.55,0.6,0.65,0.7,0.75,0.8,1},{0,2,2.25,2.5,2.75,3,3.25,3.5,3.75,4}))))</f>
        <v/>
      </c>
      <c r="Q528" s="5" t="str">
        <f>IF(COUNT($A528)=0,"",IF($A528&lt;&gt;DR!$B530,"ERR",DR!AX530))</f>
        <v/>
      </c>
      <c r="R528" s="2" t="str">
        <f>IF(COUNT($A528)=0,"",IF(Q528="3E","3E",IF(Q528="","I",LOOKUP(Q528/S$2,{0,0.4,0.45,0.5,0.55,0.6,0.65,0.7,0.75,0.8,1},{"F","D","C","C+","B-","B","B+","A-","A","A+"}))))</f>
        <v/>
      </c>
      <c r="S528" s="99" t="str">
        <f>IF(COUNT($A528)=0,"",IF(Q528="","--",IF(Q528="3E","3E",LOOKUP(Q528/S$2,{0,0.4,0.45,0.5,0.55,0.6,0.65,0.7,0.75,0.8,1},{0,2,2.25,2.5,2.75,3,3.25,3.5,3.75,4}))))</f>
        <v/>
      </c>
      <c r="T528" s="5" t="str">
        <f>IF(OR(COUNT($A528)=0,DR!BZ530=""),"",IF($A528&lt;&gt;DR!$B530,"ERR",DR!BZ530))</f>
        <v/>
      </c>
      <c r="U528" s="2" t="str">
        <f>IF(COUNT($A528)=0,"",IF(T528="3E","3E",IF(T528="","I",LOOKUP(T528/V$2,{0,0.4,0.45,0.5,0.55,0.6,0.65,0.7,0.75,0.8,1},{"F","D","C","C+","B-","B","B+","A-","A","A+"}))))</f>
        <v/>
      </c>
      <c r="V528" s="99" t="str">
        <f>IF(COUNT($A528)=0,"",IF(T528="","--",IF(T528="3E","3E",LOOKUP(T528/V$2,{0,0.4,0.45,0.5,0.55,0.6,0.65,0.7,0.75,0.8,1},{0,2,2.25,2.5,2.75,3,3.25,3.5,3.75,4}))))</f>
        <v/>
      </c>
      <c r="W528" s="5" t="str">
        <f>IF(COUNT($A528)=0,"",IF($A528&lt;&gt;DR!$B530,"ERR",IF(DR!$A530="IM",DR!CL530,DR!CK530)))</f>
        <v/>
      </c>
      <c r="X528" s="2" t="str">
        <f>IF(COUNT($A528)=0,"",IF(W528="3E","3E",IF(W528="","I",LOOKUP(W528/Y$2,{0,0.4,0.45,0.5,0.55,0.6,0.65,0.7,0.75,0.8,1},{"F","D","C","C+","B-","B","B+","A-","A","A+"}))))</f>
        <v/>
      </c>
      <c r="Y528" s="99" t="str">
        <f>IF(COUNT($A528)=0,"",IF(W528="","--",IF(W528="3E","3E",LOOKUP(W528/Y$2,{0,0.4,0.45,0.5,0.55,0.6,0.65,0.7,0.75,0.8,1},{0,2,2.25,2.5,2.75,3,3.25,3.5,3.75,4}))))</f>
        <v/>
      </c>
      <c r="Z528" s="5" t="str">
        <f>IF(COUNT($A528)=0,"",IF($A528&lt;&gt;DR!$B530,"ERR",DR!BF530))</f>
        <v/>
      </c>
      <c r="AA528" s="2" t="str">
        <f>IF(COUNT($A528)=0,"",IF(Z528="3E","3E",IF(Z528="","I",LOOKUP(Z528/AB$2,{0,0.4,0.45,0.5,0.55,0.6,0.65,0.7,0.75,0.8,1},{"F","D","C","C+","B-","B","B+","A-","A","A+"}))))</f>
        <v/>
      </c>
      <c r="AB528" s="99" t="str">
        <f>IF(COUNT($A528)=0,"",IF(Z528="","--",IF(Z528="3E","3E",LOOKUP(Z528/AB$2,{0,0.4,0.45,0.5,0.55,0.6,0.65,0.7,0.75,0.8,1},{0,2,2.25,2.5,2.75,3,3.25,3.5,3.75,4}))))</f>
        <v/>
      </c>
      <c r="AC528" s="5" t="str">
        <f>IF(COUNT($A528)=0,"",IF($A528&lt;&gt;DR!$B530,"ERR",DR!BG530))</f>
        <v/>
      </c>
      <c r="AD528" s="2" t="str">
        <f>IF(COUNT($A528)=0,"",IF(AC528="3E","3E",IF(AC528="","I",LOOKUP(AC528/AE$2,{0,0.4,0.45,0.5,0.55,0.6,0.65,0.7,0.75,0.8,1},{"F","D","C","C+","B-","B","B+","A-","A","A+"}))))</f>
        <v/>
      </c>
      <c r="AE528" s="99" t="str">
        <f>IF(COUNT($A528)=0,"",IF(AC528="","--",IF(AC528="3E","3E",LOOKUP(AC528/AE$2,{0,0.4,0.45,0.5,0.55,0.6,0.65,0.7,0.75,0.8,1},{0,2,2.25,2.5,2.75,3,3.25,3.5,3.75,4}))))</f>
        <v/>
      </c>
      <c r="AF528" s="5" t="str">
        <f>IF(COUNT($A528)=0,"",IF($A528&lt;&gt;DR!$B530,"ERR",DR!BQ530))</f>
        <v/>
      </c>
      <c r="AG528" s="2" t="str">
        <f>IF(COUNT($A528)=0,"",IF(AF528="3E","3E",IF(AF528="","I",LOOKUP(AF528/AH$2,{0,0.4,0.45,0.5,0.55,0.6,0.65,0.7,0.75,0.8,1},{"F","D","C","C+","B-","B","B+","A-","A","A+"}))))</f>
        <v/>
      </c>
      <c r="AH528" s="99" t="str">
        <f>IF(COUNT($A528)=0,"",IF(AF528="","--",IF(AF528="3E","3E",LOOKUP(AF528/AH$2,{0,0.4,0.45,0.5,0.55,0.6,0.65,0.7,0.75,0.8,1},{0,2,2.25,2.5,2.75,3,3.25,3.5,3.75,4}))))</f>
        <v/>
      </c>
      <c r="AI528" s="5" t="str">
        <f>IF(COUNT($A528)=0,"",IF($A528&lt;&gt;DR!$B530,"ERR",DR!BY530))</f>
        <v/>
      </c>
      <c r="AJ528" s="2" t="str">
        <f>IF(COUNT($A528)=0,"",IF(AI528="3E","3E",IF(AI528="","I",LOOKUP(AI528/AK$2,{0,0.4,0.45,0.5,0.55,0.6,0.65,0.7,0.75,0.8,1},{"F","D","C","C+","B-","B","B+","A-","A","A+"}))))</f>
        <v/>
      </c>
      <c r="AK528" s="103" t="str">
        <f>IF(COUNT($A528)=0,"",IF(AI528="","--",IF(AI528="3E","3E",LOOKUP(AI528/AK$2,{0,0.4,0.45,0.5,0.55,0.6,0.65,0.7,0.75,0.8,1},{0,2,2.25,2.5,2.75,3,3.25,3.5,3.75,4}))))</f>
        <v/>
      </c>
      <c r="AL528" s="94" t="str">
        <f>IFERROR(IF(COUNT($A528)=0,"",IF(COUNT(W528)=0,"--",IF(COUNTIF(B528:AK528,"3E")&gt;0,"3E",SUM(IF(D528&gt;=2,D528*$D$3),IF(G528&gt;=2,G528*$G$3),IF(J528&gt;=2,J528*$J$3),IF(M528&gt;=2,M528*$M$3),IF(P528&gt;=2,P528*$P$3),IF(S528&gt;=2,S528*$S$3),IF(V528&gt;=2,V528*$V$3),IF(Y528&gt;=2,Y528*$Y$3),IF(AB528&gt;=2,AB528*$AB$3),IF(AE528&gt;=2,AE528*$AE$3),IF(AH528&gt;=2,AH528*$AH$3),IF(AK528&gt;=2,AK528*$AK$3))))),"")</f>
        <v/>
      </c>
      <c r="AM528" s="4" t="str">
        <f>IF(COUNT($A528)=0,"",IF(COUNT(W528)=0,"--",IF(COUNTIF(B528:Y528,"3E")&gt;0,"3E",TRUNC(SUM(IF(N(D528)&gt;=2,D$3*D528,0),IF(N(G528)&gt;=2,G$3*G528,0),IF(N(J528)&gt;=2,J$3*J528,0),IF(N(M528)&gt;=2,M$3*M528,0),IF(N(P528)&gt;=2,P$3*P528,0),IF(N(S528)&gt;=2,S$3*S528,0),IF(N(AB528)&gt;=2,AB$3*AB528,0),IF(N(AE528)&gt;=2,AE$3*AE528,0),IF(N(AH528)&gt;=2,AH$3*AH528,0),IF(N(V528)&gt;=2,V$3*V528,0),IF(N(Y528)&gt;=2,Y$3*Y528,0))/TCP,3))))</f>
        <v/>
      </c>
      <c r="AN528" s="2" t="str">
        <f>IFERROR(IF(COUNT($A528)=0,"",IF(COUNT(W528)=0,"--",IF(COUNTIF(B528:AK528,"3E")&gt;0,"3E",SUM(IF(D528&gt;=2,$D$3),IF(G528&gt;=2,$G$3),IF(J528&gt;=2,$J$3),IF(M528&gt;=2,$M$3),IF(P528&gt;=2,$P$3),IF(S528&gt;=2,$S$3),IF(V528&gt;=2,$V$3),IF(Y528&gt;=2,$Y$3),IF(AB528&gt;=2,$AB$3),IF(AE528&gt;=2,$AE$3),IF(AH528&gt;=2,$AH$3),IF(AK528&gt;=2,$AK$3))))),"")</f>
        <v/>
      </c>
      <c r="AO528" s="2" t="str">
        <f>IF(AM528="3E","3E",IF(COUNT($A528)=0,"",IF(COUNT(AK528)=0,"I",LOOKUP(AM528,{0,2,2.25,2.5,2.75,3,3.25,3.5,3.75,4},{"F","D","C","C+","B-","B","B+","A-","A","A+"}))))</f>
        <v/>
      </c>
      <c r="AP528" s="2" t="str">
        <f>IF(AM528="3E","3E",IF(OR(COUNT($A528)=0,COUNT(W528)=0),"",IF(AND(Y528&gt;=2,AM528&gt;=2,AN528&gt;=28),"PASS","FAIL")))</f>
        <v/>
      </c>
      <c r="AQ528" s="2" t="str">
        <f>IF(COUNT($A528)=0,"",IF(AP528="3E","3E",IF(AP528="PASS",CONCATENATE(IF(N(D528)&lt;2,"411F,",""),IF(N(G528)&lt;2,"412F,",""),IF(N(J528)&lt;2,"413F,",""),IF(N(M528)&lt;2,"421F,",""),IF(N(P528)&lt;2,"422F,",""),IF(N(S528)&lt;2,"423F,",""),IF(N(AB528)&lt;2,"431F,",""),IF(N(AE528)&lt;2,"432F,",""),IF(N(AH528)&lt;2,"433F,","")),"")))</f>
        <v/>
      </c>
      <c r="AR528" s="6" t="str">
        <f t="shared" si="9"/>
        <v/>
      </c>
    </row>
    <row r="529" spans="1:44" ht="18.95" customHeight="1" x14ac:dyDescent="0.25">
      <c r="A529" s="93" t="str">
        <f>IF(DR!$B531="","",DR!$B531)</f>
        <v/>
      </c>
      <c r="B529" s="5" t="str">
        <f>IF(COUNT($A529)=0,"",IF($A529&lt;&gt;DR!$B531,"ERR",DR!J531))</f>
        <v/>
      </c>
      <c r="C529" s="2" t="str">
        <f>IF(COUNT($A529)=0,"",IF(B529="3E","3E",IF(B529="","I",LOOKUP(B529/D$2,{0,0.4,0.45,0.5,0.55,0.6,0.65,0.7,0.75,0.8,1},{"F","D","C","C+","B-","B","B+","A-","A","A+"}))))</f>
        <v/>
      </c>
      <c r="D529" s="99" t="str">
        <f>IF(COUNT($A529)=0,"",IF(B529="","--",IF(B529="3E","3E",LOOKUP(B529/D$2,{0,0.4,0.45,0.5,0.55,0.6,0.65,0.7,0.75,0.8,1},{0,2,2.25,2.5,2.75,3,3.25,3.5,3.75,4}))))</f>
        <v/>
      </c>
      <c r="E529" s="5" t="str">
        <f>IF(COUNT($A529)=0,"",IF($A529&lt;&gt;DR!$B531,"ERR",DR!R531))</f>
        <v/>
      </c>
      <c r="F529" s="2" t="str">
        <f>IF(COUNT($A529)=0,"",IF(E529="3E","3E",IF(E529="","I",LOOKUP(E529/G$2,{0,0.4,0.45,0.5,0.55,0.6,0.65,0.7,0.75,0.8,1},{"F","D","C","C+","B-","B","B+","A-","A","A+"}))))</f>
        <v/>
      </c>
      <c r="G529" s="99" t="str">
        <f>IF(COUNT($A529)=0,"",IF(E529="","--",IF(E529="3E","3E",LOOKUP(E529/G$2,{0,0.4,0.45,0.5,0.55,0.6,0.65,0.7,0.75,0.8,1},{0,2,2.25,2.5,2.75,3,3.25,3.5,3.75,4}))))</f>
        <v/>
      </c>
      <c r="H529" s="5" t="str">
        <f>IF(COUNT($A529)=0,"",IF($A529&lt;&gt;DR!$B531,"ERR",DR!Z531))</f>
        <v/>
      </c>
      <c r="I529" s="2" t="str">
        <f>IF(COUNT($A529)=0,"",IF(H529="3E","3E",IF(H529="","I",LOOKUP(H529/J$2,{0,0.4,0.45,0.5,0.55,0.6,0.65,0.7,0.75,0.8,1},{"F","D","C","C+","B-","B","B+","A-","A","A+"}))))</f>
        <v/>
      </c>
      <c r="J529" s="99" t="str">
        <f>IF(COUNT($A529)=0,"",IF(H529="","--",IF(H529="3E","3E",LOOKUP(H529/J$2,{0,0.4,0.45,0.5,0.55,0.6,0.65,0.7,0.75,0.8,1},{0,2,2.25,2.5,2.75,3,3.25,3.5,3.75,4}))))</f>
        <v/>
      </c>
      <c r="K529" s="5" t="str">
        <f>IF(COUNT($A529)=0,"",IF($A529&lt;&gt;DR!$B531,"ERR",DR!AH531))</f>
        <v/>
      </c>
      <c r="L529" s="2" t="str">
        <f>IF(COUNT($A529)=0,"",IF(K529="3E","3E",IF(K529="","I",LOOKUP(K529/M$2,{0,0.4,0.45,0.5,0.55,0.6,0.65,0.7,0.75,0.8,1},{"F","D","C","C+","B-","B","B+","A-","A","A+"}))))</f>
        <v/>
      </c>
      <c r="M529" s="99" t="str">
        <f>IF(COUNT($A529)=0,"",IF(K529="","--",IF(K529="3E","3E",LOOKUP(K529/M$2,{0,0.4,0.45,0.5,0.55,0.6,0.65,0.7,0.75,0.8,1},{0,2,2.25,2.5,2.75,3,3.25,3.5,3.75,4}))))</f>
        <v/>
      </c>
      <c r="N529" s="5" t="str">
        <f>IF(COUNT($A529)=0,"",IF($A529&lt;&gt;DR!$B531,"ERR",DR!AP531))</f>
        <v/>
      </c>
      <c r="O529" s="2" t="str">
        <f>IF(COUNT($A529)=0,"",IF(N529="3E","3E",IF(N529="","I",LOOKUP(N529/P$2,{0,0.4,0.45,0.5,0.55,0.6,0.65,0.7,0.75,0.8,1},{"F","D","C","C+","B-","B","B+","A-","A","A+"}))))</f>
        <v/>
      </c>
      <c r="P529" s="99" t="str">
        <f>IF(COUNT($A529)=0,"",IF(N529="","--",IF(N529="3E","3E",LOOKUP(N529/P$2,{0,0.4,0.45,0.5,0.55,0.6,0.65,0.7,0.75,0.8,1},{0,2,2.25,2.5,2.75,3,3.25,3.5,3.75,4}))))</f>
        <v/>
      </c>
      <c r="Q529" s="5" t="str">
        <f>IF(COUNT($A529)=0,"",IF($A529&lt;&gt;DR!$B531,"ERR",DR!AX531))</f>
        <v/>
      </c>
      <c r="R529" s="2" t="str">
        <f>IF(COUNT($A529)=0,"",IF(Q529="3E","3E",IF(Q529="","I",LOOKUP(Q529/S$2,{0,0.4,0.45,0.5,0.55,0.6,0.65,0.7,0.75,0.8,1},{"F","D","C","C+","B-","B","B+","A-","A","A+"}))))</f>
        <v/>
      </c>
      <c r="S529" s="99" t="str">
        <f>IF(COUNT($A529)=0,"",IF(Q529="","--",IF(Q529="3E","3E",LOOKUP(Q529/S$2,{0,0.4,0.45,0.5,0.55,0.6,0.65,0.7,0.75,0.8,1},{0,2,2.25,2.5,2.75,3,3.25,3.5,3.75,4}))))</f>
        <v/>
      </c>
      <c r="T529" s="5" t="str">
        <f>IF(OR(COUNT($A529)=0,DR!BZ531=""),"",IF($A529&lt;&gt;DR!$B531,"ERR",DR!BZ531))</f>
        <v/>
      </c>
      <c r="U529" s="2" t="str">
        <f>IF(COUNT($A529)=0,"",IF(T529="3E","3E",IF(T529="","I",LOOKUP(T529/V$2,{0,0.4,0.45,0.5,0.55,0.6,0.65,0.7,0.75,0.8,1},{"F","D","C","C+","B-","B","B+","A-","A","A+"}))))</f>
        <v/>
      </c>
      <c r="V529" s="99" t="str">
        <f>IF(COUNT($A529)=0,"",IF(T529="","--",IF(T529="3E","3E",LOOKUP(T529/V$2,{0,0.4,0.45,0.5,0.55,0.6,0.65,0.7,0.75,0.8,1},{0,2,2.25,2.5,2.75,3,3.25,3.5,3.75,4}))))</f>
        <v/>
      </c>
      <c r="W529" s="5" t="str">
        <f>IF(COUNT($A529)=0,"",IF($A529&lt;&gt;DR!$B531,"ERR",IF(DR!$A531="IM",DR!CL531,DR!CK531)))</f>
        <v/>
      </c>
      <c r="X529" s="2" t="str">
        <f>IF(COUNT($A529)=0,"",IF(W529="3E","3E",IF(W529="","I",LOOKUP(W529/Y$2,{0,0.4,0.45,0.5,0.55,0.6,0.65,0.7,0.75,0.8,1},{"F","D","C","C+","B-","B","B+","A-","A","A+"}))))</f>
        <v/>
      </c>
      <c r="Y529" s="99" t="str">
        <f>IF(COUNT($A529)=0,"",IF(W529="","--",IF(W529="3E","3E",LOOKUP(W529/Y$2,{0,0.4,0.45,0.5,0.55,0.6,0.65,0.7,0.75,0.8,1},{0,2,2.25,2.5,2.75,3,3.25,3.5,3.75,4}))))</f>
        <v/>
      </c>
      <c r="Z529" s="5" t="str">
        <f>IF(COUNT($A529)=0,"",IF($A529&lt;&gt;DR!$B531,"ERR",DR!BF531))</f>
        <v/>
      </c>
      <c r="AA529" s="2" t="str">
        <f>IF(COUNT($A529)=0,"",IF(Z529="3E","3E",IF(Z529="","I",LOOKUP(Z529/AB$2,{0,0.4,0.45,0.5,0.55,0.6,0.65,0.7,0.75,0.8,1},{"F","D","C","C+","B-","B","B+","A-","A","A+"}))))</f>
        <v/>
      </c>
      <c r="AB529" s="99" t="str">
        <f>IF(COUNT($A529)=0,"",IF(Z529="","--",IF(Z529="3E","3E",LOOKUP(Z529/AB$2,{0,0.4,0.45,0.5,0.55,0.6,0.65,0.7,0.75,0.8,1},{0,2,2.25,2.5,2.75,3,3.25,3.5,3.75,4}))))</f>
        <v/>
      </c>
      <c r="AC529" s="5" t="str">
        <f>IF(COUNT($A529)=0,"",IF($A529&lt;&gt;DR!$B531,"ERR",DR!BG531))</f>
        <v/>
      </c>
      <c r="AD529" s="2" t="str">
        <f>IF(COUNT($A529)=0,"",IF(AC529="3E","3E",IF(AC529="","I",LOOKUP(AC529/AE$2,{0,0.4,0.45,0.5,0.55,0.6,0.65,0.7,0.75,0.8,1},{"F","D","C","C+","B-","B","B+","A-","A","A+"}))))</f>
        <v/>
      </c>
      <c r="AE529" s="99" t="str">
        <f>IF(COUNT($A529)=0,"",IF(AC529="","--",IF(AC529="3E","3E",LOOKUP(AC529/AE$2,{0,0.4,0.45,0.5,0.55,0.6,0.65,0.7,0.75,0.8,1},{0,2,2.25,2.5,2.75,3,3.25,3.5,3.75,4}))))</f>
        <v/>
      </c>
      <c r="AF529" s="5" t="str">
        <f>IF(COUNT($A529)=0,"",IF($A529&lt;&gt;DR!$B531,"ERR",DR!BQ531))</f>
        <v/>
      </c>
      <c r="AG529" s="2" t="str">
        <f>IF(COUNT($A529)=0,"",IF(AF529="3E","3E",IF(AF529="","I",LOOKUP(AF529/AH$2,{0,0.4,0.45,0.5,0.55,0.6,0.65,0.7,0.75,0.8,1},{"F","D","C","C+","B-","B","B+","A-","A","A+"}))))</f>
        <v/>
      </c>
      <c r="AH529" s="99" t="str">
        <f>IF(COUNT($A529)=0,"",IF(AF529="","--",IF(AF529="3E","3E",LOOKUP(AF529/AH$2,{0,0.4,0.45,0.5,0.55,0.6,0.65,0.7,0.75,0.8,1},{0,2,2.25,2.5,2.75,3,3.25,3.5,3.75,4}))))</f>
        <v/>
      </c>
      <c r="AI529" s="5" t="str">
        <f>IF(COUNT($A529)=0,"",IF($A529&lt;&gt;DR!$B531,"ERR",DR!BY531))</f>
        <v/>
      </c>
      <c r="AJ529" s="2" t="str">
        <f>IF(COUNT($A529)=0,"",IF(AI529="3E","3E",IF(AI529="","I",LOOKUP(AI529/AK$2,{0,0.4,0.45,0.5,0.55,0.6,0.65,0.7,0.75,0.8,1},{"F","D","C","C+","B-","B","B+","A-","A","A+"}))))</f>
        <v/>
      </c>
      <c r="AK529" s="103" t="str">
        <f>IF(COUNT($A529)=0,"",IF(AI529="","--",IF(AI529="3E","3E",LOOKUP(AI529/AK$2,{0,0.4,0.45,0.5,0.55,0.6,0.65,0.7,0.75,0.8,1},{0,2,2.25,2.5,2.75,3,3.25,3.5,3.75,4}))))</f>
        <v/>
      </c>
      <c r="AL529" s="94" t="str">
        <f>IFERROR(IF(COUNT($A529)=0,"",IF(COUNT(W529)=0,"--",IF(COUNTIF(B529:AK529,"3E")&gt;0,"3E",SUM(IF(D529&gt;=2,D529*$D$3),IF(G529&gt;=2,G529*$G$3),IF(J529&gt;=2,J529*$J$3),IF(M529&gt;=2,M529*$M$3),IF(P529&gt;=2,P529*$P$3),IF(S529&gt;=2,S529*$S$3),IF(V529&gt;=2,V529*$V$3),IF(Y529&gt;=2,Y529*$Y$3),IF(AB529&gt;=2,AB529*$AB$3),IF(AE529&gt;=2,AE529*$AE$3),IF(AH529&gt;=2,AH529*$AH$3),IF(AK529&gt;=2,AK529*$AK$3))))),"")</f>
        <v/>
      </c>
      <c r="AM529" s="4" t="str">
        <f>IF(COUNT($A529)=0,"",IF(COUNT(W529)=0,"--",IF(COUNTIF(B529:Y529,"3E")&gt;0,"3E",TRUNC(SUM(IF(N(D529)&gt;=2,D$3*D529,0),IF(N(G529)&gt;=2,G$3*G529,0),IF(N(J529)&gt;=2,J$3*J529,0),IF(N(M529)&gt;=2,M$3*M529,0),IF(N(P529)&gt;=2,P$3*P529,0),IF(N(S529)&gt;=2,S$3*S529,0),IF(N(AB529)&gt;=2,AB$3*AB529,0),IF(N(AE529)&gt;=2,AE$3*AE529,0),IF(N(AH529)&gt;=2,AH$3*AH529,0),IF(N(V529)&gt;=2,V$3*V529,0),IF(N(Y529)&gt;=2,Y$3*Y529,0))/TCP,3))))</f>
        <v/>
      </c>
      <c r="AN529" s="2" t="str">
        <f>IFERROR(IF(COUNT($A529)=0,"",IF(COUNT(W529)=0,"--",IF(COUNTIF(B529:AK529,"3E")&gt;0,"3E",SUM(IF(D529&gt;=2,$D$3),IF(G529&gt;=2,$G$3),IF(J529&gt;=2,$J$3),IF(M529&gt;=2,$M$3),IF(P529&gt;=2,$P$3),IF(S529&gt;=2,$S$3),IF(V529&gt;=2,$V$3),IF(Y529&gt;=2,$Y$3),IF(AB529&gt;=2,$AB$3),IF(AE529&gt;=2,$AE$3),IF(AH529&gt;=2,$AH$3),IF(AK529&gt;=2,$AK$3))))),"")</f>
        <v/>
      </c>
      <c r="AO529" s="2" t="str">
        <f>IF(AM529="3E","3E",IF(COUNT($A529)=0,"",IF(COUNT(AK529)=0,"I",LOOKUP(AM529,{0,2,2.25,2.5,2.75,3,3.25,3.5,3.75,4},{"F","D","C","C+","B-","B","B+","A-","A","A+"}))))</f>
        <v/>
      </c>
      <c r="AP529" s="2" t="str">
        <f>IF(AM529="3E","3E",IF(OR(COUNT($A529)=0,COUNT(W529)=0),"",IF(AND(Y529&gt;=2,AM529&gt;=2,AN529&gt;=28),"PASS","FAIL")))</f>
        <v/>
      </c>
      <c r="AQ529" s="2" t="str">
        <f>IF(COUNT($A529)=0,"",IF(AP529="3E","3E",IF(AP529="PASS",CONCATENATE(IF(N(D529)&lt;2,"411F,",""),IF(N(G529)&lt;2,"412F,",""),IF(N(J529)&lt;2,"413F,",""),IF(N(M529)&lt;2,"421F,",""),IF(N(P529)&lt;2,"422F,",""),IF(N(S529)&lt;2,"423F,",""),IF(N(AB529)&lt;2,"431F,",""),IF(N(AE529)&lt;2,"432F,",""),IF(N(AH529)&lt;2,"433F,","")),"")))</f>
        <v/>
      </c>
      <c r="AR529" s="6" t="str">
        <f t="shared" si="9"/>
        <v/>
      </c>
    </row>
    <row r="530" spans="1:44" ht="18.95" customHeight="1" x14ac:dyDescent="0.25">
      <c r="A530" s="93" t="str">
        <f>IF(DR!$B532="","",DR!$B532)</f>
        <v/>
      </c>
      <c r="B530" s="5" t="str">
        <f>IF(COUNT($A530)=0,"",IF($A530&lt;&gt;DR!$B532,"ERR",DR!J532))</f>
        <v/>
      </c>
      <c r="C530" s="2" t="str">
        <f>IF(COUNT($A530)=0,"",IF(B530="3E","3E",IF(B530="","I",LOOKUP(B530/D$2,{0,0.4,0.45,0.5,0.55,0.6,0.65,0.7,0.75,0.8,1},{"F","D","C","C+","B-","B","B+","A-","A","A+"}))))</f>
        <v/>
      </c>
      <c r="D530" s="99" t="str">
        <f>IF(COUNT($A530)=0,"",IF(B530="","--",IF(B530="3E","3E",LOOKUP(B530/D$2,{0,0.4,0.45,0.5,0.55,0.6,0.65,0.7,0.75,0.8,1},{0,2,2.25,2.5,2.75,3,3.25,3.5,3.75,4}))))</f>
        <v/>
      </c>
      <c r="E530" s="5" t="str">
        <f>IF(COUNT($A530)=0,"",IF($A530&lt;&gt;DR!$B532,"ERR",DR!R532))</f>
        <v/>
      </c>
      <c r="F530" s="2" t="str">
        <f>IF(COUNT($A530)=0,"",IF(E530="3E","3E",IF(E530="","I",LOOKUP(E530/G$2,{0,0.4,0.45,0.5,0.55,0.6,0.65,0.7,0.75,0.8,1},{"F","D","C","C+","B-","B","B+","A-","A","A+"}))))</f>
        <v/>
      </c>
      <c r="G530" s="99" t="str">
        <f>IF(COUNT($A530)=0,"",IF(E530="","--",IF(E530="3E","3E",LOOKUP(E530/G$2,{0,0.4,0.45,0.5,0.55,0.6,0.65,0.7,0.75,0.8,1},{0,2,2.25,2.5,2.75,3,3.25,3.5,3.75,4}))))</f>
        <v/>
      </c>
      <c r="H530" s="5" t="str">
        <f>IF(COUNT($A530)=0,"",IF($A530&lt;&gt;DR!$B532,"ERR",DR!Z532))</f>
        <v/>
      </c>
      <c r="I530" s="2" t="str">
        <f>IF(COUNT($A530)=0,"",IF(H530="3E","3E",IF(H530="","I",LOOKUP(H530/J$2,{0,0.4,0.45,0.5,0.55,0.6,0.65,0.7,0.75,0.8,1},{"F","D","C","C+","B-","B","B+","A-","A","A+"}))))</f>
        <v/>
      </c>
      <c r="J530" s="99" t="str">
        <f>IF(COUNT($A530)=0,"",IF(H530="","--",IF(H530="3E","3E",LOOKUP(H530/J$2,{0,0.4,0.45,0.5,0.55,0.6,0.65,0.7,0.75,0.8,1},{0,2,2.25,2.5,2.75,3,3.25,3.5,3.75,4}))))</f>
        <v/>
      </c>
      <c r="K530" s="5" t="str">
        <f>IF(COUNT($A530)=0,"",IF($A530&lt;&gt;DR!$B532,"ERR",DR!AH532))</f>
        <v/>
      </c>
      <c r="L530" s="2" t="str">
        <f>IF(COUNT($A530)=0,"",IF(K530="3E","3E",IF(K530="","I",LOOKUP(K530/M$2,{0,0.4,0.45,0.5,0.55,0.6,0.65,0.7,0.75,0.8,1},{"F","D","C","C+","B-","B","B+","A-","A","A+"}))))</f>
        <v/>
      </c>
      <c r="M530" s="99" t="str">
        <f>IF(COUNT($A530)=0,"",IF(K530="","--",IF(K530="3E","3E",LOOKUP(K530/M$2,{0,0.4,0.45,0.5,0.55,0.6,0.65,0.7,0.75,0.8,1},{0,2,2.25,2.5,2.75,3,3.25,3.5,3.75,4}))))</f>
        <v/>
      </c>
      <c r="N530" s="5" t="str">
        <f>IF(COUNT($A530)=0,"",IF($A530&lt;&gt;DR!$B532,"ERR",DR!AP532))</f>
        <v/>
      </c>
      <c r="O530" s="2" t="str">
        <f>IF(COUNT($A530)=0,"",IF(N530="3E","3E",IF(N530="","I",LOOKUP(N530/P$2,{0,0.4,0.45,0.5,0.55,0.6,0.65,0.7,0.75,0.8,1},{"F","D","C","C+","B-","B","B+","A-","A","A+"}))))</f>
        <v/>
      </c>
      <c r="P530" s="99" t="str">
        <f>IF(COUNT($A530)=0,"",IF(N530="","--",IF(N530="3E","3E",LOOKUP(N530/P$2,{0,0.4,0.45,0.5,0.55,0.6,0.65,0.7,0.75,0.8,1},{0,2,2.25,2.5,2.75,3,3.25,3.5,3.75,4}))))</f>
        <v/>
      </c>
      <c r="Q530" s="5" t="str">
        <f>IF(COUNT($A530)=0,"",IF($A530&lt;&gt;DR!$B532,"ERR",DR!AX532))</f>
        <v/>
      </c>
      <c r="R530" s="2" t="str">
        <f>IF(COUNT($A530)=0,"",IF(Q530="3E","3E",IF(Q530="","I",LOOKUP(Q530/S$2,{0,0.4,0.45,0.5,0.55,0.6,0.65,0.7,0.75,0.8,1},{"F","D","C","C+","B-","B","B+","A-","A","A+"}))))</f>
        <v/>
      </c>
      <c r="S530" s="99" t="str">
        <f>IF(COUNT($A530)=0,"",IF(Q530="","--",IF(Q530="3E","3E",LOOKUP(Q530/S$2,{0,0.4,0.45,0.5,0.55,0.6,0.65,0.7,0.75,0.8,1},{0,2,2.25,2.5,2.75,3,3.25,3.5,3.75,4}))))</f>
        <v/>
      </c>
      <c r="T530" s="5" t="str">
        <f>IF(OR(COUNT($A530)=0,DR!BZ532=""),"",IF($A530&lt;&gt;DR!$B532,"ERR",DR!BZ532))</f>
        <v/>
      </c>
      <c r="U530" s="2" t="str">
        <f>IF(COUNT($A530)=0,"",IF(T530="3E","3E",IF(T530="","I",LOOKUP(T530/V$2,{0,0.4,0.45,0.5,0.55,0.6,0.65,0.7,0.75,0.8,1},{"F","D","C","C+","B-","B","B+","A-","A","A+"}))))</f>
        <v/>
      </c>
      <c r="V530" s="99" t="str">
        <f>IF(COUNT($A530)=0,"",IF(T530="","--",IF(T530="3E","3E",LOOKUP(T530/V$2,{0,0.4,0.45,0.5,0.55,0.6,0.65,0.7,0.75,0.8,1},{0,2,2.25,2.5,2.75,3,3.25,3.5,3.75,4}))))</f>
        <v/>
      </c>
      <c r="W530" s="5" t="str">
        <f>IF(COUNT($A530)=0,"",IF($A530&lt;&gt;DR!$B532,"ERR",IF(DR!$A532="IM",DR!CL532,DR!CK532)))</f>
        <v/>
      </c>
      <c r="X530" s="2" t="str">
        <f>IF(COUNT($A530)=0,"",IF(W530="3E","3E",IF(W530="","I",LOOKUP(W530/Y$2,{0,0.4,0.45,0.5,0.55,0.6,0.65,0.7,0.75,0.8,1},{"F","D","C","C+","B-","B","B+","A-","A","A+"}))))</f>
        <v/>
      </c>
      <c r="Y530" s="99" t="str">
        <f>IF(COUNT($A530)=0,"",IF(W530="","--",IF(W530="3E","3E",LOOKUP(W530/Y$2,{0,0.4,0.45,0.5,0.55,0.6,0.65,0.7,0.75,0.8,1},{0,2,2.25,2.5,2.75,3,3.25,3.5,3.75,4}))))</f>
        <v/>
      </c>
      <c r="Z530" s="5" t="str">
        <f>IF(COUNT($A530)=0,"",IF($A530&lt;&gt;DR!$B532,"ERR",DR!BF532))</f>
        <v/>
      </c>
      <c r="AA530" s="2" t="str">
        <f>IF(COUNT($A530)=0,"",IF(Z530="3E","3E",IF(Z530="","I",LOOKUP(Z530/AB$2,{0,0.4,0.45,0.5,0.55,0.6,0.65,0.7,0.75,0.8,1},{"F","D","C","C+","B-","B","B+","A-","A","A+"}))))</f>
        <v/>
      </c>
      <c r="AB530" s="99" t="str">
        <f>IF(COUNT($A530)=0,"",IF(Z530="","--",IF(Z530="3E","3E",LOOKUP(Z530/AB$2,{0,0.4,0.45,0.5,0.55,0.6,0.65,0.7,0.75,0.8,1},{0,2,2.25,2.5,2.75,3,3.25,3.5,3.75,4}))))</f>
        <v/>
      </c>
      <c r="AC530" s="5" t="str">
        <f>IF(COUNT($A530)=0,"",IF($A530&lt;&gt;DR!$B532,"ERR",DR!BG532))</f>
        <v/>
      </c>
      <c r="AD530" s="2" t="str">
        <f>IF(COUNT($A530)=0,"",IF(AC530="3E","3E",IF(AC530="","I",LOOKUP(AC530/AE$2,{0,0.4,0.45,0.5,0.55,0.6,0.65,0.7,0.75,0.8,1},{"F","D","C","C+","B-","B","B+","A-","A","A+"}))))</f>
        <v/>
      </c>
      <c r="AE530" s="99" t="str">
        <f>IF(COUNT($A530)=0,"",IF(AC530="","--",IF(AC530="3E","3E",LOOKUP(AC530/AE$2,{0,0.4,0.45,0.5,0.55,0.6,0.65,0.7,0.75,0.8,1},{0,2,2.25,2.5,2.75,3,3.25,3.5,3.75,4}))))</f>
        <v/>
      </c>
      <c r="AF530" s="5" t="str">
        <f>IF(COUNT($A530)=0,"",IF($A530&lt;&gt;DR!$B532,"ERR",DR!BQ532))</f>
        <v/>
      </c>
      <c r="AG530" s="2" t="str">
        <f>IF(COUNT($A530)=0,"",IF(AF530="3E","3E",IF(AF530="","I",LOOKUP(AF530/AH$2,{0,0.4,0.45,0.5,0.55,0.6,0.65,0.7,0.75,0.8,1},{"F","D","C","C+","B-","B","B+","A-","A","A+"}))))</f>
        <v/>
      </c>
      <c r="AH530" s="99" t="str">
        <f>IF(COUNT($A530)=0,"",IF(AF530="","--",IF(AF530="3E","3E",LOOKUP(AF530/AH$2,{0,0.4,0.45,0.5,0.55,0.6,0.65,0.7,0.75,0.8,1},{0,2,2.25,2.5,2.75,3,3.25,3.5,3.75,4}))))</f>
        <v/>
      </c>
      <c r="AI530" s="5" t="str">
        <f>IF(COUNT($A530)=0,"",IF($A530&lt;&gt;DR!$B532,"ERR",DR!BY532))</f>
        <v/>
      </c>
      <c r="AJ530" s="2" t="str">
        <f>IF(COUNT($A530)=0,"",IF(AI530="3E","3E",IF(AI530="","I",LOOKUP(AI530/AK$2,{0,0.4,0.45,0.5,0.55,0.6,0.65,0.7,0.75,0.8,1},{"F","D","C","C+","B-","B","B+","A-","A","A+"}))))</f>
        <v/>
      </c>
      <c r="AK530" s="103" t="str">
        <f>IF(COUNT($A530)=0,"",IF(AI530="","--",IF(AI530="3E","3E",LOOKUP(AI530/AK$2,{0,0.4,0.45,0.5,0.55,0.6,0.65,0.7,0.75,0.8,1},{0,2,2.25,2.5,2.75,3,3.25,3.5,3.75,4}))))</f>
        <v/>
      </c>
      <c r="AL530" s="94" t="str">
        <f>IFERROR(IF(COUNT($A530)=0,"",IF(COUNT(W530)=0,"--",IF(COUNTIF(B530:AK530,"3E")&gt;0,"3E",SUM(IF(D530&gt;=2,D530*$D$3),IF(G530&gt;=2,G530*$G$3),IF(J530&gt;=2,J530*$J$3),IF(M530&gt;=2,M530*$M$3),IF(P530&gt;=2,P530*$P$3),IF(S530&gt;=2,S530*$S$3),IF(V530&gt;=2,V530*$V$3),IF(Y530&gt;=2,Y530*$Y$3),IF(AB530&gt;=2,AB530*$AB$3),IF(AE530&gt;=2,AE530*$AE$3),IF(AH530&gt;=2,AH530*$AH$3),IF(AK530&gt;=2,AK530*$AK$3))))),"")</f>
        <v/>
      </c>
      <c r="AM530" s="4" t="str">
        <f>IF(COUNT($A530)=0,"",IF(COUNT(W530)=0,"--",IF(COUNTIF(B530:Y530,"3E")&gt;0,"3E",TRUNC(SUM(IF(N(D530)&gt;=2,D$3*D530,0),IF(N(G530)&gt;=2,G$3*G530,0),IF(N(J530)&gt;=2,J$3*J530,0),IF(N(M530)&gt;=2,M$3*M530,0),IF(N(P530)&gt;=2,P$3*P530,0),IF(N(S530)&gt;=2,S$3*S530,0),IF(N(AB530)&gt;=2,AB$3*AB530,0),IF(N(AE530)&gt;=2,AE$3*AE530,0),IF(N(AH530)&gt;=2,AH$3*AH530,0),IF(N(V530)&gt;=2,V$3*V530,0),IF(N(Y530)&gt;=2,Y$3*Y530,0))/TCP,3))))</f>
        <v/>
      </c>
      <c r="AN530" s="2" t="str">
        <f>IFERROR(IF(COUNT($A530)=0,"",IF(COUNT(W530)=0,"--",IF(COUNTIF(B530:AK530,"3E")&gt;0,"3E",SUM(IF(D530&gt;=2,$D$3),IF(G530&gt;=2,$G$3),IF(J530&gt;=2,$J$3),IF(M530&gt;=2,$M$3),IF(P530&gt;=2,$P$3),IF(S530&gt;=2,$S$3),IF(V530&gt;=2,$V$3),IF(Y530&gt;=2,$Y$3),IF(AB530&gt;=2,$AB$3),IF(AE530&gt;=2,$AE$3),IF(AH530&gt;=2,$AH$3),IF(AK530&gt;=2,$AK$3))))),"")</f>
        <v/>
      </c>
      <c r="AO530" s="2" t="str">
        <f>IF(AM530="3E","3E",IF(COUNT($A530)=0,"",IF(COUNT(AK530)=0,"I",LOOKUP(AM530,{0,2,2.25,2.5,2.75,3,3.25,3.5,3.75,4},{"F","D","C","C+","B-","B","B+","A-","A","A+"}))))</f>
        <v/>
      </c>
      <c r="AP530" s="2" t="str">
        <f>IF(AM530="3E","3E",IF(OR(COUNT($A530)=0,COUNT(W530)=0),"",IF(AND(Y530&gt;=2,AM530&gt;=2,AN530&gt;=28),"PASS","FAIL")))</f>
        <v/>
      </c>
      <c r="AQ530" s="2" t="str">
        <f>IF(COUNT($A530)=0,"",IF(AP530="3E","3E",IF(AP530="PASS",CONCATENATE(IF(N(D530)&lt;2,"411F,",""),IF(N(G530)&lt;2,"412F,",""),IF(N(J530)&lt;2,"413F,",""),IF(N(M530)&lt;2,"421F,",""),IF(N(P530)&lt;2,"422F,",""),IF(N(S530)&lt;2,"423F,",""),IF(N(AB530)&lt;2,"431F,",""),IF(N(AE530)&lt;2,"432F,",""),IF(N(AH530)&lt;2,"433F,","")),"")))</f>
        <v/>
      </c>
      <c r="AR530" s="6" t="str">
        <f t="shared" si="9"/>
        <v/>
      </c>
    </row>
    <row r="531" spans="1:44" ht="18.95" customHeight="1" x14ac:dyDescent="0.25">
      <c r="A531" s="93" t="str">
        <f>IF(DR!$B533="","",DR!$B533)</f>
        <v/>
      </c>
      <c r="B531" s="5" t="str">
        <f>IF(COUNT($A531)=0,"",IF($A531&lt;&gt;DR!$B533,"ERR",DR!J533))</f>
        <v/>
      </c>
      <c r="C531" s="2" t="str">
        <f>IF(COUNT($A531)=0,"",IF(B531="3E","3E",IF(B531="","I",LOOKUP(B531/D$2,{0,0.4,0.45,0.5,0.55,0.6,0.65,0.7,0.75,0.8,1},{"F","D","C","C+","B-","B","B+","A-","A","A+"}))))</f>
        <v/>
      </c>
      <c r="D531" s="99" t="str">
        <f>IF(COUNT($A531)=0,"",IF(B531="","--",IF(B531="3E","3E",LOOKUP(B531/D$2,{0,0.4,0.45,0.5,0.55,0.6,0.65,0.7,0.75,0.8,1},{0,2,2.25,2.5,2.75,3,3.25,3.5,3.75,4}))))</f>
        <v/>
      </c>
      <c r="E531" s="5" t="str">
        <f>IF(COUNT($A531)=0,"",IF($A531&lt;&gt;DR!$B533,"ERR",DR!R533))</f>
        <v/>
      </c>
      <c r="F531" s="2" t="str">
        <f>IF(COUNT($A531)=0,"",IF(E531="3E","3E",IF(E531="","I",LOOKUP(E531/G$2,{0,0.4,0.45,0.5,0.55,0.6,0.65,0.7,0.75,0.8,1},{"F","D","C","C+","B-","B","B+","A-","A","A+"}))))</f>
        <v/>
      </c>
      <c r="G531" s="99" t="str">
        <f>IF(COUNT($A531)=0,"",IF(E531="","--",IF(E531="3E","3E",LOOKUP(E531/G$2,{0,0.4,0.45,0.5,0.55,0.6,0.65,0.7,0.75,0.8,1},{0,2,2.25,2.5,2.75,3,3.25,3.5,3.75,4}))))</f>
        <v/>
      </c>
      <c r="H531" s="5" t="str">
        <f>IF(COUNT($A531)=0,"",IF($A531&lt;&gt;DR!$B533,"ERR",DR!Z533))</f>
        <v/>
      </c>
      <c r="I531" s="2" t="str">
        <f>IF(COUNT($A531)=0,"",IF(H531="3E","3E",IF(H531="","I",LOOKUP(H531/J$2,{0,0.4,0.45,0.5,0.55,0.6,0.65,0.7,0.75,0.8,1},{"F","D","C","C+","B-","B","B+","A-","A","A+"}))))</f>
        <v/>
      </c>
      <c r="J531" s="99" t="str">
        <f>IF(COUNT($A531)=0,"",IF(H531="","--",IF(H531="3E","3E",LOOKUP(H531/J$2,{0,0.4,0.45,0.5,0.55,0.6,0.65,0.7,0.75,0.8,1},{0,2,2.25,2.5,2.75,3,3.25,3.5,3.75,4}))))</f>
        <v/>
      </c>
      <c r="K531" s="5" t="str">
        <f>IF(COUNT($A531)=0,"",IF($A531&lt;&gt;DR!$B533,"ERR",DR!AH533))</f>
        <v/>
      </c>
      <c r="L531" s="2" t="str">
        <f>IF(COUNT($A531)=0,"",IF(K531="3E","3E",IF(K531="","I",LOOKUP(K531/M$2,{0,0.4,0.45,0.5,0.55,0.6,0.65,0.7,0.75,0.8,1},{"F","D","C","C+","B-","B","B+","A-","A","A+"}))))</f>
        <v/>
      </c>
      <c r="M531" s="99" t="str">
        <f>IF(COUNT($A531)=0,"",IF(K531="","--",IF(K531="3E","3E",LOOKUP(K531/M$2,{0,0.4,0.45,0.5,0.55,0.6,0.65,0.7,0.75,0.8,1},{0,2,2.25,2.5,2.75,3,3.25,3.5,3.75,4}))))</f>
        <v/>
      </c>
      <c r="N531" s="5" t="str">
        <f>IF(COUNT($A531)=0,"",IF($A531&lt;&gt;DR!$B533,"ERR",DR!AP533))</f>
        <v/>
      </c>
      <c r="O531" s="2" t="str">
        <f>IF(COUNT($A531)=0,"",IF(N531="3E","3E",IF(N531="","I",LOOKUP(N531/P$2,{0,0.4,0.45,0.5,0.55,0.6,0.65,0.7,0.75,0.8,1},{"F","D","C","C+","B-","B","B+","A-","A","A+"}))))</f>
        <v/>
      </c>
      <c r="P531" s="99" t="str">
        <f>IF(COUNT($A531)=0,"",IF(N531="","--",IF(N531="3E","3E",LOOKUP(N531/P$2,{0,0.4,0.45,0.5,0.55,0.6,0.65,0.7,0.75,0.8,1},{0,2,2.25,2.5,2.75,3,3.25,3.5,3.75,4}))))</f>
        <v/>
      </c>
      <c r="Q531" s="5" t="str">
        <f>IF(COUNT($A531)=0,"",IF($A531&lt;&gt;DR!$B533,"ERR",DR!AX533))</f>
        <v/>
      </c>
      <c r="R531" s="2" t="str">
        <f>IF(COUNT($A531)=0,"",IF(Q531="3E","3E",IF(Q531="","I",LOOKUP(Q531/S$2,{0,0.4,0.45,0.5,0.55,0.6,0.65,0.7,0.75,0.8,1},{"F","D","C","C+","B-","B","B+","A-","A","A+"}))))</f>
        <v/>
      </c>
      <c r="S531" s="99" t="str">
        <f>IF(COUNT($A531)=0,"",IF(Q531="","--",IF(Q531="3E","3E",LOOKUP(Q531/S$2,{0,0.4,0.45,0.5,0.55,0.6,0.65,0.7,0.75,0.8,1},{0,2,2.25,2.5,2.75,3,3.25,3.5,3.75,4}))))</f>
        <v/>
      </c>
      <c r="T531" s="5" t="str">
        <f>IF(OR(COUNT($A531)=0,DR!BZ533=""),"",IF($A531&lt;&gt;DR!$B533,"ERR",DR!BZ533))</f>
        <v/>
      </c>
      <c r="U531" s="2" t="str">
        <f>IF(COUNT($A531)=0,"",IF(T531="3E","3E",IF(T531="","I",LOOKUP(T531/V$2,{0,0.4,0.45,0.5,0.55,0.6,0.65,0.7,0.75,0.8,1},{"F","D","C","C+","B-","B","B+","A-","A","A+"}))))</f>
        <v/>
      </c>
      <c r="V531" s="99" t="str">
        <f>IF(COUNT($A531)=0,"",IF(T531="","--",IF(T531="3E","3E",LOOKUP(T531/V$2,{0,0.4,0.45,0.5,0.55,0.6,0.65,0.7,0.75,0.8,1},{0,2,2.25,2.5,2.75,3,3.25,3.5,3.75,4}))))</f>
        <v/>
      </c>
      <c r="W531" s="5" t="str">
        <f>IF(COUNT($A531)=0,"",IF($A531&lt;&gt;DR!$B533,"ERR",IF(DR!$A533="IM",DR!CL533,DR!CK533)))</f>
        <v/>
      </c>
      <c r="X531" s="2" t="str">
        <f>IF(COUNT($A531)=0,"",IF(W531="3E","3E",IF(W531="","I",LOOKUP(W531/Y$2,{0,0.4,0.45,0.5,0.55,0.6,0.65,0.7,0.75,0.8,1},{"F","D","C","C+","B-","B","B+","A-","A","A+"}))))</f>
        <v/>
      </c>
      <c r="Y531" s="99" t="str">
        <f>IF(COUNT($A531)=0,"",IF(W531="","--",IF(W531="3E","3E",LOOKUP(W531/Y$2,{0,0.4,0.45,0.5,0.55,0.6,0.65,0.7,0.75,0.8,1},{0,2,2.25,2.5,2.75,3,3.25,3.5,3.75,4}))))</f>
        <v/>
      </c>
      <c r="Z531" s="5" t="str">
        <f>IF(COUNT($A531)=0,"",IF($A531&lt;&gt;DR!$B533,"ERR",DR!BF533))</f>
        <v/>
      </c>
      <c r="AA531" s="2" t="str">
        <f>IF(COUNT($A531)=0,"",IF(Z531="3E","3E",IF(Z531="","I",LOOKUP(Z531/AB$2,{0,0.4,0.45,0.5,0.55,0.6,0.65,0.7,0.75,0.8,1},{"F","D","C","C+","B-","B","B+","A-","A","A+"}))))</f>
        <v/>
      </c>
      <c r="AB531" s="99" t="str">
        <f>IF(COUNT($A531)=0,"",IF(Z531="","--",IF(Z531="3E","3E",LOOKUP(Z531/AB$2,{0,0.4,0.45,0.5,0.55,0.6,0.65,0.7,0.75,0.8,1},{0,2,2.25,2.5,2.75,3,3.25,3.5,3.75,4}))))</f>
        <v/>
      </c>
      <c r="AC531" s="5" t="str">
        <f>IF(COUNT($A531)=0,"",IF($A531&lt;&gt;DR!$B533,"ERR",DR!BG533))</f>
        <v/>
      </c>
      <c r="AD531" s="2" t="str">
        <f>IF(COUNT($A531)=0,"",IF(AC531="3E","3E",IF(AC531="","I",LOOKUP(AC531/AE$2,{0,0.4,0.45,0.5,0.55,0.6,0.65,0.7,0.75,0.8,1},{"F","D","C","C+","B-","B","B+","A-","A","A+"}))))</f>
        <v/>
      </c>
      <c r="AE531" s="99" t="str">
        <f>IF(COUNT($A531)=0,"",IF(AC531="","--",IF(AC531="3E","3E",LOOKUP(AC531/AE$2,{0,0.4,0.45,0.5,0.55,0.6,0.65,0.7,0.75,0.8,1},{0,2,2.25,2.5,2.75,3,3.25,3.5,3.75,4}))))</f>
        <v/>
      </c>
      <c r="AF531" s="5" t="str">
        <f>IF(COUNT($A531)=0,"",IF($A531&lt;&gt;DR!$B533,"ERR",DR!BQ533))</f>
        <v/>
      </c>
      <c r="AG531" s="2" t="str">
        <f>IF(COUNT($A531)=0,"",IF(AF531="3E","3E",IF(AF531="","I",LOOKUP(AF531/AH$2,{0,0.4,0.45,0.5,0.55,0.6,0.65,0.7,0.75,0.8,1},{"F","D","C","C+","B-","B","B+","A-","A","A+"}))))</f>
        <v/>
      </c>
      <c r="AH531" s="99" t="str">
        <f>IF(COUNT($A531)=0,"",IF(AF531="","--",IF(AF531="3E","3E",LOOKUP(AF531/AH$2,{0,0.4,0.45,0.5,0.55,0.6,0.65,0.7,0.75,0.8,1},{0,2,2.25,2.5,2.75,3,3.25,3.5,3.75,4}))))</f>
        <v/>
      </c>
      <c r="AI531" s="5" t="str">
        <f>IF(COUNT($A531)=0,"",IF($A531&lt;&gt;DR!$B533,"ERR",DR!BY533))</f>
        <v/>
      </c>
      <c r="AJ531" s="2" t="str">
        <f>IF(COUNT($A531)=0,"",IF(AI531="3E","3E",IF(AI531="","I",LOOKUP(AI531/AK$2,{0,0.4,0.45,0.5,0.55,0.6,0.65,0.7,0.75,0.8,1},{"F","D","C","C+","B-","B","B+","A-","A","A+"}))))</f>
        <v/>
      </c>
      <c r="AK531" s="103" t="str">
        <f>IF(COUNT($A531)=0,"",IF(AI531="","--",IF(AI531="3E","3E",LOOKUP(AI531/AK$2,{0,0.4,0.45,0.5,0.55,0.6,0.65,0.7,0.75,0.8,1},{0,2,2.25,2.5,2.75,3,3.25,3.5,3.75,4}))))</f>
        <v/>
      </c>
      <c r="AL531" s="94" t="str">
        <f>IFERROR(IF(COUNT($A531)=0,"",IF(COUNT(W531)=0,"--",IF(COUNTIF(B531:AK531,"3E")&gt;0,"3E",SUM(IF(D531&gt;=2,D531*$D$3),IF(G531&gt;=2,G531*$G$3),IF(J531&gt;=2,J531*$J$3),IF(M531&gt;=2,M531*$M$3),IF(P531&gt;=2,P531*$P$3),IF(S531&gt;=2,S531*$S$3),IF(V531&gt;=2,V531*$V$3),IF(Y531&gt;=2,Y531*$Y$3),IF(AB531&gt;=2,AB531*$AB$3),IF(AE531&gt;=2,AE531*$AE$3),IF(AH531&gt;=2,AH531*$AH$3),IF(AK531&gt;=2,AK531*$AK$3))))),"")</f>
        <v/>
      </c>
      <c r="AM531" s="4" t="str">
        <f>IF(COUNT($A531)=0,"",IF(COUNT(W531)=0,"--",IF(COUNTIF(B531:Y531,"3E")&gt;0,"3E",TRUNC(SUM(IF(N(D531)&gt;=2,D$3*D531,0),IF(N(G531)&gt;=2,G$3*G531,0),IF(N(J531)&gt;=2,J$3*J531,0),IF(N(M531)&gt;=2,M$3*M531,0),IF(N(P531)&gt;=2,P$3*P531,0),IF(N(S531)&gt;=2,S$3*S531,0),IF(N(AB531)&gt;=2,AB$3*AB531,0),IF(N(AE531)&gt;=2,AE$3*AE531,0),IF(N(AH531)&gt;=2,AH$3*AH531,0),IF(N(V531)&gt;=2,V$3*V531,0),IF(N(Y531)&gt;=2,Y$3*Y531,0))/TCP,3))))</f>
        <v/>
      </c>
      <c r="AN531" s="2" t="str">
        <f>IFERROR(IF(COUNT($A531)=0,"",IF(COUNT(W531)=0,"--",IF(COUNTIF(B531:AK531,"3E")&gt;0,"3E",SUM(IF(D531&gt;=2,$D$3),IF(G531&gt;=2,$G$3),IF(J531&gt;=2,$J$3),IF(M531&gt;=2,$M$3),IF(P531&gt;=2,$P$3),IF(S531&gt;=2,$S$3),IF(V531&gt;=2,$V$3),IF(Y531&gt;=2,$Y$3),IF(AB531&gt;=2,$AB$3),IF(AE531&gt;=2,$AE$3),IF(AH531&gt;=2,$AH$3),IF(AK531&gt;=2,$AK$3))))),"")</f>
        <v/>
      </c>
      <c r="AO531" s="2" t="str">
        <f>IF(AM531="3E","3E",IF(COUNT($A531)=0,"",IF(COUNT(AK531)=0,"I",LOOKUP(AM531,{0,2,2.25,2.5,2.75,3,3.25,3.5,3.75,4},{"F","D","C","C+","B-","B","B+","A-","A","A+"}))))</f>
        <v/>
      </c>
      <c r="AP531" s="2" t="str">
        <f>IF(AM531="3E","3E",IF(OR(COUNT($A531)=0,COUNT(W531)=0),"",IF(AND(Y531&gt;=2,AM531&gt;=2,AN531&gt;=28),"PASS","FAIL")))</f>
        <v/>
      </c>
      <c r="AQ531" s="2" t="str">
        <f>IF(COUNT($A531)=0,"",IF(AP531="3E","3E",IF(AP531="PASS",CONCATENATE(IF(N(D531)&lt;2,"411F,",""),IF(N(G531)&lt;2,"412F,",""),IF(N(J531)&lt;2,"413F,",""),IF(N(M531)&lt;2,"421F,",""),IF(N(P531)&lt;2,"422F,",""),IF(N(S531)&lt;2,"423F,",""),IF(N(AB531)&lt;2,"431F,",""),IF(N(AE531)&lt;2,"432F,",""),IF(N(AH531)&lt;2,"433F,","")),"")))</f>
        <v/>
      </c>
      <c r="AR531" s="6" t="str">
        <f t="shared" si="9"/>
        <v/>
      </c>
    </row>
    <row r="532" spans="1:44" ht="18.95" customHeight="1" x14ac:dyDescent="0.25">
      <c r="A532" s="93" t="str">
        <f>IF(DR!$B534="","",DR!$B534)</f>
        <v/>
      </c>
      <c r="B532" s="5" t="str">
        <f>IF(COUNT($A532)=0,"",IF($A532&lt;&gt;DR!$B534,"ERR",DR!J534))</f>
        <v/>
      </c>
      <c r="C532" s="2" t="str">
        <f>IF(COUNT($A532)=0,"",IF(B532="3E","3E",IF(B532="","I",LOOKUP(B532/D$2,{0,0.4,0.45,0.5,0.55,0.6,0.65,0.7,0.75,0.8,1},{"F","D","C","C+","B-","B","B+","A-","A","A+"}))))</f>
        <v/>
      </c>
      <c r="D532" s="99" t="str">
        <f>IF(COUNT($A532)=0,"",IF(B532="","--",IF(B532="3E","3E",LOOKUP(B532/D$2,{0,0.4,0.45,0.5,0.55,0.6,0.65,0.7,0.75,0.8,1},{0,2,2.25,2.5,2.75,3,3.25,3.5,3.75,4}))))</f>
        <v/>
      </c>
      <c r="E532" s="5" t="str">
        <f>IF(COUNT($A532)=0,"",IF($A532&lt;&gt;DR!$B534,"ERR",DR!R534))</f>
        <v/>
      </c>
      <c r="F532" s="2" t="str">
        <f>IF(COUNT($A532)=0,"",IF(E532="3E","3E",IF(E532="","I",LOOKUP(E532/G$2,{0,0.4,0.45,0.5,0.55,0.6,0.65,0.7,0.75,0.8,1},{"F","D","C","C+","B-","B","B+","A-","A","A+"}))))</f>
        <v/>
      </c>
      <c r="G532" s="99" t="str">
        <f>IF(COUNT($A532)=0,"",IF(E532="","--",IF(E532="3E","3E",LOOKUP(E532/G$2,{0,0.4,0.45,0.5,0.55,0.6,0.65,0.7,0.75,0.8,1},{0,2,2.25,2.5,2.75,3,3.25,3.5,3.75,4}))))</f>
        <v/>
      </c>
      <c r="H532" s="5" t="str">
        <f>IF(COUNT($A532)=0,"",IF($A532&lt;&gt;DR!$B534,"ERR",DR!Z534))</f>
        <v/>
      </c>
      <c r="I532" s="2" t="str">
        <f>IF(COUNT($A532)=0,"",IF(H532="3E","3E",IF(H532="","I",LOOKUP(H532/J$2,{0,0.4,0.45,0.5,0.55,0.6,0.65,0.7,0.75,0.8,1},{"F","D","C","C+","B-","B","B+","A-","A","A+"}))))</f>
        <v/>
      </c>
      <c r="J532" s="99" t="str">
        <f>IF(COUNT($A532)=0,"",IF(H532="","--",IF(H532="3E","3E",LOOKUP(H532/J$2,{0,0.4,0.45,0.5,0.55,0.6,0.65,0.7,0.75,0.8,1},{0,2,2.25,2.5,2.75,3,3.25,3.5,3.75,4}))))</f>
        <v/>
      </c>
      <c r="K532" s="5" t="str">
        <f>IF(COUNT($A532)=0,"",IF($A532&lt;&gt;DR!$B534,"ERR",DR!AH534))</f>
        <v/>
      </c>
      <c r="L532" s="2" t="str">
        <f>IF(COUNT($A532)=0,"",IF(K532="3E","3E",IF(K532="","I",LOOKUP(K532/M$2,{0,0.4,0.45,0.5,0.55,0.6,0.65,0.7,0.75,0.8,1},{"F","D","C","C+","B-","B","B+","A-","A","A+"}))))</f>
        <v/>
      </c>
      <c r="M532" s="99" t="str">
        <f>IF(COUNT($A532)=0,"",IF(K532="","--",IF(K532="3E","3E",LOOKUP(K532/M$2,{0,0.4,0.45,0.5,0.55,0.6,0.65,0.7,0.75,0.8,1},{0,2,2.25,2.5,2.75,3,3.25,3.5,3.75,4}))))</f>
        <v/>
      </c>
      <c r="N532" s="5" t="str">
        <f>IF(COUNT($A532)=0,"",IF($A532&lt;&gt;DR!$B534,"ERR",DR!AP534))</f>
        <v/>
      </c>
      <c r="O532" s="2" t="str">
        <f>IF(COUNT($A532)=0,"",IF(N532="3E","3E",IF(N532="","I",LOOKUP(N532/P$2,{0,0.4,0.45,0.5,0.55,0.6,0.65,0.7,0.75,0.8,1},{"F","D","C","C+","B-","B","B+","A-","A","A+"}))))</f>
        <v/>
      </c>
      <c r="P532" s="99" t="str">
        <f>IF(COUNT($A532)=0,"",IF(N532="","--",IF(N532="3E","3E",LOOKUP(N532/P$2,{0,0.4,0.45,0.5,0.55,0.6,0.65,0.7,0.75,0.8,1},{0,2,2.25,2.5,2.75,3,3.25,3.5,3.75,4}))))</f>
        <v/>
      </c>
      <c r="Q532" s="5" t="str">
        <f>IF(COUNT($A532)=0,"",IF($A532&lt;&gt;DR!$B534,"ERR",DR!AX534))</f>
        <v/>
      </c>
      <c r="R532" s="2" t="str">
        <f>IF(COUNT($A532)=0,"",IF(Q532="3E","3E",IF(Q532="","I",LOOKUP(Q532/S$2,{0,0.4,0.45,0.5,0.55,0.6,0.65,0.7,0.75,0.8,1},{"F","D","C","C+","B-","B","B+","A-","A","A+"}))))</f>
        <v/>
      </c>
      <c r="S532" s="99" t="str">
        <f>IF(COUNT($A532)=0,"",IF(Q532="","--",IF(Q532="3E","3E",LOOKUP(Q532/S$2,{0,0.4,0.45,0.5,0.55,0.6,0.65,0.7,0.75,0.8,1},{0,2,2.25,2.5,2.75,3,3.25,3.5,3.75,4}))))</f>
        <v/>
      </c>
      <c r="T532" s="5" t="str">
        <f>IF(OR(COUNT($A532)=0,DR!BZ534=""),"",IF($A532&lt;&gt;DR!$B534,"ERR",DR!BZ534))</f>
        <v/>
      </c>
      <c r="U532" s="2" t="str">
        <f>IF(COUNT($A532)=0,"",IF(T532="3E","3E",IF(T532="","I",LOOKUP(T532/V$2,{0,0.4,0.45,0.5,0.55,0.6,0.65,0.7,0.75,0.8,1},{"F","D","C","C+","B-","B","B+","A-","A","A+"}))))</f>
        <v/>
      </c>
      <c r="V532" s="99" t="str">
        <f>IF(COUNT($A532)=0,"",IF(T532="","--",IF(T532="3E","3E",LOOKUP(T532/V$2,{0,0.4,0.45,0.5,0.55,0.6,0.65,0.7,0.75,0.8,1},{0,2,2.25,2.5,2.75,3,3.25,3.5,3.75,4}))))</f>
        <v/>
      </c>
      <c r="W532" s="5" t="str">
        <f>IF(COUNT($A532)=0,"",IF($A532&lt;&gt;DR!$B534,"ERR",IF(DR!$A534="IM",DR!CL534,DR!CK534)))</f>
        <v/>
      </c>
      <c r="X532" s="2" t="str">
        <f>IF(COUNT($A532)=0,"",IF(W532="3E","3E",IF(W532="","I",LOOKUP(W532/Y$2,{0,0.4,0.45,0.5,0.55,0.6,0.65,0.7,0.75,0.8,1},{"F","D","C","C+","B-","B","B+","A-","A","A+"}))))</f>
        <v/>
      </c>
      <c r="Y532" s="99" t="str">
        <f>IF(COUNT($A532)=0,"",IF(W532="","--",IF(W532="3E","3E",LOOKUP(W532/Y$2,{0,0.4,0.45,0.5,0.55,0.6,0.65,0.7,0.75,0.8,1},{0,2,2.25,2.5,2.75,3,3.25,3.5,3.75,4}))))</f>
        <v/>
      </c>
      <c r="Z532" s="5" t="str">
        <f>IF(COUNT($A532)=0,"",IF($A532&lt;&gt;DR!$B534,"ERR",DR!BF534))</f>
        <v/>
      </c>
      <c r="AA532" s="2" t="str">
        <f>IF(COUNT($A532)=0,"",IF(Z532="3E","3E",IF(Z532="","I",LOOKUP(Z532/AB$2,{0,0.4,0.45,0.5,0.55,0.6,0.65,0.7,0.75,0.8,1},{"F","D","C","C+","B-","B","B+","A-","A","A+"}))))</f>
        <v/>
      </c>
      <c r="AB532" s="99" t="str">
        <f>IF(COUNT($A532)=0,"",IF(Z532="","--",IF(Z532="3E","3E",LOOKUP(Z532/AB$2,{0,0.4,0.45,0.5,0.55,0.6,0.65,0.7,0.75,0.8,1},{0,2,2.25,2.5,2.75,3,3.25,3.5,3.75,4}))))</f>
        <v/>
      </c>
      <c r="AC532" s="5" t="str">
        <f>IF(COUNT($A532)=0,"",IF($A532&lt;&gt;DR!$B534,"ERR",DR!BG534))</f>
        <v/>
      </c>
      <c r="AD532" s="2" t="str">
        <f>IF(COUNT($A532)=0,"",IF(AC532="3E","3E",IF(AC532="","I",LOOKUP(AC532/AE$2,{0,0.4,0.45,0.5,0.55,0.6,0.65,0.7,0.75,0.8,1},{"F","D","C","C+","B-","B","B+","A-","A","A+"}))))</f>
        <v/>
      </c>
      <c r="AE532" s="99" t="str">
        <f>IF(COUNT($A532)=0,"",IF(AC532="","--",IF(AC532="3E","3E",LOOKUP(AC532/AE$2,{0,0.4,0.45,0.5,0.55,0.6,0.65,0.7,0.75,0.8,1},{0,2,2.25,2.5,2.75,3,3.25,3.5,3.75,4}))))</f>
        <v/>
      </c>
      <c r="AF532" s="5" t="str">
        <f>IF(COUNT($A532)=0,"",IF($A532&lt;&gt;DR!$B534,"ERR",DR!BQ534))</f>
        <v/>
      </c>
      <c r="AG532" s="2" t="str">
        <f>IF(COUNT($A532)=0,"",IF(AF532="3E","3E",IF(AF532="","I",LOOKUP(AF532/AH$2,{0,0.4,0.45,0.5,0.55,0.6,0.65,0.7,0.75,0.8,1},{"F","D","C","C+","B-","B","B+","A-","A","A+"}))))</f>
        <v/>
      </c>
      <c r="AH532" s="99" t="str">
        <f>IF(COUNT($A532)=0,"",IF(AF532="","--",IF(AF532="3E","3E",LOOKUP(AF532/AH$2,{0,0.4,0.45,0.5,0.55,0.6,0.65,0.7,0.75,0.8,1},{0,2,2.25,2.5,2.75,3,3.25,3.5,3.75,4}))))</f>
        <v/>
      </c>
      <c r="AI532" s="5" t="str">
        <f>IF(COUNT($A532)=0,"",IF($A532&lt;&gt;DR!$B534,"ERR",DR!BY534))</f>
        <v/>
      </c>
      <c r="AJ532" s="2" t="str">
        <f>IF(COUNT($A532)=0,"",IF(AI532="3E","3E",IF(AI532="","I",LOOKUP(AI532/AK$2,{0,0.4,0.45,0.5,0.55,0.6,0.65,0.7,0.75,0.8,1},{"F","D","C","C+","B-","B","B+","A-","A","A+"}))))</f>
        <v/>
      </c>
      <c r="AK532" s="103" t="str">
        <f>IF(COUNT($A532)=0,"",IF(AI532="","--",IF(AI532="3E","3E",LOOKUP(AI532/AK$2,{0,0.4,0.45,0.5,0.55,0.6,0.65,0.7,0.75,0.8,1},{0,2,2.25,2.5,2.75,3,3.25,3.5,3.75,4}))))</f>
        <v/>
      </c>
      <c r="AL532" s="94" t="str">
        <f>IFERROR(IF(COUNT($A532)=0,"",IF(COUNT(W532)=0,"--",IF(COUNTIF(B532:AK532,"3E")&gt;0,"3E",SUM(IF(D532&gt;=2,D532*$D$3),IF(G532&gt;=2,G532*$G$3),IF(J532&gt;=2,J532*$J$3),IF(M532&gt;=2,M532*$M$3),IF(P532&gt;=2,P532*$P$3),IF(S532&gt;=2,S532*$S$3),IF(V532&gt;=2,V532*$V$3),IF(Y532&gt;=2,Y532*$Y$3),IF(AB532&gt;=2,AB532*$AB$3),IF(AE532&gt;=2,AE532*$AE$3),IF(AH532&gt;=2,AH532*$AH$3),IF(AK532&gt;=2,AK532*$AK$3))))),"")</f>
        <v/>
      </c>
      <c r="AM532" s="4" t="str">
        <f>IF(COUNT($A532)=0,"",IF(COUNT(W532)=0,"--",IF(COUNTIF(B532:Y532,"3E")&gt;0,"3E",TRUNC(SUM(IF(N(D532)&gt;=2,D$3*D532,0),IF(N(G532)&gt;=2,G$3*G532,0),IF(N(J532)&gt;=2,J$3*J532,0),IF(N(M532)&gt;=2,M$3*M532,0),IF(N(P532)&gt;=2,P$3*P532,0),IF(N(S532)&gt;=2,S$3*S532,0),IF(N(AB532)&gt;=2,AB$3*AB532,0),IF(N(AE532)&gt;=2,AE$3*AE532,0),IF(N(AH532)&gt;=2,AH$3*AH532,0),IF(N(V532)&gt;=2,V$3*V532,0),IF(N(Y532)&gt;=2,Y$3*Y532,0))/TCP,3))))</f>
        <v/>
      </c>
      <c r="AN532" s="2" t="str">
        <f>IFERROR(IF(COUNT($A532)=0,"",IF(COUNT(W532)=0,"--",IF(COUNTIF(B532:AK532,"3E")&gt;0,"3E",SUM(IF(D532&gt;=2,$D$3),IF(G532&gt;=2,$G$3),IF(J532&gt;=2,$J$3),IF(M532&gt;=2,$M$3),IF(P532&gt;=2,$P$3),IF(S532&gt;=2,$S$3),IF(V532&gt;=2,$V$3),IF(Y532&gt;=2,$Y$3),IF(AB532&gt;=2,$AB$3),IF(AE532&gt;=2,$AE$3),IF(AH532&gt;=2,$AH$3),IF(AK532&gt;=2,$AK$3))))),"")</f>
        <v/>
      </c>
      <c r="AO532" s="2" t="str">
        <f>IF(AM532="3E","3E",IF(COUNT($A532)=0,"",IF(COUNT(AK532)=0,"I",LOOKUP(AM532,{0,2,2.25,2.5,2.75,3,3.25,3.5,3.75,4},{"F","D","C","C+","B-","B","B+","A-","A","A+"}))))</f>
        <v/>
      </c>
      <c r="AP532" s="2" t="str">
        <f>IF(AM532="3E","3E",IF(OR(COUNT($A532)=0,COUNT(W532)=0),"",IF(AND(Y532&gt;=2,AM532&gt;=2,AN532&gt;=28),"PASS","FAIL")))</f>
        <v/>
      </c>
      <c r="AQ532" s="2" t="str">
        <f>IF(COUNT($A532)=0,"",IF(AP532="3E","3E",IF(AP532="PASS",CONCATENATE(IF(N(D532)&lt;2,"411F,",""),IF(N(G532)&lt;2,"412F,",""),IF(N(J532)&lt;2,"413F,",""),IF(N(M532)&lt;2,"421F,",""),IF(N(P532)&lt;2,"422F,",""),IF(N(S532)&lt;2,"423F,",""),IF(N(AB532)&lt;2,"431F,",""),IF(N(AE532)&lt;2,"432F,",""),IF(N(AH532)&lt;2,"433F,","")),"")))</f>
        <v/>
      </c>
      <c r="AR532" s="6" t="str">
        <f t="shared" si="9"/>
        <v/>
      </c>
    </row>
    <row r="533" spans="1:44" ht="18.95" customHeight="1" x14ac:dyDescent="0.25">
      <c r="A533" s="93" t="str">
        <f>IF(DR!$B535="","",DR!$B535)</f>
        <v/>
      </c>
      <c r="B533" s="5" t="str">
        <f>IF(COUNT($A533)=0,"",IF($A533&lt;&gt;DR!$B535,"ERR",DR!J535))</f>
        <v/>
      </c>
      <c r="C533" s="2" t="str">
        <f>IF(COUNT($A533)=0,"",IF(B533="3E","3E",IF(B533="","I",LOOKUP(B533/D$2,{0,0.4,0.45,0.5,0.55,0.6,0.65,0.7,0.75,0.8,1},{"F","D","C","C+","B-","B","B+","A-","A","A+"}))))</f>
        <v/>
      </c>
      <c r="D533" s="99" t="str">
        <f>IF(COUNT($A533)=0,"",IF(B533="","--",IF(B533="3E","3E",LOOKUP(B533/D$2,{0,0.4,0.45,0.5,0.55,0.6,0.65,0.7,0.75,0.8,1},{0,2,2.25,2.5,2.75,3,3.25,3.5,3.75,4}))))</f>
        <v/>
      </c>
      <c r="E533" s="5" t="str">
        <f>IF(COUNT($A533)=0,"",IF($A533&lt;&gt;DR!$B535,"ERR",DR!R535))</f>
        <v/>
      </c>
      <c r="F533" s="2" t="str">
        <f>IF(COUNT($A533)=0,"",IF(E533="3E","3E",IF(E533="","I",LOOKUP(E533/G$2,{0,0.4,0.45,0.5,0.55,0.6,0.65,0.7,0.75,0.8,1},{"F","D","C","C+","B-","B","B+","A-","A","A+"}))))</f>
        <v/>
      </c>
      <c r="G533" s="99" t="str">
        <f>IF(COUNT($A533)=0,"",IF(E533="","--",IF(E533="3E","3E",LOOKUP(E533/G$2,{0,0.4,0.45,0.5,0.55,0.6,0.65,0.7,0.75,0.8,1},{0,2,2.25,2.5,2.75,3,3.25,3.5,3.75,4}))))</f>
        <v/>
      </c>
      <c r="H533" s="5" t="str">
        <f>IF(COUNT($A533)=0,"",IF($A533&lt;&gt;DR!$B535,"ERR",DR!Z535))</f>
        <v/>
      </c>
      <c r="I533" s="2" t="str">
        <f>IF(COUNT($A533)=0,"",IF(H533="3E","3E",IF(H533="","I",LOOKUP(H533/J$2,{0,0.4,0.45,0.5,0.55,0.6,0.65,0.7,0.75,0.8,1},{"F","D","C","C+","B-","B","B+","A-","A","A+"}))))</f>
        <v/>
      </c>
      <c r="J533" s="99" t="str">
        <f>IF(COUNT($A533)=0,"",IF(H533="","--",IF(H533="3E","3E",LOOKUP(H533/J$2,{0,0.4,0.45,0.5,0.55,0.6,0.65,0.7,0.75,0.8,1},{0,2,2.25,2.5,2.75,3,3.25,3.5,3.75,4}))))</f>
        <v/>
      </c>
      <c r="K533" s="5" t="str">
        <f>IF(COUNT($A533)=0,"",IF($A533&lt;&gt;DR!$B535,"ERR",DR!AH535))</f>
        <v/>
      </c>
      <c r="L533" s="2" t="str">
        <f>IF(COUNT($A533)=0,"",IF(K533="3E","3E",IF(K533="","I",LOOKUP(K533/M$2,{0,0.4,0.45,0.5,0.55,0.6,0.65,0.7,0.75,0.8,1},{"F","D","C","C+","B-","B","B+","A-","A","A+"}))))</f>
        <v/>
      </c>
      <c r="M533" s="99" t="str">
        <f>IF(COUNT($A533)=0,"",IF(K533="","--",IF(K533="3E","3E",LOOKUP(K533/M$2,{0,0.4,0.45,0.5,0.55,0.6,0.65,0.7,0.75,0.8,1},{0,2,2.25,2.5,2.75,3,3.25,3.5,3.75,4}))))</f>
        <v/>
      </c>
      <c r="N533" s="5" t="str">
        <f>IF(COUNT($A533)=0,"",IF($A533&lt;&gt;DR!$B535,"ERR",DR!AP535))</f>
        <v/>
      </c>
      <c r="O533" s="2" t="str">
        <f>IF(COUNT($A533)=0,"",IF(N533="3E","3E",IF(N533="","I",LOOKUP(N533/P$2,{0,0.4,0.45,0.5,0.55,0.6,0.65,0.7,0.75,0.8,1},{"F","D","C","C+","B-","B","B+","A-","A","A+"}))))</f>
        <v/>
      </c>
      <c r="P533" s="99" t="str">
        <f>IF(COUNT($A533)=0,"",IF(N533="","--",IF(N533="3E","3E",LOOKUP(N533/P$2,{0,0.4,0.45,0.5,0.55,0.6,0.65,0.7,0.75,0.8,1},{0,2,2.25,2.5,2.75,3,3.25,3.5,3.75,4}))))</f>
        <v/>
      </c>
      <c r="Q533" s="5" t="str">
        <f>IF(COUNT($A533)=0,"",IF($A533&lt;&gt;DR!$B535,"ERR",DR!AX535))</f>
        <v/>
      </c>
      <c r="R533" s="2" t="str">
        <f>IF(COUNT($A533)=0,"",IF(Q533="3E","3E",IF(Q533="","I",LOOKUP(Q533/S$2,{0,0.4,0.45,0.5,0.55,0.6,0.65,0.7,0.75,0.8,1},{"F","D","C","C+","B-","B","B+","A-","A","A+"}))))</f>
        <v/>
      </c>
      <c r="S533" s="99" t="str">
        <f>IF(COUNT($A533)=0,"",IF(Q533="","--",IF(Q533="3E","3E",LOOKUP(Q533/S$2,{0,0.4,0.45,0.5,0.55,0.6,0.65,0.7,0.75,0.8,1},{0,2,2.25,2.5,2.75,3,3.25,3.5,3.75,4}))))</f>
        <v/>
      </c>
      <c r="T533" s="5" t="str">
        <f>IF(OR(COUNT($A533)=0,DR!BZ535=""),"",IF($A533&lt;&gt;DR!$B535,"ERR",DR!BZ535))</f>
        <v/>
      </c>
      <c r="U533" s="2" t="str">
        <f>IF(COUNT($A533)=0,"",IF(T533="3E","3E",IF(T533="","I",LOOKUP(T533/V$2,{0,0.4,0.45,0.5,0.55,0.6,0.65,0.7,0.75,0.8,1},{"F","D","C","C+","B-","B","B+","A-","A","A+"}))))</f>
        <v/>
      </c>
      <c r="V533" s="99" t="str">
        <f>IF(COUNT($A533)=0,"",IF(T533="","--",IF(T533="3E","3E",LOOKUP(T533/V$2,{0,0.4,0.45,0.5,0.55,0.6,0.65,0.7,0.75,0.8,1},{0,2,2.25,2.5,2.75,3,3.25,3.5,3.75,4}))))</f>
        <v/>
      </c>
      <c r="W533" s="5" t="str">
        <f>IF(COUNT($A533)=0,"",IF($A533&lt;&gt;DR!$B535,"ERR",IF(DR!$A535="IM",DR!CL535,DR!CK535)))</f>
        <v/>
      </c>
      <c r="X533" s="2" t="str">
        <f>IF(COUNT($A533)=0,"",IF(W533="3E","3E",IF(W533="","I",LOOKUP(W533/Y$2,{0,0.4,0.45,0.5,0.55,0.6,0.65,0.7,0.75,0.8,1},{"F","D","C","C+","B-","B","B+","A-","A","A+"}))))</f>
        <v/>
      </c>
      <c r="Y533" s="99" t="str">
        <f>IF(COUNT($A533)=0,"",IF(W533="","--",IF(W533="3E","3E",LOOKUP(W533/Y$2,{0,0.4,0.45,0.5,0.55,0.6,0.65,0.7,0.75,0.8,1},{0,2,2.25,2.5,2.75,3,3.25,3.5,3.75,4}))))</f>
        <v/>
      </c>
      <c r="Z533" s="5" t="str">
        <f>IF(COUNT($A533)=0,"",IF($A533&lt;&gt;DR!$B535,"ERR",DR!BF535))</f>
        <v/>
      </c>
      <c r="AA533" s="2" t="str">
        <f>IF(COUNT($A533)=0,"",IF(Z533="3E","3E",IF(Z533="","I",LOOKUP(Z533/AB$2,{0,0.4,0.45,0.5,0.55,0.6,0.65,0.7,0.75,0.8,1},{"F","D","C","C+","B-","B","B+","A-","A","A+"}))))</f>
        <v/>
      </c>
      <c r="AB533" s="99" t="str">
        <f>IF(COUNT($A533)=0,"",IF(Z533="","--",IF(Z533="3E","3E",LOOKUP(Z533/AB$2,{0,0.4,0.45,0.5,0.55,0.6,0.65,0.7,0.75,0.8,1},{0,2,2.25,2.5,2.75,3,3.25,3.5,3.75,4}))))</f>
        <v/>
      </c>
      <c r="AC533" s="5" t="str">
        <f>IF(COUNT($A533)=0,"",IF($A533&lt;&gt;DR!$B535,"ERR",DR!BG535))</f>
        <v/>
      </c>
      <c r="AD533" s="2" t="str">
        <f>IF(COUNT($A533)=0,"",IF(AC533="3E","3E",IF(AC533="","I",LOOKUP(AC533/AE$2,{0,0.4,0.45,0.5,0.55,0.6,0.65,0.7,0.75,0.8,1},{"F","D","C","C+","B-","B","B+","A-","A","A+"}))))</f>
        <v/>
      </c>
      <c r="AE533" s="99" t="str">
        <f>IF(COUNT($A533)=0,"",IF(AC533="","--",IF(AC533="3E","3E",LOOKUP(AC533/AE$2,{0,0.4,0.45,0.5,0.55,0.6,0.65,0.7,0.75,0.8,1},{0,2,2.25,2.5,2.75,3,3.25,3.5,3.75,4}))))</f>
        <v/>
      </c>
      <c r="AF533" s="5" t="str">
        <f>IF(COUNT($A533)=0,"",IF($A533&lt;&gt;DR!$B535,"ERR",DR!BQ535))</f>
        <v/>
      </c>
      <c r="AG533" s="2" t="str">
        <f>IF(COUNT($A533)=0,"",IF(AF533="3E","3E",IF(AF533="","I",LOOKUP(AF533/AH$2,{0,0.4,0.45,0.5,0.55,0.6,0.65,0.7,0.75,0.8,1},{"F","D","C","C+","B-","B","B+","A-","A","A+"}))))</f>
        <v/>
      </c>
      <c r="AH533" s="99" t="str">
        <f>IF(COUNT($A533)=0,"",IF(AF533="","--",IF(AF533="3E","3E",LOOKUP(AF533/AH$2,{0,0.4,0.45,0.5,0.55,0.6,0.65,0.7,0.75,0.8,1},{0,2,2.25,2.5,2.75,3,3.25,3.5,3.75,4}))))</f>
        <v/>
      </c>
      <c r="AI533" s="5" t="str">
        <f>IF(COUNT($A533)=0,"",IF($A533&lt;&gt;DR!$B535,"ERR",DR!BY535))</f>
        <v/>
      </c>
      <c r="AJ533" s="2" t="str">
        <f>IF(COUNT($A533)=0,"",IF(AI533="3E","3E",IF(AI533="","I",LOOKUP(AI533/AK$2,{0,0.4,0.45,0.5,0.55,0.6,0.65,0.7,0.75,0.8,1},{"F","D","C","C+","B-","B","B+","A-","A","A+"}))))</f>
        <v/>
      </c>
      <c r="AK533" s="103" t="str">
        <f>IF(COUNT($A533)=0,"",IF(AI533="","--",IF(AI533="3E","3E",LOOKUP(AI533/AK$2,{0,0.4,0.45,0.5,0.55,0.6,0.65,0.7,0.75,0.8,1},{0,2,2.25,2.5,2.75,3,3.25,3.5,3.75,4}))))</f>
        <v/>
      </c>
      <c r="AL533" s="94" t="str">
        <f>IFERROR(IF(COUNT($A533)=0,"",IF(COUNT(W533)=0,"--",IF(COUNTIF(B533:AK533,"3E")&gt;0,"3E",SUM(IF(D533&gt;=2,D533*$D$3),IF(G533&gt;=2,G533*$G$3),IF(J533&gt;=2,J533*$J$3),IF(M533&gt;=2,M533*$M$3),IF(P533&gt;=2,P533*$P$3),IF(S533&gt;=2,S533*$S$3),IF(V533&gt;=2,V533*$V$3),IF(Y533&gt;=2,Y533*$Y$3),IF(AB533&gt;=2,AB533*$AB$3),IF(AE533&gt;=2,AE533*$AE$3),IF(AH533&gt;=2,AH533*$AH$3),IF(AK533&gt;=2,AK533*$AK$3))))),"")</f>
        <v/>
      </c>
      <c r="AM533" s="4" t="str">
        <f>IF(COUNT($A533)=0,"",IF(COUNT(W533)=0,"--",IF(COUNTIF(B533:Y533,"3E")&gt;0,"3E",TRUNC(SUM(IF(N(D533)&gt;=2,D$3*D533,0),IF(N(G533)&gt;=2,G$3*G533,0),IF(N(J533)&gt;=2,J$3*J533,0),IF(N(M533)&gt;=2,M$3*M533,0),IF(N(P533)&gt;=2,P$3*P533,0),IF(N(S533)&gt;=2,S$3*S533,0),IF(N(AB533)&gt;=2,AB$3*AB533,0),IF(N(AE533)&gt;=2,AE$3*AE533,0),IF(N(AH533)&gt;=2,AH$3*AH533,0),IF(N(V533)&gt;=2,V$3*V533,0),IF(N(Y533)&gt;=2,Y$3*Y533,0))/TCP,3))))</f>
        <v/>
      </c>
      <c r="AN533" s="2" t="str">
        <f>IFERROR(IF(COUNT($A533)=0,"",IF(COUNT(W533)=0,"--",IF(COUNTIF(B533:AK533,"3E")&gt;0,"3E",SUM(IF(D533&gt;=2,$D$3),IF(G533&gt;=2,$G$3),IF(J533&gt;=2,$J$3),IF(M533&gt;=2,$M$3),IF(P533&gt;=2,$P$3),IF(S533&gt;=2,$S$3),IF(V533&gt;=2,$V$3),IF(Y533&gt;=2,$Y$3),IF(AB533&gt;=2,$AB$3),IF(AE533&gt;=2,$AE$3),IF(AH533&gt;=2,$AH$3),IF(AK533&gt;=2,$AK$3))))),"")</f>
        <v/>
      </c>
      <c r="AO533" s="2" t="str">
        <f>IF(AM533="3E","3E",IF(COUNT($A533)=0,"",IF(COUNT(AK533)=0,"I",LOOKUP(AM533,{0,2,2.25,2.5,2.75,3,3.25,3.5,3.75,4},{"F","D","C","C+","B-","B","B+","A-","A","A+"}))))</f>
        <v/>
      </c>
      <c r="AP533" s="2" t="str">
        <f>IF(AM533="3E","3E",IF(OR(COUNT($A533)=0,COUNT(W533)=0),"",IF(AND(Y533&gt;=2,AM533&gt;=2,AN533&gt;=28),"PASS","FAIL")))</f>
        <v/>
      </c>
      <c r="AQ533" s="2" t="str">
        <f>IF(COUNT($A533)=0,"",IF(AP533="3E","3E",IF(AP533="PASS",CONCATENATE(IF(N(D533)&lt;2,"411F,",""),IF(N(G533)&lt;2,"412F,",""),IF(N(J533)&lt;2,"413F,",""),IF(N(M533)&lt;2,"421F,",""),IF(N(P533)&lt;2,"422F,",""),IF(N(S533)&lt;2,"423F,",""),IF(N(AB533)&lt;2,"431F,",""),IF(N(AE533)&lt;2,"432F,",""),IF(N(AH533)&lt;2,"433F,","")),"")))</f>
        <v/>
      </c>
      <c r="AR533" s="6" t="str">
        <f t="shared" si="9"/>
        <v/>
      </c>
    </row>
    <row r="534" spans="1:44" ht="18.95" customHeight="1" x14ac:dyDescent="0.25">
      <c r="A534" s="93" t="str">
        <f>IF(DR!$B536="","",DR!$B536)</f>
        <v/>
      </c>
      <c r="B534" s="5" t="str">
        <f>IF(COUNT($A534)=0,"",IF($A534&lt;&gt;DR!$B536,"ERR",DR!J536))</f>
        <v/>
      </c>
      <c r="C534" s="2" t="str">
        <f>IF(COUNT($A534)=0,"",IF(B534="3E","3E",IF(B534="","I",LOOKUP(B534/D$2,{0,0.4,0.45,0.5,0.55,0.6,0.65,0.7,0.75,0.8,1},{"F","D","C","C+","B-","B","B+","A-","A","A+"}))))</f>
        <v/>
      </c>
      <c r="D534" s="99" t="str">
        <f>IF(COUNT($A534)=0,"",IF(B534="","--",IF(B534="3E","3E",LOOKUP(B534/D$2,{0,0.4,0.45,0.5,0.55,0.6,0.65,0.7,0.75,0.8,1},{0,2,2.25,2.5,2.75,3,3.25,3.5,3.75,4}))))</f>
        <v/>
      </c>
      <c r="E534" s="5" t="str">
        <f>IF(COUNT($A534)=0,"",IF($A534&lt;&gt;DR!$B536,"ERR",DR!R536))</f>
        <v/>
      </c>
      <c r="F534" s="2" t="str">
        <f>IF(COUNT($A534)=0,"",IF(E534="3E","3E",IF(E534="","I",LOOKUP(E534/G$2,{0,0.4,0.45,0.5,0.55,0.6,0.65,0.7,0.75,0.8,1},{"F","D","C","C+","B-","B","B+","A-","A","A+"}))))</f>
        <v/>
      </c>
      <c r="G534" s="99" t="str">
        <f>IF(COUNT($A534)=0,"",IF(E534="","--",IF(E534="3E","3E",LOOKUP(E534/G$2,{0,0.4,0.45,0.5,0.55,0.6,0.65,0.7,0.75,0.8,1},{0,2,2.25,2.5,2.75,3,3.25,3.5,3.75,4}))))</f>
        <v/>
      </c>
      <c r="H534" s="5" t="str">
        <f>IF(COUNT($A534)=0,"",IF($A534&lt;&gt;DR!$B536,"ERR",DR!Z536))</f>
        <v/>
      </c>
      <c r="I534" s="2" t="str">
        <f>IF(COUNT($A534)=0,"",IF(H534="3E","3E",IF(H534="","I",LOOKUP(H534/J$2,{0,0.4,0.45,0.5,0.55,0.6,0.65,0.7,0.75,0.8,1},{"F","D","C","C+","B-","B","B+","A-","A","A+"}))))</f>
        <v/>
      </c>
      <c r="J534" s="99" t="str">
        <f>IF(COUNT($A534)=0,"",IF(H534="","--",IF(H534="3E","3E",LOOKUP(H534/J$2,{0,0.4,0.45,0.5,0.55,0.6,0.65,0.7,0.75,0.8,1},{0,2,2.25,2.5,2.75,3,3.25,3.5,3.75,4}))))</f>
        <v/>
      </c>
      <c r="K534" s="5" t="str">
        <f>IF(COUNT($A534)=0,"",IF($A534&lt;&gt;DR!$B536,"ERR",DR!AH536))</f>
        <v/>
      </c>
      <c r="L534" s="2" t="str">
        <f>IF(COUNT($A534)=0,"",IF(K534="3E","3E",IF(K534="","I",LOOKUP(K534/M$2,{0,0.4,0.45,0.5,0.55,0.6,0.65,0.7,0.75,0.8,1},{"F","D","C","C+","B-","B","B+","A-","A","A+"}))))</f>
        <v/>
      </c>
      <c r="M534" s="99" t="str">
        <f>IF(COUNT($A534)=0,"",IF(K534="","--",IF(K534="3E","3E",LOOKUP(K534/M$2,{0,0.4,0.45,0.5,0.55,0.6,0.65,0.7,0.75,0.8,1},{0,2,2.25,2.5,2.75,3,3.25,3.5,3.75,4}))))</f>
        <v/>
      </c>
      <c r="N534" s="5" t="str">
        <f>IF(COUNT($A534)=0,"",IF($A534&lt;&gt;DR!$B536,"ERR",DR!AP536))</f>
        <v/>
      </c>
      <c r="O534" s="2" t="str">
        <f>IF(COUNT($A534)=0,"",IF(N534="3E","3E",IF(N534="","I",LOOKUP(N534/P$2,{0,0.4,0.45,0.5,0.55,0.6,0.65,0.7,0.75,0.8,1},{"F","D","C","C+","B-","B","B+","A-","A","A+"}))))</f>
        <v/>
      </c>
      <c r="P534" s="99" t="str">
        <f>IF(COUNT($A534)=0,"",IF(N534="","--",IF(N534="3E","3E",LOOKUP(N534/P$2,{0,0.4,0.45,0.5,0.55,0.6,0.65,0.7,0.75,0.8,1},{0,2,2.25,2.5,2.75,3,3.25,3.5,3.75,4}))))</f>
        <v/>
      </c>
      <c r="Q534" s="5" t="str">
        <f>IF(COUNT($A534)=0,"",IF($A534&lt;&gt;DR!$B536,"ERR",DR!AX536))</f>
        <v/>
      </c>
      <c r="R534" s="2" t="str">
        <f>IF(COUNT($A534)=0,"",IF(Q534="3E","3E",IF(Q534="","I",LOOKUP(Q534/S$2,{0,0.4,0.45,0.5,0.55,0.6,0.65,0.7,0.75,0.8,1},{"F","D","C","C+","B-","B","B+","A-","A","A+"}))))</f>
        <v/>
      </c>
      <c r="S534" s="99" t="str">
        <f>IF(COUNT($A534)=0,"",IF(Q534="","--",IF(Q534="3E","3E",LOOKUP(Q534/S$2,{0,0.4,0.45,0.5,0.55,0.6,0.65,0.7,0.75,0.8,1},{0,2,2.25,2.5,2.75,3,3.25,3.5,3.75,4}))))</f>
        <v/>
      </c>
      <c r="T534" s="5" t="str">
        <f>IF(OR(COUNT($A534)=0,DR!BZ536=""),"",IF($A534&lt;&gt;DR!$B536,"ERR",DR!BZ536))</f>
        <v/>
      </c>
      <c r="U534" s="2" t="str">
        <f>IF(COUNT($A534)=0,"",IF(T534="3E","3E",IF(T534="","I",LOOKUP(T534/V$2,{0,0.4,0.45,0.5,0.55,0.6,0.65,0.7,0.75,0.8,1},{"F","D","C","C+","B-","B","B+","A-","A","A+"}))))</f>
        <v/>
      </c>
      <c r="V534" s="99" t="str">
        <f>IF(COUNT($A534)=0,"",IF(T534="","--",IF(T534="3E","3E",LOOKUP(T534/V$2,{0,0.4,0.45,0.5,0.55,0.6,0.65,0.7,0.75,0.8,1},{0,2,2.25,2.5,2.75,3,3.25,3.5,3.75,4}))))</f>
        <v/>
      </c>
      <c r="W534" s="5" t="str">
        <f>IF(COUNT($A534)=0,"",IF($A534&lt;&gt;DR!$B536,"ERR",IF(DR!$A536="IM",DR!CL536,DR!CK536)))</f>
        <v/>
      </c>
      <c r="X534" s="2" t="str">
        <f>IF(COUNT($A534)=0,"",IF(W534="3E","3E",IF(W534="","I",LOOKUP(W534/Y$2,{0,0.4,0.45,0.5,0.55,0.6,0.65,0.7,0.75,0.8,1},{"F","D","C","C+","B-","B","B+","A-","A","A+"}))))</f>
        <v/>
      </c>
      <c r="Y534" s="99" t="str">
        <f>IF(COUNT($A534)=0,"",IF(W534="","--",IF(W534="3E","3E",LOOKUP(W534/Y$2,{0,0.4,0.45,0.5,0.55,0.6,0.65,0.7,0.75,0.8,1},{0,2,2.25,2.5,2.75,3,3.25,3.5,3.75,4}))))</f>
        <v/>
      </c>
      <c r="Z534" s="5" t="str">
        <f>IF(COUNT($A534)=0,"",IF($A534&lt;&gt;DR!$B536,"ERR",DR!BF536))</f>
        <v/>
      </c>
      <c r="AA534" s="2" t="str">
        <f>IF(COUNT($A534)=0,"",IF(Z534="3E","3E",IF(Z534="","I",LOOKUP(Z534/AB$2,{0,0.4,0.45,0.5,0.55,0.6,0.65,0.7,0.75,0.8,1},{"F","D","C","C+","B-","B","B+","A-","A","A+"}))))</f>
        <v/>
      </c>
      <c r="AB534" s="99" t="str">
        <f>IF(COUNT($A534)=0,"",IF(Z534="","--",IF(Z534="3E","3E",LOOKUP(Z534/AB$2,{0,0.4,0.45,0.5,0.55,0.6,0.65,0.7,0.75,0.8,1},{0,2,2.25,2.5,2.75,3,3.25,3.5,3.75,4}))))</f>
        <v/>
      </c>
      <c r="AC534" s="5" t="str">
        <f>IF(COUNT($A534)=0,"",IF($A534&lt;&gt;DR!$B536,"ERR",DR!BG536))</f>
        <v/>
      </c>
      <c r="AD534" s="2" t="str">
        <f>IF(COUNT($A534)=0,"",IF(AC534="3E","3E",IF(AC534="","I",LOOKUP(AC534/AE$2,{0,0.4,0.45,0.5,0.55,0.6,0.65,0.7,0.75,0.8,1},{"F","D","C","C+","B-","B","B+","A-","A","A+"}))))</f>
        <v/>
      </c>
      <c r="AE534" s="99" t="str">
        <f>IF(COUNT($A534)=0,"",IF(AC534="","--",IF(AC534="3E","3E",LOOKUP(AC534/AE$2,{0,0.4,0.45,0.5,0.55,0.6,0.65,0.7,0.75,0.8,1},{0,2,2.25,2.5,2.75,3,3.25,3.5,3.75,4}))))</f>
        <v/>
      </c>
      <c r="AF534" s="5" t="str">
        <f>IF(COUNT($A534)=0,"",IF($A534&lt;&gt;DR!$B536,"ERR",DR!BQ536))</f>
        <v/>
      </c>
      <c r="AG534" s="2" t="str">
        <f>IF(COUNT($A534)=0,"",IF(AF534="3E","3E",IF(AF534="","I",LOOKUP(AF534/AH$2,{0,0.4,0.45,0.5,0.55,0.6,0.65,0.7,0.75,0.8,1},{"F","D","C","C+","B-","B","B+","A-","A","A+"}))))</f>
        <v/>
      </c>
      <c r="AH534" s="99" t="str">
        <f>IF(COUNT($A534)=0,"",IF(AF534="","--",IF(AF534="3E","3E",LOOKUP(AF534/AH$2,{0,0.4,0.45,0.5,0.55,0.6,0.65,0.7,0.75,0.8,1},{0,2,2.25,2.5,2.75,3,3.25,3.5,3.75,4}))))</f>
        <v/>
      </c>
      <c r="AI534" s="5" t="str">
        <f>IF(COUNT($A534)=0,"",IF($A534&lt;&gt;DR!$B536,"ERR",DR!BY536))</f>
        <v/>
      </c>
      <c r="AJ534" s="2" t="str">
        <f>IF(COUNT($A534)=0,"",IF(AI534="3E","3E",IF(AI534="","I",LOOKUP(AI534/AK$2,{0,0.4,0.45,0.5,0.55,0.6,0.65,0.7,0.75,0.8,1},{"F","D","C","C+","B-","B","B+","A-","A","A+"}))))</f>
        <v/>
      </c>
      <c r="AK534" s="103" t="str">
        <f>IF(COUNT($A534)=0,"",IF(AI534="","--",IF(AI534="3E","3E",LOOKUP(AI534/AK$2,{0,0.4,0.45,0.5,0.55,0.6,0.65,0.7,0.75,0.8,1},{0,2,2.25,2.5,2.75,3,3.25,3.5,3.75,4}))))</f>
        <v/>
      </c>
      <c r="AL534" s="94" t="str">
        <f>IFERROR(IF(COUNT($A534)=0,"",IF(COUNT(W534)=0,"--",IF(COUNTIF(B534:AK534,"3E")&gt;0,"3E",SUM(IF(D534&gt;=2,D534*$D$3),IF(G534&gt;=2,G534*$G$3),IF(J534&gt;=2,J534*$J$3),IF(M534&gt;=2,M534*$M$3),IF(P534&gt;=2,P534*$P$3),IF(S534&gt;=2,S534*$S$3),IF(V534&gt;=2,V534*$V$3),IF(Y534&gt;=2,Y534*$Y$3),IF(AB534&gt;=2,AB534*$AB$3),IF(AE534&gt;=2,AE534*$AE$3),IF(AH534&gt;=2,AH534*$AH$3),IF(AK534&gt;=2,AK534*$AK$3))))),"")</f>
        <v/>
      </c>
      <c r="AM534" s="4" t="str">
        <f>IF(COUNT($A534)=0,"",IF(COUNT(W534)=0,"--",IF(COUNTIF(B534:Y534,"3E")&gt;0,"3E",TRUNC(SUM(IF(N(D534)&gt;=2,D$3*D534,0),IF(N(G534)&gt;=2,G$3*G534,0),IF(N(J534)&gt;=2,J$3*J534,0),IF(N(M534)&gt;=2,M$3*M534,0),IF(N(P534)&gt;=2,P$3*P534,0),IF(N(S534)&gt;=2,S$3*S534,0),IF(N(AB534)&gt;=2,AB$3*AB534,0),IF(N(AE534)&gt;=2,AE$3*AE534,0),IF(N(AH534)&gt;=2,AH$3*AH534,0),IF(N(V534)&gt;=2,V$3*V534,0),IF(N(Y534)&gt;=2,Y$3*Y534,0))/TCP,3))))</f>
        <v/>
      </c>
      <c r="AN534" s="2" t="str">
        <f>IFERROR(IF(COUNT($A534)=0,"",IF(COUNT(W534)=0,"--",IF(COUNTIF(B534:AK534,"3E")&gt;0,"3E",SUM(IF(D534&gt;=2,$D$3),IF(G534&gt;=2,$G$3),IF(J534&gt;=2,$J$3),IF(M534&gt;=2,$M$3),IF(P534&gt;=2,$P$3),IF(S534&gt;=2,$S$3),IF(V534&gt;=2,$V$3),IF(Y534&gt;=2,$Y$3),IF(AB534&gt;=2,$AB$3),IF(AE534&gt;=2,$AE$3),IF(AH534&gt;=2,$AH$3),IF(AK534&gt;=2,$AK$3))))),"")</f>
        <v/>
      </c>
      <c r="AO534" s="2" t="str">
        <f>IF(AM534="3E","3E",IF(COUNT($A534)=0,"",IF(COUNT(AK534)=0,"I",LOOKUP(AM534,{0,2,2.25,2.5,2.75,3,3.25,3.5,3.75,4},{"F","D","C","C+","B-","B","B+","A-","A","A+"}))))</f>
        <v/>
      </c>
      <c r="AP534" s="2" t="str">
        <f>IF(AM534="3E","3E",IF(OR(COUNT($A534)=0,COUNT(W534)=0),"",IF(AND(Y534&gt;=2,AM534&gt;=2,AN534&gt;=28),"PASS","FAIL")))</f>
        <v/>
      </c>
      <c r="AQ534" s="2" t="str">
        <f>IF(COUNT($A534)=0,"",IF(AP534="3E","3E",IF(AP534="PASS",CONCATENATE(IF(N(D534)&lt;2,"411F,",""),IF(N(G534)&lt;2,"412F,",""),IF(N(J534)&lt;2,"413F,",""),IF(N(M534)&lt;2,"421F,",""),IF(N(P534)&lt;2,"422F,",""),IF(N(S534)&lt;2,"423F,",""),IF(N(AB534)&lt;2,"431F,",""),IF(N(AE534)&lt;2,"432F,",""),IF(N(AH534)&lt;2,"433F,","")),"")))</f>
        <v/>
      </c>
      <c r="AR534" s="6" t="str">
        <f t="shared" si="9"/>
        <v/>
      </c>
    </row>
    <row r="535" spans="1:44" ht="18.95" customHeight="1" x14ac:dyDescent="0.25">
      <c r="A535" s="93" t="str">
        <f>IF(DR!$B537="","",DR!$B537)</f>
        <v/>
      </c>
      <c r="B535" s="5" t="str">
        <f>IF(COUNT($A535)=0,"",IF($A535&lt;&gt;DR!$B537,"ERR",DR!J537))</f>
        <v/>
      </c>
      <c r="C535" s="2" t="str">
        <f>IF(COUNT($A535)=0,"",IF(B535="3E","3E",IF(B535="","I",LOOKUP(B535/D$2,{0,0.4,0.45,0.5,0.55,0.6,0.65,0.7,0.75,0.8,1},{"F","D","C","C+","B-","B","B+","A-","A","A+"}))))</f>
        <v/>
      </c>
      <c r="D535" s="99" t="str">
        <f>IF(COUNT($A535)=0,"",IF(B535="","--",IF(B535="3E","3E",LOOKUP(B535/D$2,{0,0.4,0.45,0.5,0.55,0.6,0.65,0.7,0.75,0.8,1},{0,2,2.25,2.5,2.75,3,3.25,3.5,3.75,4}))))</f>
        <v/>
      </c>
      <c r="E535" s="5" t="str">
        <f>IF(COUNT($A535)=0,"",IF($A535&lt;&gt;DR!$B537,"ERR",DR!R537))</f>
        <v/>
      </c>
      <c r="F535" s="2" t="str">
        <f>IF(COUNT($A535)=0,"",IF(E535="3E","3E",IF(E535="","I",LOOKUP(E535/G$2,{0,0.4,0.45,0.5,0.55,0.6,0.65,0.7,0.75,0.8,1},{"F","D","C","C+","B-","B","B+","A-","A","A+"}))))</f>
        <v/>
      </c>
      <c r="G535" s="99" t="str">
        <f>IF(COUNT($A535)=0,"",IF(E535="","--",IF(E535="3E","3E",LOOKUP(E535/G$2,{0,0.4,0.45,0.5,0.55,0.6,0.65,0.7,0.75,0.8,1},{0,2,2.25,2.5,2.75,3,3.25,3.5,3.75,4}))))</f>
        <v/>
      </c>
      <c r="H535" s="5" t="str">
        <f>IF(COUNT($A535)=0,"",IF($A535&lt;&gt;DR!$B537,"ERR",DR!Z537))</f>
        <v/>
      </c>
      <c r="I535" s="2" t="str">
        <f>IF(COUNT($A535)=0,"",IF(H535="3E","3E",IF(H535="","I",LOOKUP(H535/J$2,{0,0.4,0.45,0.5,0.55,0.6,0.65,0.7,0.75,0.8,1},{"F","D","C","C+","B-","B","B+","A-","A","A+"}))))</f>
        <v/>
      </c>
      <c r="J535" s="99" t="str">
        <f>IF(COUNT($A535)=0,"",IF(H535="","--",IF(H535="3E","3E",LOOKUP(H535/J$2,{0,0.4,0.45,0.5,0.55,0.6,0.65,0.7,0.75,0.8,1},{0,2,2.25,2.5,2.75,3,3.25,3.5,3.75,4}))))</f>
        <v/>
      </c>
      <c r="K535" s="5" t="str">
        <f>IF(COUNT($A535)=0,"",IF($A535&lt;&gt;DR!$B537,"ERR",DR!AH537))</f>
        <v/>
      </c>
      <c r="L535" s="2" t="str">
        <f>IF(COUNT($A535)=0,"",IF(K535="3E","3E",IF(K535="","I",LOOKUP(K535/M$2,{0,0.4,0.45,0.5,0.55,0.6,0.65,0.7,0.75,0.8,1},{"F","D","C","C+","B-","B","B+","A-","A","A+"}))))</f>
        <v/>
      </c>
      <c r="M535" s="99" t="str">
        <f>IF(COUNT($A535)=0,"",IF(K535="","--",IF(K535="3E","3E",LOOKUP(K535/M$2,{0,0.4,0.45,0.5,0.55,0.6,0.65,0.7,0.75,0.8,1},{0,2,2.25,2.5,2.75,3,3.25,3.5,3.75,4}))))</f>
        <v/>
      </c>
      <c r="N535" s="5" t="str">
        <f>IF(COUNT($A535)=0,"",IF($A535&lt;&gt;DR!$B537,"ERR",DR!AP537))</f>
        <v/>
      </c>
      <c r="O535" s="2" t="str">
        <f>IF(COUNT($A535)=0,"",IF(N535="3E","3E",IF(N535="","I",LOOKUP(N535/P$2,{0,0.4,0.45,0.5,0.55,0.6,0.65,0.7,0.75,0.8,1},{"F","D","C","C+","B-","B","B+","A-","A","A+"}))))</f>
        <v/>
      </c>
      <c r="P535" s="99" t="str">
        <f>IF(COUNT($A535)=0,"",IF(N535="","--",IF(N535="3E","3E",LOOKUP(N535/P$2,{0,0.4,0.45,0.5,0.55,0.6,0.65,0.7,0.75,0.8,1},{0,2,2.25,2.5,2.75,3,3.25,3.5,3.75,4}))))</f>
        <v/>
      </c>
      <c r="Q535" s="5" t="str">
        <f>IF(COUNT($A535)=0,"",IF($A535&lt;&gt;DR!$B537,"ERR",DR!AX537))</f>
        <v/>
      </c>
      <c r="R535" s="2" t="str">
        <f>IF(COUNT($A535)=0,"",IF(Q535="3E","3E",IF(Q535="","I",LOOKUP(Q535/S$2,{0,0.4,0.45,0.5,0.55,0.6,0.65,0.7,0.75,0.8,1},{"F","D","C","C+","B-","B","B+","A-","A","A+"}))))</f>
        <v/>
      </c>
      <c r="S535" s="99" t="str">
        <f>IF(COUNT($A535)=0,"",IF(Q535="","--",IF(Q535="3E","3E",LOOKUP(Q535/S$2,{0,0.4,0.45,0.5,0.55,0.6,0.65,0.7,0.75,0.8,1},{0,2,2.25,2.5,2.75,3,3.25,3.5,3.75,4}))))</f>
        <v/>
      </c>
      <c r="T535" s="5" t="str">
        <f>IF(OR(COUNT($A535)=0,DR!BZ537=""),"",IF($A535&lt;&gt;DR!$B537,"ERR",DR!BZ537))</f>
        <v/>
      </c>
      <c r="U535" s="2" t="str">
        <f>IF(COUNT($A535)=0,"",IF(T535="3E","3E",IF(T535="","I",LOOKUP(T535/V$2,{0,0.4,0.45,0.5,0.55,0.6,0.65,0.7,0.75,0.8,1},{"F","D","C","C+","B-","B","B+","A-","A","A+"}))))</f>
        <v/>
      </c>
      <c r="V535" s="99" t="str">
        <f>IF(COUNT($A535)=0,"",IF(T535="","--",IF(T535="3E","3E",LOOKUP(T535/V$2,{0,0.4,0.45,0.5,0.55,0.6,0.65,0.7,0.75,0.8,1},{0,2,2.25,2.5,2.75,3,3.25,3.5,3.75,4}))))</f>
        <v/>
      </c>
      <c r="W535" s="5" t="str">
        <f>IF(COUNT($A535)=0,"",IF($A535&lt;&gt;DR!$B537,"ERR",IF(DR!$A537="IM",DR!CL537,DR!CK537)))</f>
        <v/>
      </c>
      <c r="X535" s="2" t="str">
        <f>IF(COUNT($A535)=0,"",IF(W535="3E","3E",IF(W535="","I",LOOKUP(W535/Y$2,{0,0.4,0.45,0.5,0.55,0.6,0.65,0.7,0.75,0.8,1},{"F","D","C","C+","B-","B","B+","A-","A","A+"}))))</f>
        <v/>
      </c>
      <c r="Y535" s="99" t="str">
        <f>IF(COUNT($A535)=0,"",IF(W535="","--",IF(W535="3E","3E",LOOKUP(W535/Y$2,{0,0.4,0.45,0.5,0.55,0.6,0.65,0.7,0.75,0.8,1},{0,2,2.25,2.5,2.75,3,3.25,3.5,3.75,4}))))</f>
        <v/>
      </c>
      <c r="Z535" s="5" t="str">
        <f>IF(COUNT($A535)=0,"",IF($A535&lt;&gt;DR!$B537,"ERR",DR!BF537))</f>
        <v/>
      </c>
      <c r="AA535" s="2" t="str">
        <f>IF(COUNT($A535)=0,"",IF(Z535="3E","3E",IF(Z535="","I",LOOKUP(Z535/AB$2,{0,0.4,0.45,0.5,0.55,0.6,0.65,0.7,0.75,0.8,1},{"F","D","C","C+","B-","B","B+","A-","A","A+"}))))</f>
        <v/>
      </c>
      <c r="AB535" s="99" t="str">
        <f>IF(COUNT($A535)=0,"",IF(Z535="","--",IF(Z535="3E","3E",LOOKUP(Z535/AB$2,{0,0.4,0.45,0.5,0.55,0.6,0.65,0.7,0.75,0.8,1},{0,2,2.25,2.5,2.75,3,3.25,3.5,3.75,4}))))</f>
        <v/>
      </c>
      <c r="AC535" s="5" t="str">
        <f>IF(COUNT($A535)=0,"",IF($A535&lt;&gt;DR!$B537,"ERR",DR!BG537))</f>
        <v/>
      </c>
      <c r="AD535" s="2" t="str">
        <f>IF(COUNT($A535)=0,"",IF(AC535="3E","3E",IF(AC535="","I",LOOKUP(AC535/AE$2,{0,0.4,0.45,0.5,0.55,0.6,0.65,0.7,0.75,0.8,1},{"F","D","C","C+","B-","B","B+","A-","A","A+"}))))</f>
        <v/>
      </c>
      <c r="AE535" s="99" t="str">
        <f>IF(COUNT($A535)=0,"",IF(AC535="","--",IF(AC535="3E","3E",LOOKUP(AC535/AE$2,{0,0.4,0.45,0.5,0.55,0.6,0.65,0.7,0.75,0.8,1},{0,2,2.25,2.5,2.75,3,3.25,3.5,3.75,4}))))</f>
        <v/>
      </c>
      <c r="AF535" s="5" t="str">
        <f>IF(COUNT($A535)=0,"",IF($A535&lt;&gt;DR!$B537,"ERR",DR!BQ537))</f>
        <v/>
      </c>
      <c r="AG535" s="2" t="str">
        <f>IF(COUNT($A535)=0,"",IF(AF535="3E","3E",IF(AF535="","I",LOOKUP(AF535/AH$2,{0,0.4,0.45,0.5,0.55,0.6,0.65,0.7,0.75,0.8,1},{"F","D","C","C+","B-","B","B+","A-","A","A+"}))))</f>
        <v/>
      </c>
      <c r="AH535" s="99" t="str">
        <f>IF(COUNT($A535)=0,"",IF(AF535="","--",IF(AF535="3E","3E",LOOKUP(AF535/AH$2,{0,0.4,0.45,0.5,0.55,0.6,0.65,0.7,0.75,0.8,1},{0,2,2.25,2.5,2.75,3,3.25,3.5,3.75,4}))))</f>
        <v/>
      </c>
      <c r="AI535" s="5" t="str">
        <f>IF(COUNT($A535)=0,"",IF($A535&lt;&gt;DR!$B537,"ERR",DR!BY537))</f>
        <v/>
      </c>
      <c r="AJ535" s="2" t="str">
        <f>IF(COUNT($A535)=0,"",IF(AI535="3E","3E",IF(AI535="","I",LOOKUP(AI535/AK$2,{0,0.4,0.45,0.5,0.55,0.6,0.65,0.7,0.75,0.8,1},{"F","D","C","C+","B-","B","B+","A-","A","A+"}))))</f>
        <v/>
      </c>
      <c r="AK535" s="103" t="str">
        <f>IF(COUNT($A535)=0,"",IF(AI535="","--",IF(AI535="3E","3E",LOOKUP(AI535/AK$2,{0,0.4,0.45,0.5,0.55,0.6,0.65,0.7,0.75,0.8,1},{0,2,2.25,2.5,2.75,3,3.25,3.5,3.75,4}))))</f>
        <v/>
      </c>
      <c r="AL535" s="94" t="str">
        <f>IFERROR(IF(COUNT($A535)=0,"",IF(COUNT(W535)=0,"--",IF(COUNTIF(B535:AK535,"3E")&gt;0,"3E",SUM(IF(D535&gt;=2,D535*$D$3),IF(G535&gt;=2,G535*$G$3),IF(J535&gt;=2,J535*$J$3),IF(M535&gt;=2,M535*$M$3),IF(P535&gt;=2,P535*$P$3),IF(S535&gt;=2,S535*$S$3),IF(V535&gt;=2,V535*$V$3),IF(Y535&gt;=2,Y535*$Y$3),IF(AB535&gt;=2,AB535*$AB$3),IF(AE535&gt;=2,AE535*$AE$3),IF(AH535&gt;=2,AH535*$AH$3),IF(AK535&gt;=2,AK535*$AK$3))))),"")</f>
        <v/>
      </c>
      <c r="AM535" s="4" t="str">
        <f>IF(COUNT($A535)=0,"",IF(COUNT(W535)=0,"--",IF(COUNTIF(B535:Y535,"3E")&gt;0,"3E",TRUNC(SUM(IF(N(D535)&gt;=2,D$3*D535,0),IF(N(G535)&gt;=2,G$3*G535,0),IF(N(J535)&gt;=2,J$3*J535,0),IF(N(M535)&gt;=2,M$3*M535,0),IF(N(P535)&gt;=2,P$3*P535,0),IF(N(S535)&gt;=2,S$3*S535,0),IF(N(AB535)&gt;=2,AB$3*AB535,0),IF(N(AE535)&gt;=2,AE$3*AE535,0),IF(N(AH535)&gt;=2,AH$3*AH535,0),IF(N(V535)&gt;=2,V$3*V535,0),IF(N(Y535)&gt;=2,Y$3*Y535,0))/TCP,3))))</f>
        <v/>
      </c>
      <c r="AN535" s="2" t="str">
        <f>IFERROR(IF(COUNT($A535)=0,"",IF(COUNT(W535)=0,"--",IF(COUNTIF(B535:AK535,"3E")&gt;0,"3E",SUM(IF(D535&gt;=2,$D$3),IF(G535&gt;=2,$G$3),IF(J535&gt;=2,$J$3),IF(M535&gt;=2,$M$3),IF(P535&gt;=2,$P$3),IF(S535&gt;=2,$S$3),IF(V535&gt;=2,$V$3),IF(Y535&gt;=2,$Y$3),IF(AB535&gt;=2,$AB$3),IF(AE535&gt;=2,$AE$3),IF(AH535&gt;=2,$AH$3),IF(AK535&gt;=2,$AK$3))))),"")</f>
        <v/>
      </c>
      <c r="AO535" s="2" t="str">
        <f>IF(AM535="3E","3E",IF(COUNT($A535)=0,"",IF(COUNT(AK535)=0,"I",LOOKUP(AM535,{0,2,2.25,2.5,2.75,3,3.25,3.5,3.75,4},{"F","D","C","C+","B-","B","B+","A-","A","A+"}))))</f>
        <v/>
      </c>
      <c r="AP535" s="2" t="str">
        <f>IF(AM535="3E","3E",IF(OR(COUNT($A535)=0,COUNT(W535)=0),"",IF(AND(Y535&gt;=2,AM535&gt;=2,AN535&gt;=28),"PASS","FAIL")))</f>
        <v/>
      </c>
      <c r="AQ535" s="2" t="str">
        <f>IF(COUNT($A535)=0,"",IF(AP535="3E","3E",IF(AP535="PASS",CONCATENATE(IF(N(D535)&lt;2,"411F,",""),IF(N(G535)&lt;2,"412F,",""),IF(N(J535)&lt;2,"413F,",""),IF(N(M535)&lt;2,"421F,",""),IF(N(P535)&lt;2,"422F,",""),IF(N(S535)&lt;2,"423F,",""),IF(N(AB535)&lt;2,"431F,",""),IF(N(AE535)&lt;2,"432F,",""),IF(N(AH535)&lt;2,"433F,","")),"")))</f>
        <v/>
      </c>
      <c r="AR535" s="6" t="str">
        <f t="shared" si="9"/>
        <v/>
      </c>
    </row>
    <row r="536" spans="1:44" ht="18.95" customHeight="1" x14ac:dyDescent="0.25">
      <c r="A536" s="93" t="str">
        <f>IF(DR!$B538="","",DR!$B538)</f>
        <v/>
      </c>
      <c r="B536" s="5" t="str">
        <f>IF(COUNT($A536)=0,"",IF($A536&lt;&gt;DR!$B538,"ERR",DR!J538))</f>
        <v/>
      </c>
      <c r="C536" s="2" t="str">
        <f>IF(COUNT($A536)=0,"",IF(B536="3E","3E",IF(B536="","I",LOOKUP(B536/D$2,{0,0.4,0.45,0.5,0.55,0.6,0.65,0.7,0.75,0.8,1},{"F","D","C","C+","B-","B","B+","A-","A","A+"}))))</f>
        <v/>
      </c>
      <c r="D536" s="99" t="str">
        <f>IF(COUNT($A536)=0,"",IF(B536="","--",IF(B536="3E","3E",LOOKUP(B536/D$2,{0,0.4,0.45,0.5,0.55,0.6,0.65,0.7,0.75,0.8,1},{0,2,2.25,2.5,2.75,3,3.25,3.5,3.75,4}))))</f>
        <v/>
      </c>
      <c r="E536" s="5" t="str">
        <f>IF(COUNT($A536)=0,"",IF($A536&lt;&gt;DR!$B538,"ERR",DR!R538))</f>
        <v/>
      </c>
      <c r="F536" s="2" t="str">
        <f>IF(COUNT($A536)=0,"",IF(E536="3E","3E",IF(E536="","I",LOOKUP(E536/G$2,{0,0.4,0.45,0.5,0.55,0.6,0.65,0.7,0.75,0.8,1},{"F","D","C","C+","B-","B","B+","A-","A","A+"}))))</f>
        <v/>
      </c>
      <c r="G536" s="99" t="str">
        <f>IF(COUNT($A536)=0,"",IF(E536="","--",IF(E536="3E","3E",LOOKUP(E536/G$2,{0,0.4,0.45,0.5,0.55,0.6,0.65,0.7,0.75,0.8,1},{0,2,2.25,2.5,2.75,3,3.25,3.5,3.75,4}))))</f>
        <v/>
      </c>
      <c r="H536" s="5" t="str">
        <f>IF(COUNT($A536)=0,"",IF($A536&lt;&gt;DR!$B538,"ERR",DR!Z538))</f>
        <v/>
      </c>
      <c r="I536" s="2" t="str">
        <f>IF(COUNT($A536)=0,"",IF(H536="3E","3E",IF(H536="","I",LOOKUP(H536/J$2,{0,0.4,0.45,0.5,0.55,0.6,0.65,0.7,0.75,0.8,1},{"F","D","C","C+","B-","B","B+","A-","A","A+"}))))</f>
        <v/>
      </c>
      <c r="J536" s="99" t="str">
        <f>IF(COUNT($A536)=0,"",IF(H536="","--",IF(H536="3E","3E",LOOKUP(H536/J$2,{0,0.4,0.45,0.5,0.55,0.6,0.65,0.7,0.75,0.8,1},{0,2,2.25,2.5,2.75,3,3.25,3.5,3.75,4}))))</f>
        <v/>
      </c>
      <c r="K536" s="5" t="str">
        <f>IF(COUNT($A536)=0,"",IF($A536&lt;&gt;DR!$B538,"ERR",DR!AH538))</f>
        <v/>
      </c>
      <c r="L536" s="2" t="str">
        <f>IF(COUNT($A536)=0,"",IF(K536="3E","3E",IF(K536="","I",LOOKUP(K536/M$2,{0,0.4,0.45,0.5,0.55,0.6,0.65,0.7,0.75,0.8,1},{"F","D","C","C+","B-","B","B+","A-","A","A+"}))))</f>
        <v/>
      </c>
      <c r="M536" s="99" t="str">
        <f>IF(COUNT($A536)=0,"",IF(K536="","--",IF(K536="3E","3E",LOOKUP(K536/M$2,{0,0.4,0.45,0.5,0.55,0.6,0.65,0.7,0.75,0.8,1},{0,2,2.25,2.5,2.75,3,3.25,3.5,3.75,4}))))</f>
        <v/>
      </c>
      <c r="N536" s="5" t="str">
        <f>IF(COUNT($A536)=0,"",IF($A536&lt;&gt;DR!$B538,"ERR",DR!AP538))</f>
        <v/>
      </c>
      <c r="O536" s="2" t="str">
        <f>IF(COUNT($A536)=0,"",IF(N536="3E","3E",IF(N536="","I",LOOKUP(N536/P$2,{0,0.4,0.45,0.5,0.55,0.6,0.65,0.7,0.75,0.8,1},{"F","D","C","C+","B-","B","B+","A-","A","A+"}))))</f>
        <v/>
      </c>
      <c r="P536" s="99" t="str">
        <f>IF(COUNT($A536)=0,"",IF(N536="","--",IF(N536="3E","3E",LOOKUP(N536/P$2,{0,0.4,0.45,0.5,0.55,0.6,0.65,0.7,0.75,0.8,1},{0,2,2.25,2.5,2.75,3,3.25,3.5,3.75,4}))))</f>
        <v/>
      </c>
      <c r="Q536" s="5" t="str">
        <f>IF(COUNT($A536)=0,"",IF($A536&lt;&gt;DR!$B538,"ERR",DR!AX538))</f>
        <v/>
      </c>
      <c r="R536" s="2" t="str">
        <f>IF(COUNT($A536)=0,"",IF(Q536="3E","3E",IF(Q536="","I",LOOKUP(Q536/S$2,{0,0.4,0.45,0.5,0.55,0.6,0.65,0.7,0.75,0.8,1},{"F","D","C","C+","B-","B","B+","A-","A","A+"}))))</f>
        <v/>
      </c>
      <c r="S536" s="99" t="str">
        <f>IF(COUNT($A536)=0,"",IF(Q536="","--",IF(Q536="3E","3E",LOOKUP(Q536/S$2,{0,0.4,0.45,0.5,0.55,0.6,0.65,0.7,0.75,0.8,1},{0,2,2.25,2.5,2.75,3,3.25,3.5,3.75,4}))))</f>
        <v/>
      </c>
      <c r="T536" s="5" t="str">
        <f>IF(OR(COUNT($A536)=0,DR!BZ538=""),"",IF($A536&lt;&gt;DR!$B538,"ERR",DR!BZ538))</f>
        <v/>
      </c>
      <c r="U536" s="2" t="str">
        <f>IF(COUNT($A536)=0,"",IF(T536="3E","3E",IF(T536="","I",LOOKUP(T536/V$2,{0,0.4,0.45,0.5,0.55,0.6,0.65,0.7,0.75,0.8,1},{"F","D","C","C+","B-","B","B+","A-","A","A+"}))))</f>
        <v/>
      </c>
      <c r="V536" s="99" t="str">
        <f>IF(COUNT($A536)=0,"",IF(T536="","--",IF(T536="3E","3E",LOOKUP(T536/V$2,{0,0.4,0.45,0.5,0.55,0.6,0.65,0.7,0.75,0.8,1},{0,2,2.25,2.5,2.75,3,3.25,3.5,3.75,4}))))</f>
        <v/>
      </c>
      <c r="W536" s="5" t="str">
        <f>IF(COUNT($A536)=0,"",IF($A536&lt;&gt;DR!$B538,"ERR",IF(DR!$A538="IM",DR!CL538,DR!CK538)))</f>
        <v/>
      </c>
      <c r="X536" s="2" t="str">
        <f>IF(COUNT($A536)=0,"",IF(W536="3E","3E",IF(W536="","I",LOOKUP(W536/Y$2,{0,0.4,0.45,0.5,0.55,0.6,0.65,0.7,0.75,0.8,1},{"F","D","C","C+","B-","B","B+","A-","A","A+"}))))</f>
        <v/>
      </c>
      <c r="Y536" s="99" t="str">
        <f>IF(COUNT($A536)=0,"",IF(W536="","--",IF(W536="3E","3E",LOOKUP(W536/Y$2,{0,0.4,0.45,0.5,0.55,0.6,0.65,0.7,0.75,0.8,1},{0,2,2.25,2.5,2.75,3,3.25,3.5,3.75,4}))))</f>
        <v/>
      </c>
      <c r="Z536" s="5" t="str">
        <f>IF(COUNT($A536)=0,"",IF($A536&lt;&gt;DR!$B538,"ERR",DR!BF538))</f>
        <v/>
      </c>
      <c r="AA536" s="2" t="str">
        <f>IF(COUNT($A536)=0,"",IF(Z536="3E","3E",IF(Z536="","I",LOOKUP(Z536/AB$2,{0,0.4,0.45,0.5,0.55,0.6,0.65,0.7,0.75,0.8,1},{"F","D","C","C+","B-","B","B+","A-","A","A+"}))))</f>
        <v/>
      </c>
      <c r="AB536" s="99" t="str">
        <f>IF(COUNT($A536)=0,"",IF(Z536="","--",IF(Z536="3E","3E",LOOKUP(Z536/AB$2,{0,0.4,0.45,0.5,0.55,0.6,0.65,0.7,0.75,0.8,1},{0,2,2.25,2.5,2.75,3,3.25,3.5,3.75,4}))))</f>
        <v/>
      </c>
      <c r="AC536" s="5" t="str">
        <f>IF(COUNT($A536)=0,"",IF($A536&lt;&gt;DR!$B538,"ERR",DR!BG538))</f>
        <v/>
      </c>
      <c r="AD536" s="2" t="str">
        <f>IF(COUNT($A536)=0,"",IF(AC536="3E","3E",IF(AC536="","I",LOOKUP(AC536/AE$2,{0,0.4,0.45,0.5,0.55,0.6,0.65,0.7,0.75,0.8,1},{"F","D","C","C+","B-","B","B+","A-","A","A+"}))))</f>
        <v/>
      </c>
      <c r="AE536" s="99" t="str">
        <f>IF(COUNT($A536)=0,"",IF(AC536="","--",IF(AC536="3E","3E",LOOKUP(AC536/AE$2,{0,0.4,0.45,0.5,0.55,0.6,0.65,0.7,0.75,0.8,1},{0,2,2.25,2.5,2.75,3,3.25,3.5,3.75,4}))))</f>
        <v/>
      </c>
      <c r="AF536" s="5" t="str">
        <f>IF(COUNT($A536)=0,"",IF($A536&lt;&gt;DR!$B538,"ERR",DR!BQ538))</f>
        <v/>
      </c>
      <c r="AG536" s="2" t="str">
        <f>IF(COUNT($A536)=0,"",IF(AF536="3E","3E",IF(AF536="","I",LOOKUP(AF536/AH$2,{0,0.4,0.45,0.5,0.55,0.6,0.65,0.7,0.75,0.8,1},{"F","D","C","C+","B-","B","B+","A-","A","A+"}))))</f>
        <v/>
      </c>
      <c r="AH536" s="99" t="str">
        <f>IF(COUNT($A536)=0,"",IF(AF536="","--",IF(AF536="3E","3E",LOOKUP(AF536/AH$2,{0,0.4,0.45,0.5,0.55,0.6,0.65,0.7,0.75,0.8,1},{0,2,2.25,2.5,2.75,3,3.25,3.5,3.75,4}))))</f>
        <v/>
      </c>
      <c r="AI536" s="5" t="str">
        <f>IF(COUNT($A536)=0,"",IF($A536&lt;&gt;DR!$B538,"ERR",DR!BY538))</f>
        <v/>
      </c>
      <c r="AJ536" s="2" t="str">
        <f>IF(COUNT($A536)=0,"",IF(AI536="3E","3E",IF(AI536="","I",LOOKUP(AI536/AK$2,{0,0.4,0.45,0.5,0.55,0.6,0.65,0.7,0.75,0.8,1},{"F","D","C","C+","B-","B","B+","A-","A","A+"}))))</f>
        <v/>
      </c>
      <c r="AK536" s="103" t="str">
        <f>IF(COUNT($A536)=0,"",IF(AI536="","--",IF(AI536="3E","3E",LOOKUP(AI536/AK$2,{0,0.4,0.45,0.5,0.55,0.6,0.65,0.7,0.75,0.8,1},{0,2,2.25,2.5,2.75,3,3.25,3.5,3.75,4}))))</f>
        <v/>
      </c>
      <c r="AL536" s="94" t="str">
        <f>IFERROR(IF(COUNT($A536)=0,"",IF(COUNT(W536)=0,"--",IF(COUNTIF(B536:AK536,"3E")&gt;0,"3E",SUM(IF(D536&gt;=2,D536*$D$3),IF(G536&gt;=2,G536*$G$3),IF(J536&gt;=2,J536*$J$3),IF(M536&gt;=2,M536*$M$3),IF(P536&gt;=2,P536*$P$3),IF(S536&gt;=2,S536*$S$3),IF(V536&gt;=2,V536*$V$3),IF(Y536&gt;=2,Y536*$Y$3),IF(AB536&gt;=2,AB536*$AB$3),IF(AE536&gt;=2,AE536*$AE$3),IF(AH536&gt;=2,AH536*$AH$3),IF(AK536&gt;=2,AK536*$AK$3))))),"")</f>
        <v/>
      </c>
      <c r="AM536" s="4" t="str">
        <f>IF(COUNT($A536)=0,"",IF(COUNT(W536)=0,"--",IF(COUNTIF(B536:Y536,"3E")&gt;0,"3E",TRUNC(SUM(IF(N(D536)&gt;=2,D$3*D536,0),IF(N(G536)&gt;=2,G$3*G536,0),IF(N(J536)&gt;=2,J$3*J536,0),IF(N(M536)&gt;=2,M$3*M536,0),IF(N(P536)&gt;=2,P$3*P536,0),IF(N(S536)&gt;=2,S$3*S536,0),IF(N(AB536)&gt;=2,AB$3*AB536,0),IF(N(AE536)&gt;=2,AE$3*AE536,0),IF(N(AH536)&gt;=2,AH$3*AH536,0),IF(N(V536)&gt;=2,V$3*V536,0),IF(N(Y536)&gt;=2,Y$3*Y536,0))/TCP,3))))</f>
        <v/>
      </c>
      <c r="AN536" s="2" t="str">
        <f>IFERROR(IF(COUNT($A536)=0,"",IF(COUNT(W536)=0,"--",IF(COUNTIF(B536:AK536,"3E")&gt;0,"3E",SUM(IF(D536&gt;=2,$D$3),IF(G536&gt;=2,$G$3),IF(J536&gt;=2,$J$3),IF(M536&gt;=2,$M$3),IF(P536&gt;=2,$P$3),IF(S536&gt;=2,$S$3),IF(V536&gt;=2,$V$3),IF(Y536&gt;=2,$Y$3),IF(AB536&gt;=2,$AB$3),IF(AE536&gt;=2,$AE$3),IF(AH536&gt;=2,$AH$3),IF(AK536&gt;=2,$AK$3))))),"")</f>
        <v/>
      </c>
      <c r="AO536" s="2" t="str">
        <f>IF(AM536="3E","3E",IF(COUNT($A536)=0,"",IF(COUNT(AK536)=0,"I",LOOKUP(AM536,{0,2,2.25,2.5,2.75,3,3.25,3.5,3.75,4},{"F","D","C","C+","B-","B","B+","A-","A","A+"}))))</f>
        <v/>
      </c>
      <c r="AP536" s="2" t="str">
        <f>IF(AM536="3E","3E",IF(OR(COUNT($A536)=0,COUNT(W536)=0),"",IF(AND(Y536&gt;=2,AM536&gt;=2,AN536&gt;=28),"PASS","FAIL")))</f>
        <v/>
      </c>
      <c r="AQ536" s="2" t="str">
        <f>IF(COUNT($A536)=0,"",IF(AP536="3E","3E",IF(AP536="PASS",CONCATENATE(IF(N(D536)&lt;2,"411F,",""),IF(N(G536)&lt;2,"412F,",""),IF(N(J536)&lt;2,"413F,",""),IF(N(M536)&lt;2,"421F,",""),IF(N(P536)&lt;2,"422F,",""),IF(N(S536)&lt;2,"423F,",""),IF(N(AB536)&lt;2,"431F,",""),IF(N(AE536)&lt;2,"432F,",""),IF(N(AH536)&lt;2,"433F,","")),"")))</f>
        <v/>
      </c>
      <c r="AR536" s="6" t="str">
        <f t="shared" si="9"/>
        <v/>
      </c>
    </row>
    <row r="537" spans="1:44" ht="18.95" customHeight="1" x14ac:dyDescent="0.25">
      <c r="A537" s="93" t="str">
        <f>IF(DR!$B539="","",DR!$B539)</f>
        <v/>
      </c>
      <c r="B537" s="5" t="str">
        <f>IF(COUNT($A537)=0,"",IF($A537&lt;&gt;DR!$B539,"ERR",DR!J539))</f>
        <v/>
      </c>
      <c r="C537" s="2" t="str">
        <f>IF(COUNT($A537)=0,"",IF(B537="3E","3E",IF(B537="","I",LOOKUP(B537/D$2,{0,0.4,0.45,0.5,0.55,0.6,0.65,0.7,0.75,0.8,1},{"F","D","C","C+","B-","B","B+","A-","A","A+"}))))</f>
        <v/>
      </c>
      <c r="D537" s="99" t="str">
        <f>IF(COUNT($A537)=0,"",IF(B537="","--",IF(B537="3E","3E",LOOKUP(B537/D$2,{0,0.4,0.45,0.5,0.55,0.6,0.65,0.7,0.75,0.8,1},{0,2,2.25,2.5,2.75,3,3.25,3.5,3.75,4}))))</f>
        <v/>
      </c>
      <c r="E537" s="5" t="str">
        <f>IF(COUNT($A537)=0,"",IF($A537&lt;&gt;DR!$B539,"ERR",DR!R539))</f>
        <v/>
      </c>
      <c r="F537" s="2" t="str">
        <f>IF(COUNT($A537)=0,"",IF(E537="3E","3E",IF(E537="","I",LOOKUP(E537/G$2,{0,0.4,0.45,0.5,0.55,0.6,0.65,0.7,0.75,0.8,1},{"F","D","C","C+","B-","B","B+","A-","A","A+"}))))</f>
        <v/>
      </c>
      <c r="G537" s="99" t="str">
        <f>IF(COUNT($A537)=0,"",IF(E537="","--",IF(E537="3E","3E",LOOKUP(E537/G$2,{0,0.4,0.45,0.5,0.55,0.6,0.65,0.7,0.75,0.8,1},{0,2,2.25,2.5,2.75,3,3.25,3.5,3.75,4}))))</f>
        <v/>
      </c>
      <c r="H537" s="5" t="str">
        <f>IF(COUNT($A537)=0,"",IF($A537&lt;&gt;DR!$B539,"ERR",DR!Z539))</f>
        <v/>
      </c>
      <c r="I537" s="2" t="str">
        <f>IF(COUNT($A537)=0,"",IF(H537="3E","3E",IF(H537="","I",LOOKUP(H537/J$2,{0,0.4,0.45,0.5,0.55,0.6,0.65,0.7,0.75,0.8,1},{"F","D","C","C+","B-","B","B+","A-","A","A+"}))))</f>
        <v/>
      </c>
      <c r="J537" s="99" t="str">
        <f>IF(COUNT($A537)=0,"",IF(H537="","--",IF(H537="3E","3E",LOOKUP(H537/J$2,{0,0.4,0.45,0.5,0.55,0.6,0.65,0.7,0.75,0.8,1},{0,2,2.25,2.5,2.75,3,3.25,3.5,3.75,4}))))</f>
        <v/>
      </c>
      <c r="K537" s="5" t="str">
        <f>IF(COUNT($A537)=0,"",IF($A537&lt;&gt;DR!$B539,"ERR",DR!AH539))</f>
        <v/>
      </c>
      <c r="L537" s="2" t="str">
        <f>IF(COUNT($A537)=0,"",IF(K537="3E","3E",IF(K537="","I",LOOKUP(K537/M$2,{0,0.4,0.45,0.5,0.55,0.6,0.65,0.7,0.75,0.8,1},{"F","D","C","C+","B-","B","B+","A-","A","A+"}))))</f>
        <v/>
      </c>
      <c r="M537" s="99" t="str">
        <f>IF(COUNT($A537)=0,"",IF(K537="","--",IF(K537="3E","3E",LOOKUP(K537/M$2,{0,0.4,0.45,0.5,0.55,0.6,0.65,0.7,0.75,0.8,1},{0,2,2.25,2.5,2.75,3,3.25,3.5,3.75,4}))))</f>
        <v/>
      </c>
      <c r="N537" s="5" t="str">
        <f>IF(COUNT($A537)=0,"",IF($A537&lt;&gt;DR!$B539,"ERR",DR!AP539))</f>
        <v/>
      </c>
      <c r="O537" s="2" t="str">
        <f>IF(COUNT($A537)=0,"",IF(N537="3E","3E",IF(N537="","I",LOOKUP(N537/P$2,{0,0.4,0.45,0.5,0.55,0.6,0.65,0.7,0.75,0.8,1},{"F","D","C","C+","B-","B","B+","A-","A","A+"}))))</f>
        <v/>
      </c>
      <c r="P537" s="99" t="str">
        <f>IF(COUNT($A537)=0,"",IF(N537="","--",IF(N537="3E","3E",LOOKUP(N537/P$2,{0,0.4,0.45,0.5,0.55,0.6,0.65,0.7,0.75,0.8,1},{0,2,2.25,2.5,2.75,3,3.25,3.5,3.75,4}))))</f>
        <v/>
      </c>
      <c r="Q537" s="5" t="str">
        <f>IF(COUNT($A537)=0,"",IF($A537&lt;&gt;DR!$B539,"ERR",DR!AX539))</f>
        <v/>
      </c>
      <c r="R537" s="2" t="str">
        <f>IF(COUNT($A537)=0,"",IF(Q537="3E","3E",IF(Q537="","I",LOOKUP(Q537/S$2,{0,0.4,0.45,0.5,0.55,0.6,0.65,0.7,0.75,0.8,1},{"F","D","C","C+","B-","B","B+","A-","A","A+"}))))</f>
        <v/>
      </c>
      <c r="S537" s="99" t="str">
        <f>IF(COUNT($A537)=0,"",IF(Q537="","--",IF(Q537="3E","3E",LOOKUP(Q537/S$2,{0,0.4,0.45,0.5,0.55,0.6,0.65,0.7,0.75,0.8,1},{0,2,2.25,2.5,2.75,3,3.25,3.5,3.75,4}))))</f>
        <v/>
      </c>
      <c r="T537" s="5" t="str">
        <f>IF(OR(COUNT($A537)=0,DR!BZ539=""),"",IF($A537&lt;&gt;DR!$B539,"ERR",DR!BZ539))</f>
        <v/>
      </c>
      <c r="U537" s="2" t="str">
        <f>IF(COUNT($A537)=0,"",IF(T537="3E","3E",IF(T537="","I",LOOKUP(T537/V$2,{0,0.4,0.45,0.5,0.55,0.6,0.65,0.7,0.75,0.8,1},{"F","D","C","C+","B-","B","B+","A-","A","A+"}))))</f>
        <v/>
      </c>
      <c r="V537" s="99" t="str">
        <f>IF(COUNT($A537)=0,"",IF(T537="","--",IF(T537="3E","3E",LOOKUP(T537/V$2,{0,0.4,0.45,0.5,0.55,0.6,0.65,0.7,0.75,0.8,1},{0,2,2.25,2.5,2.75,3,3.25,3.5,3.75,4}))))</f>
        <v/>
      </c>
      <c r="W537" s="5" t="str">
        <f>IF(COUNT($A537)=0,"",IF($A537&lt;&gt;DR!$B539,"ERR",IF(DR!$A539="IM",DR!CL539,DR!CK539)))</f>
        <v/>
      </c>
      <c r="X537" s="2" t="str">
        <f>IF(COUNT($A537)=0,"",IF(W537="3E","3E",IF(W537="","I",LOOKUP(W537/Y$2,{0,0.4,0.45,0.5,0.55,0.6,0.65,0.7,0.75,0.8,1},{"F","D","C","C+","B-","B","B+","A-","A","A+"}))))</f>
        <v/>
      </c>
      <c r="Y537" s="99" t="str">
        <f>IF(COUNT($A537)=0,"",IF(W537="","--",IF(W537="3E","3E",LOOKUP(W537/Y$2,{0,0.4,0.45,0.5,0.55,0.6,0.65,0.7,0.75,0.8,1},{0,2,2.25,2.5,2.75,3,3.25,3.5,3.75,4}))))</f>
        <v/>
      </c>
      <c r="Z537" s="5" t="str">
        <f>IF(COUNT($A537)=0,"",IF($A537&lt;&gt;DR!$B539,"ERR",DR!BF539))</f>
        <v/>
      </c>
      <c r="AA537" s="2" t="str">
        <f>IF(COUNT($A537)=0,"",IF(Z537="3E","3E",IF(Z537="","I",LOOKUP(Z537/AB$2,{0,0.4,0.45,0.5,0.55,0.6,0.65,0.7,0.75,0.8,1},{"F","D","C","C+","B-","B","B+","A-","A","A+"}))))</f>
        <v/>
      </c>
      <c r="AB537" s="99" t="str">
        <f>IF(COUNT($A537)=0,"",IF(Z537="","--",IF(Z537="3E","3E",LOOKUP(Z537/AB$2,{0,0.4,0.45,0.5,0.55,0.6,0.65,0.7,0.75,0.8,1},{0,2,2.25,2.5,2.75,3,3.25,3.5,3.75,4}))))</f>
        <v/>
      </c>
      <c r="AC537" s="5" t="str">
        <f>IF(COUNT($A537)=0,"",IF($A537&lt;&gt;DR!$B539,"ERR",DR!BG539))</f>
        <v/>
      </c>
      <c r="AD537" s="2" t="str">
        <f>IF(COUNT($A537)=0,"",IF(AC537="3E","3E",IF(AC537="","I",LOOKUP(AC537/AE$2,{0,0.4,0.45,0.5,0.55,0.6,0.65,0.7,0.75,0.8,1},{"F","D","C","C+","B-","B","B+","A-","A","A+"}))))</f>
        <v/>
      </c>
      <c r="AE537" s="99" t="str">
        <f>IF(COUNT($A537)=0,"",IF(AC537="","--",IF(AC537="3E","3E",LOOKUP(AC537/AE$2,{0,0.4,0.45,0.5,0.55,0.6,0.65,0.7,0.75,0.8,1},{0,2,2.25,2.5,2.75,3,3.25,3.5,3.75,4}))))</f>
        <v/>
      </c>
      <c r="AF537" s="5" t="str">
        <f>IF(COUNT($A537)=0,"",IF($A537&lt;&gt;DR!$B539,"ERR",DR!BQ539))</f>
        <v/>
      </c>
      <c r="AG537" s="2" t="str">
        <f>IF(COUNT($A537)=0,"",IF(AF537="3E","3E",IF(AF537="","I",LOOKUP(AF537/AH$2,{0,0.4,0.45,0.5,0.55,0.6,0.65,0.7,0.75,0.8,1},{"F","D","C","C+","B-","B","B+","A-","A","A+"}))))</f>
        <v/>
      </c>
      <c r="AH537" s="99" t="str">
        <f>IF(COUNT($A537)=0,"",IF(AF537="","--",IF(AF537="3E","3E",LOOKUP(AF537/AH$2,{0,0.4,0.45,0.5,0.55,0.6,0.65,0.7,0.75,0.8,1},{0,2,2.25,2.5,2.75,3,3.25,3.5,3.75,4}))))</f>
        <v/>
      </c>
      <c r="AI537" s="5" t="str">
        <f>IF(COUNT($A537)=0,"",IF($A537&lt;&gt;DR!$B539,"ERR",DR!BY539))</f>
        <v/>
      </c>
      <c r="AJ537" s="2" t="str">
        <f>IF(COUNT($A537)=0,"",IF(AI537="3E","3E",IF(AI537="","I",LOOKUP(AI537/AK$2,{0,0.4,0.45,0.5,0.55,0.6,0.65,0.7,0.75,0.8,1},{"F","D","C","C+","B-","B","B+","A-","A","A+"}))))</f>
        <v/>
      </c>
      <c r="AK537" s="103" t="str">
        <f>IF(COUNT($A537)=0,"",IF(AI537="","--",IF(AI537="3E","3E",LOOKUP(AI537/AK$2,{0,0.4,0.45,0.5,0.55,0.6,0.65,0.7,0.75,0.8,1},{0,2,2.25,2.5,2.75,3,3.25,3.5,3.75,4}))))</f>
        <v/>
      </c>
      <c r="AL537" s="94" t="str">
        <f>IFERROR(IF(COUNT($A537)=0,"",IF(COUNT(W537)=0,"--",IF(COUNTIF(B537:AK537,"3E")&gt;0,"3E",SUM(IF(D537&gt;=2,D537*$D$3),IF(G537&gt;=2,G537*$G$3),IF(J537&gt;=2,J537*$J$3),IF(M537&gt;=2,M537*$M$3),IF(P537&gt;=2,P537*$P$3),IF(S537&gt;=2,S537*$S$3),IF(V537&gt;=2,V537*$V$3),IF(Y537&gt;=2,Y537*$Y$3),IF(AB537&gt;=2,AB537*$AB$3),IF(AE537&gt;=2,AE537*$AE$3),IF(AH537&gt;=2,AH537*$AH$3),IF(AK537&gt;=2,AK537*$AK$3))))),"")</f>
        <v/>
      </c>
      <c r="AM537" s="4" t="str">
        <f>IF(COUNT($A537)=0,"",IF(COUNT(W537)=0,"--",IF(COUNTIF(B537:Y537,"3E")&gt;0,"3E",TRUNC(SUM(IF(N(D537)&gt;=2,D$3*D537,0),IF(N(G537)&gt;=2,G$3*G537,0),IF(N(J537)&gt;=2,J$3*J537,0),IF(N(M537)&gt;=2,M$3*M537,0),IF(N(P537)&gt;=2,P$3*P537,0),IF(N(S537)&gt;=2,S$3*S537,0),IF(N(AB537)&gt;=2,AB$3*AB537,0),IF(N(AE537)&gt;=2,AE$3*AE537,0),IF(N(AH537)&gt;=2,AH$3*AH537,0),IF(N(V537)&gt;=2,V$3*V537,0),IF(N(Y537)&gt;=2,Y$3*Y537,0))/TCP,3))))</f>
        <v/>
      </c>
      <c r="AN537" s="2" t="str">
        <f>IFERROR(IF(COUNT($A537)=0,"",IF(COUNT(W537)=0,"--",IF(COUNTIF(B537:AK537,"3E")&gt;0,"3E",SUM(IF(D537&gt;=2,$D$3),IF(G537&gt;=2,$G$3),IF(J537&gt;=2,$J$3),IF(M537&gt;=2,$M$3),IF(P537&gt;=2,$P$3),IF(S537&gt;=2,$S$3),IF(V537&gt;=2,$V$3),IF(Y537&gt;=2,$Y$3),IF(AB537&gt;=2,$AB$3),IF(AE537&gt;=2,$AE$3),IF(AH537&gt;=2,$AH$3),IF(AK537&gt;=2,$AK$3))))),"")</f>
        <v/>
      </c>
      <c r="AO537" s="2" t="str">
        <f>IF(AM537="3E","3E",IF(COUNT($A537)=0,"",IF(COUNT(AK537)=0,"I",LOOKUP(AM537,{0,2,2.25,2.5,2.75,3,3.25,3.5,3.75,4},{"F","D","C","C+","B-","B","B+","A-","A","A+"}))))</f>
        <v/>
      </c>
      <c r="AP537" s="2" t="str">
        <f>IF(AM537="3E","3E",IF(OR(COUNT($A537)=0,COUNT(W537)=0),"",IF(AND(Y537&gt;=2,AM537&gt;=2,AN537&gt;=28),"PASS","FAIL")))</f>
        <v/>
      </c>
      <c r="AQ537" s="2" t="str">
        <f>IF(COUNT($A537)=0,"",IF(AP537="3E","3E",IF(AP537="PASS",CONCATENATE(IF(N(D537)&lt;2,"411F,",""),IF(N(G537)&lt;2,"412F,",""),IF(N(J537)&lt;2,"413F,",""),IF(N(M537)&lt;2,"421F,",""),IF(N(P537)&lt;2,"422F,",""),IF(N(S537)&lt;2,"423F,",""),IF(N(AB537)&lt;2,"431F,",""),IF(N(AE537)&lt;2,"432F,",""),IF(N(AH537)&lt;2,"433F,","")),"")))</f>
        <v/>
      </c>
      <c r="AR537" s="6" t="str">
        <f t="shared" si="9"/>
        <v/>
      </c>
    </row>
    <row r="538" spans="1:44" ht="18.95" customHeight="1" x14ac:dyDescent="0.25">
      <c r="A538" s="93" t="str">
        <f>IF(DR!$B540="","",DR!$B540)</f>
        <v/>
      </c>
      <c r="B538" s="5" t="str">
        <f>IF(COUNT($A538)=0,"",IF($A538&lt;&gt;DR!$B540,"ERR",DR!J540))</f>
        <v/>
      </c>
      <c r="C538" s="2" t="str">
        <f>IF(COUNT($A538)=0,"",IF(B538="3E","3E",IF(B538="","I",LOOKUP(B538/D$2,{0,0.4,0.45,0.5,0.55,0.6,0.65,0.7,0.75,0.8,1},{"F","D","C","C+","B-","B","B+","A-","A","A+"}))))</f>
        <v/>
      </c>
      <c r="D538" s="99" t="str">
        <f>IF(COUNT($A538)=0,"",IF(B538="","--",IF(B538="3E","3E",LOOKUP(B538/D$2,{0,0.4,0.45,0.5,0.55,0.6,0.65,0.7,0.75,0.8,1},{0,2,2.25,2.5,2.75,3,3.25,3.5,3.75,4}))))</f>
        <v/>
      </c>
      <c r="E538" s="5" t="str">
        <f>IF(COUNT($A538)=0,"",IF($A538&lt;&gt;DR!$B540,"ERR",DR!R540))</f>
        <v/>
      </c>
      <c r="F538" s="2" t="str">
        <f>IF(COUNT($A538)=0,"",IF(E538="3E","3E",IF(E538="","I",LOOKUP(E538/G$2,{0,0.4,0.45,0.5,0.55,0.6,0.65,0.7,0.75,0.8,1},{"F","D","C","C+","B-","B","B+","A-","A","A+"}))))</f>
        <v/>
      </c>
      <c r="G538" s="99" t="str">
        <f>IF(COUNT($A538)=0,"",IF(E538="","--",IF(E538="3E","3E",LOOKUP(E538/G$2,{0,0.4,0.45,0.5,0.55,0.6,0.65,0.7,0.75,0.8,1},{0,2,2.25,2.5,2.75,3,3.25,3.5,3.75,4}))))</f>
        <v/>
      </c>
      <c r="H538" s="5" t="str">
        <f>IF(COUNT($A538)=0,"",IF($A538&lt;&gt;DR!$B540,"ERR",DR!Z540))</f>
        <v/>
      </c>
      <c r="I538" s="2" t="str">
        <f>IF(COUNT($A538)=0,"",IF(H538="3E","3E",IF(H538="","I",LOOKUP(H538/J$2,{0,0.4,0.45,0.5,0.55,0.6,0.65,0.7,0.75,0.8,1},{"F","D","C","C+","B-","B","B+","A-","A","A+"}))))</f>
        <v/>
      </c>
      <c r="J538" s="99" t="str">
        <f>IF(COUNT($A538)=0,"",IF(H538="","--",IF(H538="3E","3E",LOOKUP(H538/J$2,{0,0.4,0.45,0.5,0.55,0.6,0.65,0.7,0.75,0.8,1},{0,2,2.25,2.5,2.75,3,3.25,3.5,3.75,4}))))</f>
        <v/>
      </c>
      <c r="K538" s="5" t="str">
        <f>IF(COUNT($A538)=0,"",IF($A538&lt;&gt;DR!$B540,"ERR",DR!AH540))</f>
        <v/>
      </c>
      <c r="L538" s="2" t="str">
        <f>IF(COUNT($A538)=0,"",IF(K538="3E","3E",IF(K538="","I",LOOKUP(K538/M$2,{0,0.4,0.45,0.5,0.55,0.6,0.65,0.7,0.75,0.8,1},{"F","D","C","C+","B-","B","B+","A-","A","A+"}))))</f>
        <v/>
      </c>
      <c r="M538" s="99" t="str">
        <f>IF(COUNT($A538)=0,"",IF(K538="","--",IF(K538="3E","3E",LOOKUP(K538/M$2,{0,0.4,0.45,0.5,0.55,0.6,0.65,0.7,0.75,0.8,1},{0,2,2.25,2.5,2.75,3,3.25,3.5,3.75,4}))))</f>
        <v/>
      </c>
      <c r="N538" s="5" t="str">
        <f>IF(COUNT($A538)=0,"",IF($A538&lt;&gt;DR!$B540,"ERR",DR!AP540))</f>
        <v/>
      </c>
      <c r="O538" s="2" t="str">
        <f>IF(COUNT($A538)=0,"",IF(N538="3E","3E",IF(N538="","I",LOOKUP(N538/P$2,{0,0.4,0.45,0.5,0.55,0.6,0.65,0.7,0.75,0.8,1},{"F","D","C","C+","B-","B","B+","A-","A","A+"}))))</f>
        <v/>
      </c>
      <c r="P538" s="99" t="str">
        <f>IF(COUNT($A538)=0,"",IF(N538="","--",IF(N538="3E","3E",LOOKUP(N538/P$2,{0,0.4,0.45,0.5,0.55,0.6,0.65,0.7,0.75,0.8,1},{0,2,2.25,2.5,2.75,3,3.25,3.5,3.75,4}))))</f>
        <v/>
      </c>
      <c r="Q538" s="5" t="str">
        <f>IF(COUNT($A538)=0,"",IF($A538&lt;&gt;DR!$B540,"ERR",DR!AX540))</f>
        <v/>
      </c>
      <c r="R538" s="2" t="str">
        <f>IF(COUNT($A538)=0,"",IF(Q538="3E","3E",IF(Q538="","I",LOOKUP(Q538/S$2,{0,0.4,0.45,0.5,0.55,0.6,0.65,0.7,0.75,0.8,1},{"F","D","C","C+","B-","B","B+","A-","A","A+"}))))</f>
        <v/>
      </c>
      <c r="S538" s="99" t="str">
        <f>IF(COUNT($A538)=0,"",IF(Q538="","--",IF(Q538="3E","3E",LOOKUP(Q538/S$2,{0,0.4,0.45,0.5,0.55,0.6,0.65,0.7,0.75,0.8,1},{0,2,2.25,2.5,2.75,3,3.25,3.5,3.75,4}))))</f>
        <v/>
      </c>
      <c r="T538" s="5" t="str">
        <f>IF(OR(COUNT($A538)=0,DR!BZ540=""),"",IF($A538&lt;&gt;DR!$B540,"ERR",DR!BZ540))</f>
        <v/>
      </c>
      <c r="U538" s="2" t="str">
        <f>IF(COUNT($A538)=0,"",IF(T538="3E","3E",IF(T538="","I",LOOKUP(T538/V$2,{0,0.4,0.45,0.5,0.55,0.6,0.65,0.7,0.75,0.8,1},{"F","D","C","C+","B-","B","B+","A-","A","A+"}))))</f>
        <v/>
      </c>
      <c r="V538" s="99" t="str">
        <f>IF(COUNT($A538)=0,"",IF(T538="","--",IF(T538="3E","3E",LOOKUP(T538/V$2,{0,0.4,0.45,0.5,0.55,0.6,0.65,0.7,0.75,0.8,1},{0,2,2.25,2.5,2.75,3,3.25,3.5,3.75,4}))))</f>
        <v/>
      </c>
      <c r="W538" s="5" t="str">
        <f>IF(COUNT($A538)=0,"",IF($A538&lt;&gt;DR!$B540,"ERR",IF(DR!$A540="IM",DR!CL540,DR!CK540)))</f>
        <v/>
      </c>
      <c r="X538" s="2" t="str">
        <f>IF(COUNT($A538)=0,"",IF(W538="3E","3E",IF(W538="","I",LOOKUP(W538/Y$2,{0,0.4,0.45,0.5,0.55,0.6,0.65,0.7,0.75,0.8,1},{"F","D","C","C+","B-","B","B+","A-","A","A+"}))))</f>
        <v/>
      </c>
      <c r="Y538" s="99" t="str">
        <f>IF(COUNT($A538)=0,"",IF(W538="","--",IF(W538="3E","3E",LOOKUP(W538/Y$2,{0,0.4,0.45,0.5,0.55,0.6,0.65,0.7,0.75,0.8,1},{0,2,2.25,2.5,2.75,3,3.25,3.5,3.75,4}))))</f>
        <v/>
      </c>
      <c r="Z538" s="5" t="str">
        <f>IF(COUNT($A538)=0,"",IF($A538&lt;&gt;DR!$B540,"ERR",DR!BF540))</f>
        <v/>
      </c>
      <c r="AA538" s="2" t="str">
        <f>IF(COUNT($A538)=0,"",IF(Z538="3E","3E",IF(Z538="","I",LOOKUP(Z538/AB$2,{0,0.4,0.45,0.5,0.55,0.6,0.65,0.7,0.75,0.8,1},{"F","D","C","C+","B-","B","B+","A-","A","A+"}))))</f>
        <v/>
      </c>
      <c r="AB538" s="99" t="str">
        <f>IF(COUNT($A538)=0,"",IF(Z538="","--",IF(Z538="3E","3E",LOOKUP(Z538/AB$2,{0,0.4,0.45,0.5,0.55,0.6,0.65,0.7,0.75,0.8,1},{0,2,2.25,2.5,2.75,3,3.25,3.5,3.75,4}))))</f>
        <v/>
      </c>
      <c r="AC538" s="5" t="str">
        <f>IF(COUNT($A538)=0,"",IF($A538&lt;&gt;DR!$B540,"ERR",DR!BG540))</f>
        <v/>
      </c>
      <c r="AD538" s="2" t="str">
        <f>IF(COUNT($A538)=0,"",IF(AC538="3E","3E",IF(AC538="","I",LOOKUP(AC538/AE$2,{0,0.4,0.45,0.5,0.55,0.6,0.65,0.7,0.75,0.8,1},{"F","D","C","C+","B-","B","B+","A-","A","A+"}))))</f>
        <v/>
      </c>
      <c r="AE538" s="99" t="str">
        <f>IF(COUNT($A538)=0,"",IF(AC538="","--",IF(AC538="3E","3E",LOOKUP(AC538/AE$2,{0,0.4,0.45,0.5,0.55,0.6,0.65,0.7,0.75,0.8,1},{0,2,2.25,2.5,2.75,3,3.25,3.5,3.75,4}))))</f>
        <v/>
      </c>
      <c r="AF538" s="5" t="str">
        <f>IF(COUNT($A538)=0,"",IF($A538&lt;&gt;DR!$B540,"ERR",DR!BQ540))</f>
        <v/>
      </c>
      <c r="AG538" s="2" t="str">
        <f>IF(COUNT($A538)=0,"",IF(AF538="3E","3E",IF(AF538="","I",LOOKUP(AF538/AH$2,{0,0.4,0.45,0.5,0.55,0.6,0.65,0.7,0.75,0.8,1},{"F","D","C","C+","B-","B","B+","A-","A","A+"}))))</f>
        <v/>
      </c>
      <c r="AH538" s="99" t="str">
        <f>IF(COUNT($A538)=0,"",IF(AF538="","--",IF(AF538="3E","3E",LOOKUP(AF538/AH$2,{0,0.4,0.45,0.5,0.55,0.6,0.65,0.7,0.75,0.8,1},{0,2,2.25,2.5,2.75,3,3.25,3.5,3.75,4}))))</f>
        <v/>
      </c>
      <c r="AI538" s="5" t="str">
        <f>IF(COUNT($A538)=0,"",IF($A538&lt;&gt;DR!$B540,"ERR",DR!BY540))</f>
        <v/>
      </c>
      <c r="AJ538" s="2" t="str">
        <f>IF(COUNT($A538)=0,"",IF(AI538="3E","3E",IF(AI538="","I",LOOKUP(AI538/AK$2,{0,0.4,0.45,0.5,0.55,0.6,0.65,0.7,0.75,0.8,1},{"F","D","C","C+","B-","B","B+","A-","A","A+"}))))</f>
        <v/>
      </c>
      <c r="AK538" s="103" t="str">
        <f>IF(COUNT($A538)=0,"",IF(AI538="","--",IF(AI538="3E","3E",LOOKUP(AI538/AK$2,{0,0.4,0.45,0.5,0.55,0.6,0.65,0.7,0.75,0.8,1},{0,2,2.25,2.5,2.75,3,3.25,3.5,3.75,4}))))</f>
        <v/>
      </c>
      <c r="AL538" s="94" t="str">
        <f>IFERROR(IF(COUNT($A538)=0,"",IF(COUNT(W538)=0,"--",IF(COUNTIF(B538:AK538,"3E")&gt;0,"3E",SUM(IF(D538&gt;=2,D538*$D$3),IF(G538&gt;=2,G538*$G$3),IF(J538&gt;=2,J538*$J$3),IF(M538&gt;=2,M538*$M$3),IF(P538&gt;=2,P538*$P$3),IF(S538&gt;=2,S538*$S$3),IF(V538&gt;=2,V538*$V$3),IF(Y538&gt;=2,Y538*$Y$3),IF(AB538&gt;=2,AB538*$AB$3),IF(AE538&gt;=2,AE538*$AE$3),IF(AH538&gt;=2,AH538*$AH$3),IF(AK538&gt;=2,AK538*$AK$3))))),"")</f>
        <v/>
      </c>
      <c r="AM538" s="4" t="str">
        <f>IF(COUNT($A538)=0,"",IF(COUNT(W538)=0,"--",IF(COUNTIF(B538:Y538,"3E")&gt;0,"3E",TRUNC(SUM(IF(N(D538)&gt;=2,D$3*D538,0),IF(N(G538)&gt;=2,G$3*G538,0),IF(N(J538)&gt;=2,J$3*J538,0),IF(N(M538)&gt;=2,M$3*M538,0),IF(N(P538)&gt;=2,P$3*P538,0),IF(N(S538)&gt;=2,S$3*S538,0),IF(N(AB538)&gt;=2,AB$3*AB538,0),IF(N(AE538)&gt;=2,AE$3*AE538,0),IF(N(AH538)&gt;=2,AH$3*AH538,0),IF(N(V538)&gt;=2,V$3*V538,0),IF(N(Y538)&gt;=2,Y$3*Y538,0))/TCP,3))))</f>
        <v/>
      </c>
      <c r="AN538" s="2" t="str">
        <f>IFERROR(IF(COUNT($A538)=0,"",IF(COUNT(W538)=0,"--",IF(COUNTIF(B538:AK538,"3E")&gt;0,"3E",SUM(IF(D538&gt;=2,$D$3),IF(G538&gt;=2,$G$3),IF(J538&gt;=2,$J$3),IF(M538&gt;=2,$M$3),IF(P538&gt;=2,$P$3),IF(S538&gt;=2,$S$3),IF(V538&gt;=2,$V$3),IF(Y538&gt;=2,$Y$3),IF(AB538&gt;=2,$AB$3),IF(AE538&gt;=2,$AE$3),IF(AH538&gt;=2,$AH$3),IF(AK538&gt;=2,$AK$3))))),"")</f>
        <v/>
      </c>
      <c r="AO538" s="2" t="str">
        <f>IF(AM538="3E","3E",IF(COUNT($A538)=0,"",IF(COUNT(AK538)=0,"I",LOOKUP(AM538,{0,2,2.25,2.5,2.75,3,3.25,3.5,3.75,4},{"F","D","C","C+","B-","B","B+","A-","A","A+"}))))</f>
        <v/>
      </c>
      <c r="AP538" s="2" t="str">
        <f>IF(AM538="3E","3E",IF(OR(COUNT($A538)=0,COUNT(W538)=0),"",IF(AND(Y538&gt;=2,AM538&gt;=2,AN538&gt;=28),"PASS","FAIL")))</f>
        <v/>
      </c>
      <c r="AQ538" s="2" t="str">
        <f>IF(COUNT($A538)=0,"",IF(AP538="3E","3E",IF(AP538="PASS",CONCATENATE(IF(N(D538)&lt;2,"411F,",""),IF(N(G538)&lt;2,"412F,",""),IF(N(J538)&lt;2,"413F,",""),IF(N(M538)&lt;2,"421F,",""),IF(N(P538)&lt;2,"422F,",""),IF(N(S538)&lt;2,"423F,",""),IF(N(AB538)&lt;2,"431F,",""),IF(N(AE538)&lt;2,"432F,",""),IF(N(AH538)&lt;2,"433F,","")),"")))</f>
        <v/>
      </c>
      <c r="AR538" s="6" t="str">
        <f t="shared" si="9"/>
        <v/>
      </c>
    </row>
    <row r="539" spans="1:44" ht="18.95" customHeight="1" x14ac:dyDescent="0.25">
      <c r="A539" s="93" t="str">
        <f>IF(DR!$B541="","",DR!$B541)</f>
        <v/>
      </c>
      <c r="B539" s="5" t="str">
        <f>IF(COUNT($A539)=0,"",IF($A539&lt;&gt;DR!$B541,"ERR",DR!J541))</f>
        <v/>
      </c>
      <c r="C539" s="2" t="str">
        <f>IF(COUNT($A539)=0,"",IF(B539="3E","3E",IF(B539="","I",LOOKUP(B539/D$2,{0,0.4,0.45,0.5,0.55,0.6,0.65,0.7,0.75,0.8,1},{"F","D","C","C+","B-","B","B+","A-","A","A+"}))))</f>
        <v/>
      </c>
      <c r="D539" s="99" t="str">
        <f>IF(COUNT($A539)=0,"",IF(B539="","--",IF(B539="3E","3E",LOOKUP(B539/D$2,{0,0.4,0.45,0.5,0.55,0.6,0.65,0.7,0.75,0.8,1},{0,2,2.25,2.5,2.75,3,3.25,3.5,3.75,4}))))</f>
        <v/>
      </c>
      <c r="E539" s="5" t="str">
        <f>IF(COUNT($A539)=0,"",IF($A539&lt;&gt;DR!$B541,"ERR",DR!R541))</f>
        <v/>
      </c>
      <c r="F539" s="2" t="str">
        <f>IF(COUNT($A539)=0,"",IF(E539="3E","3E",IF(E539="","I",LOOKUP(E539/G$2,{0,0.4,0.45,0.5,0.55,0.6,0.65,0.7,0.75,0.8,1},{"F","D","C","C+","B-","B","B+","A-","A","A+"}))))</f>
        <v/>
      </c>
      <c r="G539" s="99" t="str">
        <f>IF(COUNT($A539)=0,"",IF(E539="","--",IF(E539="3E","3E",LOOKUP(E539/G$2,{0,0.4,0.45,0.5,0.55,0.6,0.65,0.7,0.75,0.8,1},{0,2,2.25,2.5,2.75,3,3.25,3.5,3.75,4}))))</f>
        <v/>
      </c>
      <c r="H539" s="5" t="str">
        <f>IF(COUNT($A539)=0,"",IF($A539&lt;&gt;DR!$B541,"ERR",DR!Z541))</f>
        <v/>
      </c>
      <c r="I539" s="2" t="str">
        <f>IF(COUNT($A539)=0,"",IF(H539="3E","3E",IF(H539="","I",LOOKUP(H539/J$2,{0,0.4,0.45,0.5,0.55,0.6,0.65,0.7,0.75,0.8,1},{"F","D","C","C+","B-","B","B+","A-","A","A+"}))))</f>
        <v/>
      </c>
      <c r="J539" s="99" t="str">
        <f>IF(COUNT($A539)=0,"",IF(H539="","--",IF(H539="3E","3E",LOOKUP(H539/J$2,{0,0.4,0.45,0.5,0.55,0.6,0.65,0.7,0.75,0.8,1},{0,2,2.25,2.5,2.75,3,3.25,3.5,3.75,4}))))</f>
        <v/>
      </c>
      <c r="K539" s="5" t="str">
        <f>IF(COUNT($A539)=0,"",IF($A539&lt;&gt;DR!$B541,"ERR",DR!AH541))</f>
        <v/>
      </c>
      <c r="L539" s="2" t="str">
        <f>IF(COUNT($A539)=0,"",IF(K539="3E","3E",IF(K539="","I",LOOKUP(K539/M$2,{0,0.4,0.45,0.5,0.55,0.6,0.65,0.7,0.75,0.8,1},{"F","D","C","C+","B-","B","B+","A-","A","A+"}))))</f>
        <v/>
      </c>
      <c r="M539" s="99" t="str">
        <f>IF(COUNT($A539)=0,"",IF(K539="","--",IF(K539="3E","3E",LOOKUP(K539/M$2,{0,0.4,0.45,0.5,0.55,0.6,0.65,0.7,0.75,0.8,1},{0,2,2.25,2.5,2.75,3,3.25,3.5,3.75,4}))))</f>
        <v/>
      </c>
      <c r="N539" s="5" t="str">
        <f>IF(COUNT($A539)=0,"",IF($A539&lt;&gt;DR!$B541,"ERR",DR!AP541))</f>
        <v/>
      </c>
      <c r="O539" s="2" t="str">
        <f>IF(COUNT($A539)=0,"",IF(N539="3E","3E",IF(N539="","I",LOOKUP(N539/P$2,{0,0.4,0.45,0.5,0.55,0.6,0.65,0.7,0.75,0.8,1},{"F","D","C","C+","B-","B","B+","A-","A","A+"}))))</f>
        <v/>
      </c>
      <c r="P539" s="99" t="str">
        <f>IF(COUNT($A539)=0,"",IF(N539="","--",IF(N539="3E","3E",LOOKUP(N539/P$2,{0,0.4,0.45,0.5,0.55,0.6,0.65,0.7,0.75,0.8,1},{0,2,2.25,2.5,2.75,3,3.25,3.5,3.75,4}))))</f>
        <v/>
      </c>
      <c r="Q539" s="5" t="str">
        <f>IF(COUNT($A539)=0,"",IF($A539&lt;&gt;DR!$B541,"ERR",DR!AX541))</f>
        <v/>
      </c>
      <c r="R539" s="2" t="str">
        <f>IF(COUNT($A539)=0,"",IF(Q539="3E","3E",IF(Q539="","I",LOOKUP(Q539/S$2,{0,0.4,0.45,0.5,0.55,0.6,0.65,0.7,0.75,0.8,1},{"F","D","C","C+","B-","B","B+","A-","A","A+"}))))</f>
        <v/>
      </c>
      <c r="S539" s="99" t="str">
        <f>IF(COUNT($A539)=0,"",IF(Q539="","--",IF(Q539="3E","3E",LOOKUP(Q539/S$2,{0,0.4,0.45,0.5,0.55,0.6,0.65,0.7,0.75,0.8,1},{0,2,2.25,2.5,2.75,3,3.25,3.5,3.75,4}))))</f>
        <v/>
      </c>
      <c r="T539" s="5" t="str">
        <f>IF(OR(COUNT($A539)=0,DR!BZ541=""),"",IF($A539&lt;&gt;DR!$B541,"ERR",DR!BZ541))</f>
        <v/>
      </c>
      <c r="U539" s="2" t="str">
        <f>IF(COUNT($A539)=0,"",IF(T539="3E","3E",IF(T539="","I",LOOKUP(T539/V$2,{0,0.4,0.45,0.5,0.55,0.6,0.65,0.7,0.75,0.8,1},{"F","D","C","C+","B-","B","B+","A-","A","A+"}))))</f>
        <v/>
      </c>
      <c r="V539" s="99" t="str">
        <f>IF(COUNT($A539)=0,"",IF(T539="","--",IF(T539="3E","3E",LOOKUP(T539/V$2,{0,0.4,0.45,0.5,0.55,0.6,0.65,0.7,0.75,0.8,1},{0,2,2.25,2.5,2.75,3,3.25,3.5,3.75,4}))))</f>
        <v/>
      </c>
      <c r="W539" s="5" t="str">
        <f>IF(COUNT($A539)=0,"",IF($A539&lt;&gt;DR!$B541,"ERR",IF(DR!$A541="IM",DR!CL541,DR!CK541)))</f>
        <v/>
      </c>
      <c r="X539" s="2" t="str">
        <f>IF(COUNT($A539)=0,"",IF(W539="3E","3E",IF(W539="","I",LOOKUP(W539/Y$2,{0,0.4,0.45,0.5,0.55,0.6,0.65,0.7,0.75,0.8,1},{"F","D","C","C+","B-","B","B+","A-","A","A+"}))))</f>
        <v/>
      </c>
      <c r="Y539" s="99" t="str">
        <f>IF(COUNT($A539)=0,"",IF(W539="","--",IF(W539="3E","3E",LOOKUP(W539/Y$2,{0,0.4,0.45,0.5,0.55,0.6,0.65,0.7,0.75,0.8,1},{0,2,2.25,2.5,2.75,3,3.25,3.5,3.75,4}))))</f>
        <v/>
      </c>
      <c r="Z539" s="5" t="str">
        <f>IF(COUNT($A539)=0,"",IF($A539&lt;&gt;DR!$B541,"ERR",DR!BF541))</f>
        <v/>
      </c>
      <c r="AA539" s="2" t="str">
        <f>IF(COUNT($A539)=0,"",IF(Z539="3E","3E",IF(Z539="","I",LOOKUP(Z539/AB$2,{0,0.4,0.45,0.5,0.55,0.6,0.65,0.7,0.75,0.8,1},{"F","D","C","C+","B-","B","B+","A-","A","A+"}))))</f>
        <v/>
      </c>
      <c r="AB539" s="99" t="str">
        <f>IF(COUNT($A539)=0,"",IF(Z539="","--",IF(Z539="3E","3E",LOOKUP(Z539/AB$2,{0,0.4,0.45,0.5,0.55,0.6,0.65,0.7,0.75,0.8,1},{0,2,2.25,2.5,2.75,3,3.25,3.5,3.75,4}))))</f>
        <v/>
      </c>
      <c r="AC539" s="5" t="str">
        <f>IF(COUNT($A539)=0,"",IF($A539&lt;&gt;DR!$B541,"ERR",DR!BG541))</f>
        <v/>
      </c>
      <c r="AD539" s="2" t="str">
        <f>IF(COUNT($A539)=0,"",IF(AC539="3E","3E",IF(AC539="","I",LOOKUP(AC539/AE$2,{0,0.4,0.45,0.5,0.55,0.6,0.65,0.7,0.75,0.8,1},{"F","D","C","C+","B-","B","B+","A-","A","A+"}))))</f>
        <v/>
      </c>
      <c r="AE539" s="99" t="str">
        <f>IF(COUNT($A539)=0,"",IF(AC539="","--",IF(AC539="3E","3E",LOOKUP(AC539/AE$2,{0,0.4,0.45,0.5,0.55,0.6,0.65,0.7,0.75,0.8,1},{0,2,2.25,2.5,2.75,3,3.25,3.5,3.75,4}))))</f>
        <v/>
      </c>
      <c r="AF539" s="5" t="str">
        <f>IF(COUNT($A539)=0,"",IF($A539&lt;&gt;DR!$B541,"ERR",DR!BQ541))</f>
        <v/>
      </c>
      <c r="AG539" s="2" t="str">
        <f>IF(COUNT($A539)=0,"",IF(AF539="3E","3E",IF(AF539="","I",LOOKUP(AF539/AH$2,{0,0.4,0.45,0.5,0.55,0.6,0.65,0.7,0.75,0.8,1},{"F","D","C","C+","B-","B","B+","A-","A","A+"}))))</f>
        <v/>
      </c>
      <c r="AH539" s="99" t="str">
        <f>IF(COUNT($A539)=0,"",IF(AF539="","--",IF(AF539="3E","3E",LOOKUP(AF539/AH$2,{0,0.4,0.45,0.5,0.55,0.6,0.65,0.7,0.75,0.8,1},{0,2,2.25,2.5,2.75,3,3.25,3.5,3.75,4}))))</f>
        <v/>
      </c>
      <c r="AI539" s="5" t="str">
        <f>IF(COUNT($A539)=0,"",IF($A539&lt;&gt;DR!$B541,"ERR",DR!BY541))</f>
        <v/>
      </c>
      <c r="AJ539" s="2" t="str">
        <f>IF(COUNT($A539)=0,"",IF(AI539="3E","3E",IF(AI539="","I",LOOKUP(AI539/AK$2,{0,0.4,0.45,0.5,0.55,0.6,0.65,0.7,0.75,0.8,1},{"F","D","C","C+","B-","B","B+","A-","A","A+"}))))</f>
        <v/>
      </c>
      <c r="AK539" s="103" t="str">
        <f>IF(COUNT($A539)=0,"",IF(AI539="","--",IF(AI539="3E","3E",LOOKUP(AI539/AK$2,{0,0.4,0.45,0.5,0.55,0.6,0.65,0.7,0.75,0.8,1},{0,2,2.25,2.5,2.75,3,3.25,3.5,3.75,4}))))</f>
        <v/>
      </c>
      <c r="AL539" s="94" t="str">
        <f>IFERROR(IF(COUNT($A539)=0,"",IF(COUNT(W539)=0,"--",IF(COUNTIF(B539:AK539,"3E")&gt;0,"3E",SUM(IF(D539&gt;=2,D539*$D$3),IF(G539&gt;=2,G539*$G$3),IF(J539&gt;=2,J539*$J$3),IF(M539&gt;=2,M539*$M$3),IF(P539&gt;=2,P539*$P$3),IF(S539&gt;=2,S539*$S$3),IF(V539&gt;=2,V539*$V$3),IF(Y539&gt;=2,Y539*$Y$3),IF(AB539&gt;=2,AB539*$AB$3),IF(AE539&gt;=2,AE539*$AE$3),IF(AH539&gt;=2,AH539*$AH$3),IF(AK539&gt;=2,AK539*$AK$3))))),"")</f>
        <v/>
      </c>
      <c r="AM539" s="4" t="str">
        <f>IF(COUNT($A539)=0,"",IF(COUNT(W539)=0,"--",IF(COUNTIF(B539:Y539,"3E")&gt;0,"3E",TRUNC(SUM(IF(N(D539)&gt;=2,D$3*D539,0),IF(N(G539)&gt;=2,G$3*G539,0),IF(N(J539)&gt;=2,J$3*J539,0),IF(N(M539)&gt;=2,M$3*M539,0),IF(N(P539)&gt;=2,P$3*P539,0),IF(N(S539)&gt;=2,S$3*S539,0),IF(N(AB539)&gt;=2,AB$3*AB539,0),IF(N(AE539)&gt;=2,AE$3*AE539,0),IF(N(AH539)&gt;=2,AH$3*AH539,0),IF(N(V539)&gt;=2,V$3*V539,0),IF(N(Y539)&gt;=2,Y$3*Y539,0))/TCP,3))))</f>
        <v/>
      </c>
      <c r="AN539" s="2" t="str">
        <f>IFERROR(IF(COUNT($A539)=0,"",IF(COUNT(W539)=0,"--",IF(COUNTIF(B539:AK539,"3E")&gt;0,"3E",SUM(IF(D539&gt;=2,$D$3),IF(G539&gt;=2,$G$3),IF(J539&gt;=2,$J$3),IF(M539&gt;=2,$M$3),IF(P539&gt;=2,$P$3),IF(S539&gt;=2,$S$3),IF(V539&gt;=2,$V$3),IF(Y539&gt;=2,$Y$3),IF(AB539&gt;=2,$AB$3),IF(AE539&gt;=2,$AE$3),IF(AH539&gt;=2,$AH$3),IF(AK539&gt;=2,$AK$3))))),"")</f>
        <v/>
      </c>
      <c r="AO539" s="2" t="str">
        <f>IF(AM539="3E","3E",IF(COUNT($A539)=0,"",IF(COUNT(AK539)=0,"I",LOOKUP(AM539,{0,2,2.25,2.5,2.75,3,3.25,3.5,3.75,4},{"F","D","C","C+","B-","B","B+","A-","A","A+"}))))</f>
        <v/>
      </c>
      <c r="AP539" s="2" t="str">
        <f>IF(AM539="3E","3E",IF(OR(COUNT($A539)=0,COUNT(W539)=0),"",IF(AND(Y539&gt;=2,AM539&gt;=2,AN539&gt;=28),"PASS","FAIL")))</f>
        <v/>
      </c>
      <c r="AQ539" s="2" t="str">
        <f>IF(COUNT($A539)=0,"",IF(AP539="3E","3E",IF(AP539="PASS",CONCATENATE(IF(N(D539)&lt;2,"411F,",""),IF(N(G539)&lt;2,"412F,",""),IF(N(J539)&lt;2,"413F,",""),IF(N(M539)&lt;2,"421F,",""),IF(N(P539)&lt;2,"422F,",""),IF(N(S539)&lt;2,"423F,",""),IF(N(AB539)&lt;2,"431F,",""),IF(N(AE539)&lt;2,"432F,",""),IF(N(AH539)&lt;2,"433F,","")),"")))</f>
        <v/>
      </c>
      <c r="AR539" s="6" t="str">
        <f t="shared" si="9"/>
        <v/>
      </c>
    </row>
    <row r="540" spans="1:44" ht="18.95" customHeight="1" x14ac:dyDescent="0.25">
      <c r="A540" s="93" t="str">
        <f>IF(DR!$B542="","",DR!$B542)</f>
        <v/>
      </c>
      <c r="B540" s="5" t="str">
        <f>IF(COUNT($A540)=0,"",IF($A540&lt;&gt;DR!$B542,"ERR",DR!J542))</f>
        <v/>
      </c>
      <c r="C540" s="2" t="str">
        <f>IF(COUNT($A540)=0,"",IF(B540="3E","3E",IF(B540="","I",LOOKUP(B540/D$2,{0,0.4,0.45,0.5,0.55,0.6,0.65,0.7,0.75,0.8,1},{"F","D","C","C+","B-","B","B+","A-","A","A+"}))))</f>
        <v/>
      </c>
      <c r="D540" s="99" t="str">
        <f>IF(COUNT($A540)=0,"",IF(B540="","--",IF(B540="3E","3E",LOOKUP(B540/D$2,{0,0.4,0.45,0.5,0.55,0.6,0.65,0.7,0.75,0.8,1},{0,2,2.25,2.5,2.75,3,3.25,3.5,3.75,4}))))</f>
        <v/>
      </c>
      <c r="E540" s="5" t="str">
        <f>IF(COUNT($A540)=0,"",IF($A540&lt;&gt;DR!$B542,"ERR",DR!R542))</f>
        <v/>
      </c>
      <c r="F540" s="2" t="str">
        <f>IF(COUNT($A540)=0,"",IF(E540="3E","3E",IF(E540="","I",LOOKUP(E540/G$2,{0,0.4,0.45,0.5,0.55,0.6,0.65,0.7,0.75,0.8,1},{"F","D","C","C+","B-","B","B+","A-","A","A+"}))))</f>
        <v/>
      </c>
      <c r="G540" s="99" t="str">
        <f>IF(COUNT($A540)=0,"",IF(E540="","--",IF(E540="3E","3E",LOOKUP(E540/G$2,{0,0.4,0.45,0.5,0.55,0.6,0.65,0.7,0.75,0.8,1},{0,2,2.25,2.5,2.75,3,3.25,3.5,3.75,4}))))</f>
        <v/>
      </c>
      <c r="H540" s="5" t="str">
        <f>IF(COUNT($A540)=0,"",IF($A540&lt;&gt;DR!$B542,"ERR",DR!Z542))</f>
        <v/>
      </c>
      <c r="I540" s="2" t="str">
        <f>IF(COUNT($A540)=0,"",IF(H540="3E","3E",IF(H540="","I",LOOKUP(H540/J$2,{0,0.4,0.45,0.5,0.55,0.6,0.65,0.7,0.75,0.8,1},{"F","D","C","C+","B-","B","B+","A-","A","A+"}))))</f>
        <v/>
      </c>
      <c r="J540" s="99" t="str">
        <f>IF(COUNT($A540)=0,"",IF(H540="","--",IF(H540="3E","3E",LOOKUP(H540/J$2,{0,0.4,0.45,0.5,0.55,0.6,0.65,0.7,0.75,0.8,1},{0,2,2.25,2.5,2.75,3,3.25,3.5,3.75,4}))))</f>
        <v/>
      </c>
      <c r="K540" s="5" t="str">
        <f>IF(COUNT($A540)=0,"",IF($A540&lt;&gt;DR!$B542,"ERR",DR!AH542))</f>
        <v/>
      </c>
      <c r="L540" s="2" t="str">
        <f>IF(COUNT($A540)=0,"",IF(K540="3E","3E",IF(K540="","I",LOOKUP(K540/M$2,{0,0.4,0.45,0.5,0.55,0.6,0.65,0.7,0.75,0.8,1},{"F","D","C","C+","B-","B","B+","A-","A","A+"}))))</f>
        <v/>
      </c>
      <c r="M540" s="99" t="str">
        <f>IF(COUNT($A540)=0,"",IF(K540="","--",IF(K540="3E","3E",LOOKUP(K540/M$2,{0,0.4,0.45,0.5,0.55,0.6,0.65,0.7,0.75,0.8,1},{0,2,2.25,2.5,2.75,3,3.25,3.5,3.75,4}))))</f>
        <v/>
      </c>
      <c r="N540" s="5" t="str">
        <f>IF(COUNT($A540)=0,"",IF($A540&lt;&gt;DR!$B542,"ERR",DR!AP542))</f>
        <v/>
      </c>
      <c r="O540" s="2" t="str">
        <f>IF(COUNT($A540)=0,"",IF(N540="3E","3E",IF(N540="","I",LOOKUP(N540/P$2,{0,0.4,0.45,0.5,0.55,0.6,0.65,0.7,0.75,0.8,1},{"F","D","C","C+","B-","B","B+","A-","A","A+"}))))</f>
        <v/>
      </c>
      <c r="P540" s="99" t="str">
        <f>IF(COUNT($A540)=0,"",IF(N540="","--",IF(N540="3E","3E",LOOKUP(N540/P$2,{0,0.4,0.45,0.5,0.55,0.6,0.65,0.7,0.75,0.8,1},{0,2,2.25,2.5,2.75,3,3.25,3.5,3.75,4}))))</f>
        <v/>
      </c>
      <c r="Q540" s="5" t="str">
        <f>IF(COUNT($A540)=0,"",IF($A540&lt;&gt;DR!$B542,"ERR",DR!AX542))</f>
        <v/>
      </c>
      <c r="R540" s="2" t="str">
        <f>IF(COUNT($A540)=0,"",IF(Q540="3E","3E",IF(Q540="","I",LOOKUP(Q540/S$2,{0,0.4,0.45,0.5,0.55,0.6,0.65,0.7,0.75,0.8,1},{"F","D","C","C+","B-","B","B+","A-","A","A+"}))))</f>
        <v/>
      </c>
      <c r="S540" s="99" t="str">
        <f>IF(COUNT($A540)=0,"",IF(Q540="","--",IF(Q540="3E","3E",LOOKUP(Q540/S$2,{0,0.4,0.45,0.5,0.55,0.6,0.65,0.7,0.75,0.8,1},{0,2,2.25,2.5,2.75,3,3.25,3.5,3.75,4}))))</f>
        <v/>
      </c>
      <c r="T540" s="5" t="str">
        <f>IF(OR(COUNT($A540)=0,DR!BZ542=""),"",IF($A540&lt;&gt;DR!$B542,"ERR",DR!BZ542))</f>
        <v/>
      </c>
      <c r="U540" s="2" t="str">
        <f>IF(COUNT($A540)=0,"",IF(T540="3E","3E",IF(T540="","I",LOOKUP(T540/V$2,{0,0.4,0.45,0.5,0.55,0.6,0.65,0.7,0.75,0.8,1},{"F","D","C","C+","B-","B","B+","A-","A","A+"}))))</f>
        <v/>
      </c>
      <c r="V540" s="99" t="str">
        <f>IF(COUNT($A540)=0,"",IF(T540="","--",IF(T540="3E","3E",LOOKUP(T540/V$2,{0,0.4,0.45,0.5,0.55,0.6,0.65,0.7,0.75,0.8,1},{0,2,2.25,2.5,2.75,3,3.25,3.5,3.75,4}))))</f>
        <v/>
      </c>
      <c r="W540" s="5" t="str">
        <f>IF(COUNT($A540)=0,"",IF($A540&lt;&gt;DR!$B542,"ERR",IF(DR!$A542="IM",DR!CL542,DR!CK542)))</f>
        <v/>
      </c>
      <c r="X540" s="2" t="str">
        <f>IF(COUNT($A540)=0,"",IF(W540="3E","3E",IF(W540="","I",LOOKUP(W540/Y$2,{0,0.4,0.45,0.5,0.55,0.6,0.65,0.7,0.75,0.8,1},{"F","D","C","C+","B-","B","B+","A-","A","A+"}))))</f>
        <v/>
      </c>
      <c r="Y540" s="99" t="str">
        <f>IF(COUNT($A540)=0,"",IF(W540="","--",IF(W540="3E","3E",LOOKUP(W540/Y$2,{0,0.4,0.45,0.5,0.55,0.6,0.65,0.7,0.75,0.8,1},{0,2,2.25,2.5,2.75,3,3.25,3.5,3.75,4}))))</f>
        <v/>
      </c>
      <c r="Z540" s="5" t="str">
        <f>IF(COUNT($A540)=0,"",IF($A540&lt;&gt;DR!$B542,"ERR",DR!BF542))</f>
        <v/>
      </c>
      <c r="AA540" s="2" t="str">
        <f>IF(COUNT($A540)=0,"",IF(Z540="3E","3E",IF(Z540="","I",LOOKUP(Z540/AB$2,{0,0.4,0.45,0.5,0.55,0.6,0.65,0.7,0.75,0.8,1},{"F","D","C","C+","B-","B","B+","A-","A","A+"}))))</f>
        <v/>
      </c>
      <c r="AB540" s="99" t="str">
        <f>IF(COUNT($A540)=0,"",IF(Z540="","--",IF(Z540="3E","3E",LOOKUP(Z540/AB$2,{0,0.4,0.45,0.5,0.55,0.6,0.65,0.7,0.75,0.8,1},{0,2,2.25,2.5,2.75,3,3.25,3.5,3.75,4}))))</f>
        <v/>
      </c>
      <c r="AC540" s="5" t="str">
        <f>IF(COUNT($A540)=0,"",IF($A540&lt;&gt;DR!$B542,"ERR",DR!BG542))</f>
        <v/>
      </c>
      <c r="AD540" s="2" t="str">
        <f>IF(COUNT($A540)=0,"",IF(AC540="3E","3E",IF(AC540="","I",LOOKUP(AC540/AE$2,{0,0.4,0.45,0.5,0.55,0.6,0.65,0.7,0.75,0.8,1},{"F","D","C","C+","B-","B","B+","A-","A","A+"}))))</f>
        <v/>
      </c>
      <c r="AE540" s="99" t="str">
        <f>IF(COUNT($A540)=0,"",IF(AC540="","--",IF(AC540="3E","3E",LOOKUP(AC540/AE$2,{0,0.4,0.45,0.5,0.55,0.6,0.65,0.7,0.75,0.8,1},{0,2,2.25,2.5,2.75,3,3.25,3.5,3.75,4}))))</f>
        <v/>
      </c>
      <c r="AF540" s="5" t="str">
        <f>IF(COUNT($A540)=0,"",IF($A540&lt;&gt;DR!$B542,"ERR",DR!BQ542))</f>
        <v/>
      </c>
      <c r="AG540" s="2" t="str">
        <f>IF(COUNT($A540)=0,"",IF(AF540="3E","3E",IF(AF540="","I",LOOKUP(AF540/AH$2,{0,0.4,0.45,0.5,0.55,0.6,0.65,0.7,0.75,0.8,1},{"F","D","C","C+","B-","B","B+","A-","A","A+"}))))</f>
        <v/>
      </c>
      <c r="AH540" s="99" t="str">
        <f>IF(COUNT($A540)=0,"",IF(AF540="","--",IF(AF540="3E","3E",LOOKUP(AF540/AH$2,{0,0.4,0.45,0.5,0.55,0.6,0.65,0.7,0.75,0.8,1},{0,2,2.25,2.5,2.75,3,3.25,3.5,3.75,4}))))</f>
        <v/>
      </c>
      <c r="AI540" s="5" t="str">
        <f>IF(COUNT($A540)=0,"",IF($A540&lt;&gt;DR!$B542,"ERR",DR!BY542))</f>
        <v/>
      </c>
      <c r="AJ540" s="2" t="str">
        <f>IF(COUNT($A540)=0,"",IF(AI540="3E","3E",IF(AI540="","I",LOOKUP(AI540/AK$2,{0,0.4,0.45,0.5,0.55,0.6,0.65,0.7,0.75,0.8,1},{"F","D","C","C+","B-","B","B+","A-","A","A+"}))))</f>
        <v/>
      </c>
      <c r="AK540" s="103" t="str">
        <f>IF(COUNT($A540)=0,"",IF(AI540="","--",IF(AI540="3E","3E",LOOKUP(AI540/AK$2,{0,0.4,0.45,0.5,0.55,0.6,0.65,0.7,0.75,0.8,1},{0,2,2.25,2.5,2.75,3,3.25,3.5,3.75,4}))))</f>
        <v/>
      </c>
      <c r="AL540" s="94" t="str">
        <f>IFERROR(IF(COUNT($A540)=0,"",IF(COUNT(W540)=0,"--",IF(COUNTIF(B540:AK540,"3E")&gt;0,"3E",SUM(IF(D540&gt;=2,D540*$D$3),IF(G540&gt;=2,G540*$G$3),IF(J540&gt;=2,J540*$J$3),IF(M540&gt;=2,M540*$M$3),IF(P540&gt;=2,P540*$P$3),IF(S540&gt;=2,S540*$S$3),IF(V540&gt;=2,V540*$V$3),IF(Y540&gt;=2,Y540*$Y$3),IF(AB540&gt;=2,AB540*$AB$3),IF(AE540&gt;=2,AE540*$AE$3),IF(AH540&gt;=2,AH540*$AH$3),IF(AK540&gt;=2,AK540*$AK$3))))),"")</f>
        <v/>
      </c>
      <c r="AM540" s="4" t="str">
        <f>IF(COUNT($A540)=0,"",IF(COUNT(W540)=0,"--",IF(COUNTIF(B540:Y540,"3E")&gt;0,"3E",TRUNC(SUM(IF(N(D540)&gt;=2,D$3*D540,0),IF(N(G540)&gt;=2,G$3*G540,0),IF(N(J540)&gt;=2,J$3*J540,0),IF(N(M540)&gt;=2,M$3*M540,0),IF(N(P540)&gt;=2,P$3*P540,0),IF(N(S540)&gt;=2,S$3*S540,0),IF(N(AB540)&gt;=2,AB$3*AB540,0),IF(N(AE540)&gt;=2,AE$3*AE540,0),IF(N(AH540)&gt;=2,AH$3*AH540,0),IF(N(V540)&gt;=2,V$3*V540,0),IF(N(Y540)&gt;=2,Y$3*Y540,0))/TCP,3))))</f>
        <v/>
      </c>
      <c r="AN540" s="2" t="str">
        <f>IFERROR(IF(COUNT($A540)=0,"",IF(COUNT(W540)=0,"--",IF(COUNTIF(B540:AK540,"3E")&gt;0,"3E",SUM(IF(D540&gt;=2,$D$3),IF(G540&gt;=2,$G$3),IF(J540&gt;=2,$J$3),IF(M540&gt;=2,$M$3),IF(P540&gt;=2,$P$3),IF(S540&gt;=2,$S$3),IF(V540&gt;=2,$V$3),IF(Y540&gt;=2,$Y$3),IF(AB540&gt;=2,$AB$3),IF(AE540&gt;=2,$AE$3),IF(AH540&gt;=2,$AH$3),IF(AK540&gt;=2,$AK$3))))),"")</f>
        <v/>
      </c>
      <c r="AO540" s="2" t="str">
        <f>IF(AM540="3E","3E",IF(COUNT($A540)=0,"",IF(COUNT(AK540)=0,"I",LOOKUP(AM540,{0,2,2.25,2.5,2.75,3,3.25,3.5,3.75,4},{"F","D","C","C+","B-","B","B+","A-","A","A+"}))))</f>
        <v/>
      </c>
      <c r="AP540" s="2" t="str">
        <f>IF(AM540="3E","3E",IF(OR(COUNT($A540)=0,COUNT(W540)=0),"",IF(AND(Y540&gt;=2,AM540&gt;=2,AN540&gt;=28),"PASS","FAIL")))</f>
        <v/>
      </c>
      <c r="AQ540" s="2" t="str">
        <f>IF(COUNT($A540)=0,"",IF(AP540="3E","3E",IF(AP540="PASS",CONCATENATE(IF(N(D540)&lt;2,"411F,",""),IF(N(G540)&lt;2,"412F,",""),IF(N(J540)&lt;2,"413F,",""),IF(N(M540)&lt;2,"421F,",""),IF(N(P540)&lt;2,"422F,",""),IF(N(S540)&lt;2,"423F,",""),IF(N(AB540)&lt;2,"431F,",""),IF(N(AE540)&lt;2,"432F,",""),IF(N(AH540)&lt;2,"433F,","")),"")))</f>
        <v/>
      </c>
      <c r="AR540" s="6" t="str">
        <f t="shared" si="9"/>
        <v/>
      </c>
    </row>
    <row r="541" spans="1:44" ht="18.95" customHeight="1" x14ac:dyDescent="0.25">
      <c r="A541" s="93" t="str">
        <f>IF(DR!$B543="","",DR!$B543)</f>
        <v/>
      </c>
      <c r="B541" s="5" t="str">
        <f>IF(COUNT($A541)=0,"",IF($A541&lt;&gt;DR!$B543,"ERR",DR!J543))</f>
        <v/>
      </c>
      <c r="C541" s="2" t="str">
        <f>IF(COUNT($A541)=0,"",IF(B541="3E","3E",IF(B541="","I",LOOKUP(B541/D$2,{0,0.4,0.45,0.5,0.55,0.6,0.65,0.7,0.75,0.8,1},{"F","D","C","C+","B-","B","B+","A-","A","A+"}))))</f>
        <v/>
      </c>
      <c r="D541" s="99" t="str">
        <f>IF(COUNT($A541)=0,"",IF(B541="","--",IF(B541="3E","3E",LOOKUP(B541/D$2,{0,0.4,0.45,0.5,0.55,0.6,0.65,0.7,0.75,0.8,1},{0,2,2.25,2.5,2.75,3,3.25,3.5,3.75,4}))))</f>
        <v/>
      </c>
      <c r="E541" s="5" t="str">
        <f>IF(COUNT($A541)=0,"",IF($A541&lt;&gt;DR!$B543,"ERR",DR!R543))</f>
        <v/>
      </c>
      <c r="F541" s="2" t="str">
        <f>IF(COUNT($A541)=0,"",IF(E541="3E","3E",IF(E541="","I",LOOKUP(E541/G$2,{0,0.4,0.45,0.5,0.55,0.6,0.65,0.7,0.75,0.8,1},{"F","D","C","C+","B-","B","B+","A-","A","A+"}))))</f>
        <v/>
      </c>
      <c r="G541" s="99" t="str">
        <f>IF(COUNT($A541)=0,"",IF(E541="","--",IF(E541="3E","3E",LOOKUP(E541/G$2,{0,0.4,0.45,0.5,0.55,0.6,0.65,0.7,0.75,0.8,1},{0,2,2.25,2.5,2.75,3,3.25,3.5,3.75,4}))))</f>
        <v/>
      </c>
      <c r="H541" s="5" t="str">
        <f>IF(COUNT($A541)=0,"",IF($A541&lt;&gt;DR!$B543,"ERR",DR!Z543))</f>
        <v/>
      </c>
      <c r="I541" s="2" t="str">
        <f>IF(COUNT($A541)=0,"",IF(H541="3E","3E",IF(H541="","I",LOOKUP(H541/J$2,{0,0.4,0.45,0.5,0.55,0.6,0.65,0.7,0.75,0.8,1},{"F","D","C","C+","B-","B","B+","A-","A","A+"}))))</f>
        <v/>
      </c>
      <c r="J541" s="99" t="str">
        <f>IF(COUNT($A541)=0,"",IF(H541="","--",IF(H541="3E","3E",LOOKUP(H541/J$2,{0,0.4,0.45,0.5,0.55,0.6,0.65,0.7,0.75,0.8,1},{0,2,2.25,2.5,2.75,3,3.25,3.5,3.75,4}))))</f>
        <v/>
      </c>
      <c r="K541" s="5" t="str">
        <f>IF(COUNT($A541)=0,"",IF($A541&lt;&gt;DR!$B543,"ERR",DR!AH543))</f>
        <v/>
      </c>
      <c r="L541" s="2" t="str">
        <f>IF(COUNT($A541)=0,"",IF(K541="3E","3E",IF(K541="","I",LOOKUP(K541/M$2,{0,0.4,0.45,0.5,0.55,0.6,0.65,0.7,0.75,0.8,1},{"F","D","C","C+","B-","B","B+","A-","A","A+"}))))</f>
        <v/>
      </c>
      <c r="M541" s="99" t="str">
        <f>IF(COUNT($A541)=0,"",IF(K541="","--",IF(K541="3E","3E",LOOKUP(K541/M$2,{0,0.4,0.45,0.5,0.55,0.6,0.65,0.7,0.75,0.8,1},{0,2,2.25,2.5,2.75,3,3.25,3.5,3.75,4}))))</f>
        <v/>
      </c>
      <c r="N541" s="5" t="str">
        <f>IF(COUNT($A541)=0,"",IF($A541&lt;&gt;DR!$B543,"ERR",DR!AP543))</f>
        <v/>
      </c>
      <c r="O541" s="2" t="str">
        <f>IF(COUNT($A541)=0,"",IF(N541="3E","3E",IF(N541="","I",LOOKUP(N541/P$2,{0,0.4,0.45,0.5,0.55,0.6,0.65,0.7,0.75,0.8,1},{"F","D","C","C+","B-","B","B+","A-","A","A+"}))))</f>
        <v/>
      </c>
      <c r="P541" s="99" t="str">
        <f>IF(COUNT($A541)=0,"",IF(N541="","--",IF(N541="3E","3E",LOOKUP(N541/P$2,{0,0.4,0.45,0.5,0.55,0.6,0.65,0.7,0.75,0.8,1},{0,2,2.25,2.5,2.75,3,3.25,3.5,3.75,4}))))</f>
        <v/>
      </c>
      <c r="Q541" s="5" t="str">
        <f>IF(COUNT($A541)=0,"",IF($A541&lt;&gt;DR!$B543,"ERR",DR!AX543))</f>
        <v/>
      </c>
      <c r="R541" s="2" t="str">
        <f>IF(COUNT($A541)=0,"",IF(Q541="3E","3E",IF(Q541="","I",LOOKUP(Q541/S$2,{0,0.4,0.45,0.5,0.55,0.6,0.65,0.7,0.75,0.8,1},{"F","D","C","C+","B-","B","B+","A-","A","A+"}))))</f>
        <v/>
      </c>
      <c r="S541" s="99" t="str">
        <f>IF(COUNT($A541)=0,"",IF(Q541="","--",IF(Q541="3E","3E",LOOKUP(Q541/S$2,{0,0.4,0.45,0.5,0.55,0.6,0.65,0.7,0.75,0.8,1},{0,2,2.25,2.5,2.75,3,3.25,3.5,3.75,4}))))</f>
        <v/>
      </c>
      <c r="T541" s="5" t="str">
        <f>IF(OR(COUNT($A541)=0,DR!BZ543=""),"",IF($A541&lt;&gt;DR!$B543,"ERR",DR!BZ543))</f>
        <v/>
      </c>
      <c r="U541" s="2" t="str">
        <f>IF(COUNT($A541)=0,"",IF(T541="3E","3E",IF(T541="","I",LOOKUP(T541/V$2,{0,0.4,0.45,0.5,0.55,0.6,0.65,0.7,0.75,0.8,1},{"F","D","C","C+","B-","B","B+","A-","A","A+"}))))</f>
        <v/>
      </c>
      <c r="V541" s="99" t="str">
        <f>IF(COUNT($A541)=0,"",IF(T541="","--",IF(T541="3E","3E",LOOKUP(T541/V$2,{0,0.4,0.45,0.5,0.55,0.6,0.65,0.7,0.75,0.8,1},{0,2,2.25,2.5,2.75,3,3.25,3.5,3.75,4}))))</f>
        <v/>
      </c>
      <c r="W541" s="5" t="str">
        <f>IF(COUNT($A541)=0,"",IF($A541&lt;&gt;DR!$B543,"ERR",IF(DR!$A543="IM",DR!CL543,DR!CK543)))</f>
        <v/>
      </c>
      <c r="X541" s="2" t="str">
        <f>IF(COUNT($A541)=0,"",IF(W541="3E","3E",IF(W541="","I",LOOKUP(W541/Y$2,{0,0.4,0.45,0.5,0.55,0.6,0.65,0.7,0.75,0.8,1},{"F","D","C","C+","B-","B","B+","A-","A","A+"}))))</f>
        <v/>
      </c>
      <c r="Y541" s="99" t="str">
        <f>IF(COUNT($A541)=0,"",IF(W541="","--",IF(W541="3E","3E",LOOKUP(W541/Y$2,{0,0.4,0.45,0.5,0.55,0.6,0.65,0.7,0.75,0.8,1},{0,2,2.25,2.5,2.75,3,3.25,3.5,3.75,4}))))</f>
        <v/>
      </c>
      <c r="Z541" s="5" t="str">
        <f>IF(COUNT($A541)=0,"",IF($A541&lt;&gt;DR!$B543,"ERR",DR!BF543))</f>
        <v/>
      </c>
      <c r="AA541" s="2" t="str">
        <f>IF(COUNT($A541)=0,"",IF(Z541="3E","3E",IF(Z541="","I",LOOKUP(Z541/AB$2,{0,0.4,0.45,0.5,0.55,0.6,0.65,0.7,0.75,0.8,1},{"F","D","C","C+","B-","B","B+","A-","A","A+"}))))</f>
        <v/>
      </c>
      <c r="AB541" s="99" t="str">
        <f>IF(COUNT($A541)=0,"",IF(Z541="","--",IF(Z541="3E","3E",LOOKUP(Z541/AB$2,{0,0.4,0.45,0.5,0.55,0.6,0.65,0.7,0.75,0.8,1},{0,2,2.25,2.5,2.75,3,3.25,3.5,3.75,4}))))</f>
        <v/>
      </c>
      <c r="AC541" s="5" t="str">
        <f>IF(COUNT($A541)=0,"",IF($A541&lt;&gt;DR!$B543,"ERR",DR!BG543))</f>
        <v/>
      </c>
      <c r="AD541" s="2" t="str">
        <f>IF(COUNT($A541)=0,"",IF(AC541="3E","3E",IF(AC541="","I",LOOKUP(AC541/AE$2,{0,0.4,0.45,0.5,0.55,0.6,0.65,0.7,0.75,0.8,1},{"F","D","C","C+","B-","B","B+","A-","A","A+"}))))</f>
        <v/>
      </c>
      <c r="AE541" s="99" t="str">
        <f>IF(COUNT($A541)=0,"",IF(AC541="","--",IF(AC541="3E","3E",LOOKUP(AC541/AE$2,{0,0.4,0.45,0.5,0.55,0.6,0.65,0.7,0.75,0.8,1},{0,2,2.25,2.5,2.75,3,3.25,3.5,3.75,4}))))</f>
        <v/>
      </c>
      <c r="AF541" s="5" t="str">
        <f>IF(COUNT($A541)=0,"",IF($A541&lt;&gt;DR!$B543,"ERR",DR!BQ543))</f>
        <v/>
      </c>
      <c r="AG541" s="2" t="str">
        <f>IF(COUNT($A541)=0,"",IF(AF541="3E","3E",IF(AF541="","I",LOOKUP(AF541/AH$2,{0,0.4,0.45,0.5,0.55,0.6,0.65,0.7,0.75,0.8,1},{"F","D","C","C+","B-","B","B+","A-","A","A+"}))))</f>
        <v/>
      </c>
      <c r="AH541" s="99" t="str">
        <f>IF(COUNT($A541)=0,"",IF(AF541="","--",IF(AF541="3E","3E",LOOKUP(AF541/AH$2,{0,0.4,0.45,0.5,0.55,0.6,0.65,0.7,0.75,0.8,1},{0,2,2.25,2.5,2.75,3,3.25,3.5,3.75,4}))))</f>
        <v/>
      </c>
      <c r="AI541" s="5" t="str">
        <f>IF(COUNT($A541)=0,"",IF($A541&lt;&gt;DR!$B543,"ERR",DR!BY543))</f>
        <v/>
      </c>
      <c r="AJ541" s="2" t="str">
        <f>IF(COUNT($A541)=0,"",IF(AI541="3E","3E",IF(AI541="","I",LOOKUP(AI541/AK$2,{0,0.4,0.45,0.5,0.55,0.6,0.65,0.7,0.75,0.8,1},{"F","D","C","C+","B-","B","B+","A-","A","A+"}))))</f>
        <v/>
      </c>
      <c r="AK541" s="103" t="str">
        <f>IF(COUNT($A541)=0,"",IF(AI541="","--",IF(AI541="3E","3E",LOOKUP(AI541/AK$2,{0,0.4,0.45,0.5,0.55,0.6,0.65,0.7,0.75,0.8,1},{0,2,2.25,2.5,2.75,3,3.25,3.5,3.75,4}))))</f>
        <v/>
      </c>
      <c r="AL541" s="94" t="str">
        <f>IFERROR(IF(COUNT($A541)=0,"",IF(COUNT(W541)=0,"--",IF(COUNTIF(B541:AK541,"3E")&gt;0,"3E",SUM(IF(D541&gt;=2,D541*$D$3),IF(G541&gt;=2,G541*$G$3),IF(J541&gt;=2,J541*$J$3),IF(M541&gt;=2,M541*$M$3),IF(P541&gt;=2,P541*$P$3),IF(S541&gt;=2,S541*$S$3),IF(V541&gt;=2,V541*$V$3),IF(Y541&gt;=2,Y541*$Y$3),IF(AB541&gt;=2,AB541*$AB$3),IF(AE541&gt;=2,AE541*$AE$3),IF(AH541&gt;=2,AH541*$AH$3),IF(AK541&gt;=2,AK541*$AK$3))))),"")</f>
        <v/>
      </c>
      <c r="AM541" s="4" t="str">
        <f>IF(COUNT($A541)=0,"",IF(COUNT(W541)=0,"--",IF(COUNTIF(B541:Y541,"3E")&gt;0,"3E",TRUNC(SUM(IF(N(D541)&gt;=2,D$3*D541,0),IF(N(G541)&gt;=2,G$3*G541,0),IF(N(J541)&gt;=2,J$3*J541,0),IF(N(M541)&gt;=2,M$3*M541,0),IF(N(P541)&gt;=2,P$3*P541,0),IF(N(S541)&gt;=2,S$3*S541,0),IF(N(AB541)&gt;=2,AB$3*AB541,0),IF(N(AE541)&gt;=2,AE$3*AE541,0),IF(N(AH541)&gt;=2,AH$3*AH541,0),IF(N(V541)&gt;=2,V$3*V541,0),IF(N(Y541)&gt;=2,Y$3*Y541,0))/TCP,3))))</f>
        <v/>
      </c>
      <c r="AN541" s="2" t="str">
        <f>IFERROR(IF(COUNT($A541)=0,"",IF(COUNT(W541)=0,"--",IF(COUNTIF(B541:AK541,"3E")&gt;0,"3E",SUM(IF(D541&gt;=2,$D$3),IF(G541&gt;=2,$G$3),IF(J541&gt;=2,$J$3),IF(M541&gt;=2,$M$3),IF(P541&gt;=2,$P$3),IF(S541&gt;=2,$S$3),IF(V541&gt;=2,$V$3),IF(Y541&gt;=2,$Y$3),IF(AB541&gt;=2,$AB$3),IF(AE541&gt;=2,$AE$3),IF(AH541&gt;=2,$AH$3),IF(AK541&gt;=2,$AK$3))))),"")</f>
        <v/>
      </c>
      <c r="AO541" s="2" t="str">
        <f>IF(AM541="3E","3E",IF(COUNT($A541)=0,"",IF(COUNT(AK541)=0,"I",LOOKUP(AM541,{0,2,2.25,2.5,2.75,3,3.25,3.5,3.75,4},{"F","D","C","C+","B-","B","B+","A-","A","A+"}))))</f>
        <v/>
      </c>
      <c r="AP541" s="2" t="str">
        <f>IF(AM541="3E","3E",IF(OR(COUNT($A541)=0,COUNT(W541)=0),"",IF(AND(Y541&gt;=2,AM541&gt;=2,AN541&gt;=28),"PASS","FAIL")))</f>
        <v/>
      </c>
      <c r="AQ541" s="2" t="str">
        <f>IF(COUNT($A541)=0,"",IF(AP541="3E","3E",IF(AP541="PASS",CONCATENATE(IF(N(D541)&lt;2,"411F,",""),IF(N(G541)&lt;2,"412F,",""),IF(N(J541)&lt;2,"413F,",""),IF(N(M541)&lt;2,"421F,",""),IF(N(P541)&lt;2,"422F,",""),IF(N(S541)&lt;2,"423F,",""),IF(N(AB541)&lt;2,"431F,",""),IF(N(AE541)&lt;2,"432F,",""),IF(N(AH541)&lt;2,"433F,","")),"")))</f>
        <v/>
      </c>
      <c r="AR541" s="6" t="str">
        <f t="shared" si="9"/>
        <v/>
      </c>
    </row>
    <row r="542" spans="1:44" ht="18.95" customHeight="1" x14ac:dyDescent="0.25">
      <c r="A542" s="93" t="str">
        <f>IF(DR!$B544="","",DR!$B544)</f>
        <v/>
      </c>
      <c r="B542" s="5" t="str">
        <f>IF(COUNT($A542)=0,"",IF($A542&lt;&gt;DR!$B544,"ERR",DR!J544))</f>
        <v/>
      </c>
      <c r="C542" s="2" t="str">
        <f>IF(COUNT($A542)=0,"",IF(B542="3E","3E",IF(B542="","I",LOOKUP(B542/D$2,{0,0.4,0.45,0.5,0.55,0.6,0.65,0.7,0.75,0.8,1},{"F","D","C","C+","B-","B","B+","A-","A","A+"}))))</f>
        <v/>
      </c>
      <c r="D542" s="99" t="str">
        <f>IF(COUNT($A542)=0,"",IF(B542="","--",IF(B542="3E","3E",LOOKUP(B542/D$2,{0,0.4,0.45,0.5,0.55,0.6,0.65,0.7,0.75,0.8,1},{0,2,2.25,2.5,2.75,3,3.25,3.5,3.75,4}))))</f>
        <v/>
      </c>
      <c r="E542" s="5" t="str">
        <f>IF(COUNT($A542)=0,"",IF($A542&lt;&gt;DR!$B544,"ERR",DR!R544))</f>
        <v/>
      </c>
      <c r="F542" s="2" t="str">
        <f>IF(COUNT($A542)=0,"",IF(E542="3E","3E",IF(E542="","I",LOOKUP(E542/G$2,{0,0.4,0.45,0.5,0.55,0.6,0.65,0.7,0.75,0.8,1},{"F","D","C","C+","B-","B","B+","A-","A","A+"}))))</f>
        <v/>
      </c>
      <c r="G542" s="99" t="str">
        <f>IF(COUNT($A542)=0,"",IF(E542="","--",IF(E542="3E","3E",LOOKUP(E542/G$2,{0,0.4,0.45,0.5,0.55,0.6,0.65,0.7,0.75,0.8,1},{0,2,2.25,2.5,2.75,3,3.25,3.5,3.75,4}))))</f>
        <v/>
      </c>
      <c r="H542" s="5" t="str">
        <f>IF(COUNT($A542)=0,"",IF($A542&lt;&gt;DR!$B544,"ERR",DR!Z544))</f>
        <v/>
      </c>
      <c r="I542" s="2" t="str">
        <f>IF(COUNT($A542)=0,"",IF(H542="3E","3E",IF(H542="","I",LOOKUP(H542/J$2,{0,0.4,0.45,0.5,0.55,0.6,0.65,0.7,0.75,0.8,1},{"F","D","C","C+","B-","B","B+","A-","A","A+"}))))</f>
        <v/>
      </c>
      <c r="J542" s="99" t="str">
        <f>IF(COUNT($A542)=0,"",IF(H542="","--",IF(H542="3E","3E",LOOKUP(H542/J$2,{0,0.4,0.45,0.5,0.55,0.6,0.65,0.7,0.75,0.8,1},{0,2,2.25,2.5,2.75,3,3.25,3.5,3.75,4}))))</f>
        <v/>
      </c>
      <c r="K542" s="5" t="str">
        <f>IF(COUNT($A542)=0,"",IF($A542&lt;&gt;DR!$B544,"ERR",DR!AH544))</f>
        <v/>
      </c>
      <c r="L542" s="2" t="str">
        <f>IF(COUNT($A542)=0,"",IF(K542="3E","3E",IF(K542="","I",LOOKUP(K542/M$2,{0,0.4,0.45,0.5,0.55,0.6,0.65,0.7,0.75,0.8,1},{"F","D","C","C+","B-","B","B+","A-","A","A+"}))))</f>
        <v/>
      </c>
      <c r="M542" s="99" t="str">
        <f>IF(COUNT($A542)=0,"",IF(K542="","--",IF(K542="3E","3E",LOOKUP(K542/M$2,{0,0.4,0.45,0.5,0.55,0.6,0.65,0.7,0.75,0.8,1},{0,2,2.25,2.5,2.75,3,3.25,3.5,3.75,4}))))</f>
        <v/>
      </c>
      <c r="N542" s="5" t="str">
        <f>IF(COUNT($A542)=0,"",IF($A542&lt;&gt;DR!$B544,"ERR",DR!AP544))</f>
        <v/>
      </c>
      <c r="O542" s="2" t="str">
        <f>IF(COUNT($A542)=0,"",IF(N542="3E","3E",IF(N542="","I",LOOKUP(N542/P$2,{0,0.4,0.45,0.5,0.55,0.6,0.65,0.7,0.75,0.8,1},{"F","D","C","C+","B-","B","B+","A-","A","A+"}))))</f>
        <v/>
      </c>
      <c r="P542" s="99" t="str">
        <f>IF(COUNT($A542)=0,"",IF(N542="","--",IF(N542="3E","3E",LOOKUP(N542/P$2,{0,0.4,0.45,0.5,0.55,0.6,0.65,0.7,0.75,0.8,1},{0,2,2.25,2.5,2.75,3,3.25,3.5,3.75,4}))))</f>
        <v/>
      </c>
      <c r="Q542" s="5" t="str">
        <f>IF(COUNT($A542)=0,"",IF($A542&lt;&gt;DR!$B544,"ERR",DR!AX544))</f>
        <v/>
      </c>
      <c r="R542" s="2" t="str">
        <f>IF(COUNT($A542)=0,"",IF(Q542="3E","3E",IF(Q542="","I",LOOKUP(Q542/S$2,{0,0.4,0.45,0.5,0.55,0.6,0.65,0.7,0.75,0.8,1},{"F","D","C","C+","B-","B","B+","A-","A","A+"}))))</f>
        <v/>
      </c>
      <c r="S542" s="99" t="str">
        <f>IF(COUNT($A542)=0,"",IF(Q542="","--",IF(Q542="3E","3E",LOOKUP(Q542/S$2,{0,0.4,0.45,0.5,0.55,0.6,0.65,0.7,0.75,0.8,1},{0,2,2.25,2.5,2.75,3,3.25,3.5,3.75,4}))))</f>
        <v/>
      </c>
      <c r="T542" s="5" t="str">
        <f>IF(OR(COUNT($A542)=0,DR!BZ544=""),"",IF($A542&lt;&gt;DR!$B544,"ERR",DR!BZ544))</f>
        <v/>
      </c>
      <c r="U542" s="2" t="str">
        <f>IF(COUNT($A542)=0,"",IF(T542="3E","3E",IF(T542="","I",LOOKUP(T542/V$2,{0,0.4,0.45,0.5,0.55,0.6,0.65,0.7,0.75,0.8,1},{"F","D","C","C+","B-","B","B+","A-","A","A+"}))))</f>
        <v/>
      </c>
      <c r="V542" s="99" t="str">
        <f>IF(COUNT($A542)=0,"",IF(T542="","--",IF(T542="3E","3E",LOOKUP(T542/V$2,{0,0.4,0.45,0.5,0.55,0.6,0.65,0.7,0.75,0.8,1},{0,2,2.25,2.5,2.75,3,3.25,3.5,3.75,4}))))</f>
        <v/>
      </c>
      <c r="W542" s="5" t="str">
        <f>IF(COUNT($A542)=0,"",IF($A542&lt;&gt;DR!$B544,"ERR",IF(DR!$A544="IM",DR!CL544,DR!CK544)))</f>
        <v/>
      </c>
      <c r="X542" s="2" t="str">
        <f>IF(COUNT($A542)=0,"",IF(W542="3E","3E",IF(W542="","I",LOOKUP(W542/Y$2,{0,0.4,0.45,0.5,0.55,0.6,0.65,0.7,0.75,0.8,1},{"F","D","C","C+","B-","B","B+","A-","A","A+"}))))</f>
        <v/>
      </c>
      <c r="Y542" s="99" t="str">
        <f>IF(COUNT($A542)=0,"",IF(W542="","--",IF(W542="3E","3E",LOOKUP(W542/Y$2,{0,0.4,0.45,0.5,0.55,0.6,0.65,0.7,0.75,0.8,1},{0,2,2.25,2.5,2.75,3,3.25,3.5,3.75,4}))))</f>
        <v/>
      </c>
      <c r="Z542" s="5" t="str">
        <f>IF(COUNT($A542)=0,"",IF($A542&lt;&gt;DR!$B544,"ERR",DR!BF544))</f>
        <v/>
      </c>
      <c r="AA542" s="2" t="str">
        <f>IF(COUNT($A542)=0,"",IF(Z542="3E","3E",IF(Z542="","I",LOOKUP(Z542/AB$2,{0,0.4,0.45,0.5,0.55,0.6,0.65,0.7,0.75,0.8,1},{"F","D","C","C+","B-","B","B+","A-","A","A+"}))))</f>
        <v/>
      </c>
      <c r="AB542" s="99" t="str">
        <f>IF(COUNT($A542)=0,"",IF(Z542="","--",IF(Z542="3E","3E",LOOKUP(Z542/AB$2,{0,0.4,0.45,0.5,0.55,0.6,0.65,0.7,0.75,0.8,1},{0,2,2.25,2.5,2.75,3,3.25,3.5,3.75,4}))))</f>
        <v/>
      </c>
      <c r="AC542" s="5" t="str">
        <f>IF(COUNT($A542)=0,"",IF($A542&lt;&gt;DR!$B544,"ERR",DR!BG544))</f>
        <v/>
      </c>
      <c r="AD542" s="2" t="str">
        <f>IF(COUNT($A542)=0,"",IF(AC542="3E","3E",IF(AC542="","I",LOOKUP(AC542/AE$2,{0,0.4,0.45,0.5,0.55,0.6,0.65,0.7,0.75,0.8,1},{"F","D","C","C+","B-","B","B+","A-","A","A+"}))))</f>
        <v/>
      </c>
      <c r="AE542" s="99" t="str">
        <f>IF(COUNT($A542)=0,"",IF(AC542="","--",IF(AC542="3E","3E",LOOKUP(AC542/AE$2,{0,0.4,0.45,0.5,0.55,0.6,0.65,0.7,0.75,0.8,1},{0,2,2.25,2.5,2.75,3,3.25,3.5,3.75,4}))))</f>
        <v/>
      </c>
      <c r="AF542" s="5" t="str">
        <f>IF(COUNT($A542)=0,"",IF($A542&lt;&gt;DR!$B544,"ERR",DR!BQ544))</f>
        <v/>
      </c>
      <c r="AG542" s="2" t="str">
        <f>IF(COUNT($A542)=0,"",IF(AF542="3E","3E",IF(AF542="","I",LOOKUP(AF542/AH$2,{0,0.4,0.45,0.5,0.55,0.6,0.65,0.7,0.75,0.8,1},{"F","D","C","C+","B-","B","B+","A-","A","A+"}))))</f>
        <v/>
      </c>
      <c r="AH542" s="99" t="str">
        <f>IF(COUNT($A542)=0,"",IF(AF542="","--",IF(AF542="3E","3E",LOOKUP(AF542/AH$2,{0,0.4,0.45,0.5,0.55,0.6,0.65,0.7,0.75,0.8,1},{0,2,2.25,2.5,2.75,3,3.25,3.5,3.75,4}))))</f>
        <v/>
      </c>
      <c r="AI542" s="5" t="str">
        <f>IF(COUNT($A542)=0,"",IF($A542&lt;&gt;DR!$B544,"ERR",DR!BY544))</f>
        <v/>
      </c>
      <c r="AJ542" s="2" t="str">
        <f>IF(COUNT($A542)=0,"",IF(AI542="3E","3E",IF(AI542="","I",LOOKUP(AI542/AK$2,{0,0.4,0.45,0.5,0.55,0.6,0.65,0.7,0.75,0.8,1},{"F","D","C","C+","B-","B","B+","A-","A","A+"}))))</f>
        <v/>
      </c>
      <c r="AK542" s="103" t="str">
        <f>IF(COUNT($A542)=0,"",IF(AI542="","--",IF(AI542="3E","3E",LOOKUP(AI542/AK$2,{0,0.4,0.45,0.5,0.55,0.6,0.65,0.7,0.75,0.8,1},{0,2,2.25,2.5,2.75,3,3.25,3.5,3.75,4}))))</f>
        <v/>
      </c>
      <c r="AL542" s="94" t="str">
        <f>IFERROR(IF(COUNT($A542)=0,"",IF(COUNT(W542)=0,"--",IF(COUNTIF(B542:AK542,"3E")&gt;0,"3E",SUM(IF(D542&gt;=2,D542*$D$3),IF(G542&gt;=2,G542*$G$3),IF(J542&gt;=2,J542*$J$3),IF(M542&gt;=2,M542*$M$3),IF(P542&gt;=2,P542*$P$3),IF(S542&gt;=2,S542*$S$3),IF(V542&gt;=2,V542*$V$3),IF(Y542&gt;=2,Y542*$Y$3),IF(AB542&gt;=2,AB542*$AB$3),IF(AE542&gt;=2,AE542*$AE$3),IF(AH542&gt;=2,AH542*$AH$3),IF(AK542&gt;=2,AK542*$AK$3))))),"")</f>
        <v/>
      </c>
      <c r="AM542" s="4" t="str">
        <f>IF(COUNT($A542)=0,"",IF(COUNT(W542)=0,"--",IF(COUNTIF(B542:Y542,"3E")&gt;0,"3E",TRUNC(SUM(IF(N(D542)&gt;=2,D$3*D542,0),IF(N(G542)&gt;=2,G$3*G542,0),IF(N(J542)&gt;=2,J$3*J542,0),IF(N(M542)&gt;=2,M$3*M542,0),IF(N(P542)&gt;=2,P$3*P542,0),IF(N(S542)&gt;=2,S$3*S542,0),IF(N(AB542)&gt;=2,AB$3*AB542,0),IF(N(AE542)&gt;=2,AE$3*AE542,0),IF(N(AH542)&gt;=2,AH$3*AH542,0),IF(N(V542)&gt;=2,V$3*V542,0),IF(N(Y542)&gt;=2,Y$3*Y542,0))/TCP,3))))</f>
        <v/>
      </c>
      <c r="AN542" s="2" t="str">
        <f>IFERROR(IF(COUNT($A542)=0,"",IF(COUNT(W542)=0,"--",IF(COUNTIF(B542:AK542,"3E")&gt;0,"3E",SUM(IF(D542&gt;=2,$D$3),IF(G542&gt;=2,$G$3),IF(J542&gt;=2,$J$3),IF(M542&gt;=2,$M$3),IF(P542&gt;=2,$P$3),IF(S542&gt;=2,$S$3),IF(V542&gt;=2,$V$3),IF(Y542&gt;=2,$Y$3),IF(AB542&gt;=2,$AB$3),IF(AE542&gt;=2,$AE$3),IF(AH542&gt;=2,$AH$3),IF(AK542&gt;=2,$AK$3))))),"")</f>
        <v/>
      </c>
      <c r="AO542" s="2" t="str">
        <f>IF(AM542="3E","3E",IF(COUNT($A542)=0,"",IF(COUNT(AK542)=0,"I",LOOKUP(AM542,{0,2,2.25,2.5,2.75,3,3.25,3.5,3.75,4},{"F","D","C","C+","B-","B","B+","A-","A","A+"}))))</f>
        <v/>
      </c>
      <c r="AP542" s="2" t="str">
        <f>IF(AM542="3E","3E",IF(OR(COUNT($A542)=0,COUNT(W542)=0),"",IF(AND(Y542&gt;=2,AM542&gt;=2,AN542&gt;=28),"PASS","FAIL")))</f>
        <v/>
      </c>
      <c r="AQ542" s="2" t="str">
        <f>IF(COUNT($A542)=0,"",IF(AP542="3E","3E",IF(AP542="PASS",CONCATENATE(IF(N(D542)&lt;2,"411F,",""),IF(N(G542)&lt;2,"412F,",""),IF(N(J542)&lt;2,"413F,",""),IF(N(M542)&lt;2,"421F,",""),IF(N(P542)&lt;2,"422F,",""),IF(N(S542)&lt;2,"423F,",""),IF(N(AB542)&lt;2,"431F,",""),IF(N(AE542)&lt;2,"432F,",""),IF(N(AH542)&lt;2,"433F,","")),"")))</f>
        <v/>
      </c>
      <c r="AR542" s="6" t="str">
        <f t="shared" si="9"/>
        <v/>
      </c>
    </row>
    <row r="543" spans="1:44" ht="18.95" customHeight="1" x14ac:dyDescent="0.25">
      <c r="A543" s="93" t="str">
        <f>IF(DR!$B545="","",DR!$B545)</f>
        <v/>
      </c>
      <c r="B543" s="5" t="str">
        <f>IF(COUNT($A543)=0,"",IF($A543&lt;&gt;DR!$B545,"ERR",DR!J545))</f>
        <v/>
      </c>
      <c r="C543" s="2" t="str">
        <f>IF(COUNT($A543)=0,"",IF(B543="3E","3E",IF(B543="","I",LOOKUP(B543/D$2,{0,0.4,0.45,0.5,0.55,0.6,0.65,0.7,0.75,0.8,1},{"F","D","C","C+","B-","B","B+","A-","A","A+"}))))</f>
        <v/>
      </c>
      <c r="D543" s="99" t="str">
        <f>IF(COUNT($A543)=0,"",IF(B543="","--",IF(B543="3E","3E",LOOKUP(B543/D$2,{0,0.4,0.45,0.5,0.55,0.6,0.65,0.7,0.75,0.8,1},{0,2,2.25,2.5,2.75,3,3.25,3.5,3.75,4}))))</f>
        <v/>
      </c>
      <c r="E543" s="5" t="str">
        <f>IF(COUNT($A543)=0,"",IF($A543&lt;&gt;DR!$B545,"ERR",DR!R545))</f>
        <v/>
      </c>
      <c r="F543" s="2" t="str">
        <f>IF(COUNT($A543)=0,"",IF(E543="3E","3E",IF(E543="","I",LOOKUP(E543/G$2,{0,0.4,0.45,0.5,0.55,0.6,0.65,0.7,0.75,0.8,1},{"F","D","C","C+","B-","B","B+","A-","A","A+"}))))</f>
        <v/>
      </c>
      <c r="G543" s="99" t="str">
        <f>IF(COUNT($A543)=0,"",IF(E543="","--",IF(E543="3E","3E",LOOKUP(E543/G$2,{0,0.4,0.45,0.5,0.55,0.6,0.65,0.7,0.75,0.8,1},{0,2,2.25,2.5,2.75,3,3.25,3.5,3.75,4}))))</f>
        <v/>
      </c>
      <c r="H543" s="5" t="str">
        <f>IF(COUNT($A543)=0,"",IF($A543&lt;&gt;DR!$B545,"ERR",DR!Z545))</f>
        <v/>
      </c>
      <c r="I543" s="2" t="str">
        <f>IF(COUNT($A543)=0,"",IF(H543="3E","3E",IF(H543="","I",LOOKUP(H543/J$2,{0,0.4,0.45,0.5,0.55,0.6,0.65,0.7,0.75,0.8,1},{"F","D","C","C+","B-","B","B+","A-","A","A+"}))))</f>
        <v/>
      </c>
      <c r="J543" s="99" t="str">
        <f>IF(COUNT($A543)=0,"",IF(H543="","--",IF(H543="3E","3E",LOOKUP(H543/J$2,{0,0.4,0.45,0.5,0.55,0.6,0.65,0.7,0.75,0.8,1},{0,2,2.25,2.5,2.75,3,3.25,3.5,3.75,4}))))</f>
        <v/>
      </c>
      <c r="K543" s="5" t="str">
        <f>IF(COUNT($A543)=0,"",IF($A543&lt;&gt;DR!$B545,"ERR",DR!AH545))</f>
        <v/>
      </c>
      <c r="L543" s="2" t="str">
        <f>IF(COUNT($A543)=0,"",IF(K543="3E","3E",IF(K543="","I",LOOKUP(K543/M$2,{0,0.4,0.45,0.5,0.55,0.6,0.65,0.7,0.75,0.8,1},{"F","D","C","C+","B-","B","B+","A-","A","A+"}))))</f>
        <v/>
      </c>
      <c r="M543" s="99" t="str">
        <f>IF(COUNT($A543)=0,"",IF(K543="","--",IF(K543="3E","3E",LOOKUP(K543/M$2,{0,0.4,0.45,0.5,0.55,0.6,0.65,0.7,0.75,0.8,1},{0,2,2.25,2.5,2.75,3,3.25,3.5,3.75,4}))))</f>
        <v/>
      </c>
      <c r="N543" s="5" t="str">
        <f>IF(COUNT($A543)=0,"",IF($A543&lt;&gt;DR!$B545,"ERR",DR!AP545))</f>
        <v/>
      </c>
      <c r="O543" s="2" t="str">
        <f>IF(COUNT($A543)=0,"",IF(N543="3E","3E",IF(N543="","I",LOOKUP(N543/P$2,{0,0.4,0.45,0.5,0.55,0.6,0.65,0.7,0.75,0.8,1},{"F","D","C","C+","B-","B","B+","A-","A","A+"}))))</f>
        <v/>
      </c>
      <c r="P543" s="99" t="str">
        <f>IF(COUNT($A543)=0,"",IF(N543="","--",IF(N543="3E","3E",LOOKUP(N543/P$2,{0,0.4,0.45,0.5,0.55,0.6,0.65,0.7,0.75,0.8,1},{0,2,2.25,2.5,2.75,3,3.25,3.5,3.75,4}))))</f>
        <v/>
      </c>
      <c r="Q543" s="5" t="str">
        <f>IF(COUNT($A543)=0,"",IF($A543&lt;&gt;DR!$B545,"ERR",DR!AX545))</f>
        <v/>
      </c>
      <c r="R543" s="2" t="str">
        <f>IF(COUNT($A543)=0,"",IF(Q543="3E","3E",IF(Q543="","I",LOOKUP(Q543/S$2,{0,0.4,0.45,0.5,0.55,0.6,0.65,0.7,0.75,0.8,1},{"F","D","C","C+","B-","B","B+","A-","A","A+"}))))</f>
        <v/>
      </c>
      <c r="S543" s="99" t="str">
        <f>IF(COUNT($A543)=0,"",IF(Q543="","--",IF(Q543="3E","3E",LOOKUP(Q543/S$2,{0,0.4,0.45,0.5,0.55,0.6,0.65,0.7,0.75,0.8,1},{0,2,2.25,2.5,2.75,3,3.25,3.5,3.75,4}))))</f>
        <v/>
      </c>
      <c r="T543" s="5" t="str">
        <f>IF(OR(COUNT($A543)=0,DR!BZ545=""),"",IF($A543&lt;&gt;DR!$B545,"ERR",DR!BZ545))</f>
        <v/>
      </c>
      <c r="U543" s="2" t="str">
        <f>IF(COUNT($A543)=0,"",IF(T543="3E","3E",IF(T543="","I",LOOKUP(T543/V$2,{0,0.4,0.45,0.5,0.55,0.6,0.65,0.7,0.75,0.8,1},{"F","D","C","C+","B-","B","B+","A-","A","A+"}))))</f>
        <v/>
      </c>
      <c r="V543" s="99" t="str">
        <f>IF(COUNT($A543)=0,"",IF(T543="","--",IF(T543="3E","3E",LOOKUP(T543/V$2,{0,0.4,0.45,0.5,0.55,0.6,0.65,0.7,0.75,0.8,1},{0,2,2.25,2.5,2.75,3,3.25,3.5,3.75,4}))))</f>
        <v/>
      </c>
      <c r="W543" s="5" t="str">
        <f>IF(COUNT($A543)=0,"",IF($A543&lt;&gt;DR!$B545,"ERR",IF(DR!$A545="IM",DR!CL545,DR!CK545)))</f>
        <v/>
      </c>
      <c r="X543" s="2" t="str">
        <f>IF(COUNT($A543)=0,"",IF(W543="3E","3E",IF(W543="","I",LOOKUP(W543/Y$2,{0,0.4,0.45,0.5,0.55,0.6,0.65,0.7,0.75,0.8,1},{"F","D","C","C+","B-","B","B+","A-","A","A+"}))))</f>
        <v/>
      </c>
      <c r="Y543" s="99" t="str">
        <f>IF(COUNT($A543)=0,"",IF(W543="","--",IF(W543="3E","3E",LOOKUP(W543/Y$2,{0,0.4,0.45,0.5,0.55,0.6,0.65,0.7,0.75,0.8,1},{0,2,2.25,2.5,2.75,3,3.25,3.5,3.75,4}))))</f>
        <v/>
      </c>
      <c r="Z543" s="5" t="str">
        <f>IF(COUNT($A543)=0,"",IF($A543&lt;&gt;DR!$B545,"ERR",DR!BF545))</f>
        <v/>
      </c>
      <c r="AA543" s="2" t="str">
        <f>IF(COUNT($A543)=0,"",IF(Z543="3E","3E",IF(Z543="","I",LOOKUP(Z543/AB$2,{0,0.4,0.45,0.5,0.55,0.6,0.65,0.7,0.75,0.8,1},{"F","D","C","C+","B-","B","B+","A-","A","A+"}))))</f>
        <v/>
      </c>
      <c r="AB543" s="99" t="str">
        <f>IF(COUNT($A543)=0,"",IF(Z543="","--",IF(Z543="3E","3E",LOOKUP(Z543/AB$2,{0,0.4,0.45,0.5,0.55,0.6,0.65,0.7,0.75,0.8,1},{0,2,2.25,2.5,2.75,3,3.25,3.5,3.75,4}))))</f>
        <v/>
      </c>
      <c r="AC543" s="5" t="str">
        <f>IF(COUNT($A543)=0,"",IF($A543&lt;&gt;DR!$B545,"ERR",DR!BG545))</f>
        <v/>
      </c>
      <c r="AD543" s="2" t="str">
        <f>IF(COUNT($A543)=0,"",IF(AC543="3E","3E",IF(AC543="","I",LOOKUP(AC543/AE$2,{0,0.4,0.45,0.5,0.55,0.6,0.65,0.7,0.75,0.8,1},{"F","D","C","C+","B-","B","B+","A-","A","A+"}))))</f>
        <v/>
      </c>
      <c r="AE543" s="99" t="str">
        <f>IF(COUNT($A543)=0,"",IF(AC543="","--",IF(AC543="3E","3E",LOOKUP(AC543/AE$2,{0,0.4,0.45,0.5,0.55,0.6,0.65,0.7,0.75,0.8,1},{0,2,2.25,2.5,2.75,3,3.25,3.5,3.75,4}))))</f>
        <v/>
      </c>
      <c r="AF543" s="5" t="str">
        <f>IF(COUNT($A543)=0,"",IF($A543&lt;&gt;DR!$B545,"ERR",DR!BQ545))</f>
        <v/>
      </c>
      <c r="AG543" s="2" t="str">
        <f>IF(COUNT($A543)=0,"",IF(AF543="3E","3E",IF(AF543="","I",LOOKUP(AF543/AH$2,{0,0.4,0.45,0.5,0.55,0.6,0.65,0.7,0.75,0.8,1},{"F","D","C","C+","B-","B","B+","A-","A","A+"}))))</f>
        <v/>
      </c>
      <c r="AH543" s="99" t="str">
        <f>IF(COUNT($A543)=0,"",IF(AF543="","--",IF(AF543="3E","3E",LOOKUP(AF543/AH$2,{0,0.4,0.45,0.5,0.55,0.6,0.65,0.7,0.75,0.8,1},{0,2,2.25,2.5,2.75,3,3.25,3.5,3.75,4}))))</f>
        <v/>
      </c>
      <c r="AI543" s="5" t="str">
        <f>IF(COUNT($A543)=0,"",IF($A543&lt;&gt;DR!$B545,"ERR",DR!BY545))</f>
        <v/>
      </c>
      <c r="AJ543" s="2" t="str">
        <f>IF(COUNT($A543)=0,"",IF(AI543="3E","3E",IF(AI543="","I",LOOKUP(AI543/AK$2,{0,0.4,0.45,0.5,0.55,0.6,0.65,0.7,0.75,0.8,1},{"F","D","C","C+","B-","B","B+","A-","A","A+"}))))</f>
        <v/>
      </c>
      <c r="AK543" s="103" t="str">
        <f>IF(COUNT($A543)=0,"",IF(AI543="","--",IF(AI543="3E","3E",LOOKUP(AI543/AK$2,{0,0.4,0.45,0.5,0.55,0.6,0.65,0.7,0.75,0.8,1},{0,2,2.25,2.5,2.75,3,3.25,3.5,3.75,4}))))</f>
        <v/>
      </c>
      <c r="AL543" s="94" t="str">
        <f>IFERROR(IF(COUNT($A543)=0,"",IF(COUNT(W543)=0,"--",IF(COUNTIF(B543:AK543,"3E")&gt;0,"3E",SUM(IF(D543&gt;=2,D543*$D$3),IF(G543&gt;=2,G543*$G$3),IF(J543&gt;=2,J543*$J$3),IF(M543&gt;=2,M543*$M$3),IF(P543&gt;=2,P543*$P$3),IF(S543&gt;=2,S543*$S$3),IF(V543&gt;=2,V543*$V$3),IF(Y543&gt;=2,Y543*$Y$3),IF(AB543&gt;=2,AB543*$AB$3),IF(AE543&gt;=2,AE543*$AE$3),IF(AH543&gt;=2,AH543*$AH$3),IF(AK543&gt;=2,AK543*$AK$3))))),"")</f>
        <v/>
      </c>
      <c r="AM543" s="4" t="str">
        <f>IF(COUNT($A543)=0,"",IF(COUNT(W543)=0,"--",IF(COUNTIF(B543:Y543,"3E")&gt;0,"3E",TRUNC(SUM(IF(N(D543)&gt;=2,D$3*D543,0),IF(N(G543)&gt;=2,G$3*G543,0),IF(N(J543)&gt;=2,J$3*J543,0),IF(N(M543)&gt;=2,M$3*M543,0),IF(N(P543)&gt;=2,P$3*P543,0),IF(N(S543)&gt;=2,S$3*S543,0),IF(N(AB543)&gt;=2,AB$3*AB543,0),IF(N(AE543)&gt;=2,AE$3*AE543,0),IF(N(AH543)&gt;=2,AH$3*AH543,0),IF(N(V543)&gt;=2,V$3*V543,0),IF(N(Y543)&gt;=2,Y$3*Y543,0))/TCP,3))))</f>
        <v/>
      </c>
      <c r="AN543" s="2" t="str">
        <f>IFERROR(IF(COUNT($A543)=0,"",IF(COUNT(W543)=0,"--",IF(COUNTIF(B543:AK543,"3E")&gt;0,"3E",SUM(IF(D543&gt;=2,$D$3),IF(G543&gt;=2,$G$3),IF(J543&gt;=2,$J$3),IF(M543&gt;=2,$M$3),IF(P543&gt;=2,$P$3),IF(S543&gt;=2,$S$3),IF(V543&gt;=2,$V$3),IF(Y543&gt;=2,$Y$3),IF(AB543&gt;=2,$AB$3),IF(AE543&gt;=2,$AE$3),IF(AH543&gt;=2,$AH$3),IF(AK543&gt;=2,$AK$3))))),"")</f>
        <v/>
      </c>
      <c r="AO543" s="2" t="str">
        <f>IF(AM543="3E","3E",IF(COUNT($A543)=0,"",IF(COUNT(AK543)=0,"I",LOOKUP(AM543,{0,2,2.25,2.5,2.75,3,3.25,3.5,3.75,4},{"F","D","C","C+","B-","B","B+","A-","A","A+"}))))</f>
        <v/>
      </c>
      <c r="AP543" s="2" t="str">
        <f>IF(AM543="3E","3E",IF(OR(COUNT($A543)=0,COUNT(W543)=0),"",IF(AND(Y543&gt;=2,AM543&gt;=2,AN543&gt;=28),"PASS","FAIL")))</f>
        <v/>
      </c>
      <c r="AQ543" s="2" t="str">
        <f>IF(COUNT($A543)=0,"",IF(AP543="3E","3E",IF(AP543="PASS",CONCATENATE(IF(N(D543)&lt;2,"411F,",""),IF(N(G543)&lt;2,"412F,",""),IF(N(J543)&lt;2,"413F,",""),IF(N(M543)&lt;2,"421F,",""),IF(N(P543)&lt;2,"422F,",""),IF(N(S543)&lt;2,"423F,",""),IF(N(AB543)&lt;2,"431F,",""),IF(N(AE543)&lt;2,"432F,",""),IF(N(AH543)&lt;2,"433F,","")),"")))</f>
        <v/>
      </c>
      <c r="AR543" s="6" t="str">
        <f t="shared" si="9"/>
        <v/>
      </c>
    </row>
    <row r="544" spans="1:44" ht="18.95" customHeight="1" x14ac:dyDescent="0.25">
      <c r="A544" s="93" t="str">
        <f>IF(DR!$B546="","",DR!$B546)</f>
        <v/>
      </c>
      <c r="B544" s="5" t="str">
        <f>IF(COUNT($A544)=0,"",IF($A544&lt;&gt;DR!$B546,"ERR",DR!J546))</f>
        <v/>
      </c>
      <c r="C544" s="2" t="str">
        <f>IF(COUNT($A544)=0,"",IF(B544="3E","3E",IF(B544="","I",LOOKUP(B544/D$2,{0,0.4,0.45,0.5,0.55,0.6,0.65,0.7,0.75,0.8,1},{"F","D","C","C+","B-","B","B+","A-","A","A+"}))))</f>
        <v/>
      </c>
      <c r="D544" s="99" t="str">
        <f>IF(COUNT($A544)=0,"",IF(B544="","--",IF(B544="3E","3E",LOOKUP(B544/D$2,{0,0.4,0.45,0.5,0.55,0.6,0.65,0.7,0.75,0.8,1},{0,2,2.25,2.5,2.75,3,3.25,3.5,3.75,4}))))</f>
        <v/>
      </c>
      <c r="E544" s="5" t="str">
        <f>IF(COUNT($A544)=0,"",IF($A544&lt;&gt;DR!$B546,"ERR",DR!R546))</f>
        <v/>
      </c>
      <c r="F544" s="2" t="str">
        <f>IF(COUNT($A544)=0,"",IF(E544="3E","3E",IF(E544="","I",LOOKUP(E544/G$2,{0,0.4,0.45,0.5,0.55,0.6,0.65,0.7,0.75,0.8,1},{"F","D","C","C+","B-","B","B+","A-","A","A+"}))))</f>
        <v/>
      </c>
      <c r="G544" s="99" t="str">
        <f>IF(COUNT($A544)=0,"",IF(E544="","--",IF(E544="3E","3E",LOOKUP(E544/G$2,{0,0.4,0.45,0.5,0.55,0.6,0.65,0.7,0.75,0.8,1},{0,2,2.25,2.5,2.75,3,3.25,3.5,3.75,4}))))</f>
        <v/>
      </c>
      <c r="H544" s="5" t="str">
        <f>IF(COUNT($A544)=0,"",IF($A544&lt;&gt;DR!$B546,"ERR",DR!Z546))</f>
        <v/>
      </c>
      <c r="I544" s="2" t="str">
        <f>IF(COUNT($A544)=0,"",IF(H544="3E","3E",IF(H544="","I",LOOKUP(H544/J$2,{0,0.4,0.45,0.5,0.55,0.6,0.65,0.7,0.75,0.8,1},{"F","D","C","C+","B-","B","B+","A-","A","A+"}))))</f>
        <v/>
      </c>
      <c r="J544" s="99" t="str">
        <f>IF(COUNT($A544)=0,"",IF(H544="","--",IF(H544="3E","3E",LOOKUP(H544/J$2,{0,0.4,0.45,0.5,0.55,0.6,0.65,0.7,0.75,0.8,1},{0,2,2.25,2.5,2.75,3,3.25,3.5,3.75,4}))))</f>
        <v/>
      </c>
      <c r="K544" s="5" t="str">
        <f>IF(COUNT($A544)=0,"",IF($A544&lt;&gt;DR!$B546,"ERR",DR!AH546))</f>
        <v/>
      </c>
      <c r="L544" s="2" t="str">
        <f>IF(COUNT($A544)=0,"",IF(K544="3E","3E",IF(K544="","I",LOOKUP(K544/M$2,{0,0.4,0.45,0.5,0.55,0.6,0.65,0.7,0.75,0.8,1},{"F","D","C","C+","B-","B","B+","A-","A","A+"}))))</f>
        <v/>
      </c>
      <c r="M544" s="99" t="str">
        <f>IF(COUNT($A544)=0,"",IF(K544="","--",IF(K544="3E","3E",LOOKUP(K544/M$2,{0,0.4,0.45,0.5,0.55,0.6,0.65,0.7,0.75,0.8,1},{0,2,2.25,2.5,2.75,3,3.25,3.5,3.75,4}))))</f>
        <v/>
      </c>
      <c r="N544" s="5" t="str">
        <f>IF(COUNT($A544)=0,"",IF($A544&lt;&gt;DR!$B546,"ERR",DR!AP546))</f>
        <v/>
      </c>
      <c r="O544" s="2" t="str">
        <f>IF(COUNT($A544)=0,"",IF(N544="3E","3E",IF(N544="","I",LOOKUP(N544/P$2,{0,0.4,0.45,0.5,0.55,0.6,0.65,0.7,0.75,0.8,1},{"F","D","C","C+","B-","B","B+","A-","A","A+"}))))</f>
        <v/>
      </c>
      <c r="P544" s="99" t="str">
        <f>IF(COUNT($A544)=0,"",IF(N544="","--",IF(N544="3E","3E",LOOKUP(N544/P$2,{0,0.4,0.45,0.5,0.55,0.6,0.65,0.7,0.75,0.8,1},{0,2,2.25,2.5,2.75,3,3.25,3.5,3.75,4}))))</f>
        <v/>
      </c>
      <c r="Q544" s="5" t="str">
        <f>IF(COUNT($A544)=0,"",IF($A544&lt;&gt;DR!$B546,"ERR",DR!AX546))</f>
        <v/>
      </c>
      <c r="R544" s="2" t="str">
        <f>IF(COUNT($A544)=0,"",IF(Q544="3E","3E",IF(Q544="","I",LOOKUP(Q544/S$2,{0,0.4,0.45,0.5,0.55,0.6,0.65,0.7,0.75,0.8,1},{"F","D","C","C+","B-","B","B+","A-","A","A+"}))))</f>
        <v/>
      </c>
      <c r="S544" s="99" t="str">
        <f>IF(COUNT($A544)=0,"",IF(Q544="","--",IF(Q544="3E","3E",LOOKUP(Q544/S$2,{0,0.4,0.45,0.5,0.55,0.6,0.65,0.7,0.75,0.8,1},{0,2,2.25,2.5,2.75,3,3.25,3.5,3.75,4}))))</f>
        <v/>
      </c>
      <c r="T544" s="5" t="str">
        <f>IF(OR(COUNT($A544)=0,DR!BZ546=""),"",IF($A544&lt;&gt;DR!$B546,"ERR",DR!BZ546))</f>
        <v/>
      </c>
      <c r="U544" s="2" t="str">
        <f>IF(COUNT($A544)=0,"",IF(T544="3E","3E",IF(T544="","I",LOOKUP(T544/V$2,{0,0.4,0.45,0.5,0.55,0.6,0.65,0.7,0.75,0.8,1},{"F","D","C","C+","B-","B","B+","A-","A","A+"}))))</f>
        <v/>
      </c>
      <c r="V544" s="99" t="str">
        <f>IF(COUNT($A544)=0,"",IF(T544="","--",IF(T544="3E","3E",LOOKUP(T544/V$2,{0,0.4,0.45,0.5,0.55,0.6,0.65,0.7,0.75,0.8,1},{0,2,2.25,2.5,2.75,3,3.25,3.5,3.75,4}))))</f>
        <v/>
      </c>
      <c r="W544" s="5" t="str">
        <f>IF(COUNT($A544)=0,"",IF($A544&lt;&gt;DR!$B546,"ERR",IF(DR!$A546="IM",DR!CL546,DR!CK546)))</f>
        <v/>
      </c>
      <c r="X544" s="2" t="str">
        <f>IF(COUNT($A544)=0,"",IF(W544="3E","3E",IF(W544="","I",LOOKUP(W544/Y$2,{0,0.4,0.45,0.5,0.55,0.6,0.65,0.7,0.75,0.8,1},{"F","D","C","C+","B-","B","B+","A-","A","A+"}))))</f>
        <v/>
      </c>
      <c r="Y544" s="99" t="str">
        <f>IF(COUNT($A544)=0,"",IF(W544="","--",IF(W544="3E","3E",LOOKUP(W544/Y$2,{0,0.4,0.45,0.5,0.55,0.6,0.65,0.7,0.75,0.8,1},{0,2,2.25,2.5,2.75,3,3.25,3.5,3.75,4}))))</f>
        <v/>
      </c>
      <c r="Z544" s="5" t="str">
        <f>IF(COUNT($A544)=0,"",IF($A544&lt;&gt;DR!$B546,"ERR",DR!BF546))</f>
        <v/>
      </c>
      <c r="AA544" s="2" t="str">
        <f>IF(COUNT($A544)=0,"",IF(Z544="3E","3E",IF(Z544="","I",LOOKUP(Z544/AB$2,{0,0.4,0.45,0.5,0.55,0.6,0.65,0.7,0.75,0.8,1},{"F","D","C","C+","B-","B","B+","A-","A","A+"}))))</f>
        <v/>
      </c>
      <c r="AB544" s="99" t="str">
        <f>IF(COUNT($A544)=0,"",IF(Z544="","--",IF(Z544="3E","3E",LOOKUP(Z544/AB$2,{0,0.4,0.45,0.5,0.55,0.6,0.65,0.7,0.75,0.8,1},{0,2,2.25,2.5,2.75,3,3.25,3.5,3.75,4}))))</f>
        <v/>
      </c>
      <c r="AC544" s="5" t="str">
        <f>IF(COUNT($A544)=0,"",IF($A544&lt;&gt;DR!$B546,"ERR",DR!BG546))</f>
        <v/>
      </c>
      <c r="AD544" s="2" t="str">
        <f>IF(COUNT($A544)=0,"",IF(AC544="3E","3E",IF(AC544="","I",LOOKUP(AC544/AE$2,{0,0.4,0.45,0.5,0.55,0.6,0.65,0.7,0.75,0.8,1},{"F","D","C","C+","B-","B","B+","A-","A","A+"}))))</f>
        <v/>
      </c>
      <c r="AE544" s="99" t="str">
        <f>IF(COUNT($A544)=0,"",IF(AC544="","--",IF(AC544="3E","3E",LOOKUP(AC544/AE$2,{0,0.4,0.45,0.5,0.55,0.6,0.65,0.7,0.75,0.8,1},{0,2,2.25,2.5,2.75,3,3.25,3.5,3.75,4}))))</f>
        <v/>
      </c>
      <c r="AF544" s="5" t="str">
        <f>IF(COUNT($A544)=0,"",IF($A544&lt;&gt;DR!$B546,"ERR",DR!BQ546))</f>
        <v/>
      </c>
      <c r="AG544" s="2" t="str">
        <f>IF(COUNT($A544)=0,"",IF(AF544="3E","3E",IF(AF544="","I",LOOKUP(AF544/AH$2,{0,0.4,0.45,0.5,0.55,0.6,0.65,0.7,0.75,0.8,1},{"F","D","C","C+","B-","B","B+","A-","A","A+"}))))</f>
        <v/>
      </c>
      <c r="AH544" s="99" t="str">
        <f>IF(COUNT($A544)=0,"",IF(AF544="","--",IF(AF544="3E","3E",LOOKUP(AF544/AH$2,{0,0.4,0.45,0.5,0.55,0.6,0.65,0.7,0.75,0.8,1},{0,2,2.25,2.5,2.75,3,3.25,3.5,3.75,4}))))</f>
        <v/>
      </c>
      <c r="AI544" s="5" t="str">
        <f>IF(COUNT($A544)=0,"",IF($A544&lt;&gt;DR!$B546,"ERR",DR!BY546))</f>
        <v/>
      </c>
      <c r="AJ544" s="2" t="str">
        <f>IF(COUNT($A544)=0,"",IF(AI544="3E","3E",IF(AI544="","I",LOOKUP(AI544/AK$2,{0,0.4,0.45,0.5,0.55,0.6,0.65,0.7,0.75,0.8,1},{"F","D","C","C+","B-","B","B+","A-","A","A+"}))))</f>
        <v/>
      </c>
      <c r="AK544" s="103" t="str">
        <f>IF(COUNT($A544)=0,"",IF(AI544="","--",IF(AI544="3E","3E",LOOKUP(AI544/AK$2,{0,0.4,0.45,0.5,0.55,0.6,0.65,0.7,0.75,0.8,1},{0,2,2.25,2.5,2.75,3,3.25,3.5,3.75,4}))))</f>
        <v/>
      </c>
      <c r="AL544" s="94" t="str">
        <f>IFERROR(IF(COUNT($A544)=0,"",IF(COUNT(W544)=0,"--",IF(COUNTIF(B544:AK544,"3E")&gt;0,"3E",SUM(IF(D544&gt;=2,D544*$D$3),IF(G544&gt;=2,G544*$G$3),IF(J544&gt;=2,J544*$J$3),IF(M544&gt;=2,M544*$M$3),IF(P544&gt;=2,P544*$P$3),IF(S544&gt;=2,S544*$S$3),IF(V544&gt;=2,V544*$V$3),IF(Y544&gt;=2,Y544*$Y$3),IF(AB544&gt;=2,AB544*$AB$3),IF(AE544&gt;=2,AE544*$AE$3),IF(AH544&gt;=2,AH544*$AH$3),IF(AK544&gt;=2,AK544*$AK$3))))),"")</f>
        <v/>
      </c>
      <c r="AM544" s="4" t="str">
        <f>IF(COUNT($A544)=0,"",IF(COUNT(W544)=0,"--",IF(COUNTIF(B544:Y544,"3E")&gt;0,"3E",TRUNC(SUM(IF(N(D544)&gt;=2,D$3*D544,0),IF(N(G544)&gt;=2,G$3*G544,0),IF(N(J544)&gt;=2,J$3*J544,0),IF(N(M544)&gt;=2,M$3*M544,0),IF(N(P544)&gt;=2,P$3*P544,0),IF(N(S544)&gt;=2,S$3*S544,0),IF(N(AB544)&gt;=2,AB$3*AB544,0),IF(N(AE544)&gt;=2,AE$3*AE544,0),IF(N(AH544)&gt;=2,AH$3*AH544,0),IF(N(V544)&gt;=2,V$3*V544,0),IF(N(Y544)&gt;=2,Y$3*Y544,0))/TCP,3))))</f>
        <v/>
      </c>
      <c r="AN544" s="2" t="str">
        <f>IFERROR(IF(COUNT($A544)=0,"",IF(COUNT(W544)=0,"--",IF(COUNTIF(B544:AK544,"3E")&gt;0,"3E",SUM(IF(D544&gt;=2,$D$3),IF(G544&gt;=2,$G$3),IF(J544&gt;=2,$J$3),IF(M544&gt;=2,$M$3),IF(P544&gt;=2,$P$3),IF(S544&gt;=2,$S$3),IF(V544&gt;=2,$V$3),IF(Y544&gt;=2,$Y$3),IF(AB544&gt;=2,$AB$3),IF(AE544&gt;=2,$AE$3),IF(AH544&gt;=2,$AH$3),IF(AK544&gt;=2,$AK$3))))),"")</f>
        <v/>
      </c>
      <c r="AO544" s="2" t="str">
        <f>IF(AM544="3E","3E",IF(COUNT($A544)=0,"",IF(COUNT(AK544)=0,"I",LOOKUP(AM544,{0,2,2.25,2.5,2.75,3,3.25,3.5,3.75,4},{"F","D","C","C+","B-","B","B+","A-","A","A+"}))))</f>
        <v/>
      </c>
      <c r="AP544" s="2" t="str">
        <f>IF(AM544="3E","3E",IF(OR(COUNT($A544)=0,COUNT(W544)=0),"",IF(AND(Y544&gt;=2,AM544&gt;=2,AN544&gt;=28),"PASS","FAIL")))</f>
        <v/>
      </c>
      <c r="AQ544" s="2" t="str">
        <f>IF(COUNT($A544)=0,"",IF(AP544="3E","3E",IF(AP544="PASS",CONCATENATE(IF(N(D544)&lt;2,"411F,",""),IF(N(G544)&lt;2,"412F,",""),IF(N(J544)&lt;2,"413F,",""),IF(N(M544)&lt;2,"421F,",""),IF(N(P544)&lt;2,"422F,",""),IF(N(S544)&lt;2,"423F,",""),IF(N(AB544)&lt;2,"431F,",""),IF(N(AE544)&lt;2,"432F,",""),IF(N(AH544)&lt;2,"433F,","")),"")))</f>
        <v/>
      </c>
      <c r="AR544" s="6" t="str">
        <f t="shared" si="9"/>
        <v/>
      </c>
    </row>
    <row r="545" spans="1:44" ht="18.95" customHeight="1" x14ac:dyDescent="0.25">
      <c r="A545" s="93" t="str">
        <f>IF(DR!$B547="","",DR!$B547)</f>
        <v/>
      </c>
      <c r="B545" s="5" t="str">
        <f>IF(COUNT($A545)=0,"",IF($A545&lt;&gt;DR!$B547,"ERR",DR!J547))</f>
        <v/>
      </c>
      <c r="C545" s="2" t="str">
        <f>IF(COUNT($A545)=0,"",IF(B545="3E","3E",IF(B545="","I",LOOKUP(B545/D$2,{0,0.4,0.45,0.5,0.55,0.6,0.65,0.7,0.75,0.8,1},{"F","D","C","C+","B-","B","B+","A-","A","A+"}))))</f>
        <v/>
      </c>
      <c r="D545" s="99" t="str">
        <f>IF(COUNT($A545)=0,"",IF(B545="","--",IF(B545="3E","3E",LOOKUP(B545/D$2,{0,0.4,0.45,0.5,0.55,0.6,0.65,0.7,0.75,0.8,1},{0,2,2.25,2.5,2.75,3,3.25,3.5,3.75,4}))))</f>
        <v/>
      </c>
      <c r="E545" s="5" t="str">
        <f>IF(COUNT($A545)=0,"",IF($A545&lt;&gt;DR!$B547,"ERR",DR!R547))</f>
        <v/>
      </c>
      <c r="F545" s="2" t="str">
        <f>IF(COUNT($A545)=0,"",IF(E545="3E","3E",IF(E545="","I",LOOKUP(E545/G$2,{0,0.4,0.45,0.5,0.55,0.6,0.65,0.7,0.75,0.8,1},{"F","D","C","C+","B-","B","B+","A-","A","A+"}))))</f>
        <v/>
      </c>
      <c r="G545" s="99" t="str">
        <f>IF(COUNT($A545)=0,"",IF(E545="","--",IF(E545="3E","3E",LOOKUP(E545/G$2,{0,0.4,0.45,0.5,0.55,0.6,0.65,0.7,0.75,0.8,1},{0,2,2.25,2.5,2.75,3,3.25,3.5,3.75,4}))))</f>
        <v/>
      </c>
      <c r="H545" s="5" t="str">
        <f>IF(COUNT($A545)=0,"",IF($A545&lt;&gt;DR!$B547,"ERR",DR!Z547))</f>
        <v/>
      </c>
      <c r="I545" s="2" t="str">
        <f>IF(COUNT($A545)=0,"",IF(H545="3E","3E",IF(H545="","I",LOOKUP(H545/J$2,{0,0.4,0.45,0.5,0.55,0.6,0.65,0.7,0.75,0.8,1},{"F","D","C","C+","B-","B","B+","A-","A","A+"}))))</f>
        <v/>
      </c>
      <c r="J545" s="99" t="str">
        <f>IF(COUNT($A545)=0,"",IF(H545="","--",IF(H545="3E","3E",LOOKUP(H545/J$2,{0,0.4,0.45,0.5,0.55,0.6,0.65,0.7,0.75,0.8,1},{0,2,2.25,2.5,2.75,3,3.25,3.5,3.75,4}))))</f>
        <v/>
      </c>
      <c r="K545" s="5" t="str">
        <f>IF(COUNT($A545)=0,"",IF($A545&lt;&gt;DR!$B547,"ERR",DR!AH547))</f>
        <v/>
      </c>
      <c r="L545" s="2" t="str">
        <f>IF(COUNT($A545)=0,"",IF(K545="3E","3E",IF(K545="","I",LOOKUP(K545/M$2,{0,0.4,0.45,0.5,0.55,0.6,0.65,0.7,0.75,0.8,1},{"F","D","C","C+","B-","B","B+","A-","A","A+"}))))</f>
        <v/>
      </c>
      <c r="M545" s="99" t="str">
        <f>IF(COUNT($A545)=0,"",IF(K545="","--",IF(K545="3E","3E",LOOKUP(K545/M$2,{0,0.4,0.45,0.5,0.55,0.6,0.65,0.7,0.75,0.8,1},{0,2,2.25,2.5,2.75,3,3.25,3.5,3.75,4}))))</f>
        <v/>
      </c>
      <c r="N545" s="5" t="str">
        <f>IF(COUNT($A545)=0,"",IF($A545&lt;&gt;DR!$B547,"ERR",DR!AP547))</f>
        <v/>
      </c>
      <c r="O545" s="2" t="str">
        <f>IF(COUNT($A545)=0,"",IF(N545="3E","3E",IF(N545="","I",LOOKUP(N545/P$2,{0,0.4,0.45,0.5,0.55,0.6,0.65,0.7,0.75,0.8,1},{"F","D","C","C+","B-","B","B+","A-","A","A+"}))))</f>
        <v/>
      </c>
      <c r="P545" s="99" t="str">
        <f>IF(COUNT($A545)=0,"",IF(N545="","--",IF(N545="3E","3E",LOOKUP(N545/P$2,{0,0.4,0.45,0.5,0.55,0.6,0.65,0.7,0.75,0.8,1},{0,2,2.25,2.5,2.75,3,3.25,3.5,3.75,4}))))</f>
        <v/>
      </c>
      <c r="Q545" s="5" t="str">
        <f>IF(COUNT($A545)=0,"",IF($A545&lt;&gt;DR!$B547,"ERR",DR!AX547))</f>
        <v/>
      </c>
      <c r="R545" s="2" t="str">
        <f>IF(COUNT($A545)=0,"",IF(Q545="3E","3E",IF(Q545="","I",LOOKUP(Q545/S$2,{0,0.4,0.45,0.5,0.55,0.6,0.65,0.7,0.75,0.8,1},{"F","D","C","C+","B-","B","B+","A-","A","A+"}))))</f>
        <v/>
      </c>
      <c r="S545" s="99" t="str">
        <f>IF(COUNT($A545)=0,"",IF(Q545="","--",IF(Q545="3E","3E",LOOKUP(Q545/S$2,{0,0.4,0.45,0.5,0.55,0.6,0.65,0.7,0.75,0.8,1},{0,2,2.25,2.5,2.75,3,3.25,3.5,3.75,4}))))</f>
        <v/>
      </c>
      <c r="T545" s="5" t="str">
        <f>IF(OR(COUNT($A545)=0,DR!BZ547=""),"",IF($A545&lt;&gt;DR!$B547,"ERR",DR!BZ547))</f>
        <v/>
      </c>
      <c r="U545" s="2" t="str">
        <f>IF(COUNT($A545)=0,"",IF(T545="3E","3E",IF(T545="","I",LOOKUP(T545/V$2,{0,0.4,0.45,0.5,0.55,0.6,0.65,0.7,0.75,0.8,1},{"F","D","C","C+","B-","B","B+","A-","A","A+"}))))</f>
        <v/>
      </c>
      <c r="V545" s="99" t="str">
        <f>IF(COUNT($A545)=0,"",IF(T545="","--",IF(T545="3E","3E",LOOKUP(T545/V$2,{0,0.4,0.45,0.5,0.55,0.6,0.65,0.7,0.75,0.8,1},{0,2,2.25,2.5,2.75,3,3.25,3.5,3.75,4}))))</f>
        <v/>
      </c>
      <c r="W545" s="5" t="str">
        <f>IF(COUNT($A545)=0,"",IF($A545&lt;&gt;DR!$B547,"ERR",IF(DR!$A547="IM",DR!CL547,DR!CK547)))</f>
        <v/>
      </c>
      <c r="X545" s="2" t="str">
        <f>IF(COUNT($A545)=0,"",IF(W545="3E","3E",IF(W545="","I",LOOKUP(W545/Y$2,{0,0.4,0.45,0.5,0.55,0.6,0.65,0.7,0.75,0.8,1},{"F","D","C","C+","B-","B","B+","A-","A","A+"}))))</f>
        <v/>
      </c>
      <c r="Y545" s="99" t="str">
        <f>IF(COUNT($A545)=0,"",IF(W545="","--",IF(W545="3E","3E",LOOKUP(W545/Y$2,{0,0.4,0.45,0.5,0.55,0.6,0.65,0.7,0.75,0.8,1},{0,2,2.25,2.5,2.75,3,3.25,3.5,3.75,4}))))</f>
        <v/>
      </c>
      <c r="Z545" s="5" t="str">
        <f>IF(COUNT($A545)=0,"",IF($A545&lt;&gt;DR!$B547,"ERR",DR!BF547))</f>
        <v/>
      </c>
      <c r="AA545" s="2" t="str">
        <f>IF(COUNT($A545)=0,"",IF(Z545="3E","3E",IF(Z545="","I",LOOKUP(Z545/AB$2,{0,0.4,0.45,0.5,0.55,0.6,0.65,0.7,0.75,0.8,1},{"F","D","C","C+","B-","B","B+","A-","A","A+"}))))</f>
        <v/>
      </c>
      <c r="AB545" s="99" t="str">
        <f>IF(COUNT($A545)=0,"",IF(Z545="","--",IF(Z545="3E","3E",LOOKUP(Z545/AB$2,{0,0.4,0.45,0.5,0.55,0.6,0.65,0.7,0.75,0.8,1},{0,2,2.25,2.5,2.75,3,3.25,3.5,3.75,4}))))</f>
        <v/>
      </c>
      <c r="AC545" s="5" t="str">
        <f>IF(COUNT($A545)=0,"",IF($A545&lt;&gt;DR!$B547,"ERR",DR!BG547))</f>
        <v/>
      </c>
      <c r="AD545" s="2" t="str">
        <f>IF(COUNT($A545)=0,"",IF(AC545="3E","3E",IF(AC545="","I",LOOKUP(AC545/AE$2,{0,0.4,0.45,0.5,0.55,0.6,0.65,0.7,0.75,0.8,1},{"F","D","C","C+","B-","B","B+","A-","A","A+"}))))</f>
        <v/>
      </c>
      <c r="AE545" s="99" t="str">
        <f>IF(COUNT($A545)=0,"",IF(AC545="","--",IF(AC545="3E","3E",LOOKUP(AC545/AE$2,{0,0.4,0.45,0.5,0.55,0.6,0.65,0.7,0.75,0.8,1},{0,2,2.25,2.5,2.75,3,3.25,3.5,3.75,4}))))</f>
        <v/>
      </c>
      <c r="AF545" s="5" t="str">
        <f>IF(COUNT($A545)=0,"",IF($A545&lt;&gt;DR!$B547,"ERR",DR!BQ547))</f>
        <v/>
      </c>
      <c r="AG545" s="2" t="str">
        <f>IF(COUNT($A545)=0,"",IF(AF545="3E","3E",IF(AF545="","I",LOOKUP(AF545/AH$2,{0,0.4,0.45,0.5,0.55,0.6,0.65,0.7,0.75,0.8,1},{"F","D","C","C+","B-","B","B+","A-","A","A+"}))))</f>
        <v/>
      </c>
      <c r="AH545" s="99" t="str">
        <f>IF(COUNT($A545)=0,"",IF(AF545="","--",IF(AF545="3E","3E",LOOKUP(AF545/AH$2,{0,0.4,0.45,0.5,0.55,0.6,0.65,0.7,0.75,0.8,1},{0,2,2.25,2.5,2.75,3,3.25,3.5,3.75,4}))))</f>
        <v/>
      </c>
      <c r="AI545" s="5" t="str">
        <f>IF(COUNT($A545)=0,"",IF($A545&lt;&gt;DR!$B547,"ERR",DR!BY547))</f>
        <v/>
      </c>
      <c r="AJ545" s="2" t="str">
        <f>IF(COUNT($A545)=0,"",IF(AI545="3E","3E",IF(AI545="","I",LOOKUP(AI545/AK$2,{0,0.4,0.45,0.5,0.55,0.6,0.65,0.7,0.75,0.8,1},{"F","D","C","C+","B-","B","B+","A-","A","A+"}))))</f>
        <v/>
      </c>
      <c r="AK545" s="103" t="str">
        <f>IF(COUNT($A545)=0,"",IF(AI545="","--",IF(AI545="3E","3E",LOOKUP(AI545/AK$2,{0,0.4,0.45,0.5,0.55,0.6,0.65,0.7,0.75,0.8,1},{0,2,2.25,2.5,2.75,3,3.25,3.5,3.75,4}))))</f>
        <v/>
      </c>
      <c r="AL545" s="94" t="str">
        <f>IFERROR(IF(COUNT($A545)=0,"",IF(COUNT(W545)=0,"--",IF(COUNTIF(B545:AK545,"3E")&gt;0,"3E",SUM(IF(D545&gt;=2,D545*$D$3),IF(G545&gt;=2,G545*$G$3),IF(J545&gt;=2,J545*$J$3),IF(M545&gt;=2,M545*$M$3),IF(P545&gt;=2,P545*$P$3),IF(S545&gt;=2,S545*$S$3),IF(V545&gt;=2,V545*$V$3),IF(Y545&gt;=2,Y545*$Y$3),IF(AB545&gt;=2,AB545*$AB$3),IF(AE545&gt;=2,AE545*$AE$3),IF(AH545&gt;=2,AH545*$AH$3),IF(AK545&gt;=2,AK545*$AK$3))))),"")</f>
        <v/>
      </c>
      <c r="AM545" s="4" t="str">
        <f>IF(COUNT($A545)=0,"",IF(COUNT(W545)=0,"--",IF(COUNTIF(B545:Y545,"3E")&gt;0,"3E",TRUNC(SUM(IF(N(D545)&gt;=2,D$3*D545,0),IF(N(G545)&gt;=2,G$3*G545,0),IF(N(J545)&gt;=2,J$3*J545,0),IF(N(M545)&gt;=2,M$3*M545,0),IF(N(P545)&gt;=2,P$3*P545,0),IF(N(S545)&gt;=2,S$3*S545,0),IF(N(AB545)&gt;=2,AB$3*AB545,0),IF(N(AE545)&gt;=2,AE$3*AE545,0),IF(N(AH545)&gt;=2,AH$3*AH545,0),IF(N(V545)&gt;=2,V$3*V545,0),IF(N(Y545)&gt;=2,Y$3*Y545,0))/TCP,3))))</f>
        <v/>
      </c>
      <c r="AN545" s="2" t="str">
        <f>IFERROR(IF(COUNT($A545)=0,"",IF(COUNT(W545)=0,"--",IF(COUNTIF(B545:AK545,"3E")&gt;0,"3E",SUM(IF(D545&gt;=2,$D$3),IF(G545&gt;=2,$G$3),IF(J545&gt;=2,$J$3),IF(M545&gt;=2,$M$3),IF(P545&gt;=2,$P$3),IF(S545&gt;=2,$S$3),IF(V545&gt;=2,$V$3),IF(Y545&gt;=2,$Y$3),IF(AB545&gt;=2,$AB$3),IF(AE545&gt;=2,$AE$3),IF(AH545&gt;=2,$AH$3),IF(AK545&gt;=2,$AK$3))))),"")</f>
        <v/>
      </c>
      <c r="AO545" s="2" t="str">
        <f>IF(AM545="3E","3E",IF(COUNT($A545)=0,"",IF(COUNT(AK545)=0,"I",LOOKUP(AM545,{0,2,2.25,2.5,2.75,3,3.25,3.5,3.75,4},{"F","D","C","C+","B-","B","B+","A-","A","A+"}))))</f>
        <v/>
      </c>
      <c r="AP545" s="2" t="str">
        <f>IF(AM545="3E","3E",IF(OR(COUNT($A545)=0,COUNT(W545)=0),"",IF(AND(Y545&gt;=2,AM545&gt;=2,AN545&gt;=28),"PASS","FAIL")))</f>
        <v/>
      </c>
      <c r="AQ545" s="2" t="str">
        <f>IF(COUNT($A545)=0,"",IF(AP545="3E","3E",IF(AP545="PASS",CONCATENATE(IF(N(D545)&lt;2,"411F,",""),IF(N(G545)&lt;2,"412F,",""),IF(N(J545)&lt;2,"413F,",""),IF(N(M545)&lt;2,"421F,",""),IF(N(P545)&lt;2,"422F,",""),IF(N(S545)&lt;2,"423F,",""),IF(N(AB545)&lt;2,"431F,",""),IF(N(AE545)&lt;2,"432F,",""),IF(N(AH545)&lt;2,"433F,","")),"")))</f>
        <v/>
      </c>
      <c r="AR545" s="6" t="str">
        <f t="shared" si="9"/>
        <v/>
      </c>
    </row>
    <row r="546" spans="1:44" ht="18.95" customHeight="1" x14ac:dyDescent="0.25">
      <c r="A546" s="93" t="str">
        <f>IF(DR!$B548="","",DR!$B548)</f>
        <v/>
      </c>
      <c r="B546" s="5" t="str">
        <f>IF(COUNT($A546)=0,"",IF($A546&lt;&gt;DR!$B548,"ERR",DR!J548))</f>
        <v/>
      </c>
      <c r="C546" s="2" t="str">
        <f>IF(COUNT($A546)=0,"",IF(B546="3E","3E",IF(B546="","I",LOOKUP(B546/D$2,{0,0.4,0.45,0.5,0.55,0.6,0.65,0.7,0.75,0.8,1},{"F","D","C","C+","B-","B","B+","A-","A","A+"}))))</f>
        <v/>
      </c>
      <c r="D546" s="99" t="str">
        <f>IF(COUNT($A546)=0,"",IF(B546="","--",IF(B546="3E","3E",LOOKUP(B546/D$2,{0,0.4,0.45,0.5,0.55,0.6,0.65,0.7,0.75,0.8,1},{0,2,2.25,2.5,2.75,3,3.25,3.5,3.75,4}))))</f>
        <v/>
      </c>
      <c r="E546" s="5" t="str">
        <f>IF(COUNT($A546)=0,"",IF($A546&lt;&gt;DR!$B548,"ERR",DR!R548))</f>
        <v/>
      </c>
      <c r="F546" s="2" t="str">
        <f>IF(COUNT($A546)=0,"",IF(E546="3E","3E",IF(E546="","I",LOOKUP(E546/G$2,{0,0.4,0.45,0.5,0.55,0.6,0.65,0.7,0.75,0.8,1},{"F","D","C","C+","B-","B","B+","A-","A","A+"}))))</f>
        <v/>
      </c>
      <c r="G546" s="99" t="str">
        <f>IF(COUNT($A546)=0,"",IF(E546="","--",IF(E546="3E","3E",LOOKUP(E546/G$2,{0,0.4,0.45,0.5,0.55,0.6,0.65,0.7,0.75,0.8,1},{0,2,2.25,2.5,2.75,3,3.25,3.5,3.75,4}))))</f>
        <v/>
      </c>
      <c r="H546" s="5" t="str">
        <f>IF(COUNT($A546)=0,"",IF($A546&lt;&gt;DR!$B548,"ERR",DR!Z548))</f>
        <v/>
      </c>
      <c r="I546" s="2" t="str">
        <f>IF(COUNT($A546)=0,"",IF(H546="3E","3E",IF(H546="","I",LOOKUP(H546/J$2,{0,0.4,0.45,0.5,0.55,0.6,0.65,0.7,0.75,0.8,1},{"F","D","C","C+","B-","B","B+","A-","A","A+"}))))</f>
        <v/>
      </c>
      <c r="J546" s="99" t="str">
        <f>IF(COUNT($A546)=0,"",IF(H546="","--",IF(H546="3E","3E",LOOKUP(H546/J$2,{0,0.4,0.45,0.5,0.55,0.6,0.65,0.7,0.75,0.8,1},{0,2,2.25,2.5,2.75,3,3.25,3.5,3.75,4}))))</f>
        <v/>
      </c>
      <c r="K546" s="5" t="str">
        <f>IF(COUNT($A546)=0,"",IF($A546&lt;&gt;DR!$B548,"ERR",DR!AH548))</f>
        <v/>
      </c>
      <c r="L546" s="2" t="str">
        <f>IF(COUNT($A546)=0,"",IF(K546="3E","3E",IF(K546="","I",LOOKUP(K546/M$2,{0,0.4,0.45,0.5,0.55,0.6,0.65,0.7,0.75,0.8,1},{"F","D","C","C+","B-","B","B+","A-","A","A+"}))))</f>
        <v/>
      </c>
      <c r="M546" s="99" t="str">
        <f>IF(COUNT($A546)=0,"",IF(K546="","--",IF(K546="3E","3E",LOOKUP(K546/M$2,{0,0.4,0.45,0.5,0.55,0.6,0.65,0.7,0.75,0.8,1},{0,2,2.25,2.5,2.75,3,3.25,3.5,3.75,4}))))</f>
        <v/>
      </c>
      <c r="N546" s="5" t="str">
        <f>IF(COUNT($A546)=0,"",IF($A546&lt;&gt;DR!$B548,"ERR",DR!AP548))</f>
        <v/>
      </c>
      <c r="O546" s="2" t="str">
        <f>IF(COUNT($A546)=0,"",IF(N546="3E","3E",IF(N546="","I",LOOKUP(N546/P$2,{0,0.4,0.45,0.5,0.55,0.6,0.65,0.7,0.75,0.8,1},{"F","D","C","C+","B-","B","B+","A-","A","A+"}))))</f>
        <v/>
      </c>
      <c r="P546" s="99" t="str">
        <f>IF(COUNT($A546)=0,"",IF(N546="","--",IF(N546="3E","3E",LOOKUP(N546/P$2,{0,0.4,0.45,0.5,0.55,0.6,0.65,0.7,0.75,0.8,1},{0,2,2.25,2.5,2.75,3,3.25,3.5,3.75,4}))))</f>
        <v/>
      </c>
      <c r="Q546" s="5" t="str">
        <f>IF(COUNT($A546)=0,"",IF($A546&lt;&gt;DR!$B548,"ERR",DR!AX548))</f>
        <v/>
      </c>
      <c r="R546" s="2" t="str">
        <f>IF(COUNT($A546)=0,"",IF(Q546="3E","3E",IF(Q546="","I",LOOKUP(Q546/S$2,{0,0.4,0.45,0.5,0.55,0.6,0.65,0.7,0.75,0.8,1},{"F","D","C","C+","B-","B","B+","A-","A","A+"}))))</f>
        <v/>
      </c>
      <c r="S546" s="99" t="str">
        <f>IF(COUNT($A546)=0,"",IF(Q546="","--",IF(Q546="3E","3E",LOOKUP(Q546/S$2,{0,0.4,0.45,0.5,0.55,0.6,0.65,0.7,0.75,0.8,1},{0,2,2.25,2.5,2.75,3,3.25,3.5,3.75,4}))))</f>
        <v/>
      </c>
      <c r="T546" s="5" t="str">
        <f>IF(OR(COUNT($A546)=0,DR!BZ548=""),"",IF($A546&lt;&gt;DR!$B548,"ERR",DR!BZ548))</f>
        <v/>
      </c>
      <c r="U546" s="2" t="str">
        <f>IF(COUNT($A546)=0,"",IF(T546="3E","3E",IF(T546="","I",LOOKUP(T546/V$2,{0,0.4,0.45,0.5,0.55,0.6,0.65,0.7,0.75,0.8,1},{"F","D","C","C+","B-","B","B+","A-","A","A+"}))))</f>
        <v/>
      </c>
      <c r="V546" s="99" t="str">
        <f>IF(COUNT($A546)=0,"",IF(T546="","--",IF(T546="3E","3E",LOOKUP(T546/V$2,{0,0.4,0.45,0.5,0.55,0.6,0.65,0.7,0.75,0.8,1},{0,2,2.25,2.5,2.75,3,3.25,3.5,3.75,4}))))</f>
        <v/>
      </c>
      <c r="W546" s="5" t="str">
        <f>IF(COUNT($A546)=0,"",IF($A546&lt;&gt;DR!$B548,"ERR",IF(DR!$A548="IM",DR!CL548,DR!CK548)))</f>
        <v/>
      </c>
      <c r="X546" s="2" t="str">
        <f>IF(COUNT($A546)=0,"",IF(W546="3E","3E",IF(W546="","I",LOOKUP(W546/Y$2,{0,0.4,0.45,0.5,0.55,0.6,0.65,0.7,0.75,0.8,1},{"F","D","C","C+","B-","B","B+","A-","A","A+"}))))</f>
        <v/>
      </c>
      <c r="Y546" s="99" t="str">
        <f>IF(COUNT($A546)=0,"",IF(W546="","--",IF(W546="3E","3E",LOOKUP(W546/Y$2,{0,0.4,0.45,0.5,0.55,0.6,0.65,0.7,0.75,0.8,1},{0,2,2.25,2.5,2.75,3,3.25,3.5,3.75,4}))))</f>
        <v/>
      </c>
      <c r="Z546" s="5" t="str">
        <f>IF(COUNT($A546)=0,"",IF($A546&lt;&gt;DR!$B548,"ERR",DR!BF548))</f>
        <v/>
      </c>
      <c r="AA546" s="2" t="str">
        <f>IF(COUNT($A546)=0,"",IF(Z546="3E","3E",IF(Z546="","I",LOOKUP(Z546/AB$2,{0,0.4,0.45,0.5,0.55,0.6,0.65,0.7,0.75,0.8,1},{"F","D","C","C+","B-","B","B+","A-","A","A+"}))))</f>
        <v/>
      </c>
      <c r="AB546" s="99" t="str">
        <f>IF(COUNT($A546)=0,"",IF(Z546="","--",IF(Z546="3E","3E",LOOKUP(Z546/AB$2,{0,0.4,0.45,0.5,0.55,0.6,0.65,0.7,0.75,0.8,1},{0,2,2.25,2.5,2.75,3,3.25,3.5,3.75,4}))))</f>
        <v/>
      </c>
      <c r="AC546" s="5" t="str">
        <f>IF(COUNT($A546)=0,"",IF($A546&lt;&gt;DR!$B548,"ERR",DR!BG548))</f>
        <v/>
      </c>
      <c r="AD546" s="2" t="str">
        <f>IF(COUNT($A546)=0,"",IF(AC546="3E","3E",IF(AC546="","I",LOOKUP(AC546/AE$2,{0,0.4,0.45,0.5,0.55,0.6,0.65,0.7,0.75,0.8,1},{"F","D","C","C+","B-","B","B+","A-","A","A+"}))))</f>
        <v/>
      </c>
      <c r="AE546" s="99" t="str">
        <f>IF(COUNT($A546)=0,"",IF(AC546="","--",IF(AC546="3E","3E",LOOKUP(AC546/AE$2,{0,0.4,0.45,0.5,0.55,0.6,0.65,0.7,0.75,0.8,1},{0,2,2.25,2.5,2.75,3,3.25,3.5,3.75,4}))))</f>
        <v/>
      </c>
      <c r="AF546" s="5" t="str">
        <f>IF(COUNT($A546)=0,"",IF($A546&lt;&gt;DR!$B548,"ERR",DR!BQ548))</f>
        <v/>
      </c>
      <c r="AG546" s="2" t="str">
        <f>IF(COUNT($A546)=0,"",IF(AF546="3E","3E",IF(AF546="","I",LOOKUP(AF546/AH$2,{0,0.4,0.45,0.5,0.55,0.6,0.65,0.7,0.75,0.8,1},{"F","D","C","C+","B-","B","B+","A-","A","A+"}))))</f>
        <v/>
      </c>
      <c r="AH546" s="99" t="str">
        <f>IF(COUNT($A546)=0,"",IF(AF546="","--",IF(AF546="3E","3E",LOOKUP(AF546/AH$2,{0,0.4,0.45,0.5,0.55,0.6,0.65,0.7,0.75,0.8,1},{0,2,2.25,2.5,2.75,3,3.25,3.5,3.75,4}))))</f>
        <v/>
      </c>
      <c r="AI546" s="5" t="str">
        <f>IF(COUNT($A546)=0,"",IF($A546&lt;&gt;DR!$B548,"ERR",DR!BY548))</f>
        <v/>
      </c>
      <c r="AJ546" s="2" t="str">
        <f>IF(COUNT($A546)=0,"",IF(AI546="3E","3E",IF(AI546="","I",LOOKUP(AI546/AK$2,{0,0.4,0.45,0.5,0.55,0.6,0.65,0.7,0.75,0.8,1},{"F","D","C","C+","B-","B","B+","A-","A","A+"}))))</f>
        <v/>
      </c>
      <c r="AK546" s="103" t="str">
        <f>IF(COUNT($A546)=0,"",IF(AI546="","--",IF(AI546="3E","3E",LOOKUP(AI546/AK$2,{0,0.4,0.45,0.5,0.55,0.6,0.65,0.7,0.75,0.8,1},{0,2,2.25,2.5,2.75,3,3.25,3.5,3.75,4}))))</f>
        <v/>
      </c>
      <c r="AL546" s="94" t="str">
        <f>IFERROR(IF(COUNT($A546)=0,"",IF(COUNT(W546)=0,"--",IF(COUNTIF(B546:AK546,"3E")&gt;0,"3E",SUM(IF(D546&gt;=2,D546*$D$3),IF(G546&gt;=2,G546*$G$3),IF(J546&gt;=2,J546*$J$3),IF(M546&gt;=2,M546*$M$3),IF(P546&gt;=2,P546*$P$3),IF(S546&gt;=2,S546*$S$3),IF(V546&gt;=2,V546*$V$3),IF(Y546&gt;=2,Y546*$Y$3),IF(AB546&gt;=2,AB546*$AB$3),IF(AE546&gt;=2,AE546*$AE$3),IF(AH546&gt;=2,AH546*$AH$3),IF(AK546&gt;=2,AK546*$AK$3))))),"")</f>
        <v/>
      </c>
      <c r="AM546" s="4" t="str">
        <f>IF(COUNT($A546)=0,"",IF(COUNT(W546)=0,"--",IF(COUNTIF(B546:Y546,"3E")&gt;0,"3E",TRUNC(SUM(IF(N(D546)&gt;=2,D$3*D546,0),IF(N(G546)&gt;=2,G$3*G546,0),IF(N(J546)&gt;=2,J$3*J546,0),IF(N(M546)&gt;=2,M$3*M546,0),IF(N(P546)&gt;=2,P$3*P546,0),IF(N(S546)&gt;=2,S$3*S546,0),IF(N(AB546)&gt;=2,AB$3*AB546,0),IF(N(AE546)&gt;=2,AE$3*AE546,0),IF(N(AH546)&gt;=2,AH$3*AH546,0),IF(N(V546)&gt;=2,V$3*V546,0),IF(N(Y546)&gt;=2,Y$3*Y546,0))/TCP,3))))</f>
        <v/>
      </c>
      <c r="AN546" s="2" t="str">
        <f>IFERROR(IF(COUNT($A546)=0,"",IF(COUNT(W546)=0,"--",IF(COUNTIF(B546:AK546,"3E")&gt;0,"3E",SUM(IF(D546&gt;=2,$D$3),IF(G546&gt;=2,$G$3),IF(J546&gt;=2,$J$3),IF(M546&gt;=2,$M$3),IF(P546&gt;=2,$P$3),IF(S546&gt;=2,$S$3),IF(V546&gt;=2,$V$3),IF(Y546&gt;=2,$Y$3),IF(AB546&gt;=2,$AB$3),IF(AE546&gt;=2,$AE$3),IF(AH546&gt;=2,$AH$3),IF(AK546&gt;=2,$AK$3))))),"")</f>
        <v/>
      </c>
      <c r="AO546" s="2" t="str">
        <f>IF(AM546="3E","3E",IF(COUNT($A546)=0,"",IF(COUNT(AK546)=0,"I",LOOKUP(AM546,{0,2,2.25,2.5,2.75,3,3.25,3.5,3.75,4},{"F","D","C","C+","B-","B","B+","A-","A","A+"}))))</f>
        <v/>
      </c>
      <c r="AP546" s="2" t="str">
        <f>IF(AM546="3E","3E",IF(OR(COUNT($A546)=0,COUNT(W546)=0),"",IF(AND(Y546&gt;=2,AM546&gt;=2,AN546&gt;=28),"PASS","FAIL")))</f>
        <v/>
      </c>
      <c r="AQ546" s="2" t="str">
        <f>IF(COUNT($A546)=0,"",IF(AP546="3E","3E",IF(AP546="PASS",CONCATENATE(IF(N(D546)&lt;2,"411F,",""),IF(N(G546)&lt;2,"412F,",""),IF(N(J546)&lt;2,"413F,",""),IF(N(M546)&lt;2,"421F,",""),IF(N(P546)&lt;2,"422F,",""),IF(N(S546)&lt;2,"423F,",""),IF(N(AB546)&lt;2,"431F,",""),IF(N(AE546)&lt;2,"432F,",""),IF(N(AH546)&lt;2,"433F,","")),"")))</f>
        <v/>
      </c>
      <c r="AR546" s="6" t="str">
        <f t="shared" si="9"/>
        <v/>
      </c>
    </row>
    <row r="547" spans="1:44" ht="18.95" customHeight="1" x14ac:dyDescent="0.25">
      <c r="A547" s="93" t="str">
        <f>IF(DR!$B549="","",DR!$B549)</f>
        <v/>
      </c>
      <c r="B547" s="5" t="str">
        <f>IF(COUNT($A547)=0,"",IF($A547&lt;&gt;DR!$B549,"ERR",DR!J549))</f>
        <v/>
      </c>
      <c r="C547" s="2" t="str">
        <f>IF(COUNT($A547)=0,"",IF(B547="3E","3E",IF(B547="","I",LOOKUP(B547/D$2,{0,0.4,0.45,0.5,0.55,0.6,0.65,0.7,0.75,0.8,1},{"F","D","C","C+","B-","B","B+","A-","A","A+"}))))</f>
        <v/>
      </c>
      <c r="D547" s="99" t="str">
        <f>IF(COUNT($A547)=0,"",IF(B547="","--",IF(B547="3E","3E",LOOKUP(B547/D$2,{0,0.4,0.45,0.5,0.55,0.6,0.65,0.7,0.75,0.8,1},{0,2,2.25,2.5,2.75,3,3.25,3.5,3.75,4}))))</f>
        <v/>
      </c>
      <c r="E547" s="5" t="str">
        <f>IF(COUNT($A547)=0,"",IF($A547&lt;&gt;DR!$B549,"ERR",DR!R549))</f>
        <v/>
      </c>
      <c r="F547" s="2" t="str">
        <f>IF(COUNT($A547)=0,"",IF(E547="3E","3E",IF(E547="","I",LOOKUP(E547/G$2,{0,0.4,0.45,0.5,0.55,0.6,0.65,0.7,0.75,0.8,1},{"F","D","C","C+","B-","B","B+","A-","A","A+"}))))</f>
        <v/>
      </c>
      <c r="G547" s="99" t="str">
        <f>IF(COUNT($A547)=0,"",IF(E547="","--",IF(E547="3E","3E",LOOKUP(E547/G$2,{0,0.4,0.45,0.5,0.55,0.6,0.65,0.7,0.75,0.8,1},{0,2,2.25,2.5,2.75,3,3.25,3.5,3.75,4}))))</f>
        <v/>
      </c>
      <c r="H547" s="5" t="str">
        <f>IF(COUNT($A547)=0,"",IF($A547&lt;&gt;DR!$B549,"ERR",DR!Z549))</f>
        <v/>
      </c>
      <c r="I547" s="2" t="str">
        <f>IF(COUNT($A547)=0,"",IF(H547="3E","3E",IF(H547="","I",LOOKUP(H547/J$2,{0,0.4,0.45,0.5,0.55,0.6,0.65,0.7,0.75,0.8,1},{"F","D","C","C+","B-","B","B+","A-","A","A+"}))))</f>
        <v/>
      </c>
      <c r="J547" s="99" t="str">
        <f>IF(COUNT($A547)=0,"",IF(H547="","--",IF(H547="3E","3E",LOOKUP(H547/J$2,{0,0.4,0.45,0.5,0.55,0.6,0.65,0.7,0.75,0.8,1},{0,2,2.25,2.5,2.75,3,3.25,3.5,3.75,4}))))</f>
        <v/>
      </c>
      <c r="K547" s="5" t="str">
        <f>IF(COUNT($A547)=0,"",IF($A547&lt;&gt;DR!$B549,"ERR",DR!AH549))</f>
        <v/>
      </c>
      <c r="L547" s="2" t="str">
        <f>IF(COUNT($A547)=0,"",IF(K547="3E","3E",IF(K547="","I",LOOKUP(K547/M$2,{0,0.4,0.45,0.5,0.55,0.6,0.65,0.7,0.75,0.8,1},{"F","D","C","C+","B-","B","B+","A-","A","A+"}))))</f>
        <v/>
      </c>
      <c r="M547" s="99" t="str">
        <f>IF(COUNT($A547)=0,"",IF(K547="","--",IF(K547="3E","3E",LOOKUP(K547/M$2,{0,0.4,0.45,0.5,0.55,0.6,0.65,0.7,0.75,0.8,1},{0,2,2.25,2.5,2.75,3,3.25,3.5,3.75,4}))))</f>
        <v/>
      </c>
      <c r="N547" s="5" t="str">
        <f>IF(COUNT($A547)=0,"",IF($A547&lt;&gt;DR!$B549,"ERR",DR!AP549))</f>
        <v/>
      </c>
      <c r="O547" s="2" t="str">
        <f>IF(COUNT($A547)=0,"",IF(N547="3E","3E",IF(N547="","I",LOOKUP(N547/P$2,{0,0.4,0.45,0.5,0.55,0.6,0.65,0.7,0.75,0.8,1},{"F","D","C","C+","B-","B","B+","A-","A","A+"}))))</f>
        <v/>
      </c>
      <c r="P547" s="99" t="str">
        <f>IF(COUNT($A547)=0,"",IF(N547="","--",IF(N547="3E","3E",LOOKUP(N547/P$2,{0,0.4,0.45,0.5,0.55,0.6,0.65,0.7,0.75,0.8,1},{0,2,2.25,2.5,2.75,3,3.25,3.5,3.75,4}))))</f>
        <v/>
      </c>
      <c r="Q547" s="5" t="str">
        <f>IF(COUNT($A547)=0,"",IF($A547&lt;&gt;DR!$B549,"ERR",DR!AX549))</f>
        <v/>
      </c>
      <c r="R547" s="2" t="str">
        <f>IF(COUNT($A547)=0,"",IF(Q547="3E","3E",IF(Q547="","I",LOOKUP(Q547/S$2,{0,0.4,0.45,0.5,0.55,0.6,0.65,0.7,0.75,0.8,1},{"F","D","C","C+","B-","B","B+","A-","A","A+"}))))</f>
        <v/>
      </c>
      <c r="S547" s="99" t="str">
        <f>IF(COUNT($A547)=0,"",IF(Q547="","--",IF(Q547="3E","3E",LOOKUP(Q547/S$2,{0,0.4,0.45,0.5,0.55,0.6,0.65,0.7,0.75,0.8,1},{0,2,2.25,2.5,2.75,3,3.25,3.5,3.75,4}))))</f>
        <v/>
      </c>
      <c r="T547" s="5" t="str">
        <f>IF(OR(COUNT($A547)=0,DR!BZ549=""),"",IF($A547&lt;&gt;DR!$B549,"ERR",DR!BZ549))</f>
        <v/>
      </c>
      <c r="U547" s="2" t="str">
        <f>IF(COUNT($A547)=0,"",IF(T547="3E","3E",IF(T547="","I",LOOKUP(T547/V$2,{0,0.4,0.45,0.5,0.55,0.6,0.65,0.7,0.75,0.8,1},{"F","D","C","C+","B-","B","B+","A-","A","A+"}))))</f>
        <v/>
      </c>
      <c r="V547" s="99" t="str">
        <f>IF(COUNT($A547)=0,"",IF(T547="","--",IF(T547="3E","3E",LOOKUP(T547/V$2,{0,0.4,0.45,0.5,0.55,0.6,0.65,0.7,0.75,0.8,1},{0,2,2.25,2.5,2.75,3,3.25,3.5,3.75,4}))))</f>
        <v/>
      </c>
      <c r="W547" s="5" t="str">
        <f>IF(COUNT($A547)=0,"",IF($A547&lt;&gt;DR!$B549,"ERR",IF(DR!$A549="IM",DR!CL549,DR!CK549)))</f>
        <v/>
      </c>
      <c r="X547" s="2" t="str">
        <f>IF(COUNT($A547)=0,"",IF(W547="3E","3E",IF(W547="","I",LOOKUP(W547/Y$2,{0,0.4,0.45,0.5,0.55,0.6,0.65,0.7,0.75,0.8,1},{"F","D","C","C+","B-","B","B+","A-","A","A+"}))))</f>
        <v/>
      </c>
      <c r="Y547" s="99" t="str">
        <f>IF(COUNT($A547)=0,"",IF(W547="","--",IF(W547="3E","3E",LOOKUP(W547/Y$2,{0,0.4,0.45,0.5,0.55,0.6,0.65,0.7,0.75,0.8,1},{0,2,2.25,2.5,2.75,3,3.25,3.5,3.75,4}))))</f>
        <v/>
      </c>
      <c r="Z547" s="5" t="str">
        <f>IF(COUNT($A547)=0,"",IF($A547&lt;&gt;DR!$B549,"ERR",DR!BF549))</f>
        <v/>
      </c>
      <c r="AA547" s="2" t="str">
        <f>IF(COUNT($A547)=0,"",IF(Z547="3E","3E",IF(Z547="","I",LOOKUP(Z547/AB$2,{0,0.4,0.45,0.5,0.55,0.6,0.65,0.7,0.75,0.8,1},{"F","D","C","C+","B-","B","B+","A-","A","A+"}))))</f>
        <v/>
      </c>
      <c r="AB547" s="99" t="str">
        <f>IF(COUNT($A547)=0,"",IF(Z547="","--",IF(Z547="3E","3E",LOOKUP(Z547/AB$2,{0,0.4,0.45,0.5,0.55,0.6,0.65,0.7,0.75,0.8,1},{0,2,2.25,2.5,2.75,3,3.25,3.5,3.75,4}))))</f>
        <v/>
      </c>
      <c r="AC547" s="5" t="str">
        <f>IF(COUNT($A547)=0,"",IF($A547&lt;&gt;DR!$B549,"ERR",DR!BG549))</f>
        <v/>
      </c>
      <c r="AD547" s="2" t="str">
        <f>IF(COUNT($A547)=0,"",IF(AC547="3E","3E",IF(AC547="","I",LOOKUP(AC547/AE$2,{0,0.4,0.45,0.5,0.55,0.6,0.65,0.7,0.75,0.8,1},{"F","D","C","C+","B-","B","B+","A-","A","A+"}))))</f>
        <v/>
      </c>
      <c r="AE547" s="99" t="str">
        <f>IF(COUNT($A547)=0,"",IF(AC547="","--",IF(AC547="3E","3E",LOOKUP(AC547/AE$2,{0,0.4,0.45,0.5,0.55,0.6,0.65,0.7,0.75,0.8,1},{0,2,2.25,2.5,2.75,3,3.25,3.5,3.75,4}))))</f>
        <v/>
      </c>
      <c r="AF547" s="5" t="str">
        <f>IF(COUNT($A547)=0,"",IF($A547&lt;&gt;DR!$B549,"ERR",DR!BQ549))</f>
        <v/>
      </c>
      <c r="AG547" s="2" t="str">
        <f>IF(COUNT($A547)=0,"",IF(AF547="3E","3E",IF(AF547="","I",LOOKUP(AF547/AH$2,{0,0.4,0.45,0.5,0.55,0.6,0.65,0.7,0.75,0.8,1},{"F","D","C","C+","B-","B","B+","A-","A","A+"}))))</f>
        <v/>
      </c>
      <c r="AH547" s="99" t="str">
        <f>IF(COUNT($A547)=0,"",IF(AF547="","--",IF(AF547="3E","3E",LOOKUP(AF547/AH$2,{0,0.4,0.45,0.5,0.55,0.6,0.65,0.7,0.75,0.8,1},{0,2,2.25,2.5,2.75,3,3.25,3.5,3.75,4}))))</f>
        <v/>
      </c>
      <c r="AI547" s="5" t="str">
        <f>IF(COUNT($A547)=0,"",IF($A547&lt;&gt;DR!$B549,"ERR",DR!BY549))</f>
        <v/>
      </c>
      <c r="AJ547" s="2" t="str">
        <f>IF(COUNT($A547)=0,"",IF(AI547="3E","3E",IF(AI547="","I",LOOKUP(AI547/AK$2,{0,0.4,0.45,0.5,0.55,0.6,0.65,0.7,0.75,0.8,1},{"F","D","C","C+","B-","B","B+","A-","A","A+"}))))</f>
        <v/>
      </c>
      <c r="AK547" s="103" t="str">
        <f>IF(COUNT($A547)=0,"",IF(AI547="","--",IF(AI547="3E","3E",LOOKUP(AI547/AK$2,{0,0.4,0.45,0.5,0.55,0.6,0.65,0.7,0.75,0.8,1},{0,2,2.25,2.5,2.75,3,3.25,3.5,3.75,4}))))</f>
        <v/>
      </c>
      <c r="AL547" s="94" t="str">
        <f>IFERROR(IF(COUNT($A547)=0,"",IF(COUNT(W547)=0,"--",IF(COUNTIF(B547:AK547,"3E")&gt;0,"3E",SUM(IF(D547&gt;=2,D547*$D$3),IF(G547&gt;=2,G547*$G$3),IF(J547&gt;=2,J547*$J$3),IF(M547&gt;=2,M547*$M$3),IF(P547&gt;=2,P547*$P$3),IF(S547&gt;=2,S547*$S$3),IF(V547&gt;=2,V547*$V$3),IF(Y547&gt;=2,Y547*$Y$3),IF(AB547&gt;=2,AB547*$AB$3),IF(AE547&gt;=2,AE547*$AE$3),IF(AH547&gt;=2,AH547*$AH$3),IF(AK547&gt;=2,AK547*$AK$3))))),"")</f>
        <v/>
      </c>
      <c r="AM547" s="4" t="str">
        <f>IF(COUNT($A547)=0,"",IF(COUNT(W547)=0,"--",IF(COUNTIF(B547:Y547,"3E")&gt;0,"3E",TRUNC(SUM(IF(N(D547)&gt;=2,D$3*D547,0),IF(N(G547)&gt;=2,G$3*G547,0),IF(N(J547)&gt;=2,J$3*J547,0),IF(N(M547)&gt;=2,M$3*M547,0),IF(N(P547)&gt;=2,P$3*P547,0),IF(N(S547)&gt;=2,S$3*S547,0),IF(N(AB547)&gt;=2,AB$3*AB547,0),IF(N(AE547)&gt;=2,AE$3*AE547,0),IF(N(AH547)&gt;=2,AH$3*AH547,0),IF(N(V547)&gt;=2,V$3*V547,0),IF(N(Y547)&gt;=2,Y$3*Y547,0))/TCP,3))))</f>
        <v/>
      </c>
      <c r="AN547" s="2" t="str">
        <f>IFERROR(IF(COUNT($A547)=0,"",IF(COUNT(W547)=0,"--",IF(COUNTIF(B547:AK547,"3E")&gt;0,"3E",SUM(IF(D547&gt;=2,$D$3),IF(G547&gt;=2,$G$3),IF(J547&gt;=2,$J$3),IF(M547&gt;=2,$M$3),IF(P547&gt;=2,$P$3),IF(S547&gt;=2,$S$3),IF(V547&gt;=2,$V$3),IF(Y547&gt;=2,$Y$3),IF(AB547&gt;=2,$AB$3),IF(AE547&gt;=2,$AE$3),IF(AH547&gt;=2,$AH$3),IF(AK547&gt;=2,$AK$3))))),"")</f>
        <v/>
      </c>
      <c r="AO547" s="2" t="str">
        <f>IF(AM547="3E","3E",IF(COUNT($A547)=0,"",IF(COUNT(AK547)=0,"I",LOOKUP(AM547,{0,2,2.25,2.5,2.75,3,3.25,3.5,3.75,4},{"F","D","C","C+","B-","B","B+","A-","A","A+"}))))</f>
        <v/>
      </c>
      <c r="AP547" s="2" t="str">
        <f>IF(AM547="3E","3E",IF(OR(COUNT($A547)=0,COUNT(W547)=0),"",IF(AND(Y547&gt;=2,AM547&gt;=2,AN547&gt;=28),"PASS","FAIL")))</f>
        <v/>
      </c>
      <c r="AQ547" s="2" t="str">
        <f>IF(COUNT($A547)=0,"",IF(AP547="3E","3E",IF(AP547="PASS",CONCATENATE(IF(N(D547)&lt;2,"411F,",""),IF(N(G547)&lt;2,"412F,",""),IF(N(J547)&lt;2,"413F,",""),IF(N(M547)&lt;2,"421F,",""),IF(N(P547)&lt;2,"422F,",""),IF(N(S547)&lt;2,"423F,",""),IF(N(AB547)&lt;2,"431F,",""),IF(N(AE547)&lt;2,"432F,",""),IF(N(AH547)&lt;2,"433F,","")),"")))</f>
        <v/>
      </c>
      <c r="AR547" s="6" t="str">
        <f t="shared" si="9"/>
        <v/>
      </c>
    </row>
    <row r="548" spans="1:44" ht="18.95" customHeight="1" x14ac:dyDescent="0.25">
      <c r="A548" s="93" t="str">
        <f>IF(DR!$B550="","",DR!$B550)</f>
        <v/>
      </c>
      <c r="B548" s="5" t="str">
        <f>IF(COUNT($A548)=0,"",IF($A548&lt;&gt;DR!$B550,"ERR",DR!J550))</f>
        <v/>
      </c>
      <c r="C548" s="2" t="str">
        <f>IF(COUNT($A548)=0,"",IF(B548="3E","3E",IF(B548="","I",LOOKUP(B548/D$2,{0,0.4,0.45,0.5,0.55,0.6,0.65,0.7,0.75,0.8,1},{"F","D","C","C+","B-","B","B+","A-","A","A+"}))))</f>
        <v/>
      </c>
      <c r="D548" s="99" t="str">
        <f>IF(COUNT($A548)=0,"",IF(B548="","--",IF(B548="3E","3E",LOOKUP(B548/D$2,{0,0.4,0.45,0.5,0.55,0.6,0.65,0.7,0.75,0.8,1},{0,2,2.25,2.5,2.75,3,3.25,3.5,3.75,4}))))</f>
        <v/>
      </c>
      <c r="E548" s="5" t="str">
        <f>IF(COUNT($A548)=0,"",IF($A548&lt;&gt;DR!$B550,"ERR",DR!R550))</f>
        <v/>
      </c>
      <c r="F548" s="2" t="str">
        <f>IF(COUNT($A548)=0,"",IF(E548="3E","3E",IF(E548="","I",LOOKUP(E548/G$2,{0,0.4,0.45,0.5,0.55,0.6,0.65,0.7,0.75,0.8,1},{"F","D","C","C+","B-","B","B+","A-","A","A+"}))))</f>
        <v/>
      </c>
      <c r="G548" s="99" t="str">
        <f>IF(COUNT($A548)=0,"",IF(E548="","--",IF(E548="3E","3E",LOOKUP(E548/G$2,{0,0.4,0.45,0.5,0.55,0.6,0.65,0.7,0.75,0.8,1},{0,2,2.25,2.5,2.75,3,3.25,3.5,3.75,4}))))</f>
        <v/>
      </c>
      <c r="H548" s="5" t="str">
        <f>IF(COUNT($A548)=0,"",IF($A548&lt;&gt;DR!$B550,"ERR",DR!Z550))</f>
        <v/>
      </c>
      <c r="I548" s="2" t="str">
        <f>IF(COUNT($A548)=0,"",IF(H548="3E","3E",IF(H548="","I",LOOKUP(H548/J$2,{0,0.4,0.45,0.5,0.55,0.6,0.65,0.7,0.75,0.8,1},{"F","D","C","C+","B-","B","B+","A-","A","A+"}))))</f>
        <v/>
      </c>
      <c r="J548" s="99" t="str">
        <f>IF(COUNT($A548)=0,"",IF(H548="","--",IF(H548="3E","3E",LOOKUP(H548/J$2,{0,0.4,0.45,0.5,0.55,0.6,0.65,0.7,0.75,0.8,1},{0,2,2.25,2.5,2.75,3,3.25,3.5,3.75,4}))))</f>
        <v/>
      </c>
      <c r="K548" s="5" t="str">
        <f>IF(COUNT($A548)=0,"",IF($A548&lt;&gt;DR!$B550,"ERR",DR!AH550))</f>
        <v/>
      </c>
      <c r="L548" s="2" t="str">
        <f>IF(COUNT($A548)=0,"",IF(K548="3E","3E",IF(K548="","I",LOOKUP(K548/M$2,{0,0.4,0.45,0.5,0.55,0.6,0.65,0.7,0.75,0.8,1},{"F","D","C","C+","B-","B","B+","A-","A","A+"}))))</f>
        <v/>
      </c>
      <c r="M548" s="99" t="str">
        <f>IF(COUNT($A548)=0,"",IF(K548="","--",IF(K548="3E","3E",LOOKUP(K548/M$2,{0,0.4,0.45,0.5,0.55,0.6,0.65,0.7,0.75,0.8,1},{0,2,2.25,2.5,2.75,3,3.25,3.5,3.75,4}))))</f>
        <v/>
      </c>
      <c r="N548" s="5" t="str">
        <f>IF(COUNT($A548)=0,"",IF($A548&lt;&gt;DR!$B550,"ERR",DR!AP550))</f>
        <v/>
      </c>
      <c r="O548" s="2" t="str">
        <f>IF(COUNT($A548)=0,"",IF(N548="3E","3E",IF(N548="","I",LOOKUP(N548/P$2,{0,0.4,0.45,0.5,0.55,0.6,0.65,0.7,0.75,0.8,1},{"F","D","C","C+","B-","B","B+","A-","A","A+"}))))</f>
        <v/>
      </c>
      <c r="P548" s="99" t="str">
        <f>IF(COUNT($A548)=0,"",IF(N548="","--",IF(N548="3E","3E",LOOKUP(N548/P$2,{0,0.4,0.45,0.5,0.55,0.6,0.65,0.7,0.75,0.8,1},{0,2,2.25,2.5,2.75,3,3.25,3.5,3.75,4}))))</f>
        <v/>
      </c>
      <c r="Q548" s="5" t="str">
        <f>IF(COUNT($A548)=0,"",IF($A548&lt;&gt;DR!$B550,"ERR",DR!AX550))</f>
        <v/>
      </c>
      <c r="R548" s="2" t="str">
        <f>IF(COUNT($A548)=0,"",IF(Q548="3E","3E",IF(Q548="","I",LOOKUP(Q548/S$2,{0,0.4,0.45,0.5,0.55,0.6,0.65,0.7,0.75,0.8,1},{"F","D","C","C+","B-","B","B+","A-","A","A+"}))))</f>
        <v/>
      </c>
      <c r="S548" s="99" t="str">
        <f>IF(COUNT($A548)=0,"",IF(Q548="","--",IF(Q548="3E","3E",LOOKUP(Q548/S$2,{0,0.4,0.45,0.5,0.55,0.6,0.65,0.7,0.75,0.8,1},{0,2,2.25,2.5,2.75,3,3.25,3.5,3.75,4}))))</f>
        <v/>
      </c>
      <c r="T548" s="5" t="str">
        <f>IF(OR(COUNT($A548)=0,DR!BZ550=""),"",IF($A548&lt;&gt;DR!$B550,"ERR",DR!BZ550))</f>
        <v/>
      </c>
      <c r="U548" s="2" t="str">
        <f>IF(COUNT($A548)=0,"",IF(T548="3E","3E",IF(T548="","I",LOOKUP(T548/V$2,{0,0.4,0.45,0.5,0.55,0.6,0.65,0.7,0.75,0.8,1},{"F","D","C","C+","B-","B","B+","A-","A","A+"}))))</f>
        <v/>
      </c>
      <c r="V548" s="99" t="str">
        <f>IF(COUNT($A548)=0,"",IF(T548="","--",IF(T548="3E","3E",LOOKUP(T548/V$2,{0,0.4,0.45,0.5,0.55,0.6,0.65,0.7,0.75,0.8,1},{0,2,2.25,2.5,2.75,3,3.25,3.5,3.75,4}))))</f>
        <v/>
      </c>
      <c r="W548" s="5" t="str">
        <f>IF(COUNT($A548)=0,"",IF($A548&lt;&gt;DR!$B550,"ERR",IF(DR!$A550="IM",DR!CL550,DR!CK550)))</f>
        <v/>
      </c>
      <c r="X548" s="2" t="str">
        <f>IF(COUNT($A548)=0,"",IF(W548="3E","3E",IF(W548="","I",LOOKUP(W548/Y$2,{0,0.4,0.45,0.5,0.55,0.6,0.65,0.7,0.75,0.8,1},{"F","D","C","C+","B-","B","B+","A-","A","A+"}))))</f>
        <v/>
      </c>
      <c r="Y548" s="99" t="str">
        <f>IF(COUNT($A548)=0,"",IF(W548="","--",IF(W548="3E","3E",LOOKUP(W548/Y$2,{0,0.4,0.45,0.5,0.55,0.6,0.65,0.7,0.75,0.8,1},{0,2,2.25,2.5,2.75,3,3.25,3.5,3.75,4}))))</f>
        <v/>
      </c>
      <c r="Z548" s="5" t="str">
        <f>IF(COUNT($A548)=0,"",IF($A548&lt;&gt;DR!$B550,"ERR",DR!BF550))</f>
        <v/>
      </c>
      <c r="AA548" s="2" t="str">
        <f>IF(COUNT($A548)=0,"",IF(Z548="3E","3E",IF(Z548="","I",LOOKUP(Z548/AB$2,{0,0.4,0.45,0.5,0.55,0.6,0.65,0.7,0.75,0.8,1},{"F","D","C","C+","B-","B","B+","A-","A","A+"}))))</f>
        <v/>
      </c>
      <c r="AB548" s="99" t="str">
        <f>IF(COUNT($A548)=0,"",IF(Z548="","--",IF(Z548="3E","3E",LOOKUP(Z548/AB$2,{0,0.4,0.45,0.5,0.55,0.6,0.65,0.7,0.75,0.8,1},{0,2,2.25,2.5,2.75,3,3.25,3.5,3.75,4}))))</f>
        <v/>
      </c>
      <c r="AC548" s="5" t="str">
        <f>IF(COUNT($A548)=0,"",IF($A548&lt;&gt;DR!$B550,"ERR",DR!BG550))</f>
        <v/>
      </c>
      <c r="AD548" s="2" t="str">
        <f>IF(COUNT($A548)=0,"",IF(AC548="3E","3E",IF(AC548="","I",LOOKUP(AC548/AE$2,{0,0.4,0.45,0.5,0.55,0.6,0.65,0.7,0.75,0.8,1},{"F","D","C","C+","B-","B","B+","A-","A","A+"}))))</f>
        <v/>
      </c>
      <c r="AE548" s="99" t="str">
        <f>IF(COUNT($A548)=0,"",IF(AC548="","--",IF(AC548="3E","3E",LOOKUP(AC548/AE$2,{0,0.4,0.45,0.5,0.55,0.6,0.65,0.7,0.75,0.8,1},{0,2,2.25,2.5,2.75,3,3.25,3.5,3.75,4}))))</f>
        <v/>
      </c>
      <c r="AF548" s="5" t="str">
        <f>IF(COUNT($A548)=0,"",IF($A548&lt;&gt;DR!$B550,"ERR",DR!BQ550))</f>
        <v/>
      </c>
      <c r="AG548" s="2" t="str">
        <f>IF(COUNT($A548)=0,"",IF(AF548="3E","3E",IF(AF548="","I",LOOKUP(AF548/AH$2,{0,0.4,0.45,0.5,0.55,0.6,0.65,0.7,0.75,0.8,1},{"F","D","C","C+","B-","B","B+","A-","A","A+"}))))</f>
        <v/>
      </c>
      <c r="AH548" s="99" t="str">
        <f>IF(COUNT($A548)=0,"",IF(AF548="","--",IF(AF548="3E","3E",LOOKUP(AF548/AH$2,{0,0.4,0.45,0.5,0.55,0.6,0.65,0.7,0.75,0.8,1},{0,2,2.25,2.5,2.75,3,3.25,3.5,3.75,4}))))</f>
        <v/>
      </c>
      <c r="AI548" s="5" t="str">
        <f>IF(COUNT($A548)=0,"",IF($A548&lt;&gt;DR!$B550,"ERR",DR!BY550))</f>
        <v/>
      </c>
      <c r="AJ548" s="2" t="str">
        <f>IF(COUNT($A548)=0,"",IF(AI548="3E","3E",IF(AI548="","I",LOOKUP(AI548/AK$2,{0,0.4,0.45,0.5,0.55,0.6,0.65,0.7,0.75,0.8,1},{"F","D","C","C+","B-","B","B+","A-","A","A+"}))))</f>
        <v/>
      </c>
      <c r="AK548" s="103" t="str">
        <f>IF(COUNT($A548)=0,"",IF(AI548="","--",IF(AI548="3E","3E",LOOKUP(AI548/AK$2,{0,0.4,0.45,0.5,0.55,0.6,0.65,0.7,0.75,0.8,1},{0,2,2.25,2.5,2.75,3,3.25,3.5,3.75,4}))))</f>
        <v/>
      </c>
      <c r="AL548" s="94" t="str">
        <f>IFERROR(IF(COUNT($A548)=0,"",IF(COUNT(W548)=0,"--",IF(COUNTIF(B548:AK548,"3E")&gt;0,"3E",SUM(IF(D548&gt;=2,D548*$D$3),IF(G548&gt;=2,G548*$G$3),IF(J548&gt;=2,J548*$J$3),IF(M548&gt;=2,M548*$M$3),IF(P548&gt;=2,P548*$P$3),IF(S548&gt;=2,S548*$S$3),IF(V548&gt;=2,V548*$V$3),IF(Y548&gt;=2,Y548*$Y$3),IF(AB548&gt;=2,AB548*$AB$3),IF(AE548&gt;=2,AE548*$AE$3),IF(AH548&gt;=2,AH548*$AH$3),IF(AK548&gt;=2,AK548*$AK$3))))),"")</f>
        <v/>
      </c>
      <c r="AM548" s="4" t="str">
        <f>IF(COUNT($A548)=0,"",IF(COUNT(W548)=0,"--",IF(COUNTIF(B548:Y548,"3E")&gt;0,"3E",TRUNC(SUM(IF(N(D548)&gt;=2,D$3*D548,0),IF(N(G548)&gt;=2,G$3*G548,0),IF(N(J548)&gt;=2,J$3*J548,0),IF(N(M548)&gt;=2,M$3*M548,0),IF(N(P548)&gt;=2,P$3*P548,0),IF(N(S548)&gt;=2,S$3*S548,0),IF(N(AB548)&gt;=2,AB$3*AB548,0),IF(N(AE548)&gt;=2,AE$3*AE548,0),IF(N(AH548)&gt;=2,AH$3*AH548,0),IF(N(V548)&gt;=2,V$3*V548,0),IF(N(Y548)&gt;=2,Y$3*Y548,0))/TCP,3))))</f>
        <v/>
      </c>
      <c r="AN548" s="2" t="str">
        <f>IFERROR(IF(COUNT($A548)=0,"",IF(COUNT(W548)=0,"--",IF(COUNTIF(B548:AK548,"3E")&gt;0,"3E",SUM(IF(D548&gt;=2,$D$3),IF(G548&gt;=2,$G$3),IF(J548&gt;=2,$J$3),IF(M548&gt;=2,$M$3),IF(P548&gt;=2,$P$3),IF(S548&gt;=2,$S$3),IF(V548&gt;=2,$V$3),IF(Y548&gt;=2,$Y$3),IF(AB548&gt;=2,$AB$3),IF(AE548&gt;=2,$AE$3),IF(AH548&gt;=2,$AH$3),IF(AK548&gt;=2,$AK$3))))),"")</f>
        <v/>
      </c>
      <c r="AO548" s="2" t="str">
        <f>IF(AM548="3E","3E",IF(COUNT($A548)=0,"",IF(COUNT(AK548)=0,"I",LOOKUP(AM548,{0,2,2.25,2.5,2.75,3,3.25,3.5,3.75,4},{"F","D","C","C+","B-","B","B+","A-","A","A+"}))))</f>
        <v/>
      </c>
      <c r="AP548" s="2" t="str">
        <f>IF(AM548="3E","3E",IF(OR(COUNT($A548)=0,COUNT(W548)=0),"",IF(AND(Y548&gt;=2,AM548&gt;=2,AN548&gt;=28),"PASS","FAIL")))</f>
        <v/>
      </c>
      <c r="AQ548" s="2" t="str">
        <f>IF(COUNT($A548)=0,"",IF(AP548="3E","3E",IF(AP548="PASS",CONCATENATE(IF(N(D548)&lt;2,"411F,",""),IF(N(G548)&lt;2,"412F,",""),IF(N(J548)&lt;2,"413F,",""),IF(N(M548)&lt;2,"421F,",""),IF(N(P548)&lt;2,"422F,",""),IF(N(S548)&lt;2,"423F,",""),IF(N(AB548)&lt;2,"431F,",""),IF(N(AE548)&lt;2,"432F,",""),IF(N(AH548)&lt;2,"433F,","")),"")))</f>
        <v/>
      </c>
      <c r="AR548" s="6" t="str">
        <f t="shared" si="9"/>
        <v/>
      </c>
    </row>
    <row r="549" spans="1:44" ht="18.95" customHeight="1" x14ac:dyDescent="0.25">
      <c r="A549" s="93" t="str">
        <f>IF(DR!$B551="","",DR!$B551)</f>
        <v/>
      </c>
      <c r="B549" s="5" t="str">
        <f>IF(COUNT($A549)=0,"",IF($A549&lt;&gt;DR!$B551,"ERR",DR!J551))</f>
        <v/>
      </c>
      <c r="C549" s="2" t="str">
        <f>IF(COUNT($A549)=0,"",IF(B549="3E","3E",IF(B549="","I",LOOKUP(B549/D$2,{0,0.4,0.45,0.5,0.55,0.6,0.65,0.7,0.75,0.8,1},{"F","D","C","C+","B-","B","B+","A-","A","A+"}))))</f>
        <v/>
      </c>
      <c r="D549" s="99" t="str">
        <f>IF(COUNT($A549)=0,"",IF(B549="","--",IF(B549="3E","3E",LOOKUP(B549/D$2,{0,0.4,0.45,0.5,0.55,0.6,0.65,0.7,0.75,0.8,1},{0,2,2.25,2.5,2.75,3,3.25,3.5,3.75,4}))))</f>
        <v/>
      </c>
      <c r="E549" s="5" t="str">
        <f>IF(COUNT($A549)=0,"",IF($A549&lt;&gt;DR!$B551,"ERR",DR!R551))</f>
        <v/>
      </c>
      <c r="F549" s="2" t="str">
        <f>IF(COUNT($A549)=0,"",IF(E549="3E","3E",IF(E549="","I",LOOKUP(E549/G$2,{0,0.4,0.45,0.5,0.55,0.6,0.65,0.7,0.75,0.8,1},{"F","D","C","C+","B-","B","B+","A-","A","A+"}))))</f>
        <v/>
      </c>
      <c r="G549" s="99" t="str">
        <f>IF(COUNT($A549)=0,"",IF(E549="","--",IF(E549="3E","3E",LOOKUP(E549/G$2,{0,0.4,0.45,0.5,0.55,0.6,0.65,0.7,0.75,0.8,1},{0,2,2.25,2.5,2.75,3,3.25,3.5,3.75,4}))))</f>
        <v/>
      </c>
      <c r="H549" s="5" t="str">
        <f>IF(COUNT($A549)=0,"",IF($A549&lt;&gt;DR!$B551,"ERR",DR!Z551))</f>
        <v/>
      </c>
      <c r="I549" s="2" t="str">
        <f>IF(COUNT($A549)=0,"",IF(H549="3E","3E",IF(H549="","I",LOOKUP(H549/J$2,{0,0.4,0.45,0.5,0.55,0.6,0.65,0.7,0.75,0.8,1},{"F","D","C","C+","B-","B","B+","A-","A","A+"}))))</f>
        <v/>
      </c>
      <c r="J549" s="99" t="str">
        <f>IF(COUNT($A549)=0,"",IF(H549="","--",IF(H549="3E","3E",LOOKUP(H549/J$2,{0,0.4,0.45,0.5,0.55,0.6,0.65,0.7,0.75,0.8,1},{0,2,2.25,2.5,2.75,3,3.25,3.5,3.75,4}))))</f>
        <v/>
      </c>
      <c r="K549" s="5" t="str">
        <f>IF(COUNT($A549)=0,"",IF($A549&lt;&gt;DR!$B551,"ERR",DR!AH551))</f>
        <v/>
      </c>
      <c r="L549" s="2" t="str">
        <f>IF(COUNT($A549)=0,"",IF(K549="3E","3E",IF(K549="","I",LOOKUP(K549/M$2,{0,0.4,0.45,0.5,0.55,0.6,0.65,0.7,0.75,0.8,1},{"F","D","C","C+","B-","B","B+","A-","A","A+"}))))</f>
        <v/>
      </c>
      <c r="M549" s="99" t="str">
        <f>IF(COUNT($A549)=0,"",IF(K549="","--",IF(K549="3E","3E",LOOKUP(K549/M$2,{0,0.4,0.45,0.5,0.55,0.6,0.65,0.7,0.75,0.8,1},{0,2,2.25,2.5,2.75,3,3.25,3.5,3.75,4}))))</f>
        <v/>
      </c>
      <c r="N549" s="5" t="str">
        <f>IF(COUNT($A549)=0,"",IF($A549&lt;&gt;DR!$B551,"ERR",DR!AP551))</f>
        <v/>
      </c>
      <c r="O549" s="2" t="str">
        <f>IF(COUNT($A549)=0,"",IF(N549="3E","3E",IF(N549="","I",LOOKUP(N549/P$2,{0,0.4,0.45,0.5,0.55,0.6,0.65,0.7,0.75,0.8,1},{"F","D","C","C+","B-","B","B+","A-","A","A+"}))))</f>
        <v/>
      </c>
      <c r="P549" s="99" t="str">
        <f>IF(COUNT($A549)=0,"",IF(N549="","--",IF(N549="3E","3E",LOOKUP(N549/P$2,{0,0.4,0.45,0.5,0.55,0.6,0.65,0.7,0.75,0.8,1},{0,2,2.25,2.5,2.75,3,3.25,3.5,3.75,4}))))</f>
        <v/>
      </c>
      <c r="Q549" s="5" t="str">
        <f>IF(COUNT($A549)=0,"",IF($A549&lt;&gt;DR!$B551,"ERR",DR!AX551))</f>
        <v/>
      </c>
      <c r="R549" s="2" t="str">
        <f>IF(COUNT($A549)=0,"",IF(Q549="3E","3E",IF(Q549="","I",LOOKUP(Q549/S$2,{0,0.4,0.45,0.5,0.55,0.6,0.65,0.7,0.75,0.8,1},{"F","D","C","C+","B-","B","B+","A-","A","A+"}))))</f>
        <v/>
      </c>
      <c r="S549" s="99" t="str">
        <f>IF(COUNT($A549)=0,"",IF(Q549="","--",IF(Q549="3E","3E",LOOKUP(Q549/S$2,{0,0.4,0.45,0.5,0.55,0.6,0.65,0.7,0.75,0.8,1},{0,2,2.25,2.5,2.75,3,3.25,3.5,3.75,4}))))</f>
        <v/>
      </c>
      <c r="T549" s="5" t="str">
        <f>IF(OR(COUNT($A549)=0,DR!BZ551=""),"",IF($A549&lt;&gt;DR!$B551,"ERR",DR!BZ551))</f>
        <v/>
      </c>
      <c r="U549" s="2" t="str">
        <f>IF(COUNT($A549)=0,"",IF(T549="3E","3E",IF(T549="","I",LOOKUP(T549/V$2,{0,0.4,0.45,0.5,0.55,0.6,0.65,0.7,0.75,0.8,1},{"F","D","C","C+","B-","B","B+","A-","A","A+"}))))</f>
        <v/>
      </c>
      <c r="V549" s="99" t="str">
        <f>IF(COUNT($A549)=0,"",IF(T549="","--",IF(T549="3E","3E",LOOKUP(T549/V$2,{0,0.4,0.45,0.5,0.55,0.6,0.65,0.7,0.75,0.8,1},{0,2,2.25,2.5,2.75,3,3.25,3.5,3.75,4}))))</f>
        <v/>
      </c>
      <c r="W549" s="5" t="str">
        <f>IF(COUNT($A549)=0,"",IF($A549&lt;&gt;DR!$B551,"ERR",IF(DR!$A551="IM",DR!CL551,DR!CK551)))</f>
        <v/>
      </c>
      <c r="X549" s="2" t="str">
        <f>IF(COUNT($A549)=0,"",IF(W549="3E","3E",IF(W549="","I",LOOKUP(W549/Y$2,{0,0.4,0.45,0.5,0.55,0.6,0.65,0.7,0.75,0.8,1},{"F","D","C","C+","B-","B","B+","A-","A","A+"}))))</f>
        <v/>
      </c>
      <c r="Y549" s="99" t="str">
        <f>IF(COUNT($A549)=0,"",IF(W549="","--",IF(W549="3E","3E",LOOKUP(W549/Y$2,{0,0.4,0.45,0.5,0.55,0.6,0.65,0.7,0.75,0.8,1},{0,2,2.25,2.5,2.75,3,3.25,3.5,3.75,4}))))</f>
        <v/>
      </c>
      <c r="Z549" s="5" t="str">
        <f>IF(COUNT($A549)=0,"",IF($A549&lt;&gt;DR!$B551,"ERR",DR!BF551))</f>
        <v/>
      </c>
      <c r="AA549" s="2" t="str">
        <f>IF(COUNT($A549)=0,"",IF(Z549="3E","3E",IF(Z549="","I",LOOKUP(Z549/AB$2,{0,0.4,0.45,0.5,0.55,0.6,0.65,0.7,0.75,0.8,1},{"F","D","C","C+","B-","B","B+","A-","A","A+"}))))</f>
        <v/>
      </c>
      <c r="AB549" s="99" t="str">
        <f>IF(COUNT($A549)=0,"",IF(Z549="","--",IF(Z549="3E","3E",LOOKUP(Z549/AB$2,{0,0.4,0.45,0.5,0.55,0.6,0.65,0.7,0.75,0.8,1},{0,2,2.25,2.5,2.75,3,3.25,3.5,3.75,4}))))</f>
        <v/>
      </c>
      <c r="AC549" s="5" t="str">
        <f>IF(COUNT($A549)=0,"",IF($A549&lt;&gt;DR!$B551,"ERR",DR!BG551))</f>
        <v/>
      </c>
      <c r="AD549" s="2" t="str">
        <f>IF(COUNT($A549)=0,"",IF(AC549="3E","3E",IF(AC549="","I",LOOKUP(AC549/AE$2,{0,0.4,0.45,0.5,0.55,0.6,0.65,0.7,0.75,0.8,1},{"F","D","C","C+","B-","B","B+","A-","A","A+"}))))</f>
        <v/>
      </c>
      <c r="AE549" s="99" t="str">
        <f>IF(COUNT($A549)=0,"",IF(AC549="","--",IF(AC549="3E","3E",LOOKUP(AC549/AE$2,{0,0.4,0.45,0.5,0.55,0.6,0.65,0.7,0.75,0.8,1},{0,2,2.25,2.5,2.75,3,3.25,3.5,3.75,4}))))</f>
        <v/>
      </c>
      <c r="AF549" s="5" t="str">
        <f>IF(COUNT($A549)=0,"",IF($A549&lt;&gt;DR!$B551,"ERR",DR!BQ551))</f>
        <v/>
      </c>
      <c r="AG549" s="2" t="str">
        <f>IF(COUNT($A549)=0,"",IF(AF549="3E","3E",IF(AF549="","I",LOOKUP(AF549/AH$2,{0,0.4,0.45,0.5,0.55,0.6,0.65,0.7,0.75,0.8,1},{"F","D","C","C+","B-","B","B+","A-","A","A+"}))))</f>
        <v/>
      </c>
      <c r="AH549" s="99" t="str">
        <f>IF(COUNT($A549)=0,"",IF(AF549="","--",IF(AF549="3E","3E",LOOKUP(AF549/AH$2,{0,0.4,0.45,0.5,0.55,0.6,0.65,0.7,0.75,0.8,1},{0,2,2.25,2.5,2.75,3,3.25,3.5,3.75,4}))))</f>
        <v/>
      </c>
      <c r="AI549" s="5" t="str">
        <f>IF(COUNT($A549)=0,"",IF($A549&lt;&gt;DR!$B551,"ERR",DR!BY551))</f>
        <v/>
      </c>
      <c r="AJ549" s="2" t="str">
        <f>IF(COUNT($A549)=0,"",IF(AI549="3E","3E",IF(AI549="","I",LOOKUP(AI549/AK$2,{0,0.4,0.45,0.5,0.55,0.6,0.65,0.7,0.75,0.8,1},{"F","D","C","C+","B-","B","B+","A-","A","A+"}))))</f>
        <v/>
      </c>
      <c r="AK549" s="103" t="str">
        <f>IF(COUNT($A549)=0,"",IF(AI549="","--",IF(AI549="3E","3E",LOOKUP(AI549/AK$2,{0,0.4,0.45,0.5,0.55,0.6,0.65,0.7,0.75,0.8,1},{0,2,2.25,2.5,2.75,3,3.25,3.5,3.75,4}))))</f>
        <v/>
      </c>
      <c r="AL549" s="94" t="str">
        <f>IFERROR(IF(COUNT($A549)=0,"",IF(COUNT(W549)=0,"--",IF(COUNTIF(B549:AK549,"3E")&gt;0,"3E",SUM(IF(D549&gt;=2,D549*$D$3),IF(G549&gt;=2,G549*$G$3),IF(J549&gt;=2,J549*$J$3),IF(M549&gt;=2,M549*$M$3),IF(P549&gt;=2,P549*$P$3),IF(S549&gt;=2,S549*$S$3),IF(V549&gt;=2,V549*$V$3),IF(Y549&gt;=2,Y549*$Y$3),IF(AB549&gt;=2,AB549*$AB$3),IF(AE549&gt;=2,AE549*$AE$3),IF(AH549&gt;=2,AH549*$AH$3),IF(AK549&gt;=2,AK549*$AK$3))))),"")</f>
        <v/>
      </c>
      <c r="AM549" s="4" t="str">
        <f>IF(COUNT($A549)=0,"",IF(COUNT(W549)=0,"--",IF(COUNTIF(B549:Y549,"3E")&gt;0,"3E",TRUNC(SUM(IF(N(D549)&gt;=2,D$3*D549,0),IF(N(G549)&gt;=2,G$3*G549,0),IF(N(J549)&gt;=2,J$3*J549,0),IF(N(M549)&gt;=2,M$3*M549,0),IF(N(P549)&gt;=2,P$3*P549,0),IF(N(S549)&gt;=2,S$3*S549,0),IF(N(AB549)&gt;=2,AB$3*AB549,0),IF(N(AE549)&gt;=2,AE$3*AE549,0),IF(N(AH549)&gt;=2,AH$3*AH549,0),IF(N(V549)&gt;=2,V$3*V549,0),IF(N(Y549)&gt;=2,Y$3*Y549,0))/TCP,3))))</f>
        <v/>
      </c>
      <c r="AN549" s="2" t="str">
        <f>IFERROR(IF(COUNT($A549)=0,"",IF(COUNT(W549)=0,"--",IF(COUNTIF(B549:AK549,"3E")&gt;0,"3E",SUM(IF(D549&gt;=2,$D$3),IF(G549&gt;=2,$G$3),IF(J549&gt;=2,$J$3),IF(M549&gt;=2,$M$3),IF(P549&gt;=2,$P$3),IF(S549&gt;=2,$S$3),IF(V549&gt;=2,$V$3),IF(Y549&gt;=2,$Y$3),IF(AB549&gt;=2,$AB$3),IF(AE549&gt;=2,$AE$3),IF(AH549&gt;=2,$AH$3),IF(AK549&gt;=2,$AK$3))))),"")</f>
        <v/>
      </c>
      <c r="AO549" s="2" t="str">
        <f>IF(AM549="3E","3E",IF(COUNT($A549)=0,"",IF(COUNT(AK549)=0,"I",LOOKUP(AM549,{0,2,2.25,2.5,2.75,3,3.25,3.5,3.75,4},{"F","D","C","C+","B-","B","B+","A-","A","A+"}))))</f>
        <v/>
      </c>
      <c r="AP549" s="2" t="str">
        <f>IF(AM549="3E","3E",IF(OR(COUNT($A549)=0,COUNT(W549)=0),"",IF(AND(Y549&gt;=2,AM549&gt;=2,AN549&gt;=28),"PASS","FAIL")))</f>
        <v/>
      </c>
      <c r="AQ549" s="2" t="str">
        <f>IF(COUNT($A549)=0,"",IF(AP549="3E","3E",IF(AP549="PASS",CONCATENATE(IF(N(D549)&lt;2,"411F,",""),IF(N(G549)&lt;2,"412F,",""),IF(N(J549)&lt;2,"413F,",""),IF(N(M549)&lt;2,"421F,",""),IF(N(P549)&lt;2,"422F,",""),IF(N(S549)&lt;2,"423F,",""),IF(N(AB549)&lt;2,"431F,",""),IF(N(AE549)&lt;2,"432F,",""),IF(N(AH549)&lt;2,"433F,","")),"")))</f>
        <v/>
      </c>
      <c r="AR549" s="6" t="str">
        <f t="shared" si="9"/>
        <v/>
      </c>
    </row>
    <row r="550" spans="1:44" ht="18.95" customHeight="1" x14ac:dyDescent="0.25">
      <c r="A550" s="93" t="str">
        <f>IF(DR!$B552="","",DR!$B552)</f>
        <v/>
      </c>
      <c r="B550" s="5" t="str">
        <f>IF(COUNT($A550)=0,"",IF($A550&lt;&gt;DR!$B552,"ERR",DR!J552))</f>
        <v/>
      </c>
      <c r="C550" s="2" t="str">
        <f>IF(COUNT($A550)=0,"",IF(B550="3E","3E",IF(B550="","I",LOOKUP(B550/D$2,{0,0.4,0.45,0.5,0.55,0.6,0.65,0.7,0.75,0.8,1},{"F","D","C","C+","B-","B","B+","A-","A","A+"}))))</f>
        <v/>
      </c>
      <c r="D550" s="99" t="str">
        <f>IF(COUNT($A550)=0,"",IF(B550="","--",IF(B550="3E","3E",LOOKUP(B550/D$2,{0,0.4,0.45,0.5,0.55,0.6,0.65,0.7,0.75,0.8,1},{0,2,2.25,2.5,2.75,3,3.25,3.5,3.75,4}))))</f>
        <v/>
      </c>
      <c r="E550" s="5" t="str">
        <f>IF(COUNT($A550)=0,"",IF($A550&lt;&gt;DR!$B552,"ERR",DR!R552))</f>
        <v/>
      </c>
      <c r="F550" s="2" t="str">
        <f>IF(COUNT($A550)=0,"",IF(E550="3E","3E",IF(E550="","I",LOOKUP(E550/G$2,{0,0.4,0.45,0.5,0.55,0.6,0.65,0.7,0.75,0.8,1},{"F","D","C","C+","B-","B","B+","A-","A","A+"}))))</f>
        <v/>
      </c>
      <c r="G550" s="99" t="str">
        <f>IF(COUNT($A550)=0,"",IF(E550="","--",IF(E550="3E","3E",LOOKUP(E550/G$2,{0,0.4,0.45,0.5,0.55,0.6,0.65,0.7,0.75,0.8,1},{0,2,2.25,2.5,2.75,3,3.25,3.5,3.75,4}))))</f>
        <v/>
      </c>
      <c r="H550" s="5" t="str">
        <f>IF(COUNT($A550)=0,"",IF($A550&lt;&gt;DR!$B552,"ERR",DR!Z552))</f>
        <v/>
      </c>
      <c r="I550" s="2" t="str">
        <f>IF(COUNT($A550)=0,"",IF(H550="3E","3E",IF(H550="","I",LOOKUP(H550/J$2,{0,0.4,0.45,0.5,0.55,0.6,0.65,0.7,0.75,0.8,1},{"F","D","C","C+","B-","B","B+","A-","A","A+"}))))</f>
        <v/>
      </c>
      <c r="J550" s="99" t="str">
        <f>IF(COUNT($A550)=0,"",IF(H550="","--",IF(H550="3E","3E",LOOKUP(H550/J$2,{0,0.4,0.45,0.5,0.55,0.6,0.65,0.7,0.75,0.8,1},{0,2,2.25,2.5,2.75,3,3.25,3.5,3.75,4}))))</f>
        <v/>
      </c>
      <c r="K550" s="5" t="str">
        <f>IF(COUNT($A550)=0,"",IF($A550&lt;&gt;DR!$B552,"ERR",DR!AH552))</f>
        <v/>
      </c>
      <c r="L550" s="2" t="str">
        <f>IF(COUNT($A550)=0,"",IF(K550="3E","3E",IF(K550="","I",LOOKUP(K550/M$2,{0,0.4,0.45,0.5,0.55,0.6,0.65,0.7,0.75,0.8,1},{"F","D","C","C+","B-","B","B+","A-","A","A+"}))))</f>
        <v/>
      </c>
      <c r="M550" s="99" t="str">
        <f>IF(COUNT($A550)=0,"",IF(K550="","--",IF(K550="3E","3E",LOOKUP(K550/M$2,{0,0.4,0.45,0.5,0.55,0.6,0.65,0.7,0.75,0.8,1},{0,2,2.25,2.5,2.75,3,3.25,3.5,3.75,4}))))</f>
        <v/>
      </c>
      <c r="N550" s="5" t="str">
        <f>IF(COUNT($A550)=0,"",IF($A550&lt;&gt;DR!$B552,"ERR",DR!AP552))</f>
        <v/>
      </c>
      <c r="O550" s="2" t="str">
        <f>IF(COUNT($A550)=0,"",IF(N550="3E","3E",IF(N550="","I",LOOKUP(N550/P$2,{0,0.4,0.45,0.5,0.55,0.6,0.65,0.7,0.75,0.8,1},{"F","D","C","C+","B-","B","B+","A-","A","A+"}))))</f>
        <v/>
      </c>
      <c r="P550" s="99" t="str">
        <f>IF(COUNT($A550)=0,"",IF(N550="","--",IF(N550="3E","3E",LOOKUP(N550/P$2,{0,0.4,0.45,0.5,0.55,0.6,0.65,0.7,0.75,0.8,1},{0,2,2.25,2.5,2.75,3,3.25,3.5,3.75,4}))))</f>
        <v/>
      </c>
      <c r="Q550" s="5" t="str">
        <f>IF(COUNT($A550)=0,"",IF($A550&lt;&gt;DR!$B552,"ERR",DR!AX552))</f>
        <v/>
      </c>
      <c r="R550" s="2" t="str">
        <f>IF(COUNT($A550)=0,"",IF(Q550="3E","3E",IF(Q550="","I",LOOKUP(Q550/S$2,{0,0.4,0.45,0.5,0.55,0.6,0.65,0.7,0.75,0.8,1},{"F","D","C","C+","B-","B","B+","A-","A","A+"}))))</f>
        <v/>
      </c>
      <c r="S550" s="99" t="str">
        <f>IF(COUNT($A550)=0,"",IF(Q550="","--",IF(Q550="3E","3E",LOOKUP(Q550/S$2,{0,0.4,0.45,0.5,0.55,0.6,0.65,0.7,0.75,0.8,1},{0,2,2.25,2.5,2.75,3,3.25,3.5,3.75,4}))))</f>
        <v/>
      </c>
      <c r="T550" s="5" t="str">
        <f>IF(OR(COUNT($A550)=0,DR!BZ552=""),"",IF($A550&lt;&gt;DR!$B552,"ERR",DR!BZ552))</f>
        <v/>
      </c>
      <c r="U550" s="2" t="str">
        <f>IF(COUNT($A550)=0,"",IF(T550="3E","3E",IF(T550="","I",LOOKUP(T550/V$2,{0,0.4,0.45,0.5,0.55,0.6,0.65,0.7,0.75,0.8,1},{"F","D","C","C+","B-","B","B+","A-","A","A+"}))))</f>
        <v/>
      </c>
      <c r="V550" s="99" t="str">
        <f>IF(COUNT($A550)=0,"",IF(T550="","--",IF(T550="3E","3E",LOOKUP(T550/V$2,{0,0.4,0.45,0.5,0.55,0.6,0.65,0.7,0.75,0.8,1},{0,2,2.25,2.5,2.75,3,3.25,3.5,3.75,4}))))</f>
        <v/>
      </c>
      <c r="W550" s="5" t="str">
        <f>IF(COUNT($A550)=0,"",IF($A550&lt;&gt;DR!$B552,"ERR",IF(DR!$A552="IM",DR!CL552,DR!CK552)))</f>
        <v/>
      </c>
      <c r="X550" s="2" t="str">
        <f>IF(COUNT($A550)=0,"",IF(W550="3E","3E",IF(W550="","I",LOOKUP(W550/Y$2,{0,0.4,0.45,0.5,0.55,0.6,0.65,0.7,0.75,0.8,1},{"F","D","C","C+","B-","B","B+","A-","A","A+"}))))</f>
        <v/>
      </c>
      <c r="Y550" s="99" t="str">
        <f>IF(COUNT($A550)=0,"",IF(W550="","--",IF(W550="3E","3E",LOOKUP(W550/Y$2,{0,0.4,0.45,0.5,0.55,0.6,0.65,0.7,0.75,0.8,1},{0,2,2.25,2.5,2.75,3,3.25,3.5,3.75,4}))))</f>
        <v/>
      </c>
      <c r="Z550" s="5" t="str">
        <f>IF(COUNT($A550)=0,"",IF($A550&lt;&gt;DR!$B552,"ERR",DR!BF552))</f>
        <v/>
      </c>
      <c r="AA550" s="2" t="str">
        <f>IF(COUNT($A550)=0,"",IF(Z550="3E","3E",IF(Z550="","I",LOOKUP(Z550/AB$2,{0,0.4,0.45,0.5,0.55,0.6,0.65,0.7,0.75,0.8,1},{"F","D","C","C+","B-","B","B+","A-","A","A+"}))))</f>
        <v/>
      </c>
      <c r="AB550" s="99" t="str">
        <f>IF(COUNT($A550)=0,"",IF(Z550="","--",IF(Z550="3E","3E",LOOKUP(Z550/AB$2,{0,0.4,0.45,0.5,0.55,0.6,0.65,0.7,0.75,0.8,1},{0,2,2.25,2.5,2.75,3,3.25,3.5,3.75,4}))))</f>
        <v/>
      </c>
      <c r="AC550" s="5" t="str">
        <f>IF(COUNT($A550)=0,"",IF($A550&lt;&gt;DR!$B552,"ERR",DR!BG552))</f>
        <v/>
      </c>
      <c r="AD550" s="2" t="str">
        <f>IF(COUNT($A550)=0,"",IF(AC550="3E","3E",IF(AC550="","I",LOOKUP(AC550/AE$2,{0,0.4,0.45,0.5,0.55,0.6,0.65,0.7,0.75,0.8,1},{"F","D","C","C+","B-","B","B+","A-","A","A+"}))))</f>
        <v/>
      </c>
      <c r="AE550" s="99" t="str">
        <f>IF(COUNT($A550)=0,"",IF(AC550="","--",IF(AC550="3E","3E",LOOKUP(AC550/AE$2,{0,0.4,0.45,0.5,0.55,0.6,0.65,0.7,0.75,0.8,1},{0,2,2.25,2.5,2.75,3,3.25,3.5,3.75,4}))))</f>
        <v/>
      </c>
      <c r="AF550" s="5" t="str">
        <f>IF(COUNT($A550)=0,"",IF($A550&lt;&gt;DR!$B552,"ERR",DR!BQ552))</f>
        <v/>
      </c>
      <c r="AG550" s="2" t="str">
        <f>IF(COUNT($A550)=0,"",IF(AF550="3E","3E",IF(AF550="","I",LOOKUP(AF550/AH$2,{0,0.4,0.45,0.5,0.55,0.6,0.65,0.7,0.75,0.8,1},{"F","D","C","C+","B-","B","B+","A-","A","A+"}))))</f>
        <v/>
      </c>
      <c r="AH550" s="99" t="str">
        <f>IF(COUNT($A550)=0,"",IF(AF550="","--",IF(AF550="3E","3E",LOOKUP(AF550/AH$2,{0,0.4,0.45,0.5,0.55,0.6,0.65,0.7,0.75,0.8,1},{0,2,2.25,2.5,2.75,3,3.25,3.5,3.75,4}))))</f>
        <v/>
      </c>
      <c r="AI550" s="5" t="str">
        <f>IF(COUNT($A550)=0,"",IF($A550&lt;&gt;DR!$B552,"ERR",DR!BY552))</f>
        <v/>
      </c>
      <c r="AJ550" s="2" t="str">
        <f>IF(COUNT($A550)=0,"",IF(AI550="3E","3E",IF(AI550="","I",LOOKUP(AI550/AK$2,{0,0.4,0.45,0.5,0.55,0.6,0.65,0.7,0.75,0.8,1},{"F","D","C","C+","B-","B","B+","A-","A","A+"}))))</f>
        <v/>
      </c>
      <c r="AK550" s="103" t="str">
        <f>IF(COUNT($A550)=0,"",IF(AI550="","--",IF(AI550="3E","3E",LOOKUP(AI550/AK$2,{0,0.4,0.45,0.5,0.55,0.6,0.65,0.7,0.75,0.8,1},{0,2,2.25,2.5,2.75,3,3.25,3.5,3.75,4}))))</f>
        <v/>
      </c>
      <c r="AL550" s="94" t="str">
        <f>IFERROR(IF(COUNT($A550)=0,"",IF(COUNT(W550)=0,"--",IF(COUNTIF(B550:AK550,"3E")&gt;0,"3E",SUM(IF(D550&gt;=2,D550*$D$3),IF(G550&gt;=2,G550*$G$3),IF(J550&gt;=2,J550*$J$3),IF(M550&gt;=2,M550*$M$3),IF(P550&gt;=2,P550*$P$3),IF(S550&gt;=2,S550*$S$3),IF(V550&gt;=2,V550*$V$3),IF(Y550&gt;=2,Y550*$Y$3),IF(AB550&gt;=2,AB550*$AB$3),IF(AE550&gt;=2,AE550*$AE$3),IF(AH550&gt;=2,AH550*$AH$3),IF(AK550&gt;=2,AK550*$AK$3))))),"")</f>
        <v/>
      </c>
      <c r="AM550" s="4" t="str">
        <f>IF(COUNT($A550)=0,"",IF(COUNT(W550)=0,"--",IF(COUNTIF(B550:Y550,"3E")&gt;0,"3E",TRUNC(SUM(IF(N(D550)&gt;=2,D$3*D550,0),IF(N(G550)&gt;=2,G$3*G550,0),IF(N(J550)&gt;=2,J$3*J550,0),IF(N(M550)&gt;=2,M$3*M550,0),IF(N(P550)&gt;=2,P$3*P550,0),IF(N(S550)&gt;=2,S$3*S550,0),IF(N(AB550)&gt;=2,AB$3*AB550,0),IF(N(AE550)&gt;=2,AE$3*AE550,0),IF(N(AH550)&gt;=2,AH$3*AH550,0),IF(N(V550)&gt;=2,V$3*V550,0),IF(N(Y550)&gt;=2,Y$3*Y550,0))/TCP,3))))</f>
        <v/>
      </c>
      <c r="AN550" s="2" t="str">
        <f>IFERROR(IF(COUNT($A550)=0,"",IF(COUNT(W550)=0,"--",IF(COUNTIF(B550:AK550,"3E")&gt;0,"3E",SUM(IF(D550&gt;=2,$D$3),IF(G550&gt;=2,$G$3),IF(J550&gt;=2,$J$3),IF(M550&gt;=2,$M$3),IF(P550&gt;=2,$P$3),IF(S550&gt;=2,$S$3),IF(V550&gt;=2,$V$3),IF(Y550&gt;=2,$Y$3),IF(AB550&gt;=2,$AB$3),IF(AE550&gt;=2,$AE$3),IF(AH550&gt;=2,$AH$3),IF(AK550&gt;=2,$AK$3))))),"")</f>
        <v/>
      </c>
      <c r="AO550" s="2" t="str">
        <f>IF(AM550="3E","3E",IF(COUNT($A550)=0,"",IF(COUNT(AK550)=0,"I",LOOKUP(AM550,{0,2,2.25,2.5,2.75,3,3.25,3.5,3.75,4},{"F","D","C","C+","B-","B","B+","A-","A","A+"}))))</f>
        <v/>
      </c>
      <c r="AP550" s="2" t="str">
        <f>IF(AM550="3E","3E",IF(OR(COUNT($A550)=0,COUNT(W550)=0),"",IF(AND(Y550&gt;=2,AM550&gt;=2,AN550&gt;=28),"PASS","FAIL")))</f>
        <v/>
      </c>
      <c r="AQ550" s="2" t="str">
        <f>IF(COUNT($A550)=0,"",IF(AP550="3E","3E",IF(AP550="PASS",CONCATENATE(IF(N(D550)&lt;2,"411F,",""),IF(N(G550)&lt;2,"412F,",""),IF(N(J550)&lt;2,"413F,",""),IF(N(M550)&lt;2,"421F,",""),IF(N(P550)&lt;2,"422F,",""),IF(N(S550)&lt;2,"423F,",""),IF(N(AB550)&lt;2,"431F,",""),IF(N(AE550)&lt;2,"432F,",""),IF(N(AH550)&lt;2,"433F,","")),"")))</f>
        <v/>
      </c>
      <c r="AR550" s="6" t="str">
        <f t="shared" si="9"/>
        <v/>
      </c>
    </row>
    <row r="551" spans="1:44" ht="18.95" customHeight="1" x14ac:dyDescent="0.25">
      <c r="A551" s="93" t="str">
        <f>IF(DR!$B553="","",DR!$B553)</f>
        <v/>
      </c>
      <c r="B551" s="5" t="str">
        <f>IF(COUNT($A551)=0,"",IF($A551&lt;&gt;DR!$B553,"ERR",DR!J553))</f>
        <v/>
      </c>
      <c r="C551" s="2" t="str">
        <f>IF(COUNT($A551)=0,"",IF(B551="3E","3E",IF(B551="","I",LOOKUP(B551/D$2,{0,0.4,0.45,0.5,0.55,0.6,0.65,0.7,0.75,0.8,1},{"F","D","C","C+","B-","B","B+","A-","A","A+"}))))</f>
        <v/>
      </c>
      <c r="D551" s="99" t="str">
        <f>IF(COUNT($A551)=0,"",IF(B551="","--",IF(B551="3E","3E",LOOKUP(B551/D$2,{0,0.4,0.45,0.5,0.55,0.6,0.65,0.7,0.75,0.8,1},{0,2,2.25,2.5,2.75,3,3.25,3.5,3.75,4}))))</f>
        <v/>
      </c>
      <c r="E551" s="5" t="str">
        <f>IF(COUNT($A551)=0,"",IF($A551&lt;&gt;DR!$B553,"ERR",DR!R553))</f>
        <v/>
      </c>
      <c r="F551" s="2" t="str">
        <f>IF(COUNT($A551)=0,"",IF(E551="3E","3E",IF(E551="","I",LOOKUP(E551/G$2,{0,0.4,0.45,0.5,0.55,0.6,0.65,0.7,0.75,0.8,1},{"F","D","C","C+","B-","B","B+","A-","A","A+"}))))</f>
        <v/>
      </c>
      <c r="G551" s="99" t="str">
        <f>IF(COUNT($A551)=0,"",IF(E551="","--",IF(E551="3E","3E",LOOKUP(E551/G$2,{0,0.4,0.45,0.5,0.55,0.6,0.65,0.7,0.75,0.8,1},{0,2,2.25,2.5,2.75,3,3.25,3.5,3.75,4}))))</f>
        <v/>
      </c>
      <c r="H551" s="5" t="str">
        <f>IF(COUNT($A551)=0,"",IF($A551&lt;&gt;DR!$B553,"ERR",DR!Z553))</f>
        <v/>
      </c>
      <c r="I551" s="2" t="str">
        <f>IF(COUNT($A551)=0,"",IF(H551="3E","3E",IF(H551="","I",LOOKUP(H551/J$2,{0,0.4,0.45,0.5,0.55,0.6,0.65,0.7,0.75,0.8,1},{"F","D","C","C+","B-","B","B+","A-","A","A+"}))))</f>
        <v/>
      </c>
      <c r="J551" s="99" t="str">
        <f>IF(COUNT($A551)=0,"",IF(H551="","--",IF(H551="3E","3E",LOOKUP(H551/J$2,{0,0.4,0.45,0.5,0.55,0.6,0.65,0.7,0.75,0.8,1},{0,2,2.25,2.5,2.75,3,3.25,3.5,3.75,4}))))</f>
        <v/>
      </c>
      <c r="K551" s="5" t="str">
        <f>IF(COUNT($A551)=0,"",IF($A551&lt;&gt;DR!$B553,"ERR",DR!AH553))</f>
        <v/>
      </c>
      <c r="L551" s="2" t="str">
        <f>IF(COUNT($A551)=0,"",IF(K551="3E","3E",IF(K551="","I",LOOKUP(K551/M$2,{0,0.4,0.45,0.5,0.55,0.6,0.65,0.7,0.75,0.8,1},{"F","D","C","C+","B-","B","B+","A-","A","A+"}))))</f>
        <v/>
      </c>
      <c r="M551" s="99" t="str">
        <f>IF(COUNT($A551)=0,"",IF(K551="","--",IF(K551="3E","3E",LOOKUP(K551/M$2,{0,0.4,0.45,0.5,0.55,0.6,0.65,0.7,0.75,0.8,1},{0,2,2.25,2.5,2.75,3,3.25,3.5,3.75,4}))))</f>
        <v/>
      </c>
      <c r="N551" s="5" t="str">
        <f>IF(COUNT($A551)=0,"",IF($A551&lt;&gt;DR!$B553,"ERR",DR!AP553))</f>
        <v/>
      </c>
      <c r="O551" s="2" t="str">
        <f>IF(COUNT($A551)=0,"",IF(N551="3E","3E",IF(N551="","I",LOOKUP(N551/P$2,{0,0.4,0.45,0.5,0.55,0.6,0.65,0.7,0.75,0.8,1},{"F","D","C","C+","B-","B","B+","A-","A","A+"}))))</f>
        <v/>
      </c>
      <c r="P551" s="99" t="str">
        <f>IF(COUNT($A551)=0,"",IF(N551="","--",IF(N551="3E","3E",LOOKUP(N551/P$2,{0,0.4,0.45,0.5,0.55,0.6,0.65,0.7,0.75,0.8,1},{0,2,2.25,2.5,2.75,3,3.25,3.5,3.75,4}))))</f>
        <v/>
      </c>
      <c r="Q551" s="5" t="str">
        <f>IF(COUNT($A551)=0,"",IF($A551&lt;&gt;DR!$B553,"ERR",DR!AX553))</f>
        <v/>
      </c>
      <c r="R551" s="2" t="str">
        <f>IF(COUNT($A551)=0,"",IF(Q551="3E","3E",IF(Q551="","I",LOOKUP(Q551/S$2,{0,0.4,0.45,0.5,0.55,0.6,0.65,0.7,0.75,0.8,1},{"F","D","C","C+","B-","B","B+","A-","A","A+"}))))</f>
        <v/>
      </c>
      <c r="S551" s="99" t="str">
        <f>IF(COUNT($A551)=0,"",IF(Q551="","--",IF(Q551="3E","3E",LOOKUP(Q551/S$2,{0,0.4,0.45,0.5,0.55,0.6,0.65,0.7,0.75,0.8,1},{0,2,2.25,2.5,2.75,3,3.25,3.5,3.75,4}))))</f>
        <v/>
      </c>
      <c r="T551" s="5" t="str">
        <f>IF(OR(COUNT($A551)=0,DR!BZ553=""),"",IF($A551&lt;&gt;DR!$B553,"ERR",DR!BZ553))</f>
        <v/>
      </c>
      <c r="U551" s="2" t="str">
        <f>IF(COUNT($A551)=0,"",IF(T551="3E","3E",IF(T551="","I",LOOKUP(T551/V$2,{0,0.4,0.45,0.5,0.55,0.6,0.65,0.7,0.75,0.8,1},{"F","D","C","C+","B-","B","B+","A-","A","A+"}))))</f>
        <v/>
      </c>
      <c r="V551" s="99" t="str">
        <f>IF(COUNT($A551)=0,"",IF(T551="","--",IF(T551="3E","3E",LOOKUP(T551/V$2,{0,0.4,0.45,0.5,0.55,0.6,0.65,0.7,0.75,0.8,1},{0,2,2.25,2.5,2.75,3,3.25,3.5,3.75,4}))))</f>
        <v/>
      </c>
      <c r="W551" s="5" t="str">
        <f>IF(COUNT($A551)=0,"",IF($A551&lt;&gt;DR!$B553,"ERR",IF(DR!$A553="IM",DR!CL553,DR!CK553)))</f>
        <v/>
      </c>
      <c r="X551" s="2" t="str">
        <f>IF(COUNT($A551)=0,"",IF(W551="3E","3E",IF(W551="","I",LOOKUP(W551/Y$2,{0,0.4,0.45,0.5,0.55,0.6,0.65,0.7,0.75,0.8,1},{"F","D","C","C+","B-","B","B+","A-","A","A+"}))))</f>
        <v/>
      </c>
      <c r="Y551" s="99" t="str">
        <f>IF(COUNT($A551)=0,"",IF(W551="","--",IF(W551="3E","3E",LOOKUP(W551/Y$2,{0,0.4,0.45,0.5,0.55,0.6,0.65,0.7,0.75,0.8,1},{0,2,2.25,2.5,2.75,3,3.25,3.5,3.75,4}))))</f>
        <v/>
      </c>
      <c r="Z551" s="5" t="str">
        <f>IF(COUNT($A551)=0,"",IF($A551&lt;&gt;DR!$B553,"ERR",DR!BF553))</f>
        <v/>
      </c>
      <c r="AA551" s="2" t="str">
        <f>IF(COUNT($A551)=0,"",IF(Z551="3E","3E",IF(Z551="","I",LOOKUP(Z551/AB$2,{0,0.4,0.45,0.5,0.55,0.6,0.65,0.7,0.75,0.8,1},{"F","D","C","C+","B-","B","B+","A-","A","A+"}))))</f>
        <v/>
      </c>
      <c r="AB551" s="99" t="str">
        <f>IF(COUNT($A551)=0,"",IF(Z551="","--",IF(Z551="3E","3E",LOOKUP(Z551/AB$2,{0,0.4,0.45,0.5,0.55,0.6,0.65,0.7,0.75,0.8,1},{0,2,2.25,2.5,2.75,3,3.25,3.5,3.75,4}))))</f>
        <v/>
      </c>
      <c r="AC551" s="5" t="str">
        <f>IF(COUNT($A551)=0,"",IF($A551&lt;&gt;DR!$B553,"ERR",DR!BG553))</f>
        <v/>
      </c>
      <c r="AD551" s="2" t="str">
        <f>IF(COUNT($A551)=0,"",IF(AC551="3E","3E",IF(AC551="","I",LOOKUP(AC551/AE$2,{0,0.4,0.45,0.5,0.55,0.6,0.65,0.7,0.75,0.8,1},{"F","D","C","C+","B-","B","B+","A-","A","A+"}))))</f>
        <v/>
      </c>
      <c r="AE551" s="99" t="str">
        <f>IF(COUNT($A551)=0,"",IF(AC551="","--",IF(AC551="3E","3E",LOOKUP(AC551/AE$2,{0,0.4,0.45,0.5,0.55,0.6,0.65,0.7,0.75,0.8,1},{0,2,2.25,2.5,2.75,3,3.25,3.5,3.75,4}))))</f>
        <v/>
      </c>
      <c r="AF551" s="5" t="str">
        <f>IF(COUNT($A551)=0,"",IF($A551&lt;&gt;DR!$B553,"ERR",DR!BQ553))</f>
        <v/>
      </c>
      <c r="AG551" s="2" t="str">
        <f>IF(COUNT($A551)=0,"",IF(AF551="3E","3E",IF(AF551="","I",LOOKUP(AF551/AH$2,{0,0.4,0.45,0.5,0.55,0.6,0.65,0.7,0.75,0.8,1},{"F","D","C","C+","B-","B","B+","A-","A","A+"}))))</f>
        <v/>
      </c>
      <c r="AH551" s="99" t="str">
        <f>IF(COUNT($A551)=0,"",IF(AF551="","--",IF(AF551="3E","3E",LOOKUP(AF551/AH$2,{0,0.4,0.45,0.5,0.55,0.6,0.65,0.7,0.75,0.8,1},{0,2,2.25,2.5,2.75,3,3.25,3.5,3.75,4}))))</f>
        <v/>
      </c>
      <c r="AI551" s="5" t="str">
        <f>IF(COUNT($A551)=0,"",IF($A551&lt;&gt;DR!$B553,"ERR",DR!BY553))</f>
        <v/>
      </c>
      <c r="AJ551" s="2" t="str">
        <f>IF(COUNT($A551)=0,"",IF(AI551="3E","3E",IF(AI551="","I",LOOKUP(AI551/AK$2,{0,0.4,0.45,0.5,0.55,0.6,0.65,0.7,0.75,0.8,1},{"F","D","C","C+","B-","B","B+","A-","A","A+"}))))</f>
        <v/>
      </c>
      <c r="AK551" s="103" t="str">
        <f>IF(COUNT($A551)=0,"",IF(AI551="","--",IF(AI551="3E","3E",LOOKUP(AI551/AK$2,{0,0.4,0.45,0.5,0.55,0.6,0.65,0.7,0.75,0.8,1},{0,2,2.25,2.5,2.75,3,3.25,3.5,3.75,4}))))</f>
        <v/>
      </c>
      <c r="AL551" s="94" t="str">
        <f>IFERROR(IF(COUNT($A551)=0,"",IF(COUNT(W551)=0,"--",IF(COUNTIF(B551:AK551,"3E")&gt;0,"3E",SUM(IF(D551&gt;=2,D551*$D$3),IF(G551&gt;=2,G551*$G$3),IF(J551&gt;=2,J551*$J$3),IF(M551&gt;=2,M551*$M$3),IF(P551&gt;=2,P551*$P$3),IF(S551&gt;=2,S551*$S$3),IF(V551&gt;=2,V551*$V$3),IF(Y551&gt;=2,Y551*$Y$3),IF(AB551&gt;=2,AB551*$AB$3),IF(AE551&gt;=2,AE551*$AE$3),IF(AH551&gt;=2,AH551*$AH$3),IF(AK551&gt;=2,AK551*$AK$3))))),"")</f>
        <v/>
      </c>
      <c r="AM551" s="4" t="str">
        <f>IF(COUNT($A551)=0,"",IF(COUNT(W551)=0,"--",IF(COUNTIF(B551:Y551,"3E")&gt;0,"3E",TRUNC(SUM(IF(N(D551)&gt;=2,D$3*D551,0),IF(N(G551)&gt;=2,G$3*G551,0),IF(N(J551)&gt;=2,J$3*J551,0),IF(N(M551)&gt;=2,M$3*M551,0),IF(N(P551)&gt;=2,P$3*P551,0),IF(N(S551)&gt;=2,S$3*S551,0),IF(N(AB551)&gt;=2,AB$3*AB551,0),IF(N(AE551)&gt;=2,AE$3*AE551,0),IF(N(AH551)&gt;=2,AH$3*AH551,0),IF(N(V551)&gt;=2,V$3*V551,0),IF(N(Y551)&gt;=2,Y$3*Y551,0))/TCP,3))))</f>
        <v/>
      </c>
      <c r="AN551" s="2" t="str">
        <f>IFERROR(IF(COUNT($A551)=0,"",IF(COUNT(W551)=0,"--",IF(COUNTIF(B551:AK551,"3E")&gt;0,"3E",SUM(IF(D551&gt;=2,$D$3),IF(G551&gt;=2,$G$3),IF(J551&gt;=2,$J$3),IF(M551&gt;=2,$M$3),IF(P551&gt;=2,$P$3),IF(S551&gt;=2,$S$3),IF(V551&gt;=2,$V$3),IF(Y551&gt;=2,$Y$3),IF(AB551&gt;=2,$AB$3),IF(AE551&gt;=2,$AE$3),IF(AH551&gt;=2,$AH$3),IF(AK551&gt;=2,$AK$3))))),"")</f>
        <v/>
      </c>
      <c r="AO551" s="2" t="str">
        <f>IF(AM551="3E","3E",IF(COUNT($A551)=0,"",IF(COUNT(AK551)=0,"I",LOOKUP(AM551,{0,2,2.25,2.5,2.75,3,3.25,3.5,3.75,4},{"F","D","C","C+","B-","B","B+","A-","A","A+"}))))</f>
        <v/>
      </c>
      <c r="AP551" s="2" t="str">
        <f>IF(AM551="3E","3E",IF(OR(COUNT($A551)=0,COUNT(W551)=0),"",IF(AND(Y551&gt;=2,AM551&gt;=2,AN551&gt;=28),"PASS","FAIL")))</f>
        <v/>
      </c>
      <c r="AQ551" s="2" t="str">
        <f>IF(COUNT($A551)=0,"",IF(AP551="3E","3E",IF(AP551="PASS",CONCATENATE(IF(N(D551)&lt;2,"411F,",""),IF(N(G551)&lt;2,"412F,",""),IF(N(J551)&lt;2,"413F,",""),IF(N(M551)&lt;2,"421F,",""),IF(N(P551)&lt;2,"422F,",""),IF(N(S551)&lt;2,"423F,",""),IF(N(AB551)&lt;2,"431F,",""),IF(N(AE551)&lt;2,"432F,",""),IF(N(AH551)&lt;2,"433F,","")),"")))</f>
        <v/>
      </c>
      <c r="AR551" s="6" t="str">
        <f t="shared" si="9"/>
        <v/>
      </c>
    </row>
    <row r="552" spans="1:44" ht="18.95" customHeight="1" x14ac:dyDescent="0.25">
      <c r="A552" s="93" t="str">
        <f>IF(DR!$B554="","",DR!$B554)</f>
        <v/>
      </c>
      <c r="B552" s="5" t="str">
        <f>IF(COUNT($A552)=0,"",IF($A552&lt;&gt;DR!$B554,"ERR",DR!J554))</f>
        <v/>
      </c>
      <c r="C552" s="2" t="str">
        <f>IF(COUNT($A552)=0,"",IF(B552="3E","3E",IF(B552="","I",LOOKUP(B552/D$2,{0,0.4,0.45,0.5,0.55,0.6,0.65,0.7,0.75,0.8,1},{"F","D","C","C+","B-","B","B+","A-","A","A+"}))))</f>
        <v/>
      </c>
      <c r="D552" s="99" t="str">
        <f>IF(COUNT($A552)=0,"",IF(B552="","--",IF(B552="3E","3E",LOOKUP(B552/D$2,{0,0.4,0.45,0.5,0.55,0.6,0.65,0.7,0.75,0.8,1},{0,2,2.25,2.5,2.75,3,3.25,3.5,3.75,4}))))</f>
        <v/>
      </c>
      <c r="E552" s="5" t="str">
        <f>IF(COUNT($A552)=0,"",IF($A552&lt;&gt;DR!$B554,"ERR",DR!R554))</f>
        <v/>
      </c>
      <c r="F552" s="2" t="str">
        <f>IF(COUNT($A552)=0,"",IF(E552="3E","3E",IF(E552="","I",LOOKUP(E552/G$2,{0,0.4,0.45,0.5,0.55,0.6,0.65,0.7,0.75,0.8,1},{"F","D","C","C+","B-","B","B+","A-","A","A+"}))))</f>
        <v/>
      </c>
      <c r="G552" s="99" t="str">
        <f>IF(COUNT($A552)=0,"",IF(E552="","--",IF(E552="3E","3E",LOOKUP(E552/G$2,{0,0.4,0.45,0.5,0.55,0.6,0.65,0.7,0.75,0.8,1},{0,2,2.25,2.5,2.75,3,3.25,3.5,3.75,4}))))</f>
        <v/>
      </c>
      <c r="H552" s="5" t="str">
        <f>IF(COUNT($A552)=0,"",IF($A552&lt;&gt;DR!$B554,"ERR",DR!Z554))</f>
        <v/>
      </c>
      <c r="I552" s="2" t="str">
        <f>IF(COUNT($A552)=0,"",IF(H552="3E","3E",IF(H552="","I",LOOKUP(H552/J$2,{0,0.4,0.45,0.5,0.55,0.6,0.65,0.7,0.75,0.8,1},{"F","D","C","C+","B-","B","B+","A-","A","A+"}))))</f>
        <v/>
      </c>
      <c r="J552" s="99" t="str">
        <f>IF(COUNT($A552)=0,"",IF(H552="","--",IF(H552="3E","3E",LOOKUP(H552/J$2,{0,0.4,0.45,0.5,0.55,0.6,0.65,0.7,0.75,0.8,1},{0,2,2.25,2.5,2.75,3,3.25,3.5,3.75,4}))))</f>
        <v/>
      </c>
      <c r="K552" s="5" t="str">
        <f>IF(COUNT($A552)=0,"",IF($A552&lt;&gt;DR!$B554,"ERR",DR!AH554))</f>
        <v/>
      </c>
      <c r="L552" s="2" t="str">
        <f>IF(COUNT($A552)=0,"",IF(K552="3E","3E",IF(K552="","I",LOOKUP(K552/M$2,{0,0.4,0.45,0.5,0.55,0.6,0.65,0.7,0.75,0.8,1},{"F","D","C","C+","B-","B","B+","A-","A","A+"}))))</f>
        <v/>
      </c>
      <c r="M552" s="99" t="str">
        <f>IF(COUNT($A552)=0,"",IF(K552="","--",IF(K552="3E","3E",LOOKUP(K552/M$2,{0,0.4,0.45,0.5,0.55,0.6,0.65,0.7,0.75,0.8,1},{0,2,2.25,2.5,2.75,3,3.25,3.5,3.75,4}))))</f>
        <v/>
      </c>
      <c r="N552" s="5" t="str">
        <f>IF(COUNT($A552)=0,"",IF($A552&lt;&gt;DR!$B554,"ERR",DR!AP554))</f>
        <v/>
      </c>
      <c r="O552" s="2" t="str">
        <f>IF(COUNT($A552)=0,"",IF(N552="3E","3E",IF(N552="","I",LOOKUP(N552/P$2,{0,0.4,0.45,0.5,0.55,0.6,0.65,0.7,0.75,0.8,1},{"F","D","C","C+","B-","B","B+","A-","A","A+"}))))</f>
        <v/>
      </c>
      <c r="P552" s="99" t="str">
        <f>IF(COUNT($A552)=0,"",IF(N552="","--",IF(N552="3E","3E",LOOKUP(N552/P$2,{0,0.4,0.45,0.5,0.55,0.6,0.65,0.7,0.75,0.8,1},{0,2,2.25,2.5,2.75,3,3.25,3.5,3.75,4}))))</f>
        <v/>
      </c>
      <c r="Q552" s="5" t="str">
        <f>IF(COUNT($A552)=0,"",IF($A552&lt;&gt;DR!$B554,"ERR",DR!AX554))</f>
        <v/>
      </c>
      <c r="R552" s="2" t="str">
        <f>IF(COUNT($A552)=0,"",IF(Q552="3E","3E",IF(Q552="","I",LOOKUP(Q552/S$2,{0,0.4,0.45,0.5,0.55,0.6,0.65,0.7,0.75,0.8,1},{"F","D","C","C+","B-","B","B+","A-","A","A+"}))))</f>
        <v/>
      </c>
      <c r="S552" s="99" t="str">
        <f>IF(COUNT($A552)=0,"",IF(Q552="","--",IF(Q552="3E","3E",LOOKUP(Q552/S$2,{0,0.4,0.45,0.5,0.55,0.6,0.65,0.7,0.75,0.8,1},{0,2,2.25,2.5,2.75,3,3.25,3.5,3.75,4}))))</f>
        <v/>
      </c>
      <c r="T552" s="5" t="str">
        <f>IF(OR(COUNT($A552)=0,DR!BZ554=""),"",IF($A552&lt;&gt;DR!$B554,"ERR",DR!BZ554))</f>
        <v/>
      </c>
      <c r="U552" s="2" t="str">
        <f>IF(COUNT($A552)=0,"",IF(T552="3E","3E",IF(T552="","I",LOOKUP(T552/V$2,{0,0.4,0.45,0.5,0.55,0.6,0.65,0.7,0.75,0.8,1},{"F","D","C","C+","B-","B","B+","A-","A","A+"}))))</f>
        <v/>
      </c>
      <c r="V552" s="99" t="str">
        <f>IF(COUNT($A552)=0,"",IF(T552="","--",IF(T552="3E","3E",LOOKUP(T552/V$2,{0,0.4,0.45,0.5,0.55,0.6,0.65,0.7,0.75,0.8,1},{0,2,2.25,2.5,2.75,3,3.25,3.5,3.75,4}))))</f>
        <v/>
      </c>
      <c r="W552" s="5" t="str">
        <f>IF(COUNT($A552)=0,"",IF($A552&lt;&gt;DR!$B554,"ERR",IF(DR!$A554="IM",DR!CL554,DR!CK554)))</f>
        <v/>
      </c>
      <c r="X552" s="2" t="str">
        <f>IF(COUNT($A552)=0,"",IF(W552="3E","3E",IF(W552="","I",LOOKUP(W552/Y$2,{0,0.4,0.45,0.5,0.55,0.6,0.65,0.7,0.75,0.8,1},{"F","D","C","C+","B-","B","B+","A-","A","A+"}))))</f>
        <v/>
      </c>
      <c r="Y552" s="99" t="str">
        <f>IF(COUNT($A552)=0,"",IF(W552="","--",IF(W552="3E","3E",LOOKUP(W552/Y$2,{0,0.4,0.45,0.5,0.55,0.6,0.65,0.7,0.75,0.8,1},{0,2,2.25,2.5,2.75,3,3.25,3.5,3.75,4}))))</f>
        <v/>
      </c>
      <c r="Z552" s="5" t="str">
        <f>IF(COUNT($A552)=0,"",IF($A552&lt;&gt;DR!$B554,"ERR",DR!BF554))</f>
        <v/>
      </c>
      <c r="AA552" s="2" t="str">
        <f>IF(COUNT($A552)=0,"",IF(Z552="3E","3E",IF(Z552="","I",LOOKUP(Z552/AB$2,{0,0.4,0.45,0.5,0.55,0.6,0.65,0.7,0.75,0.8,1},{"F","D","C","C+","B-","B","B+","A-","A","A+"}))))</f>
        <v/>
      </c>
      <c r="AB552" s="99" t="str">
        <f>IF(COUNT($A552)=0,"",IF(Z552="","--",IF(Z552="3E","3E",LOOKUP(Z552/AB$2,{0,0.4,0.45,0.5,0.55,0.6,0.65,0.7,0.75,0.8,1},{0,2,2.25,2.5,2.75,3,3.25,3.5,3.75,4}))))</f>
        <v/>
      </c>
      <c r="AC552" s="5" t="str">
        <f>IF(COUNT($A552)=0,"",IF($A552&lt;&gt;DR!$B554,"ERR",DR!BG554))</f>
        <v/>
      </c>
      <c r="AD552" s="2" t="str">
        <f>IF(COUNT($A552)=0,"",IF(AC552="3E","3E",IF(AC552="","I",LOOKUP(AC552/AE$2,{0,0.4,0.45,0.5,0.55,0.6,0.65,0.7,0.75,0.8,1},{"F","D","C","C+","B-","B","B+","A-","A","A+"}))))</f>
        <v/>
      </c>
      <c r="AE552" s="99" t="str">
        <f>IF(COUNT($A552)=0,"",IF(AC552="","--",IF(AC552="3E","3E",LOOKUP(AC552/AE$2,{0,0.4,0.45,0.5,0.55,0.6,0.65,0.7,0.75,0.8,1},{0,2,2.25,2.5,2.75,3,3.25,3.5,3.75,4}))))</f>
        <v/>
      </c>
      <c r="AF552" s="5" t="str">
        <f>IF(COUNT($A552)=0,"",IF($A552&lt;&gt;DR!$B554,"ERR",DR!BQ554))</f>
        <v/>
      </c>
      <c r="AG552" s="2" t="str">
        <f>IF(COUNT($A552)=0,"",IF(AF552="3E","3E",IF(AF552="","I",LOOKUP(AF552/AH$2,{0,0.4,0.45,0.5,0.55,0.6,0.65,0.7,0.75,0.8,1},{"F","D","C","C+","B-","B","B+","A-","A","A+"}))))</f>
        <v/>
      </c>
      <c r="AH552" s="99" t="str">
        <f>IF(COUNT($A552)=0,"",IF(AF552="","--",IF(AF552="3E","3E",LOOKUP(AF552/AH$2,{0,0.4,0.45,0.5,0.55,0.6,0.65,0.7,0.75,0.8,1},{0,2,2.25,2.5,2.75,3,3.25,3.5,3.75,4}))))</f>
        <v/>
      </c>
      <c r="AI552" s="5" t="str">
        <f>IF(COUNT($A552)=0,"",IF($A552&lt;&gt;DR!$B554,"ERR",DR!BY554))</f>
        <v/>
      </c>
      <c r="AJ552" s="2" t="str">
        <f>IF(COUNT($A552)=0,"",IF(AI552="3E","3E",IF(AI552="","I",LOOKUP(AI552/AK$2,{0,0.4,0.45,0.5,0.55,0.6,0.65,0.7,0.75,0.8,1},{"F","D","C","C+","B-","B","B+","A-","A","A+"}))))</f>
        <v/>
      </c>
      <c r="AK552" s="103" t="str">
        <f>IF(COUNT($A552)=0,"",IF(AI552="","--",IF(AI552="3E","3E",LOOKUP(AI552/AK$2,{0,0.4,0.45,0.5,0.55,0.6,0.65,0.7,0.75,0.8,1},{0,2,2.25,2.5,2.75,3,3.25,3.5,3.75,4}))))</f>
        <v/>
      </c>
      <c r="AL552" s="94" t="str">
        <f>IFERROR(IF(COUNT($A552)=0,"",IF(COUNT(W552)=0,"--",IF(COUNTIF(B552:AK552,"3E")&gt;0,"3E",SUM(IF(D552&gt;=2,D552*$D$3),IF(G552&gt;=2,G552*$G$3),IF(J552&gt;=2,J552*$J$3),IF(M552&gt;=2,M552*$M$3),IF(P552&gt;=2,P552*$P$3),IF(S552&gt;=2,S552*$S$3),IF(V552&gt;=2,V552*$V$3),IF(Y552&gt;=2,Y552*$Y$3),IF(AB552&gt;=2,AB552*$AB$3),IF(AE552&gt;=2,AE552*$AE$3),IF(AH552&gt;=2,AH552*$AH$3),IF(AK552&gt;=2,AK552*$AK$3))))),"")</f>
        <v/>
      </c>
      <c r="AM552" s="4" t="str">
        <f>IF(COUNT($A552)=0,"",IF(COUNT(W552)=0,"--",IF(COUNTIF(B552:Y552,"3E")&gt;0,"3E",TRUNC(SUM(IF(N(D552)&gt;=2,D$3*D552,0),IF(N(G552)&gt;=2,G$3*G552,0),IF(N(J552)&gt;=2,J$3*J552,0),IF(N(M552)&gt;=2,M$3*M552,0),IF(N(P552)&gt;=2,P$3*P552,0),IF(N(S552)&gt;=2,S$3*S552,0),IF(N(AB552)&gt;=2,AB$3*AB552,0),IF(N(AE552)&gt;=2,AE$3*AE552,0),IF(N(AH552)&gt;=2,AH$3*AH552,0),IF(N(V552)&gt;=2,V$3*V552,0),IF(N(Y552)&gt;=2,Y$3*Y552,0))/TCP,3))))</f>
        <v/>
      </c>
      <c r="AN552" s="2" t="str">
        <f>IFERROR(IF(COUNT($A552)=0,"",IF(COUNT(W552)=0,"--",IF(COUNTIF(B552:AK552,"3E")&gt;0,"3E",SUM(IF(D552&gt;=2,$D$3),IF(G552&gt;=2,$G$3),IF(J552&gt;=2,$J$3),IF(M552&gt;=2,$M$3),IF(P552&gt;=2,$P$3),IF(S552&gt;=2,$S$3),IF(V552&gt;=2,$V$3),IF(Y552&gt;=2,$Y$3),IF(AB552&gt;=2,$AB$3),IF(AE552&gt;=2,$AE$3),IF(AH552&gt;=2,$AH$3),IF(AK552&gt;=2,$AK$3))))),"")</f>
        <v/>
      </c>
      <c r="AO552" s="2" t="str">
        <f>IF(AM552="3E","3E",IF(COUNT($A552)=0,"",IF(COUNT(AK552)=0,"I",LOOKUP(AM552,{0,2,2.25,2.5,2.75,3,3.25,3.5,3.75,4},{"F","D","C","C+","B-","B","B+","A-","A","A+"}))))</f>
        <v/>
      </c>
      <c r="AP552" s="2" t="str">
        <f>IF(AM552="3E","3E",IF(OR(COUNT($A552)=0,COUNT(W552)=0),"",IF(AND(Y552&gt;=2,AM552&gt;=2,AN552&gt;=28),"PASS","FAIL")))</f>
        <v/>
      </c>
      <c r="AQ552" s="2" t="str">
        <f>IF(COUNT($A552)=0,"",IF(AP552="3E","3E",IF(AP552="PASS",CONCATENATE(IF(N(D552)&lt;2,"411F,",""),IF(N(G552)&lt;2,"412F,",""),IF(N(J552)&lt;2,"413F,",""),IF(N(M552)&lt;2,"421F,",""),IF(N(P552)&lt;2,"422F,",""),IF(N(S552)&lt;2,"423F,",""),IF(N(AB552)&lt;2,"431F,",""),IF(N(AE552)&lt;2,"432F,",""),IF(N(AH552)&lt;2,"433F,","")),"")))</f>
        <v/>
      </c>
      <c r="AR552" s="6" t="str">
        <f t="shared" si="9"/>
        <v/>
      </c>
    </row>
    <row r="553" spans="1:44" ht="18.95" customHeight="1" x14ac:dyDescent="0.25">
      <c r="A553" s="93" t="str">
        <f>IF(DR!$B555="","",DR!$B555)</f>
        <v/>
      </c>
      <c r="B553" s="5" t="str">
        <f>IF(COUNT($A553)=0,"",IF($A553&lt;&gt;DR!$B555,"ERR",DR!J555))</f>
        <v/>
      </c>
      <c r="C553" s="2" t="str">
        <f>IF(COUNT($A553)=0,"",IF(B553="3E","3E",IF(B553="","I",LOOKUP(B553/D$2,{0,0.4,0.45,0.5,0.55,0.6,0.65,0.7,0.75,0.8,1},{"F","D","C","C+","B-","B","B+","A-","A","A+"}))))</f>
        <v/>
      </c>
      <c r="D553" s="99" t="str">
        <f>IF(COUNT($A553)=0,"",IF(B553="","--",IF(B553="3E","3E",LOOKUP(B553/D$2,{0,0.4,0.45,0.5,0.55,0.6,0.65,0.7,0.75,0.8,1},{0,2,2.25,2.5,2.75,3,3.25,3.5,3.75,4}))))</f>
        <v/>
      </c>
      <c r="E553" s="5" t="str">
        <f>IF(COUNT($A553)=0,"",IF($A553&lt;&gt;DR!$B555,"ERR",DR!R555))</f>
        <v/>
      </c>
      <c r="F553" s="2" t="str">
        <f>IF(COUNT($A553)=0,"",IF(E553="3E","3E",IF(E553="","I",LOOKUP(E553/G$2,{0,0.4,0.45,0.5,0.55,0.6,0.65,0.7,0.75,0.8,1},{"F","D","C","C+","B-","B","B+","A-","A","A+"}))))</f>
        <v/>
      </c>
      <c r="G553" s="99" t="str">
        <f>IF(COUNT($A553)=0,"",IF(E553="","--",IF(E553="3E","3E",LOOKUP(E553/G$2,{0,0.4,0.45,0.5,0.55,0.6,0.65,0.7,0.75,0.8,1},{0,2,2.25,2.5,2.75,3,3.25,3.5,3.75,4}))))</f>
        <v/>
      </c>
      <c r="H553" s="5" t="str">
        <f>IF(COUNT($A553)=0,"",IF($A553&lt;&gt;DR!$B555,"ERR",DR!Z555))</f>
        <v/>
      </c>
      <c r="I553" s="2" t="str">
        <f>IF(COUNT($A553)=0,"",IF(H553="3E","3E",IF(H553="","I",LOOKUP(H553/J$2,{0,0.4,0.45,0.5,0.55,0.6,0.65,0.7,0.75,0.8,1},{"F","D","C","C+","B-","B","B+","A-","A","A+"}))))</f>
        <v/>
      </c>
      <c r="J553" s="99" t="str">
        <f>IF(COUNT($A553)=0,"",IF(H553="","--",IF(H553="3E","3E",LOOKUP(H553/J$2,{0,0.4,0.45,0.5,0.55,0.6,0.65,0.7,0.75,0.8,1},{0,2,2.25,2.5,2.75,3,3.25,3.5,3.75,4}))))</f>
        <v/>
      </c>
      <c r="K553" s="5" t="str">
        <f>IF(COUNT($A553)=0,"",IF($A553&lt;&gt;DR!$B555,"ERR",DR!AH555))</f>
        <v/>
      </c>
      <c r="L553" s="2" t="str">
        <f>IF(COUNT($A553)=0,"",IF(K553="3E","3E",IF(K553="","I",LOOKUP(K553/M$2,{0,0.4,0.45,0.5,0.55,0.6,0.65,0.7,0.75,0.8,1},{"F","D","C","C+","B-","B","B+","A-","A","A+"}))))</f>
        <v/>
      </c>
      <c r="M553" s="99" t="str">
        <f>IF(COUNT($A553)=0,"",IF(K553="","--",IF(K553="3E","3E",LOOKUP(K553/M$2,{0,0.4,0.45,0.5,0.55,0.6,0.65,0.7,0.75,0.8,1},{0,2,2.25,2.5,2.75,3,3.25,3.5,3.75,4}))))</f>
        <v/>
      </c>
      <c r="N553" s="5" t="str">
        <f>IF(COUNT($A553)=0,"",IF($A553&lt;&gt;DR!$B555,"ERR",DR!AP555))</f>
        <v/>
      </c>
      <c r="O553" s="2" t="str">
        <f>IF(COUNT($A553)=0,"",IF(N553="3E","3E",IF(N553="","I",LOOKUP(N553/P$2,{0,0.4,0.45,0.5,0.55,0.6,0.65,0.7,0.75,0.8,1},{"F","D","C","C+","B-","B","B+","A-","A","A+"}))))</f>
        <v/>
      </c>
      <c r="P553" s="99" t="str">
        <f>IF(COUNT($A553)=0,"",IF(N553="","--",IF(N553="3E","3E",LOOKUP(N553/P$2,{0,0.4,0.45,0.5,0.55,0.6,0.65,0.7,0.75,0.8,1},{0,2,2.25,2.5,2.75,3,3.25,3.5,3.75,4}))))</f>
        <v/>
      </c>
      <c r="Q553" s="5" t="str">
        <f>IF(COUNT($A553)=0,"",IF($A553&lt;&gt;DR!$B555,"ERR",DR!AX555))</f>
        <v/>
      </c>
      <c r="R553" s="2" t="str">
        <f>IF(COUNT($A553)=0,"",IF(Q553="3E","3E",IF(Q553="","I",LOOKUP(Q553/S$2,{0,0.4,0.45,0.5,0.55,0.6,0.65,0.7,0.75,0.8,1},{"F","D","C","C+","B-","B","B+","A-","A","A+"}))))</f>
        <v/>
      </c>
      <c r="S553" s="99" t="str">
        <f>IF(COUNT($A553)=0,"",IF(Q553="","--",IF(Q553="3E","3E",LOOKUP(Q553/S$2,{0,0.4,0.45,0.5,0.55,0.6,0.65,0.7,0.75,0.8,1},{0,2,2.25,2.5,2.75,3,3.25,3.5,3.75,4}))))</f>
        <v/>
      </c>
      <c r="T553" s="5" t="str">
        <f>IF(OR(COUNT($A553)=0,DR!BZ555=""),"",IF($A553&lt;&gt;DR!$B555,"ERR",DR!BZ555))</f>
        <v/>
      </c>
      <c r="U553" s="2" t="str">
        <f>IF(COUNT($A553)=0,"",IF(T553="3E","3E",IF(T553="","I",LOOKUP(T553/V$2,{0,0.4,0.45,0.5,0.55,0.6,0.65,0.7,0.75,0.8,1},{"F","D","C","C+","B-","B","B+","A-","A","A+"}))))</f>
        <v/>
      </c>
      <c r="V553" s="99" t="str">
        <f>IF(COUNT($A553)=0,"",IF(T553="","--",IF(T553="3E","3E",LOOKUP(T553/V$2,{0,0.4,0.45,0.5,0.55,0.6,0.65,0.7,0.75,0.8,1},{0,2,2.25,2.5,2.75,3,3.25,3.5,3.75,4}))))</f>
        <v/>
      </c>
      <c r="W553" s="5" t="str">
        <f>IF(COUNT($A553)=0,"",IF($A553&lt;&gt;DR!$B555,"ERR",IF(DR!$A555="IM",DR!CL555,DR!CK555)))</f>
        <v/>
      </c>
      <c r="X553" s="2" t="str">
        <f>IF(COUNT($A553)=0,"",IF(W553="3E","3E",IF(W553="","I",LOOKUP(W553/Y$2,{0,0.4,0.45,0.5,0.55,0.6,0.65,0.7,0.75,0.8,1},{"F","D","C","C+","B-","B","B+","A-","A","A+"}))))</f>
        <v/>
      </c>
      <c r="Y553" s="99" t="str">
        <f>IF(COUNT($A553)=0,"",IF(W553="","--",IF(W553="3E","3E",LOOKUP(W553/Y$2,{0,0.4,0.45,0.5,0.55,0.6,0.65,0.7,0.75,0.8,1},{0,2,2.25,2.5,2.75,3,3.25,3.5,3.75,4}))))</f>
        <v/>
      </c>
      <c r="Z553" s="5" t="str">
        <f>IF(COUNT($A553)=0,"",IF($A553&lt;&gt;DR!$B555,"ERR",DR!BF555))</f>
        <v/>
      </c>
      <c r="AA553" s="2" t="str">
        <f>IF(COUNT($A553)=0,"",IF(Z553="3E","3E",IF(Z553="","I",LOOKUP(Z553/AB$2,{0,0.4,0.45,0.5,0.55,0.6,0.65,0.7,0.75,0.8,1},{"F","D","C","C+","B-","B","B+","A-","A","A+"}))))</f>
        <v/>
      </c>
      <c r="AB553" s="99" t="str">
        <f>IF(COUNT($A553)=0,"",IF(Z553="","--",IF(Z553="3E","3E",LOOKUP(Z553/AB$2,{0,0.4,0.45,0.5,0.55,0.6,0.65,0.7,0.75,0.8,1},{0,2,2.25,2.5,2.75,3,3.25,3.5,3.75,4}))))</f>
        <v/>
      </c>
      <c r="AC553" s="5" t="str">
        <f>IF(COUNT($A553)=0,"",IF($A553&lt;&gt;DR!$B555,"ERR",DR!BG555))</f>
        <v/>
      </c>
      <c r="AD553" s="2" t="str">
        <f>IF(COUNT($A553)=0,"",IF(AC553="3E","3E",IF(AC553="","I",LOOKUP(AC553/AE$2,{0,0.4,0.45,0.5,0.55,0.6,0.65,0.7,0.75,0.8,1},{"F","D","C","C+","B-","B","B+","A-","A","A+"}))))</f>
        <v/>
      </c>
      <c r="AE553" s="99" t="str">
        <f>IF(COUNT($A553)=0,"",IF(AC553="","--",IF(AC553="3E","3E",LOOKUP(AC553/AE$2,{0,0.4,0.45,0.5,0.55,0.6,0.65,0.7,0.75,0.8,1},{0,2,2.25,2.5,2.75,3,3.25,3.5,3.75,4}))))</f>
        <v/>
      </c>
      <c r="AF553" s="5" t="str">
        <f>IF(COUNT($A553)=0,"",IF($A553&lt;&gt;DR!$B555,"ERR",DR!BQ555))</f>
        <v/>
      </c>
      <c r="AG553" s="2" t="str">
        <f>IF(COUNT($A553)=0,"",IF(AF553="3E","3E",IF(AF553="","I",LOOKUP(AF553/AH$2,{0,0.4,0.45,0.5,0.55,0.6,0.65,0.7,0.75,0.8,1},{"F","D","C","C+","B-","B","B+","A-","A","A+"}))))</f>
        <v/>
      </c>
      <c r="AH553" s="99" t="str">
        <f>IF(COUNT($A553)=0,"",IF(AF553="","--",IF(AF553="3E","3E",LOOKUP(AF553/AH$2,{0,0.4,0.45,0.5,0.55,0.6,0.65,0.7,0.75,0.8,1},{0,2,2.25,2.5,2.75,3,3.25,3.5,3.75,4}))))</f>
        <v/>
      </c>
      <c r="AI553" s="5" t="str">
        <f>IF(COUNT($A553)=0,"",IF($A553&lt;&gt;DR!$B555,"ERR",DR!BY555))</f>
        <v/>
      </c>
      <c r="AJ553" s="2" t="str">
        <f>IF(COUNT($A553)=0,"",IF(AI553="3E","3E",IF(AI553="","I",LOOKUP(AI553/AK$2,{0,0.4,0.45,0.5,0.55,0.6,0.65,0.7,0.75,0.8,1},{"F","D","C","C+","B-","B","B+","A-","A","A+"}))))</f>
        <v/>
      </c>
      <c r="AK553" s="103" t="str">
        <f>IF(COUNT($A553)=0,"",IF(AI553="","--",IF(AI553="3E","3E",LOOKUP(AI553/AK$2,{0,0.4,0.45,0.5,0.55,0.6,0.65,0.7,0.75,0.8,1},{0,2,2.25,2.5,2.75,3,3.25,3.5,3.75,4}))))</f>
        <v/>
      </c>
      <c r="AL553" s="94" t="str">
        <f>IFERROR(IF(COUNT($A553)=0,"",IF(COUNT(W553)=0,"--",IF(COUNTIF(B553:AK553,"3E")&gt;0,"3E",SUM(IF(D553&gt;=2,D553*$D$3),IF(G553&gt;=2,G553*$G$3),IF(J553&gt;=2,J553*$J$3),IF(M553&gt;=2,M553*$M$3),IF(P553&gt;=2,P553*$P$3),IF(S553&gt;=2,S553*$S$3),IF(V553&gt;=2,V553*$V$3),IF(Y553&gt;=2,Y553*$Y$3),IF(AB553&gt;=2,AB553*$AB$3),IF(AE553&gt;=2,AE553*$AE$3),IF(AH553&gt;=2,AH553*$AH$3),IF(AK553&gt;=2,AK553*$AK$3))))),"")</f>
        <v/>
      </c>
      <c r="AM553" s="4" t="str">
        <f>IF(COUNT($A553)=0,"",IF(COUNT(W553)=0,"--",IF(COUNTIF(B553:Y553,"3E")&gt;0,"3E",TRUNC(SUM(IF(N(D553)&gt;=2,D$3*D553,0),IF(N(G553)&gt;=2,G$3*G553,0),IF(N(J553)&gt;=2,J$3*J553,0),IF(N(M553)&gt;=2,M$3*M553,0),IF(N(P553)&gt;=2,P$3*P553,0),IF(N(S553)&gt;=2,S$3*S553,0),IF(N(AB553)&gt;=2,AB$3*AB553,0),IF(N(AE553)&gt;=2,AE$3*AE553,0),IF(N(AH553)&gt;=2,AH$3*AH553,0),IF(N(V553)&gt;=2,V$3*V553,0),IF(N(Y553)&gt;=2,Y$3*Y553,0))/TCP,3))))</f>
        <v/>
      </c>
      <c r="AN553" s="2" t="str">
        <f>IFERROR(IF(COUNT($A553)=0,"",IF(COUNT(W553)=0,"--",IF(COUNTIF(B553:AK553,"3E")&gt;0,"3E",SUM(IF(D553&gt;=2,$D$3),IF(G553&gt;=2,$G$3),IF(J553&gt;=2,$J$3),IF(M553&gt;=2,$M$3),IF(P553&gt;=2,$P$3),IF(S553&gt;=2,$S$3),IF(V553&gt;=2,$V$3),IF(Y553&gt;=2,$Y$3),IF(AB553&gt;=2,$AB$3),IF(AE553&gt;=2,$AE$3),IF(AH553&gt;=2,$AH$3),IF(AK553&gt;=2,$AK$3))))),"")</f>
        <v/>
      </c>
      <c r="AO553" s="2" t="str">
        <f>IF(AM553="3E","3E",IF(COUNT($A553)=0,"",IF(COUNT(AK553)=0,"I",LOOKUP(AM553,{0,2,2.25,2.5,2.75,3,3.25,3.5,3.75,4},{"F","D","C","C+","B-","B","B+","A-","A","A+"}))))</f>
        <v/>
      </c>
      <c r="AP553" s="2" t="str">
        <f>IF(AM553="3E","3E",IF(OR(COUNT($A553)=0,COUNT(W553)=0),"",IF(AND(Y553&gt;=2,AM553&gt;=2,AN553&gt;=28),"PASS","FAIL")))</f>
        <v/>
      </c>
      <c r="AQ553" s="2" t="str">
        <f>IF(COUNT($A553)=0,"",IF(AP553="3E","3E",IF(AP553="PASS",CONCATENATE(IF(N(D553)&lt;2,"411F,",""),IF(N(G553)&lt;2,"412F,",""),IF(N(J553)&lt;2,"413F,",""),IF(N(M553)&lt;2,"421F,",""),IF(N(P553)&lt;2,"422F,",""),IF(N(S553)&lt;2,"423F,",""),IF(N(AB553)&lt;2,"431F,",""),IF(N(AE553)&lt;2,"432F,",""),IF(N(AH553)&lt;2,"433F,","")),"")))</f>
        <v/>
      </c>
      <c r="AR553" s="6" t="str">
        <f t="shared" si="9"/>
        <v/>
      </c>
    </row>
    <row r="554" spans="1:44" ht="18.95" customHeight="1" x14ac:dyDescent="0.25">
      <c r="A554" s="93" t="str">
        <f>IF(DR!$B556="","",DR!$B556)</f>
        <v/>
      </c>
      <c r="B554" s="5" t="str">
        <f>IF(COUNT($A554)=0,"",IF($A554&lt;&gt;DR!$B556,"ERR",DR!J556))</f>
        <v/>
      </c>
      <c r="C554" s="2" t="str">
        <f>IF(COUNT($A554)=0,"",IF(B554="3E","3E",IF(B554="","I",LOOKUP(B554/D$2,{0,0.4,0.45,0.5,0.55,0.6,0.65,0.7,0.75,0.8,1},{"F","D","C","C+","B-","B","B+","A-","A","A+"}))))</f>
        <v/>
      </c>
      <c r="D554" s="99" t="str">
        <f>IF(COUNT($A554)=0,"",IF(B554="","--",IF(B554="3E","3E",LOOKUP(B554/D$2,{0,0.4,0.45,0.5,0.55,0.6,0.65,0.7,0.75,0.8,1},{0,2,2.25,2.5,2.75,3,3.25,3.5,3.75,4}))))</f>
        <v/>
      </c>
      <c r="E554" s="5" t="str">
        <f>IF(COUNT($A554)=0,"",IF($A554&lt;&gt;DR!$B556,"ERR",DR!R556))</f>
        <v/>
      </c>
      <c r="F554" s="2" t="str">
        <f>IF(COUNT($A554)=0,"",IF(E554="3E","3E",IF(E554="","I",LOOKUP(E554/G$2,{0,0.4,0.45,0.5,0.55,0.6,0.65,0.7,0.75,0.8,1},{"F","D","C","C+","B-","B","B+","A-","A","A+"}))))</f>
        <v/>
      </c>
      <c r="G554" s="99" t="str">
        <f>IF(COUNT($A554)=0,"",IF(E554="","--",IF(E554="3E","3E",LOOKUP(E554/G$2,{0,0.4,0.45,0.5,0.55,0.6,0.65,0.7,0.75,0.8,1},{0,2,2.25,2.5,2.75,3,3.25,3.5,3.75,4}))))</f>
        <v/>
      </c>
      <c r="H554" s="5" t="str">
        <f>IF(COUNT($A554)=0,"",IF($A554&lt;&gt;DR!$B556,"ERR",DR!Z556))</f>
        <v/>
      </c>
      <c r="I554" s="2" t="str">
        <f>IF(COUNT($A554)=0,"",IF(H554="3E","3E",IF(H554="","I",LOOKUP(H554/J$2,{0,0.4,0.45,0.5,0.55,0.6,0.65,0.7,0.75,0.8,1},{"F","D","C","C+","B-","B","B+","A-","A","A+"}))))</f>
        <v/>
      </c>
      <c r="J554" s="99" t="str">
        <f>IF(COUNT($A554)=0,"",IF(H554="","--",IF(H554="3E","3E",LOOKUP(H554/J$2,{0,0.4,0.45,0.5,0.55,0.6,0.65,0.7,0.75,0.8,1},{0,2,2.25,2.5,2.75,3,3.25,3.5,3.75,4}))))</f>
        <v/>
      </c>
      <c r="K554" s="5" t="str">
        <f>IF(COUNT($A554)=0,"",IF($A554&lt;&gt;DR!$B556,"ERR",DR!AH556))</f>
        <v/>
      </c>
      <c r="L554" s="2" t="str">
        <f>IF(COUNT($A554)=0,"",IF(K554="3E","3E",IF(K554="","I",LOOKUP(K554/M$2,{0,0.4,0.45,0.5,0.55,0.6,0.65,0.7,0.75,0.8,1},{"F","D","C","C+","B-","B","B+","A-","A","A+"}))))</f>
        <v/>
      </c>
      <c r="M554" s="99" t="str">
        <f>IF(COUNT($A554)=0,"",IF(K554="","--",IF(K554="3E","3E",LOOKUP(K554/M$2,{0,0.4,0.45,0.5,0.55,0.6,0.65,0.7,0.75,0.8,1},{0,2,2.25,2.5,2.75,3,3.25,3.5,3.75,4}))))</f>
        <v/>
      </c>
      <c r="N554" s="5" t="str">
        <f>IF(COUNT($A554)=0,"",IF($A554&lt;&gt;DR!$B556,"ERR",DR!AP556))</f>
        <v/>
      </c>
      <c r="O554" s="2" t="str">
        <f>IF(COUNT($A554)=0,"",IF(N554="3E","3E",IF(N554="","I",LOOKUP(N554/P$2,{0,0.4,0.45,0.5,0.55,0.6,0.65,0.7,0.75,0.8,1},{"F","D","C","C+","B-","B","B+","A-","A","A+"}))))</f>
        <v/>
      </c>
      <c r="P554" s="99" t="str">
        <f>IF(COUNT($A554)=0,"",IF(N554="","--",IF(N554="3E","3E",LOOKUP(N554/P$2,{0,0.4,0.45,0.5,0.55,0.6,0.65,0.7,0.75,0.8,1},{0,2,2.25,2.5,2.75,3,3.25,3.5,3.75,4}))))</f>
        <v/>
      </c>
      <c r="Q554" s="5" t="str">
        <f>IF(COUNT($A554)=0,"",IF($A554&lt;&gt;DR!$B556,"ERR",DR!AX556))</f>
        <v/>
      </c>
      <c r="R554" s="2" t="str">
        <f>IF(COUNT($A554)=0,"",IF(Q554="3E","3E",IF(Q554="","I",LOOKUP(Q554/S$2,{0,0.4,0.45,0.5,0.55,0.6,0.65,0.7,0.75,0.8,1},{"F","D","C","C+","B-","B","B+","A-","A","A+"}))))</f>
        <v/>
      </c>
      <c r="S554" s="99" t="str">
        <f>IF(COUNT($A554)=0,"",IF(Q554="","--",IF(Q554="3E","3E",LOOKUP(Q554/S$2,{0,0.4,0.45,0.5,0.55,0.6,0.65,0.7,0.75,0.8,1},{0,2,2.25,2.5,2.75,3,3.25,3.5,3.75,4}))))</f>
        <v/>
      </c>
      <c r="T554" s="5" t="str">
        <f>IF(OR(COUNT($A554)=0,DR!BZ556=""),"",IF($A554&lt;&gt;DR!$B556,"ERR",DR!BZ556))</f>
        <v/>
      </c>
      <c r="U554" s="2" t="str">
        <f>IF(COUNT($A554)=0,"",IF(T554="3E","3E",IF(T554="","I",LOOKUP(T554/V$2,{0,0.4,0.45,0.5,0.55,0.6,0.65,0.7,0.75,0.8,1},{"F","D","C","C+","B-","B","B+","A-","A","A+"}))))</f>
        <v/>
      </c>
      <c r="V554" s="99" t="str">
        <f>IF(COUNT($A554)=0,"",IF(T554="","--",IF(T554="3E","3E",LOOKUP(T554/V$2,{0,0.4,0.45,0.5,0.55,0.6,0.65,0.7,0.75,0.8,1},{0,2,2.25,2.5,2.75,3,3.25,3.5,3.75,4}))))</f>
        <v/>
      </c>
      <c r="W554" s="5" t="str">
        <f>IF(COUNT($A554)=0,"",IF($A554&lt;&gt;DR!$B556,"ERR",IF(DR!$A556="IM",DR!CL556,DR!CK556)))</f>
        <v/>
      </c>
      <c r="X554" s="2" t="str">
        <f>IF(COUNT($A554)=0,"",IF(W554="3E","3E",IF(W554="","I",LOOKUP(W554/Y$2,{0,0.4,0.45,0.5,0.55,0.6,0.65,0.7,0.75,0.8,1},{"F","D","C","C+","B-","B","B+","A-","A","A+"}))))</f>
        <v/>
      </c>
      <c r="Y554" s="99" t="str">
        <f>IF(COUNT($A554)=0,"",IF(W554="","--",IF(W554="3E","3E",LOOKUP(W554/Y$2,{0,0.4,0.45,0.5,0.55,0.6,0.65,0.7,0.75,0.8,1},{0,2,2.25,2.5,2.75,3,3.25,3.5,3.75,4}))))</f>
        <v/>
      </c>
      <c r="Z554" s="5" t="str">
        <f>IF(COUNT($A554)=0,"",IF($A554&lt;&gt;DR!$B556,"ERR",DR!BF556))</f>
        <v/>
      </c>
      <c r="AA554" s="2" t="str">
        <f>IF(COUNT($A554)=0,"",IF(Z554="3E","3E",IF(Z554="","I",LOOKUP(Z554/AB$2,{0,0.4,0.45,0.5,0.55,0.6,0.65,0.7,0.75,0.8,1},{"F","D","C","C+","B-","B","B+","A-","A","A+"}))))</f>
        <v/>
      </c>
      <c r="AB554" s="99" t="str">
        <f>IF(COUNT($A554)=0,"",IF(Z554="","--",IF(Z554="3E","3E",LOOKUP(Z554/AB$2,{0,0.4,0.45,0.5,0.55,0.6,0.65,0.7,0.75,0.8,1},{0,2,2.25,2.5,2.75,3,3.25,3.5,3.75,4}))))</f>
        <v/>
      </c>
      <c r="AC554" s="5" t="str">
        <f>IF(COUNT($A554)=0,"",IF($A554&lt;&gt;DR!$B556,"ERR",DR!BG556))</f>
        <v/>
      </c>
      <c r="AD554" s="2" t="str">
        <f>IF(COUNT($A554)=0,"",IF(AC554="3E","3E",IF(AC554="","I",LOOKUP(AC554/AE$2,{0,0.4,0.45,0.5,0.55,0.6,0.65,0.7,0.75,0.8,1},{"F","D","C","C+","B-","B","B+","A-","A","A+"}))))</f>
        <v/>
      </c>
      <c r="AE554" s="99" t="str">
        <f>IF(COUNT($A554)=0,"",IF(AC554="","--",IF(AC554="3E","3E",LOOKUP(AC554/AE$2,{0,0.4,0.45,0.5,0.55,0.6,0.65,0.7,0.75,0.8,1},{0,2,2.25,2.5,2.75,3,3.25,3.5,3.75,4}))))</f>
        <v/>
      </c>
      <c r="AF554" s="5" t="str">
        <f>IF(COUNT($A554)=0,"",IF($A554&lt;&gt;DR!$B556,"ERR",DR!BQ556))</f>
        <v/>
      </c>
      <c r="AG554" s="2" t="str">
        <f>IF(COUNT($A554)=0,"",IF(AF554="3E","3E",IF(AF554="","I",LOOKUP(AF554/AH$2,{0,0.4,0.45,0.5,0.55,0.6,0.65,0.7,0.75,0.8,1},{"F","D","C","C+","B-","B","B+","A-","A","A+"}))))</f>
        <v/>
      </c>
      <c r="AH554" s="99" t="str">
        <f>IF(COUNT($A554)=0,"",IF(AF554="","--",IF(AF554="3E","3E",LOOKUP(AF554/AH$2,{0,0.4,0.45,0.5,0.55,0.6,0.65,0.7,0.75,0.8,1},{0,2,2.25,2.5,2.75,3,3.25,3.5,3.75,4}))))</f>
        <v/>
      </c>
      <c r="AI554" s="5" t="str">
        <f>IF(COUNT($A554)=0,"",IF($A554&lt;&gt;DR!$B556,"ERR",DR!BY556))</f>
        <v/>
      </c>
      <c r="AJ554" s="2" t="str">
        <f>IF(COUNT($A554)=0,"",IF(AI554="3E","3E",IF(AI554="","I",LOOKUP(AI554/AK$2,{0,0.4,0.45,0.5,0.55,0.6,0.65,0.7,0.75,0.8,1},{"F","D","C","C+","B-","B","B+","A-","A","A+"}))))</f>
        <v/>
      </c>
      <c r="AK554" s="103" t="str">
        <f>IF(COUNT($A554)=0,"",IF(AI554="","--",IF(AI554="3E","3E",LOOKUP(AI554/AK$2,{0,0.4,0.45,0.5,0.55,0.6,0.65,0.7,0.75,0.8,1},{0,2,2.25,2.5,2.75,3,3.25,3.5,3.75,4}))))</f>
        <v/>
      </c>
      <c r="AL554" s="94" t="str">
        <f>IFERROR(IF(COUNT($A554)=0,"",IF(COUNT(W554)=0,"--",IF(COUNTIF(B554:AK554,"3E")&gt;0,"3E",SUM(IF(D554&gt;=2,D554*$D$3),IF(G554&gt;=2,G554*$G$3),IF(J554&gt;=2,J554*$J$3),IF(M554&gt;=2,M554*$M$3),IF(P554&gt;=2,P554*$P$3),IF(S554&gt;=2,S554*$S$3),IF(V554&gt;=2,V554*$V$3),IF(Y554&gt;=2,Y554*$Y$3),IF(AB554&gt;=2,AB554*$AB$3),IF(AE554&gt;=2,AE554*$AE$3),IF(AH554&gt;=2,AH554*$AH$3),IF(AK554&gt;=2,AK554*$AK$3))))),"")</f>
        <v/>
      </c>
      <c r="AM554" s="4" t="str">
        <f>IF(COUNT($A554)=0,"",IF(COUNT(W554)=0,"--",IF(COUNTIF(B554:Y554,"3E")&gt;0,"3E",TRUNC(SUM(IF(N(D554)&gt;=2,D$3*D554,0),IF(N(G554)&gt;=2,G$3*G554,0),IF(N(J554)&gt;=2,J$3*J554,0),IF(N(M554)&gt;=2,M$3*M554,0),IF(N(P554)&gt;=2,P$3*P554,0),IF(N(S554)&gt;=2,S$3*S554,0),IF(N(AB554)&gt;=2,AB$3*AB554,0),IF(N(AE554)&gt;=2,AE$3*AE554,0),IF(N(AH554)&gt;=2,AH$3*AH554,0),IF(N(V554)&gt;=2,V$3*V554,0),IF(N(Y554)&gt;=2,Y$3*Y554,0))/TCP,3))))</f>
        <v/>
      </c>
      <c r="AN554" s="2" t="str">
        <f>IFERROR(IF(COUNT($A554)=0,"",IF(COUNT(W554)=0,"--",IF(COUNTIF(B554:AK554,"3E")&gt;0,"3E",SUM(IF(D554&gt;=2,$D$3),IF(G554&gt;=2,$G$3),IF(J554&gt;=2,$J$3),IF(M554&gt;=2,$M$3),IF(P554&gt;=2,$P$3),IF(S554&gt;=2,$S$3),IF(V554&gt;=2,$V$3),IF(Y554&gt;=2,$Y$3),IF(AB554&gt;=2,$AB$3),IF(AE554&gt;=2,$AE$3),IF(AH554&gt;=2,$AH$3),IF(AK554&gt;=2,$AK$3))))),"")</f>
        <v/>
      </c>
      <c r="AO554" s="2" t="str">
        <f>IF(AM554="3E","3E",IF(COUNT($A554)=0,"",IF(COUNT(AK554)=0,"I",LOOKUP(AM554,{0,2,2.25,2.5,2.75,3,3.25,3.5,3.75,4},{"F","D","C","C+","B-","B","B+","A-","A","A+"}))))</f>
        <v/>
      </c>
      <c r="AP554" s="2" t="str">
        <f>IF(AM554="3E","3E",IF(OR(COUNT($A554)=0,COUNT(W554)=0),"",IF(AND(Y554&gt;=2,AM554&gt;=2,AN554&gt;=28),"PASS","FAIL")))</f>
        <v/>
      </c>
      <c r="AQ554" s="2" t="str">
        <f>IF(COUNT($A554)=0,"",IF(AP554="3E","3E",IF(AP554="PASS",CONCATENATE(IF(N(D554)&lt;2,"411F,",""),IF(N(G554)&lt;2,"412F,",""),IF(N(J554)&lt;2,"413F,",""),IF(N(M554)&lt;2,"421F,",""),IF(N(P554)&lt;2,"422F,",""),IF(N(S554)&lt;2,"423F,",""),IF(N(AB554)&lt;2,"431F,",""),IF(N(AE554)&lt;2,"432F,",""),IF(N(AH554)&lt;2,"433F,","")),"")))</f>
        <v/>
      </c>
      <c r="AR554" s="6" t="str">
        <f t="shared" si="9"/>
        <v/>
      </c>
    </row>
    <row r="555" spans="1:44" ht="18.95" customHeight="1" x14ac:dyDescent="0.25">
      <c r="A555" s="93" t="str">
        <f>IF(DR!$B557="","",DR!$B557)</f>
        <v/>
      </c>
      <c r="B555" s="5" t="str">
        <f>IF(COUNT($A555)=0,"",IF($A555&lt;&gt;DR!$B557,"ERR",DR!J557))</f>
        <v/>
      </c>
      <c r="C555" s="2" t="str">
        <f>IF(COUNT($A555)=0,"",IF(B555="3E","3E",IF(B555="","I",LOOKUP(B555/D$2,{0,0.4,0.45,0.5,0.55,0.6,0.65,0.7,0.75,0.8,1},{"F","D","C","C+","B-","B","B+","A-","A","A+"}))))</f>
        <v/>
      </c>
      <c r="D555" s="99" t="str">
        <f>IF(COUNT($A555)=0,"",IF(B555="","--",IF(B555="3E","3E",LOOKUP(B555/D$2,{0,0.4,0.45,0.5,0.55,0.6,0.65,0.7,0.75,0.8,1},{0,2,2.25,2.5,2.75,3,3.25,3.5,3.75,4}))))</f>
        <v/>
      </c>
      <c r="E555" s="5" t="str">
        <f>IF(COUNT($A555)=0,"",IF($A555&lt;&gt;DR!$B557,"ERR",DR!R557))</f>
        <v/>
      </c>
      <c r="F555" s="2" t="str">
        <f>IF(COUNT($A555)=0,"",IF(E555="3E","3E",IF(E555="","I",LOOKUP(E555/G$2,{0,0.4,0.45,0.5,0.55,0.6,0.65,0.7,0.75,0.8,1},{"F","D","C","C+","B-","B","B+","A-","A","A+"}))))</f>
        <v/>
      </c>
      <c r="G555" s="99" t="str">
        <f>IF(COUNT($A555)=0,"",IF(E555="","--",IF(E555="3E","3E",LOOKUP(E555/G$2,{0,0.4,0.45,0.5,0.55,0.6,0.65,0.7,0.75,0.8,1},{0,2,2.25,2.5,2.75,3,3.25,3.5,3.75,4}))))</f>
        <v/>
      </c>
      <c r="H555" s="5" t="str">
        <f>IF(COUNT($A555)=0,"",IF($A555&lt;&gt;DR!$B557,"ERR",DR!Z557))</f>
        <v/>
      </c>
      <c r="I555" s="2" t="str">
        <f>IF(COUNT($A555)=0,"",IF(H555="3E","3E",IF(H555="","I",LOOKUP(H555/J$2,{0,0.4,0.45,0.5,0.55,0.6,0.65,0.7,0.75,0.8,1},{"F","D","C","C+","B-","B","B+","A-","A","A+"}))))</f>
        <v/>
      </c>
      <c r="J555" s="99" t="str">
        <f>IF(COUNT($A555)=0,"",IF(H555="","--",IF(H555="3E","3E",LOOKUP(H555/J$2,{0,0.4,0.45,0.5,0.55,0.6,0.65,0.7,0.75,0.8,1},{0,2,2.25,2.5,2.75,3,3.25,3.5,3.75,4}))))</f>
        <v/>
      </c>
      <c r="K555" s="5" t="str">
        <f>IF(COUNT($A555)=0,"",IF($A555&lt;&gt;DR!$B557,"ERR",DR!AH557))</f>
        <v/>
      </c>
      <c r="L555" s="2" t="str">
        <f>IF(COUNT($A555)=0,"",IF(K555="3E","3E",IF(K555="","I",LOOKUP(K555/M$2,{0,0.4,0.45,0.5,0.55,0.6,0.65,0.7,0.75,0.8,1},{"F","D","C","C+","B-","B","B+","A-","A","A+"}))))</f>
        <v/>
      </c>
      <c r="M555" s="99" t="str">
        <f>IF(COUNT($A555)=0,"",IF(K555="","--",IF(K555="3E","3E",LOOKUP(K555/M$2,{0,0.4,0.45,0.5,0.55,0.6,0.65,0.7,0.75,0.8,1},{0,2,2.25,2.5,2.75,3,3.25,3.5,3.75,4}))))</f>
        <v/>
      </c>
      <c r="N555" s="5" t="str">
        <f>IF(COUNT($A555)=0,"",IF($A555&lt;&gt;DR!$B557,"ERR",DR!AP557))</f>
        <v/>
      </c>
      <c r="O555" s="2" t="str">
        <f>IF(COUNT($A555)=0,"",IF(N555="3E","3E",IF(N555="","I",LOOKUP(N555/P$2,{0,0.4,0.45,0.5,0.55,0.6,0.65,0.7,0.75,0.8,1},{"F","D","C","C+","B-","B","B+","A-","A","A+"}))))</f>
        <v/>
      </c>
      <c r="P555" s="99" t="str">
        <f>IF(COUNT($A555)=0,"",IF(N555="","--",IF(N555="3E","3E",LOOKUP(N555/P$2,{0,0.4,0.45,0.5,0.55,0.6,0.65,0.7,0.75,0.8,1},{0,2,2.25,2.5,2.75,3,3.25,3.5,3.75,4}))))</f>
        <v/>
      </c>
      <c r="Q555" s="5" t="str">
        <f>IF(COUNT($A555)=0,"",IF($A555&lt;&gt;DR!$B557,"ERR",DR!AX557))</f>
        <v/>
      </c>
      <c r="R555" s="2" t="str">
        <f>IF(COUNT($A555)=0,"",IF(Q555="3E","3E",IF(Q555="","I",LOOKUP(Q555/S$2,{0,0.4,0.45,0.5,0.55,0.6,0.65,0.7,0.75,0.8,1},{"F","D","C","C+","B-","B","B+","A-","A","A+"}))))</f>
        <v/>
      </c>
      <c r="S555" s="99" t="str">
        <f>IF(COUNT($A555)=0,"",IF(Q555="","--",IF(Q555="3E","3E",LOOKUP(Q555/S$2,{0,0.4,0.45,0.5,0.55,0.6,0.65,0.7,0.75,0.8,1},{0,2,2.25,2.5,2.75,3,3.25,3.5,3.75,4}))))</f>
        <v/>
      </c>
      <c r="T555" s="5" t="str">
        <f>IF(OR(COUNT($A555)=0,DR!BZ557=""),"",IF($A555&lt;&gt;DR!$B557,"ERR",DR!BZ557))</f>
        <v/>
      </c>
      <c r="U555" s="2" t="str">
        <f>IF(COUNT($A555)=0,"",IF(T555="3E","3E",IF(T555="","I",LOOKUP(T555/V$2,{0,0.4,0.45,0.5,0.55,0.6,0.65,0.7,0.75,0.8,1},{"F","D","C","C+","B-","B","B+","A-","A","A+"}))))</f>
        <v/>
      </c>
      <c r="V555" s="99" t="str">
        <f>IF(COUNT($A555)=0,"",IF(T555="","--",IF(T555="3E","3E",LOOKUP(T555/V$2,{0,0.4,0.45,0.5,0.55,0.6,0.65,0.7,0.75,0.8,1},{0,2,2.25,2.5,2.75,3,3.25,3.5,3.75,4}))))</f>
        <v/>
      </c>
      <c r="W555" s="5" t="str">
        <f>IF(COUNT($A555)=0,"",IF($A555&lt;&gt;DR!$B557,"ERR",IF(DR!$A557="IM",DR!CL557,DR!CK557)))</f>
        <v/>
      </c>
      <c r="X555" s="2" t="str">
        <f>IF(COUNT($A555)=0,"",IF(W555="3E","3E",IF(W555="","I",LOOKUP(W555/Y$2,{0,0.4,0.45,0.5,0.55,0.6,0.65,0.7,0.75,0.8,1},{"F","D","C","C+","B-","B","B+","A-","A","A+"}))))</f>
        <v/>
      </c>
      <c r="Y555" s="99" t="str">
        <f>IF(COUNT($A555)=0,"",IF(W555="","--",IF(W555="3E","3E",LOOKUP(W555/Y$2,{0,0.4,0.45,0.5,0.55,0.6,0.65,0.7,0.75,0.8,1},{0,2,2.25,2.5,2.75,3,3.25,3.5,3.75,4}))))</f>
        <v/>
      </c>
      <c r="Z555" s="5" t="str">
        <f>IF(COUNT($A555)=0,"",IF($A555&lt;&gt;DR!$B557,"ERR",DR!BF557))</f>
        <v/>
      </c>
      <c r="AA555" s="2" t="str">
        <f>IF(COUNT($A555)=0,"",IF(Z555="3E","3E",IF(Z555="","I",LOOKUP(Z555/AB$2,{0,0.4,0.45,0.5,0.55,0.6,0.65,0.7,0.75,0.8,1},{"F","D","C","C+","B-","B","B+","A-","A","A+"}))))</f>
        <v/>
      </c>
      <c r="AB555" s="99" t="str">
        <f>IF(COUNT($A555)=0,"",IF(Z555="","--",IF(Z555="3E","3E",LOOKUP(Z555/AB$2,{0,0.4,0.45,0.5,0.55,0.6,0.65,0.7,0.75,0.8,1},{0,2,2.25,2.5,2.75,3,3.25,3.5,3.75,4}))))</f>
        <v/>
      </c>
      <c r="AC555" s="5" t="str">
        <f>IF(COUNT($A555)=0,"",IF($A555&lt;&gt;DR!$B557,"ERR",DR!BG557))</f>
        <v/>
      </c>
      <c r="AD555" s="2" t="str">
        <f>IF(COUNT($A555)=0,"",IF(AC555="3E","3E",IF(AC555="","I",LOOKUP(AC555/AE$2,{0,0.4,0.45,0.5,0.55,0.6,0.65,0.7,0.75,0.8,1},{"F","D","C","C+","B-","B","B+","A-","A","A+"}))))</f>
        <v/>
      </c>
      <c r="AE555" s="99" t="str">
        <f>IF(COUNT($A555)=0,"",IF(AC555="","--",IF(AC555="3E","3E",LOOKUP(AC555/AE$2,{0,0.4,0.45,0.5,0.55,0.6,0.65,0.7,0.75,0.8,1},{0,2,2.25,2.5,2.75,3,3.25,3.5,3.75,4}))))</f>
        <v/>
      </c>
      <c r="AF555" s="5" t="str">
        <f>IF(COUNT($A555)=0,"",IF($A555&lt;&gt;DR!$B557,"ERR",DR!BQ557))</f>
        <v/>
      </c>
      <c r="AG555" s="2" t="str">
        <f>IF(COUNT($A555)=0,"",IF(AF555="3E","3E",IF(AF555="","I",LOOKUP(AF555/AH$2,{0,0.4,0.45,0.5,0.55,0.6,0.65,0.7,0.75,0.8,1},{"F","D","C","C+","B-","B","B+","A-","A","A+"}))))</f>
        <v/>
      </c>
      <c r="AH555" s="99" t="str">
        <f>IF(COUNT($A555)=0,"",IF(AF555="","--",IF(AF555="3E","3E",LOOKUP(AF555/AH$2,{0,0.4,0.45,0.5,0.55,0.6,0.65,0.7,0.75,0.8,1},{0,2,2.25,2.5,2.75,3,3.25,3.5,3.75,4}))))</f>
        <v/>
      </c>
      <c r="AI555" s="5" t="str">
        <f>IF(COUNT($A555)=0,"",IF($A555&lt;&gt;DR!$B557,"ERR",DR!BY557))</f>
        <v/>
      </c>
      <c r="AJ555" s="2" t="str">
        <f>IF(COUNT($A555)=0,"",IF(AI555="3E","3E",IF(AI555="","I",LOOKUP(AI555/AK$2,{0,0.4,0.45,0.5,0.55,0.6,0.65,0.7,0.75,0.8,1},{"F","D","C","C+","B-","B","B+","A-","A","A+"}))))</f>
        <v/>
      </c>
      <c r="AK555" s="103" t="str">
        <f>IF(COUNT($A555)=0,"",IF(AI555="","--",IF(AI555="3E","3E",LOOKUP(AI555/AK$2,{0,0.4,0.45,0.5,0.55,0.6,0.65,0.7,0.75,0.8,1},{0,2,2.25,2.5,2.75,3,3.25,3.5,3.75,4}))))</f>
        <v/>
      </c>
      <c r="AL555" s="94" t="str">
        <f>IFERROR(IF(COUNT($A555)=0,"",IF(COUNT(W555)=0,"--",IF(COUNTIF(B555:AK555,"3E")&gt;0,"3E",SUM(IF(D555&gt;=2,D555*$D$3),IF(G555&gt;=2,G555*$G$3),IF(J555&gt;=2,J555*$J$3),IF(M555&gt;=2,M555*$M$3),IF(P555&gt;=2,P555*$P$3),IF(S555&gt;=2,S555*$S$3),IF(V555&gt;=2,V555*$V$3),IF(Y555&gt;=2,Y555*$Y$3),IF(AB555&gt;=2,AB555*$AB$3),IF(AE555&gt;=2,AE555*$AE$3),IF(AH555&gt;=2,AH555*$AH$3),IF(AK555&gt;=2,AK555*$AK$3))))),"")</f>
        <v/>
      </c>
      <c r="AM555" s="4" t="str">
        <f>IF(COUNT($A555)=0,"",IF(COUNT(W555)=0,"--",IF(COUNTIF(B555:Y555,"3E")&gt;0,"3E",TRUNC(SUM(IF(N(D555)&gt;=2,D$3*D555,0),IF(N(G555)&gt;=2,G$3*G555,0),IF(N(J555)&gt;=2,J$3*J555,0),IF(N(M555)&gt;=2,M$3*M555,0),IF(N(P555)&gt;=2,P$3*P555,0),IF(N(S555)&gt;=2,S$3*S555,0),IF(N(AB555)&gt;=2,AB$3*AB555,0),IF(N(AE555)&gt;=2,AE$3*AE555,0),IF(N(AH555)&gt;=2,AH$3*AH555,0),IF(N(V555)&gt;=2,V$3*V555,0),IF(N(Y555)&gt;=2,Y$3*Y555,0))/TCP,3))))</f>
        <v/>
      </c>
      <c r="AN555" s="2" t="str">
        <f>IFERROR(IF(COUNT($A555)=0,"",IF(COUNT(W555)=0,"--",IF(COUNTIF(B555:AK555,"3E")&gt;0,"3E",SUM(IF(D555&gt;=2,$D$3),IF(G555&gt;=2,$G$3),IF(J555&gt;=2,$J$3),IF(M555&gt;=2,$M$3),IF(P555&gt;=2,$P$3),IF(S555&gt;=2,$S$3),IF(V555&gt;=2,$V$3),IF(Y555&gt;=2,$Y$3),IF(AB555&gt;=2,$AB$3),IF(AE555&gt;=2,$AE$3),IF(AH555&gt;=2,$AH$3),IF(AK555&gt;=2,$AK$3))))),"")</f>
        <v/>
      </c>
      <c r="AO555" s="2" t="str">
        <f>IF(AM555="3E","3E",IF(COUNT($A555)=0,"",IF(COUNT(AK555)=0,"I",LOOKUP(AM555,{0,2,2.25,2.5,2.75,3,3.25,3.5,3.75,4},{"F","D","C","C+","B-","B","B+","A-","A","A+"}))))</f>
        <v/>
      </c>
      <c r="AP555" s="2" t="str">
        <f>IF(AM555="3E","3E",IF(OR(COUNT($A555)=0,COUNT(W555)=0),"",IF(AND(Y555&gt;=2,AM555&gt;=2,AN555&gt;=28),"PASS","FAIL")))</f>
        <v/>
      </c>
      <c r="AQ555" s="2" t="str">
        <f>IF(COUNT($A555)=0,"",IF(AP555="3E","3E",IF(AP555="PASS",CONCATENATE(IF(N(D555)&lt;2,"411F,",""),IF(N(G555)&lt;2,"412F,",""),IF(N(J555)&lt;2,"413F,",""),IF(N(M555)&lt;2,"421F,",""),IF(N(P555)&lt;2,"422F,",""),IF(N(S555)&lt;2,"423F,",""),IF(N(AB555)&lt;2,"431F,",""),IF(N(AE555)&lt;2,"432F,",""),IF(N(AH555)&lt;2,"433F,","")),"")))</f>
        <v/>
      </c>
      <c r="AR555" s="6" t="str">
        <f t="shared" si="9"/>
        <v/>
      </c>
    </row>
    <row r="556" spans="1:44" ht="18.95" customHeight="1" x14ac:dyDescent="0.25">
      <c r="A556" s="93" t="str">
        <f>IF(DR!$B558="","",DR!$B558)</f>
        <v/>
      </c>
      <c r="B556" s="5" t="str">
        <f>IF(COUNT($A556)=0,"",IF($A556&lt;&gt;DR!$B558,"ERR",DR!J558))</f>
        <v/>
      </c>
      <c r="C556" s="2" t="str">
        <f>IF(COUNT($A556)=0,"",IF(B556="3E","3E",IF(B556="","I",LOOKUP(B556/D$2,{0,0.4,0.45,0.5,0.55,0.6,0.65,0.7,0.75,0.8,1},{"F","D","C","C+","B-","B","B+","A-","A","A+"}))))</f>
        <v/>
      </c>
      <c r="D556" s="99" t="str">
        <f>IF(COUNT($A556)=0,"",IF(B556="","--",IF(B556="3E","3E",LOOKUP(B556/D$2,{0,0.4,0.45,0.5,0.55,0.6,0.65,0.7,0.75,0.8,1},{0,2,2.25,2.5,2.75,3,3.25,3.5,3.75,4}))))</f>
        <v/>
      </c>
      <c r="E556" s="5" t="str">
        <f>IF(COUNT($A556)=0,"",IF($A556&lt;&gt;DR!$B558,"ERR",DR!R558))</f>
        <v/>
      </c>
      <c r="F556" s="2" t="str">
        <f>IF(COUNT($A556)=0,"",IF(E556="3E","3E",IF(E556="","I",LOOKUP(E556/G$2,{0,0.4,0.45,0.5,0.55,0.6,0.65,0.7,0.75,0.8,1},{"F","D","C","C+","B-","B","B+","A-","A","A+"}))))</f>
        <v/>
      </c>
      <c r="G556" s="99" t="str">
        <f>IF(COUNT($A556)=0,"",IF(E556="","--",IF(E556="3E","3E",LOOKUP(E556/G$2,{0,0.4,0.45,0.5,0.55,0.6,0.65,0.7,0.75,0.8,1},{0,2,2.25,2.5,2.75,3,3.25,3.5,3.75,4}))))</f>
        <v/>
      </c>
      <c r="H556" s="5" t="str">
        <f>IF(COUNT($A556)=0,"",IF($A556&lt;&gt;DR!$B558,"ERR",DR!Z558))</f>
        <v/>
      </c>
      <c r="I556" s="2" t="str">
        <f>IF(COUNT($A556)=0,"",IF(H556="3E","3E",IF(H556="","I",LOOKUP(H556/J$2,{0,0.4,0.45,0.5,0.55,0.6,0.65,0.7,0.75,0.8,1},{"F","D","C","C+","B-","B","B+","A-","A","A+"}))))</f>
        <v/>
      </c>
      <c r="J556" s="99" t="str">
        <f>IF(COUNT($A556)=0,"",IF(H556="","--",IF(H556="3E","3E",LOOKUP(H556/J$2,{0,0.4,0.45,0.5,0.55,0.6,0.65,0.7,0.75,0.8,1},{0,2,2.25,2.5,2.75,3,3.25,3.5,3.75,4}))))</f>
        <v/>
      </c>
      <c r="K556" s="5" t="str">
        <f>IF(COUNT($A556)=0,"",IF($A556&lt;&gt;DR!$B558,"ERR",DR!AH558))</f>
        <v/>
      </c>
      <c r="L556" s="2" t="str">
        <f>IF(COUNT($A556)=0,"",IF(K556="3E","3E",IF(K556="","I",LOOKUP(K556/M$2,{0,0.4,0.45,0.5,0.55,0.6,0.65,0.7,0.75,0.8,1},{"F","D","C","C+","B-","B","B+","A-","A","A+"}))))</f>
        <v/>
      </c>
      <c r="M556" s="99" t="str">
        <f>IF(COUNT($A556)=0,"",IF(K556="","--",IF(K556="3E","3E",LOOKUP(K556/M$2,{0,0.4,0.45,0.5,0.55,0.6,0.65,0.7,0.75,0.8,1},{0,2,2.25,2.5,2.75,3,3.25,3.5,3.75,4}))))</f>
        <v/>
      </c>
      <c r="N556" s="5" t="str">
        <f>IF(COUNT($A556)=0,"",IF($A556&lt;&gt;DR!$B558,"ERR",DR!AP558))</f>
        <v/>
      </c>
      <c r="O556" s="2" t="str">
        <f>IF(COUNT($A556)=0,"",IF(N556="3E","3E",IF(N556="","I",LOOKUP(N556/P$2,{0,0.4,0.45,0.5,0.55,0.6,0.65,0.7,0.75,0.8,1},{"F","D","C","C+","B-","B","B+","A-","A","A+"}))))</f>
        <v/>
      </c>
      <c r="P556" s="99" t="str">
        <f>IF(COUNT($A556)=0,"",IF(N556="","--",IF(N556="3E","3E",LOOKUP(N556/P$2,{0,0.4,0.45,0.5,0.55,0.6,0.65,0.7,0.75,0.8,1},{0,2,2.25,2.5,2.75,3,3.25,3.5,3.75,4}))))</f>
        <v/>
      </c>
      <c r="Q556" s="5" t="str">
        <f>IF(COUNT($A556)=0,"",IF($A556&lt;&gt;DR!$B558,"ERR",DR!AX558))</f>
        <v/>
      </c>
      <c r="R556" s="2" t="str">
        <f>IF(COUNT($A556)=0,"",IF(Q556="3E","3E",IF(Q556="","I",LOOKUP(Q556/S$2,{0,0.4,0.45,0.5,0.55,0.6,0.65,0.7,0.75,0.8,1},{"F","D","C","C+","B-","B","B+","A-","A","A+"}))))</f>
        <v/>
      </c>
      <c r="S556" s="99" t="str">
        <f>IF(COUNT($A556)=0,"",IF(Q556="","--",IF(Q556="3E","3E",LOOKUP(Q556/S$2,{0,0.4,0.45,0.5,0.55,0.6,0.65,0.7,0.75,0.8,1},{0,2,2.25,2.5,2.75,3,3.25,3.5,3.75,4}))))</f>
        <v/>
      </c>
      <c r="T556" s="5" t="str">
        <f>IF(OR(COUNT($A556)=0,DR!BZ558=""),"",IF($A556&lt;&gt;DR!$B558,"ERR",DR!BZ558))</f>
        <v/>
      </c>
      <c r="U556" s="2" t="str">
        <f>IF(COUNT($A556)=0,"",IF(T556="3E","3E",IF(T556="","I",LOOKUP(T556/V$2,{0,0.4,0.45,0.5,0.55,0.6,0.65,0.7,0.75,0.8,1},{"F","D","C","C+","B-","B","B+","A-","A","A+"}))))</f>
        <v/>
      </c>
      <c r="V556" s="99" t="str">
        <f>IF(COUNT($A556)=0,"",IF(T556="","--",IF(T556="3E","3E",LOOKUP(T556/V$2,{0,0.4,0.45,0.5,0.55,0.6,0.65,0.7,0.75,0.8,1},{0,2,2.25,2.5,2.75,3,3.25,3.5,3.75,4}))))</f>
        <v/>
      </c>
      <c r="W556" s="5" t="str">
        <f>IF(COUNT($A556)=0,"",IF($A556&lt;&gt;DR!$B558,"ERR",IF(DR!$A558="IM",DR!CL558,DR!CK558)))</f>
        <v/>
      </c>
      <c r="X556" s="2" t="str">
        <f>IF(COUNT($A556)=0,"",IF(W556="3E","3E",IF(W556="","I",LOOKUP(W556/Y$2,{0,0.4,0.45,0.5,0.55,0.6,0.65,0.7,0.75,0.8,1},{"F","D","C","C+","B-","B","B+","A-","A","A+"}))))</f>
        <v/>
      </c>
      <c r="Y556" s="99" t="str">
        <f>IF(COUNT($A556)=0,"",IF(W556="","--",IF(W556="3E","3E",LOOKUP(W556/Y$2,{0,0.4,0.45,0.5,0.55,0.6,0.65,0.7,0.75,0.8,1},{0,2,2.25,2.5,2.75,3,3.25,3.5,3.75,4}))))</f>
        <v/>
      </c>
      <c r="Z556" s="5" t="str">
        <f>IF(COUNT($A556)=0,"",IF($A556&lt;&gt;DR!$B558,"ERR",DR!BF558))</f>
        <v/>
      </c>
      <c r="AA556" s="2" t="str">
        <f>IF(COUNT($A556)=0,"",IF(Z556="3E","3E",IF(Z556="","I",LOOKUP(Z556/AB$2,{0,0.4,0.45,0.5,0.55,0.6,0.65,0.7,0.75,0.8,1},{"F","D","C","C+","B-","B","B+","A-","A","A+"}))))</f>
        <v/>
      </c>
      <c r="AB556" s="99" t="str">
        <f>IF(COUNT($A556)=0,"",IF(Z556="","--",IF(Z556="3E","3E",LOOKUP(Z556/AB$2,{0,0.4,0.45,0.5,0.55,0.6,0.65,0.7,0.75,0.8,1},{0,2,2.25,2.5,2.75,3,3.25,3.5,3.75,4}))))</f>
        <v/>
      </c>
      <c r="AC556" s="5" t="str">
        <f>IF(COUNT($A556)=0,"",IF($A556&lt;&gt;DR!$B558,"ERR",DR!BG558))</f>
        <v/>
      </c>
      <c r="AD556" s="2" t="str">
        <f>IF(COUNT($A556)=0,"",IF(AC556="3E","3E",IF(AC556="","I",LOOKUP(AC556/AE$2,{0,0.4,0.45,0.5,0.55,0.6,0.65,0.7,0.75,0.8,1},{"F","D","C","C+","B-","B","B+","A-","A","A+"}))))</f>
        <v/>
      </c>
      <c r="AE556" s="99" t="str">
        <f>IF(COUNT($A556)=0,"",IF(AC556="","--",IF(AC556="3E","3E",LOOKUP(AC556/AE$2,{0,0.4,0.45,0.5,0.55,0.6,0.65,0.7,0.75,0.8,1},{0,2,2.25,2.5,2.75,3,3.25,3.5,3.75,4}))))</f>
        <v/>
      </c>
      <c r="AF556" s="5" t="str">
        <f>IF(COUNT($A556)=0,"",IF($A556&lt;&gt;DR!$B558,"ERR",DR!BQ558))</f>
        <v/>
      </c>
      <c r="AG556" s="2" t="str">
        <f>IF(COUNT($A556)=0,"",IF(AF556="3E","3E",IF(AF556="","I",LOOKUP(AF556/AH$2,{0,0.4,0.45,0.5,0.55,0.6,0.65,0.7,0.75,0.8,1},{"F","D","C","C+","B-","B","B+","A-","A","A+"}))))</f>
        <v/>
      </c>
      <c r="AH556" s="99" t="str">
        <f>IF(COUNT($A556)=0,"",IF(AF556="","--",IF(AF556="3E","3E",LOOKUP(AF556/AH$2,{0,0.4,0.45,0.5,0.55,0.6,0.65,0.7,0.75,0.8,1},{0,2,2.25,2.5,2.75,3,3.25,3.5,3.75,4}))))</f>
        <v/>
      </c>
      <c r="AI556" s="5" t="str">
        <f>IF(COUNT($A556)=0,"",IF($A556&lt;&gt;DR!$B558,"ERR",DR!BY558))</f>
        <v/>
      </c>
      <c r="AJ556" s="2" t="str">
        <f>IF(COUNT($A556)=0,"",IF(AI556="3E","3E",IF(AI556="","I",LOOKUP(AI556/AK$2,{0,0.4,0.45,0.5,0.55,0.6,0.65,0.7,0.75,0.8,1},{"F","D","C","C+","B-","B","B+","A-","A","A+"}))))</f>
        <v/>
      </c>
      <c r="AK556" s="103" t="str">
        <f>IF(COUNT($A556)=0,"",IF(AI556="","--",IF(AI556="3E","3E",LOOKUP(AI556/AK$2,{0,0.4,0.45,0.5,0.55,0.6,0.65,0.7,0.75,0.8,1},{0,2,2.25,2.5,2.75,3,3.25,3.5,3.75,4}))))</f>
        <v/>
      </c>
      <c r="AL556" s="94" t="str">
        <f>IFERROR(IF(COUNT($A556)=0,"",IF(COUNT(W556)=0,"--",IF(COUNTIF(B556:AK556,"3E")&gt;0,"3E",SUM(IF(D556&gt;=2,D556*$D$3),IF(G556&gt;=2,G556*$G$3),IF(J556&gt;=2,J556*$J$3),IF(M556&gt;=2,M556*$M$3),IF(P556&gt;=2,P556*$P$3),IF(S556&gt;=2,S556*$S$3),IF(V556&gt;=2,V556*$V$3),IF(Y556&gt;=2,Y556*$Y$3),IF(AB556&gt;=2,AB556*$AB$3),IF(AE556&gt;=2,AE556*$AE$3),IF(AH556&gt;=2,AH556*$AH$3),IF(AK556&gt;=2,AK556*$AK$3))))),"")</f>
        <v/>
      </c>
      <c r="AM556" s="4" t="str">
        <f>IF(COUNT($A556)=0,"",IF(COUNT(W556)=0,"--",IF(COUNTIF(B556:Y556,"3E")&gt;0,"3E",TRUNC(SUM(IF(N(D556)&gt;=2,D$3*D556,0),IF(N(G556)&gt;=2,G$3*G556,0),IF(N(J556)&gt;=2,J$3*J556,0),IF(N(M556)&gt;=2,M$3*M556,0),IF(N(P556)&gt;=2,P$3*P556,0),IF(N(S556)&gt;=2,S$3*S556,0),IF(N(AB556)&gt;=2,AB$3*AB556,0),IF(N(AE556)&gt;=2,AE$3*AE556,0),IF(N(AH556)&gt;=2,AH$3*AH556,0),IF(N(V556)&gt;=2,V$3*V556,0),IF(N(Y556)&gt;=2,Y$3*Y556,0))/TCP,3))))</f>
        <v/>
      </c>
      <c r="AN556" s="2" t="str">
        <f>IFERROR(IF(COUNT($A556)=0,"",IF(COUNT(W556)=0,"--",IF(COUNTIF(B556:AK556,"3E")&gt;0,"3E",SUM(IF(D556&gt;=2,$D$3),IF(G556&gt;=2,$G$3),IF(J556&gt;=2,$J$3),IF(M556&gt;=2,$M$3),IF(P556&gt;=2,$P$3),IF(S556&gt;=2,$S$3),IF(V556&gt;=2,$V$3),IF(Y556&gt;=2,$Y$3),IF(AB556&gt;=2,$AB$3),IF(AE556&gt;=2,$AE$3),IF(AH556&gt;=2,$AH$3),IF(AK556&gt;=2,$AK$3))))),"")</f>
        <v/>
      </c>
      <c r="AO556" s="2" t="str">
        <f>IF(AM556="3E","3E",IF(COUNT($A556)=0,"",IF(COUNT(AK556)=0,"I",LOOKUP(AM556,{0,2,2.25,2.5,2.75,3,3.25,3.5,3.75,4},{"F","D","C","C+","B-","B","B+","A-","A","A+"}))))</f>
        <v/>
      </c>
      <c r="AP556" s="2" t="str">
        <f>IF(AM556="3E","3E",IF(OR(COUNT($A556)=0,COUNT(W556)=0),"",IF(AND(Y556&gt;=2,AM556&gt;=2,AN556&gt;=28),"PASS","FAIL")))</f>
        <v/>
      </c>
      <c r="AQ556" s="2" t="str">
        <f>IF(COUNT($A556)=0,"",IF(AP556="3E","3E",IF(AP556="PASS",CONCATENATE(IF(N(D556)&lt;2,"411F,",""),IF(N(G556)&lt;2,"412F,",""),IF(N(J556)&lt;2,"413F,",""),IF(N(M556)&lt;2,"421F,",""),IF(N(P556)&lt;2,"422F,",""),IF(N(S556)&lt;2,"423F,",""),IF(N(AB556)&lt;2,"431F,",""),IF(N(AE556)&lt;2,"432F,",""),IF(N(AH556)&lt;2,"433F,","")),"")))</f>
        <v/>
      </c>
      <c r="AR556" s="6" t="str">
        <f t="shared" si="9"/>
        <v/>
      </c>
    </row>
    <row r="557" spans="1:44" ht="18.95" customHeight="1" x14ac:dyDescent="0.25">
      <c r="A557" s="93" t="str">
        <f>IF(DR!$B559="","",DR!$B559)</f>
        <v/>
      </c>
      <c r="B557" s="5" t="str">
        <f>IF(COUNT($A557)=0,"",IF($A557&lt;&gt;DR!$B559,"ERR",DR!J559))</f>
        <v/>
      </c>
      <c r="C557" s="2" t="str">
        <f>IF(COUNT($A557)=0,"",IF(B557="3E","3E",IF(B557="","I",LOOKUP(B557/D$2,{0,0.4,0.45,0.5,0.55,0.6,0.65,0.7,0.75,0.8,1},{"F","D","C","C+","B-","B","B+","A-","A","A+"}))))</f>
        <v/>
      </c>
      <c r="D557" s="99" t="str">
        <f>IF(COUNT($A557)=0,"",IF(B557="","--",IF(B557="3E","3E",LOOKUP(B557/D$2,{0,0.4,0.45,0.5,0.55,0.6,0.65,0.7,0.75,0.8,1},{0,2,2.25,2.5,2.75,3,3.25,3.5,3.75,4}))))</f>
        <v/>
      </c>
      <c r="E557" s="5" t="str">
        <f>IF(COUNT($A557)=0,"",IF($A557&lt;&gt;DR!$B559,"ERR",DR!R559))</f>
        <v/>
      </c>
      <c r="F557" s="2" t="str">
        <f>IF(COUNT($A557)=0,"",IF(E557="3E","3E",IF(E557="","I",LOOKUP(E557/G$2,{0,0.4,0.45,0.5,0.55,0.6,0.65,0.7,0.75,0.8,1},{"F","D","C","C+","B-","B","B+","A-","A","A+"}))))</f>
        <v/>
      </c>
      <c r="G557" s="99" t="str">
        <f>IF(COUNT($A557)=0,"",IF(E557="","--",IF(E557="3E","3E",LOOKUP(E557/G$2,{0,0.4,0.45,0.5,0.55,0.6,0.65,0.7,0.75,0.8,1},{0,2,2.25,2.5,2.75,3,3.25,3.5,3.75,4}))))</f>
        <v/>
      </c>
      <c r="H557" s="5" t="str">
        <f>IF(COUNT($A557)=0,"",IF($A557&lt;&gt;DR!$B559,"ERR",DR!Z559))</f>
        <v/>
      </c>
      <c r="I557" s="2" t="str">
        <f>IF(COUNT($A557)=0,"",IF(H557="3E","3E",IF(H557="","I",LOOKUP(H557/J$2,{0,0.4,0.45,0.5,0.55,0.6,0.65,0.7,0.75,0.8,1},{"F","D","C","C+","B-","B","B+","A-","A","A+"}))))</f>
        <v/>
      </c>
      <c r="J557" s="99" t="str">
        <f>IF(COUNT($A557)=0,"",IF(H557="","--",IF(H557="3E","3E",LOOKUP(H557/J$2,{0,0.4,0.45,0.5,0.55,0.6,0.65,0.7,0.75,0.8,1},{0,2,2.25,2.5,2.75,3,3.25,3.5,3.75,4}))))</f>
        <v/>
      </c>
      <c r="K557" s="5" t="str">
        <f>IF(COUNT($A557)=0,"",IF($A557&lt;&gt;DR!$B559,"ERR",DR!AH559))</f>
        <v/>
      </c>
      <c r="L557" s="2" t="str">
        <f>IF(COUNT($A557)=0,"",IF(K557="3E","3E",IF(K557="","I",LOOKUP(K557/M$2,{0,0.4,0.45,0.5,0.55,0.6,0.65,0.7,0.75,0.8,1},{"F","D","C","C+","B-","B","B+","A-","A","A+"}))))</f>
        <v/>
      </c>
      <c r="M557" s="99" t="str">
        <f>IF(COUNT($A557)=0,"",IF(K557="","--",IF(K557="3E","3E",LOOKUP(K557/M$2,{0,0.4,0.45,0.5,0.55,0.6,0.65,0.7,0.75,0.8,1},{0,2,2.25,2.5,2.75,3,3.25,3.5,3.75,4}))))</f>
        <v/>
      </c>
      <c r="N557" s="5" t="str">
        <f>IF(COUNT($A557)=0,"",IF($A557&lt;&gt;DR!$B559,"ERR",DR!AP559))</f>
        <v/>
      </c>
      <c r="O557" s="2" t="str">
        <f>IF(COUNT($A557)=0,"",IF(N557="3E","3E",IF(N557="","I",LOOKUP(N557/P$2,{0,0.4,0.45,0.5,0.55,0.6,0.65,0.7,0.75,0.8,1},{"F","D","C","C+","B-","B","B+","A-","A","A+"}))))</f>
        <v/>
      </c>
      <c r="P557" s="99" t="str">
        <f>IF(COUNT($A557)=0,"",IF(N557="","--",IF(N557="3E","3E",LOOKUP(N557/P$2,{0,0.4,0.45,0.5,0.55,0.6,0.65,0.7,0.75,0.8,1},{0,2,2.25,2.5,2.75,3,3.25,3.5,3.75,4}))))</f>
        <v/>
      </c>
      <c r="Q557" s="5" t="str">
        <f>IF(COUNT($A557)=0,"",IF($A557&lt;&gt;DR!$B559,"ERR",DR!AX559))</f>
        <v/>
      </c>
      <c r="R557" s="2" t="str">
        <f>IF(COUNT($A557)=0,"",IF(Q557="3E","3E",IF(Q557="","I",LOOKUP(Q557/S$2,{0,0.4,0.45,0.5,0.55,0.6,0.65,0.7,0.75,0.8,1},{"F","D","C","C+","B-","B","B+","A-","A","A+"}))))</f>
        <v/>
      </c>
      <c r="S557" s="99" t="str">
        <f>IF(COUNT($A557)=0,"",IF(Q557="","--",IF(Q557="3E","3E",LOOKUP(Q557/S$2,{0,0.4,0.45,0.5,0.55,0.6,0.65,0.7,0.75,0.8,1},{0,2,2.25,2.5,2.75,3,3.25,3.5,3.75,4}))))</f>
        <v/>
      </c>
      <c r="T557" s="5" t="str">
        <f>IF(OR(COUNT($A557)=0,DR!BZ559=""),"",IF($A557&lt;&gt;DR!$B559,"ERR",DR!BZ559))</f>
        <v/>
      </c>
      <c r="U557" s="2" t="str">
        <f>IF(COUNT($A557)=0,"",IF(T557="3E","3E",IF(T557="","I",LOOKUP(T557/V$2,{0,0.4,0.45,0.5,0.55,0.6,0.65,0.7,0.75,0.8,1},{"F","D","C","C+","B-","B","B+","A-","A","A+"}))))</f>
        <v/>
      </c>
      <c r="V557" s="99" t="str">
        <f>IF(COUNT($A557)=0,"",IF(T557="","--",IF(T557="3E","3E",LOOKUP(T557/V$2,{0,0.4,0.45,0.5,0.55,0.6,0.65,0.7,0.75,0.8,1},{0,2,2.25,2.5,2.75,3,3.25,3.5,3.75,4}))))</f>
        <v/>
      </c>
      <c r="W557" s="5" t="str">
        <f>IF(COUNT($A557)=0,"",IF($A557&lt;&gt;DR!$B559,"ERR",IF(DR!$A559="IM",DR!CL559,DR!CK559)))</f>
        <v/>
      </c>
      <c r="X557" s="2" t="str">
        <f>IF(COUNT($A557)=0,"",IF(W557="3E","3E",IF(W557="","I",LOOKUP(W557/Y$2,{0,0.4,0.45,0.5,0.55,0.6,0.65,0.7,0.75,0.8,1},{"F","D","C","C+","B-","B","B+","A-","A","A+"}))))</f>
        <v/>
      </c>
      <c r="Y557" s="99" t="str">
        <f>IF(COUNT($A557)=0,"",IF(W557="","--",IF(W557="3E","3E",LOOKUP(W557/Y$2,{0,0.4,0.45,0.5,0.55,0.6,0.65,0.7,0.75,0.8,1},{0,2,2.25,2.5,2.75,3,3.25,3.5,3.75,4}))))</f>
        <v/>
      </c>
      <c r="Z557" s="5" t="str">
        <f>IF(COUNT($A557)=0,"",IF($A557&lt;&gt;DR!$B559,"ERR",DR!BF559))</f>
        <v/>
      </c>
      <c r="AA557" s="2" t="str">
        <f>IF(COUNT($A557)=0,"",IF(Z557="3E","3E",IF(Z557="","I",LOOKUP(Z557/AB$2,{0,0.4,0.45,0.5,0.55,0.6,0.65,0.7,0.75,0.8,1},{"F","D","C","C+","B-","B","B+","A-","A","A+"}))))</f>
        <v/>
      </c>
      <c r="AB557" s="99" t="str">
        <f>IF(COUNT($A557)=0,"",IF(Z557="","--",IF(Z557="3E","3E",LOOKUP(Z557/AB$2,{0,0.4,0.45,0.5,0.55,0.6,0.65,0.7,0.75,0.8,1},{0,2,2.25,2.5,2.75,3,3.25,3.5,3.75,4}))))</f>
        <v/>
      </c>
      <c r="AC557" s="5" t="str">
        <f>IF(COUNT($A557)=0,"",IF($A557&lt;&gt;DR!$B559,"ERR",DR!BG559))</f>
        <v/>
      </c>
      <c r="AD557" s="2" t="str">
        <f>IF(COUNT($A557)=0,"",IF(AC557="3E","3E",IF(AC557="","I",LOOKUP(AC557/AE$2,{0,0.4,0.45,0.5,0.55,0.6,0.65,0.7,0.75,0.8,1},{"F","D","C","C+","B-","B","B+","A-","A","A+"}))))</f>
        <v/>
      </c>
      <c r="AE557" s="99" t="str">
        <f>IF(COUNT($A557)=0,"",IF(AC557="","--",IF(AC557="3E","3E",LOOKUP(AC557/AE$2,{0,0.4,0.45,0.5,0.55,0.6,0.65,0.7,0.75,0.8,1},{0,2,2.25,2.5,2.75,3,3.25,3.5,3.75,4}))))</f>
        <v/>
      </c>
      <c r="AF557" s="5" t="str">
        <f>IF(COUNT($A557)=0,"",IF($A557&lt;&gt;DR!$B559,"ERR",DR!BQ559))</f>
        <v/>
      </c>
      <c r="AG557" s="2" t="str">
        <f>IF(COUNT($A557)=0,"",IF(AF557="3E","3E",IF(AF557="","I",LOOKUP(AF557/AH$2,{0,0.4,0.45,0.5,0.55,0.6,0.65,0.7,0.75,0.8,1},{"F","D","C","C+","B-","B","B+","A-","A","A+"}))))</f>
        <v/>
      </c>
      <c r="AH557" s="99" t="str">
        <f>IF(COUNT($A557)=0,"",IF(AF557="","--",IF(AF557="3E","3E",LOOKUP(AF557/AH$2,{0,0.4,0.45,0.5,0.55,0.6,0.65,0.7,0.75,0.8,1},{0,2,2.25,2.5,2.75,3,3.25,3.5,3.75,4}))))</f>
        <v/>
      </c>
      <c r="AI557" s="5" t="str">
        <f>IF(COUNT($A557)=0,"",IF($A557&lt;&gt;DR!$B559,"ERR",DR!BY559))</f>
        <v/>
      </c>
      <c r="AJ557" s="2" t="str">
        <f>IF(COUNT($A557)=0,"",IF(AI557="3E","3E",IF(AI557="","I",LOOKUP(AI557/AK$2,{0,0.4,0.45,0.5,0.55,0.6,0.65,0.7,0.75,0.8,1},{"F","D","C","C+","B-","B","B+","A-","A","A+"}))))</f>
        <v/>
      </c>
      <c r="AK557" s="103" t="str">
        <f>IF(COUNT($A557)=0,"",IF(AI557="","--",IF(AI557="3E","3E",LOOKUP(AI557/AK$2,{0,0.4,0.45,0.5,0.55,0.6,0.65,0.7,0.75,0.8,1},{0,2,2.25,2.5,2.75,3,3.25,3.5,3.75,4}))))</f>
        <v/>
      </c>
      <c r="AL557" s="94" t="str">
        <f>IFERROR(IF(COUNT($A557)=0,"",IF(COUNT(W557)=0,"--",IF(COUNTIF(B557:AK557,"3E")&gt;0,"3E",SUM(IF(D557&gt;=2,D557*$D$3),IF(G557&gt;=2,G557*$G$3),IF(J557&gt;=2,J557*$J$3),IF(M557&gt;=2,M557*$M$3),IF(P557&gt;=2,P557*$P$3),IF(S557&gt;=2,S557*$S$3),IF(V557&gt;=2,V557*$V$3),IF(Y557&gt;=2,Y557*$Y$3),IF(AB557&gt;=2,AB557*$AB$3),IF(AE557&gt;=2,AE557*$AE$3),IF(AH557&gt;=2,AH557*$AH$3),IF(AK557&gt;=2,AK557*$AK$3))))),"")</f>
        <v/>
      </c>
      <c r="AM557" s="4" t="str">
        <f>IF(COUNT($A557)=0,"",IF(COUNT(W557)=0,"--",IF(COUNTIF(B557:Y557,"3E")&gt;0,"3E",TRUNC(SUM(IF(N(D557)&gt;=2,D$3*D557,0),IF(N(G557)&gt;=2,G$3*G557,0),IF(N(J557)&gt;=2,J$3*J557,0),IF(N(M557)&gt;=2,M$3*M557,0),IF(N(P557)&gt;=2,P$3*P557,0),IF(N(S557)&gt;=2,S$3*S557,0),IF(N(AB557)&gt;=2,AB$3*AB557,0),IF(N(AE557)&gt;=2,AE$3*AE557,0),IF(N(AH557)&gt;=2,AH$3*AH557,0),IF(N(V557)&gt;=2,V$3*V557,0),IF(N(Y557)&gt;=2,Y$3*Y557,0))/TCP,3))))</f>
        <v/>
      </c>
      <c r="AN557" s="2" t="str">
        <f>IFERROR(IF(COUNT($A557)=0,"",IF(COUNT(W557)=0,"--",IF(COUNTIF(B557:AK557,"3E")&gt;0,"3E",SUM(IF(D557&gt;=2,$D$3),IF(G557&gt;=2,$G$3),IF(J557&gt;=2,$J$3),IF(M557&gt;=2,$M$3),IF(P557&gt;=2,$P$3),IF(S557&gt;=2,$S$3),IF(V557&gt;=2,$V$3),IF(Y557&gt;=2,$Y$3),IF(AB557&gt;=2,$AB$3),IF(AE557&gt;=2,$AE$3),IF(AH557&gt;=2,$AH$3),IF(AK557&gt;=2,$AK$3))))),"")</f>
        <v/>
      </c>
      <c r="AO557" s="2" t="str">
        <f>IF(AM557="3E","3E",IF(COUNT($A557)=0,"",IF(COUNT(AK557)=0,"I",LOOKUP(AM557,{0,2,2.25,2.5,2.75,3,3.25,3.5,3.75,4},{"F","D","C","C+","B-","B","B+","A-","A","A+"}))))</f>
        <v/>
      </c>
      <c r="AP557" s="2" t="str">
        <f>IF(AM557="3E","3E",IF(OR(COUNT($A557)=0,COUNT(W557)=0),"",IF(AND(Y557&gt;=2,AM557&gt;=2,AN557&gt;=28),"PASS","FAIL")))</f>
        <v/>
      </c>
      <c r="AQ557" s="2" t="str">
        <f>IF(COUNT($A557)=0,"",IF(AP557="3E","3E",IF(AP557="PASS",CONCATENATE(IF(N(D557)&lt;2,"411F,",""),IF(N(G557)&lt;2,"412F,",""),IF(N(J557)&lt;2,"413F,",""),IF(N(M557)&lt;2,"421F,",""),IF(N(P557)&lt;2,"422F,",""),IF(N(S557)&lt;2,"423F,",""),IF(N(AB557)&lt;2,"431F,",""),IF(N(AE557)&lt;2,"432F,",""),IF(N(AH557)&lt;2,"433F,","")),"")))</f>
        <v/>
      </c>
      <c r="AR557" s="6" t="str">
        <f t="shared" si="9"/>
        <v/>
      </c>
    </row>
    <row r="558" spans="1:44" ht="18.95" customHeight="1" x14ac:dyDescent="0.25">
      <c r="A558" s="93" t="str">
        <f>IF(DR!$B560="","",DR!$B560)</f>
        <v/>
      </c>
      <c r="B558" s="5" t="str">
        <f>IF(COUNT($A558)=0,"",IF($A558&lt;&gt;DR!$B560,"ERR",DR!J560))</f>
        <v/>
      </c>
      <c r="C558" s="2" t="str">
        <f>IF(COUNT($A558)=0,"",IF(B558="3E","3E",IF(B558="","I",LOOKUP(B558/D$2,{0,0.4,0.45,0.5,0.55,0.6,0.65,0.7,0.75,0.8,1},{"F","D","C","C+","B-","B","B+","A-","A","A+"}))))</f>
        <v/>
      </c>
      <c r="D558" s="99" t="str">
        <f>IF(COUNT($A558)=0,"",IF(B558="","--",IF(B558="3E","3E",LOOKUP(B558/D$2,{0,0.4,0.45,0.5,0.55,0.6,0.65,0.7,0.75,0.8,1},{0,2,2.25,2.5,2.75,3,3.25,3.5,3.75,4}))))</f>
        <v/>
      </c>
      <c r="E558" s="5" t="str">
        <f>IF(COUNT($A558)=0,"",IF($A558&lt;&gt;DR!$B560,"ERR",DR!R560))</f>
        <v/>
      </c>
      <c r="F558" s="2" t="str">
        <f>IF(COUNT($A558)=0,"",IF(E558="3E","3E",IF(E558="","I",LOOKUP(E558/G$2,{0,0.4,0.45,0.5,0.55,0.6,0.65,0.7,0.75,0.8,1},{"F","D","C","C+","B-","B","B+","A-","A","A+"}))))</f>
        <v/>
      </c>
      <c r="G558" s="99" t="str">
        <f>IF(COUNT($A558)=0,"",IF(E558="","--",IF(E558="3E","3E",LOOKUP(E558/G$2,{0,0.4,0.45,0.5,0.55,0.6,0.65,0.7,0.75,0.8,1},{0,2,2.25,2.5,2.75,3,3.25,3.5,3.75,4}))))</f>
        <v/>
      </c>
      <c r="H558" s="5" t="str">
        <f>IF(COUNT($A558)=0,"",IF($A558&lt;&gt;DR!$B560,"ERR",DR!Z560))</f>
        <v/>
      </c>
      <c r="I558" s="2" t="str">
        <f>IF(COUNT($A558)=0,"",IF(H558="3E","3E",IF(H558="","I",LOOKUP(H558/J$2,{0,0.4,0.45,0.5,0.55,0.6,0.65,0.7,0.75,0.8,1},{"F","D","C","C+","B-","B","B+","A-","A","A+"}))))</f>
        <v/>
      </c>
      <c r="J558" s="99" t="str">
        <f>IF(COUNT($A558)=0,"",IF(H558="","--",IF(H558="3E","3E",LOOKUP(H558/J$2,{0,0.4,0.45,0.5,0.55,0.6,0.65,0.7,0.75,0.8,1},{0,2,2.25,2.5,2.75,3,3.25,3.5,3.75,4}))))</f>
        <v/>
      </c>
      <c r="K558" s="5" t="str">
        <f>IF(COUNT($A558)=0,"",IF($A558&lt;&gt;DR!$B560,"ERR",DR!AH560))</f>
        <v/>
      </c>
      <c r="L558" s="2" t="str">
        <f>IF(COUNT($A558)=0,"",IF(K558="3E","3E",IF(K558="","I",LOOKUP(K558/M$2,{0,0.4,0.45,0.5,0.55,0.6,0.65,0.7,0.75,0.8,1},{"F","D","C","C+","B-","B","B+","A-","A","A+"}))))</f>
        <v/>
      </c>
      <c r="M558" s="99" t="str">
        <f>IF(COUNT($A558)=0,"",IF(K558="","--",IF(K558="3E","3E",LOOKUP(K558/M$2,{0,0.4,0.45,0.5,0.55,0.6,0.65,0.7,0.75,0.8,1},{0,2,2.25,2.5,2.75,3,3.25,3.5,3.75,4}))))</f>
        <v/>
      </c>
      <c r="N558" s="5" t="str">
        <f>IF(COUNT($A558)=0,"",IF($A558&lt;&gt;DR!$B560,"ERR",DR!AP560))</f>
        <v/>
      </c>
      <c r="O558" s="2" t="str">
        <f>IF(COUNT($A558)=0,"",IF(N558="3E","3E",IF(N558="","I",LOOKUP(N558/P$2,{0,0.4,0.45,0.5,0.55,0.6,0.65,0.7,0.75,0.8,1},{"F","D","C","C+","B-","B","B+","A-","A","A+"}))))</f>
        <v/>
      </c>
      <c r="P558" s="99" t="str">
        <f>IF(COUNT($A558)=0,"",IF(N558="","--",IF(N558="3E","3E",LOOKUP(N558/P$2,{0,0.4,0.45,0.5,0.55,0.6,0.65,0.7,0.75,0.8,1},{0,2,2.25,2.5,2.75,3,3.25,3.5,3.75,4}))))</f>
        <v/>
      </c>
      <c r="Q558" s="5" t="str">
        <f>IF(COUNT($A558)=0,"",IF($A558&lt;&gt;DR!$B560,"ERR",DR!AX560))</f>
        <v/>
      </c>
      <c r="R558" s="2" t="str">
        <f>IF(COUNT($A558)=0,"",IF(Q558="3E","3E",IF(Q558="","I",LOOKUP(Q558/S$2,{0,0.4,0.45,0.5,0.55,0.6,0.65,0.7,0.75,0.8,1},{"F","D","C","C+","B-","B","B+","A-","A","A+"}))))</f>
        <v/>
      </c>
      <c r="S558" s="99" t="str">
        <f>IF(COUNT($A558)=0,"",IF(Q558="","--",IF(Q558="3E","3E",LOOKUP(Q558/S$2,{0,0.4,0.45,0.5,0.55,0.6,0.65,0.7,0.75,0.8,1},{0,2,2.25,2.5,2.75,3,3.25,3.5,3.75,4}))))</f>
        <v/>
      </c>
      <c r="T558" s="5" t="str">
        <f>IF(OR(COUNT($A558)=0,DR!BZ560=""),"",IF($A558&lt;&gt;DR!$B560,"ERR",DR!BZ560))</f>
        <v/>
      </c>
      <c r="U558" s="2" t="str">
        <f>IF(COUNT($A558)=0,"",IF(T558="3E","3E",IF(T558="","I",LOOKUP(T558/V$2,{0,0.4,0.45,0.5,0.55,0.6,0.65,0.7,0.75,0.8,1},{"F","D","C","C+","B-","B","B+","A-","A","A+"}))))</f>
        <v/>
      </c>
      <c r="V558" s="99" t="str">
        <f>IF(COUNT($A558)=0,"",IF(T558="","--",IF(T558="3E","3E",LOOKUP(T558/V$2,{0,0.4,0.45,0.5,0.55,0.6,0.65,0.7,0.75,0.8,1},{0,2,2.25,2.5,2.75,3,3.25,3.5,3.75,4}))))</f>
        <v/>
      </c>
      <c r="W558" s="5" t="str">
        <f>IF(COUNT($A558)=0,"",IF($A558&lt;&gt;DR!$B560,"ERR",IF(DR!$A560="IM",DR!CL560,DR!CK560)))</f>
        <v/>
      </c>
      <c r="X558" s="2" t="str">
        <f>IF(COUNT($A558)=0,"",IF(W558="3E","3E",IF(W558="","I",LOOKUP(W558/Y$2,{0,0.4,0.45,0.5,0.55,0.6,0.65,0.7,0.75,0.8,1},{"F","D","C","C+","B-","B","B+","A-","A","A+"}))))</f>
        <v/>
      </c>
      <c r="Y558" s="99" t="str">
        <f>IF(COUNT($A558)=0,"",IF(W558="","--",IF(W558="3E","3E",LOOKUP(W558/Y$2,{0,0.4,0.45,0.5,0.55,0.6,0.65,0.7,0.75,0.8,1},{0,2,2.25,2.5,2.75,3,3.25,3.5,3.75,4}))))</f>
        <v/>
      </c>
      <c r="Z558" s="5" t="str">
        <f>IF(COUNT($A558)=0,"",IF($A558&lt;&gt;DR!$B560,"ERR",DR!BF560))</f>
        <v/>
      </c>
      <c r="AA558" s="2" t="str">
        <f>IF(COUNT($A558)=0,"",IF(Z558="3E","3E",IF(Z558="","I",LOOKUP(Z558/AB$2,{0,0.4,0.45,0.5,0.55,0.6,0.65,0.7,0.75,0.8,1},{"F","D","C","C+","B-","B","B+","A-","A","A+"}))))</f>
        <v/>
      </c>
      <c r="AB558" s="99" t="str">
        <f>IF(COUNT($A558)=0,"",IF(Z558="","--",IF(Z558="3E","3E",LOOKUP(Z558/AB$2,{0,0.4,0.45,0.5,0.55,0.6,0.65,0.7,0.75,0.8,1},{0,2,2.25,2.5,2.75,3,3.25,3.5,3.75,4}))))</f>
        <v/>
      </c>
      <c r="AC558" s="5" t="str">
        <f>IF(COUNT($A558)=0,"",IF($A558&lt;&gt;DR!$B560,"ERR",DR!BG560))</f>
        <v/>
      </c>
      <c r="AD558" s="2" t="str">
        <f>IF(COUNT($A558)=0,"",IF(AC558="3E","3E",IF(AC558="","I",LOOKUP(AC558/AE$2,{0,0.4,0.45,0.5,0.55,0.6,0.65,0.7,0.75,0.8,1},{"F","D","C","C+","B-","B","B+","A-","A","A+"}))))</f>
        <v/>
      </c>
      <c r="AE558" s="99" t="str">
        <f>IF(COUNT($A558)=0,"",IF(AC558="","--",IF(AC558="3E","3E",LOOKUP(AC558/AE$2,{0,0.4,0.45,0.5,0.55,0.6,0.65,0.7,0.75,0.8,1},{0,2,2.25,2.5,2.75,3,3.25,3.5,3.75,4}))))</f>
        <v/>
      </c>
      <c r="AF558" s="5" t="str">
        <f>IF(COUNT($A558)=0,"",IF($A558&lt;&gt;DR!$B560,"ERR",DR!BQ560))</f>
        <v/>
      </c>
      <c r="AG558" s="2" t="str">
        <f>IF(COUNT($A558)=0,"",IF(AF558="3E","3E",IF(AF558="","I",LOOKUP(AF558/AH$2,{0,0.4,0.45,0.5,0.55,0.6,0.65,0.7,0.75,0.8,1},{"F","D","C","C+","B-","B","B+","A-","A","A+"}))))</f>
        <v/>
      </c>
      <c r="AH558" s="99" t="str">
        <f>IF(COUNT($A558)=0,"",IF(AF558="","--",IF(AF558="3E","3E",LOOKUP(AF558/AH$2,{0,0.4,0.45,0.5,0.55,0.6,0.65,0.7,0.75,0.8,1},{0,2,2.25,2.5,2.75,3,3.25,3.5,3.75,4}))))</f>
        <v/>
      </c>
      <c r="AI558" s="5" t="str">
        <f>IF(COUNT($A558)=0,"",IF($A558&lt;&gt;DR!$B560,"ERR",DR!BY560))</f>
        <v/>
      </c>
      <c r="AJ558" s="2" t="str">
        <f>IF(COUNT($A558)=0,"",IF(AI558="3E","3E",IF(AI558="","I",LOOKUP(AI558/AK$2,{0,0.4,0.45,0.5,0.55,0.6,0.65,0.7,0.75,0.8,1},{"F","D","C","C+","B-","B","B+","A-","A","A+"}))))</f>
        <v/>
      </c>
      <c r="AK558" s="103" t="str">
        <f>IF(COUNT($A558)=0,"",IF(AI558="","--",IF(AI558="3E","3E",LOOKUP(AI558/AK$2,{0,0.4,0.45,0.5,0.55,0.6,0.65,0.7,0.75,0.8,1},{0,2,2.25,2.5,2.75,3,3.25,3.5,3.75,4}))))</f>
        <v/>
      </c>
      <c r="AL558" s="94" t="str">
        <f>IFERROR(IF(COUNT($A558)=0,"",IF(COUNT(W558)=0,"--",IF(COUNTIF(B558:AK558,"3E")&gt;0,"3E",SUM(IF(D558&gt;=2,D558*$D$3),IF(G558&gt;=2,G558*$G$3),IF(J558&gt;=2,J558*$J$3),IF(M558&gt;=2,M558*$M$3),IF(P558&gt;=2,P558*$P$3),IF(S558&gt;=2,S558*$S$3),IF(V558&gt;=2,V558*$V$3),IF(Y558&gt;=2,Y558*$Y$3),IF(AB558&gt;=2,AB558*$AB$3),IF(AE558&gt;=2,AE558*$AE$3),IF(AH558&gt;=2,AH558*$AH$3),IF(AK558&gt;=2,AK558*$AK$3))))),"")</f>
        <v/>
      </c>
      <c r="AM558" s="4" t="str">
        <f>IF(COUNT($A558)=0,"",IF(COUNT(W558)=0,"--",IF(COUNTIF(B558:Y558,"3E")&gt;0,"3E",TRUNC(SUM(IF(N(D558)&gt;=2,D$3*D558,0),IF(N(G558)&gt;=2,G$3*G558,0),IF(N(J558)&gt;=2,J$3*J558,0),IF(N(M558)&gt;=2,M$3*M558,0),IF(N(P558)&gt;=2,P$3*P558,0),IF(N(S558)&gt;=2,S$3*S558,0),IF(N(AB558)&gt;=2,AB$3*AB558,0),IF(N(AE558)&gt;=2,AE$3*AE558,0),IF(N(AH558)&gt;=2,AH$3*AH558,0),IF(N(V558)&gt;=2,V$3*V558,0),IF(N(Y558)&gt;=2,Y$3*Y558,0))/TCP,3))))</f>
        <v/>
      </c>
      <c r="AN558" s="2" t="str">
        <f>IFERROR(IF(COUNT($A558)=0,"",IF(COUNT(W558)=0,"--",IF(COUNTIF(B558:AK558,"3E")&gt;0,"3E",SUM(IF(D558&gt;=2,$D$3),IF(G558&gt;=2,$G$3),IF(J558&gt;=2,$J$3),IF(M558&gt;=2,$M$3),IF(P558&gt;=2,$P$3),IF(S558&gt;=2,$S$3),IF(V558&gt;=2,$V$3),IF(Y558&gt;=2,$Y$3),IF(AB558&gt;=2,$AB$3),IF(AE558&gt;=2,$AE$3),IF(AH558&gt;=2,$AH$3),IF(AK558&gt;=2,$AK$3))))),"")</f>
        <v/>
      </c>
      <c r="AO558" s="2" t="str">
        <f>IF(AM558="3E","3E",IF(COUNT($A558)=0,"",IF(COUNT(AK558)=0,"I",LOOKUP(AM558,{0,2,2.25,2.5,2.75,3,3.25,3.5,3.75,4},{"F","D","C","C+","B-","B","B+","A-","A","A+"}))))</f>
        <v/>
      </c>
      <c r="AP558" s="2" t="str">
        <f>IF(AM558="3E","3E",IF(OR(COUNT($A558)=0,COUNT(W558)=0),"",IF(AND(Y558&gt;=2,AM558&gt;=2,AN558&gt;=28),"PASS","FAIL")))</f>
        <v/>
      </c>
      <c r="AQ558" s="2" t="str">
        <f>IF(COUNT($A558)=0,"",IF(AP558="3E","3E",IF(AP558="PASS",CONCATENATE(IF(N(D558)&lt;2,"411F,",""),IF(N(G558)&lt;2,"412F,",""),IF(N(J558)&lt;2,"413F,",""),IF(N(M558)&lt;2,"421F,",""),IF(N(P558)&lt;2,"422F,",""),IF(N(S558)&lt;2,"423F,",""),IF(N(AB558)&lt;2,"431F,",""),IF(N(AE558)&lt;2,"432F,",""),IF(N(AH558)&lt;2,"433F,","")),"")))</f>
        <v/>
      </c>
      <c r="AR558" s="6" t="str">
        <f t="shared" si="9"/>
        <v/>
      </c>
    </row>
    <row r="559" spans="1:44" ht="18.95" customHeight="1" x14ac:dyDescent="0.25">
      <c r="A559" s="93" t="str">
        <f>IF(DR!$B561="","",DR!$B561)</f>
        <v/>
      </c>
      <c r="B559" s="5" t="str">
        <f>IF(COUNT($A559)=0,"",IF($A559&lt;&gt;DR!$B561,"ERR",DR!J561))</f>
        <v/>
      </c>
      <c r="C559" s="2" t="str">
        <f>IF(COUNT($A559)=0,"",IF(B559="3E","3E",IF(B559="","I",LOOKUP(B559/D$2,{0,0.4,0.45,0.5,0.55,0.6,0.65,0.7,0.75,0.8,1},{"F","D","C","C+","B-","B","B+","A-","A","A+"}))))</f>
        <v/>
      </c>
      <c r="D559" s="99" t="str">
        <f>IF(COUNT($A559)=0,"",IF(B559="","--",IF(B559="3E","3E",LOOKUP(B559/D$2,{0,0.4,0.45,0.5,0.55,0.6,0.65,0.7,0.75,0.8,1},{0,2,2.25,2.5,2.75,3,3.25,3.5,3.75,4}))))</f>
        <v/>
      </c>
      <c r="E559" s="5" t="str">
        <f>IF(COUNT($A559)=0,"",IF($A559&lt;&gt;DR!$B561,"ERR",DR!R561))</f>
        <v/>
      </c>
      <c r="F559" s="2" t="str">
        <f>IF(COUNT($A559)=0,"",IF(E559="3E","3E",IF(E559="","I",LOOKUP(E559/G$2,{0,0.4,0.45,0.5,0.55,0.6,0.65,0.7,0.75,0.8,1},{"F","D","C","C+","B-","B","B+","A-","A","A+"}))))</f>
        <v/>
      </c>
      <c r="G559" s="99" t="str">
        <f>IF(COUNT($A559)=0,"",IF(E559="","--",IF(E559="3E","3E",LOOKUP(E559/G$2,{0,0.4,0.45,0.5,0.55,0.6,0.65,0.7,0.75,0.8,1},{0,2,2.25,2.5,2.75,3,3.25,3.5,3.75,4}))))</f>
        <v/>
      </c>
      <c r="H559" s="5" t="str">
        <f>IF(COUNT($A559)=0,"",IF($A559&lt;&gt;DR!$B561,"ERR",DR!Z561))</f>
        <v/>
      </c>
      <c r="I559" s="2" t="str">
        <f>IF(COUNT($A559)=0,"",IF(H559="3E","3E",IF(H559="","I",LOOKUP(H559/J$2,{0,0.4,0.45,0.5,0.55,0.6,0.65,0.7,0.75,0.8,1},{"F","D","C","C+","B-","B","B+","A-","A","A+"}))))</f>
        <v/>
      </c>
      <c r="J559" s="99" t="str">
        <f>IF(COUNT($A559)=0,"",IF(H559="","--",IF(H559="3E","3E",LOOKUP(H559/J$2,{0,0.4,0.45,0.5,0.55,0.6,0.65,0.7,0.75,0.8,1},{0,2,2.25,2.5,2.75,3,3.25,3.5,3.75,4}))))</f>
        <v/>
      </c>
      <c r="K559" s="5" t="str">
        <f>IF(COUNT($A559)=0,"",IF($A559&lt;&gt;DR!$B561,"ERR",DR!AH561))</f>
        <v/>
      </c>
      <c r="L559" s="2" t="str">
        <f>IF(COUNT($A559)=0,"",IF(K559="3E","3E",IF(K559="","I",LOOKUP(K559/M$2,{0,0.4,0.45,0.5,0.55,0.6,0.65,0.7,0.75,0.8,1},{"F","D","C","C+","B-","B","B+","A-","A","A+"}))))</f>
        <v/>
      </c>
      <c r="M559" s="99" t="str">
        <f>IF(COUNT($A559)=0,"",IF(K559="","--",IF(K559="3E","3E",LOOKUP(K559/M$2,{0,0.4,0.45,0.5,0.55,0.6,0.65,0.7,0.75,0.8,1},{0,2,2.25,2.5,2.75,3,3.25,3.5,3.75,4}))))</f>
        <v/>
      </c>
      <c r="N559" s="5" t="str">
        <f>IF(COUNT($A559)=0,"",IF($A559&lt;&gt;DR!$B561,"ERR",DR!AP561))</f>
        <v/>
      </c>
      <c r="O559" s="2" t="str">
        <f>IF(COUNT($A559)=0,"",IF(N559="3E","3E",IF(N559="","I",LOOKUP(N559/P$2,{0,0.4,0.45,0.5,0.55,0.6,0.65,0.7,0.75,0.8,1},{"F","D","C","C+","B-","B","B+","A-","A","A+"}))))</f>
        <v/>
      </c>
      <c r="P559" s="99" t="str">
        <f>IF(COUNT($A559)=0,"",IF(N559="","--",IF(N559="3E","3E",LOOKUP(N559/P$2,{0,0.4,0.45,0.5,0.55,0.6,0.65,0.7,0.75,0.8,1},{0,2,2.25,2.5,2.75,3,3.25,3.5,3.75,4}))))</f>
        <v/>
      </c>
      <c r="Q559" s="5" t="str">
        <f>IF(COUNT($A559)=0,"",IF($A559&lt;&gt;DR!$B561,"ERR",DR!AX561))</f>
        <v/>
      </c>
      <c r="R559" s="2" t="str">
        <f>IF(COUNT($A559)=0,"",IF(Q559="3E","3E",IF(Q559="","I",LOOKUP(Q559/S$2,{0,0.4,0.45,0.5,0.55,0.6,0.65,0.7,0.75,0.8,1},{"F","D","C","C+","B-","B","B+","A-","A","A+"}))))</f>
        <v/>
      </c>
      <c r="S559" s="99" t="str">
        <f>IF(COUNT($A559)=0,"",IF(Q559="","--",IF(Q559="3E","3E",LOOKUP(Q559/S$2,{0,0.4,0.45,0.5,0.55,0.6,0.65,0.7,0.75,0.8,1},{0,2,2.25,2.5,2.75,3,3.25,3.5,3.75,4}))))</f>
        <v/>
      </c>
      <c r="T559" s="5" t="str">
        <f>IF(OR(COUNT($A559)=0,DR!BZ561=""),"",IF($A559&lt;&gt;DR!$B561,"ERR",DR!BZ561))</f>
        <v/>
      </c>
      <c r="U559" s="2" t="str">
        <f>IF(COUNT($A559)=0,"",IF(T559="3E","3E",IF(T559="","I",LOOKUP(T559/V$2,{0,0.4,0.45,0.5,0.55,0.6,0.65,0.7,0.75,0.8,1},{"F","D","C","C+","B-","B","B+","A-","A","A+"}))))</f>
        <v/>
      </c>
      <c r="V559" s="99" t="str">
        <f>IF(COUNT($A559)=0,"",IF(T559="","--",IF(T559="3E","3E",LOOKUP(T559/V$2,{0,0.4,0.45,0.5,0.55,0.6,0.65,0.7,0.75,0.8,1},{0,2,2.25,2.5,2.75,3,3.25,3.5,3.75,4}))))</f>
        <v/>
      </c>
      <c r="W559" s="5" t="str">
        <f>IF(COUNT($A559)=0,"",IF($A559&lt;&gt;DR!$B561,"ERR",IF(DR!$A561="IM",DR!CL561,DR!CK561)))</f>
        <v/>
      </c>
      <c r="X559" s="2" t="str">
        <f>IF(COUNT($A559)=0,"",IF(W559="3E","3E",IF(W559="","I",LOOKUP(W559/Y$2,{0,0.4,0.45,0.5,0.55,0.6,0.65,0.7,0.75,0.8,1},{"F","D","C","C+","B-","B","B+","A-","A","A+"}))))</f>
        <v/>
      </c>
      <c r="Y559" s="99" t="str">
        <f>IF(COUNT($A559)=0,"",IF(W559="","--",IF(W559="3E","3E",LOOKUP(W559/Y$2,{0,0.4,0.45,0.5,0.55,0.6,0.65,0.7,0.75,0.8,1},{0,2,2.25,2.5,2.75,3,3.25,3.5,3.75,4}))))</f>
        <v/>
      </c>
      <c r="Z559" s="5" t="str">
        <f>IF(COUNT($A559)=0,"",IF($A559&lt;&gt;DR!$B561,"ERR",DR!BF561))</f>
        <v/>
      </c>
      <c r="AA559" s="2" t="str">
        <f>IF(COUNT($A559)=0,"",IF(Z559="3E","3E",IF(Z559="","I",LOOKUP(Z559/AB$2,{0,0.4,0.45,0.5,0.55,0.6,0.65,0.7,0.75,0.8,1},{"F","D","C","C+","B-","B","B+","A-","A","A+"}))))</f>
        <v/>
      </c>
      <c r="AB559" s="99" t="str">
        <f>IF(COUNT($A559)=0,"",IF(Z559="","--",IF(Z559="3E","3E",LOOKUP(Z559/AB$2,{0,0.4,0.45,0.5,0.55,0.6,0.65,0.7,0.75,0.8,1},{0,2,2.25,2.5,2.75,3,3.25,3.5,3.75,4}))))</f>
        <v/>
      </c>
      <c r="AC559" s="5" t="str">
        <f>IF(COUNT($A559)=0,"",IF($A559&lt;&gt;DR!$B561,"ERR",DR!BG561))</f>
        <v/>
      </c>
      <c r="AD559" s="2" t="str">
        <f>IF(COUNT($A559)=0,"",IF(AC559="3E","3E",IF(AC559="","I",LOOKUP(AC559/AE$2,{0,0.4,0.45,0.5,0.55,0.6,0.65,0.7,0.75,0.8,1},{"F","D","C","C+","B-","B","B+","A-","A","A+"}))))</f>
        <v/>
      </c>
      <c r="AE559" s="99" t="str">
        <f>IF(COUNT($A559)=0,"",IF(AC559="","--",IF(AC559="3E","3E",LOOKUP(AC559/AE$2,{0,0.4,0.45,0.5,0.55,0.6,0.65,0.7,0.75,0.8,1},{0,2,2.25,2.5,2.75,3,3.25,3.5,3.75,4}))))</f>
        <v/>
      </c>
      <c r="AF559" s="5" t="str">
        <f>IF(COUNT($A559)=0,"",IF($A559&lt;&gt;DR!$B561,"ERR",DR!BQ561))</f>
        <v/>
      </c>
      <c r="AG559" s="2" t="str">
        <f>IF(COUNT($A559)=0,"",IF(AF559="3E","3E",IF(AF559="","I",LOOKUP(AF559/AH$2,{0,0.4,0.45,0.5,0.55,0.6,0.65,0.7,0.75,0.8,1},{"F","D","C","C+","B-","B","B+","A-","A","A+"}))))</f>
        <v/>
      </c>
      <c r="AH559" s="99" t="str">
        <f>IF(COUNT($A559)=0,"",IF(AF559="","--",IF(AF559="3E","3E",LOOKUP(AF559/AH$2,{0,0.4,0.45,0.5,0.55,0.6,0.65,0.7,0.75,0.8,1},{0,2,2.25,2.5,2.75,3,3.25,3.5,3.75,4}))))</f>
        <v/>
      </c>
      <c r="AI559" s="5" t="str">
        <f>IF(COUNT($A559)=0,"",IF($A559&lt;&gt;DR!$B561,"ERR",DR!BY561))</f>
        <v/>
      </c>
      <c r="AJ559" s="2" t="str">
        <f>IF(COUNT($A559)=0,"",IF(AI559="3E","3E",IF(AI559="","I",LOOKUP(AI559/AK$2,{0,0.4,0.45,0.5,0.55,0.6,0.65,0.7,0.75,0.8,1},{"F","D","C","C+","B-","B","B+","A-","A","A+"}))))</f>
        <v/>
      </c>
      <c r="AK559" s="103" t="str">
        <f>IF(COUNT($A559)=0,"",IF(AI559="","--",IF(AI559="3E","3E",LOOKUP(AI559/AK$2,{0,0.4,0.45,0.5,0.55,0.6,0.65,0.7,0.75,0.8,1},{0,2,2.25,2.5,2.75,3,3.25,3.5,3.75,4}))))</f>
        <v/>
      </c>
      <c r="AL559" s="94" t="str">
        <f>IFERROR(IF(COUNT($A559)=0,"",IF(COUNT(W559)=0,"--",IF(COUNTIF(B559:AK559,"3E")&gt;0,"3E",SUM(IF(D559&gt;=2,D559*$D$3),IF(G559&gt;=2,G559*$G$3),IF(J559&gt;=2,J559*$J$3),IF(M559&gt;=2,M559*$M$3),IF(P559&gt;=2,P559*$P$3),IF(S559&gt;=2,S559*$S$3),IF(V559&gt;=2,V559*$V$3),IF(Y559&gt;=2,Y559*$Y$3),IF(AB559&gt;=2,AB559*$AB$3),IF(AE559&gt;=2,AE559*$AE$3),IF(AH559&gt;=2,AH559*$AH$3),IF(AK559&gt;=2,AK559*$AK$3))))),"")</f>
        <v/>
      </c>
      <c r="AM559" s="4" t="str">
        <f>IF(COUNT($A559)=0,"",IF(COUNT(W559)=0,"--",IF(COUNTIF(B559:Y559,"3E")&gt;0,"3E",TRUNC(SUM(IF(N(D559)&gt;=2,D$3*D559,0),IF(N(G559)&gt;=2,G$3*G559,0),IF(N(J559)&gt;=2,J$3*J559,0),IF(N(M559)&gt;=2,M$3*M559,0),IF(N(P559)&gt;=2,P$3*P559,0),IF(N(S559)&gt;=2,S$3*S559,0),IF(N(AB559)&gt;=2,AB$3*AB559,0),IF(N(AE559)&gt;=2,AE$3*AE559,0),IF(N(AH559)&gt;=2,AH$3*AH559,0),IF(N(V559)&gt;=2,V$3*V559,0),IF(N(Y559)&gt;=2,Y$3*Y559,0))/TCP,3))))</f>
        <v/>
      </c>
      <c r="AN559" s="2" t="str">
        <f>IFERROR(IF(COUNT($A559)=0,"",IF(COUNT(W559)=0,"--",IF(COUNTIF(B559:AK559,"3E")&gt;0,"3E",SUM(IF(D559&gt;=2,$D$3),IF(G559&gt;=2,$G$3),IF(J559&gt;=2,$J$3),IF(M559&gt;=2,$M$3),IF(P559&gt;=2,$P$3),IF(S559&gt;=2,$S$3),IF(V559&gt;=2,$V$3),IF(Y559&gt;=2,$Y$3),IF(AB559&gt;=2,$AB$3),IF(AE559&gt;=2,$AE$3),IF(AH559&gt;=2,$AH$3),IF(AK559&gt;=2,$AK$3))))),"")</f>
        <v/>
      </c>
      <c r="AO559" s="2" t="str">
        <f>IF(AM559="3E","3E",IF(COUNT($A559)=0,"",IF(COUNT(AK559)=0,"I",LOOKUP(AM559,{0,2,2.25,2.5,2.75,3,3.25,3.5,3.75,4},{"F","D","C","C+","B-","B","B+","A-","A","A+"}))))</f>
        <v/>
      </c>
      <c r="AP559" s="2" t="str">
        <f>IF(AM559="3E","3E",IF(OR(COUNT($A559)=0,COUNT(W559)=0),"",IF(AND(Y559&gt;=2,AM559&gt;=2,AN559&gt;=28),"PASS","FAIL")))</f>
        <v/>
      </c>
      <c r="AQ559" s="2" t="str">
        <f>IF(COUNT($A559)=0,"",IF(AP559="3E","3E",IF(AP559="PASS",CONCATENATE(IF(N(D559)&lt;2,"411F,",""),IF(N(G559)&lt;2,"412F,",""),IF(N(J559)&lt;2,"413F,",""),IF(N(M559)&lt;2,"421F,",""),IF(N(P559)&lt;2,"422F,",""),IF(N(S559)&lt;2,"423F,",""),IF(N(AB559)&lt;2,"431F,",""),IF(N(AE559)&lt;2,"432F,",""),IF(N(AH559)&lt;2,"433F,","")),"")))</f>
        <v/>
      </c>
      <c r="AR559" s="6" t="str">
        <f t="shared" si="9"/>
        <v/>
      </c>
    </row>
    <row r="560" spans="1:44" ht="18.95" customHeight="1" x14ac:dyDescent="0.25">
      <c r="A560" s="93" t="str">
        <f>IF(DR!$B562="","",DR!$B562)</f>
        <v/>
      </c>
      <c r="B560" s="5" t="str">
        <f>IF(COUNT($A560)=0,"",IF($A560&lt;&gt;DR!$B562,"ERR",DR!J562))</f>
        <v/>
      </c>
      <c r="C560" s="2" t="str">
        <f>IF(COUNT($A560)=0,"",IF(B560="3E","3E",IF(B560="","I",LOOKUP(B560/D$2,{0,0.4,0.45,0.5,0.55,0.6,0.65,0.7,0.75,0.8,1},{"F","D","C","C+","B-","B","B+","A-","A","A+"}))))</f>
        <v/>
      </c>
      <c r="D560" s="99" t="str">
        <f>IF(COUNT($A560)=0,"",IF(B560="","--",IF(B560="3E","3E",LOOKUP(B560/D$2,{0,0.4,0.45,0.5,0.55,0.6,0.65,0.7,0.75,0.8,1},{0,2,2.25,2.5,2.75,3,3.25,3.5,3.75,4}))))</f>
        <v/>
      </c>
      <c r="E560" s="5" t="str">
        <f>IF(COUNT($A560)=0,"",IF($A560&lt;&gt;DR!$B562,"ERR",DR!R562))</f>
        <v/>
      </c>
      <c r="F560" s="2" t="str">
        <f>IF(COUNT($A560)=0,"",IF(E560="3E","3E",IF(E560="","I",LOOKUP(E560/G$2,{0,0.4,0.45,0.5,0.55,0.6,0.65,0.7,0.75,0.8,1},{"F","D","C","C+","B-","B","B+","A-","A","A+"}))))</f>
        <v/>
      </c>
      <c r="G560" s="99" t="str">
        <f>IF(COUNT($A560)=0,"",IF(E560="","--",IF(E560="3E","3E",LOOKUP(E560/G$2,{0,0.4,0.45,0.5,0.55,0.6,0.65,0.7,0.75,0.8,1},{0,2,2.25,2.5,2.75,3,3.25,3.5,3.75,4}))))</f>
        <v/>
      </c>
      <c r="H560" s="5" t="str">
        <f>IF(COUNT($A560)=0,"",IF($A560&lt;&gt;DR!$B562,"ERR",DR!Z562))</f>
        <v/>
      </c>
      <c r="I560" s="2" t="str">
        <f>IF(COUNT($A560)=0,"",IF(H560="3E","3E",IF(H560="","I",LOOKUP(H560/J$2,{0,0.4,0.45,0.5,0.55,0.6,0.65,0.7,0.75,0.8,1},{"F","D","C","C+","B-","B","B+","A-","A","A+"}))))</f>
        <v/>
      </c>
      <c r="J560" s="99" t="str">
        <f>IF(COUNT($A560)=0,"",IF(H560="","--",IF(H560="3E","3E",LOOKUP(H560/J$2,{0,0.4,0.45,0.5,0.55,0.6,0.65,0.7,0.75,0.8,1},{0,2,2.25,2.5,2.75,3,3.25,3.5,3.75,4}))))</f>
        <v/>
      </c>
      <c r="K560" s="5" t="str">
        <f>IF(COUNT($A560)=0,"",IF($A560&lt;&gt;DR!$B562,"ERR",DR!AH562))</f>
        <v/>
      </c>
      <c r="L560" s="2" t="str">
        <f>IF(COUNT($A560)=0,"",IF(K560="3E","3E",IF(K560="","I",LOOKUP(K560/M$2,{0,0.4,0.45,0.5,0.55,0.6,0.65,0.7,0.75,0.8,1},{"F","D","C","C+","B-","B","B+","A-","A","A+"}))))</f>
        <v/>
      </c>
      <c r="M560" s="99" t="str">
        <f>IF(COUNT($A560)=0,"",IF(K560="","--",IF(K560="3E","3E",LOOKUP(K560/M$2,{0,0.4,0.45,0.5,0.55,0.6,0.65,0.7,0.75,0.8,1},{0,2,2.25,2.5,2.75,3,3.25,3.5,3.75,4}))))</f>
        <v/>
      </c>
      <c r="N560" s="5" t="str">
        <f>IF(COUNT($A560)=0,"",IF($A560&lt;&gt;DR!$B562,"ERR",DR!AP562))</f>
        <v/>
      </c>
      <c r="O560" s="2" t="str">
        <f>IF(COUNT($A560)=0,"",IF(N560="3E","3E",IF(N560="","I",LOOKUP(N560/P$2,{0,0.4,0.45,0.5,0.55,0.6,0.65,0.7,0.75,0.8,1},{"F","D","C","C+","B-","B","B+","A-","A","A+"}))))</f>
        <v/>
      </c>
      <c r="P560" s="99" t="str">
        <f>IF(COUNT($A560)=0,"",IF(N560="","--",IF(N560="3E","3E",LOOKUP(N560/P$2,{0,0.4,0.45,0.5,0.55,0.6,0.65,0.7,0.75,0.8,1},{0,2,2.25,2.5,2.75,3,3.25,3.5,3.75,4}))))</f>
        <v/>
      </c>
      <c r="Q560" s="5" t="str">
        <f>IF(COUNT($A560)=0,"",IF($A560&lt;&gt;DR!$B562,"ERR",DR!AX562))</f>
        <v/>
      </c>
      <c r="R560" s="2" t="str">
        <f>IF(COUNT($A560)=0,"",IF(Q560="3E","3E",IF(Q560="","I",LOOKUP(Q560/S$2,{0,0.4,0.45,0.5,0.55,0.6,0.65,0.7,0.75,0.8,1},{"F","D","C","C+","B-","B","B+","A-","A","A+"}))))</f>
        <v/>
      </c>
      <c r="S560" s="99" t="str">
        <f>IF(COUNT($A560)=0,"",IF(Q560="","--",IF(Q560="3E","3E",LOOKUP(Q560/S$2,{0,0.4,0.45,0.5,0.55,0.6,0.65,0.7,0.75,0.8,1},{0,2,2.25,2.5,2.75,3,3.25,3.5,3.75,4}))))</f>
        <v/>
      </c>
      <c r="T560" s="5" t="str">
        <f>IF(OR(COUNT($A560)=0,DR!BZ562=""),"",IF($A560&lt;&gt;DR!$B562,"ERR",DR!BZ562))</f>
        <v/>
      </c>
      <c r="U560" s="2" t="str">
        <f>IF(COUNT($A560)=0,"",IF(T560="3E","3E",IF(T560="","I",LOOKUP(T560/V$2,{0,0.4,0.45,0.5,0.55,0.6,0.65,0.7,0.75,0.8,1},{"F","D","C","C+","B-","B","B+","A-","A","A+"}))))</f>
        <v/>
      </c>
      <c r="V560" s="99" t="str">
        <f>IF(COUNT($A560)=0,"",IF(T560="","--",IF(T560="3E","3E",LOOKUP(T560/V$2,{0,0.4,0.45,0.5,0.55,0.6,0.65,0.7,0.75,0.8,1},{0,2,2.25,2.5,2.75,3,3.25,3.5,3.75,4}))))</f>
        <v/>
      </c>
      <c r="W560" s="5" t="str">
        <f>IF(COUNT($A560)=0,"",IF($A560&lt;&gt;DR!$B562,"ERR",IF(DR!$A562="IM",DR!CL562,DR!CK562)))</f>
        <v/>
      </c>
      <c r="X560" s="2" t="str">
        <f>IF(COUNT($A560)=0,"",IF(W560="3E","3E",IF(W560="","I",LOOKUP(W560/Y$2,{0,0.4,0.45,0.5,0.55,0.6,0.65,0.7,0.75,0.8,1},{"F","D","C","C+","B-","B","B+","A-","A","A+"}))))</f>
        <v/>
      </c>
      <c r="Y560" s="99" t="str">
        <f>IF(COUNT($A560)=0,"",IF(W560="","--",IF(W560="3E","3E",LOOKUP(W560/Y$2,{0,0.4,0.45,0.5,0.55,0.6,0.65,0.7,0.75,0.8,1},{0,2,2.25,2.5,2.75,3,3.25,3.5,3.75,4}))))</f>
        <v/>
      </c>
      <c r="Z560" s="5" t="str">
        <f>IF(COUNT($A560)=0,"",IF($A560&lt;&gt;DR!$B562,"ERR",DR!BF562))</f>
        <v/>
      </c>
      <c r="AA560" s="2" t="str">
        <f>IF(COUNT($A560)=0,"",IF(Z560="3E","3E",IF(Z560="","I",LOOKUP(Z560/AB$2,{0,0.4,0.45,0.5,0.55,0.6,0.65,0.7,0.75,0.8,1},{"F","D","C","C+","B-","B","B+","A-","A","A+"}))))</f>
        <v/>
      </c>
      <c r="AB560" s="99" t="str">
        <f>IF(COUNT($A560)=0,"",IF(Z560="","--",IF(Z560="3E","3E",LOOKUP(Z560/AB$2,{0,0.4,0.45,0.5,0.55,0.6,0.65,0.7,0.75,0.8,1},{0,2,2.25,2.5,2.75,3,3.25,3.5,3.75,4}))))</f>
        <v/>
      </c>
      <c r="AC560" s="5" t="str">
        <f>IF(COUNT($A560)=0,"",IF($A560&lt;&gt;DR!$B562,"ERR",DR!BG562))</f>
        <v/>
      </c>
      <c r="AD560" s="2" t="str">
        <f>IF(COUNT($A560)=0,"",IF(AC560="3E","3E",IF(AC560="","I",LOOKUP(AC560/AE$2,{0,0.4,0.45,0.5,0.55,0.6,0.65,0.7,0.75,0.8,1},{"F","D","C","C+","B-","B","B+","A-","A","A+"}))))</f>
        <v/>
      </c>
      <c r="AE560" s="99" t="str">
        <f>IF(COUNT($A560)=0,"",IF(AC560="","--",IF(AC560="3E","3E",LOOKUP(AC560/AE$2,{0,0.4,0.45,0.5,0.55,0.6,0.65,0.7,0.75,0.8,1},{0,2,2.25,2.5,2.75,3,3.25,3.5,3.75,4}))))</f>
        <v/>
      </c>
      <c r="AF560" s="5" t="str">
        <f>IF(COUNT($A560)=0,"",IF($A560&lt;&gt;DR!$B562,"ERR",DR!BQ562))</f>
        <v/>
      </c>
      <c r="AG560" s="2" t="str">
        <f>IF(COUNT($A560)=0,"",IF(AF560="3E","3E",IF(AF560="","I",LOOKUP(AF560/AH$2,{0,0.4,0.45,0.5,0.55,0.6,0.65,0.7,0.75,0.8,1},{"F","D","C","C+","B-","B","B+","A-","A","A+"}))))</f>
        <v/>
      </c>
      <c r="AH560" s="99" t="str">
        <f>IF(COUNT($A560)=0,"",IF(AF560="","--",IF(AF560="3E","3E",LOOKUP(AF560/AH$2,{0,0.4,0.45,0.5,0.55,0.6,0.65,0.7,0.75,0.8,1},{0,2,2.25,2.5,2.75,3,3.25,3.5,3.75,4}))))</f>
        <v/>
      </c>
      <c r="AI560" s="5" t="str">
        <f>IF(COUNT($A560)=0,"",IF($A560&lt;&gt;DR!$B562,"ERR",DR!BY562))</f>
        <v/>
      </c>
      <c r="AJ560" s="2" t="str">
        <f>IF(COUNT($A560)=0,"",IF(AI560="3E","3E",IF(AI560="","I",LOOKUP(AI560/AK$2,{0,0.4,0.45,0.5,0.55,0.6,0.65,0.7,0.75,0.8,1},{"F","D","C","C+","B-","B","B+","A-","A","A+"}))))</f>
        <v/>
      </c>
      <c r="AK560" s="103" t="str">
        <f>IF(COUNT($A560)=0,"",IF(AI560="","--",IF(AI560="3E","3E",LOOKUP(AI560/AK$2,{0,0.4,0.45,0.5,0.55,0.6,0.65,0.7,0.75,0.8,1},{0,2,2.25,2.5,2.75,3,3.25,3.5,3.75,4}))))</f>
        <v/>
      </c>
      <c r="AL560" s="94" t="str">
        <f>IFERROR(IF(COUNT($A560)=0,"",IF(COUNT(W560)=0,"--",IF(COUNTIF(B560:AK560,"3E")&gt;0,"3E",SUM(IF(D560&gt;=2,D560*$D$3),IF(G560&gt;=2,G560*$G$3),IF(J560&gt;=2,J560*$J$3),IF(M560&gt;=2,M560*$M$3),IF(P560&gt;=2,P560*$P$3),IF(S560&gt;=2,S560*$S$3),IF(V560&gt;=2,V560*$V$3),IF(Y560&gt;=2,Y560*$Y$3),IF(AB560&gt;=2,AB560*$AB$3),IF(AE560&gt;=2,AE560*$AE$3),IF(AH560&gt;=2,AH560*$AH$3),IF(AK560&gt;=2,AK560*$AK$3))))),"")</f>
        <v/>
      </c>
      <c r="AM560" s="4" t="str">
        <f>IF(COUNT($A560)=0,"",IF(COUNT(W560)=0,"--",IF(COUNTIF(B560:Y560,"3E")&gt;0,"3E",TRUNC(SUM(IF(N(D560)&gt;=2,D$3*D560,0),IF(N(G560)&gt;=2,G$3*G560,0),IF(N(J560)&gt;=2,J$3*J560,0),IF(N(M560)&gt;=2,M$3*M560,0),IF(N(P560)&gt;=2,P$3*P560,0),IF(N(S560)&gt;=2,S$3*S560,0),IF(N(AB560)&gt;=2,AB$3*AB560,0),IF(N(AE560)&gt;=2,AE$3*AE560,0),IF(N(AH560)&gt;=2,AH$3*AH560,0),IF(N(V560)&gt;=2,V$3*V560,0),IF(N(Y560)&gt;=2,Y$3*Y560,0))/TCP,3))))</f>
        <v/>
      </c>
      <c r="AN560" s="2" t="str">
        <f>IFERROR(IF(COUNT($A560)=0,"",IF(COUNT(W560)=0,"--",IF(COUNTIF(B560:AK560,"3E")&gt;0,"3E",SUM(IF(D560&gt;=2,$D$3),IF(G560&gt;=2,$G$3),IF(J560&gt;=2,$J$3),IF(M560&gt;=2,$M$3),IF(P560&gt;=2,$P$3),IF(S560&gt;=2,$S$3),IF(V560&gt;=2,$V$3),IF(Y560&gt;=2,$Y$3),IF(AB560&gt;=2,$AB$3),IF(AE560&gt;=2,$AE$3),IF(AH560&gt;=2,$AH$3),IF(AK560&gt;=2,$AK$3))))),"")</f>
        <v/>
      </c>
      <c r="AO560" s="2" t="str">
        <f>IF(AM560="3E","3E",IF(COUNT($A560)=0,"",IF(COUNT(AK560)=0,"I",LOOKUP(AM560,{0,2,2.25,2.5,2.75,3,3.25,3.5,3.75,4},{"F","D","C","C+","B-","B","B+","A-","A","A+"}))))</f>
        <v/>
      </c>
      <c r="AP560" s="2" t="str">
        <f>IF(AM560="3E","3E",IF(OR(COUNT($A560)=0,COUNT(W560)=0),"",IF(AND(Y560&gt;=2,AM560&gt;=2,AN560&gt;=28),"PASS","FAIL")))</f>
        <v/>
      </c>
      <c r="AQ560" s="2" t="str">
        <f>IF(COUNT($A560)=0,"",IF(AP560="3E","3E",IF(AP560="PASS",CONCATENATE(IF(N(D560)&lt;2,"411F,",""),IF(N(G560)&lt;2,"412F,",""),IF(N(J560)&lt;2,"413F,",""),IF(N(M560)&lt;2,"421F,",""),IF(N(P560)&lt;2,"422F,",""),IF(N(S560)&lt;2,"423F,",""),IF(N(AB560)&lt;2,"431F,",""),IF(N(AE560)&lt;2,"432F,",""),IF(N(AH560)&lt;2,"433F,","")),"")))</f>
        <v/>
      </c>
      <c r="AR560" s="6" t="str">
        <f t="shared" si="9"/>
        <v/>
      </c>
    </row>
    <row r="561" spans="1:44" ht="18.95" customHeight="1" x14ac:dyDescent="0.25">
      <c r="A561" s="93" t="str">
        <f>IF(DR!$B563="","",DR!$B563)</f>
        <v/>
      </c>
      <c r="B561" s="5" t="str">
        <f>IF(COUNT($A561)=0,"",IF($A561&lt;&gt;DR!$B563,"ERR",DR!J563))</f>
        <v/>
      </c>
      <c r="C561" s="2" t="str">
        <f>IF(COUNT($A561)=0,"",IF(B561="3E","3E",IF(B561="","I",LOOKUP(B561/D$2,{0,0.4,0.45,0.5,0.55,0.6,0.65,0.7,0.75,0.8,1},{"F","D","C","C+","B-","B","B+","A-","A","A+"}))))</f>
        <v/>
      </c>
      <c r="D561" s="99" t="str">
        <f>IF(COUNT($A561)=0,"",IF(B561="","--",IF(B561="3E","3E",LOOKUP(B561/D$2,{0,0.4,0.45,0.5,0.55,0.6,0.65,0.7,0.75,0.8,1},{0,2,2.25,2.5,2.75,3,3.25,3.5,3.75,4}))))</f>
        <v/>
      </c>
      <c r="E561" s="5" t="str">
        <f>IF(COUNT($A561)=0,"",IF($A561&lt;&gt;DR!$B563,"ERR",DR!R563))</f>
        <v/>
      </c>
      <c r="F561" s="2" t="str">
        <f>IF(COUNT($A561)=0,"",IF(E561="3E","3E",IF(E561="","I",LOOKUP(E561/G$2,{0,0.4,0.45,0.5,0.55,0.6,0.65,0.7,0.75,0.8,1},{"F","D","C","C+","B-","B","B+","A-","A","A+"}))))</f>
        <v/>
      </c>
      <c r="G561" s="99" t="str">
        <f>IF(COUNT($A561)=0,"",IF(E561="","--",IF(E561="3E","3E",LOOKUP(E561/G$2,{0,0.4,0.45,0.5,0.55,0.6,0.65,0.7,0.75,0.8,1},{0,2,2.25,2.5,2.75,3,3.25,3.5,3.75,4}))))</f>
        <v/>
      </c>
      <c r="H561" s="5" t="str">
        <f>IF(COUNT($A561)=0,"",IF($A561&lt;&gt;DR!$B563,"ERR",DR!Z563))</f>
        <v/>
      </c>
      <c r="I561" s="2" t="str">
        <f>IF(COUNT($A561)=0,"",IF(H561="3E","3E",IF(H561="","I",LOOKUP(H561/J$2,{0,0.4,0.45,0.5,0.55,0.6,0.65,0.7,0.75,0.8,1},{"F","D","C","C+","B-","B","B+","A-","A","A+"}))))</f>
        <v/>
      </c>
      <c r="J561" s="99" t="str">
        <f>IF(COUNT($A561)=0,"",IF(H561="","--",IF(H561="3E","3E",LOOKUP(H561/J$2,{0,0.4,0.45,0.5,0.55,0.6,0.65,0.7,0.75,0.8,1},{0,2,2.25,2.5,2.75,3,3.25,3.5,3.75,4}))))</f>
        <v/>
      </c>
      <c r="K561" s="5" t="str">
        <f>IF(COUNT($A561)=0,"",IF($A561&lt;&gt;DR!$B563,"ERR",DR!AH563))</f>
        <v/>
      </c>
      <c r="L561" s="2" t="str">
        <f>IF(COUNT($A561)=0,"",IF(K561="3E","3E",IF(K561="","I",LOOKUP(K561/M$2,{0,0.4,0.45,0.5,0.55,0.6,0.65,0.7,0.75,0.8,1},{"F","D","C","C+","B-","B","B+","A-","A","A+"}))))</f>
        <v/>
      </c>
      <c r="M561" s="99" t="str">
        <f>IF(COUNT($A561)=0,"",IF(K561="","--",IF(K561="3E","3E",LOOKUP(K561/M$2,{0,0.4,0.45,0.5,0.55,0.6,0.65,0.7,0.75,0.8,1},{0,2,2.25,2.5,2.75,3,3.25,3.5,3.75,4}))))</f>
        <v/>
      </c>
      <c r="N561" s="5" t="str">
        <f>IF(COUNT($A561)=0,"",IF($A561&lt;&gt;DR!$B563,"ERR",DR!AP563))</f>
        <v/>
      </c>
      <c r="O561" s="2" t="str">
        <f>IF(COUNT($A561)=0,"",IF(N561="3E","3E",IF(N561="","I",LOOKUP(N561/P$2,{0,0.4,0.45,0.5,0.55,0.6,0.65,0.7,0.75,0.8,1},{"F","D","C","C+","B-","B","B+","A-","A","A+"}))))</f>
        <v/>
      </c>
      <c r="P561" s="99" t="str">
        <f>IF(COUNT($A561)=0,"",IF(N561="","--",IF(N561="3E","3E",LOOKUP(N561/P$2,{0,0.4,0.45,0.5,0.55,0.6,0.65,0.7,0.75,0.8,1},{0,2,2.25,2.5,2.75,3,3.25,3.5,3.75,4}))))</f>
        <v/>
      </c>
      <c r="Q561" s="5" t="str">
        <f>IF(COUNT($A561)=0,"",IF($A561&lt;&gt;DR!$B563,"ERR",DR!AX563))</f>
        <v/>
      </c>
      <c r="R561" s="2" t="str">
        <f>IF(COUNT($A561)=0,"",IF(Q561="3E","3E",IF(Q561="","I",LOOKUP(Q561/S$2,{0,0.4,0.45,0.5,0.55,0.6,0.65,0.7,0.75,0.8,1},{"F","D","C","C+","B-","B","B+","A-","A","A+"}))))</f>
        <v/>
      </c>
      <c r="S561" s="99" t="str">
        <f>IF(COUNT($A561)=0,"",IF(Q561="","--",IF(Q561="3E","3E",LOOKUP(Q561/S$2,{0,0.4,0.45,0.5,0.55,0.6,0.65,0.7,0.75,0.8,1},{0,2,2.25,2.5,2.75,3,3.25,3.5,3.75,4}))))</f>
        <v/>
      </c>
      <c r="T561" s="5" t="str">
        <f>IF(OR(COUNT($A561)=0,DR!BZ563=""),"",IF($A561&lt;&gt;DR!$B563,"ERR",DR!BZ563))</f>
        <v/>
      </c>
      <c r="U561" s="2" t="str">
        <f>IF(COUNT($A561)=0,"",IF(T561="3E","3E",IF(T561="","I",LOOKUP(T561/V$2,{0,0.4,0.45,0.5,0.55,0.6,0.65,0.7,0.75,0.8,1},{"F","D","C","C+","B-","B","B+","A-","A","A+"}))))</f>
        <v/>
      </c>
      <c r="V561" s="99" t="str">
        <f>IF(COUNT($A561)=0,"",IF(T561="","--",IF(T561="3E","3E",LOOKUP(T561/V$2,{0,0.4,0.45,0.5,0.55,0.6,0.65,0.7,0.75,0.8,1},{0,2,2.25,2.5,2.75,3,3.25,3.5,3.75,4}))))</f>
        <v/>
      </c>
      <c r="W561" s="5" t="str">
        <f>IF(COUNT($A561)=0,"",IF($A561&lt;&gt;DR!$B563,"ERR",IF(DR!$A563="IM",DR!CL563,DR!CK563)))</f>
        <v/>
      </c>
      <c r="X561" s="2" t="str">
        <f>IF(COUNT($A561)=0,"",IF(W561="3E","3E",IF(W561="","I",LOOKUP(W561/Y$2,{0,0.4,0.45,0.5,0.55,0.6,0.65,0.7,0.75,0.8,1},{"F","D","C","C+","B-","B","B+","A-","A","A+"}))))</f>
        <v/>
      </c>
      <c r="Y561" s="99" t="str">
        <f>IF(COUNT($A561)=0,"",IF(W561="","--",IF(W561="3E","3E",LOOKUP(W561/Y$2,{0,0.4,0.45,0.5,0.55,0.6,0.65,0.7,0.75,0.8,1},{0,2,2.25,2.5,2.75,3,3.25,3.5,3.75,4}))))</f>
        <v/>
      </c>
      <c r="Z561" s="5" t="str">
        <f>IF(COUNT($A561)=0,"",IF($A561&lt;&gt;DR!$B563,"ERR",DR!BF563))</f>
        <v/>
      </c>
      <c r="AA561" s="2" t="str">
        <f>IF(COUNT($A561)=0,"",IF(Z561="3E","3E",IF(Z561="","I",LOOKUP(Z561/AB$2,{0,0.4,0.45,0.5,0.55,0.6,0.65,0.7,0.75,0.8,1},{"F","D","C","C+","B-","B","B+","A-","A","A+"}))))</f>
        <v/>
      </c>
      <c r="AB561" s="99" t="str">
        <f>IF(COUNT($A561)=0,"",IF(Z561="","--",IF(Z561="3E","3E",LOOKUP(Z561/AB$2,{0,0.4,0.45,0.5,0.55,0.6,0.65,0.7,0.75,0.8,1},{0,2,2.25,2.5,2.75,3,3.25,3.5,3.75,4}))))</f>
        <v/>
      </c>
      <c r="AC561" s="5" t="str">
        <f>IF(COUNT($A561)=0,"",IF($A561&lt;&gt;DR!$B563,"ERR",DR!BG563))</f>
        <v/>
      </c>
      <c r="AD561" s="2" t="str">
        <f>IF(COUNT($A561)=0,"",IF(AC561="3E","3E",IF(AC561="","I",LOOKUP(AC561/AE$2,{0,0.4,0.45,0.5,0.55,0.6,0.65,0.7,0.75,0.8,1},{"F","D","C","C+","B-","B","B+","A-","A","A+"}))))</f>
        <v/>
      </c>
      <c r="AE561" s="99" t="str">
        <f>IF(COUNT($A561)=0,"",IF(AC561="","--",IF(AC561="3E","3E",LOOKUP(AC561/AE$2,{0,0.4,0.45,0.5,0.55,0.6,0.65,0.7,0.75,0.8,1},{0,2,2.25,2.5,2.75,3,3.25,3.5,3.75,4}))))</f>
        <v/>
      </c>
      <c r="AF561" s="5" t="str">
        <f>IF(COUNT($A561)=0,"",IF($A561&lt;&gt;DR!$B563,"ERR",DR!BQ563))</f>
        <v/>
      </c>
      <c r="AG561" s="2" t="str">
        <f>IF(COUNT($A561)=0,"",IF(AF561="3E","3E",IF(AF561="","I",LOOKUP(AF561/AH$2,{0,0.4,0.45,0.5,0.55,0.6,0.65,0.7,0.75,0.8,1},{"F","D","C","C+","B-","B","B+","A-","A","A+"}))))</f>
        <v/>
      </c>
      <c r="AH561" s="99" t="str">
        <f>IF(COUNT($A561)=0,"",IF(AF561="","--",IF(AF561="3E","3E",LOOKUP(AF561/AH$2,{0,0.4,0.45,0.5,0.55,0.6,0.65,0.7,0.75,0.8,1},{0,2,2.25,2.5,2.75,3,3.25,3.5,3.75,4}))))</f>
        <v/>
      </c>
      <c r="AI561" s="5" t="str">
        <f>IF(COUNT($A561)=0,"",IF($A561&lt;&gt;DR!$B563,"ERR",DR!BY563))</f>
        <v/>
      </c>
      <c r="AJ561" s="2" t="str">
        <f>IF(COUNT($A561)=0,"",IF(AI561="3E","3E",IF(AI561="","I",LOOKUP(AI561/AK$2,{0,0.4,0.45,0.5,0.55,0.6,0.65,0.7,0.75,0.8,1},{"F","D","C","C+","B-","B","B+","A-","A","A+"}))))</f>
        <v/>
      </c>
      <c r="AK561" s="103" t="str">
        <f>IF(COUNT($A561)=0,"",IF(AI561="","--",IF(AI561="3E","3E",LOOKUP(AI561/AK$2,{0,0.4,0.45,0.5,0.55,0.6,0.65,0.7,0.75,0.8,1},{0,2,2.25,2.5,2.75,3,3.25,3.5,3.75,4}))))</f>
        <v/>
      </c>
      <c r="AL561" s="94" t="str">
        <f>IFERROR(IF(COUNT($A561)=0,"",IF(COUNT(W561)=0,"--",IF(COUNTIF(B561:AK561,"3E")&gt;0,"3E",SUM(IF(D561&gt;=2,D561*$D$3),IF(G561&gt;=2,G561*$G$3),IF(J561&gt;=2,J561*$J$3),IF(M561&gt;=2,M561*$M$3),IF(P561&gt;=2,P561*$P$3),IF(S561&gt;=2,S561*$S$3),IF(V561&gt;=2,V561*$V$3),IF(Y561&gt;=2,Y561*$Y$3),IF(AB561&gt;=2,AB561*$AB$3),IF(AE561&gt;=2,AE561*$AE$3),IF(AH561&gt;=2,AH561*$AH$3),IF(AK561&gt;=2,AK561*$AK$3))))),"")</f>
        <v/>
      </c>
      <c r="AM561" s="4" t="str">
        <f>IF(COUNT($A561)=0,"",IF(COUNT(W561)=0,"--",IF(COUNTIF(B561:Y561,"3E")&gt;0,"3E",TRUNC(SUM(IF(N(D561)&gt;=2,D$3*D561,0),IF(N(G561)&gt;=2,G$3*G561,0),IF(N(J561)&gt;=2,J$3*J561,0),IF(N(M561)&gt;=2,M$3*M561,0),IF(N(P561)&gt;=2,P$3*P561,0),IF(N(S561)&gt;=2,S$3*S561,0),IF(N(AB561)&gt;=2,AB$3*AB561,0),IF(N(AE561)&gt;=2,AE$3*AE561,0),IF(N(AH561)&gt;=2,AH$3*AH561,0),IF(N(V561)&gt;=2,V$3*V561,0),IF(N(Y561)&gt;=2,Y$3*Y561,0))/TCP,3))))</f>
        <v/>
      </c>
      <c r="AN561" s="2" t="str">
        <f>IFERROR(IF(COUNT($A561)=0,"",IF(COUNT(W561)=0,"--",IF(COUNTIF(B561:AK561,"3E")&gt;0,"3E",SUM(IF(D561&gt;=2,$D$3),IF(G561&gt;=2,$G$3),IF(J561&gt;=2,$J$3),IF(M561&gt;=2,$M$3),IF(P561&gt;=2,$P$3),IF(S561&gt;=2,$S$3),IF(V561&gt;=2,$V$3),IF(Y561&gt;=2,$Y$3),IF(AB561&gt;=2,$AB$3),IF(AE561&gt;=2,$AE$3),IF(AH561&gt;=2,$AH$3),IF(AK561&gt;=2,$AK$3))))),"")</f>
        <v/>
      </c>
      <c r="AO561" s="2" t="str">
        <f>IF(AM561="3E","3E",IF(COUNT($A561)=0,"",IF(COUNT(AK561)=0,"I",LOOKUP(AM561,{0,2,2.25,2.5,2.75,3,3.25,3.5,3.75,4},{"F","D","C","C+","B-","B","B+","A-","A","A+"}))))</f>
        <v/>
      </c>
      <c r="AP561" s="2" t="str">
        <f>IF(AM561="3E","3E",IF(OR(COUNT($A561)=0,COUNT(W561)=0),"",IF(AND(Y561&gt;=2,AM561&gt;=2,AN561&gt;=28),"PASS","FAIL")))</f>
        <v/>
      </c>
      <c r="AQ561" s="2" t="str">
        <f>IF(COUNT($A561)=0,"",IF(AP561="3E","3E",IF(AP561="PASS",CONCATENATE(IF(N(D561)&lt;2,"411F,",""),IF(N(G561)&lt;2,"412F,",""),IF(N(J561)&lt;2,"413F,",""),IF(N(M561)&lt;2,"421F,",""),IF(N(P561)&lt;2,"422F,",""),IF(N(S561)&lt;2,"423F,",""),IF(N(AB561)&lt;2,"431F,",""),IF(N(AE561)&lt;2,"432F,",""),IF(N(AH561)&lt;2,"433F,","")),"")))</f>
        <v/>
      </c>
      <c r="AR561" s="6" t="str">
        <f t="shared" si="9"/>
        <v/>
      </c>
    </row>
    <row r="562" spans="1:44" ht="18.95" customHeight="1" x14ac:dyDescent="0.25">
      <c r="A562" s="93" t="str">
        <f>IF(DR!$B564="","",DR!$B564)</f>
        <v/>
      </c>
      <c r="B562" s="5" t="str">
        <f>IF(COUNT($A562)=0,"",IF($A562&lt;&gt;DR!$B564,"ERR",DR!J564))</f>
        <v/>
      </c>
      <c r="C562" s="2" t="str">
        <f>IF(COUNT($A562)=0,"",IF(B562="3E","3E",IF(B562="","I",LOOKUP(B562/D$2,{0,0.4,0.45,0.5,0.55,0.6,0.65,0.7,0.75,0.8,1},{"F","D","C","C+","B-","B","B+","A-","A","A+"}))))</f>
        <v/>
      </c>
      <c r="D562" s="99" t="str">
        <f>IF(COUNT($A562)=0,"",IF(B562="","--",IF(B562="3E","3E",LOOKUP(B562/D$2,{0,0.4,0.45,0.5,0.55,0.6,0.65,0.7,0.75,0.8,1},{0,2,2.25,2.5,2.75,3,3.25,3.5,3.75,4}))))</f>
        <v/>
      </c>
      <c r="E562" s="5" t="str">
        <f>IF(COUNT($A562)=0,"",IF($A562&lt;&gt;DR!$B564,"ERR",DR!R564))</f>
        <v/>
      </c>
      <c r="F562" s="2" t="str">
        <f>IF(COUNT($A562)=0,"",IF(E562="3E","3E",IF(E562="","I",LOOKUP(E562/G$2,{0,0.4,0.45,0.5,0.55,0.6,0.65,0.7,0.75,0.8,1},{"F","D","C","C+","B-","B","B+","A-","A","A+"}))))</f>
        <v/>
      </c>
      <c r="G562" s="99" t="str">
        <f>IF(COUNT($A562)=0,"",IF(E562="","--",IF(E562="3E","3E",LOOKUP(E562/G$2,{0,0.4,0.45,0.5,0.55,0.6,0.65,0.7,0.75,0.8,1},{0,2,2.25,2.5,2.75,3,3.25,3.5,3.75,4}))))</f>
        <v/>
      </c>
      <c r="H562" s="5" t="str">
        <f>IF(COUNT($A562)=0,"",IF($A562&lt;&gt;DR!$B564,"ERR",DR!Z564))</f>
        <v/>
      </c>
      <c r="I562" s="2" t="str">
        <f>IF(COUNT($A562)=0,"",IF(H562="3E","3E",IF(H562="","I",LOOKUP(H562/J$2,{0,0.4,0.45,0.5,0.55,0.6,0.65,0.7,0.75,0.8,1},{"F","D","C","C+","B-","B","B+","A-","A","A+"}))))</f>
        <v/>
      </c>
      <c r="J562" s="99" t="str">
        <f>IF(COUNT($A562)=0,"",IF(H562="","--",IF(H562="3E","3E",LOOKUP(H562/J$2,{0,0.4,0.45,0.5,0.55,0.6,0.65,0.7,0.75,0.8,1},{0,2,2.25,2.5,2.75,3,3.25,3.5,3.75,4}))))</f>
        <v/>
      </c>
      <c r="K562" s="5" t="str">
        <f>IF(COUNT($A562)=0,"",IF($A562&lt;&gt;DR!$B564,"ERR",DR!AH564))</f>
        <v/>
      </c>
      <c r="L562" s="2" t="str">
        <f>IF(COUNT($A562)=0,"",IF(K562="3E","3E",IF(K562="","I",LOOKUP(K562/M$2,{0,0.4,0.45,0.5,0.55,0.6,0.65,0.7,0.75,0.8,1},{"F","D","C","C+","B-","B","B+","A-","A","A+"}))))</f>
        <v/>
      </c>
      <c r="M562" s="99" t="str">
        <f>IF(COUNT($A562)=0,"",IF(K562="","--",IF(K562="3E","3E",LOOKUP(K562/M$2,{0,0.4,0.45,0.5,0.55,0.6,0.65,0.7,0.75,0.8,1},{0,2,2.25,2.5,2.75,3,3.25,3.5,3.75,4}))))</f>
        <v/>
      </c>
      <c r="N562" s="5" t="str">
        <f>IF(COUNT($A562)=0,"",IF($A562&lt;&gt;DR!$B564,"ERR",DR!AP564))</f>
        <v/>
      </c>
      <c r="O562" s="2" t="str">
        <f>IF(COUNT($A562)=0,"",IF(N562="3E","3E",IF(N562="","I",LOOKUP(N562/P$2,{0,0.4,0.45,0.5,0.55,0.6,0.65,0.7,0.75,0.8,1},{"F","D","C","C+","B-","B","B+","A-","A","A+"}))))</f>
        <v/>
      </c>
      <c r="P562" s="99" t="str">
        <f>IF(COUNT($A562)=0,"",IF(N562="","--",IF(N562="3E","3E",LOOKUP(N562/P$2,{0,0.4,0.45,0.5,0.55,0.6,0.65,0.7,0.75,0.8,1},{0,2,2.25,2.5,2.75,3,3.25,3.5,3.75,4}))))</f>
        <v/>
      </c>
      <c r="Q562" s="5" t="str">
        <f>IF(COUNT($A562)=0,"",IF($A562&lt;&gt;DR!$B564,"ERR",DR!AX564))</f>
        <v/>
      </c>
      <c r="R562" s="2" t="str">
        <f>IF(COUNT($A562)=0,"",IF(Q562="3E","3E",IF(Q562="","I",LOOKUP(Q562/S$2,{0,0.4,0.45,0.5,0.55,0.6,0.65,0.7,0.75,0.8,1},{"F","D","C","C+","B-","B","B+","A-","A","A+"}))))</f>
        <v/>
      </c>
      <c r="S562" s="99" t="str">
        <f>IF(COUNT($A562)=0,"",IF(Q562="","--",IF(Q562="3E","3E",LOOKUP(Q562/S$2,{0,0.4,0.45,0.5,0.55,0.6,0.65,0.7,0.75,0.8,1},{0,2,2.25,2.5,2.75,3,3.25,3.5,3.75,4}))))</f>
        <v/>
      </c>
      <c r="T562" s="5" t="str">
        <f>IF(OR(COUNT($A562)=0,DR!BZ564=""),"",IF($A562&lt;&gt;DR!$B564,"ERR",DR!BZ564))</f>
        <v/>
      </c>
      <c r="U562" s="2" t="str">
        <f>IF(COUNT($A562)=0,"",IF(T562="3E","3E",IF(T562="","I",LOOKUP(T562/V$2,{0,0.4,0.45,0.5,0.55,0.6,0.65,0.7,0.75,0.8,1},{"F","D","C","C+","B-","B","B+","A-","A","A+"}))))</f>
        <v/>
      </c>
      <c r="V562" s="99" t="str">
        <f>IF(COUNT($A562)=0,"",IF(T562="","--",IF(T562="3E","3E",LOOKUP(T562/V$2,{0,0.4,0.45,0.5,0.55,0.6,0.65,0.7,0.75,0.8,1},{0,2,2.25,2.5,2.75,3,3.25,3.5,3.75,4}))))</f>
        <v/>
      </c>
      <c r="W562" s="5" t="str">
        <f>IF(COUNT($A562)=0,"",IF($A562&lt;&gt;DR!$B564,"ERR",IF(DR!$A564="IM",DR!CL564,DR!CK564)))</f>
        <v/>
      </c>
      <c r="X562" s="2" t="str">
        <f>IF(COUNT($A562)=0,"",IF(W562="3E","3E",IF(W562="","I",LOOKUP(W562/Y$2,{0,0.4,0.45,0.5,0.55,0.6,0.65,0.7,0.75,0.8,1},{"F","D","C","C+","B-","B","B+","A-","A","A+"}))))</f>
        <v/>
      </c>
      <c r="Y562" s="99" t="str">
        <f>IF(COUNT($A562)=0,"",IF(W562="","--",IF(W562="3E","3E",LOOKUP(W562/Y$2,{0,0.4,0.45,0.5,0.55,0.6,0.65,0.7,0.75,0.8,1},{0,2,2.25,2.5,2.75,3,3.25,3.5,3.75,4}))))</f>
        <v/>
      </c>
      <c r="Z562" s="5" t="str">
        <f>IF(COUNT($A562)=0,"",IF($A562&lt;&gt;DR!$B564,"ERR",DR!BF564))</f>
        <v/>
      </c>
      <c r="AA562" s="2" t="str">
        <f>IF(COUNT($A562)=0,"",IF(Z562="3E","3E",IF(Z562="","I",LOOKUP(Z562/AB$2,{0,0.4,0.45,0.5,0.55,0.6,0.65,0.7,0.75,0.8,1},{"F","D","C","C+","B-","B","B+","A-","A","A+"}))))</f>
        <v/>
      </c>
      <c r="AB562" s="99" t="str">
        <f>IF(COUNT($A562)=0,"",IF(Z562="","--",IF(Z562="3E","3E",LOOKUP(Z562/AB$2,{0,0.4,0.45,0.5,0.55,0.6,0.65,0.7,0.75,0.8,1},{0,2,2.25,2.5,2.75,3,3.25,3.5,3.75,4}))))</f>
        <v/>
      </c>
      <c r="AC562" s="5" t="str">
        <f>IF(COUNT($A562)=0,"",IF($A562&lt;&gt;DR!$B564,"ERR",DR!BG564))</f>
        <v/>
      </c>
      <c r="AD562" s="2" t="str">
        <f>IF(COUNT($A562)=0,"",IF(AC562="3E","3E",IF(AC562="","I",LOOKUP(AC562/AE$2,{0,0.4,0.45,0.5,0.55,0.6,0.65,0.7,0.75,0.8,1},{"F","D","C","C+","B-","B","B+","A-","A","A+"}))))</f>
        <v/>
      </c>
      <c r="AE562" s="99" t="str">
        <f>IF(COUNT($A562)=0,"",IF(AC562="","--",IF(AC562="3E","3E",LOOKUP(AC562/AE$2,{0,0.4,0.45,0.5,0.55,0.6,0.65,0.7,0.75,0.8,1},{0,2,2.25,2.5,2.75,3,3.25,3.5,3.75,4}))))</f>
        <v/>
      </c>
      <c r="AF562" s="5" t="str">
        <f>IF(COUNT($A562)=0,"",IF($A562&lt;&gt;DR!$B564,"ERR",DR!BQ564))</f>
        <v/>
      </c>
      <c r="AG562" s="2" t="str">
        <f>IF(COUNT($A562)=0,"",IF(AF562="3E","3E",IF(AF562="","I",LOOKUP(AF562/AH$2,{0,0.4,0.45,0.5,0.55,0.6,0.65,0.7,0.75,0.8,1},{"F","D","C","C+","B-","B","B+","A-","A","A+"}))))</f>
        <v/>
      </c>
      <c r="AH562" s="99" t="str">
        <f>IF(COUNT($A562)=0,"",IF(AF562="","--",IF(AF562="3E","3E",LOOKUP(AF562/AH$2,{0,0.4,0.45,0.5,0.55,0.6,0.65,0.7,0.75,0.8,1},{0,2,2.25,2.5,2.75,3,3.25,3.5,3.75,4}))))</f>
        <v/>
      </c>
      <c r="AI562" s="5" t="str">
        <f>IF(COUNT($A562)=0,"",IF($A562&lt;&gt;DR!$B564,"ERR",DR!BY564))</f>
        <v/>
      </c>
      <c r="AJ562" s="2" t="str">
        <f>IF(COUNT($A562)=0,"",IF(AI562="3E","3E",IF(AI562="","I",LOOKUP(AI562/AK$2,{0,0.4,0.45,0.5,0.55,0.6,0.65,0.7,0.75,0.8,1},{"F","D","C","C+","B-","B","B+","A-","A","A+"}))))</f>
        <v/>
      </c>
      <c r="AK562" s="103" t="str">
        <f>IF(COUNT($A562)=0,"",IF(AI562="","--",IF(AI562="3E","3E",LOOKUP(AI562/AK$2,{0,0.4,0.45,0.5,0.55,0.6,0.65,0.7,0.75,0.8,1},{0,2,2.25,2.5,2.75,3,3.25,3.5,3.75,4}))))</f>
        <v/>
      </c>
      <c r="AL562" s="94" t="str">
        <f>IFERROR(IF(COUNT($A562)=0,"",IF(COUNT(W562)=0,"--",IF(COUNTIF(B562:AK562,"3E")&gt;0,"3E",SUM(IF(D562&gt;=2,D562*$D$3),IF(G562&gt;=2,G562*$G$3),IF(J562&gt;=2,J562*$J$3),IF(M562&gt;=2,M562*$M$3),IF(P562&gt;=2,P562*$P$3),IF(S562&gt;=2,S562*$S$3),IF(V562&gt;=2,V562*$V$3),IF(Y562&gt;=2,Y562*$Y$3),IF(AB562&gt;=2,AB562*$AB$3),IF(AE562&gt;=2,AE562*$AE$3),IF(AH562&gt;=2,AH562*$AH$3),IF(AK562&gt;=2,AK562*$AK$3))))),"")</f>
        <v/>
      </c>
      <c r="AM562" s="4" t="str">
        <f>IF(COUNT($A562)=0,"",IF(COUNT(W562)=0,"--",IF(COUNTIF(B562:Y562,"3E")&gt;0,"3E",TRUNC(SUM(IF(N(D562)&gt;=2,D$3*D562,0),IF(N(G562)&gt;=2,G$3*G562,0),IF(N(J562)&gt;=2,J$3*J562,0),IF(N(M562)&gt;=2,M$3*M562,0),IF(N(P562)&gt;=2,P$3*P562,0),IF(N(S562)&gt;=2,S$3*S562,0),IF(N(AB562)&gt;=2,AB$3*AB562,0),IF(N(AE562)&gt;=2,AE$3*AE562,0),IF(N(AH562)&gt;=2,AH$3*AH562,0),IF(N(V562)&gt;=2,V$3*V562,0),IF(N(Y562)&gt;=2,Y$3*Y562,0))/TCP,3))))</f>
        <v/>
      </c>
      <c r="AN562" s="2" t="str">
        <f>IFERROR(IF(COUNT($A562)=0,"",IF(COUNT(W562)=0,"--",IF(COUNTIF(B562:AK562,"3E")&gt;0,"3E",SUM(IF(D562&gt;=2,$D$3),IF(G562&gt;=2,$G$3),IF(J562&gt;=2,$J$3),IF(M562&gt;=2,$M$3),IF(P562&gt;=2,$P$3),IF(S562&gt;=2,$S$3),IF(V562&gt;=2,$V$3),IF(Y562&gt;=2,$Y$3),IF(AB562&gt;=2,$AB$3),IF(AE562&gt;=2,$AE$3),IF(AH562&gt;=2,$AH$3),IF(AK562&gt;=2,$AK$3))))),"")</f>
        <v/>
      </c>
      <c r="AO562" s="2" t="str">
        <f>IF(AM562="3E","3E",IF(COUNT($A562)=0,"",IF(COUNT(AK562)=0,"I",LOOKUP(AM562,{0,2,2.25,2.5,2.75,3,3.25,3.5,3.75,4},{"F","D","C","C+","B-","B","B+","A-","A","A+"}))))</f>
        <v/>
      </c>
      <c r="AP562" s="2" t="str">
        <f>IF(AM562="3E","3E",IF(OR(COUNT($A562)=0,COUNT(W562)=0),"",IF(AND(Y562&gt;=2,AM562&gt;=2,AN562&gt;=28),"PASS","FAIL")))</f>
        <v/>
      </c>
      <c r="AQ562" s="2" t="str">
        <f>IF(COUNT($A562)=0,"",IF(AP562="3E","3E",IF(AP562="PASS",CONCATENATE(IF(N(D562)&lt;2,"411F,",""),IF(N(G562)&lt;2,"412F,",""),IF(N(J562)&lt;2,"413F,",""),IF(N(M562)&lt;2,"421F,",""),IF(N(P562)&lt;2,"422F,",""),IF(N(S562)&lt;2,"423F,",""),IF(N(AB562)&lt;2,"431F,",""),IF(N(AE562)&lt;2,"432F,",""),IF(N(AH562)&lt;2,"433F,","")),"")))</f>
        <v/>
      </c>
      <c r="AR562" s="6" t="str">
        <f t="shared" si="9"/>
        <v/>
      </c>
    </row>
    <row r="563" spans="1:44" ht="18.95" customHeight="1" x14ac:dyDescent="0.25">
      <c r="A563" s="93" t="str">
        <f>IF(DR!$B565="","",DR!$B565)</f>
        <v/>
      </c>
      <c r="B563" s="5" t="str">
        <f>IF(COUNT($A563)=0,"",IF($A563&lt;&gt;DR!$B565,"ERR",DR!J565))</f>
        <v/>
      </c>
      <c r="C563" s="2" t="str">
        <f>IF(COUNT($A563)=0,"",IF(B563="3E","3E",IF(B563="","I",LOOKUP(B563/D$2,{0,0.4,0.45,0.5,0.55,0.6,0.65,0.7,0.75,0.8,1},{"F","D","C","C+","B-","B","B+","A-","A","A+"}))))</f>
        <v/>
      </c>
      <c r="D563" s="99" t="str">
        <f>IF(COUNT($A563)=0,"",IF(B563="","--",IF(B563="3E","3E",LOOKUP(B563/D$2,{0,0.4,0.45,0.5,0.55,0.6,0.65,0.7,0.75,0.8,1},{0,2,2.25,2.5,2.75,3,3.25,3.5,3.75,4}))))</f>
        <v/>
      </c>
      <c r="E563" s="5" t="str">
        <f>IF(COUNT($A563)=0,"",IF($A563&lt;&gt;DR!$B565,"ERR",DR!R565))</f>
        <v/>
      </c>
      <c r="F563" s="2" t="str">
        <f>IF(COUNT($A563)=0,"",IF(E563="3E","3E",IF(E563="","I",LOOKUP(E563/G$2,{0,0.4,0.45,0.5,0.55,0.6,0.65,0.7,0.75,0.8,1},{"F","D","C","C+","B-","B","B+","A-","A","A+"}))))</f>
        <v/>
      </c>
      <c r="G563" s="99" t="str">
        <f>IF(COUNT($A563)=0,"",IF(E563="","--",IF(E563="3E","3E",LOOKUP(E563/G$2,{0,0.4,0.45,0.5,0.55,0.6,0.65,0.7,0.75,0.8,1},{0,2,2.25,2.5,2.75,3,3.25,3.5,3.75,4}))))</f>
        <v/>
      </c>
      <c r="H563" s="5" t="str">
        <f>IF(COUNT($A563)=0,"",IF($A563&lt;&gt;DR!$B565,"ERR",DR!Z565))</f>
        <v/>
      </c>
      <c r="I563" s="2" t="str">
        <f>IF(COUNT($A563)=0,"",IF(H563="3E","3E",IF(H563="","I",LOOKUP(H563/J$2,{0,0.4,0.45,0.5,0.55,0.6,0.65,0.7,0.75,0.8,1},{"F","D","C","C+","B-","B","B+","A-","A","A+"}))))</f>
        <v/>
      </c>
      <c r="J563" s="99" t="str">
        <f>IF(COUNT($A563)=0,"",IF(H563="","--",IF(H563="3E","3E",LOOKUP(H563/J$2,{0,0.4,0.45,0.5,0.55,0.6,0.65,0.7,0.75,0.8,1},{0,2,2.25,2.5,2.75,3,3.25,3.5,3.75,4}))))</f>
        <v/>
      </c>
      <c r="K563" s="5" t="str">
        <f>IF(COUNT($A563)=0,"",IF($A563&lt;&gt;DR!$B565,"ERR",DR!AH565))</f>
        <v/>
      </c>
      <c r="L563" s="2" t="str">
        <f>IF(COUNT($A563)=0,"",IF(K563="3E","3E",IF(K563="","I",LOOKUP(K563/M$2,{0,0.4,0.45,0.5,0.55,0.6,0.65,0.7,0.75,0.8,1},{"F","D","C","C+","B-","B","B+","A-","A","A+"}))))</f>
        <v/>
      </c>
      <c r="M563" s="99" t="str">
        <f>IF(COUNT($A563)=0,"",IF(K563="","--",IF(K563="3E","3E",LOOKUP(K563/M$2,{0,0.4,0.45,0.5,0.55,0.6,0.65,0.7,0.75,0.8,1},{0,2,2.25,2.5,2.75,3,3.25,3.5,3.75,4}))))</f>
        <v/>
      </c>
      <c r="N563" s="5" t="str">
        <f>IF(COUNT($A563)=0,"",IF($A563&lt;&gt;DR!$B565,"ERR",DR!AP565))</f>
        <v/>
      </c>
      <c r="O563" s="2" t="str">
        <f>IF(COUNT($A563)=0,"",IF(N563="3E","3E",IF(N563="","I",LOOKUP(N563/P$2,{0,0.4,0.45,0.5,0.55,0.6,0.65,0.7,0.75,0.8,1},{"F","D","C","C+","B-","B","B+","A-","A","A+"}))))</f>
        <v/>
      </c>
      <c r="P563" s="99" t="str">
        <f>IF(COUNT($A563)=0,"",IF(N563="","--",IF(N563="3E","3E",LOOKUP(N563/P$2,{0,0.4,0.45,0.5,0.55,0.6,0.65,0.7,0.75,0.8,1},{0,2,2.25,2.5,2.75,3,3.25,3.5,3.75,4}))))</f>
        <v/>
      </c>
      <c r="Q563" s="5" t="str">
        <f>IF(COUNT($A563)=0,"",IF($A563&lt;&gt;DR!$B565,"ERR",DR!AX565))</f>
        <v/>
      </c>
      <c r="R563" s="2" t="str">
        <f>IF(COUNT($A563)=0,"",IF(Q563="3E","3E",IF(Q563="","I",LOOKUP(Q563/S$2,{0,0.4,0.45,0.5,0.55,0.6,0.65,0.7,0.75,0.8,1},{"F","D","C","C+","B-","B","B+","A-","A","A+"}))))</f>
        <v/>
      </c>
      <c r="S563" s="99" t="str">
        <f>IF(COUNT($A563)=0,"",IF(Q563="","--",IF(Q563="3E","3E",LOOKUP(Q563/S$2,{0,0.4,0.45,0.5,0.55,0.6,0.65,0.7,0.75,0.8,1},{0,2,2.25,2.5,2.75,3,3.25,3.5,3.75,4}))))</f>
        <v/>
      </c>
      <c r="T563" s="5" t="str">
        <f>IF(OR(COUNT($A563)=0,DR!BZ565=""),"",IF($A563&lt;&gt;DR!$B565,"ERR",DR!BZ565))</f>
        <v/>
      </c>
      <c r="U563" s="2" t="str">
        <f>IF(COUNT($A563)=0,"",IF(T563="3E","3E",IF(T563="","I",LOOKUP(T563/V$2,{0,0.4,0.45,0.5,0.55,0.6,0.65,0.7,0.75,0.8,1},{"F","D","C","C+","B-","B","B+","A-","A","A+"}))))</f>
        <v/>
      </c>
      <c r="V563" s="99" t="str">
        <f>IF(COUNT($A563)=0,"",IF(T563="","--",IF(T563="3E","3E",LOOKUP(T563/V$2,{0,0.4,0.45,0.5,0.55,0.6,0.65,0.7,0.75,0.8,1},{0,2,2.25,2.5,2.75,3,3.25,3.5,3.75,4}))))</f>
        <v/>
      </c>
      <c r="W563" s="5" t="str">
        <f>IF(COUNT($A563)=0,"",IF($A563&lt;&gt;DR!$B565,"ERR",IF(DR!$A565="IM",DR!CL565,DR!CK565)))</f>
        <v/>
      </c>
      <c r="X563" s="2" t="str">
        <f>IF(COUNT($A563)=0,"",IF(W563="3E","3E",IF(W563="","I",LOOKUP(W563/Y$2,{0,0.4,0.45,0.5,0.55,0.6,0.65,0.7,0.75,0.8,1},{"F","D","C","C+","B-","B","B+","A-","A","A+"}))))</f>
        <v/>
      </c>
      <c r="Y563" s="99" t="str">
        <f>IF(COUNT($A563)=0,"",IF(W563="","--",IF(W563="3E","3E",LOOKUP(W563/Y$2,{0,0.4,0.45,0.5,0.55,0.6,0.65,0.7,0.75,0.8,1},{0,2,2.25,2.5,2.75,3,3.25,3.5,3.75,4}))))</f>
        <v/>
      </c>
      <c r="Z563" s="5" t="str">
        <f>IF(COUNT($A563)=0,"",IF($A563&lt;&gt;DR!$B565,"ERR",DR!BF565))</f>
        <v/>
      </c>
      <c r="AA563" s="2" t="str">
        <f>IF(COUNT($A563)=0,"",IF(Z563="3E","3E",IF(Z563="","I",LOOKUP(Z563/AB$2,{0,0.4,0.45,0.5,0.55,0.6,0.65,0.7,0.75,0.8,1},{"F","D","C","C+","B-","B","B+","A-","A","A+"}))))</f>
        <v/>
      </c>
      <c r="AB563" s="99" t="str">
        <f>IF(COUNT($A563)=0,"",IF(Z563="","--",IF(Z563="3E","3E",LOOKUP(Z563/AB$2,{0,0.4,0.45,0.5,0.55,0.6,0.65,0.7,0.75,0.8,1},{0,2,2.25,2.5,2.75,3,3.25,3.5,3.75,4}))))</f>
        <v/>
      </c>
      <c r="AC563" s="5" t="str">
        <f>IF(COUNT($A563)=0,"",IF($A563&lt;&gt;DR!$B565,"ERR",DR!BG565))</f>
        <v/>
      </c>
      <c r="AD563" s="2" t="str">
        <f>IF(COUNT($A563)=0,"",IF(AC563="3E","3E",IF(AC563="","I",LOOKUP(AC563/AE$2,{0,0.4,0.45,0.5,0.55,0.6,0.65,0.7,0.75,0.8,1},{"F","D","C","C+","B-","B","B+","A-","A","A+"}))))</f>
        <v/>
      </c>
      <c r="AE563" s="99" t="str">
        <f>IF(COUNT($A563)=0,"",IF(AC563="","--",IF(AC563="3E","3E",LOOKUP(AC563/AE$2,{0,0.4,0.45,0.5,0.55,0.6,0.65,0.7,0.75,0.8,1},{0,2,2.25,2.5,2.75,3,3.25,3.5,3.75,4}))))</f>
        <v/>
      </c>
      <c r="AF563" s="5" t="str">
        <f>IF(COUNT($A563)=0,"",IF($A563&lt;&gt;DR!$B565,"ERR",DR!BQ565))</f>
        <v/>
      </c>
      <c r="AG563" s="2" t="str">
        <f>IF(COUNT($A563)=0,"",IF(AF563="3E","3E",IF(AF563="","I",LOOKUP(AF563/AH$2,{0,0.4,0.45,0.5,0.55,0.6,0.65,0.7,0.75,0.8,1},{"F","D","C","C+","B-","B","B+","A-","A","A+"}))))</f>
        <v/>
      </c>
      <c r="AH563" s="99" t="str">
        <f>IF(COUNT($A563)=0,"",IF(AF563="","--",IF(AF563="3E","3E",LOOKUP(AF563/AH$2,{0,0.4,0.45,0.5,0.55,0.6,0.65,0.7,0.75,0.8,1},{0,2,2.25,2.5,2.75,3,3.25,3.5,3.75,4}))))</f>
        <v/>
      </c>
      <c r="AI563" s="5" t="str">
        <f>IF(COUNT($A563)=0,"",IF($A563&lt;&gt;DR!$B565,"ERR",DR!BY565))</f>
        <v/>
      </c>
      <c r="AJ563" s="2" t="str">
        <f>IF(COUNT($A563)=0,"",IF(AI563="3E","3E",IF(AI563="","I",LOOKUP(AI563/AK$2,{0,0.4,0.45,0.5,0.55,0.6,0.65,0.7,0.75,0.8,1},{"F","D","C","C+","B-","B","B+","A-","A","A+"}))))</f>
        <v/>
      </c>
      <c r="AK563" s="103" t="str">
        <f>IF(COUNT($A563)=0,"",IF(AI563="","--",IF(AI563="3E","3E",LOOKUP(AI563/AK$2,{0,0.4,0.45,0.5,0.55,0.6,0.65,0.7,0.75,0.8,1},{0,2,2.25,2.5,2.75,3,3.25,3.5,3.75,4}))))</f>
        <v/>
      </c>
      <c r="AL563" s="94" t="str">
        <f>IFERROR(IF(COUNT($A563)=0,"",IF(COUNT(W563)=0,"--",IF(COUNTIF(B563:AK563,"3E")&gt;0,"3E",SUM(IF(D563&gt;=2,D563*$D$3),IF(G563&gt;=2,G563*$G$3),IF(J563&gt;=2,J563*$J$3),IF(M563&gt;=2,M563*$M$3),IF(P563&gt;=2,P563*$P$3),IF(S563&gt;=2,S563*$S$3),IF(V563&gt;=2,V563*$V$3),IF(Y563&gt;=2,Y563*$Y$3),IF(AB563&gt;=2,AB563*$AB$3),IF(AE563&gt;=2,AE563*$AE$3),IF(AH563&gt;=2,AH563*$AH$3),IF(AK563&gt;=2,AK563*$AK$3))))),"")</f>
        <v/>
      </c>
      <c r="AM563" s="4" t="str">
        <f>IF(COUNT($A563)=0,"",IF(COUNT(W563)=0,"--",IF(COUNTIF(B563:Y563,"3E")&gt;0,"3E",TRUNC(SUM(IF(N(D563)&gt;=2,D$3*D563,0),IF(N(G563)&gt;=2,G$3*G563,0),IF(N(J563)&gt;=2,J$3*J563,0),IF(N(M563)&gt;=2,M$3*M563,0),IF(N(P563)&gt;=2,P$3*P563,0),IF(N(S563)&gt;=2,S$3*S563,0),IF(N(AB563)&gt;=2,AB$3*AB563,0),IF(N(AE563)&gt;=2,AE$3*AE563,0),IF(N(AH563)&gt;=2,AH$3*AH563,0),IF(N(V563)&gt;=2,V$3*V563,0),IF(N(Y563)&gt;=2,Y$3*Y563,0))/TCP,3))))</f>
        <v/>
      </c>
      <c r="AN563" s="2" t="str">
        <f>IFERROR(IF(COUNT($A563)=0,"",IF(COUNT(W563)=0,"--",IF(COUNTIF(B563:AK563,"3E")&gt;0,"3E",SUM(IF(D563&gt;=2,$D$3),IF(G563&gt;=2,$G$3),IF(J563&gt;=2,$J$3),IF(M563&gt;=2,$M$3),IF(P563&gt;=2,$P$3),IF(S563&gt;=2,$S$3),IF(V563&gt;=2,$V$3),IF(Y563&gt;=2,$Y$3),IF(AB563&gt;=2,$AB$3),IF(AE563&gt;=2,$AE$3),IF(AH563&gt;=2,$AH$3),IF(AK563&gt;=2,$AK$3))))),"")</f>
        <v/>
      </c>
      <c r="AO563" s="2" t="str">
        <f>IF(AM563="3E","3E",IF(COUNT($A563)=0,"",IF(COUNT(AK563)=0,"I",LOOKUP(AM563,{0,2,2.25,2.5,2.75,3,3.25,3.5,3.75,4},{"F","D","C","C+","B-","B","B+","A-","A","A+"}))))</f>
        <v/>
      </c>
      <c r="AP563" s="2" t="str">
        <f>IF(AM563="3E","3E",IF(OR(COUNT($A563)=0,COUNT(W563)=0),"",IF(AND(Y563&gt;=2,AM563&gt;=2,AN563&gt;=28),"PASS","FAIL")))</f>
        <v/>
      </c>
      <c r="AQ563" s="2" t="str">
        <f>IF(COUNT($A563)=0,"",IF(AP563="3E","3E",IF(AP563="PASS",CONCATENATE(IF(N(D563)&lt;2,"411F,",""),IF(N(G563)&lt;2,"412F,",""),IF(N(J563)&lt;2,"413F,",""),IF(N(M563)&lt;2,"421F,",""),IF(N(P563)&lt;2,"422F,",""),IF(N(S563)&lt;2,"423F,",""),IF(N(AB563)&lt;2,"431F,",""),IF(N(AE563)&lt;2,"432F,",""),IF(N(AH563)&lt;2,"433F,","")),"")))</f>
        <v/>
      </c>
      <c r="AR563" s="6" t="str">
        <f t="shared" si="9"/>
        <v/>
      </c>
    </row>
    <row r="564" spans="1:44" ht="18.95" customHeight="1" x14ac:dyDescent="0.25">
      <c r="A564" s="93" t="str">
        <f>IF(DR!$B566="","",DR!$B566)</f>
        <v/>
      </c>
      <c r="B564" s="5" t="str">
        <f>IF(COUNT($A564)=0,"",IF($A564&lt;&gt;DR!$B566,"ERR",DR!J566))</f>
        <v/>
      </c>
      <c r="C564" s="2" t="str">
        <f>IF(COUNT($A564)=0,"",IF(B564="3E","3E",IF(B564="","I",LOOKUP(B564/D$2,{0,0.4,0.45,0.5,0.55,0.6,0.65,0.7,0.75,0.8,1},{"F","D","C","C+","B-","B","B+","A-","A","A+"}))))</f>
        <v/>
      </c>
      <c r="D564" s="99" t="str">
        <f>IF(COUNT($A564)=0,"",IF(B564="","--",IF(B564="3E","3E",LOOKUP(B564/D$2,{0,0.4,0.45,0.5,0.55,0.6,0.65,0.7,0.75,0.8,1},{0,2,2.25,2.5,2.75,3,3.25,3.5,3.75,4}))))</f>
        <v/>
      </c>
      <c r="E564" s="5" t="str">
        <f>IF(COUNT($A564)=0,"",IF($A564&lt;&gt;DR!$B566,"ERR",DR!R566))</f>
        <v/>
      </c>
      <c r="F564" s="2" t="str">
        <f>IF(COUNT($A564)=0,"",IF(E564="3E","3E",IF(E564="","I",LOOKUP(E564/G$2,{0,0.4,0.45,0.5,0.55,0.6,0.65,0.7,0.75,0.8,1},{"F","D","C","C+","B-","B","B+","A-","A","A+"}))))</f>
        <v/>
      </c>
      <c r="G564" s="99" t="str">
        <f>IF(COUNT($A564)=0,"",IF(E564="","--",IF(E564="3E","3E",LOOKUP(E564/G$2,{0,0.4,0.45,0.5,0.55,0.6,0.65,0.7,0.75,0.8,1},{0,2,2.25,2.5,2.75,3,3.25,3.5,3.75,4}))))</f>
        <v/>
      </c>
      <c r="H564" s="5" t="str">
        <f>IF(COUNT($A564)=0,"",IF($A564&lt;&gt;DR!$B566,"ERR",DR!Z566))</f>
        <v/>
      </c>
      <c r="I564" s="2" t="str">
        <f>IF(COUNT($A564)=0,"",IF(H564="3E","3E",IF(H564="","I",LOOKUP(H564/J$2,{0,0.4,0.45,0.5,0.55,0.6,0.65,0.7,0.75,0.8,1},{"F","D","C","C+","B-","B","B+","A-","A","A+"}))))</f>
        <v/>
      </c>
      <c r="J564" s="99" t="str">
        <f>IF(COUNT($A564)=0,"",IF(H564="","--",IF(H564="3E","3E",LOOKUP(H564/J$2,{0,0.4,0.45,0.5,0.55,0.6,0.65,0.7,0.75,0.8,1},{0,2,2.25,2.5,2.75,3,3.25,3.5,3.75,4}))))</f>
        <v/>
      </c>
      <c r="K564" s="5" t="str">
        <f>IF(COUNT($A564)=0,"",IF($A564&lt;&gt;DR!$B566,"ERR",DR!AH566))</f>
        <v/>
      </c>
      <c r="L564" s="2" t="str">
        <f>IF(COUNT($A564)=0,"",IF(K564="3E","3E",IF(K564="","I",LOOKUP(K564/M$2,{0,0.4,0.45,0.5,0.55,0.6,0.65,0.7,0.75,0.8,1},{"F","D","C","C+","B-","B","B+","A-","A","A+"}))))</f>
        <v/>
      </c>
      <c r="M564" s="99" t="str">
        <f>IF(COUNT($A564)=0,"",IF(K564="","--",IF(K564="3E","3E",LOOKUP(K564/M$2,{0,0.4,0.45,0.5,0.55,0.6,0.65,0.7,0.75,0.8,1},{0,2,2.25,2.5,2.75,3,3.25,3.5,3.75,4}))))</f>
        <v/>
      </c>
      <c r="N564" s="5" t="str">
        <f>IF(COUNT($A564)=0,"",IF($A564&lt;&gt;DR!$B566,"ERR",DR!AP566))</f>
        <v/>
      </c>
      <c r="O564" s="2" t="str">
        <f>IF(COUNT($A564)=0,"",IF(N564="3E","3E",IF(N564="","I",LOOKUP(N564/P$2,{0,0.4,0.45,0.5,0.55,0.6,0.65,0.7,0.75,0.8,1},{"F","D","C","C+","B-","B","B+","A-","A","A+"}))))</f>
        <v/>
      </c>
      <c r="P564" s="99" t="str">
        <f>IF(COUNT($A564)=0,"",IF(N564="","--",IF(N564="3E","3E",LOOKUP(N564/P$2,{0,0.4,0.45,0.5,0.55,0.6,0.65,0.7,0.75,0.8,1},{0,2,2.25,2.5,2.75,3,3.25,3.5,3.75,4}))))</f>
        <v/>
      </c>
      <c r="Q564" s="5" t="str">
        <f>IF(COUNT($A564)=0,"",IF($A564&lt;&gt;DR!$B566,"ERR",DR!AX566))</f>
        <v/>
      </c>
      <c r="R564" s="2" t="str">
        <f>IF(COUNT($A564)=0,"",IF(Q564="3E","3E",IF(Q564="","I",LOOKUP(Q564/S$2,{0,0.4,0.45,0.5,0.55,0.6,0.65,0.7,0.75,0.8,1},{"F","D","C","C+","B-","B","B+","A-","A","A+"}))))</f>
        <v/>
      </c>
      <c r="S564" s="99" t="str">
        <f>IF(COUNT($A564)=0,"",IF(Q564="","--",IF(Q564="3E","3E",LOOKUP(Q564/S$2,{0,0.4,0.45,0.5,0.55,0.6,0.65,0.7,0.75,0.8,1},{0,2,2.25,2.5,2.75,3,3.25,3.5,3.75,4}))))</f>
        <v/>
      </c>
      <c r="T564" s="5" t="str">
        <f>IF(OR(COUNT($A564)=0,DR!BZ566=""),"",IF($A564&lt;&gt;DR!$B566,"ERR",DR!BZ566))</f>
        <v/>
      </c>
      <c r="U564" s="2" t="str">
        <f>IF(COUNT($A564)=0,"",IF(T564="3E","3E",IF(T564="","I",LOOKUP(T564/V$2,{0,0.4,0.45,0.5,0.55,0.6,0.65,0.7,0.75,0.8,1},{"F","D","C","C+","B-","B","B+","A-","A","A+"}))))</f>
        <v/>
      </c>
      <c r="V564" s="99" t="str">
        <f>IF(COUNT($A564)=0,"",IF(T564="","--",IF(T564="3E","3E",LOOKUP(T564/V$2,{0,0.4,0.45,0.5,0.55,0.6,0.65,0.7,0.75,0.8,1},{0,2,2.25,2.5,2.75,3,3.25,3.5,3.75,4}))))</f>
        <v/>
      </c>
      <c r="W564" s="5" t="str">
        <f>IF(COUNT($A564)=0,"",IF($A564&lt;&gt;DR!$B566,"ERR",IF(DR!$A566="IM",DR!CL566,DR!CK566)))</f>
        <v/>
      </c>
      <c r="X564" s="2" t="str">
        <f>IF(COUNT($A564)=0,"",IF(W564="3E","3E",IF(W564="","I",LOOKUP(W564/Y$2,{0,0.4,0.45,0.5,0.55,0.6,0.65,0.7,0.75,0.8,1},{"F","D","C","C+","B-","B","B+","A-","A","A+"}))))</f>
        <v/>
      </c>
      <c r="Y564" s="99" t="str">
        <f>IF(COUNT($A564)=0,"",IF(W564="","--",IF(W564="3E","3E",LOOKUP(W564/Y$2,{0,0.4,0.45,0.5,0.55,0.6,0.65,0.7,0.75,0.8,1},{0,2,2.25,2.5,2.75,3,3.25,3.5,3.75,4}))))</f>
        <v/>
      </c>
      <c r="Z564" s="5" t="str">
        <f>IF(COUNT($A564)=0,"",IF($A564&lt;&gt;DR!$B566,"ERR",DR!BF566))</f>
        <v/>
      </c>
      <c r="AA564" s="2" t="str">
        <f>IF(COUNT($A564)=0,"",IF(Z564="3E","3E",IF(Z564="","I",LOOKUP(Z564/AB$2,{0,0.4,0.45,0.5,0.55,0.6,0.65,0.7,0.75,0.8,1},{"F","D","C","C+","B-","B","B+","A-","A","A+"}))))</f>
        <v/>
      </c>
      <c r="AB564" s="99" t="str">
        <f>IF(COUNT($A564)=0,"",IF(Z564="","--",IF(Z564="3E","3E",LOOKUP(Z564/AB$2,{0,0.4,0.45,0.5,0.55,0.6,0.65,0.7,0.75,0.8,1},{0,2,2.25,2.5,2.75,3,3.25,3.5,3.75,4}))))</f>
        <v/>
      </c>
      <c r="AC564" s="5" t="str">
        <f>IF(COUNT($A564)=0,"",IF($A564&lt;&gt;DR!$B566,"ERR",DR!BG566))</f>
        <v/>
      </c>
      <c r="AD564" s="2" t="str">
        <f>IF(COUNT($A564)=0,"",IF(AC564="3E","3E",IF(AC564="","I",LOOKUP(AC564/AE$2,{0,0.4,0.45,0.5,0.55,0.6,0.65,0.7,0.75,0.8,1},{"F","D","C","C+","B-","B","B+","A-","A","A+"}))))</f>
        <v/>
      </c>
      <c r="AE564" s="99" t="str">
        <f>IF(COUNT($A564)=0,"",IF(AC564="","--",IF(AC564="3E","3E",LOOKUP(AC564/AE$2,{0,0.4,0.45,0.5,0.55,0.6,0.65,0.7,0.75,0.8,1},{0,2,2.25,2.5,2.75,3,3.25,3.5,3.75,4}))))</f>
        <v/>
      </c>
      <c r="AF564" s="5" t="str">
        <f>IF(COUNT($A564)=0,"",IF($A564&lt;&gt;DR!$B566,"ERR",DR!BQ566))</f>
        <v/>
      </c>
      <c r="AG564" s="2" t="str">
        <f>IF(COUNT($A564)=0,"",IF(AF564="3E","3E",IF(AF564="","I",LOOKUP(AF564/AH$2,{0,0.4,0.45,0.5,0.55,0.6,0.65,0.7,0.75,0.8,1},{"F","D","C","C+","B-","B","B+","A-","A","A+"}))))</f>
        <v/>
      </c>
      <c r="AH564" s="99" t="str">
        <f>IF(COUNT($A564)=0,"",IF(AF564="","--",IF(AF564="3E","3E",LOOKUP(AF564/AH$2,{0,0.4,0.45,0.5,0.55,0.6,0.65,0.7,0.75,0.8,1},{0,2,2.25,2.5,2.75,3,3.25,3.5,3.75,4}))))</f>
        <v/>
      </c>
      <c r="AI564" s="5" t="str">
        <f>IF(COUNT($A564)=0,"",IF($A564&lt;&gt;DR!$B566,"ERR",DR!BY566))</f>
        <v/>
      </c>
      <c r="AJ564" s="2" t="str">
        <f>IF(COUNT($A564)=0,"",IF(AI564="3E","3E",IF(AI564="","I",LOOKUP(AI564/AK$2,{0,0.4,0.45,0.5,0.55,0.6,0.65,0.7,0.75,0.8,1},{"F","D","C","C+","B-","B","B+","A-","A","A+"}))))</f>
        <v/>
      </c>
      <c r="AK564" s="103" t="str">
        <f>IF(COUNT($A564)=0,"",IF(AI564="","--",IF(AI564="3E","3E",LOOKUP(AI564/AK$2,{0,0.4,0.45,0.5,0.55,0.6,0.65,0.7,0.75,0.8,1},{0,2,2.25,2.5,2.75,3,3.25,3.5,3.75,4}))))</f>
        <v/>
      </c>
      <c r="AL564" s="94" t="str">
        <f>IFERROR(IF(COUNT($A564)=0,"",IF(COUNT(W564)=0,"--",IF(COUNTIF(B564:AK564,"3E")&gt;0,"3E",SUM(IF(D564&gt;=2,D564*$D$3),IF(G564&gt;=2,G564*$G$3),IF(J564&gt;=2,J564*$J$3),IF(M564&gt;=2,M564*$M$3),IF(P564&gt;=2,P564*$P$3),IF(S564&gt;=2,S564*$S$3),IF(V564&gt;=2,V564*$V$3),IF(Y564&gt;=2,Y564*$Y$3),IF(AB564&gt;=2,AB564*$AB$3),IF(AE564&gt;=2,AE564*$AE$3),IF(AH564&gt;=2,AH564*$AH$3),IF(AK564&gt;=2,AK564*$AK$3))))),"")</f>
        <v/>
      </c>
      <c r="AM564" s="4" t="str">
        <f>IF(COUNT($A564)=0,"",IF(COUNT(W564)=0,"--",IF(COUNTIF(B564:Y564,"3E")&gt;0,"3E",TRUNC(SUM(IF(N(D564)&gt;=2,D$3*D564,0),IF(N(G564)&gt;=2,G$3*G564,0),IF(N(J564)&gt;=2,J$3*J564,0),IF(N(M564)&gt;=2,M$3*M564,0),IF(N(P564)&gt;=2,P$3*P564,0),IF(N(S564)&gt;=2,S$3*S564,0),IF(N(AB564)&gt;=2,AB$3*AB564,0),IF(N(AE564)&gt;=2,AE$3*AE564,0),IF(N(AH564)&gt;=2,AH$3*AH564,0),IF(N(V564)&gt;=2,V$3*V564,0),IF(N(Y564)&gt;=2,Y$3*Y564,0))/TCP,3))))</f>
        <v/>
      </c>
      <c r="AN564" s="2" t="str">
        <f>IFERROR(IF(COUNT($A564)=0,"",IF(COUNT(W564)=0,"--",IF(COUNTIF(B564:AK564,"3E")&gt;0,"3E",SUM(IF(D564&gt;=2,$D$3),IF(G564&gt;=2,$G$3),IF(J564&gt;=2,$J$3),IF(M564&gt;=2,$M$3),IF(P564&gt;=2,$P$3),IF(S564&gt;=2,$S$3),IF(V564&gt;=2,$V$3),IF(Y564&gt;=2,$Y$3),IF(AB564&gt;=2,$AB$3),IF(AE564&gt;=2,$AE$3),IF(AH564&gt;=2,$AH$3),IF(AK564&gt;=2,$AK$3))))),"")</f>
        <v/>
      </c>
      <c r="AO564" s="2" t="str">
        <f>IF(AM564="3E","3E",IF(COUNT($A564)=0,"",IF(COUNT(AK564)=0,"I",LOOKUP(AM564,{0,2,2.25,2.5,2.75,3,3.25,3.5,3.75,4},{"F","D","C","C+","B-","B","B+","A-","A","A+"}))))</f>
        <v/>
      </c>
      <c r="AP564" s="2" t="str">
        <f>IF(AM564="3E","3E",IF(OR(COUNT($A564)=0,COUNT(W564)=0),"",IF(AND(Y564&gt;=2,AM564&gt;=2,AN564&gt;=28),"PASS","FAIL")))</f>
        <v/>
      </c>
      <c r="AQ564" s="2" t="str">
        <f>IF(COUNT($A564)=0,"",IF(AP564="3E","3E",IF(AP564="PASS",CONCATENATE(IF(N(D564)&lt;2,"411F,",""),IF(N(G564)&lt;2,"412F,",""),IF(N(J564)&lt;2,"413F,",""),IF(N(M564)&lt;2,"421F,",""),IF(N(P564)&lt;2,"422F,",""),IF(N(S564)&lt;2,"423F,",""),IF(N(AB564)&lt;2,"431F,",""),IF(N(AE564)&lt;2,"432F,",""),IF(N(AH564)&lt;2,"433F,","")),"")))</f>
        <v/>
      </c>
      <c r="AR564" s="6" t="str">
        <f t="shared" si="9"/>
        <v/>
      </c>
    </row>
    <row r="565" spans="1:44" ht="18.95" customHeight="1" x14ac:dyDescent="0.25">
      <c r="A565" s="93" t="str">
        <f>IF(DR!$B567="","",DR!$B567)</f>
        <v/>
      </c>
      <c r="B565" s="5" t="str">
        <f>IF(COUNT($A565)=0,"",IF($A565&lt;&gt;DR!$B567,"ERR",DR!J567))</f>
        <v/>
      </c>
      <c r="C565" s="2" t="str">
        <f>IF(COUNT($A565)=0,"",IF(B565="3E","3E",IF(B565="","I",LOOKUP(B565/D$2,{0,0.4,0.45,0.5,0.55,0.6,0.65,0.7,0.75,0.8,1},{"F","D","C","C+","B-","B","B+","A-","A","A+"}))))</f>
        <v/>
      </c>
      <c r="D565" s="99" t="str">
        <f>IF(COUNT($A565)=0,"",IF(B565="","--",IF(B565="3E","3E",LOOKUP(B565/D$2,{0,0.4,0.45,0.5,0.55,0.6,0.65,0.7,0.75,0.8,1},{0,2,2.25,2.5,2.75,3,3.25,3.5,3.75,4}))))</f>
        <v/>
      </c>
      <c r="E565" s="5" t="str">
        <f>IF(COUNT($A565)=0,"",IF($A565&lt;&gt;DR!$B567,"ERR",DR!R567))</f>
        <v/>
      </c>
      <c r="F565" s="2" t="str">
        <f>IF(COUNT($A565)=0,"",IF(E565="3E","3E",IF(E565="","I",LOOKUP(E565/G$2,{0,0.4,0.45,0.5,0.55,0.6,0.65,0.7,0.75,0.8,1},{"F","D","C","C+","B-","B","B+","A-","A","A+"}))))</f>
        <v/>
      </c>
      <c r="G565" s="99" t="str">
        <f>IF(COUNT($A565)=0,"",IF(E565="","--",IF(E565="3E","3E",LOOKUP(E565/G$2,{0,0.4,0.45,0.5,0.55,0.6,0.65,0.7,0.75,0.8,1},{0,2,2.25,2.5,2.75,3,3.25,3.5,3.75,4}))))</f>
        <v/>
      </c>
      <c r="H565" s="5" t="str">
        <f>IF(COUNT($A565)=0,"",IF($A565&lt;&gt;DR!$B567,"ERR",DR!Z567))</f>
        <v/>
      </c>
      <c r="I565" s="2" t="str">
        <f>IF(COUNT($A565)=0,"",IF(H565="3E","3E",IF(H565="","I",LOOKUP(H565/J$2,{0,0.4,0.45,0.5,0.55,0.6,0.65,0.7,0.75,0.8,1},{"F","D","C","C+","B-","B","B+","A-","A","A+"}))))</f>
        <v/>
      </c>
      <c r="J565" s="99" t="str">
        <f>IF(COUNT($A565)=0,"",IF(H565="","--",IF(H565="3E","3E",LOOKUP(H565/J$2,{0,0.4,0.45,0.5,0.55,0.6,0.65,0.7,0.75,0.8,1},{0,2,2.25,2.5,2.75,3,3.25,3.5,3.75,4}))))</f>
        <v/>
      </c>
      <c r="K565" s="5" t="str">
        <f>IF(COUNT($A565)=0,"",IF($A565&lt;&gt;DR!$B567,"ERR",DR!AH567))</f>
        <v/>
      </c>
      <c r="L565" s="2" t="str">
        <f>IF(COUNT($A565)=0,"",IF(K565="3E","3E",IF(K565="","I",LOOKUP(K565/M$2,{0,0.4,0.45,0.5,0.55,0.6,0.65,0.7,0.75,0.8,1},{"F","D","C","C+","B-","B","B+","A-","A","A+"}))))</f>
        <v/>
      </c>
      <c r="M565" s="99" t="str">
        <f>IF(COUNT($A565)=0,"",IF(K565="","--",IF(K565="3E","3E",LOOKUP(K565/M$2,{0,0.4,0.45,0.5,0.55,0.6,0.65,0.7,0.75,0.8,1},{0,2,2.25,2.5,2.75,3,3.25,3.5,3.75,4}))))</f>
        <v/>
      </c>
      <c r="N565" s="5" t="str">
        <f>IF(COUNT($A565)=0,"",IF($A565&lt;&gt;DR!$B567,"ERR",DR!AP567))</f>
        <v/>
      </c>
      <c r="O565" s="2" t="str">
        <f>IF(COUNT($A565)=0,"",IF(N565="3E","3E",IF(N565="","I",LOOKUP(N565/P$2,{0,0.4,0.45,0.5,0.55,0.6,0.65,0.7,0.75,0.8,1},{"F","D","C","C+","B-","B","B+","A-","A","A+"}))))</f>
        <v/>
      </c>
      <c r="P565" s="99" t="str">
        <f>IF(COUNT($A565)=0,"",IF(N565="","--",IF(N565="3E","3E",LOOKUP(N565/P$2,{0,0.4,0.45,0.5,0.55,0.6,0.65,0.7,0.75,0.8,1},{0,2,2.25,2.5,2.75,3,3.25,3.5,3.75,4}))))</f>
        <v/>
      </c>
      <c r="Q565" s="5" t="str">
        <f>IF(COUNT($A565)=0,"",IF($A565&lt;&gt;DR!$B567,"ERR",DR!AX567))</f>
        <v/>
      </c>
      <c r="R565" s="2" t="str">
        <f>IF(COUNT($A565)=0,"",IF(Q565="3E","3E",IF(Q565="","I",LOOKUP(Q565/S$2,{0,0.4,0.45,0.5,0.55,0.6,0.65,0.7,0.75,0.8,1},{"F","D","C","C+","B-","B","B+","A-","A","A+"}))))</f>
        <v/>
      </c>
      <c r="S565" s="99" t="str">
        <f>IF(COUNT($A565)=0,"",IF(Q565="","--",IF(Q565="3E","3E",LOOKUP(Q565/S$2,{0,0.4,0.45,0.5,0.55,0.6,0.65,0.7,0.75,0.8,1},{0,2,2.25,2.5,2.75,3,3.25,3.5,3.75,4}))))</f>
        <v/>
      </c>
      <c r="T565" s="5" t="str">
        <f>IF(OR(COUNT($A565)=0,DR!BZ567=""),"",IF($A565&lt;&gt;DR!$B567,"ERR",DR!BZ567))</f>
        <v/>
      </c>
      <c r="U565" s="2" t="str">
        <f>IF(COUNT($A565)=0,"",IF(T565="3E","3E",IF(T565="","I",LOOKUP(T565/V$2,{0,0.4,0.45,0.5,0.55,0.6,0.65,0.7,0.75,0.8,1},{"F","D","C","C+","B-","B","B+","A-","A","A+"}))))</f>
        <v/>
      </c>
      <c r="V565" s="99" t="str">
        <f>IF(COUNT($A565)=0,"",IF(T565="","--",IF(T565="3E","3E",LOOKUP(T565/V$2,{0,0.4,0.45,0.5,0.55,0.6,0.65,0.7,0.75,0.8,1},{0,2,2.25,2.5,2.75,3,3.25,3.5,3.75,4}))))</f>
        <v/>
      </c>
      <c r="W565" s="5" t="str">
        <f>IF(COUNT($A565)=0,"",IF($A565&lt;&gt;DR!$B567,"ERR",IF(DR!$A567="IM",DR!CL567,DR!CK567)))</f>
        <v/>
      </c>
      <c r="X565" s="2" t="str">
        <f>IF(COUNT($A565)=0,"",IF(W565="3E","3E",IF(W565="","I",LOOKUP(W565/Y$2,{0,0.4,0.45,0.5,0.55,0.6,0.65,0.7,0.75,0.8,1},{"F","D","C","C+","B-","B","B+","A-","A","A+"}))))</f>
        <v/>
      </c>
      <c r="Y565" s="99" t="str">
        <f>IF(COUNT($A565)=0,"",IF(W565="","--",IF(W565="3E","3E",LOOKUP(W565/Y$2,{0,0.4,0.45,0.5,0.55,0.6,0.65,0.7,0.75,0.8,1},{0,2,2.25,2.5,2.75,3,3.25,3.5,3.75,4}))))</f>
        <v/>
      </c>
      <c r="Z565" s="5" t="str">
        <f>IF(COUNT($A565)=0,"",IF($A565&lt;&gt;DR!$B567,"ERR",DR!BF567))</f>
        <v/>
      </c>
      <c r="AA565" s="2" t="str">
        <f>IF(COUNT($A565)=0,"",IF(Z565="3E","3E",IF(Z565="","I",LOOKUP(Z565/AB$2,{0,0.4,0.45,0.5,0.55,0.6,0.65,0.7,0.75,0.8,1},{"F","D","C","C+","B-","B","B+","A-","A","A+"}))))</f>
        <v/>
      </c>
      <c r="AB565" s="99" t="str">
        <f>IF(COUNT($A565)=0,"",IF(Z565="","--",IF(Z565="3E","3E",LOOKUP(Z565/AB$2,{0,0.4,0.45,0.5,0.55,0.6,0.65,0.7,0.75,0.8,1},{0,2,2.25,2.5,2.75,3,3.25,3.5,3.75,4}))))</f>
        <v/>
      </c>
      <c r="AC565" s="5" t="str">
        <f>IF(COUNT($A565)=0,"",IF($A565&lt;&gt;DR!$B567,"ERR",DR!BG567))</f>
        <v/>
      </c>
      <c r="AD565" s="2" t="str">
        <f>IF(COUNT($A565)=0,"",IF(AC565="3E","3E",IF(AC565="","I",LOOKUP(AC565/AE$2,{0,0.4,0.45,0.5,0.55,0.6,0.65,0.7,0.75,0.8,1},{"F","D","C","C+","B-","B","B+","A-","A","A+"}))))</f>
        <v/>
      </c>
      <c r="AE565" s="99" t="str">
        <f>IF(COUNT($A565)=0,"",IF(AC565="","--",IF(AC565="3E","3E",LOOKUP(AC565/AE$2,{0,0.4,0.45,0.5,0.55,0.6,0.65,0.7,0.75,0.8,1},{0,2,2.25,2.5,2.75,3,3.25,3.5,3.75,4}))))</f>
        <v/>
      </c>
      <c r="AF565" s="5" t="str">
        <f>IF(COUNT($A565)=0,"",IF($A565&lt;&gt;DR!$B567,"ERR",DR!BQ567))</f>
        <v/>
      </c>
      <c r="AG565" s="2" t="str">
        <f>IF(COUNT($A565)=0,"",IF(AF565="3E","3E",IF(AF565="","I",LOOKUP(AF565/AH$2,{0,0.4,0.45,0.5,0.55,0.6,0.65,0.7,0.75,0.8,1},{"F","D","C","C+","B-","B","B+","A-","A","A+"}))))</f>
        <v/>
      </c>
      <c r="AH565" s="99" t="str">
        <f>IF(COUNT($A565)=0,"",IF(AF565="","--",IF(AF565="3E","3E",LOOKUP(AF565/AH$2,{0,0.4,0.45,0.5,0.55,0.6,0.65,0.7,0.75,0.8,1},{0,2,2.25,2.5,2.75,3,3.25,3.5,3.75,4}))))</f>
        <v/>
      </c>
      <c r="AI565" s="5" t="str">
        <f>IF(COUNT($A565)=0,"",IF($A565&lt;&gt;DR!$B567,"ERR",DR!BY567))</f>
        <v/>
      </c>
      <c r="AJ565" s="2" t="str">
        <f>IF(COUNT($A565)=0,"",IF(AI565="3E","3E",IF(AI565="","I",LOOKUP(AI565/AK$2,{0,0.4,0.45,0.5,0.55,0.6,0.65,0.7,0.75,0.8,1},{"F","D","C","C+","B-","B","B+","A-","A","A+"}))))</f>
        <v/>
      </c>
      <c r="AK565" s="103" t="str">
        <f>IF(COUNT($A565)=0,"",IF(AI565="","--",IF(AI565="3E","3E",LOOKUP(AI565/AK$2,{0,0.4,0.45,0.5,0.55,0.6,0.65,0.7,0.75,0.8,1},{0,2,2.25,2.5,2.75,3,3.25,3.5,3.75,4}))))</f>
        <v/>
      </c>
      <c r="AL565" s="94" t="str">
        <f>IFERROR(IF(COUNT($A565)=0,"",IF(COUNT(W565)=0,"--",IF(COUNTIF(B565:AK565,"3E")&gt;0,"3E",SUM(IF(D565&gt;=2,D565*$D$3),IF(G565&gt;=2,G565*$G$3),IF(J565&gt;=2,J565*$J$3),IF(M565&gt;=2,M565*$M$3),IF(P565&gt;=2,P565*$P$3),IF(S565&gt;=2,S565*$S$3),IF(V565&gt;=2,V565*$V$3),IF(Y565&gt;=2,Y565*$Y$3),IF(AB565&gt;=2,AB565*$AB$3),IF(AE565&gt;=2,AE565*$AE$3),IF(AH565&gt;=2,AH565*$AH$3),IF(AK565&gt;=2,AK565*$AK$3))))),"")</f>
        <v/>
      </c>
      <c r="AM565" s="4" t="str">
        <f>IF(COUNT($A565)=0,"",IF(COUNT(W565)=0,"--",IF(COUNTIF(B565:Y565,"3E")&gt;0,"3E",TRUNC(SUM(IF(N(D565)&gt;=2,D$3*D565,0),IF(N(G565)&gt;=2,G$3*G565,0),IF(N(J565)&gt;=2,J$3*J565,0),IF(N(M565)&gt;=2,M$3*M565,0),IF(N(P565)&gt;=2,P$3*P565,0),IF(N(S565)&gt;=2,S$3*S565,0),IF(N(AB565)&gt;=2,AB$3*AB565,0),IF(N(AE565)&gt;=2,AE$3*AE565,0),IF(N(AH565)&gt;=2,AH$3*AH565,0),IF(N(V565)&gt;=2,V$3*V565,0),IF(N(Y565)&gt;=2,Y$3*Y565,0))/TCP,3))))</f>
        <v/>
      </c>
      <c r="AN565" s="2" t="str">
        <f>IFERROR(IF(COUNT($A565)=0,"",IF(COUNT(W565)=0,"--",IF(COUNTIF(B565:AK565,"3E")&gt;0,"3E",SUM(IF(D565&gt;=2,$D$3),IF(G565&gt;=2,$G$3),IF(J565&gt;=2,$J$3),IF(M565&gt;=2,$M$3),IF(P565&gt;=2,$P$3),IF(S565&gt;=2,$S$3),IF(V565&gt;=2,$V$3),IF(Y565&gt;=2,$Y$3),IF(AB565&gt;=2,$AB$3),IF(AE565&gt;=2,$AE$3),IF(AH565&gt;=2,$AH$3),IF(AK565&gt;=2,$AK$3))))),"")</f>
        <v/>
      </c>
      <c r="AO565" s="2" t="str">
        <f>IF(AM565="3E","3E",IF(COUNT($A565)=0,"",IF(COUNT(AK565)=0,"I",LOOKUP(AM565,{0,2,2.25,2.5,2.75,3,3.25,3.5,3.75,4},{"F","D","C","C+","B-","B","B+","A-","A","A+"}))))</f>
        <v/>
      </c>
      <c r="AP565" s="2" t="str">
        <f>IF(AM565="3E","3E",IF(OR(COUNT($A565)=0,COUNT(W565)=0),"",IF(AND(Y565&gt;=2,AM565&gt;=2,AN565&gt;=28),"PASS","FAIL")))</f>
        <v/>
      </c>
      <c r="AQ565" s="2" t="str">
        <f>IF(COUNT($A565)=0,"",IF(AP565="3E","3E",IF(AP565="PASS",CONCATENATE(IF(N(D565)&lt;2,"411F,",""),IF(N(G565)&lt;2,"412F,",""),IF(N(J565)&lt;2,"413F,",""),IF(N(M565)&lt;2,"421F,",""),IF(N(P565)&lt;2,"422F,",""),IF(N(S565)&lt;2,"423F,",""),IF(N(AB565)&lt;2,"431F,",""),IF(N(AE565)&lt;2,"432F,",""),IF(N(AH565)&lt;2,"433F,","")),"")))</f>
        <v/>
      </c>
      <c r="AR565" s="6" t="str">
        <f t="shared" si="9"/>
        <v/>
      </c>
    </row>
    <row r="566" spans="1:44" ht="18.95" customHeight="1" x14ac:dyDescent="0.25">
      <c r="A566" s="93" t="str">
        <f>IF(DR!$B568="","",DR!$B568)</f>
        <v/>
      </c>
      <c r="B566" s="5" t="str">
        <f>IF(COUNT($A566)=0,"",IF($A566&lt;&gt;DR!$B568,"ERR",DR!J568))</f>
        <v/>
      </c>
      <c r="C566" s="2" t="str">
        <f>IF(COUNT($A566)=0,"",IF(B566="3E","3E",IF(B566="","I",LOOKUP(B566/D$2,{0,0.4,0.45,0.5,0.55,0.6,0.65,0.7,0.75,0.8,1},{"F","D","C","C+","B-","B","B+","A-","A","A+"}))))</f>
        <v/>
      </c>
      <c r="D566" s="99" t="str">
        <f>IF(COUNT($A566)=0,"",IF(B566="","--",IF(B566="3E","3E",LOOKUP(B566/D$2,{0,0.4,0.45,0.5,0.55,0.6,0.65,0.7,0.75,0.8,1},{0,2,2.25,2.5,2.75,3,3.25,3.5,3.75,4}))))</f>
        <v/>
      </c>
      <c r="E566" s="5" t="str">
        <f>IF(COUNT($A566)=0,"",IF($A566&lt;&gt;DR!$B568,"ERR",DR!R568))</f>
        <v/>
      </c>
      <c r="F566" s="2" t="str">
        <f>IF(COUNT($A566)=0,"",IF(E566="3E","3E",IF(E566="","I",LOOKUP(E566/G$2,{0,0.4,0.45,0.5,0.55,0.6,0.65,0.7,0.75,0.8,1},{"F","D","C","C+","B-","B","B+","A-","A","A+"}))))</f>
        <v/>
      </c>
      <c r="G566" s="99" t="str">
        <f>IF(COUNT($A566)=0,"",IF(E566="","--",IF(E566="3E","3E",LOOKUP(E566/G$2,{0,0.4,0.45,0.5,0.55,0.6,0.65,0.7,0.75,0.8,1},{0,2,2.25,2.5,2.75,3,3.25,3.5,3.75,4}))))</f>
        <v/>
      </c>
      <c r="H566" s="5" t="str">
        <f>IF(COUNT($A566)=0,"",IF($A566&lt;&gt;DR!$B568,"ERR",DR!Z568))</f>
        <v/>
      </c>
      <c r="I566" s="2" t="str">
        <f>IF(COUNT($A566)=0,"",IF(H566="3E","3E",IF(H566="","I",LOOKUP(H566/J$2,{0,0.4,0.45,0.5,0.55,0.6,0.65,0.7,0.75,0.8,1},{"F","D","C","C+","B-","B","B+","A-","A","A+"}))))</f>
        <v/>
      </c>
      <c r="J566" s="99" t="str">
        <f>IF(COUNT($A566)=0,"",IF(H566="","--",IF(H566="3E","3E",LOOKUP(H566/J$2,{0,0.4,0.45,0.5,0.55,0.6,0.65,0.7,0.75,0.8,1},{0,2,2.25,2.5,2.75,3,3.25,3.5,3.75,4}))))</f>
        <v/>
      </c>
      <c r="K566" s="5" t="str">
        <f>IF(COUNT($A566)=0,"",IF($A566&lt;&gt;DR!$B568,"ERR",DR!AH568))</f>
        <v/>
      </c>
      <c r="L566" s="2" t="str">
        <f>IF(COUNT($A566)=0,"",IF(K566="3E","3E",IF(K566="","I",LOOKUP(K566/M$2,{0,0.4,0.45,0.5,0.55,0.6,0.65,0.7,0.75,0.8,1},{"F","D","C","C+","B-","B","B+","A-","A","A+"}))))</f>
        <v/>
      </c>
      <c r="M566" s="99" t="str">
        <f>IF(COUNT($A566)=0,"",IF(K566="","--",IF(K566="3E","3E",LOOKUP(K566/M$2,{0,0.4,0.45,0.5,0.55,0.6,0.65,0.7,0.75,0.8,1},{0,2,2.25,2.5,2.75,3,3.25,3.5,3.75,4}))))</f>
        <v/>
      </c>
      <c r="N566" s="5" t="str">
        <f>IF(COUNT($A566)=0,"",IF($A566&lt;&gt;DR!$B568,"ERR",DR!AP568))</f>
        <v/>
      </c>
      <c r="O566" s="2" t="str">
        <f>IF(COUNT($A566)=0,"",IF(N566="3E","3E",IF(N566="","I",LOOKUP(N566/P$2,{0,0.4,0.45,0.5,0.55,0.6,0.65,0.7,0.75,0.8,1},{"F","D","C","C+","B-","B","B+","A-","A","A+"}))))</f>
        <v/>
      </c>
      <c r="P566" s="99" t="str">
        <f>IF(COUNT($A566)=0,"",IF(N566="","--",IF(N566="3E","3E",LOOKUP(N566/P$2,{0,0.4,0.45,0.5,0.55,0.6,0.65,0.7,0.75,0.8,1},{0,2,2.25,2.5,2.75,3,3.25,3.5,3.75,4}))))</f>
        <v/>
      </c>
      <c r="Q566" s="5" t="str">
        <f>IF(COUNT($A566)=0,"",IF($A566&lt;&gt;DR!$B568,"ERR",DR!AX568))</f>
        <v/>
      </c>
      <c r="R566" s="2" t="str">
        <f>IF(COUNT($A566)=0,"",IF(Q566="3E","3E",IF(Q566="","I",LOOKUP(Q566/S$2,{0,0.4,0.45,0.5,0.55,0.6,0.65,0.7,0.75,0.8,1},{"F","D","C","C+","B-","B","B+","A-","A","A+"}))))</f>
        <v/>
      </c>
      <c r="S566" s="99" t="str">
        <f>IF(COUNT($A566)=0,"",IF(Q566="","--",IF(Q566="3E","3E",LOOKUP(Q566/S$2,{0,0.4,0.45,0.5,0.55,0.6,0.65,0.7,0.75,0.8,1},{0,2,2.25,2.5,2.75,3,3.25,3.5,3.75,4}))))</f>
        <v/>
      </c>
      <c r="T566" s="5" t="str">
        <f>IF(OR(COUNT($A566)=0,DR!BZ568=""),"",IF($A566&lt;&gt;DR!$B568,"ERR",DR!BZ568))</f>
        <v/>
      </c>
      <c r="U566" s="2" t="str">
        <f>IF(COUNT($A566)=0,"",IF(T566="3E","3E",IF(T566="","I",LOOKUP(T566/V$2,{0,0.4,0.45,0.5,0.55,0.6,0.65,0.7,0.75,0.8,1},{"F","D","C","C+","B-","B","B+","A-","A","A+"}))))</f>
        <v/>
      </c>
      <c r="V566" s="99" t="str">
        <f>IF(COUNT($A566)=0,"",IF(T566="","--",IF(T566="3E","3E",LOOKUP(T566/V$2,{0,0.4,0.45,0.5,0.55,0.6,0.65,0.7,0.75,0.8,1},{0,2,2.25,2.5,2.75,3,3.25,3.5,3.75,4}))))</f>
        <v/>
      </c>
      <c r="W566" s="5" t="str">
        <f>IF(COUNT($A566)=0,"",IF($A566&lt;&gt;DR!$B568,"ERR",IF(DR!$A568="IM",DR!CL568,DR!CK568)))</f>
        <v/>
      </c>
      <c r="X566" s="2" t="str">
        <f>IF(COUNT($A566)=0,"",IF(W566="3E","3E",IF(W566="","I",LOOKUP(W566/Y$2,{0,0.4,0.45,0.5,0.55,0.6,0.65,0.7,0.75,0.8,1},{"F","D","C","C+","B-","B","B+","A-","A","A+"}))))</f>
        <v/>
      </c>
      <c r="Y566" s="99" t="str">
        <f>IF(COUNT($A566)=0,"",IF(W566="","--",IF(W566="3E","3E",LOOKUP(W566/Y$2,{0,0.4,0.45,0.5,0.55,0.6,0.65,0.7,0.75,0.8,1},{0,2,2.25,2.5,2.75,3,3.25,3.5,3.75,4}))))</f>
        <v/>
      </c>
      <c r="Z566" s="5" t="str">
        <f>IF(COUNT($A566)=0,"",IF($A566&lt;&gt;DR!$B568,"ERR",DR!BF568))</f>
        <v/>
      </c>
      <c r="AA566" s="2" t="str">
        <f>IF(COUNT($A566)=0,"",IF(Z566="3E","3E",IF(Z566="","I",LOOKUP(Z566/AB$2,{0,0.4,0.45,0.5,0.55,0.6,0.65,0.7,0.75,0.8,1},{"F","D","C","C+","B-","B","B+","A-","A","A+"}))))</f>
        <v/>
      </c>
      <c r="AB566" s="99" t="str">
        <f>IF(COUNT($A566)=0,"",IF(Z566="","--",IF(Z566="3E","3E",LOOKUP(Z566/AB$2,{0,0.4,0.45,0.5,0.55,0.6,0.65,0.7,0.75,0.8,1},{0,2,2.25,2.5,2.75,3,3.25,3.5,3.75,4}))))</f>
        <v/>
      </c>
      <c r="AC566" s="5" t="str">
        <f>IF(COUNT($A566)=0,"",IF($A566&lt;&gt;DR!$B568,"ERR",DR!BG568))</f>
        <v/>
      </c>
      <c r="AD566" s="2" t="str">
        <f>IF(COUNT($A566)=0,"",IF(AC566="3E","3E",IF(AC566="","I",LOOKUP(AC566/AE$2,{0,0.4,0.45,0.5,0.55,0.6,0.65,0.7,0.75,0.8,1},{"F","D","C","C+","B-","B","B+","A-","A","A+"}))))</f>
        <v/>
      </c>
      <c r="AE566" s="99" t="str">
        <f>IF(COUNT($A566)=0,"",IF(AC566="","--",IF(AC566="3E","3E",LOOKUP(AC566/AE$2,{0,0.4,0.45,0.5,0.55,0.6,0.65,0.7,0.75,0.8,1},{0,2,2.25,2.5,2.75,3,3.25,3.5,3.75,4}))))</f>
        <v/>
      </c>
      <c r="AF566" s="5" t="str">
        <f>IF(COUNT($A566)=0,"",IF($A566&lt;&gt;DR!$B568,"ERR",DR!BQ568))</f>
        <v/>
      </c>
      <c r="AG566" s="2" t="str">
        <f>IF(COUNT($A566)=0,"",IF(AF566="3E","3E",IF(AF566="","I",LOOKUP(AF566/AH$2,{0,0.4,0.45,0.5,0.55,0.6,0.65,0.7,0.75,0.8,1},{"F","D","C","C+","B-","B","B+","A-","A","A+"}))))</f>
        <v/>
      </c>
      <c r="AH566" s="99" t="str">
        <f>IF(COUNT($A566)=0,"",IF(AF566="","--",IF(AF566="3E","3E",LOOKUP(AF566/AH$2,{0,0.4,0.45,0.5,0.55,0.6,0.65,0.7,0.75,0.8,1},{0,2,2.25,2.5,2.75,3,3.25,3.5,3.75,4}))))</f>
        <v/>
      </c>
      <c r="AI566" s="5" t="str">
        <f>IF(COUNT($A566)=0,"",IF($A566&lt;&gt;DR!$B568,"ERR",DR!BY568))</f>
        <v/>
      </c>
      <c r="AJ566" s="2" t="str">
        <f>IF(COUNT($A566)=0,"",IF(AI566="3E","3E",IF(AI566="","I",LOOKUP(AI566/AK$2,{0,0.4,0.45,0.5,0.55,0.6,0.65,0.7,0.75,0.8,1},{"F","D","C","C+","B-","B","B+","A-","A","A+"}))))</f>
        <v/>
      </c>
      <c r="AK566" s="103" t="str">
        <f>IF(COUNT($A566)=0,"",IF(AI566="","--",IF(AI566="3E","3E",LOOKUP(AI566/AK$2,{0,0.4,0.45,0.5,0.55,0.6,0.65,0.7,0.75,0.8,1},{0,2,2.25,2.5,2.75,3,3.25,3.5,3.75,4}))))</f>
        <v/>
      </c>
      <c r="AL566" s="94" t="str">
        <f>IFERROR(IF(COUNT($A566)=0,"",IF(COUNT(W566)=0,"--",IF(COUNTIF(B566:AK566,"3E")&gt;0,"3E",SUM(IF(D566&gt;=2,D566*$D$3),IF(G566&gt;=2,G566*$G$3),IF(J566&gt;=2,J566*$J$3),IF(M566&gt;=2,M566*$M$3),IF(P566&gt;=2,P566*$P$3),IF(S566&gt;=2,S566*$S$3),IF(V566&gt;=2,V566*$V$3),IF(Y566&gt;=2,Y566*$Y$3),IF(AB566&gt;=2,AB566*$AB$3),IF(AE566&gt;=2,AE566*$AE$3),IF(AH566&gt;=2,AH566*$AH$3),IF(AK566&gt;=2,AK566*$AK$3))))),"")</f>
        <v/>
      </c>
      <c r="AM566" s="4" t="str">
        <f>IF(COUNT($A566)=0,"",IF(COUNT(W566)=0,"--",IF(COUNTIF(B566:Y566,"3E")&gt;0,"3E",TRUNC(SUM(IF(N(D566)&gt;=2,D$3*D566,0),IF(N(G566)&gt;=2,G$3*G566,0),IF(N(J566)&gt;=2,J$3*J566,0),IF(N(M566)&gt;=2,M$3*M566,0),IF(N(P566)&gt;=2,P$3*P566,0),IF(N(S566)&gt;=2,S$3*S566,0),IF(N(AB566)&gt;=2,AB$3*AB566,0),IF(N(AE566)&gt;=2,AE$3*AE566,0),IF(N(AH566)&gt;=2,AH$3*AH566,0),IF(N(V566)&gt;=2,V$3*V566,0),IF(N(Y566)&gt;=2,Y$3*Y566,0))/TCP,3))))</f>
        <v/>
      </c>
      <c r="AN566" s="2" t="str">
        <f>IFERROR(IF(COUNT($A566)=0,"",IF(COUNT(W566)=0,"--",IF(COUNTIF(B566:AK566,"3E")&gt;0,"3E",SUM(IF(D566&gt;=2,$D$3),IF(G566&gt;=2,$G$3),IF(J566&gt;=2,$J$3),IF(M566&gt;=2,$M$3),IF(P566&gt;=2,$P$3),IF(S566&gt;=2,$S$3),IF(V566&gt;=2,$V$3),IF(Y566&gt;=2,$Y$3),IF(AB566&gt;=2,$AB$3),IF(AE566&gt;=2,$AE$3),IF(AH566&gt;=2,$AH$3),IF(AK566&gt;=2,$AK$3))))),"")</f>
        <v/>
      </c>
      <c r="AO566" s="2" t="str">
        <f>IF(AM566="3E","3E",IF(COUNT($A566)=0,"",IF(COUNT(AK566)=0,"I",LOOKUP(AM566,{0,2,2.25,2.5,2.75,3,3.25,3.5,3.75,4},{"F","D","C","C+","B-","B","B+","A-","A","A+"}))))</f>
        <v/>
      </c>
      <c r="AP566" s="2" t="str">
        <f>IF(AM566="3E","3E",IF(OR(COUNT($A566)=0,COUNT(W566)=0),"",IF(AND(Y566&gt;=2,AM566&gt;=2,AN566&gt;=28),"PASS","FAIL")))</f>
        <v/>
      </c>
      <c r="AQ566" s="2" t="str">
        <f>IF(COUNT($A566)=0,"",IF(AP566="3E","3E",IF(AP566="PASS",CONCATENATE(IF(N(D566)&lt;2,"411F,",""),IF(N(G566)&lt;2,"412F,",""),IF(N(J566)&lt;2,"413F,",""),IF(N(M566)&lt;2,"421F,",""),IF(N(P566)&lt;2,"422F,",""),IF(N(S566)&lt;2,"423F,",""),IF(N(AB566)&lt;2,"431F,",""),IF(N(AE566)&lt;2,"432F,",""),IF(N(AH566)&lt;2,"433F,","")),"")))</f>
        <v/>
      </c>
      <c r="AR566" s="6" t="str">
        <f t="shared" si="9"/>
        <v/>
      </c>
    </row>
    <row r="567" spans="1:44" ht="18.95" customHeight="1" x14ac:dyDescent="0.25">
      <c r="A567" s="93" t="str">
        <f>IF(DR!$B569="","",DR!$B569)</f>
        <v/>
      </c>
      <c r="B567" s="5" t="str">
        <f>IF(COUNT($A567)=0,"",IF($A567&lt;&gt;DR!$B569,"ERR",DR!J569))</f>
        <v/>
      </c>
      <c r="C567" s="2" t="str">
        <f>IF(COUNT($A567)=0,"",IF(B567="3E","3E",IF(B567="","I",LOOKUP(B567/D$2,{0,0.4,0.45,0.5,0.55,0.6,0.65,0.7,0.75,0.8,1},{"F","D","C","C+","B-","B","B+","A-","A","A+"}))))</f>
        <v/>
      </c>
      <c r="D567" s="99" t="str">
        <f>IF(COUNT($A567)=0,"",IF(B567="","--",IF(B567="3E","3E",LOOKUP(B567/D$2,{0,0.4,0.45,0.5,0.55,0.6,0.65,0.7,0.75,0.8,1},{0,2,2.25,2.5,2.75,3,3.25,3.5,3.75,4}))))</f>
        <v/>
      </c>
      <c r="E567" s="5" t="str">
        <f>IF(COUNT($A567)=0,"",IF($A567&lt;&gt;DR!$B569,"ERR",DR!R569))</f>
        <v/>
      </c>
      <c r="F567" s="2" t="str">
        <f>IF(COUNT($A567)=0,"",IF(E567="3E","3E",IF(E567="","I",LOOKUP(E567/G$2,{0,0.4,0.45,0.5,0.55,0.6,0.65,0.7,0.75,0.8,1},{"F","D","C","C+","B-","B","B+","A-","A","A+"}))))</f>
        <v/>
      </c>
      <c r="G567" s="99" t="str">
        <f>IF(COUNT($A567)=0,"",IF(E567="","--",IF(E567="3E","3E",LOOKUP(E567/G$2,{0,0.4,0.45,0.5,0.55,0.6,0.65,0.7,0.75,0.8,1},{0,2,2.25,2.5,2.75,3,3.25,3.5,3.75,4}))))</f>
        <v/>
      </c>
      <c r="H567" s="5" t="str">
        <f>IF(COUNT($A567)=0,"",IF($A567&lt;&gt;DR!$B569,"ERR",DR!Z569))</f>
        <v/>
      </c>
      <c r="I567" s="2" t="str">
        <f>IF(COUNT($A567)=0,"",IF(H567="3E","3E",IF(H567="","I",LOOKUP(H567/J$2,{0,0.4,0.45,0.5,0.55,0.6,0.65,0.7,0.75,0.8,1},{"F","D","C","C+","B-","B","B+","A-","A","A+"}))))</f>
        <v/>
      </c>
      <c r="J567" s="99" t="str">
        <f>IF(COUNT($A567)=0,"",IF(H567="","--",IF(H567="3E","3E",LOOKUP(H567/J$2,{0,0.4,0.45,0.5,0.55,0.6,0.65,0.7,0.75,0.8,1},{0,2,2.25,2.5,2.75,3,3.25,3.5,3.75,4}))))</f>
        <v/>
      </c>
      <c r="K567" s="5" t="str">
        <f>IF(COUNT($A567)=0,"",IF($A567&lt;&gt;DR!$B569,"ERR",DR!AH569))</f>
        <v/>
      </c>
      <c r="L567" s="2" t="str">
        <f>IF(COUNT($A567)=0,"",IF(K567="3E","3E",IF(K567="","I",LOOKUP(K567/M$2,{0,0.4,0.45,0.5,0.55,0.6,0.65,0.7,0.75,0.8,1},{"F","D","C","C+","B-","B","B+","A-","A","A+"}))))</f>
        <v/>
      </c>
      <c r="M567" s="99" t="str">
        <f>IF(COUNT($A567)=0,"",IF(K567="","--",IF(K567="3E","3E",LOOKUP(K567/M$2,{0,0.4,0.45,0.5,0.55,0.6,0.65,0.7,0.75,0.8,1},{0,2,2.25,2.5,2.75,3,3.25,3.5,3.75,4}))))</f>
        <v/>
      </c>
      <c r="N567" s="5" t="str">
        <f>IF(COUNT($A567)=0,"",IF($A567&lt;&gt;DR!$B569,"ERR",DR!AP569))</f>
        <v/>
      </c>
      <c r="O567" s="2" t="str">
        <f>IF(COUNT($A567)=0,"",IF(N567="3E","3E",IF(N567="","I",LOOKUP(N567/P$2,{0,0.4,0.45,0.5,0.55,0.6,0.65,0.7,0.75,0.8,1},{"F","D","C","C+","B-","B","B+","A-","A","A+"}))))</f>
        <v/>
      </c>
      <c r="P567" s="99" t="str">
        <f>IF(COUNT($A567)=0,"",IF(N567="","--",IF(N567="3E","3E",LOOKUP(N567/P$2,{0,0.4,0.45,0.5,0.55,0.6,0.65,0.7,0.75,0.8,1},{0,2,2.25,2.5,2.75,3,3.25,3.5,3.75,4}))))</f>
        <v/>
      </c>
      <c r="Q567" s="5" t="str">
        <f>IF(COUNT($A567)=0,"",IF($A567&lt;&gt;DR!$B569,"ERR",DR!AX569))</f>
        <v/>
      </c>
      <c r="R567" s="2" t="str">
        <f>IF(COUNT($A567)=0,"",IF(Q567="3E","3E",IF(Q567="","I",LOOKUP(Q567/S$2,{0,0.4,0.45,0.5,0.55,0.6,0.65,0.7,0.75,0.8,1},{"F","D","C","C+","B-","B","B+","A-","A","A+"}))))</f>
        <v/>
      </c>
      <c r="S567" s="99" t="str">
        <f>IF(COUNT($A567)=0,"",IF(Q567="","--",IF(Q567="3E","3E",LOOKUP(Q567/S$2,{0,0.4,0.45,0.5,0.55,0.6,0.65,0.7,0.75,0.8,1},{0,2,2.25,2.5,2.75,3,3.25,3.5,3.75,4}))))</f>
        <v/>
      </c>
      <c r="T567" s="5" t="str">
        <f>IF(OR(COUNT($A567)=0,DR!BZ569=""),"",IF($A567&lt;&gt;DR!$B569,"ERR",DR!BZ569))</f>
        <v/>
      </c>
      <c r="U567" s="2" t="str">
        <f>IF(COUNT($A567)=0,"",IF(T567="3E","3E",IF(T567="","I",LOOKUP(T567/V$2,{0,0.4,0.45,0.5,0.55,0.6,0.65,0.7,0.75,0.8,1},{"F","D","C","C+","B-","B","B+","A-","A","A+"}))))</f>
        <v/>
      </c>
      <c r="V567" s="99" t="str">
        <f>IF(COUNT($A567)=0,"",IF(T567="","--",IF(T567="3E","3E",LOOKUP(T567/V$2,{0,0.4,0.45,0.5,0.55,0.6,0.65,0.7,0.75,0.8,1},{0,2,2.25,2.5,2.75,3,3.25,3.5,3.75,4}))))</f>
        <v/>
      </c>
      <c r="W567" s="5" t="str">
        <f>IF(COUNT($A567)=0,"",IF($A567&lt;&gt;DR!$B569,"ERR",IF(DR!$A569="IM",DR!CL569,DR!CK569)))</f>
        <v/>
      </c>
      <c r="X567" s="2" t="str">
        <f>IF(COUNT($A567)=0,"",IF(W567="3E","3E",IF(W567="","I",LOOKUP(W567/Y$2,{0,0.4,0.45,0.5,0.55,0.6,0.65,0.7,0.75,0.8,1},{"F","D","C","C+","B-","B","B+","A-","A","A+"}))))</f>
        <v/>
      </c>
      <c r="Y567" s="99" t="str">
        <f>IF(COUNT($A567)=0,"",IF(W567="","--",IF(W567="3E","3E",LOOKUP(W567/Y$2,{0,0.4,0.45,0.5,0.55,0.6,0.65,0.7,0.75,0.8,1},{0,2,2.25,2.5,2.75,3,3.25,3.5,3.75,4}))))</f>
        <v/>
      </c>
      <c r="Z567" s="5" t="str">
        <f>IF(COUNT($A567)=0,"",IF($A567&lt;&gt;DR!$B569,"ERR",DR!BF569))</f>
        <v/>
      </c>
      <c r="AA567" s="2" t="str">
        <f>IF(COUNT($A567)=0,"",IF(Z567="3E","3E",IF(Z567="","I",LOOKUP(Z567/AB$2,{0,0.4,0.45,0.5,0.55,0.6,0.65,0.7,0.75,0.8,1},{"F","D","C","C+","B-","B","B+","A-","A","A+"}))))</f>
        <v/>
      </c>
      <c r="AB567" s="99" t="str">
        <f>IF(COUNT($A567)=0,"",IF(Z567="","--",IF(Z567="3E","3E",LOOKUP(Z567/AB$2,{0,0.4,0.45,0.5,0.55,0.6,0.65,0.7,0.75,0.8,1},{0,2,2.25,2.5,2.75,3,3.25,3.5,3.75,4}))))</f>
        <v/>
      </c>
      <c r="AC567" s="5" t="str">
        <f>IF(COUNT($A567)=0,"",IF($A567&lt;&gt;DR!$B569,"ERR",DR!BG569))</f>
        <v/>
      </c>
      <c r="AD567" s="2" t="str">
        <f>IF(COUNT($A567)=0,"",IF(AC567="3E","3E",IF(AC567="","I",LOOKUP(AC567/AE$2,{0,0.4,0.45,0.5,0.55,0.6,0.65,0.7,0.75,0.8,1},{"F","D","C","C+","B-","B","B+","A-","A","A+"}))))</f>
        <v/>
      </c>
      <c r="AE567" s="99" t="str">
        <f>IF(COUNT($A567)=0,"",IF(AC567="","--",IF(AC567="3E","3E",LOOKUP(AC567/AE$2,{0,0.4,0.45,0.5,0.55,0.6,0.65,0.7,0.75,0.8,1},{0,2,2.25,2.5,2.75,3,3.25,3.5,3.75,4}))))</f>
        <v/>
      </c>
      <c r="AF567" s="5" t="str">
        <f>IF(COUNT($A567)=0,"",IF($A567&lt;&gt;DR!$B569,"ERR",DR!BQ569))</f>
        <v/>
      </c>
      <c r="AG567" s="2" t="str">
        <f>IF(COUNT($A567)=0,"",IF(AF567="3E","3E",IF(AF567="","I",LOOKUP(AF567/AH$2,{0,0.4,0.45,0.5,0.55,0.6,0.65,0.7,0.75,0.8,1},{"F","D","C","C+","B-","B","B+","A-","A","A+"}))))</f>
        <v/>
      </c>
      <c r="AH567" s="99" t="str">
        <f>IF(COUNT($A567)=0,"",IF(AF567="","--",IF(AF567="3E","3E",LOOKUP(AF567/AH$2,{0,0.4,0.45,0.5,0.55,0.6,0.65,0.7,0.75,0.8,1},{0,2,2.25,2.5,2.75,3,3.25,3.5,3.75,4}))))</f>
        <v/>
      </c>
      <c r="AI567" s="5" t="str">
        <f>IF(COUNT($A567)=0,"",IF($A567&lt;&gt;DR!$B569,"ERR",DR!BY569))</f>
        <v/>
      </c>
      <c r="AJ567" s="2" t="str">
        <f>IF(COUNT($A567)=0,"",IF(AI567="3E","3E",IF(AI567="","I",LOOKUP(AI567/AK$2,{0,0.4,0.45,0.5,0.55,0.6,0.65,0.7,0.75,0.8,1},{"F","D","C","C+","B-","B","B+","A-","A","A+"}))))</f>
        <v/>
      </c>
      <c r="AK567" s="103" t="str">
        <f>IF(COUNT($A567)=0,"",IF(AI567="","--",IF(AI567="3E","3E",LOOKUP(AI567/AK$2,{0,0.4,0.45,0.5,0.55,0.6,0.65,0.7,0.75,0.8,1},{0,2,2.25,2.5,2.75,3,3.25,3.5,3.75,4}))))</f>
        <v/>
      </c>
      <c r="AL567" s="94" t="str">
        <f>IFERROR(IF(COUNT($A567)=0,"",IF(COUNT(W567)=0,"--",IF(COUNTIF(B567:AK567,"3E")&gt;0,"3E",SUM(IF(D567&gt;=2,D567*$D$3),IF(G567&gt;=2,G567*$G$3),IF(J567&gt;=2,J567*$J$3),IF(M567&gt;=2,M567*$M$3),IF(P567&gt;=2,P567*$P$3),IF(S567&gt;=2,S567*$S$3),IF(V567&gt;=2,V567*$V$3),IF(Y567&gt;=2,Y567*$Y$3),IF(AB567&gt;=2,AB567*$AB$3),IF(AE567&gt;=2,AE567*$AE$3),IF(AH567&gt;=2,AH567*$AH$3),IF(AK567&gt;=2,AK567*$AK$3))))),"")</f>
        <v/>
      </c>
      <c r="AM567" s="4" t="str">
        <f>IF(COUNT($A567)=0,"",IF(COUNT(W567)=0,"--",IF(COUNTIF(B567:Y567,"3E")&gt;0,"3E",TRUNC(SUM(IF(N(D567)&gt;=2,D$3*D567,0),IF(N(G567)&gt;=2,G$3*G567,0),IF(N(J567)&gt;=2,J$3*J567,0),IF(N(M567)&gt;=2,M$3*M567,0),IF(N(P567)&gt;=2,P$3*P567,0),IF(N(S567)&gt;=2,S$3*S567,0),IF(N(AB567)&gt;=2,AB$3*AB567,0),IF(N(AE567)&gt;=2,AE$3*AE567,0),IF(N(AH567)&gt;=2,AH$3*AH567,0),IF(N(V567)&gt;=2,V$3*V567,0),IF(N(Y567)&gt;=2,Y$3*Y567,0))/TCP,3))))</f>
        <v/>
      </c>
      <c r="AN567" s="2" t="str">
        <f>IFERROR(IF(COUNT($A567)=0,"",IF(COUNT(W567)=0,"--",IF(COUNTIF(B567:AK567,"3E")&gt;0,"3E",SUM(IF(D567&gt;=2,$D$3),IF(G567&gt;=2,$G$3),IF(J567&gt;=2,$J$3),IF(M567&gt;=2,$M$3),IF(P567&gt;=2,$P$3),IF(S567&gt;=2,$S$3),IF(V567&gt;=2,$V$3),IF(Y567&gt;=2,$Y$3),IF(AB567&gt;=2,$AB$3),IF(AE567&gt;=2,$AE$3),IF(AH567&gt;=2,$AH$3),IF(AK567&gt;=2,$AK$3))))),"")</f>
        <v/>
      </c>
      <c r="AO567" s="2" t="str">
        <f>IF(AM567="3E","3E",IF(COUNT($A567)=0,"",IF(COUNT(AK567)=0,"I",LOOKUP(AM567,{0,2,2.25,2.5,2.75,3,3.25,3.5,3.75,4},{"F","D","C","C+","B-","B","B+","A-","A","A+"}))))</f>
        <v/>
      </c>
      <c r="AP567" s="2" t="str">
        <f>IF(AM567="3E","3E",IF(OR(COUNT($A567)=0,COUNT(W567)=0),"",IF(AND(Y567&gt;=2,AM567&gt;=2,AN567&gt;=28),"PASS","FAIL")))</f>
        <v/>
      </c>
      <c r="AQ567" s="2" t="str">
        <f>IF(COUNT($A567)=0,"",IF(AP567="3E","3E",IF(AP567="PASS",CONCATENATE(IF(N(D567)&lt;2,"411F,",""),IF(N(G567)&lt;2,"412F,",""),IF(N(J567)&lt;2,"413F,",""),IF(N(M567)&lt;2,"421F,",""),IF(N(P567)&lt;2,"422F,",""),IF(N(S567)&lt;2,"423F,",""),IF(N(AB567)&lt;2,"431F,",""),IF(N(AE567)&lt;2,"432F,",""),IF(N(AH567)&lt;2,"433F,","")),"")))</f>
        <v/>
      </c>
      <c r="AR567" s="6" t="str">
        <f t="shared" si="9"/>
        <v/>
      </c>
    </row>
    <row r="568" spans="1:44" ht="18.95" customHeight="1" x14ac:dyDescent="0.25">
      <c r="A568" s="93" t="str">
        <f>IF(DR!$B570="","",DR!$B570)</f>
        <v/>
      </c>
      <c r="B568" s="5" t="str">
        <f>IF(COUNT($A568)=0,"",IF($A568&lt;&gt;DR!$B570,"ERR",DR!J570))</f>
        <v/>
      </c>
      <c r="C568" s="2" t="str">
        <f>IF(COUNT($A568)=0,"",IF(B568="3E","3E",IF(B568="","I",LOOKUP(B568/D$2,{0,0.4,0.45,0.5,0.55,0.6,0.65,0.7,0.75,0.8,1},{"F","D","C","C+","B-","B","B+","A-","A","A+"}))))</f>
        <v/>
      </c>
      <c r="D568" s="99" t="str">
        <f>IF(COUNT($A568)=0,"",IF(B568="","--",IF(B568="3E","3E",LOOKUP(B568/D$2,{0,0.4,0.45,0.5,0.55,0.6,0.65,0.7,0.75,0.8,1},{0,2,2.25,2.5,2.75,3,3.25,3.5,3.75,4}))))</f>
        <v/>
      </c>
      <c r="E568" s="5" t="str">
        <f>IF(COUNT($A568)=0,"",IF($A568&lt;&gt;DR!$B570,"ERR",DR!R570))</f>
        <v/>
      </c>
      <c r="F568" s="2" t="str">
        <f>IF(COUNT($A568)=0,"",IF(E568="3E","3E",IF(E568="","I",LOOKUP(E568/G$2,{0,0.4,0.45,0.5,0.55,0.6,0.65,0.7,0.75,0.8,1},{"F","D","C","C+","B-","B","B+","A-","A","A+"}))))</f>
        <v/>
      </c>
      <c r="G568" s="99" t="str">
        <f>IF(COUNT($A568)=0,"",IF(E568="","--",IF(E568="3E","3E",LOOKUP(E568/G$2,{0,0.4,0.45,0.5,0.55,0.6,0.65,0.7,0.75,0.8,1},{0,2,2.25,2.5,2.75,3,3.25,3.5,3.75,4}))))</f>
        <v/>
      </c>
      <c r="H568" s="5" t="str">
        <f>IF(COUNT($A568)=0,"",IF($A568&lt;&gt;DR!$B570,"ERR",DR!Z570))</f>
        <v/>
      </c>
      <c r="I568" s="2" t="str">
        <f>IF(COUNT($A568)=0,"",IF(H568="3E","3E",IF(H568="","I",LOOKUP(H568/J$2,{0,0.4,0.45,0.5,0.55,0.6,0.65,0.7,0.75,0.8,1},{"F","D","C","C+","B-","B","B+","A-","A","A+"}))))</f>
        <v/>
      </c>
      <c r="J568" s="99" t="str">
        <f>IF(COUNT($A568)=0,"",IF(H568="","--",IF(H568="3E","3E",LOOKUP(H568/J$2,{0,0.4,0.45,0.5,0.55,0.6,0.65,0.7,0.75,0.8,1},{0,2,2.25,2.5,2.75,3,3.25,3.5,3.75,4}))))</f>
        <v/>
      </c>
      <c r="K568" s="5" t="str">
        <f>IF(COUNT($A568)=0,"",IF($A568&lt;&gt;DR!$B570,"ERR",DR!AH570))</f>
        <v/>
      </c>
      <c r="L568" s="2" t="str">
        <f>IF(COUNT($A568)=0,"",IF(K568="3E","3E",IF(K568="","I",LOOKUP(K568/M$2,{0,0.4,0.45,0.5,0.55,0.6,0.65,0.7,0.75,0.8,1},{"F","D","C","C+","B-","B","B+","A-","A","A+"}))))</f>
        <v/>
      </c>
      <c r="M568" s="99" t="str">
        <f>IF(COUNT($A568)=0,"",IF(K568="","--",IF(K568="3E","3E",LOOKUP(K568/M$2,{0,0.4,0.45,0.5,0.55,0.6,0.65,0.7,0.75,0.8,1},{0,2,2.25,2.5,2.75,3,3.25,3.5,3.75,4}))))</f>
        <v/>
      </c>
      <c r="N568" s="5" t="str">
        <f>IF(COUNT($A568)=0,"",IF($A568&lt;&gt;DR!$B570,"ERR",DR!AP570))</f>
        <v/>
      </c>
      <c r="O568" s="2" t="str">
        <f>IF(COUNT($A568)=0,"",IF(N568="3E","3E",IF(N568="","I",LOOKUP(N568/P$2,{0,0.4,0.45,0.5,0.55,0.6,0.65,0.7,0.75,0.8,1},{"F","D","C","C+","B-","B","B+","A-","A","A+"}))))</f>
        <v/>
      </c>
      <c r="P568" s="99" t="str">
        <f>IF(COUNT($A568)=0,"",IF(N568="","--",IF(N568="3E","3E",LOOKUP(N568/P$2,{0,0.4,0.45,0.5,0.55,0.6,0.65,0.7,0.75,0.8,1},{0,2,2.25,2.5,2.75,3,3.25,3.5,3.75,4}))))</f>
        <v/>
      </c>
      <c r="Q568" s="5" t="str">
        <f>IF(COUNT($A568)=0,"",IF($A568&lt;&gt;DR!$B570,"ERR",DR!AX570))</f>
        <v/>
      </c>
      <c r="R568" s="2" t="str">
        <f>IF(COUNT($A568)=0,"",IF(Q568="3E","3E",IF(Q568="","I",LOOKUP(Q568/S$2,{0,0.4,0.45,0.5,0.55,0.6,0.65,0.7,0.75,0.8,1},{"F","D","C","C+","B-","B","B+","A-","A","A+"}))))</f>
        <v/>
      </c>
      <c r="S568" s="99" t="str">
        <f>IF(COUNT($A568)=0,"",IF(Q568="","--",IF(Q568="3E","3E",LOOKUP(Q568/S$2,{0,0.4,0.45,0.5,0.55,0.6,0.65,0.7,0.75,0.8,1},{0,2,2.25,2.5,2.75,3,3.25,3.5,3.75,4}))))</f>
        <v/>
      </c>
      <c r="T568" s="5" t="str">
        <f>IF(OR(COUNT($A568)=0,DR!BZ570=""),"",IF($A568&lt;&gt;DR!$B570,"ERR",DR!BZ570))</f>
        <v/>
      </c>
      <c r="U568" s="2" t="str">
        <f>IF(COUNT($A568)=0,"",IF(T568="3E","3E",IF(T568="","I",LOOKUP(T568/V$2,{0,0.4,0.45,0.5,0.55,0.6,0.65,0.7,0.75,0.8,1},{"F","D","C","C+","B-","B","B+","A-","A","A+"}))))</f>
        <v/>
      </c>
      <c r="V568" s="99" t="str">
        <f>IF(COUNT($A568)=0,"",IF(T568="","--",IF(T568="3E","3E",LOOKUP(T568/V$2,{0,0.4,0.45,0.5,0.55,0.6,0.65,0.7,0.75,0.8,1},{0,2,2.25,2.5,2.75,3,3.25,3.5,3.75,4}))))</f>
        <v/>
      </c>
      <c r="W568" s="5" t="str">
        <f>IF(COUNT($A568)=0,"",IF($A568&lt;&gt;DR!$B570,"ERR",IF(DR!$A570="IM",DR!CL570,DR!CK570)))</f>
        <v/>
      </c>
      <c r="X568" s="2" t="str">
        <f>IF(COUNT($A568)=0,"",IF(W568="3E","3E",IF(W568="","I",LOOKUP(W568/Y$2,{0,0.4,0.45,0.5,0.55,0.6,0.65,0.7,0.75,0.8,1},{"F","D","C","C+","B-","B","B+","A-","A","A+"}))))</f>
        <v/>
      </c>
      <c r="Y568" s="99" t="str">
        <f>IF(COUNT($A568)=0,"",IF(W568="","--",IF(W568="3E","3E",LOOKUP(W568/Y$2,{0,0.4,0.45,0.5,0.55,0.6,0.65,0.7,0.75,0.8,1},{0,2,2.25,2.5,2.75,3,3.25,3.5,3.75,4}))))</f>
        <v/>
      </c>
      <c r="Z568" s="5" t="str">
        <f>IF(COUNT($A568)=0,"",IF($A568&lt;&gt;DR!$B570,"ERR",DR!BF570))</f>
        <v/>
      </c>
      <c r="AA568" s="2" t="str">
        <f>IF(COUNT($A568)=0,"",IF(Z568="3E","3E",IF(Z568="","I",LOOKUP(Z568/AB$2,{0,0.4,0.45,0.5,0.55,0.6,0.65,0.7,0.75,0.8,1},{"F","D","C","C+","B-","B","B+","A-","A","A+"}))))</f>
        <v/>
      </c>
      <c r="AB568" s="99" t="str">
        <f>IF(COUNT($A568)=0,"",IF(Z568="","--",IF(Z568="3E","3E",LOOKUP(Z568/AB$2,{0,0.4,0.45,0.5,0.55,0.6,0.65,0.7,0.75,0.8,1},{0,2,2.25,2.5,2.75,3,3.25,3.5,3.75,4}))))</f>
        <v/>
      </c>
      <c r="AC568" s="5" t="str">
        <f>IF(COUNT($A568)=0,"",IF($A568&lt;&gt;DR!$B570,"ERR",DR!BG570))</f>
        <v/>
      </c>
      <c r="AD568" s="2" t="str">
        <f>IF(COUNT($A568)=0,"",IF(AC568="3E","3E",IF(AC568="","I",LOOKUP(AC568/AE$2,{0,0.4,0.45,0.5,0.55,0.6,0.65,0.7,0.75,0.8,1},{"F","D","C","C+","B-","B","B+","A-","A","A+"}))))</f>
        <v/>
      </c>
      <c r="AE568" s="99" t="str">
        <f>IF(COUNT($A568)=0,"",IF(AC568="","--",IF(AC568="3E","3E",LOOKUP(AC568/AE$2,{0,0.4,0.45,0.5,0.55,0.6,0.65,0.7,0.75,0.8,1},{0,2,2.25,2.5,2.75,3,3.25,3.5,3.75,4}))))</f>
        <v/>
      </c>
      <c r="AF568" s="5" t="str">
        <f>IF(COUNT($A568)=0,"",IF($A568&lt;&gt;DR!$B570,"ERR",DR!BQ570))</f>
        <v/>
      </c>
      <c r="AG568" s="2" t="str">
        <f>IF(COUNT($A568)=0,"",IF(AF568="3E","3E",IF(AF568="","I",LOOKUP(AF568/AH$2,{0,0.4,0.45,0.5,0.55,0.6,0.65,0.7,0.75,0.8,1},{"F","D","C","C+","B-","B","B+","A-","A","A+"}))))</f>
        <v/>
      </c>
      <c r="AH568" s="99" t="str">
        <f>IF(COUNT($A568)=0,"",IF(AF568="","--",IF(AF568="3E","3E",LOOKUP(AF568/AH$2,{0,0.4,0.45,0.5,0.55,0.6,0.65,0.7,0.75,0.8,1},{0,2,2.25,2.5,2.75,3,3.25,3.5,3.75,4}))))</f>
        <v/>
      </c>
      <c r="AI568" s="5" t="str">
        <f>IF(COUNT($A568)=0,"",IF($A568&lt;&gt;DR!$B570,"ERR",DR!BY570))</f>
        <v/>
      </c>
      <c r="AJ568" s="2" t="str">
        <f>IF(COUNT($A568)=0,"",IF(AI568="3E","3E",IF(AI568="","I",LOOKUP(AI568/AK$2,{0,0.4,0.45,0.5,0.55,0.6,0.65,0.7,0.75,0.8,1},{"F","D","C","C+","B-","B","B+","A-","A","A+"}))))</f>
        <v/>
      </c>
      <c r="AK568" s="103" t="str">
        <f>IF(COUNT($A568)=0,"",IF(AI568="","--",IF(AI568="3E","3E",LOOKUP(AI568/AK$2,{0,0.4,0.45,0.5,0.55,0.6,0.65,0.7,0.75,0.8,1},{0,2,2.25,2.5,2.75,3,3.25,3.5,3.75,4}))))</f>
        <v/>
      </c>
      <c r="AL568" s="94" t="str">
        <f>IFERROR(IF(COUNT($A568)=0,"",IF(COUNT(W568)=0,"--",IF(COUNTIF(B568:AK568,"3E")&gt;0,"3E",SUM(IF(D568&gt;=2,D568*$D$3),IF(G568&gt;=2,G568*$G$3),IF(J568&gt;=2,J568*$J$3),IF(M568&gt;=2,M568*$M$3),IF(P568&gt;=2,P568*$P$3),IF(S568&gt;=2,S568*$S$3),IF(V568&gt;=2,V568*$V$3),IF(Y568&gt;=2,Y568*$Y$3),IF(AB568&gt;=2,AB568*$AB$3),IF(AE568&gt;=2,AE568*$AE$3),IF(AH568&gt;=2,AH568*$AH$3),IF(AK568&gt;=2,AK568*$AK$3))))),"")</f>
        <v/>
      </c>
      <c r="AM568" s="4" t="str">
        <f>IF(COUNT($A568)=0,"",IF(COUNT(W568)=0,"--",IF(COUNTIF(B568:Y568,"3E")&gt;0,"3E",TRUNC(SUM(IF(N(D568)&gt;=2,D$3*D568,0),IF(N(G568)&gt;=2,G$3*G568,0),IF(N(J568)&gt;=2,J$3*J568,0),IF(N(M568)&gt;=2,M$3*M568,0),IF(N(P568)&gt;=2,P$3*P568,0),IF(N(S568)&gt;=2,S$3*S568,0),IF(N(AB568)&gt;=2,AB$3*AB568,0),IF(N(AE568)&gt;=2,AE$3*AE568,0),IF(N(AH568)&gt;=2,AH$3*AH568,0),IF(N(V568)&gt;=2,V$3*V568,0),IF(N(Y568)&gt;=2,Y$3*Y568,0))/TCP,3))))</f>
        <v/>
      </c>
      <c r="AN568" s="2" t="str">
        <f>IFERROR(IF(COUNT($A568)=0,"",IF(COUNT(W568)=0,"--",IF(COUNTIF(B568:AK568,"3E")&gt;0,"3E",SUM(IF(D568&gt;=2,$D$3),IF(G568&gt;=2,$G$3),IF(J568&gt;=2,$J$3),IF(M568&gt;=2,$M$3),IF(P568&gt;=2,$P$3),IF(S568&gt;=2,$S$3),IF(V568&gt;=2,$V$3),IF(Y568&gt;=2,$Y$3),IF(AB568&gt;=2,$AB$3),IF(AE568&gt;=2,$AE$3),IF(AH568&gt;=2,$AH$3),IF(AK568&gt;=2,$AK$3))))),"")</f>
        <v/>
      </c>
      <c r="AO568" s="2" t="str">
        <f>IF(AM568="3E","3E",IF(COUNT($A568)=0,"",IF(COUNT(AK568)=0,"I",LOOKUP(AM568,{0,2,2.25,2.5,2.75,3,3.25,3.5,3.75,4},{"F","D","C","C+","B-","B","B+","A-","A","A+"}))))</f>
        <v/>
      </c>
      <c r="AP568" s="2" t="str">
        <f>IF(AM568="3E","3E",IF(OR(COUNT($A568)=0,COUNT(W568)=0),"",IF(AND(Y568&gt;=2,AM568&gt;=2,AN568&gt;=28),"PASS","FAIL")))</f>
        <v/>
      </c>
      <c r="AQ568" s="2" t="str">
        <f>IF(COUNT($A568)=0,"",IF(AP568="3E","3E",IF(AP568="PASS",CONCATENATE(IF(N(D568)&lt;2,"411F,",""),IF(N(G568)&lt;2,"412F,",""),IF(N(J568)&lt;2,"413F,",""),IF(N(M568)&lt;2,"421F,",""),IF(N(P568)&lt;2,"422F,",""),IF(N(S568)&lt;2,"423F,",""),IF(N(AB568)&lt;2,"431F,",""),IF(N(AE568)&lt;2,"432F,",""),IF(N(AH568)&lt;2,"433F,","")),"")))</f>
        <v/>
      </c>
      <c r="AR568" s="6" t="str">
        <f t="shared" si="9"/>
        <v/>
      </c>
    </row>
    <row r="569" spans="1:44" ht="18.95" customHeight="1" x14ac:dyDescent="0.25">
      <c r="A569" s="93" t="str">
        <f>IF(DR!$B571="","",DR!$B571)</f>
        <v/>
      </c>
      <c r="B569" s="5" t="str">
        <f>IF(COUNT($A569)=0,"",IF($A569&lt;&gt;DR!$B571,"ERR",DR!J571))</f>
        <v/>
      </c>
      <c r="C569" s="2" t="str">
        <f>IF(COUNT($A569)=0,"",IF(B569="3E","3E",IF(B569="","I",LOOKUP(B569/D$2,{0,0.4,0.45,0.5,0.55,0.6,0.65,0.7,0.75,0.8,1},{"F","D","C","C+","B-","B","B+","A-","A","A+"}))))</f>
        <v/>
      </c>
      <c r="D569" s="99" t="str">
        <f>IF(COUNT($A569)=0,"",IF(B569="","--",IF(B569="3E","3E",LOOKUP(B569/D$2,{0,0.4,0.45,0.5,0.55,0.6,0.65,0.7,0.75,0.8,1},{0,2,2.25,2.5,2.75,3,3.25,3.5,3.75,4}))))</f>
        <v/>
      </c>
      <c r="E569" s="5" t="str">
        <f>IF(COUNT($A569)=0,"",IF($A569&lt;&gt;DR!$B571,"ERR",DR!R571))</f>
        <v/>
      </c>
      <c r="F569" s="2" t="str">
        <f>IF(COUNT($A569)=0,"",IF(E569="3E","3E",IF(E569="","I",LOOKUP(E569/G$2,{0,0.4,0.45,0.5,0.55,0.6,0.65,0.7,0.75,0.8,1},{"F","D","C","C+","B-","B","B+","A-","A","A+"}))))</f>
        <v/>
      </c>
      <c r="G569" s="99" t="str">
        <f>IF(COUNT($A569)=0,"",IF(E569="","--",IF(E569="3E","3E",LOOKUP(E569/G$2,{0,0.4,0.45,0.5,0.55,0.6,0.65,0.7,0.75,0.8,1},{0,2,2.25,2.5,2.75,3,3.25,3.5,3.75,4}))))</f>
        <v/>
      </c>
      <c r="H569" s="5" t="str">
        <f>IF(COUNT($A569)=0,"",IF($A569&lt;&gt;DR!$B571,"ERR",DR!Z571))</f>
        <v/>
      </c>
      <c r="I569" s="2" t="str">
        <f>IF(COUNT($A569)=0,"",IF(H569="3E","3E",IF(H569="","I",LOOKUP(H569/J$2,{0,0.4,0.45,0.5,0.55,0.6,0.65,0.7,0.75,0.8,1},{"F","D","C","C+","B-","B","B+","A-","A","A+"}))))</f>
        <v/>
      </c>
      <c r="J569" s="99" t="str">
        <f>IF(COUNT($A569)=0,"",IF(H569="","--",IF(H569="3E","3E",LOOKUP(H569/J$2,{0,0.4,0.45,0.5,0.55,0.6,0.65,0.7,0.75,0.8,1},{0,2,2.25,2.5,2.75,3,3.25,3.5,3.75,4}))))</f>
        <v/>
      </c>
      <c r="K569" s="5" t="str">
        <f>IF(COUNT($A569)=0,"",IF($A569&lt;&gt;DR!$B571,"ERR",DR!AH571))</f>
        <v/>
      </c>
      <c r="L569" s="2" t="str">
        <f>IF(COUNT($A569)=0,"",IF(K569="3E","3E",IF(K569="","I",LOOKUP(K569/M$2,{0,0.4,0.45,0.5,0.55,0.6,0.65,0.7,0.75,0.8,1},{"F","D","C","C+","B-","B","B+","A-","A","A+"}))))</f>
        <v/>
      </c>
      <c r="M569" s="99" t="str">
        <f>IF(COUNT($A569)=0,"",IF(K569="","--",IF(K569="3E","3E",LOOKUP(K569/M$2,{0,0.4,0.45,0.5,0.55,0.6,0.65,0.7,0.75,0.8,1},{0,2,2.25,2.5,2.75,3,3.25,3.5,3.75,4}))))</f>
        <v/>
      </c>
      <c r="N569" s="5" t="str">
        <f>IF(COUNT($A569)=0,"",IF($A569&lt;&gt;DR!$B571,"ERR",DR!AP571))</f>
        <v/>
      </c>
      <c r="O569" s="2" t="str">
        <f>IF(COUNT($A569)=0,"",IF(N569="3E","3E",IF(N569="","I",LOOKUP(N569/P$2,{0,0.4,0.45,0.5,0.55,0.6,0.65,0.7,0.75,0.8,1},{"F","D","C","C+","B-","B","B+","A-","A","A+"}))))</f>
        <v/>
      </c>
      <c r="P569" s="99" t="str">
        <f>IF(COUNT($A569)=0,"",IF(N569="","--",IF(N569="3E","3E",LOOKUP(N569/P$2,{0,0.4,0.45,0.5,0.55,0.6,0.65,0.7,0.75,0.8,1},{0,2,2.25,2.5,2.75,3,3.25,3.5,3.75,4}))))</f>
        <v/>
      </c>
      <c r="Q569" s="5" t="str">
        <f>IF(COUNT($A569)=0,"",IF($A569&lt;&gt;DR!$B571,"ERR",DR!AX571))</f>
        <v/>
      </c>
      <c r="R569" s="2" t="str">
        <f>IF(COUNT($A569)=0,"",IF(Q569="3E","3E",IF(Q569="","I",LOOKUP(Q569/S$2,{0,0.4,0.45,0.5,0.55,0.6,0.65,0.7,0.75,0.8,1},{"F","D","C","C+","B-","B","B+","A-","A","A+"}))))</f>
        <v/>
      </c>
      <c r="S569" s="99" t="str">
        <f>IF(COUNT($A569)=0,"",IF(Q569="","--",IF(Q569="3E","3E",LOOKUP(Q569/S$2,{0,0.4,0.45,0.5,0.55,0.6,0.65,0.7,0.75,0.8,1},{0,2,2.25,2.5,2.75,3,3.25,3.5,3.75,4}))))</f>
        <v/>
      </c>
      <c r="T569" s="5" t="str">
        <f>IF(OR(COUNT($A569)=0,DR!BZ571=""),"",IF($A569&lt;&gt;DR!$B571,"ERR",DR!BZ571))</f>
        <v/>
      </c>
      <c r="U569" s="2" t="str">
        <f>IF(COUNT($A569)=0,"",IF(T569="3E","3E",IF(T569="","I",LOOKUP(T569/V$2,{0,0.4,0.45,0.5,0.55,0.6,0.65,0.7,0.75,0.8,1},{"F","D","C","C+","B-","B","B+","A-","A","A+"}))))</f>
        <v/>
      </c>
      <c r="V569" s="99" t="str">
        <f>IF(COUNT($A569)=0,"",IF(T569="","--",IF(T569="3E","3E",LOOKUP(T569/V$2,{0,0.4,0.45,0.5,0.55,0.6,0.65,0.7,0.75,0.8,1},{0,2,2.25,2.5,2.75,3,3.25,3.5,3.75,4}))))</f>
        <v/>
      </c>
      <c r="W569" s="5" t="str">
        <f>IF(COUNT($A569)=0,"",IF($A569&lt;&gt;DR!$B571,"ERR",IF(DR!$A571="IM",DR!CL571,DR!CK571)))</f>
        <v/>
      </c>
      <c r="X569" s="2" t="str">
        <f>IF(COUNT($A569)=0,"",IF(W569="3E","3E",IF(W569="","I",LOOKUP(W569/Y$2,{0,0.4,0.45,0.5,0.55,0.6,0.65,0.7,0.75,0.8,1},{"F","D","C","C+","B-","B","B+","A-","A","A+"}))))</f>
        <v/>
      </c>
      <c r="Y569" s="99" t="str">
        <f>IF(COUNT($A569)=0,"",IF(W569="","--",IF(W569="3E","3E",LOOKUP(W569/Y$2,{0,0.4,0.45,0.5,0.55,0.6,0.65,0.7,0.75,0.8,1},{0,2,2.25,2.5,2.75,3,3.25,3.5,3.75,4}))))</f>
        <v/>
      </c>
      <c r="Z569" s="5" t="str">
        <f>IF(COUNT($A569)=0,"",IF($A569&lt;&gt;DR!$B571,"ERR",DR!BF571))</f>
        <v/>
      </c>
      <c r="AA569" s="2" t="str">
        <f>IF(COUNT($A569)=0,"",IF(Z569="3E","3E",IF(Z569="","I",LOOKUP(Z569/AB$2,{0,0.4,0.45,0.5,0.55,0.6,0.65,0.7,0.75,0.8,1},{"F","D","C","C+","B-","B","B+","A-","A","A+"}))))</f>
        <v/>
      </c>
      <c r="AB569" s="99" t="str">
        <f>IF(COUNT($A569)=0,"",IF(Z569="","--",IF(Z569="3E","3E",LOOKUP(Z569/AB$2,{0,0.4,0.45,0.5,0.55,0.6,0.65,0.7,0.75,0.8,1},{0,2,2.25,2.5,2.75,3,3.25,3.5,3.75,4}))))</f>
        <v/>
      </c>
      <c r="AC569" s="5" t="str">
        <f>IF(COUNT($A569)=0,"",IF($A569&lt;&gt;DR!$B571,"ERR",DR!BG571))</f>
        <v/>
      </c>
      <c r="AD569" s="2" t="str">
        <f>IF(COUNT($A569)=0,"",IF(AC569="3E","3E",IF(AC569="","I",LOOKUP(AC569/AE$2,{0,0.4,0.45,0.5,0.55,0.6,0.65,0.7,0.75,0.8,1},{"F","D","C","C+","B-","B","B+","A-","A","A+"}))))</f>
        <v/>
      </c>
      <c r="AE569" s="99" t="str">
        <f>IF(COUNT($A569)=0,"",IF(AC569="","--",IF(AC569="3E","3E",LOOKUP(AC569/AE$2,{0,0.4,0.45,0.5,0.55,0.6,0.65,0.7,0.75,0.8,1},{0,2,2.25,2.5,2.75,3,3.25,3.5,3.75,4}))))</f>
        <v/>
      </c>
      <c r="AF569" s="5" t="str">
        <f>IF(COUNT($A569)=0,"",IF($A569&lt;&gt;DR!$B571,"ERR",DR!BQ571))</f>
        <v/>
      </c>
      <c r="AG569" s="2" t="str">
        <f>IF(COUNT($A569)=0,"",IF(AF569="3E","3E",IF(AF569="","I",LOOKUP(AF569/AH$2,{0,0.4,0.45,0.5,0.55,0.6,0.65,0.7,0.75,0.8,1},{"F","D","C","C+","B-","B","B+","A-","A","A+"}))))</f>
        <v/>
      </c>
      <c r="AH569" s="99" t="str">
        <f>IF(COUNT($A569)=0,"",IF(AF569="","--",IF(AF569="3E","3E",LOOKUP(AF569/AH$2,{0,0.4,0.45,0.5,0.55,0.6,0.65,0.7,0.75,0.8,1},{0,2,2.25,2.5,2.75,3,3.25,3.5,3.75,4}))))</f>
        <v/>
      </c>
      <c r="AI569" s="5" t="str">
        <f>IF(COUNT($A569)=0,"",IF($A569&lt;&gt;DR!$B571,"ERR",DR!BY571))</f>
        <v/>
      </c>
      <c r="AJ569" s="2" t="str">
        <f>IF(COUNT($A569)=0,"",IF(AI569="3E","3E",IF(AI569="","I",LOOKUP(AI569/AK$2,{0,0.4,0.45,0.5,0.55,0.6,0.65,0.7,0.75,0.8,1},{"F","D","C","C+","B-","B","B+","A-","A","A+"}))))</f>
        <v/>
      </c>
      <c r="AK569" s="103" t="str">
        <f>IF(COUNT($A569)=0,"",IF(AI569="","--",IF(AI569="3E","3E",LOOKUP(AI569/AK$2,{0,0.4,0.45,0.5,0.55,0.6,0.65,0.7,0.75,0.8,1},{0,2,2.25,2.5,2.75,3,3.25,3.5,3.75,4}))))</f>
        <v/>
      </c>
      <c r="AL569" s="94" t="str">
        <f>IFERROR(IF(COUNT($A569)=0,"",IF(COUNT(W569)=0,"--",IF(COUNTIF(B569:AK569,"3E")&gt;0,"3E",SUM(IF(D569&gt;=2,D569*$D$3),IF(G569&gt;=2,G569*$G$3),IF(J569&gt;=2,J569*$J$3),IF(M569&gt;=2,M569*$M$3),IF(P569&gt;=2,P569*$P$3),IF(S569&gt;=2,S569*$S$3),IF(V569&gt;=2,V569*$V$3),IF(Y569&gt;=2,Y569*$Y$3),IF(AB569&gt;=2,AB569*$AB$3),IF(AE569&gt;=2,AE569*$AE$3),IF(AH569&gt;=2,AH569*$AH$3),IF(AK569&gt;=2,AK569*$AK$3))))),"")</f>
        <v/>
      </c>
      <c r="AM569" s="4" t="str">
        <f>IF(COUNT($A569)=0,"",IF(COUNT(W569)=0,"--",IF(COUNTIF(B569:Y569,"3E")&gt;0,"3E",TRUNC(SUM(IF(N(D569)&gt;=2,D$3*D569,0),IF(N(G569)&gt;=2,G$3*G569,0),IF(N(J569)&gt;=2,J$3*J569,0),IF(N(M569)&gt;=2,M$3*M569,0),IF(N(P569)&gt;=2,P$3*P569,0),IF(N(S569)&gt;=2,S$3*S569,0),IF(N(AB569)&gt;=2,AB$3*AB569,0),IF(N(AE569)&gt;=2,AE$3*AE569,0),IF(N(AH569)&gt;=2,AH$3*AH569,0),IF(N(V569)&gt;=2,V$3*V569,0),IF(N(Y569)&gt;=2,Y$3*Y569,0))/TCP,3))))</f>
        <v/>
      </c>
      <c r="AN569" s="2" t="str">
        <f>IFERROR(IF(COUNT($A569)=0,"",IF(COUNT(W569)=0,"--",IF(COUNTIF(B569:AK569,"3E")&gt;0,"3E",SUM(IF(D569&gt;=2,$D$3),IF(G569&gt;=2,$G$3),IF(J569&gt;=2,$J$3),IF(M569&gt;=2,$M$3),IF(P569&gt;=2,$P$3),IF(S569&gt;=2,$S$3),IF(V569&gt;=2,$V$3),IF(Y569&gt;=2,$Y$3),IF(AB569&gt;=2,$AB$3),IF(AE569&gt;=2,$AE$3),IF(AH569&gt;=2,$AH$3),IF(AK569&gt;=2,$AK$3))))),"")</f>
        <v/>
      </c>
      <c r="AO569" s="2" t="str">
        <f>IF(AM569="3E","3E",IF(COUNT($A569)=0,"",IF(COUNT(AK569)=0,"I",LOOKUP(AM569,{0,2,2.25,2.5,2.75,3,3.25,3.5,3.75,4},{"F","D","C","C+","B-","B","B+","A-","A","A+"}))))</f>
        <v/>
      </c>
      <c r="AP569" s="2" t="str">
        <f>IF(AM569="3E","3E",IF(OR(COUNT($A569)=0,COUNT(W569)=0),"",IF(AND(Y569&gt;=2,AM569&gt;=2,AN569&gt;=28),"PASS","FAIL")))</f>
        <v/>
      </c>
      <c r="AQ569" s="2" t="str">
        <f>IF(COUNT($A569)=0,"",IF(AP569="3E","3E",IF(AP569="PASS",CONCATENATE(IF(N(D569)&lt;2,"411F,",""),IF(N(G569)&lt;2,"412F,",""),IF(N(J569)&lt;2,"413F,",""),IF(N(M569)&lt;2,"421F,",""),IF(N(P569)&lt;2,"422F,",""),IF(N(S569)&lt;2,"423F,",""),IF(N(AB569)&lt;2,"431F,",""),IF(N(AE569)&lt;2,"432F,",""),IF(N(AH569)&lt;2,"433F,","")),"")))</f>
        <v/>
      </c>
      <c r="AR569" s="6" t="str">
        <f t="shared" si="9"/>
        <v/>
      </c>
    </row>
    <row r="570" spans="1:44" ht="18.95" customHeight="1" x14ac:dyDescent="0.25">
      <c r="A570" s="93" t="str">
        <f>IF(DR!$B572="","",DR!$B572)</f>
        <v/>
      </c>
      <c r="B570" s="5" t="str">
        <f>IF(COUNT($A570)=0,"",IF($A570&lt;&gt;DR!$B572,"ERR",DR!J572))</f>
        <v/>
      </c>
      <c r="C570" s="2" t="str">
        <f>IF(COUNT($A570)=0,"",IF(B570="3E","3E",IF(B570="","I",LOOKUP(B570/D$2,{0,0.4,0.45,0.5,0.55,0.6,0.65,0.7,0.75,0.8,1},{"F","D","C","C+","B-","B","B+","A-","A","A+"}))))</f>
        <v/>
      </c>
      <c r="D570" s="99" t="str">
        <f>IF(COUNT($A570)=0,"",IF(B570="","--",IF(B570="3E","3E",LOOKUP(B570/D$2,{0,0.4,0.45,0.5,0.55,0.6,0.65,0.7,0.75,0.8,1},{0,2,2.25,2.5,2.75,3,3.25,3.5,3.75,4}))))</f>
        <v/>
      </c>
      <c r="E570" s="5" t="str">
        <f>IF(COUNT($A570)=0,"",IF($A570&lt;&gt;DR!$B572,"ERR",DR!R572))</f>
        <v/>
      </c>
      <c r="F570" s="2" t="str">
        <f>IF(COUNT($A570)=0,"",IF(E570="3E","3E",IF(E570="","I",LOOKUP(E570/G$2,{0,0.4,0.45,0.5,0.55,0.6,0.65,0.7,0.75,0.8,1},{"F","D","C","C+","B-","B","B+","A-","A","A+"}))))</f>
        <v/>
      </c>
      <c r="G570" s="99" t="str">
        <f>IF(COUNT($A570)=0,"",IF(E570="","--",IF(E570="3E","3E",LOOKUP(E570/G$2,{0,0.4,0.45,0.5,0.55,0.6,0.65,0.7,0.75,0.8,1},{0,2,2.25,2.5,2.75,3,3.25,3.5,3.75,4}))))</f>
        <v/>
      </c>
      <c r="H570" s="5" t="str">
        <f>IF(COUNT($A570)=0,"",IF($A570&lt;&gt;DR!$B572,"ERR",DR!Z572))</f>
        <v/>
      </c>
      <c r="I570" s="2" t="str">
        <f>IF(COUNT($A570)=0,"",IF(H570="3E","3E",IF(H570="","I",LOOKUP(H570/J$2,{0,0.4,0.45,0.5,0.55,0.6,0.65,0.7,0.75,0.8,1},{"F","D","C","C+","B-","B","B+","A-","A","A+"}))))</f>
        <v/>
      </c>
      <c r="J570" s="99" t="str">
        <f>IF(COUNT($A570)=0,"",IF(H570="","--",IF(H570="3E","3E",LOOKUP(H570/J$2,{0,0.4,0.45,0.5,0.55,0.6,0.65,0.7,0.75,0.8,1},{0,2,2.25,2.5,2.75,3,3.25,3.5,3.75,4}))))</f>
        <v/>
      </c>
      <c r="K570" s="5" t="str">
        <f>IF(COUNT($A570)=0,"",IF($A570&lt;&gt;DR!$B572,"ERR",DR!AH572))</f>
        <v/>
      </c>
      <c r="L570" s="2" t="str">
        <f>IF(COUNT($A570)=0,"",IF(K570="3E","3E",IF(K570="","I",LOOKUP(K570/M$2,{0,0.4,0.45,0.5,0.55,0.6,0.65,0.7,0.75,0.8,1},{"F","D","C","C+","B-","B","B+","A-","A","A+"}))))</f>
        <v/>
      </c>
      <c r="M570" s="99" t="str">
        <f>IF(COUNT($A570)=0,"",IF(K570="","--",IF(K570="3E","3E",LOOKUP(K570/M$2,{0,0.4,0.45,0.5,0.55,0.6,0.65,0.7,0.75,0.8,1},{0,2,2.25,2.5,2.75,3,3.25,3.5,3.75,4}))))</f>
        <v/>
      </c>
      <c r="N570" s="5" t="str">
        <f>IF(COUNT($A570)=0,"",IF($A570&lt;&gt;DR!$B572,"ERR",DR!AP572))</f>
        <v/>
      </c>
      <c r="O570" s="2" t="str">
        <f>IF(COUNT($A570)=0,"",IF(N570="3E","3E",IF(N570="","I",LOOKUP(N570/P$2,{0,0.4,0.45,0.5,0.55,0.6,0.65,0.7,0.75,0.8,1},{"F","D","C","C+","B-","B","B+","A-","A","A+"}))))</f>
        <v/>
      </c>
      <c r="P570" s="99" t="str">
        <f>IF(COUNT($A570)=0,"",IF(N570="","--",IF(N570="3E","3E",LOOKUP(N570/P$2,{0,0.4,0.45,0.5,0.55,0.6,0.65,0.7,0.75,0.8,1},{0,2,2.25,2.5,2.75,3,3.25,3.5,3.75,4}))))</f>
        <v/>
      </c>
      <c r="Q570" s="5" t="str">
        <f>IF(COUNT($A570)=0,"",IF($A570&lt;&gt;DR!$B572,"ERR",DR!AX572))</f>
        <v/>
      </c>
      <c r="R570" s="2" t="str">
        <f>IF(COUNT($A570)=0,"",IF(Q570="3E","3E",IF(Q570="","I",LOOKUP(Q570/S$2,{0,0.4,0.45,0.5,0.55,0.6,0.65,0.7,0.75,0.8,1},{"F","D","C","C+","B-","B","B+","A-","A","A+"}))))</f>
        <v/>
      </c>
      <c r="S570" s="99" t="str">
        <f>IF(COUNT($A570)=0,"",IF(Q570="","--",IF(Q570="3E","3E",LOOKUP(Q570/S$2,{0,0.4,0.45,0.5,0.55,0.6,0.65,0.7,0.75,0.8,1},{0,2,2.25,2.5,2.75,3,3.25,3.5,3.75,4}))))</f>
        <v/>
      </c>
      <c r="T570" s="5" t="str">
        <f>IF(OR(COUNT($A570)=0,DR!BZ572=""),"",IF($A570&lt;&gt;DR!$B572,"ERR",DR!BZ572))</f>
        <v/>
      </c>
      <c r="U570" s="2" t="str">
        <f>IF(COUNT($A570)=0,"",IF(T570="3E","3E",IF(T570="","I",LOOKUP(T570/V$2,{0,0.4,0.45,0.5,0.55,0.6,0.65,0.7,0.75,0.8,1},{"F","D","C","C+","B-","B","B+","A-","A","A+"}))))</f>
        <v/>
      </c>
      <c r="V570" s="99" t="str">
        <f>IF(COUNT($A570)=0,"",IF(T570="","--",IF(T570="3E","3E",LOOKUP(T570/V$2,{0,0.4,0.45,0.5,0.55,0.6,0.65,0.7,0.75,0.8,1},{0,2,2.25,2.5,2.75,3,3.25,3.5,3.75,4}))))</f>
        <v/>
      </c>
      <c r="W570" s="5" t="str">
        <f>IF(COUNT($A570)=0,"",IF($A570&lt;&gt;DR!$B572,"ERR",IF(DR!$A572="IM",DR!CL572,DR!CK572)))</f>
        <v/>
      </c>
      <c r="X570" s="2" t="str">
        <f>IF(COUNT($A570)=0,"",IF(W570="3E","3E",IF(W570="","I",LOOKUP(W570/Y$2,{0,0.4,0.45,0.5,0.55,0.6,0.65,0.7,0.75,0.8,1},{"F","D","C","C+","B-","B","B+","A-","A","A+"}))))</f>
        <v/>
      </c>
      <c r="Y570" s="99" t="str">
        <f>IF(COUNT($A570)=0,"",IF(W570="","--",IF(W570="3E","3E",LOOKUP(W570/Y$2,{0,0.4,0.45,0.5,0.55,0.6,0.65,0.7,0.75,0.8,1},{0,2,2.25,2.5,2.75,3,3.25,3.5,3.75,4}))))</f>
        <v/>
      </c>
      <c r="Z570" s="5" t="str">
        <f>IF(COUNT($A570)=0,"",IF($A570&lt;&gt;DR!$B572,"ERR",DR!BF572))</f>
        <v/>
      </c>
      <c r="AA570" s="2" t="str">
        <f>IF(COUNT($A570)=0,"",IF(Z570="3E","3E",IF(Z570="","I",LOOKUP(Z570/AB$2,{0,0.4,0.45,0.5,0.55,0.6,0.65,0.7,0.75,0.8,1},{"F","D","C","C+","B-","B","B+","A-","A","A+"}))))</f>
        <v/>
      </c>
      <c r="AB570" s="99" t="str">
        <f>IF(COUNT($A570)=0,"",IF(Z570="","--",IF(Z570="3E","3E",LOOKUP(Z570/AB$2,{0,0.4,0.45,0.5,0.55,0.6,0.65,0.7,0.75,0.8,1},{0,2,2.25,2.5,2.75,3,3.25,3.5,3.75,4}))))</f>
        <v/>
      </c>
      <c r="AC570" s="5" t="str">
        <f>IF(COUNT($A570)=0,"",IF($A570&lt;&gt;DR!$B572,"ERR",DR!BG572))</f>
        <v/>
      </c>
      <c r="AD570" s="2" t="str">
        <f>IF(COUNT($A570)=0,"",IF(AC570="3E","3E",IF(AC570="","I",LOOKUP(AC570/AE$2,{0,0.4,0.45,0.5,0.55,0.6,0.65,0.7,0.75,0.8,1},{"F","D","C","C+","B-","B","B+","A-","A","A+"}))))</f>
        <v/>
      </c>
      <c r="AE570" s="99" t="str">
        <f>IF(COUNT($A570)=0,"",IF(AC570="","--",IF(AC570="3E","3E",LOOKUP(AC570/AE$2,{0,0.4,0.45,0.5,0.55,0.6,0.65,0.7,0.75,0.8,1},{0,2,2.25,2.5,2.75,3,3.25,3.5,3.75,4}))))</f>
        <v/>
      </c>
      <c r="AF570" s="5" t="str">
        <f>IF(COUNT($A570)=0,"",IF($A570&lt;&gt;DR!$B572,"ERR",DR!BQ572))</f>
        <v/>
      </c>
      <c r="AG570" s="2" t="str">
        <f>IF(COUNT($A570)=0,"",IF(AF570="3E","3E",IF(AF570="","I",LOOKUP(AF570/AH$2,{0,0.4,0.45,0.5,0.55,0.6,0.65,0.7,0.75,0.8,1},{"F","D","C","C+","B-","B","B+","A-","A","A+"}))))</f>
        <v/>
      </c>
      <c r="AH570" s="99" t="str">
        <f>IF(COUNT($A570)=0,"",IF(AF570="","--",IF(AF570="3E","3E",LOOKUP(AF570/AH$2,{0,0.4,0.45,0.5,0.55,0.6,0.65,0.7,0.75,0.8,1},{0,2,2.25,2.5,2.75,3,3.25,3.5,3.75,4}))))</f>
        <v/>
      </c>
      <c r="AI570" s="5" t="str">
        <f>IF(COUNT($A570)=0,"",IF($A570&lt;&gt;DR!$B572,"ERR",DR!BY572))</f>
        <v/>
      </c>
      <c r="AJ570" s="2" t="str">
        <f>IF(COUNT($A570)=0,"",IF(AI570="3E","3E",IF(AI570="","I",LOOKUP(AI570/AK$2,{0,0.4,0.45,0.5,0.55,0.6,0.65,0.7,0.75,0.8,1},{"F","D","C","C+","B-","B","B+","A-","A","A+"}))))</f>
        <v/>
      </c>
      <c r="AK570" s="103" t="str">
        <f>IF(COUNT($A570)=0,"",IF(AI570="","--",IF(AI570="3E","3E",LOOKUP(AI570/AK$2,{0,0.4,0.45,0.5,0.55,0.6,0.65,0.7,0.75,0.8,1},{0,2,2.25,2.5,2.75,3,3.25,3.5,3.75,4}))))</f>
        <v/>
      </c>
      <c r="AL570" s="94" t="str">
        <f>IFERROR(IF(COUNT($A570)=0,"",IF(COUNT(W570)=0,"--",IF(COUNTIF(B570:AK570,"3E")&gt;0,"3E",SUM(IF(D570&gt;=2,D570*$D$3),IF(G570&gt;=2,G570*$G$3),IF(J570&gt;=2,J570*$J$3),IF(M570&gt;=2,M570*$M$3),IF(P570&gt;=2,P570*$P$3),IF(S570&gt;=2,S570*$S$3),IF(V570&gt;=2,V570*$V$3),IF(Y570&gt;=2,Y570*$Y$3),IF(AB570&gt;=2,AB570*$AB$3),IF(AE570&gt;=2,AE570*$AE$3),IF(AH570&gt;=2,AH570*$AH$3),IF(AK570&gt;=2,AK570*$AK$3))))),"")</f>
        <v/>
      </c>
      <c r="AM570" s="4" t="str">
        <f>IF(COUNT($A570)=0,"",IF(COUNT(W570)=0,"--",IF(COUNTIF(B570:Y570,"3E")&gt;0,"3E",TRUNC(SUM(IF(N(D570)&gt;=2,D$3*D570,0),IF(N(G570)&gt;=2,G$3*G570,0),IF(N(J570)&gt;=2,J$3*J570,0),IF(N(M570)&gt;=2,M$3*M570,0),IF(N(P570)&gt;=2,P$3*P570,0),IF(N(S570)&gt;=2,S$3*S570,0),IF(N(AB570)&gt;=2,AB$3*AB570,0),IF(N(AE570)&gt;=2,AE$3*AE570,0),IF(N(AH570)&gt;=2,AH$3*AH570,0),IF(N(V570)&gt;=2,V$3*V570,0),IF(N(Y570)&gt;=2,Y$3*Y570,0))/TCP,3))))</f>
        <v/>
      </c>
      <c r="AN570" s="2" t="str">
        <f>IFERROR(IF(COUNT($A570)=0,"",IF(COUNT(W570)=0,"--",IF(COUNTIF(B570:AK570,"3E")&gt;0,"3E",SUM(IF(D570&gt;=2,$D$3),IF(G570&gt;=2,$G$3),IF(J570&gt;=2,$J$3),IF(M570&gt;=2,$M$3),IF(P570&gt;=2,$P$3),IF(S570&gt;=2,$S$3),IF(V570&gt;=2,$V$3),IF(Y570&gt;=2,$Y$3),IF(AB570&gt;=2,$AB$3),IF(AE570&gt;=2,$AE$3),IF(AH570&gt;=2,$AH$3),IF(AK570&gt;=2,$AK$3))))),"")</f>
        <v/>
      </c>
      <c r="AO570" s="2" t="str">
        <f>IF(AM570="3E","3E",IF(COUNT($A570)=0,"",IF(COUNT(AK570)=0,"I",LOOKUP(AM570,{0,2,2.25,2.5,2.75,3,3.25,3.5,3.75,4},{"F","D","C","C+","B-","B","B+","A-","A","A+"}))))</f>
        <v/>
      </c>
      <c r="AP570" s="2" t="str">
        <f>IF(AM570="3E","3E",IF(OR(COUNT($A570)=0,COUNT(W570)=0),"",IF(AND(Y570&gt;=2,AM570&gt;=2,AN570&gt;=28),"PASS","FAIL")))</f>
        <v/>
      </c>
      <c r="AQ570" s="2" t="str">
        <f>IF(COUNT($A570)=0,"",IF(AP570="3E","3E",IF(AP570="PASS",CONCATENATE(IF(N(D570)&lt;2,"411F,",""),IF(N(G570)&lt;2,"412F,",""),IF(N(J570)&lt;2,"413F,",""),IF(N(M570)&lt;2,"421F,",""),IF(N(P570)&lt;2,"422F,",""),IF(N(S570)&lt;2,"423F,",""),IF(N(AB570)&lt;2,"431F,",""),IF(N(AE570)&lt;2,"432F,",""),IF(N(AH570)&lt;2,"433F,","")),"")))</f>
        <v/>
      </c>
      <c r="AR570" s="6" t="str">
        <f t="shared" si="9"/>
        <v/>
      </c>
    </row>
    <row r="571" spans="1:44" ht="18.95" customHeight="1" x14ac:dyDescent="0.25">
      <c r="A571" s="93" t="str">
        <f>IF(DR!$B573="","",DR!$B573)</f>
        <v/>
      </c>
      <c r="B571" s="5" t="str">
        <f>IF(COUNT($A571)=0,"",IF($A571&lt;&gt;DR!$B573,"ERR",DR!J573))</f>
        <v/>
      </c>
      <c r="C571" s="2" t="str">
        <f>IF(COUNT($A571)=0,"",IF(B571="3E","3E",IF(B571="","I",LOOKUP(B571/D$2,{0,0.4,0.45,0.5,0.55,0.6,0.65,0.7,0.75,0.8,1},{"F","D","C","C+","B-","B","B+","A-","A","A+"}))))</f>
        <v/>
      </c>
      <c r="D571" s="99" t="str">
        <f>IF(COUNT($A571)=0,"",IF(B571="","--",IF(B571="3E","3E",LOOKUP(B571/D$2,{0,0.4,0.45,0.5,0.55,0.6,0.65,0.7,0.75,0.8,1},{0,2,2.25,2.5,2.75,3,3.25,3.5,3.75,4}))))</f>
        <v/>
      </c>
      <c r="E571" s="5" t="str">
        <f>IF(COUNT($A571)=0,"",IF($A571&lt;&gt;DR!$B573,"ERR",DR!R573))</f>
        <v/>
      </c>
      <c r="F571" s="2" t="str">
        <f>IF(COUNT($A571)=0,"",IF(E571="3E","3E",IF(E571="","I",LOOKUP(E571/G$2,{0,0.4,0.45,0.5,0.55,0.6,0.65,0.7,0.75,0.8,1},{"F","D","C","C+","B-","B","B+","A-","A","A+"}))))</f>
        <v/>
      </c>
      <c r="G571" s="99" t="str">
        <f>IF(COUNT($A571)=0,"",IF(E571="","--",IF(E571="3E","3E",LOOKUP(E571/G$2,{0,0.4,0.45,0.5,0.55,0.6,0.65,0.7,0.75,0.8,1},{0,2,2.25,2.5,2.75,3,3.25,3.5,3.75,4}))))</f>
        <v/>
      </c>
      <c r="H571" s="5" t="str">
        <f>IF(COUNT($A571)=0,"",IF($A571&lt;&gt;DR!$B573,"ERR",DR!Z573))</f>
        <v/>
      </c>
      <c r="I571" s="2" t="str">
        <f>IF(COUNT($A571)=0,"",IF(H571="3E","3E",IF(H571="","I",LOOKUP(H571/J$2,{0,0.4,0.45,0.5,0.55,0.6,0.65,0.7,0.75,0.8,1},{"F","D","C","C+","B-","B","B+","A-","A","A+"}))))</f>
        <v/>
      </c>
      <c r="J571" s="99" t="str">
        <f>IF(COUNT($A571)=0,"",IF(H571="","--",IF(H571="3E","3E",LOOKUP(H571/J$2,{0,0.4,0.45,0.5,0.55,0.6,0.65,0.7,0.75,0.8,1},{0,2,2.25,2.5,2.75,3,3.25,3.5,3.75,4}))))</f>
        <v/>
      </c>
      <c r="K571" s="5" t="str">
        <f>IF(COUNT($A571)=0,"",IF($A571&lt;&gt;DR!$B573,"ERR",DR!AH573))</f>
        <v/>
      </c>
      <c r="L571" s="2" t="str">
        <f>IF(COUNT($A571)=0,"",IF(K571="3E","3E",IF(K571="","I",LOOKUP(K571/M$2,{0,0.4,0.45,0.5,0.55,0.6,0.65,0.7,0.75,0.8,1},{"F","D","C","C+","B-","B","B+","A-","A","A+"}))))</f>
        <v/>
      </c>
      <c r="M571" s="99" t="str">
        <f>IF(COUNT($A571)=0,"",IF(K571="","--",IF(K571="3E","3E",LOOKUP(K571/M$2,{0,0.4,0.45,0.5,0.55,0.6,0.65,0.7,0.75,0.8,1},{0,2,2.25,2.5,2.75,3,3.25,3.5,3.75,4}))))</f>
        <v/>
      </c>
      <c r="N571" s="5" t="str">
        <f>IF(COUNT($A571)=0,"",IF($A571&lt;&gt;DR!$B573,"ERR",DR!AP573))</f>
        <v/>
      </c>
      <c r="O571" s="2" t="str">
        <f>IF(COUNT($A571)=0,"",IF(N571="3E","3E",IF(N571="","I",LOOKUP(N571/P$2,{0,0.4,0.45,0.5,0.55,0.6,0.65,0.7,0.75,0.8,1},{"F","D","C","C+","B-","B","B+","A-","A","A+"}))))</f>
        <v/>
      </c>
      <c r="P571" s="99" t="str">
        <f>IF(COUNT($A571)=0,"",IF(N571="","--",IF(N571="3E","3E",LOOKUP(N571/P$2,{0,0.4,0.45,0.5,0.55,0.6,0.65,0.7,0.75,0.8,1},{0,2,2.25,2.5,2.75,3,3.25,3.5,3.75,4}))))</f>
        <v/>
      </c>
      <c r="Q571" s="5" t="str">
        <f>IF(COUNT($A571)=0,"",IF($A571&lt;&gt;DR!$B573,"ERR",DR!AX573))</f>
        <v/>
      </c>
      <c r="R571" s="2" t="str">
        <f>IF(COUNT($A571)=0,"",IF(Q571="3E","3E",IF(Q571="","I",LOOKUP(Q571/S$2,{0,0.4,0.45,0.5,0.55,0.6,0.65,0.7,0.75,0.8,1},{"F","D","C","C+","B-","B","B+","A-","A","A+"}))))</f>
        <v/>
      </c>
      <c r="S571" s="99" t="str">
        <f>IF(COUNT($A571)=0,"",IF(Q571="","--",IF(Q571="3E","3E",LOOKUP(Q571/S$2,{0,0.4,0.45,0.5,0.55,0.6,0.65,0.7,0.75,0.8,1},{0,2,2.25,2.5,2.75,3,3.25,3.5,3.75,4}))))</f>
        <v/>
      </c>
      <c r="T571" s="5" t="str">
        <f>IF(OR(COUNT($A571)=0,DR!BZ573=""),"",IF($A571&lt;&gt;DR!$B573,"ERR",DR!BZ573))</f>
        <v/>
      </c>
      <c r="U571" s="2" t="str">
        <f>IF(COUNT($A571)=0,"",IF(T571="3E","3E",IF(T571="","I",LOOKUP(T571/V$2,{0,0.4,0.45,0.5,0.55,0.6,0.65,0.7,0.75,0.8,1},{"F","D","C","C+","B-","B","B+","A-","A","A+"}))))</f>
        <v/>
      </c>
      <c r="V571" s="99" t="str">
        <f>IF(COUNT($A571)=0,"",IF(T571="","--",IF(T571="3E","3E",LOOKUP(T571/V$2,{0,0.4,0.45,0.5,0.55,0.6,0.65,0.7,0.75,0.8,1},{0,2,2.25,2.5,2.75,3,3.25,3.5,3.75,4}))))</f>
        <v/>
      </c>
      <c r="W571" s="5" t="str">
        <f>IF(COUNT($A571)=0,"",IF($A571&lt;&gt;DR!$B573,"ERR",IF(DR!$A573="IM",DR!CL573,DR!CK573)))</f>
        <v/>
      </c>
      <c r="X571" s="2" t="str">
        <f>IF(COUNT($A571)=0,"",IF(W571="3E","3E",IF(W571="","I",LOOKUP(W571/Y$2,{0,0.4,0.45,0.5,0.55,0.6,0.65,0.7,0.75,0.8,1},{"F","D","C","C+","B-","B","B+","A-","A","A+"}))))</f>
        <v/>
      </c>
      <c r="Y571" s="99" t="str">
        <f>IF(COUNT($A571)=0,"",IF(W571="","--",IF(W571="3E","3E",LOOKUP(W571/Y$2,{0,0.4,0.45,0.5,0.55,0.6,0.65,0.7,0.75,0.8,1},{0,2,2.25,2.5,2.75,3,3.25,3.5,3.75,4}))))</f>
        <v/>
      </c>
      <c r="Z571" s="5" t="str">
        <f>IF(COUNT($A571)=0,"",IF($A571&lt;&gt;DR!$B573,"ERR",DR!BF573))</f>
        <v/>
      </c>
      <c r="AA571" s="2" t="str">
        <f>IF(COUNT($A571)=0,"",IF(Z571="3E","3E",IF(Z571="","I",LOOKUP(Z571/AB$2,{0,0.4,0.45,0.5,0.55,0.6,0.65,0.7,0.75,0.8,1},{"F","D","C","C+","B-","B","B+","A-","A","A+"}))))</f>
        <v/>
      </c>
      <c r="AB571" s="99" t="str">
        <f>IF(COUNT($A571)=0,"",IF(Z571="","--",IF(Z571="3E","3E",LOOKUP(Z571/AB$2,{0,0.4,0.45,0.5,0.55,0.6,0.65,0.7,0.75,0.8,1},{0,2,2.25,2.5,2.75,3,3.25,3.5,3.75,4}))))</f>
        <v/>
      </c>
      <c r="AC571" s="5" t="str">
        <f>IF(COUNT($A571)=0,"",IF($A571&lt;&gt;DR!$B573,"ERR",DR!BG573))</f>
        <v/>
      </c>
      <c r="AD571" s="2" t="str">
        <f>IF(COUNT($A571)=0,"",IF(AC571="3E","3E",IF(AC571="","I",LOOKUP(AC571/AE$2,{0,0.4,0.45,0.5,0.55,0.6,0.65,0.7,0.75,0.8,1},{"F","D","C","C+","B-","B","B+","A-","A","A+"}))))</f>
        <v/>
      </c>
      <c r="AE571" s="99" t="str">
        <f>IF(COUNT($A571)=0,"",IF(AC571="","--",IF(AC571="3E","3E",LOOKUP(AC571/AE$2,{0,0.4,0.45,0.5,0.55,0.6,0.65,0.7,0.75,0.8,1},{0,2,2.25,2.5,2.75,3,3.25,3.5,3.75,4}))))</f>
        <v/>
      </c>
      <c r="AF571" s="5" t="str">
        <f>IF(COUNT($A571)=0,"",IF($A571&lt;&gt;DR!$B573,"ERR",DR!BQ573))</f>
        <v/>
      </c>
      <c r="AG571" s="2" t="str">
        <f>IF(COUNT($A571)=0,"",IF(AF571="3E","3E",IF(AF571="","I",LOOKUP(AF571/AH$2,{0,0.4,0.45,0.5,0.55,0.6,0.65,0.7,0.75,0.8,1},{"F","D","C","C+","B-","B","B+","A-","A","A+"}))))</f>
        <v/>
      </c>
      <c r="AH571" s="99" t="str">
        <f>IF(COUNT($A571)=0,"",IF(AF571="","--",IF(AF571="3E","3E",LOOKUP(AF571/AH$2,{0,0.4,0.45,0.5,0.55,0.6,0.65,0.7,0.75,0.8,1},{0,2,2.25,2.5,2.75,3,3.25,3.5,3.75,4}))))</f>
        <v/>
      </c>
      <c r="AI571" s="5" t="str">
        <f>IF(COUNT($A571)=0,"",IF($A571&lt;&gt;DR!$B573,"ERR",DR!BY573))</f>
        <v/>
      </c>
      <c r="AJ571" s="2" t="str">
        <f>IF(COUNT($A571)=0,"",IF(AI571="3E","3E",IF(AI571="","I",LOOKUP(AI571/AK$2,{0,0.4,0.45,0.5,0.55,0.6,0.65,0.7,0.75,0.8,1},{"F","D","C","C+","B-","B","B+","A-","A","A+"}))))</f>
        <v/>
      </c>
      <c r="AK571" s="103" t="str">
        <f>IF(COUNT($A571)=0,"",IF(AI571="","--",IF(AI571="3E","3E",LOOKUP(AI571/AK$2,{0,0.4,0.45,0.5,0.55,0.6,0.65,0.7,0.75,0.8,1},{0,2,2.25,2.5,2.75,3,3.25,3.5,3.75,4}))))</f>
        <v/>
      </c>
      <c r="AL571" s="94" t="str">
        <f>IFERROR(IF(COUNT($A571)=0,"",IF(COUNT(W571)=0,"--",IF(COUNTIF(B571:AK571,"3E")&gt;0,"3E",SUM(IF(D571&gt;=2,D571*$D$3),IF(G571&gt;=2,G571*$G$3),IF(J571&gt;=2,J571*$J$3),IF(M571&gt;=2,M571*$M$3),IF(P571&gt;=2,P571*$P$3),IF(S571&gt;=2,S571*$S$3),IF(V571&gt;=2,V571*$V$3),IF(Y571&gt;=2,Y571*$Y$3),IF(AB571&gt;=2,AB571*$AB$3),IF(AE571&gt;=2,AE571*$AE$3),IF(AH571&gt;=2,AH571*$AH$3),IF(AK571&gt;=2,AK571*$AK$3))))),"")</f>
        <v/>
      </c>
      <c r="AM571" s="4" t="str">
        <f>IF(COUNT($A571)=0,"",IF(COUNT(W571)=0,"--",IF(COUNTIF(B571:Y571,"3E")&gt;0,"3E",TRUNC(SUM(IF(N(D571)&gt;=2,D$3*D571,0),IF(N(G571)&gt;=2,G$3*G571,0),IF(N(J571)&gt;=2,J$3*J571,0),IF(N(M571)&gt;=2,M$3*M571,0),IF(N(P571)&gt;=2,P$3*P571,0),IF(N(S571)&gt;=2,S$3*S571,0),IF(N(AB571)&gt;=2,AB$3*AB571,0),IF(N(AE571)&gt;=2,AE$3*AE571,0),IF(N(AH571)&gt;=2,AH$3*AH571,0),IF(N(V571)&gt;=2,V$3*V571,0),IF(N(Y571)&gt;=2,Y$3*Y571,0))/TCP,3))))</f>
        <v/>
      </c>
      <c r="AN571" s="2" t="str">
        <f>IFERROR(IF(COUNT($A571)=0,"",IF(COUNT(W571)=0,"--",IF(COUNTIF(B571:AK571,"3E")&gt;0,"3E",SUM(IF(D571&gt;=2,$D$3),IF(G571&gt;=2,$G$3),IF(J571&gt;=2,$J$3),IF(M571&gt;=2,$M$3),IF(P571&gt;=2,$P$3),IF(S571&gt;=2,$S$3),IF(V571&gt;=2,$V$3),IF(Y571&gt;=2,$Y$3),IF(AB571&gt;=2,$AB$3),IF(AE571&gt;=2,$AE$3),IF(AH571&gt;=2,$AH$3),IF(AK571&gt;=2,$AK$3))))),"")</f>
        <v/>
      </c>
      <c r="AO571" s="2" t="str">
        <f>IF(AM571="3E","3E",IF(COUNT($A571)=0,"",IF(COUNT(AK571)=0,"I",LOOKUP(AM571,{0,2,2.25,2.5,2.75,3,3.25,3.5,3.75,4},{"F","D","C","C+","B-","B","B+","A-","A","A+"}))))</f>
        <v/>
      </c>
      <c r="AP571" s="2" t="str">
        <f>IF(AM571="3E","3E",IF(OR(COUNT($A571)=0,COUNT(W571)=0),"",IF(AND(Y571&gt;=2,AM571&gt;=2,AN571&gt;=28),"PASS","FAIL")))</f>
        <v/>
      </c>
      <c r="AQ571" s="2" t="str">
        <f>IF(COUNT($A571)=0,"",IF(AP571="3E","3E",IF(AP571="PASS",CONCATENATE(IF(N(D571)&lt;2,"411F,",""),IF(N(G571)&lt;2,"412F,",""),IF(N(J571)&lt;2,"413F,",""),IF(N(M571)&lt;2,"421F,",""),IF(N(P571)&lt;2,"422F,",""),IF(N(S571)&lt;2,"423F,",""),IF(N(AB571)&lt;2,"431F,",""),IF(N(AE571)&lt;2,"432F,",""),IF(N(AH571)&lt;2,"433F,","")),"")))</f>
        <v/>
      </c>
      <c r="AR571" s="6" t="str">
        <f t="shared" si="9"/>
        <v/>
      </c>
    </row>
    <row r="572" spans="1:44" ht="18.95" customHeight="1" x14ac:dyDescent="0.25">
      <c r="A572" s="93" t="str">
        <f>IF(DR!$B574="","",DR!$B574)</f>
        <v/>
      </c>
      <c r="B572" s="5" t="str">
        <f>IF(COUNT($A572)=0,"",IF($A572&lt;&gt;DR!$B574,"ERR",DR!J574))</f>
        <v/>
      </c>
      <c r="C572" s="2" t="str">
        <f>IF(COUNT($A572)=0,"",IF(B572="3E","3E",IF(B572="","I",LOOKUP(B572/D$2,{0,0.4,0.45,0.5,0.55,0.6,0.65,0.7,0.75,0.8,1},{"F","D","C","C+","B-","B","B+","A-","A","A+"}))))</f>
        <v/>
      </c>
      <c r="D572" s="99" t="str">
        <f>IF(COUNT($A572)=0,"",IF(B572="","--",IF(B572="3E","3E",LOOKUP(B572/D$2,{0,0.4,0.45,0.5,0.55,0.6,0.65,0.7,0.75,0.8,1},{0,2,2.25,2.5,2.75,3,3.25,3.5,3.75,4}))))</f>
        <v/>
      </c>
      <c r="E572" s="5" t="str">
        <f>IF(COUNT($A572)=0,"",IF($A572&lt;&gt;DR!$B574,"ERR",DR!R574))</f>
        <v/>
      </c>
      <c r="F572" s="2" t="str">
        <f>IF(COUNT($A572)=0,"",IF(E572="3E","3E",IF(E572="","I",LOOKUP(E572/G$2,{0,0.4,0.45,0.5,0.55,0.6,0.65,0.7,0.75,0.8,1},{"F","D","C","C+","B-","B","B+","A-","A","A+"}))))</f>
        <v/>
      </c>
      <c r="G572" s="99" t="str">
        <f>IF(COUNT($A572)=0,"",IF(E572="","--",IF(E572="3E","3E",LOOKUP(E572/G$2,{0,0.4,0.45,0.5,0.55,0.6,0.65,0.7,0.75,0.8,1},{0,2,2.25,2.5,2.75,3,3.25,3.5,3.75,4}))))</f>
        <v/>
      </c>
      <c r="H572" s="5" t="str">
        <f>IF(COUNT($A572)=0,"",IF($A572&lt;&gt;DR!$B574,"ERR",DR!Z574))</f>
        <v/>
      </c>
      <c r="I572" s="2" t="str">
        <f>IF(COUNT($A572)=0,"",IF(H572="3E","3E",IF(H572="","I",LOOKUP(H572/J$2,{0,0.4,0.45,0.5,0.55,0.6,0.65,0.7,0.75,0.8,1},{"F","D","C","C+","B-","B","B+","A-","A","A+"}))))</f>
        <v/>
      </c>
      <c r="J572" s="99" t="str">
        <f>IF(COUNT($A572)=0,"",IF(H572="","--",IF(H572="3E","3E",LOOKUP(H572/J$2,{0,0.4,0.45,0.5,0.55,0.6,0.65,0.7,0.75,0.8,1},{0,2,2.25,2.5,2.75,3,3.25,3.5,3.75,4}))))</f>
        <v/>
      </c>
      <c r="K572" s="5" t="str">
        <f>IF(COUNT($A572)=0,"",IF($A572&lt;&gt;DR!$B574,"ERR",DR!AH574))</f>
        <v/>
      </c>
      <c r="L572" s="2" t="str">
        <f>IF(COUNT($A572)=0,"",IF(K572="3E","3E",IF(K572="","I",LOOKUP(K572/M$2,{0,0.4,0.45,0.5,0.55,0.6,0.65,0.7,0.75,0.8,1},{"F","D","C","C+","B-","B","B+","A-","A","A+"}))))</f>
        <v/>
      </c>
      <c r="M572" s="99" t="str">
        <f>IF(COUNT($A572)=0,"",IF(K572="","--",IF(K572="3E","3E",LOOKUP(K572/M$2,{0,0.4,0.45,0.5,0.55,0.6,0.65,0.7,0.75,0.8,1},{0,2,2.25,2.5,2.75,3,3.25,3.5,3.75,4}))))</f>
        <v/>
      </c>
      <c r="N572" s="5" t="str">
        <f>IF(COUNT($A572)=0,"",IF($A572&lt;&gt;DR!$B574,"ERR",DR!AP574))</f>
        <v/>
      </c>
      <c r="O572" s="2" t="str">
        <f>IF(COUNT($A572)=0,"",IF(N572="3E","3E",IF(N572="","I",LOOKUP(N572/P$2,{0,0.4,0.45,0.5,0.55,0.6,0.65,0.7,0.75,0.8,1},{"F","D","C","C+","B-","B","B+","A-","A","A+"}))))</f>
        <v/>
      </c>
      <c r="P572" s="99" t="str">
        <f>IF(COUNT($A572)=0,"",IF(N572="","--",IF(N572="3E","3E",LOOKUP(N572/P$2,{0,0.4,0.45,0.5,0.55,0.6,0.65,0.7,0.75,0.8,1},{0,2,2.25,2.5,2.75,3,3.25,3.5,3.75,4}))))</f>
        <v/>
      </c>
      <c r="Q572" s="5" t="str">
        <f>IF(COUNT($A572)=0,"",IF($A572&lt;&gt;DR!$B574,"ERR",DR!AX574))</f>
        <v/>
      </c>
      <c r="R572" s="2" t="str">
        <f>IF(COUNT($A572)=0,"",IF(Q572="3E","3E",IF(Q572="","I",LOOKUP(Q572/S$2,{0,0.4,0.45,0.5,0.55,0.6,0.65,0.7,0.75,0.8,1},{"F","D","C","C+","B-","B","B+","A-","A","A+"}))))</f>
        <v/>
      </c>
      <c r="S572" s="99" t="str">
        <f>IF(COUNT($A572)=0,"",IF(Q572="","--",IF(Q572="3E","3E",LOOKUP(Q572/S$2,{0,0.4,0.45,0.5,0.55,0.6,0.65,0.7,0.75,0.8,1},{0,2,2.25,2.5,2.75,3,3.25,3.5,3.75,4}))))</f>
        <v/>
      </c>
      <c r="T572" s="5" t="str">
        <f>IF(OR(COUNT($A572)=0,DR!BZ574=""),"",IF($A572&lt;&gt;DR!$B574,"ERR",DR!BZ574))</f>
        <v/>
      </c>
      <c r="U572" s="2" t="str">
        <f>IF(COUNT($A572)=0,"",IF(T572="3E","3E",IF(T572="","I",LOOKUP(T572/V$2,{0,0.4,0.45,0.5,0.55,0.6,0.65,0.7,0.75,0.8,1},{"F","D","C","C+","B-","B","B+","A-","A","A+"}))))</f>
        <v/>
      </c>
      <c r="V572" s="99" t="str">
        <f>IF(COUNT($A572)=0,"",IF(T572="","--",IF(T572="3E","3E",LOOKUP(T572/V$2,{0,0.4,0.45,0.5,0.55,0.6,0.65,0.7,0.75,0.8,1},{0,2,2.25,2.5,2.75,3,3.25,3.5,3.75,4}))))</f>
        <v/>
      </c>
      <c r="W572" s="5" t="str">
        <f>IF(COUNT($A572)=0,"",IF($A572&lt;&gt;DR!$B574,"ERR",IF(DR!$A574="IM",DR!CL574,DR!CK574)))</f>
        <v/>
      </c>
      <c r="X572" s="2" t="str">
        <f>IF(COUNT($A572)=0,"",IF(W572="3E","3E",IF(W572="","I",LOOKUP(W572/Y$2,{0,0.4,0.45,0.5,0.55,0.6,0.65,0.7,0.75,0.8,1},{"F","D","C","C+","B-","B","B+","A-","A","A+"}))))</f>
        <v/>
      </c>
      <c r="Y572" s="99" t="str">
        <f>IF(COUNT($A572)=0,"",IF(W572="","--",IF(W572="3E","3E",LOOKUP(W572/Y$2,{0,0.4,0.45,0.5,0.55,0.6,0.65,0.7,0.75,0.8,1},{0,2,2.25,2.5,2.75,3,3.25,3.5,3.75,4}))))</f>
        <v/>
      </c>
      <c r="Z572" s="5" t="str">
        <f>IF(COUNT($A572)=0,"",IF($A572&lt;&gt;DR!$B574,"ERR",DR!BF574))</f>
        <v/>
      </c>
      <c r="AA572" s="2" t="str">
        <f>IF(COUNT($A572)=0,"",IF(Z572="3E","3E",IF(Z572="","I",LOOKUP(Z572/AB$2,{0,0.4,0.45,0.5,0.55,0.6,0.65,0.7,0.75,0.8,1},{"F","D","C","C+","B-","B","B+","A-","A","A+"}))))</f>
        <v/>
      </c>
      <c r="AB572" s="99" t="str">
        <f>IF(COUNT($A572)=0,"",IF(Z572="","--",IF(Z572="3E","3E",LOOKUP(Z572/AB$2,{0,0.4,0.45,0.5,0.55,0.6,0.65,0.7,0.75,0.8,1},{0,2,2.25,2.5,2.75,3,3.25,3.5,3.75,4}))))</f>
        <v/>
      </c>
      <c r="AC572" s="5" t="str">
        <f>IF(COUNT($A572)=0,"",IF($A572&lt;&gt;DR!$B574,"ERR",DR!BG574))</f>
        <v/>
      </c>
      <c r="AD572" s="2" t="str">
        <f>IF(COUNT($A572)=0,"",IF(AC572="3E","3E",IF(AC572="","I",LOOKUP(AC572/AE$2,{0,0.4,0.45,0.5,0.55,0.6,0.65,0.7,0.75,0.8,1},{"F","D","C","C+","B-","B","B+","A-","A","A+"}))))</f>
        <v/>
      </c>
      <c r="AE572" s="99" t="str">
        <f>IF(COUNT($A572)=0,"",IF(AC572="","--",IF(AC572="3E","3E",LOOKUP(AC572/AE$2,{0,0.4,0.45,0.5,0.55,0.6,0.65,0.7,0.75,0.8,1},{0,2,2.25,2.5,2.75,3,3.25,3.5,3.75,4}))))</f>
        <v/>
      </c>
      <c r="AF572" s="5" t="str">
        <f>IF(COUNT($A572)=0,"",IF($A572&lt;&gt;DR!$B574,"ERR",DR!BQ574))</f>
        <v/>
      </c>
      <c r="AG572" s="2" t="str">
        <f>IF(COUNT($A572)=0,"",IF(AF572="3E","3E",IF(AF572="","I",LOOKUP(AF572/AH$2,{0,0.4,0.45,0.5,0.55,0.6,0.65,0.7,0.75,0.8,1},{"F","D","C","C+","B-","B","B+","A-","A","A+"}))))</f>
        <v/>
      </c>
      <c r="AH572" s="99" t="str">
        <f>IF(COUNT($A572)=0,"",IF(AF572="","--",IF(AF572="3E","3E",LOOKUP(AF572/AH$2,{0,0.4,0.45,0.5,0.55,0.6,0.65,0.7,0.75,0.8,1},{0,2,2.25,2.5,2.75,3,3.25,3.5,3.75,4}))))</f>
        <v/>
      </c>
      <c r="AI572" s="5" t="str">
        <f>IF(COUNT($A572)=0,"",IF($A572&lt;&gt;DR!$B574,"ERR",DR!BY574))</f>
        <v/>
      </c>
      <c r="AJ572" s="2" t="str">
        <f>IF(COUNT($A572)=0,"",IF(AI572="3E","3E",IF(AI572="","I",LOOKUP(AI572/AK$2,{0,0.4,0.45,0.5,0.55,0.6,0.65,0.7,0.75,0.8,1},{"F","D","C","C+","B-","B","B+","A-","A","A+"}))))</f>
        <v/>
      </c>
      <c r="AK572" s="103" t="str">
        <f>IF(COUNT($A572)=0,"",IF(AI572="","--",IF(AI572="3E","3E",LOOKUP(AI572/AK$2,{0,0.4,0.45,0.5,0.55,0.6,0.65,0.7,0.75,0.8,1},{0,2,2.25,2.5,2.75,3,3.25,3.5,3.75,4}))))</f>
        <v/>
      </c>
      <c r="AL572" s="94" t="str">
        <f>IFERROR(IF(COUNT($A572)=0,"",IF(COUNT(W572)=0,"--",IF(COUNTIF(B572:AK572,"3E")&gt;0,"3E",SUM(IF(D572&gt;=2,D572*$D$3),IF(G572&gt;=2,G572*$G$3),IF(J572&gt;=2,J572*$J$3),IF(M572&gt;=2,M572*$M$3),IF(P572&gt;=2,P572*$P$3),IF(S572&gt;=2,S572*$S$3),IF(V572&gt;=2,V572*$V$3),IF(Y572&gt;=2,Y572*$Y$3),IF(AB572&gt;=2,AB572*$AB$3),IF(AE572&gt;=2,AE572*$AE$3),IF(AH572&gt;=2,AH572*$AH$3),IF(AK572&gt;=2,AK572*$AK$3))))),"")</f>
        <v/>
      </c>
      <c r="AM572" s="4" t="str">
        <f>IF(COUNT($A572)=0,"",IF(COUNT(W572)=0,"--",IF(COUNTIF(B572:Y572,"3E")&gt;0,"3E",TRUNC(SUM(IF(N(D572)&gt;=2,D$3*D572,0),IF(N(G572)&gt;=2,G$3*G572,0),IF(N(J572)&gt;=2,J$3*J572,0),IF(N(M572)&gt;=2,M$3*M572,0),IF(N(P572)&gt;=2,P$3*P572,0),IF(N(S572)&gt;=2,S$3*S572,0),IF(N(AB572)&gt;=2,AB$3*AB572,0),IF(N(AE572)&gt;=2,AE$3*AE572,0),IF(N(AH572)&gt;=2,AH$3*AH572,0),IF(N(V572)&gt;=2,V$3*V572,0),IF(N(Y572)&gt;=2,Y$3*Y572,0))/TCP,3))))</f>
        <v/>
      </c>
      <c r="AN572" s="2" t="str">
        <f>IFERROR(IF(COUNT($A572)=0,"",IF(COUNT(W572)=0,"--",IF(COUNTIF(B572:AK572,"3E")&gt;0,"3E",SUM(IF(D572&gt;=2,$D$3),IF(G572&gt;=2,$G$3),IF(J572&gt;=2,$J$3),IF(M572&gt;=2,$M$3),IF(P572&gt;=2,$P$3),IF(S572&gt;=2,$S$3),IF(V572&gt;=2,$V$3),IF(Y572&gt;=2,$Y$3),IF(AB572&gt;=2,$AB$3),IF(AE572&gt;=2,$AE$3),IF(AH572&gt;=2,$AH$3),IF(AK572&gt;=2,$AK$3))))),"")</f>
        <v/>
      </c>
      <c r="AO572" s="2" t="str">
        <f>IF(AM572="3E","3E",IF(COUNT($A572)=0,"",IF(COUNT(AK572)=0,"I",LOOKUP(AM572,{0,2,2.25,2.5,2.75,3,3.25,3.5,3.75,4},{"F","D","C","C+","B-","B","B+","A-","A","A+"}))))</f>
        <v/>
      </c>
      <c r="AP572" s="2" t="str">
        <f>IF(AM572="3E","3E",IF(OR(COUNT($A572)=0,COUNT(W572)=0),"",IF(AND(Y572&gt;=2,AM572&gt;=2,AN572&gt;=28),"PASS","FAIL")))</f>
        <v/>
      </c>
      <c r="AQ572" s="2" t="str">
        <f>IF(COUNT($A572)=0,"",IF(AP572="3E","3E",IF(AP572="PASS",CONCATENATE(IF(N(D572)&lt;2,"411F,",""),IF(N(G572)&lt;2,"412F,",""),IF(N(J572)&lt;2,"413F,",""),IF(N(M572)&lt;2,"421F,",""),IF(N(P572)&lt;2,"422F,",""),IF(N(S572)&lt;2,"423F,",""),IF(N(AB572)&lt;2,"431F,",""),IF(N(AE572)&lt;2,"432F,",""),IF(N(AH572)&lt;2,"433F,","")),"")))</f>
        <v/>
      </c>
      <c r="AR572" s="6" t="str">
        <f t="shared" si="9"/>
        <v/>
      </c>
    </row>
    <row r="573" spans="1:44" ht="18.95" customHeight="1" x14ac:dyDescent="0.25">
      <c r="A573" s="93" t="str">
        <f>IF(DR!$B575="","",DR!$B575)</f>
        <v/>
      </c>
      <c r="B573" s="5" t="str">
        <f>IF(COUNT($A573)=0,"",IF($A573&lt;&gt;DR!$B575,"ERR",DR!J575))</f>
        <v/>
      </c>
      <c r="C573" s="2" t="str">
        <f>IF(COUNT($A573)=0,"",IF(B573="3E","3E",IF(B573="","I",LOOKUP(B573/D$2,{0,0.4,0.45,0.5,0.55,0.6,0.65,0.7,0.75,0.8,1},{"F","D","C","C+","B-","B","B+","A-","A","A+"}))))</f>
        <v/>
      </c>
      <c r="D573" s="99" t="str">
        <f>IF(COUNT($A573)=0,"",IF(B573="","--",IF(B573="3E","3E",LOOKUP(B573/D$2,{0,0.4,0.45,0.5,0.55,0.6,0.65,0.7,0.75,0.8,1},{0,2,2.25,2.5,2.75,3,3.25,3.5,3.75,4}))))</f>
        <v/>
      </c>
      <c r="E573" s="5" t="str">
        <f>IF(COUNT($A573)=0,"",IF($A573&lt;&gt;DR!$B575,"ERR",DR!R575))</f>
        <v/>
      </c>
      <c r="F573" s="2" t="str">
        <f>IF(COUNT($A573)=0,"",IF(E573="3E","3E",IF(E573="","I",LOOKUP(E573/G$2,{0,0.4,0.45,0.5,0.55,0.6,0.65,0.7,0.75,0.8,1},{"F","D","C","C+","B-","B","B+","A-","A","A+"}))))</f>
        <v/>
      </c>
      <c r="G573" s="99" t="str">
        <f>IF(COUNT($A573)=0,"",IF(E573="","--",IF(E573="3E","3E",LOOKUP(E573/G$2,{0,0.4,0.45,0.5,0.55,0.6,0.65,0.7,0.75,0.8,1},{0,2,2.25,2.5,2.75,3,3.25,3.5,3.75,4}))))</f>
        <v/>
      </c>
      <c r="H573" s="5" t="str">
        <f>IF(COUNT($A573)=0,"",IF($A573&lt;&gt;DR!$B575,"ERR",DR!Z575))</f>
        <v/>
      </c>
      <c r="I573" s="2" t="str">
        <f>IF(COUNT($A573)=0,"",IF(H573="3E","3E",IF(H573="","I",LOOKUP(H573/J$2,{0,0.4,0.45,0.5,0.55,0.6,0.65,0.7,0.75,0.8,1},{"F","D","C","C+","B-","B","B+","A-","A","A+"}))))</f>
        <v/>
      </c>
      <c r="J573" s="99" t="str">
        <f>IF(COUNT($A573)=0,"",IF(H573="","--",IF(H573="3E","3E",LOOKUP(H573/J$2,{0,0.4,0.45,0.5,0.55,0.6,0.65,0.7,0.75,0.8,1},{0,2,2.25,2.5,2.75,3,3.25,3.5,3.75,4}))))</f>
        <v/>
      </c>
      <c r="K573" s="5" t="str">
        <f>IF(COUNT($A573)=0,"",IF($A573&lt;&gt;DR!$B575,"ERR",DR!AH575))</f>
        <v/>
      </c>
      <c r="L573" s="2" t="str">
        <f>IF(COUNT($A573)=0,"",IF(K573="3E","3E",IF(K573="","I",LOOKUP(K573/M$2,{0,0.4,0.45,0.5,0.55,0.6,0.65,0.7,0.75,0.8,1},{"F","D","C","C+","B-","B","B+","A-","A","A+"}))))</f>
        <v/>
      </c>
      <c r="M573" s="99" t="str">
        <f>IF(COUNT($A573)=0,"",IF(K573="","--",IF(K573="3E","3E",LOOKUP(K573/M$2,{0,0.4,0.45,0.5,0.55,0.6,0.65,0.7,0.75,0.8,1},{0,2,2.25,2.5,2.75,3,3.25,3.5,3.75,4}))))</f>
        <v/>
      </c>
      <c r="N573" s="5" t="str">
        <f>IF(COUNT($A573)=0,"",IF($A573&lt;&gt;DR!$B575,"ERR",DR!AP575))</f>
        <v/>
      </c>
      <c r="O573" s="2" t="str">
        <f>IF(COUNT($A573)=0,"",IF(N573="3E","3E",IF(N573="","I",LOOKUP(N573/P$2,{0,0.4,0.45,0.5,0.55,0.6,0.65,0.7,0.75,0.8,1},{"F","D","C","C+","B-","B","B+","A-","A","A+"}))))</f>
        <v/>
      </c>
      <c r="P573" s="99" t="str">
        <f>IF(COUNT($A573)=0,"",IF(N573="","--",IF(N573="3E","3E",LOOKUP(N573/P$2,{0,0.4,0.45,0.5,0.55,0.6,0.65,0.7,0.75,0.8,1},{0,2,2.25,2.5,2.75,3,3.25,3.5,3.75,4}))))</f>
        <v/>
      </c>
      <c r="Q573" s="5" t="str">
        <f>IF(COUNT($A573)=0,"",IF($A573&lt;&gt;DR!$B575,"ERR",DR!AX575))</f>
        <v/>
      </c>
      <c r="R573" s="2" t="str">
        <f>IF(COUNT($A573)=0,"",IF(Q573="3E","3E",IF(Q573="","I",LOOKUP(Q573/S$2,{0,0.4,0.45,0.5,0.55,0.6,0.65,0.7,0.75,0.8,1},{"F","D","C","C+","B-","B","B+","A-","A","A+"}))))</f>
        <v/>
      </c>
      <c r="S573" s="99" t="str">
        <f>IF(COUNT($A573)=0,"",IF(Q573="","--",IF(Q573="3E","3E",LOOKUP(Q573/S$2,{0,0.4,0.45,0.5,0.55,0.6,0.65,0.7,0.75,0.8,1},{0,2,2.25,2.5,2.75,3,3.25,3.5,3.75,4}))))</f>
        <v/>
      </c>
      <c r="T573" s="5" t="str">
        <f>IF(OR(COUNT($A573)=0,DR!BZ575=""),"",IF($A573&lt;&gt;DR!$B575,"ERR",DR!BZ575))</f>
        <v/>
      </c>
      <c r="U573" s="2" t="str">
        <f>IF(COUNT($A573)=0,"",IF(T573="3E","3E",IF(T573="","I",LOOKUP(T573/V$2,{0,0.4,0.45,0.5,0.55,0.6,0.65,0.7,0.75,0.8,1},{"F","D","C","C+","B-","B","B+","A-","A","A+"}))))</f>
        <v/>
      </c>
      <c r="V573" s="99" t="str">
        <f>IF(COUNT($A573)=0,"",IF(T573="","--",IF(T573="3E","3E",LOOKUP(T573/V$2,{0,0.4,0.45,0.5,0.55,0.6,0.65,0.7,0.75,0.8,1},{0,2,2.25,2.5,2.75,3,3.25,3.5,3.75,4}))))</f>
        <v/>
      </c>
      <c r="W573" s="5" t="str">
        <f>IF(COUNT($A573)=0,"",IF($A573&lt;&gt;DR!$B575,"ERR",IF(DR!$A575="IM",DR!CL575,DR!CK575)))</f>
        <v/>
      </c>
      <c r="X573" s="2" t="str">
        <f>IF(COUNT($A573)=0,"",IF(W573="3E","3E",IF(W573="","I",LOOKUP(W573/Y$2,{0,0.4,0.45,0.5,0.55,0.6,0.65,0.7,0.75,0.8,1},{"F","D","C","C+","B-","B","B+","A-","A","A+"}))))</f>
        <v/>
      </c>
      <c r="Y573" s="99" t="str">
        <f>IF(COUNT($A573)=0,"",IF(W573="","--",IF(W573="3E","3E",LOOKUP(W573/Y$2,{0,0.4,0.45,0.5,0.55,0.6,0.65,0.7,0.75,0.8,1},{0,2,2.25,2.5,2.75,3,3.25,3.5,3.75,4}))))</f>
        <v/>
      </c>
      <c r="Z573" s="5" t="str">
        <f>IF(COUNT($A573)=0,"",IF($A573&lt;&gt;DR!$B575,"ERR",DR!BF575))</f>
        <v/>
      </c>
      <c r="AA573" s="2" t="str">
        <f>IF(COUNT($A573)=0,"",IF(Z573="3E","3E",IF(Z573="","I",LOOKUP(Z573/AB$2,{0,0.4,0.45,0.5,0.55,0.6,0.65,0.7,0.75,0.8,1},{"F","D","C","C+","B-","B","B+","A-","A","A+"}))))</f>
        <v/>
      </c>
      <c r="AB573" s="99" t="str">
        <f>IF(COUNT($A573)=0,"",IF(Z573="","--",IF(Z573="3E","3E",LOOKUP(Z573/AB$2,{0,0.4,0.45,0.5,0.55,0.6,0.65,0.7,0.75,0.8,1},{0,2,2.25,2.5,2.75,3,3.25,3.5,3.75,4}))))</f>
        <v/>
      </c>
      <c r="AC573" s="5" t="str">
        <f>IF(COUNT($A573)=0,"",IF($A573&lt;&gt;DR!$B575,"ERR",DR!BG575))</f>
        <v/>
      </c>
      <c r="AD573" s="2" t="str">
        <f>IF(COUNT($A573)=0,"",IF(AC573="3E","3E",IF(AC573="","I",LOOKUP(AC573/AE$2,{0,0.4,0.45,0.5,0.55,0.6,0.65,0.7,0.75,0.8,1},{"F","D","C","C+","B-","B","B+","A-","A","A+"}))))</f>
        <v/>
      </c>
      <c r="AE573" s="99" t="str">
        <f>IF(COUNT($A573)=0,"",IF(AC573="","--",IF(AC573="3E","3E",LOOKUP(AC573/AE$2,{0,0.4,0.45,0.5,0.55,0.6,0.65,0.7,0.75,0.8,1},{0,2,2.25,2.5,2.75,3,3.25,3.5,3.75,4}))))</f>
        <v/>
      </c>
      <c r="AF573" s="5" t="str">
        <f>IF(COUNT($A573)=0,"",IF($A573&lt;&gt;DR!$B575,"ERR",DR!BQ575))</f>
        <v/>
      </c>
      <c r="AG573" s="2" t="str">
        <f>IF(COUNT($A573)=0,"",IF(AF573="3E","3E",IF(AF573="","I",LOOKUP(AF573/AH$2,{0,0.4,0.45,0.5,0.55,0.6,0.65,0.7,0.75,0.8,1},{"F","D","C","C+","B-","B","B+","A-","A","A+"}))))</f>
        <v/>
      </c>
      <c r="AH573" s="99" t="str">
        <f>IF(COUNT($A573)=0,"",IF(AF573="","--",IF(AF573="3E","3E",LOOKUP(AF573/AH$2,{0,0.4,0.45,0.5,0.55,0.6,0.65,0.7,0.75,0.8,1},{0,2,2.25,2.5,2.75,3,3.25,3.5,3.75,4}))))</f>
        <v/>
      </c>
      <c r="AI573" s="5" t="str">
        <f>IF(COUNT($A573)=0,"",IF($A573&lt;&gt;DR!$B575,"ERR",DR!BY575))</f>
        <v/>
      </c>
      <c r="AJ573" s="2" t="str">
        <f>IF(COUNT($A573)=0,"",IF(AI573="3E","3E",IF(AI573="","I",LOOKUP(AI573/AK$2,{0,0.4,0.45,0.5,0.55,0.6,0.65,0.7,0.75,0.8,1},{"F","D","C","C+","B-","B","B+","A-","A","A+"}))))</f>
        <v/>
      </c>
      <c r="AK573" s="103" t="str">
        <f>IF(COUNT($A573)=0,"",IF(AI573="","--",IF(AI573="3E","3E",LOOKUP(AI573/AK$2,{0,0.4,0.45,0.5,0.55,0.6,0.65,0.7,0.75,0.8,1},{0,2,2.25,2.5,2.75,3,3.25,3.5,3.75,4}))))</f>
        <v/>
      </c>
      <c r="AL573" s="94" t="str">
        <f>IFERROR(IF(COUNT($A573)=0,"",IF(COUNT(W573)=0,"--",IF(COUNTIF(B573:AK573,"3E")&gt;0,"3E",SUM(IF(D573&gt;=2,D573*$D$3),IF(G573&gt;=2,G573*$G$3),IF(J573&gt;=2,J573*$J$3),IF(M573&gt;=2,M573*$M$3),IF(P573&gt;=2,P573*$P$3),IF(S573&gt;=2,S573*$S$3),IF(V573&gt;=2,V573*$V$3),IF(Y573&gt;=2,Y573*$Y$3),IF(AB573&gt;=2,AB573*$AB$3),IF(AE573&gt;=2,AE573*$AE$3),IF(AH573&gt;=2,AH573*$AH$3),IF(AK573&gt;=2,AK573*$AK$3))))),"")</f>
        <v/>
      </c>
      <c r="AM573" s="4" t="str">
        <f>IF(COUNT($A573)=0,"",IF(COUNT(W573)=0,"--",IF(COUNTIF(B573:Y573,"3E")&gt;0,"3E",TRUNC(SUM(IF(N(D573)&gt;=2,D$3*D573,0),IF(N(G573)&gt;=2,G$3*G573,0),IF(N(J573)&gt;=2,J$3*J573,0),IF(N(M573)&gt;=2,M$3*M573,0),IF(N(P573)&gt;=2,P$3*P573,0),IF(N(S573)&gt;=2,S$3*S573,0),IF(N(AB573)&gt;=2,AB$3*AB573,0),IF(N(AE573)&gt;=2,AE$3*AE573,0),IF(N(AH573)&gt;=2,AH$3*AH573,0),IF(N(V573)&gt;=2,V$3*V573,0),IF(N(Y573)&gt;=2,Y$3*Y573,0))/TCP,3))))</f>
        <v/>
      </c>
      <c r="AN573" s="2" t="str">
        <f>IFERROR(IF(COUNT($A573)=0,"",IF(COUNT(W573)=0,"--",IF(COUNTIF(B573:AK573,"3E")&gt;0,"3E",SUM(IF(D573&gt;=2,$D$3),IF(G573&gt;=2,$G$3),IF(J573&gt;=2,$J$3),IF(M573&gt;=2,$M$3),IF(P573&gt;=2,$P$3),IF(S573&gt;=2,$S$3),IF(V573&gt;=2,$V$3),IF(Y573&gt;=2,$Y$3),IF(AB573&gt;=2,$AB$3),IF(AE573&gt;=2,$AE$3),IF(AH573&gt;=2,$AH$3),IF(AK573&gt;=2,$AK$3))))),"")</f>
        <v/>
      </c>
      <c r="AO573" s="2" t="str">
        <f>IF(AM573="3E","3E",IF(COUNT($A573)=0,"",IF(COUNT(AK573)=0,"I",LOOKUP(AM573,{0,2,2.25,2.5,2.75,3,3.25,3.5,3.75,4},{"F","D","C","C+","B-","B","B+","A-","A","A+"}))))</f>
        <v/>
      </c>
      <c r="AP573" s="2" t="str">
        <f>IF(AM573="3E","3E",IF(OR(COUNT($A573)=0,COUNT(W573)=0),"",IF(AND(Y573&gt;=2,AM573&gt;=2,AN573&gt;=28),"PASS","FAIL")))</f>
        <v/>
      </c>
      <c r="AQ573" s="2" t="str">
        <f>IF(COUNT($A573)=0,"",IF(AP573="3E","3E",IF(AP573="PASS",CONCATENATE(IF(N(D573)&lt;2,"411F,",""),IF(N(G573)&lt;2,"412F,",""),IF(N(J573)&lt;2,"413F,",""),IF(N(M573)&lt;2,"421F,",""),IF(N(P573)&lt;2,"422F,",""),IF(N(S573)&lt;2,"423F,",""),IF(N(AB573)&lt;2,"431F,",""),IF(N(AE573)&lt;2,"432F,",""),IF(N(AH573)&lt;2,"433F,","")),"")))</f>
        <v/>
      </c>
      <c r="AR573" s="6" t="str">
        <f t="shared" si="9"/>
        <v/>
      </c>
    </row>
    <row r="574" spans="1:44" ht="18.95" customHeight="1" x14ac:dyDescent="0.25">
      <c r="A574" s="93" t="str">
        <f>IF(DR!$B576="","",DR!$B576)</f>
        <v/>
      </c>
      <c r="B574" s="5" t="str">
        <f>IF(COUNT($A574)=0,"",IF($A574&lt;&gt;DR!$B576,"ERR",DR!J576))</f>
        <v/>
      </c>
      <c r="C574" s="2" t="str">
        <f>IF(COUNT($A574)=0,"",IF(B574="3E","3E",IF(B574="","I",LOOKUP(B574/D$2,{0,0.4,0.45,0.5,0.55,0.6,0.65,0.7,0.75,0.8,1},{"F","D","C","C+","B-","B","B+","A-","A","A+"}))))</f>
        <v/>
      </c>
      <c r="D574" s="99" t="str">
        <f>IF(COUNT($A574)=0,"",IF(B574="","--",IF(B574="3E","3E",LOOKUP(B574/D$2,{0,0.4,0.45,0.5,0.55,0.6,0.65,0.7,0.75,0.8,1},{0,2,2.25,2.5,2.75,3,3.25,3.5,3.75,4}))))</f>
        <v/>
      </c>
      <c r="E574" s="5" t="str">
        <f>IF(COUNT($A574)=0,"",IF($A574&lt;&gt;DR!$B576,"ERR",DR!R576))</f>
        <v/>
      </c>
      <c r="F574" s="2" t="str">
        <f>IF(COUNT($A574)=0,"",IF(E574="3E","3E",IF(E574="","I",LOOKUP(E574/G$2,{0,0.4,0.45,0.5,0.55,0.6,0.65,0.7,0.75,0.8,1},{"F","D","C","C+","B-","B","B+","A-","A","A+"}))))</f>
        <v/>
      </c>
      <c r="G574" s="99" t="str">
        <f>IF(COUNT($A574)=0,"",IF(E574="","--",IF(E574="3E","3E",LOOKUP(E574/G$2,{0,0.4,0.45,0.5,0.55,0.6,0.65,0.7,0.75,0.8,1},{0,2,2.25,2.5,2.75,3,3.25,3.5,3.75,4}))))</f>
        <v/>
      </c>
      <c r="H574" s="5" t="str">
        <f>IF(COUNT($A574)=0,"",IF($A574&lt;&gt;DR!$B576,"ERR",DR!Z576))</f>
        <v/>
      </c>
      <c r="I574" s="2" t="str">
        <f>IF(COUNT($A574)=0,"",IF(H574="3E","3E",IF(H574="","I",LOOKUP(H574/J$2,{0,0.4,0.45,0.5,0.55,0.6,0.65,0.7,0.75,0.8,1},{"F","D","C","C+","B-","B","B+","A-","A","A+"}))))</f>
        <v/>
      </c>
      <c r="J574" s="99" t="str">
        <f>IF(COUNT($A574)=0,"",IF(H574="","--",IF(H574="3E","3E",LOOKUP(H574/J$2,{0,0.4,0.45,0.5,0.55,0.6,0.65,0.7,0.75,0.8,1},{0,2,2.25,2.5,2.75,3,3.25,3.5,3.75,4}))))</f>
        <v/>
      </c>
      <c r="K574" s="5" t="str">
        <f>IF(COUNT($A574)=0,"",IF($A574&lt;&gt;DR!$B576,"ERR",DR!AH576))</f>
        <v/>
      </c>
      <c r="L574" s="2" t="str">
        <f>IF(COUNT($A574)=0,"",IF(K574="3E","3E",IF(K574="","I",LOOKUP(K574/M$2,{0,0.4,0.45,0.5,0.55,0.6,0.65,0.7,0.75,0.8,1},{"F","D","C","C+","B-","B","B+","A-","A","A+"}))))</f>
        <v/>
      </c>
      <c r="M574" s="99" t="str">
        <f>IF(COUNT($A574)=0,"",IF(K574="","--",IF(K574="3E","3E",LOOKUP(K574/M$2,{0,0.4,0.45,0.5,0.55,0.6,0.65,0.7,0.75,0.8,1},{0,2,2.25,2.5,2.75,3,3.25,3.5,3.75,4}))))</f>
        <v/>
      </c>
      <c r="N574" s="5" t="str">
        <f>IF(COUNT($A574)=0,"",IF($A574&lt;&gt;DR!$B576,"ERR",DR!AP576))</f>
        <v/>
      </c>
      <c r="O574" s="2" t="str">
        <f>IF(COUNT($A574)=0,"",IF(N574="3E","3E",IF(N574="","I",LOOKUP(N574/P$2,{0,0.4,0.45,0.5,0.55,0.6,0.65,0.7,0.75,0.8,1},{"F","D","C","C+","B-","B","B+","A-","A","A+"}))))</f>
        <v/>
      </c>
      <c r="P574" s="99" t="str">
        <f>IF(COUNT($A574)=0,"",IF(N574="","--",IF(N574="3E","3E",LOOKUP(N574/P$2,{0,0.4,0.45,0.5,0.55,0.6,0.65,0.7,0.75,0.8,1},{0,2,2.25,2.5,2.75,3,3.25,3.5,3.75,4}))))</f>
        <v/>
      </c>
      <c r="Q574" s="5" t="str">
        <f>IF(COUNT($A574)=0,"",IF($A574&lt;&gt;DR!$B576,"ERR",DR!AX576))</f>
        <v/>
      </c>
      <c r="R574" s="2" t="str">
        <f>IF(COUNT($A574)=0,"",IF(Q574="3E","3E",IF(Q574="","I",LOOKUP(Q574/S$2,{0,0.4,0.45,0.5,0.55,0.6,0.65,0.7,0.75,0.8,1},{"F","D","C","C+","B-","B","B+","A-","A","A+"}))))</f>
        <v/>
      </c>
      <c r="S574" s="99" t="str">
        <f>IF(COUNT($A574)=0,"",IF(Q574="","--",IF(Q574="3E","3E",LOOKUP(Q574/S$2,{0,0.4,0.45,0.5,0.55,0.6,0.65,0.7,0.75,0.8,1},{0,2,2.25,2.5,2.75,3,3.25,3.5,3.75,4}))))</f>
        <v/>
      </c>
      <c r="T574" s="5" t="str">
        <f>IF(OR(COUNT($A574)=0,DR!BZ576=""),"",IF($A574&lt;&gt;DR!$B576,"ERR",DR!BZ576))</f>
        <v/>
      </c>
      <c r="U574" s="2" t="str">
        <f>IF(COUNT($A574)=0,"",IF(T574="3E","3E",IF(T574="","I",LOOKUP(T574/V$2,{0,0.4,0.45,0.5,0.55,0.6,0.65,0.7,0.75,0.8,1},{"F","D","C","C+","B-","B","B+","A-","A","A+"}))))</f>
        <v/>
      </c>
      <c r="V574" s="99" t="str">
        <f>IF(COUNT($A574)=0,"",IF(T574="","--",IF(T574="3E","3E",LOOKUP(T574/V$2,{0,0.4,0.45,0.5,0.55,0.6,0.65,0.7,0.75,0.8,1},{0,2,2.25,2.5,2.75,3,3.25,3.5,3.75,4}))))</f>
        <v/>
      </c>
      <c r="W574" s="5" t="str">
        <f>IF(COUNT($A574)=0,"",IF($A574&lt;&gt;DR!$B576,"ERR",IF(DR!$A576="IM",DR!CL576,DR!CK576)))</f>
        <v/>
      </c>
      <c r="X574" s="2" t="str">
        <f>IF(COUNT($A574)=0,"",IF(W574="3E","3E",IF(W574="","I",LOOKUP(W574/Y$2,{0,0.4,0.45,0.5,0.55,0.6,0.65,0.7,0.75,0.8,1},{"F","D","C","C+","B-","B","B+","A-","A","A+"}))))</f>
        <v/>
      </c>
      <c r="Y574" s="99" t="str">
        <f>IF(COUNT($A574)=0,"",IF(W574="","--",IF(W574="3E","3E",LOOKUP(W574/Y$2,{0,0.4,0.45,0.5,0.55,0.6,0.65,0.7,0.75,0.8,1},{0,2,2.25,2.5,2.75,3,3.25,3.5,3.75,4}))))</f>
        <v/>
      </c>
      <c r="Z574" s="5" t="str">
        <f>IF(COUNT($A574)=0,"",IF($A574&lt;&gt;DR!$B576,"ERR",DR!BF576))</f>
        <v/>
      </c>
      <c r="AA574" s="2" t="str">
        <f>IF(COUNT($A574)=0,"",IF(Z574="3E","3E",IF(Z574="","I",LOOKUP(Z574/AB$2,{0,0.4,0.45,0.5,0.55,0.6,0.65,0.7,0.75,0.8,1},{"F","D","C","C+","B-","B","B+","A-","A","A+"}))))</f>
        <v/>
      </c>
      <c r="AB574" s="99" t="str">
        <f>IF(COUNT($A574)=0,"",IF(Z574="","--",IF(Z574="3E","3E",LOOKUP(Z574/AB$2,{0,0.4,0.45,0.5,0.55,0.6,0.65,0.7,0.75,0.8,1},{0,2,2.25,2.5,2.75,3,3.25,3.5,3.75,4}))))</f>
        <v/>
      </c>
      <c r="AC574" s="5" t="str">
        <f>IF(COUNT($A574)=0,"",IF($A574&lt;&gt;DR!$B576,"ERR",DR!BG576))</f>
        <v/>
      </c>
      <c r="AD574" s="2" t="str">
        <f>IF(COUNT($A574)=0,"",IF(AC574="3E","3E",IF(AC574="","I",LOOKUP(AC574/AE$2,{0,0.4,0.45,0.5,0.55,0.6,0.65,0.7,0.75,0.8,1},{"F","D","C","C+","B-","B","B+","A-","A","A+"}))))</f>
        <v/>
      </c>
      <c r="AE574" s="99" t="str">
        <f>IF(COUNT($A574)=0,"",IF(AC574="","--",IF(AC574="3E","3E",LOOKUP(AC574/AE$2,{0,0.4,0.45,0.5,0.55,0.6,0.65,0.7,0.75,0.8,1},{0,2,2.25,2.5,2.75,3,3.25,3.5,3.75,4}))))</f>
        <v/>
      </c>
      <c r="AF574" s="5" t="str">
        <f>IF(COUNT($A574)=0,"",IF($A574&lt;&gt;DR!$B576,"ERR",DR!BQ576))</f>
        <v/>
      </c>
      <c r="AG574" s="2" t="str">
        <f>IF(COUNT($A574)=0,"",IF(AF574="3E","3E",IF(AF574="","I",LOOKUP(AF574/AH$2,{0,0.4,0.45,0.5,0.55,0.6,0.65,0.7,0.75,0.8,1},{"F","D","C","C+","B-","B","B+","A-","A","A+"}))))</f>
        <v/>
      </c>
      <c r="AH574" s="99" t="str">
        <f>IF(COUNT($A574)=0,"",IF(AF574="","--",IF(AF574="3E","3E",LOOKUP(AF574/AH$2,{0,0.4,0.45,0.5,0.55,0.6,0.65,0.7,0.75,0.8,1},{0,2,2.25,2.5,2.75,3,3.25,3.5,3.75,4}))))</f>
        <v/>
      </c>
      <c r="AI574" s="5" t="str">
        <f>IF(COUNT($A574)=0,"",IF($A574&lt;&gt;DR!$B576,"ERR",DR!BY576))</f>
        <v/>
      </c>
      <c r="AJ574" s="2" t="str">
        <f>IF(COUNT($A574)=0,"",IF(AI574="3E","3E",IF(AI574="","I",LOOKUP(AI574/AK$2,{0,0.4,0.45,0.5,0.55,0.6,0.65,0.7,0.75,0.8,1},{"F","D","C","C+","B-","B","B+","A-","A","A+"}))))</f>
        <v/>
      </c>
      <c r="AK574" s="103" t="str">
        <f>IF(COUNT($A574)=0,"",IF(AI574="","--",IF(AI574="3E","3E",LOOKUP(AI574/AK$2,{0,0.4,0.45,0.5,0.55,0.6,0.65,0.7,0.75,0.8,1},{0,2,2.25,2.5,2.75,3,3.25,3.5,3.75,4}))))</f>
        <v/>
      </c>
      <c r="AL574" s="94" t="str">
        <f>IFERROR(IF(COUNT($A574)=0,"",IF(COUNT(W574)=0,"--",IF(COUNTIF(B574:AK574,"3E")&gt;0,"3E",SUM(IF(D574&gt;=2,D574*$D$3),IF(G574&gt;=2,G574*$G$3),IF(J574&gt;=2,J574*$J$3),IF(M574&gt;=2,M574*$M$3),IF(P574&gt;=2,P574*$P$3),IF(S574&gt;=2,S574*$S$3),IF(V574&gt;=2,V574*$V$3),IF(Y574&gt;=2,Y574*$Y$3),IF(AB574&gt;=2,AB574*$AB$3),IF(AE574&gt;=2,AE574*$AE$3),IF(AH574&gt;=2,AH574*$AH$3),IF(AK574&gt;=2,AK574*$AK$3))))),"")</f>
        <v/>
      </c>
      <c r="AM574" s="4" t="str">
        <f>IF(COUNT($A574)=0,"",IF(COUNT(W574)=0,"--",IF(COUNTIF(B574:Y574,"3E")&gt;0,"3E",TRUNC(SUM(IF(N(D574)&gt;=2,D$3*D574,0),IF(N(G574)&gt;=2,G$3*G574,0),IF(N(J574)&gt;=2,J$3*J574,0),IF(N(M574)&gt;=2,M$3*M574,0),IF(N(P574)&gt;=2,P$3*P574,0),IF(N(S574)&gt;=2,S$3*S574,0),IF(N(AB574)&gt;=2,AB$3*AB574,0),IF(N(AE574)&gt;=2,AE$3*AE574,0),IF(N(AH574)&gt;=2,AH$3*AH574,0),IF(N(V574)&gt;=2,V$3*V574,0),IF(N(Y574)&gt;=2,Y$3*Y574,0))/TCP,3))))</f>
        <v/>
      </c>
      <c r="AN574" s="2" t="str">
        <f>IFERROR(IF(COUNT($A574)=0,"",IF(COUNT(W574)=0,"--",IF(COUNTIF(B574:AK574,"3E")&gt;0,"3E",SUM(IF(D574&gt;=2,$D$3),IF(G574&gt;=2,$G$3),IF(J574&gt;=2,$J$3),IF(M574&gt;=2,$M$3),IF(P574&gt;=2,$P$3),IF(S574&gt;=2,$S$3),IF(V574&gt;=2,$V$3),IF(Y574&gt;=2,$Y$3),IF(AB574&gt;=2,$AB$3),IF(AE574&gt;=2,$AE$3),IF(AH574&gt;=2,$AH$3),IF(AK574&gt;=2,$AK$3))))),"")</f>
        <v/>
      </c>
      <c r="AO574" s="2" t="str">
        <f>IF(AM574="3E","3E",IF(COUNT($A574)=0,"",IF(COUNT(AK574)=0,"I",LOOKUP(AM574,{0,2,2.25,2.5,2.75,3,3.25,3.5,3.75,4},{"F","D","C","C+","B-","B","B+","A-","A","A+"}))))</f>
        <v/>
      </c>
      <c r="AP574" s="2" t="str">
        <f>IF(AM574="3E","3E",IF(OR(COUNT($A574)=0,COUNT(W574)=0),"",IF(AND(Y574&gt;=2,AM574&gt;=2,AN574&gt;=28),"PASS","FAIL")))</f>
        <v/>
      </c>
      <c r="AQ574" s="2" t="str">
        <f>IF(COUNT($A574)=0,"",IF(AP574="3E","3E",IF(AP574="PASS",CONCATENATE(IF(N(D574)&lt;2,"411F,",""),IF(N(G574)&lt;2,"412F,",""),IF(N(J574)&lt;2,"413F,",""),IF(N(M574)&lt;2,"421F,",""),IF(N(P574)&lt;2,"422F,",""),IF(N(S574)&lt;2,"423F,",""),IF(N(AB574)&lt;2,"431F,",""),IF(N(AE574)&lt;2,"432F,",""),IF(N(AH574)&lt;2,"433F,","")),"")))</f>
        <v/>
      </c>
      <c r="AR574" s="6" t="str">
        <f t="shared" si="9"/>
        <v/>
      </c>
    </row>
    <row r="575" spans="1:44" ht="18.95" customHeight="1" x14ac:dyDescent="0.25">
      <c r="A575" s="93" t="str">
        <f>IF(DR!$B577="","",DR!$B577)</f>
        <v/>
      </c>
      <c r="B575" s="5" t="str">
        <f>IF(COUNT($A575)=0,"",IF($A575&lt;&gt;DR!$B577,"ERR",DR!J577))</f>
        <v/>
      </c>
      <c r="C575" s="2" t="str">
        <f>IF(COUNT($A575)=0,"",IF(B575="3E","3E",IF(B575="","I",LOOKUP(B575/D$2,{0,0.4,0.45,0.5,0.55,0.6,0.65,0.7,0.75,0.8,1},{"F","D","C","C+","B-","B","B+","A-","A","A+"}))))</f>
        <v/>
      </c>
      <c r="D575" s="99" t="str">
        <f>IF(COUNT($A575)=0,"",IF(B575="","--",IF(B575="3E","3E",LOOKUP(B575/D$2,{0,0.4,0.45,0.5,0.55,0.6,0.65,0.7,0.75,0.8,1},{0,2,2.25,2.5,2.75,3,3.25,3.5,3.75,4}))))</f>
        <v/>
      </c>
      <c r="E575" s="5" t="str">
        <f>IF(COUNT($A575)=0,"",IF($A575&lt;&gt;DR!$B577,"ERR",DR!R577))</f>
        <v/>
      </c>
      <c r="F575" s="2" t="str">
        <f>IF(COUNT($A575)=0,"",IF(E575="3E","3E",IF(E575="","I",LOOKUP(E575/G$2,{0,0.4,0.45,0.5,0.55,0.6,0.65,0.7,0.75,0.8,1},{"F","D","C","C+","B-","B","B+","A-","A","A+"}))))</f>
        <v/>
      </c>
      <c r="G575" s="99" t="str">
        <f>IF(COUNT($A575)=0,"",IF(E575="","--",IF(E575="3E","3E",LOOKUP(E575/G$2,{0,0.4,0.45,0.5,0.55,0.6,0.65,0.7,0.75,0.8,1},{0,2,2.25,2.5,2.75,3,3.25,3.5,3.75,4}))))</f>
        <v/>
      </c>
      <c r="H575" s="5" t="str">
        <f>IF(COUNT($A575)=0,"",IF($A575&lt;&gt;DR!$B577,"ERR",DR!Z577))</f>
        <v/>
      </c>
      <c r="I575" s="2" t="str">
        <f>IF(COUNT($A575)=0,"",IF(H575="3E","3E",IF(H575="","I",LOOKUP(H575/J$2,{0,0.4,0.45,0.5,0.55,0.6,0.65,0.7,0.75,0.8,1},{"F","D","C","C+","B-","B","B+","A-","A","A+"}))))</f>
        <v/>
      </c>
      <c r="J575" s="99" t="str">
        <f>IF(COUNT($A575)=0,"",IF(H575="","--",IF(H575="3E","3E",LOOKUP(H575/J$2,{0,0.4,0.45,0.5,0.55,0.6,0.65,0.7,0.75,0.8,1},{0,2,2.25,2.5,2.75,3,3.25,3.5,3.75,4}))))</f>
        <v/>
      </c>
      <c r="K575" s="5" t="str">
        <f>IF(COUNT($A575)=0,"",IF($A575&lt;&gt;DR!$B577,"ERR",DR!AH577))</f>
        <v/>
      </c>
      <c r="L575" s="2" t="str">
        <f>IF(COUNT($A575)=0,"",IF(K575="3E","3E",IF(K575="","I",LOOKUP(K575/M$2,{0,0.4,0.45,0.5,0.55,0.6,0.65,0.7,0.75,0.8,1},{"F","D","C","C+","B-","B","B+","A-","A","A+"}))))</f>
        <v/>
      </c>
      <c r="M575" s="99" t="str">
        <f>IF(COUNT($A575)=0,"",IF(K575="","--",IF(K575="3E","3E",LOOKUP(K575/M$2,{0,0.4,0.45,0.5,0.55,0.6,0.65,0.7,0.75,0.8,1},{0,2,2.25,2.5,2.75,3,3.25,3.5,3.75,4}))))</f>
        <v/>
      </c>
      <c r="N575" s="5" t="str">
        <f>IF(COUNT($A575)=0,"",IF($A575&lt;&gt;DR!$B577,"ERR",DR!AP577))</f>
        <v/>
      </c>
      <c r="O575" s="2" t="str">
        <f>IF(COUNT($A575)=0,"",IF(N575="3E","3E",IF(N575="","I",LOOKUP(N575/P$2,{0,0.4,0.45,0.5,0.55,0.6,0.65,0.7,0.75,0.8,1},{"F","D","C","C+","B-","B","B+","A-","A","A+"}))))</f>
        <v/>
      </c>
      <c r="P575" s="99" t="str">
        <f>IF(COUNT($A575)=0,"",IF(N575="","--",IF(N575="3E","3E",LOOKUP(N575/P$2,{0,0.4,0.45,0.5,0.55,0.6,0.65,0.7,0.75,0.8,1},{0,2,2.25,2.5,2.75,3,3.25,3.5,3.75,4}))))</f>
        <v/>
      </c>
      <c r="Q575" s="5" t="str">
        <f>IF(COUNT($A575)=0,"",IF($A575&lt;&gt;DR!$B577,"ERR",DR!AX577))</f>
        <v/>
      </c>
      <c r="R575" s="2" t="str">
        <f>IF(COUNT($A575)=0,"",IF(Q575="3E","3E",IF(Q575="","I",LOOKUP(Q575/S$2,{0,0.4,0.45,0.5,0.55,0.6,0.65,0.7,0.75,0.8,1},{"F","D","C","C+","B-","B","B+","A-","A","A+"}))))</f>
        <v/>
      </c>
      <c r="S575" s="99" t="str">
        <f>IF(COUNT($A575)=0,"",IF(Q575="","--",IF(Q575="3E","3E",LOOKUP(Q575/S$2,{0,0.4,0.45,0.5,0.55,0.6,0.65,0.7,0.75,0.8,1},{0,2,2.25,2.5,2.75,3,3.25,3.5,3.75,4}))))</f>
        <v/>
      </c>
      <c r="T575" s="5" t="str">
        <f>IF(OR(COUNT($A575)=0,DR!BZ577=""),"",IF($A575&lt;&gt;DR!$B577,"ERR",DR!BZ577))</f>
        <v/>
      </c>
      <c r="U575" s="2" t="str">
        <f>IF(COUNT($A575)=0,"",IF(T575="3E","3E",IF(T575="","I",LOOKUP(T575/V$2,{0,0.4,0.45,0.5,0.55,0.6,0.65,0.7,0.75,0.8,1},{"F","D","C","C+","B-","B","B+","A-","A","A+"}))))</f>
        <v/>
      </c>
      <c r="V575" s="99" t="str">
        <f>IF(COUNT($A575)=0,"",IF(T575="","--",IF(T575="3E","3E",LOOKUP(T575/V$2,{0,0.4,0.45,0.5,0.55,0.6,0.65,0.7,0.75,0.8,1},{0,2,2.25,2.5,2.75,3,3.25,3.5,3.75,4}))))</f>
        <v/>
      </c>
      <c r="W575" s="5" t="str">
        <f>IF(COUNT($A575)=0,"",IF($A575&lt;&gt;DR!$B577,"ERR",IF(DR!$A577="IM",DR!CL577,DR!CK577)))</f>
        <v/>
      </c>
      <c r="X575" s="2" t="str">
        <f>IF(COUNT($A575)=0,"",IF(W575="3E","3E",IF(W575="","I",LOOKUP(W575/Y$2,{0,0.4,0.45,0.5,0.55,0.6,0.65,0.7,0.75,0.8,1},{"F","D","C","C+","B-","B","B+","A-","A","A+"}))))</f>
        <v/>
      </c>
      <c r="Y575" s="99" t="str">
        <f>IF(COUNT($A575)=0,"",IF(W575="","--",IF(W575="3E","3E",LOOKUP(W575/Y$2,{0,0.4,0.45,0.5,0.55,0.6,0.65,0.7,0.75,0.8,1},{0,2,2.25,2.5,2.75,3,3.25,3.5,3.75,4}))))</f>
        <v/>
      </c>
      <c r="Z575" s="5" t="str">
        <f>IF(COUNT($A575)=0,"",IF($A575&lt;&gt;DR!$B577,"ERR",DR!BF577))</f>
        <v/>
      </c>
      <c r="AA575" s="2" t="str">
        <f>IF(COUNT($A575)=0,"",IF(Z575="3E","3E",IF(Z575="","I",LOOKUP(Z575/AB$2,{0,0.4,0.45,0.5,0.55,0.6,0.65,0.7,0.75,0.8,1},{"F","D","C","C+","B-","B","B+","A-","A","A+"}))))</f>
        <v/>
      </c>
      <c r="AB575" s="99" t="str">
        <f>IF(COUNT($A575)=0,"",IF(Z575="","--",IF(Z575="3E","3E",LOOKUP(Z575/AB$2,{0,0.4,0.45,0.5,0.55,0.6,0.65,0.7,0.75,0.8,1},{0,2,2.25,2.5,2.75,3,3.25,3.5,3.75,4}))))</f>
        <v/>
      </c>
      <c r="AC575" s="5" t="str">
        <f>IF(COUNT($A575)=0,"",IF($A575&lt;&gt;DR!$B577,"ERR",DR!BG577))</f>
        <v/>
      </c>
      <c r="AD575" s="2" t="str">
        <f>IF(COUNT($A575)=0,"",IF(AC575="3E","3E",IF(AC575="","I",LOOKUP(AC575/AE$2,{0,0.4,0.45,0.5,0.55,0.6,0.65,0.7,0.75,0.8,1},{"F","D","C","C+","B-","B","B+","A-","A","A+"}))))</f>
        <v/>
      </c>
      <c r="AE575" s="99" t="str">
        <f>IF(COUNT($A575)=0,"",IF(AC575="","--",IF(AC575="3E","3E",LOOKUP(AC575/AE$2,{0,0.4,0.45,0.5,0.55,0.6,0.65,0.7,0.75,0.8,1},{0,2,2.25,2.5,2.75,3,3.25,3.5,3.75,4}))))</f>
        <v/>
      </c>
      <c r="AF575" s="5" t="str">
        <f>IF(COUNT($A575)=0,"",IF($A575&lt;&gt;DR!$B577,"ERR",DR!BQ577))</f>
        <v/>
      </c>
      <c r="AG575" s="2" t="str">
        <f>IF(COUNT($A575)=0,"",IF(AF575="3E","3E",IF(AF575="","I",LOOKUP(AF575/AH$2,{0,0.4,0.45,0.5,0.55,0.6,0.65,0.7,0.75,0.8,1},{"F","D","C","C+","B-","B","B+","A-","A","A+"}))))</f>
        <v/>
      </c>
      <c r="AH575" s="99" t="str">
        <f>IF(COUNT($A575)=0,"",IF(AF575="","--",IF(AF575="3E","3E",LOOKUP(AF575/AH$2,{0,0.4,0.45,0.5,0.55,0.6,0.65,0.7,0.75,0.8,1},{0,2,2.25,2.5,2.75,3,3.25,3.5,3.75,4}))))</f>
        <v/>
      </c>
      <c r="AI575" s="5" t="str">
        <f>IF(COUNT($A575)=0,"",IF($A575&lt;&gt;DR!$B577,"ERR",DR!BY577))</f>
        <v/>
      </c>
      <c r="AJ575" s="2" t="str">
        <f>IF(COUNT($A575)=0,"",IF(AI575="3E","3E",IF(AI575="","I",LOOKUP(AI575/AK$2,{0,0.4,0.45,0.5,0.55,0.6,0.65,0.7,0.75,0.8,1},{"F","D","C","C+","B-","B","B+","A-","A","A+"}))))</f>
        <v/>
      </c>
      <c r="AK575" s="103" t="str">
        <f>IF(COUNT($A575)=0,"",IF(AI575="","--",IF(AI575="3E","3E",LOOKUP(AI575/AK$2,{0,0.4,0.45,0.5,0.55,0.6,0.65,0.7,0.75,0.8,1},{0,2,2.25,2.5,2.75,3,3.25,3.5,3.75,4}))))</f>
        <v/>
      </c>
      <c r="AL575" s="94" t="str">
        <f>IFERROR(IF(COUNT($A575)=0,"",IF(COUNT(W575)=0,"--",IF(COUNTIF(B575:AK575,"3E")&gt;0,"3E",SUM(IF(D575&gt;=2,D575*$D$3),IF(G575&gt;=2,G575*$G$3),IF(J575&gt;=2,J575*$J$3),IF(M575&gt;=2,M575*$M$3),IF(P575&gt;=2,P575*$P$3),IF(S575&gt;=2,S575*$S$3),IF(V575&gt;=2,V575*$V$3),IF(Y575&gt;=2,Y575*$Y$3),IF(AB575&gt;=2,AB575*$AB$3),IF(AE575&gt;=2,AE575*$AE$3),IF(AH575&gt;=2,AH575*$AH$3),IF(AK575&gt;=2,AK575*$AK$3))))),"")</f>
        <v/>
      </c>
      <c r="AM575" s="4" t="str">
        <f>IF(COUNT($A575)=0,"",IF(COUNT(W575)=0,"--",IF(COUNTIF(B575:Y575,"3E")&gt;0,"3E",TRUNC(SUM(IF(N(D575)&gt;=2,D$3*D575,0),IF(N(G575)&gt;=2,G$3*G575,0),IF(N(J575)&gt;=2,J$3*J575,0),IF(N(M575)&gt;=2,M$3*M575,0),IF(N(P575)&gt;=2,P$3*P575,0),IF(N(S575)&gt;=2,S$3*S575,0),IF(N(AB575)&gt;=2,AB$3*AB575,0),IF(N(AE575)&gt;=2,AE$3*AE575,0),IF(N(AH575)&gt;=2,AH$3*AH575,0),IF(N(V575)&gt;=2,V$3*V575,0),IF(N(Y575)&gt;=2,Y$3*Y575,0))/TCP,3))))</f>
        <v/>
      </c>
      <c r="AN575" s="2" t="str">
        <f>IFERROR(IF(COUNT($A575)=0,"",IF(COUNT(W575)=0,"--",IF(COUNTIF(B575:AK575,"3E")&gt;0,"3E",SUM(IF(D575&gt;=2,$D$3),IF(G575&gt;=2,$G$3),IF(J575&gt;=2,$J$3),IF(M575&gt;=2,$M$3),IF(P575&gt;=2,$P$3),IF(S575&gt;=2,$S$3),IF(V575&gt;=2,$V$3),IF(Y575&gt;=2,$Y$3),IF(AB575&gt;=2,$AB$3),IF(AE575&gt;=2,$AE$3),IF(AH575&gt;=2,$AH$3),IF(AK575&gt;=2,$AK$3))))),"")</f>
        <v/>
      </c>
      <c r="AO575" s="2" t="str">
        <f>IF(AM575="3E","3E",IF(COUNT($A575)=0,"",IF(COUNT(AK575)=0,"I",LOOKUP(AM575,{0,2,2.25,2.5,2.75,3,3.25,3.5,3.75,4},{"F","D","C","C+","B-","B","B+","A-","A","A+"}))))</f>
        <v/>
      </c>
      <c r="AP575" s="2" t="str">
        <f>IF(AM575="3E","3E",IF(OR(COUNT($A575)=0,COUNT(W575)=0),"",IF(AND(Y575&gt;=2,AM575&gt;=2,AN575&gt;=28),"PASS","FAIL")))</f>
        <v/>
      </c>
      <c r="AQ575" s="2" t="str">
        <f>IF(COUNT($A575)=0,"",IF(AP575="3E","3E",IF(AP575="PASS",CONCATENATE(IF(N(D575)&lt;2,"411F,",""),IF(N(G575)&lt;2,"412F,",""),IF(N(J575)&lt;2,"413F,",""),IF(N(M575)&lt;2,"421F,",""),IF(N(P575)&lt;2,"422F,",""),IF(N(S575)&lt;2,"423F,",""),IF(N(AB575)&lt;2,"431F,",""),IF(N(AE575)&lt;2,"432F,",""),IF(N(AH575)&lt;2,"433F,","")),"")))</f>
        <v/>
      </c>
      <c r="AR575" s="6" t="str">
        <f t="shared" si="9"/>
        <v/>
      </c>
    </row>
    <row r="576" spans="1:44" ht="18.95" customHeight="1" x14ac:dyDescent="0.25">
      <c r="A576" s="93" t="str">
        <f>IF(DR!$B578="","",DR!$B578)</f>
        <v/>
      </c>
      <c r="B576" s="5" t="str">
        <f>IF(COUNT($A576)=0,"",IF($A576&lt;&gt;DR!$B578,"ERR",DR!J578))</f>
        <v/>
      </c>
      <c r="C576" s="2" t="str">
        <f>IF(COUNT($A576)=0,"",IF(B576="3E","3E",IF(B576="","I",LOOKUP(B576/D$2,{0,0.4,0.45,0.5,0.55,0.6,0.65,0.7,0.75,0.8,1},{"F","D","C","C+","B-","B","B+","A-","A","A+"}))))</f>
        <v/>
      </c>
      <c r="D576" s="99" t="str">
        <f>IF(COUNT($A576)=0,"",IF(B576="","--",IF(B576="3E","3E",LOOKUP(B576/D$2,{0,0.4,0.45,0.5,0.55,0.6,0.65,0.7,0.75,0.8,1},{0,2,2.25,2.5,2.75,3,3.25,3.5,3.75,4}))))</f>
        <v/>
      </c>
      <c r="E576" s="5" t="str">
        <f>IF(COUNT($A576)=0,"",IF($A576&lt;&gt;DR!$B578,"ERR",DR!R578))</f>
        <v/>
      </c>
      <c r="F576" s="2" t="str">
        <f>IF(COUNT($A576)=0,"",IF(E576="3E","3E",IF(E576="","I",LOOKUP(E576/G$2,{0,0.4,0.45,0.5,0.55,0.6,0.65,0.7,0.75,0.8,1},{"F","D","C","C+","B-","B","B+","A-","A","A+"}))))</f>
        <v/>
      </c>
      <c r="G576" s="99" t="str">
        <f>IF(COUNT($A576)=0,"",IF(E576="","--",IF(E576="3E","3E",LOOKUP(E576/G$2,{0,0.4,0.45,0.5,0.55,0.6,0.65,0.7,0.75,0.8,1},{0,2,2.25,2.5,2.75,3,3.25,3.5,3.75,4}))))</f>
        <v/>
      </c>
      <c r="H576" s="5" t="str">
        <f>IF(COUNT($A576)=0,"",IF($A576&lt;&gt;DR!$B578,"ERR",DR!Z578))</f>
        <v/>
      </c>
      <c r="I576" s="2" t="str">
        <f>IF(COUNT($A576)=0,"",IF(H576="3E","3E",IF(H576="","I",LOOKUP(H576/J$2,{0,0.4,0.45,0.5,0.55,0.6,0.65,0.7,0.75,0.8,1},{"F","D","C","C+","B-","B","B+","A-","A","A+"}))))</f>
        <v/>
      </c>
      <c r="J576" s="99" t="str">
        <f>IF(COUNT($A576)=0,"",IF(H576="","--",IF(H576="3E","3E",LOOKUP(H576/J$2,{0,0.4,0.45,0.5,0.55,0.6,0.65,0.7,0.75,0.8,1},{0,2,2.25,2.5,2.75,3,3.25,3.5,3.75,4}))))</f>
        <v/>
      </c>
      <c r="K576" s="5" t="str">
        <f>IF(COUNT($A576)=0,"",IF($A576&lt;&gt;DR!$B578,"ERR",DR!AH578))</f>
        <v/>
      </c>
      <c r="L576" s="2" t="str">
        <f>IF(COUNT($A576)=0,"",IF(K576="3E","3E",IF(K576="","I",LOOKUP(K576/M$2,{0,0.4,0.45,0.5,0.55,0.6,0.65,0.7,0.75,0.8,1},{"F","D","C","C+","B-","B","B+","A-","A","A+"}))))</f>
        <v/>
      </c>
      <c r="M576" s="99" t="str">
        <f>IF(COUNT($A576)=0,"",IF(K576="","--",IF(K576="3E","3E",LOOKUP(K576/M$2,{0,0.4,0.45,0.5,0.55,0.6,0.65,0.7,0.75,0.8,1},{0,2,2.25,2.5,2.75,3,3.25,3.5,3.75,4}))))</f>
        <v/>
      </c>
      <c r="N576" s="5" t="str">
        <f>IF(COUNT($A576)=0,"",IF($A576&lt;&gt;DR!$B578,"ERR",DR!AP578))</f>
        <v/>
      </c>
      <c r="O576" s="2" t="str">
        <f>IF(COUNT($A576)=0,"",IF(N576="3E","3E",IF(N576="","I",LOOKUP(N576/P$2,{0,0.4,0.45,0.5,0.55,0.6,0.65,0.7,0.75,0.8,1},{"F","D","C","C+","B-","B","B+","A-","A","A+"}))))</f>
        <v/>
      </c>
      <c r="P576" s="99" t="str">
        <f>IF(COUNT($A576)=0,"",IF(N576="","--",IF(N576="3E","3E",LOOKUP(N576/P$2,{0,0.4,0.45,0.5,0.55,0.6,0.65,0.7,0.75,0.8,1},{0,2,2.25,2.5,2.75,3,3.25,3.5,3.75,4}))))</f>
        <v/>
      </c>
      <c r="Q576" s="5" t="str">
        <f>IF(COUNT($A576)=0,"",IF($A576&lt;&gt;DR!$B578,"ERR",DR!AX578))</f>
        <v/>
      </c>
      <c r="R576" s="2" t="str">
        <f>IF(COUNT($A576)=0,"",IF(Q576="3E","3E",IF(Q576="","I",LOOKUP(Q576/S$2,{0,0.4,0.45,0.5,0.55,0.6,0.65,0.7,0.75,0.8,1},{"F","D","C","C+","B-","B","B+","A-","A","A+"}))))</f>
        <v/>
      </c>
      <c r="S576" s="99" t="str">
        <f>IF(COUNT($A576)=0,"",IF(Q576="","--",IF(Q576="3E","3E",LOOKUP(Q576/S$2,{0,0.4,0.45,0.5,0.55,0.6,0.65,0.7,0.75,0.8,1},{0,2,2.25,2.5,2.75,3,3.25,3.5,3.75,4}))))</f>
        <v/>
      </c>
      <c r="T576" s="5" t="str">
        <f>IF(OR(COUNT($A576)=0,DR!BZ578=""),"",IF($A576&lt;&gt;DR!$B578,"ERR",DR!BZ578))</f>
        <v/>
      </c>
      <c r="U576" s="2" t="str">
        <f>IF(COUNT($A576)=0,"",IF(T576="3E","3E",IF(T576="","I",LOOKUP(T576/V$2,{0,0.4,0.45,0.5,0.55,0.6,0.65,0.7,0.75,0.8,1},{"F","D","C","C+","B-","B","B+","A-","A","A+"}))))</f>
        <v/>
      </c>
      <c r="V576" s="99" t="str">
        <f>IF(COUNT($A576)=0,"",IF(T576="","--",IF(T576="3E","3E",LOOKUP(T576/V$2,{0,0.4,0.45,0.5,0.55,0.6,0.65,0.7,0.75,0.8,1},{0,2,2.25,2.5,2.75,3,3.25,3.5,3.75,4}))))</f>
        <v/>
      </c>
      <c r="W576" s="5" t="str">
        <f>IF(COUNT($A576)=0,"",IF($A576&lt;&gt;DR!$B578,"ERR",IF(DR!$A578="IM",DR!CL578,DR!CK578)))</f>
        <v/>
      </c>
      <c r="X576" s="2" t="str">
        <f>IF(COUNT($A576)=0,"",IF(W576="3E","3E",IF(W576="","I",LOOKUP(W576/Y$2,{0,0.4,0.45,0.5,0.55,0.6,0.65,0.7,0.75,0.8,1},{"F","D","C","C+","B-","B","B+","A-","A","A+"}))))</f>
        <v/>
      </c>
      <c r="Y576" s="99" t="str">
        <f>IF(COUNT($A576)=0,"",IF(W576="","--",IF(W576="3E","3E",LOOKUP(W576/Y$2,{0,0.4,0.45,0.5,0.55,0.6,0.65,0.7,0.75,0.8,1},{0,2,2.25,2.5,2.75,3,3.25,3.5,3.75,4}))))</f>
        <v/>
      </c>
      <c r="Z576" s="5" t="str">
        <f>IF(COUNT($A576)=0,"",IF($A576&lt;&gt;DR!$B578,"ERR",DR!BF578))</f>
        <v/>
      </c>
      <c r="AA576" s="2" t="str">
        <f>IF(COUNT($A576)=0,"",IF(Z576="3E","3E",IF(Z576="","I",LOOKUP(Z576/AB$2,{0,0.4,0.45,0.5,0.55,0.6,0.65,0.7,0.75,0.8,1},{"F","D","C","C+","B-","B","B+","A-","A","A+"}))))</f>
        <v/>
      </c>
      <c r="AB576" s="99" t="str">
        <f>IF(COUNT($A576)=0,"",IF(Z576="","--",IF(Z576="3E","3E",LOOKUP(Z576/AB$2,{0,0.4,0.45,0.5,0.55,0.6,0.65,0.7,0.75,0.8,1},{0,2,2.25,2.5,2.75,3,3.25,3.5,3.75,4}))))</f>
        <v/>
      </c>
      <c r="AC576" s="5" t="str">
        <f>IF(COUNT($A576)=0,"",IF($A576&lt;&gt;DR!$B578,"ERR",DR!BG578))</f>
        <v/>
      </c>
      <c r="AD576" s="2" t="str">
        <f>IF(COUNT($A576)=0,"",IF(AC576="3E","3E",IF(AC576="","I",LOOKUP(AC576/AE$2,{0,0.4,0.45,0.5,0.55,0.6,0.65,0.7,0.75,0.8,1},{"F","D","C","C+","B-","B","B+","A-","A","A+"}))))</f>
        <v/>
      </c>
      <c r="AE576" s="99" t="str">
        <f>IF(COUNT($A576)=0,"",IF(AC576="","--",IF(AC576="3E","3E",LOOKUP(AC576/AE$2,{0,0.4,0.45,0.5,0.55,0.6,0.65,0.7,0.75,0.8,1},{0,2,2.25,2.5,2.75,3,3.25,3.5,3.75,4}))))</f>
        <v/>
      </c>
      <c r="AF576" s="5" t="str">
        <f>IF(COUNT($A576)=0,"",IF($A576&lt;&gt;DR!$B578,"ERR",DR!BQ578))</f>
        <v/>
      </c>
      <c r="AG576" s="2" t="str">
        <f>IF(COUNT($A576)=0,"",IF(AF576="3E","3E",IF(AF576="","I",LOOKUP(AF576/AH$2,{0,0.4,0.45,0.5,0.55,0.6,0.65,0.7,0.75,0.8,1},{"F","D","C","C+","B-","B","B+","A-","A","A+"}))))</f>
        <v/>
      </c>
      <c r="AH576" s="99" t="str">
        <f>IF(COUNT($A576)=0,"",IF(AF576="","--",IF(AF576="3E","3E",LOOKUP(AF576/AH$2,{0,0.4,0.45,0.5,0.55,0.6,0.65,0.7,0.75,0.8,1},{0,2,2.25,2.5,2.75,3,3.25,3.5,3.75,4}))))</f>
        <v/>
      </c>
      <c r="AI576" s="5" t="str">
        <f>IF(COUNT($A576)=0,"",IF($A576&lt;&gt;DR!$B578,"ERR",DR!BY578))</f>
        <v/>
      </c>
      <c r="AJ576" s="2" t="str">
        <f>IF(COUNT($A576)=0,"",IF(AI576="3E","3E",IF(AI576="","I",LOOKUP(AI576/AK$2,{0,0.4,0.45,0.5,0.55,0.6,0.65,0.7,0.75,0.8,1},{"F","D","C","C+","B-","B","B+","A-","A","A+"}))))</f>
        <v/>
      </c>
      <c r="AK576" s="103" t="str">
        <f>IF(COUNT($A576)=0,"",IF(AI576="","--",IF(AI576="3E","3E",LOOKUP(AI576/AK$2,{0,0.4,0.45,0.5,0.55,0.6,0.65,0.7,0.75,0.8,1},{0,2,2.25,2.5,2.75,3,3.25,3.5,3.75,4}))))</f>
        <v/>
      </c>
      <c r="AL576" s="94" t="str">
        <f>IFERROR(IF(COUNT($A576)=0,"",IF(COUNT(W576)=0,"--",IF(COUNTIF(B576:AK576,"3E")&gt;0,"3E",SUM(IF(D576&gt;=2,D576*$D$3),IF(G576&gt;=2,G576*$G$3),IF(J576&gt;=2,J576*$J$3),IF(M576&gt;=2,M576*$M$3),IF(P576&gt;=2,P576*$P$3),IF(S576&gt;=2,S576*$S$3),IF(V576&gt;=2,V576*$V$3),IF(Y576&gt;=2,Y576*$Y$3),IF(AB576&gt;=2,AB576*$AB$3),IF(AE576&gt;=2,AE576*$AE$3),IF(AH576&gt;=2,AH576*$AH$3),IF(AK576&gt;=2,AK576*$AK$3))))),"")</f>
        <v/>
      </c>
      <c r="AM576" s="4" t="str">
        <f>IF(COUNT($A576)=0,"",IF(COUNT(W576)=0,"--",IF(COUNTIF(B576:Y576,"3E")&gt;0,"3E",TRUNC(SUM(IF(N(D576)&gt;=2,D$3*D576,0),IF(N(G576)&gt;=2,G$3*G576,0),IF(N(J576)&gt;=2,J$3*J576,0),IF(N(M576)&gt;=2,M$3*M576,0),IF(N(P576)&gt;=2,P$3*P576,0),IF(N(S576)&gt;=2,S$3*S576,0),IF(N(AB576)&gt;=2,AB$3*AB576,0),IF(N(AE576)&gt;=2,AE$3*AE576,0),IF(N(AH576)&gt;=2,AH$3*AH576,0),IF(N(V576)&gt;=2,V$3*V576,0),IF(N(Y576)&gt;=2,Y$3*Y576,0))/TCP,3))))</f>
        <v/>
      </c>
      <c r="AN576" s="2" t="str">
        <f>IFERROR(IF(COUNT($A576)=0,"",IF(COUNT(W576)=0,"--",IF(COUNTIF(B576:AK576,"3E")&gt;0,"3E",SUM(IF(D576&gt;=2,$D$3),IF(G576&gt;=2,$G$3),IF(J576&gt;=2,$J$3),IF(M576&gt;=2,$M$3),IF(P576&gt;=2,$P$3),IF(S576&gt;=2,$S$3),IF(V576&gt;=2,$V$3),IF(Y576&gt;=2,$Y$3),IF(AB576&gt;=2,$AB$3),IF(AE576&gt;=2,$AE$3),IF(AH576&gt;=2,$AH$3),IF(AK576&gt;=2,$AK$3))))),"")</f>
        <v/>
      </c>
      <c r="AO576" s="2" t="str">
        <f>IF(AM576="3E","3E",IF(COUNT($A576)=0,"",IF(COUNT(AK576)=0,"I",LOOKUP(AM576,{0,2,2.25,2.5,2.75,3,3.25,3.5,3.75,4},{"F","D","C","C+","B-","B","B+","A-","A","A+"}))))</f>
        <v/>
      </c>
      <c r="AP576" s="2" t="str">
        <f>IF(AM576="3E","3E",IF(OR(COUNT($A576)=0,COUNT(W576)=0),"",IF(AND(Y576&gt;=2,AM576&gt;=2,AN576&gt;=28),"PASS","FAIL")))</f>
        <v/>
      </c>
      <c r="AQ576" s="2" t="str">
        <f>IF(COUNT($A576)=0,"",IF(AP576="3E","3E",IF(AP576="PASS",CONCATENATE(IF(N(D576)&lt;2,"411F,",""),IF(N(G576)&lt;2,"412F,",""),IF(N(J576)&lt;2,"413F,",""),IF(N(M576)&lt;2,"421F,",""),IF(N(P576)&lt;2,"422F,",""),IF(N(S576)&lt;2,"423F,",""),IF(N(AB576)&lt;2,"431F,",""),IF(N(AE576)&lt;2,"432F,",""),IF(N(AH576)&lt;2,"433F,","")),"")))</f>
        <v/>
      </c>
      <c r="AR576" s="6" t="str">
        <f t="shared" si="9"/>
        <v/>
      </c>
    </row>
    <row r="577" spans="1:44" ht="18.95" customHeight="1" x14ac:dyDescent="0.25">
      <c r="A577" s="93" t="str">
        <f>IF(DR!$B579="","",DR!$B579)</f>
        <v/>
      </c>
      <c r="B577" s="5" t="str">
        <f>IF(COUNT($A577)=0,"",IF($A577&lt;&gt;DR!$B579,"ERR",DR!J579))</f>
        <v/>
      </c>
      <c r="C577" s="2" t="str">
        <f>IF(COUNT($A577)=0,"",IF(B577="3E","3E",IF(B577="","I",LOOKUP(B577/D$2,{0,0.4,0.45,0.5,0.55,0.6,0.65,0.7,0.75,0.8,1},{"F","D","C","C+","B-","B","B+","A-","A","A+"}))))</f>
        <v/>
      </c>
      <c r="D577" s="99" t="str">
        <f>IF(COUNT($A577)=0,"",IF(B577="","--",IF(B577="3E","3E",LOOKUP(B577/D$2,{0,0.4,0.45,0.5,0.55,0.6,0.65,0.7,0.75,0.8,1},{0,2,2.25,2.5,2.75,3,3.25,3.5,3.75,4}))))</f>
        <v/>
      </c>
      <c r="E577" s="5" t="str">
        <f>IF(COUNT($A577)=0,"",IF($A577&lt;&gt;DR!$B579,"ERR",DR!R579))</f>
        <v/>
      </c>
      <c r="F577" s="2" t="str">
        <f>IF(COUNT($A577)=0,"",IF(E577="3E","3E",IF(E577="","I",LOOKUP(E577/G$2,{0,0.4,0.45,0.5,0.55,0.6,0.65,0.7,0.75,0.8,1},{"F","D","C","C+","B-","B","B+","A-","A","A+"}))))</f>
        <v/>
      </c>
      <c r="G577" s="99" t="str">
        <f>IF(COUNT($A577)=0,"",IF(E577="","--",IF(E577="3E","3E",LOOKUP(E577/G$2,{0,0.4,0.45,0.5,0.55,0.6,0.65,0.7,0.75,0.8,1},{0,2,2.25,2.5,2.75,3,3.25,3.5,3.75,4}))))</f>
        <v/>
      </c>
      <c r="H577" s="5" t="str">
        <f>IF(COUNT($A577)=0,"",IF($A577&lt;&gt;DR!$B579,"ERR",DR!Z579))</f>
        <v/>
      </c>
      <c r="I577" s="2" t="str">
        <f>IF(COUNT($A577)=0,"",IF(H577="3E","3E",IF(H577="","I",LOOKUP(H577/J$2,{0,0.4,0.45,0.5,0.55,0.6,0.65,0.7,0.75,0.8,1},{"F","D","C","C+","B-","B","B+","A-","A","A+"}))))</f>
        <v/>
      </c>
      <c r="J577" s="99" t="str">
        <f>IF(COUNT($A577)=0,"",IF(H577="","--",IF(H577="3E","3E",LOOKUP(H577/J$2,{0,0.4,0.45,0.5,0.55,0.6,0.65,0.7,0.75,0.8,1},{0,2,2.25,2.5,2.75,3,3.25,3.5,3.75,4}))))</f>
        <v/>
      </c>
      <c r="K577" s="5" t="str">
        <f>IF(COUNT($A577)=0,"",IF($A577&lt;&gt;DR!$B579,"ERR",DR!AH579))</f>
        <v/>
      </c>
      <c r="L577" s="2" t="str">
        <f>IF(COUNT($A577)=0,"",IF(K577="3E","3E",IF(K577="","I",LOOKUP(K577/M$2,{0,0.4,0.45,0.5,0.55,0.6,0.65,0.7,0.75,0.8,1},{"F","D","C","C+","B-","B","B+","A-","A","A+"}))))</f>
        <v/>
      </c>
      <c r="M577" s="99" t="str">
        <f>IF(COUNT($A577)=0,"",IF(K577="","--",IF(K577="3E","3E",LOOKUP(K577/M$2,{0,0.4,0.45,0.5,0.55,0.6,0.65,0.7,0.75,0.8,1},{0,2,2.25,2.5,2.75,3,3.25,3.5,3.75,4}))))</f>
        <v/>
      </c>
      <c r="N577" s="5" t="str">
        <f>IF(COUNT($A577)=0,"",IF($A577&lt;&gt;DR!$B579,"ERR",DR!AP579))</f>
        <v/>
      </c>
      <c r="O577" s="2" t="str">
        <f>IF(COUNT($A577)=0,"",IF(N577="3E","3E",IF(N577="","I",LOOKUP(N577/P$2,{0,0.4,0.45,0.5,0.55,0.6,0.65,0.7,0.75,0.8,1},{"F","D","C","C+","B-","B","B+","A-","A","A+"}))))</f>
        <v/>
      </c>
      <c r="P577" s="99" t="str">
        <f>IF(COUNT($A577)=0,"",IF(N577="","--",IF(N577="3E","3E",LOOKUP(N577/P$2,{0,0.4,0.45,0.5,0.55,0.6,0.65,0.7,0.75,0.8,1},{0,2,2.25,2.5,2.75,3,3.25,3.5,3.75,4}))))</f>
        <v/>
      </c>
      <c r="Q577" s="5" t="str">
        <f>IF(COUNT($A577)=0,"",IF($A577&lt;&gt;DR!$B579,"ERR",DR!AX579))</f>
        <v/>
      </c>
      <c r="R577" s="2" t="str">
        <f>IF(COUNT($A577)=0,"",IF(Q577="3E","3E",IF(Q577="","I",LOOKUP(Q577/S$2,{0,0.4,0.45,0.5,0.55,0.6,0.65,0.7,0.75,0.8,1},{"F","D","C","C+","B-","B","B+","A-","A","A+"}))))</f>
        <v/>
      </c>
      <c r="S577" s="99" t="str">
        <f>IF(COUNT($A577)=0,"",IF(Q577="","--",IF(Q577="3E","3E",LOOKUP(Q577/S$2,{0,0.4,0.45,0.5,0.55,0.6,0.65,0.7,0.75,0.8,1},{0,2,2.25,2.5,2.75,3,3.25,3.5,3.75,4}))))</f>
        <v/>
      </c>
      <c r="T577" s="5" t="str">
        <f>IF(OR(COUNT($A577)=0,DR!BZ579=""),"",IF($A577&lt;&gt;DR!$B579,"ERR",DR!BZ579))</f>
        <v/>
      </c>
      <c r="U577" s="2" t="str">
        <f>IF(COUNT($A577)=0,"",IF(T577="3E","3E",IF(T577="","I",LOOKUP(T577/V$2,{0,0.4,0.45,0.5,0.55,0.6,0.65,0.7,0.75,0.8,1},{"F","D","C","C+","B-","B","B+","A-","A","A+"}))))</f>
        <v/>
      </c>
      <c r="V577" s="99" t="str">
        <f>IF(COUNT($A577)=0,"",IF(T577="","--",IF(T577="3E","3E",LOOKUP(T577/V$2,{0,0.4,0.45,0.5,0.55,0.6,0.65,0.7,0.75,0.8,1},{0,2,2.25,2.5,2.75,3,3.25,3.5,3.75,4}))))</f>
        <v/>
      </c>
      <c r="W577" s="5" t="str">
        <f>IF(COUNT($A577)=0,"",IF($A577&lt;&gt;DR!$B579,"ERR",IF(DR!$A579="IM",DR!CL579,DR!CK579)))</f>
        <v/>
      </c>
      <c r="X577" s="2" t="str">
        <f>IF(COUNT($A577)=0,"",IF(W577="3E","3E",IF(W577="","I",LOOKUP(W577/Y$2,{0,0.4,0.45,0.5,0.55,0.6,0.65,0.7,0.75,0.8,1},{"F","D","C","C+","B-","B","B+","A-","A","A+"}))))</f>
        <v/>
      </c>
      <c r="Y577" s="99" t="str">
        <f>IF(COUNT($A577)=0,"",IF(W577="","--",IF(W577="3E","3E",LOOKUP(W577/Y$2,{0,0.4,0.45,0.5,0.55,0.6,0.65,0.7,0.75,0.8,1},{0,2,2.25,2.5,2.75,3,3.25,3.5,3.75,4}))))</f>
        <v/>
      </c>
      <c r="Z577" s="5" t="str">
        <f>IF(COUNT($A577)=0,"",IF($A577&lt;&gt;DR!$B579,"ERR",DR!BF579))</f>
        <v/>
      </c>
      <c r="AA577" s="2" t="str">
        <f>IF(COUNT($A577)=0,"",IF(Z577="3E","3E",IF(Z577="","I",LOOKUP(Z577/AB$2,{0,0.4,0.45,0.5,0.55,0.6,0.65,0.7,0.75,0.8,1},{"F","D","C","C+","B-","B","B+","A-","A","A+"}))))</f>
        <v/>
      </c>
      <c r="AB577" s="99" t="str">
        <f>IF(COUNT($A577)=0,"",IF(Z577="","--",IF(Z577="3E","3E",LOOKUP(Z577/AB$2,{0,0.4,0.45,0.5,0.55,0.6,0.65,0.7,0.75,0.8,1},{0,2,2.25,2.5,2.75,3,3.25,3.5,3.75,4}))))</f>
        <v/>
      </c>
      <c r="AC577" s="5" t="str">
        <f>IF(COUNT($A577)=0,"",IF($A577&lt;&gt;DR!$B579,"ERR",DR!BG579))</f>
        <v/>
      </c>
      <c r="AD577" s="2" t="str">
        <f>IF(COUNT($A577)=0,"",IF(AC577="3E","3E",IF(AC577="","I",LOOKUP(AC577/AE$2,{0,0.4,0.45,0.5,0.55,0.6,0.65,0.7,0.75,0.8,1},{"F","D","C","C+","B-","B","B+","A-","A","A+"}))))</f>
        <v/>
      </c>
      <c r="AE577" s="99" t="str">
        <f>IF(COUNT($A577)=0,"",IF(AC577="","--",IF(AC577="3E","3E",LOOKUP(AC577/AE$2,{0,0.4,0.45,0.5,0.55,0.6,0.65,0.7,0.75,0.8,1},{0,2,2.25,2.5,2.75,3,3.25,3.5,3.75,4}))))</f>
        <v/>
      </c>
      <c r="AF577" s="5" t="str">
        <f>IF(COUNT($A577)=0,"",IF($A577&lt;&gt;DR!$B579,"ERR",DR!BQ579))</f>
        <v/>
      </c>
      <c r="AG577" s="2" t="str">
        <f>IF(COUNT($A577)=0,"",IF(AF577="3E","3E",IF(AF577="","I",LOOKUP(AF577/AH$2,{0,0.4,0.45,0.5,0.55,0.6,0.65,0.7,0.75,0.8,1},{"F","D","C","C+","B-","B","B+","A-","A","A+"}))))</f>
        <v/>
      </c>
      <c r="AH577" s="99" t="str">
        <f>IF(COUNT($A577)=0,"",IF(AF577="","--",IF(AF577="3E","3E",LOOKUP(AF577/AH$2,{0,0.4,0.45,0.5,0.55,0.6,0.65,0.7,0.75,0.8,1},{0,2,2.25,2.5,2.75,3,3.25,3.5,3.75,4}))))</f>
        <v/>
      </c>
      <c r="AI577" s="5" t="str">
        <f>IF(COUNT($A577)=0,"",IF($A577&lt;&gt;DR!$B579,"ERR",DR!BY579))</f>
        <v/>
      </c>
      <c r="AJ577" s="2" t="str">
        <f>IF(COUNT($A577)=0,"",IF(AI577="3E","3E",IF(AI577="","I",LOOKUP(AI577/AK$2,{0,0.4,0.45,0.5,0.55,0.6,0.65,0.7,0.75,0.8,1},{"F","D","C","C+","B-","B","B+","A-","A","A+"}))))</f>
        <v/>
      </c>
      <c r="AK577" s="103" t="str">
        <f>IF(COUNT($A577)=0,"",IF(AI577="","--",IF(AI577="3E","3E",LOOKUP(AI577/AK$2,{0,0.4,0.45,0.5,0.55,0.6,0.65,0.7,0.75,0.8,1},{0,2,2.25,2.5,2.75,3,3.25,3.5,3.75,4}))))</f>
        <v/>
      </c>
      <c r="AL577" s="94" t="str">
        <f>IFERROR(IF(COUNT($A577)=0,"",IF(COUNT(W577)=0,"--",IF(COUNTIF(B577:AK577,"3E")&gt;0,"3E",SUM(IF(D577&gt;=2,D577*$D$3),IF(G577&gt;=2,G577*$G$3),IF(J577&gt;=2,J577*$J$3),IF(M577&gt;=2,M577*$M$3),IF(P577&gt;=2,P577*$P$3),IF(S577&gt;=2,S577*$S$3),IF(V577&gt;=2,V577*$V$3),IF(Y577&gt;=2,Y577*$Y$3),IF(AB577&gt;=2,AB577*$AB$3),IF(AE577&gt;=2,AE577*$AE$3),IF(AH577&gt;=2,AH577*$AH$3),IF(AK577&gt;=2,AK577*$AK$3))))),"")</f>
        <v/>
      </c>
      <c r="AM577" s="4" t="str">
        <f>IF(COUNT($A577)=0,"",IF(COUNT(W577)=0,"--",IF(COUNTIF(B577:Y577,"3E")&gt;0,"3E",TRUNC(SUM(IF(N(D577)&gt;=2,D$3*D577,0),IF(N(G577)&gt;=2,G$3*G577,0),IF(N(J577)&gt;=2,J$3*J577,0),IF(N(M577)&gt;=2,M$3*M577,0),IF(N(P577)&gt;=2,P$3*P577,0),IF(N(S577)&gt;=2,S$3*S577,0),IF(N(AB577)&gt;=2,AB$3*AB577,0),IF(N(AE577)&gt;=2,AE$3*AE577,0),IF(N(AH577)&gt;=2,AH$3*AH577,0),IF(N(V577)&gt;=2,V$3*V577,0),IF(N(Y577)&gt;=2,Y$3*Y577,0))/TCP,3))))</f>
        <v/>
      </c>
      <c r="AN577" s="2" t="str">
        <f>IFERROR(IF(COUNT($A577)=0,"",IF(COUNT(W577)=0,"--",IF(COUNTIF(B577:AK577,"3E")&gt;0,"3E",SUM(IF(D577&gt;=2,$D$3),IF(G577&gt;=2,$G$3),IF(J577&gt;=2,$J$3),IF(M577&gt;=2,$M$3),IF(P577&gt;=2,$P$3),IF(S577&gt;=2,$S$3),IF(V577&gt;=2,$V$3),IF(Y577&gt;=2,$Y$3),IF(AB577&gt;=2,$AB$3),IF(AE577&gt;=2,$AE$3),IF(AH577&gt;=2,$AH$3),IF(AK577&gt;=2,$AK$3))))),"")</f>
        <v/>
      </c>
      <c r="AO577" s="2" t="str">
        <f>IF(AM577="3E","3E",IF(COUNT($A577)=0,"",IF(COUNT(AK577)=0,"I",LOOKUP(AM577,{0,2,2.25,2.5,2.75,3,3.25,3.5,3.75,4},{"F","D","C","C+","B-","B","B+","A-","A","A+"}))))</f>
        <v/>
      </c>
      <c r="AP577" s="2" t="str">
        <f>IF(AM577="3E","3E",IF(OR(COUNT($A577)=0,COUNT(W577)=0),"",IF(AND(Y577&gt;=2,AM577&gt;=2,AN577&gt;=28),"PASS","FAIL")))</f>
        <v/>
      </c>
      <c r="AQ577" s="2" t="str">
        <f>IF(COUNT($A577)=0,"",IF(AP577="3E","3E",IF(AP577="PASS",CONCATENATE(IF(N(D577)&lt;2,"411F,",""),IF(N(G577)&lt;2,"412F,",""),IF(N(J577)&lt;2,"413F,",""),IF(N(M577)&lt;2,"421F,",""),IF(N(P577)&lt;2,"422F,",""),IF(N(S577)&lt;2,"423F,",""),IF(N(AB577)&lt;2,"431F,",""),IF(N(AE577)&lt;2,"432F,",""),IF(N(AH577)&lt;2,"433F,","")),"")))</f>
        <v/>
      </c>
      <c r="AR577" s="6" t="str">
        <f t="shared" si="9"/>
        <v/>
      </c>
    </row>
    <row r="578" spans="1:44" ht="18.95" customHeight="1" x14ac:dyDescent="0.25">
      <c r="A578" s="93" t="str">
        <f>IF(DR!$B580="","",DR!$B580)</f>
        <v/>
      </c>
      <c r="B578" s="5" t="str">
        <f>IF(COUNT($A578)=0,"",IF($A578&lt;&gt;DR!$B580,"ERR",DR!J580))</f>
        <v/>
      </c>
      <c r="C578" s="2" t="str">
        <f>IF(COUNT($A578)=0,"",IF(B578="3E","3E",IF(B578="","I",LOOKUP(B578/D$2,{0,0.4,0.45,0.5,0.55,0.6,0.65,0.7,0.75,0.8,1},{"F","D","C","C+","B-","B","B+","A-","A","A+"}))))</f>
        <v/>
      </c>
      <c r="D578" s="99" t="str">
        <f>IF(COUNT($A578)=0,"",IF(B578="","--",IF(B578="3E","3E",LOOKUP(B578/D$2,{0,0.4,0.45,0.5,0.55,0.6,0.65,0.7,0.75,0.8,1},{0,2,2.25,2.5,2.75,3,3.25,3.5,3.75,4}))))</f>
        <v/>
      </c>
      <c r="E578" s="5" t="str">
        <f>IF(COUNT($A578)=0,"",IF($A578&lt;&gt;DR!$B580,"ERR",DR!R580))</f>
        <v/>
      </c>
      <c r="F578" s="2" t="str">
        <f>IF(COUNT($A578)=0,"",IF(E578="3E","3E",IF(E578="","I",LOOKUP(E578/G$2,{0,0.4,0.45,0.5,0.55,0.6,0.65,0.7,0.75,0.8,1},{"F","D","C","C+","B-","B","B+","A-","A","A+"}))))</f>
        <v/>
      </c>
      <c r="G578" s="99" t="str">
        <f>IF(COUNT($A578)=0,"",IF(E578="","--",IF(E578="3E","3E",LOOKUP(E578/G$2,{0,0.4,0.45,0.5,0.55,0.6,0.65,0.7,0.75,0.8,1},{0,2,2.25,2.5,2.75,3,3.25,3.5,3.75,4}))))</f>
        <v/>
      </c>
      <c r="H578" s="5" t="str">
        <f>IF(COUNT($A578)=0,"",IF($A578&lt;&gt;DR!$B580,"ERR",DR!Z580))</f>
        <v/>
      </c>
      <c r="I578" s="2" t="str">
        <f>IF(COUNT($A578)=0,"",IF(H578="3E","3E",IF(H578="","I",LOOKUP(H578/J$2,{0,0.4,0.45,0.5,0.55,0.6,0.65,0.7,0.75,0.8,1},{"F","D","C","C+","B-","B","B+","A-","A","A+"}))))</f>
        <v/>
      </c>
      <c r="J578" s="99" t="str">
        <f>IF(COUNT($A578)=0,"",IF(H578="","--",IF(H578="3E","3E",LOOKUP(H578/J$2,{0,0.4,0.45,0.5,0.55,0.6,0.65,0.7,0.75,0.8,1},{0,2,2.25,2.5,2.75,3,3.25,3.5,3.75,4}))))</f>
        <v/>
      </c>
      <c r="K578" s="5" t="str">
        <f>IF(COUNT($A578)=0,"",IF($A578&lt;&gt;DR!$B580,"ERR",DR!AH580))</f>
        <v/>
      </c>
      <c r="L578" s="2" t="str">
        <f>IF(COUNT($A578)=0,"",IF(K578="3E","3E",IF(K578="","I",LOOKUP(K578/M$2,{0,0.4,0.45,0.5,0.55,0.6,0.65,0.7,0.75,0.8,1},{"F","D","C","C+","B-","B","B+","A-","A","A+"}))))</f>
        <v/>
      </c>
      <c r="M578" s="99" t="str">
        <f>IF(COUNT($A578)=0,"",IF(K578="","--",IF(K578="3E","3E",LOOKUP(K578/M$2,{0,0.4,0.45,0.5,0.55,0.6,0.65,0.7,0.75,0.8,1},{0,2,2.25,2.5,2.75,3,3.25,3.5,3.75,4}))))</f>
        <v/>
      </c>
      <c r="N578" s="5" t="str">
        <f>IF(COUNT($A578)=0,"",IF($A578&lt;&gt;DR!$B580,"ERR",DR!AP580))</f>
        <v/>
      </c>
      <c r="O578" s="2" t="str">
        <f>IF(COUNT($A578)=0,"",IF(N578="3E","3E",IF(N578="","I",LOOKUP(N578/P$2,{0,0.4,0.45,0.5,0.55,0.6,0.65,0.7,0.75,0.8,1},{"F","D","C","C+","B-","B","B+","A-","A","A+"}))))</f>
        <v/>
      </c>
      <c r="P578" s="99" t="str">
        <f>IF(COUNT($A578)=0,"",IF(N578="","--",IF(N578="3E","3E",LOOKUP(N578/P$2,{0,0.4,0.45,0.5,0.55,0.6,0.65,0.7,0.75,0.8,1},{0,2,2.25,2.5,2.75,3,3.25,3.5,3.75,4}))))</f>
        <v/>
      </c>
      <c r="Q578" s="5" t="str">
        <f>IF(COUNT($A578)=0,"",IF($A578&lt;&gt;DR!$B580,"ERR",DR!AX580))</f>
        <v/>
      </c>
      <c r="R578" s="2" t="str">
        <f>IF(COUNT($A578)=0,"",IF(Q578="3E","3E",IF(Q578="","I",LOOKUP(Q578/S$2,{0,0.4,0.45,0.5,0.55,0.6,0.65,0.7,0.75,0.8,1},{"F","D","C","C+","B-","B","B+","A-","A","A+"}))))</f>
        <v/>
      </c>
      <c r="S578" s="99" t="str">
        <f>IF(COUNT($A578)=0,"",IF(Q578="","--",IF(Q578="3E","3E",LOOKUP(Q578/S$2,{0,0.4,0.45,0.5,0.55,0.6,0.65,0.7,0.75,0.8,1},{0,2,2.25,2.5,2.75,3,3.25,3.5,3.75,4}))))</f>
        <v/>
      </c>
      <c r="T578" s="5" t="str">
        <f>IF(OR(COUNT($A578)=0,DR!BZ580=""),"",IF($A578&lt;&gt;DR!$B580,"ERR",DR!BZ580))</f>
        <v/>
      </c>
      <c r="U578" s="2" t="str">
        <f>IF(COUNT($A578)=0,"",IF(T578="3E","3E",IF(T578="","I",LOOKUP(T578/V$2,{0,0.4,0.45,0.5,0.55,0.6,0.65,0.7,0.75,0.8,1},{"F","D","C","C+","B-","B","B+","A-","A","A+"}))))</f>
        <v/>
      </c>
      <c r="V578" s="99" t="str">
        <f>IF(COUNT($A578)=0,"",IF(T578="","--",IF(T578="3E","3E",LOOKUP(T578/V$2,{0,0.4,0.45,0.5,0.55,0.6,0.65,0.7,0.75,0.8,1},{0,2,2.25,2.5,2.75,3,3.25,3.5,3.75,4}))))</f>
        <v/>
      </c>
      <c r="W578" s="5" t="str">
        <f>IF(COUNT($A578)=0,"",IF($A578&lt;&gt;DR!$B580,"ERR",IF(DR!$A580="IM",DR!CL580,DR!CK580)))</f>
        <v/>
      </c>
      <c r="X578" s="2" t="str">
        <f>IF(COUNT($A578)=0,"",IF(W578="3E","3E",IF(W578="","I",LOOKUP(W578/Y$2,{0,0.4,0.45,0.5,0.55,0.6,0.65,0.7,0.75,0.8,1},{"F","D","C","C+","B-","B","B+","A-","A","A+"}))))</f>
        <v/>
      </c>
      <c r="Y578" s="99" t="str">
        <f>IF(COUNT($A578)=0,"",IF(W578="","--",IF(W578="3E","3E",LOOKUP(W578/Y$2,{0,0.4,0.45,0.5,0.55,0.6,0.65,0.7,0.75,0.8,1},{0,2,2.25,2.5,2.75,3,3.25,3.5,3.75,4}))))</f>
        <v/>
      </c>
      <c r="Z578" s="5" t="str">
        <f>IF(COUNT($A578)=0,"",IF($A578&lt;&gt;DR!$B580,"ERR",DR!BF580))</f>
        <v/>
      </c>
      <c r="AA578" s="2" t="str">
        <f>IF(COUNT($A578)=0,"",IF(Z578="3E","3E",IF(Z578="","I",LOOKUP(Z578/AB$2,{0,0.4,0.45,0.5,0.55,0.6,0.65,0.7,0.75,0.8,1},{"F","D","C","C+","B-","B","B+","A-","A","A+"}))))</f>
        <v/>
      </c>
      <c r="AB578" s="99" t="str">
        <f>IF(COUNT($A578)=0,"",IF(Z578="","--",IF(Z578="3E","3E",LOOKUP(Z578/AB$2,{0,0.4,0.45,0.5,0.55,0.6,0.65,0.7,0.75,0.8,1},{0,2,2.25,2.5,2.75,3,3.25,3.5,3.75,4}))))</f>
        <v/>
      </c>
      <c r="AC578" s="5" t="str">
        <f>IF(COUNT($A578)=0,"",IF($A578&lt;&gt;DR!$B580,"ERR",DR!BG580))</f>
        <v/>
      </c>
      <c r="AD578" s="2" t="str">
        <f>IF(COUNT($A578)=0,"",IF(AC578="3E","3E",IF(AC578="","I",LOOKUP(AC578/AE$2,{0,0.4,0.45,0.5,0.55,0.6,0.65,0.7,0.75,0.8,1},{"F","D","C","C+","B-","B","B+","A-","A","A+"}))))</f>
        <v/>
      </c>
      <c r="AE578" s="99" t="str">
        <f>IF(COUNT($A578)=0,"",IF(AC578="","--",IF(AC578="3E","3E",LOOKUP(AC578/AE$2,{0,0.4,0.45,0.5,0.55,0.6,0.65,0.7,0.75,0.8,1},{0,2,2.25,2.5,2.75,3,3.25,3.5,3.75,4}))))</f>
        <v/>
      </c>
      <c r="AF578" s="5" t="str">
        <f>IF(COUNT($A578)=0,"",IF($A578&lt;&gt;DR!$B580,"ERR",DR!BQ580))</f>
        <v/>
      </c>
      <c r="AG578" s="2" t="str">
        <f>IF(COUNT($A578)=0,"",IF(AF578="3E","3E",IF(AF578="","I",LOOKUP(AF578/AH$2,{0,0.4,0.45,0.5,0.55,0.6,0.65,0.7,0.75,0.8,1},{"F","D","C","C+","B-","B","B+","A-","A","A+"}))))</f>
        <v/>
      </c>
      <c r="AH578" s="99" t="str">
        <f>IF(COUNT($A578)=0,"",IF(AF578="","--",IF(AF578="3E","3E",LOOKUP(AF578/AH$2,{0,0.4,0.45,0.5,0.55,0.6,0.65,0.7,0.75,0.8,1},{0,2,2.25,2.5,2.75,3,3.25,3.5,3.75,4}))))</f>
        <v/>
      </c>
      <c r="AI578" s="5" t="str">
        <f>IF(COUNT($A578)=0,"",IF($A578&lt;&gt;DR!$B580,"ERR",DR!BY580))</f>
        <v/>
      </c>
      <c r="AJ578" s="2" t="str">
        <f>IF(COUNT($A578)=0,"",IF(AI578="3E","3E",IF(AI578="","I",LOOKUP(AI578/AK$2,{0,0.4,0.45,0.5,0.55,0.6,0.65,0.7,0.75,0.8,1},{"F","D","C","C+","B-","B","B+","A-","A","A+"}))))</f>
        <v/>
      </c>
      <c r="AK578" s="103" t="str">
        <f>IF(COUNT($A578)=0,"",IF(AI578="","--",IF(AI578="3E","3E",LOOKUP(AI578/AK$2,{0,0.4,0.45,0.5,0.55,0.6,0.65,0.7,0.75,0.8,1},{0,2,2.25,2.5,2.75,3,3.25,3.5,3.75,4}))))</f>
        <v/>
      </c>
      <c r="AL578" s="94" t="str">
        <f>IFERROR(IF(COUNT($A578)=0,"",IF(COUNT(W578)=0,"--",IF(COUNTIF(B578:AK578,"3E")&gt;0,"3E",SUM(IF(D578&gt;=2,D578*$D$3),IF(G578&gt;=2,G578*$G$3),IF(J578&gt;=2,J578*$J$3),IF(M578&gt;=2,M578*$M$3),IF(P578&gt;=2,P578*$P$3),IF(S578&gt;=2,S578*$S$3),IF(V578&gt;=2,V578*$V$3),IF(Y578&gt;=2,Y578*$Y$3),IF(AB578&gt;=2,AB578*$AB$3),IF(AE578&gt;=2,AE578*$AE$3),IF(AH578&gt;=2,AH578*$AH$3),IF(AK578&gt;=2,AK578*$AK$3))))),"")</f>
        <v/>
      </c>
      <c r="AM578" s="4" t="str">
        <f>IF(COUNT($A578)=0,"",IF(COUNT(W578)=0,"--",IF(COUNTIF(B578:Y578,"3E")&gt;0,"3E",TRUNC(SUM(IF(N(D578)&gt;=2,D$3*D578,0),IF(N(G578)&gt;=2,G$3*G578,0),IF(N(J578)&gt;=2,J$3*J578,0),IF(N(M578)&gt;=2,M$3*M578,0),IF(N(P578)&gt;=2,P$3*P578,0),IF(N(S578)&gt;=2,S$3*S578,0),IF(N(AB578)&gt;=2,AB$3*AB578,0),IF(N(AE578)&gt;=2,AE$3*AE578,0),IF(N(AH578)&gt;=2,AH$3*AH578,0),IF(N(V578)&gt;=2,V$3*V578,0),IF(N(Y578)&gt;=2,Y$3*Y578,0))/TCP,3))))</f>
        <v/>
      </c>
      <c r="AN578" s="2" t="str">
        <f>IFERROR(IF(COUNT($A578)=0,"",IF(COUNT(W578)=0,"--",IF(COUNTIF(B578:AK578,"3E")&gt;0,"3E",SUM(IF(D578&gt;=2,$D$3),IF(G578&gt;=2,$G$3),IF(J578&gt;=2,$J$3),IF(M578&gt;=2,$M$3),IF(P578&gt;=2,$P$3),IF(S578&gt;=2,$S$3),IF(V578&gt;=2,$V$3),IF(Y578&gt;=2,$Y$3),IF(AB578&gt;=2,$AB$3),IF(AE578&gt;=2,$AE$3),IF(AH578&gt;=2,$AH$3),IF(AK578&gt;=2,$AK$3))))),"")</f>
        <v/>
      </c>
      <c r="AO578" s="2" t="str">
        <f>IF(AM578="3E","3E",IF(COUNT($A578)=0,"",IF(COUNT(AK578)=0,"I",LOOKUP(AM578,{0,2,2.25,2.5,2.75,3,3.25,3.5,3.75,4},{"F","D","C","C+","B-","B","B+","A-","A","A+"}))))</f>
        <v/>
      </c>
      <c r="AP578" s="2" t="str">
        <f>IF(AM578="3E","3E",IF(OR(COUNT($A578)=0,COUNT(W578)=0),"",IF(AND(Y578&gt;=2,AM578&gt;=2,AN578&gt;=28),"PASS","FAIL")))</f>
        <v/>
      </c>
      <c r="AQ578" s="2" t="str">
        <f>IF(COUNT($A578)=0,"",IF(AP578="3E","3E",IF(AP578="PASS",CONCATENATE(IF(N(D578)&lt;2,"411F,",""),IF(N(G578)&lt;2,"412F,",""),IF(N(J578)&lt;2,"413F,",""),IF(N(M578)&lt;2,"421F,",""),IF(N(P578)&lt;2,"422F,",""),IF(N(S578)&lt;2,"423F,",""),IF(N(AB578)&lt;2,"431F,",""),IF(N(AE578)&lt;2,"432F,",""),IF(N(AH578)&lt;2,"433F,","")),"")))</f>
        <v/>
      </c>
      <c r="AR578" s="6" t="str">
        <f t="shared" si="9"/>
        <v/>
      </c>
    </row>
    <row r="579" spans="1:44" ht="18.95" customHeight="1" x14ac:dyDescent="0.25">
      <c r="A579" s="93" t="str">
        <f>IF(DR!$B581="","",DR!$B581)</f>
        <v/>
      </c>
      <c r="B579" s="5" t="str">
        <f>IF(COUNT($A579)=0,"",IF($A579&lt;&gt;DR!$B581,"ERR",DR!J581))</f>
        <v/>
      </c>
      <c r="C579" s="2" t="str">
        <f>IF(COUNT($A579)=0,"",IF(B579="3E","3E",IF(B579="","I",LOOKUP(B579/D$2,{0,0.4,0.45,0.5,0.55,0.6,0.65,0.7,0.75,0.8,1},{"F","D","C","C+","B-","B","B+","A-","A","A+"}))))</f>
        <v/>
      </c>
      <c r="D579" s="99" t="str">
        <f>IF(COUNT($A579)=0,"",IF(B579="","--",IF(B579="3E","3E",LOOKUP(B579/D$2,{0,0.4,0.45,0.5,0.55,0.6,0.65,0.7,0.75,0.8,1},{0,2,2.25,2.5,2.75,3,3.25,3.5,3.75,4}))))</f>
        <v/>
      </c>
      <c r="E579" s="5" t="str">
        <f>IF(COUNT($A579)=0,"",IF($A579&lt;&gt;DR!$B581,"ERR",DR!R581))</f>
        <v/>
      </c>
      <c r="F579" s="2" t="str">
        <f>IF(COUNT($A579)=0,"",IF(E579="3E","3E",IF(E579="","I",LOOKUP(E579/G$2,{0,0.4,0.45,0.5,0.55,0.6,0.65,0.7,0.75,0.8,1},{"F","D","C","C+","B-","B","B+","A-","A","A+"}))))</f>
        <v/>
      </c>
      <c r="G579" s="99" t="str">
        <f>IF(COUNT($A579)=0,"",IF(E579="","--",IF(E579="3E","3E",LOOKUP(E579/G$2,{0,0.4,0.45,0.5,0.55,0.6,0.65,0.7,0.75,0.8,1},{0,2,2.25,2.5,2.75,3,3.25,3.5,3.75,4}))))</f>
        <v/>
      </c>
      <c r="H579" s="5" t="str">
        <f>IF(COUNT($A579)=0,"",IF($A579&lt;&gt;DR!$B581,"ERR",DR!Z581))</f>
        <v/>
      </c>
      <c r="I579" s="2" t="str">
        <f>IF(COUNT($A579)=0,"",IF(H579="3E","3E",IF(H579="","I",LOOKUP(H579/J$2,{0,0.4,0.45,0.5,0.55,0.6,0.65,0.7,0.75,0.8,1},{"F","D","C","C+","B-","B","B+","A-","A","A+"}))))</f>
        <v/>
      </c>
      <c r="J579" s="99" t="str">
        <f>IF(COUNT($A579)=0,"",IF(H579="","--",IF(H579="3E","3E",LOOKUP(H579/J$2,{0,0.4,0.45,0.5,0.55,0.6,0.65,0.7,0.75,0.8,1},{0,2,2.25,2.5,2.75,3,3.25,3.5,3.75,4}))))</f>
        <v/>
      </c>
      <c r="K579" s="5" t="str">
        <f>IF(COUNT($A579)=0,"",IF($A579&lt;&gt;DR!$B581,"ERR",DR!AH581))</f>
        <v/>
      </c>
      <c r="L579" s="2" t="str">
        <f>IF(COUNT($A579)=0,"",IF(K579="3E","3E",IF(K579="","I",LOOKUP(K579/M$2,{0,0.4,0.45,0.5,0.55,0.6,0.65,0.7,0.75,0.8,1},{"F","D","C","C+","B-","B","B+","A-","A","A+"}))))</f>
        <v/>
      </c>
      <c r="M579" s="99" t="str">
        <f>IF(COUNT($A579)=0,"",IF(K579="","--",IF(K579="3E","3E",LOOKUP(K579/M$2,{0,0.4,0.45,0.5,0.55,0.6,0.65,0.7,0.75,0.8,1},{0,2,2.25,2.5,2.75,3,3.25,3.5,3.75,4}))))</f>
        <v/>
      </c>
      <c r="N579" s="5" t="str">
        <f>IF(COUNT($A579)=0,"",IF($A579&lt;&gt;DR!$B581,"ERR",DR!AP581))</f>
        <v/>
      </c>
      <c r="O579" s="2" t="str">
        <f>IF(COUNT($A579)=0,"",IF(N579="3E","3E",IF(N579="","I",LOOKUP(N579/P$2,{0,0.4,0.45,0.5,0.55,0.6,0.65,0.7,0.75,0.8,1},{"F","D","C","C+","B-","B","B+","A-","A","A+"}))))</f>
        <v/>
      </c>
      <c r="P579" s="99" t="str">
        <f>IF(COUNT($A579)=0,"",IF(N579="","--",IF(N579="3E","3E",LOOKUP(N579/P$2,{0,0.4,0.45,0.5,0.55,0.6,0.65,0.7,0.75,0.8,1},{0,2,2.25,2.5,2.75,3,3.25,3.5,3.75,4}))))</f>
        <v/>
      </c>
      <c r="Q579" s="5" t="str">
        <f>IF(COUNT($A579)=0,"",IF($A579&lt;&gt;DR!$B581,"ERR",DR!AX581))</f>
        <v/>
      </c>
      <c r="R579" s="2" t="str">
        <f>IF(COUNT($A579)=0,"",IF(Q579="3E","3E",IF(Q579="","I",LOOKUP(Q579/S$2,{0,0.4,0.45,0.5,0.55,0.6,0.65,0.7,0.75,0.8,1},{"F","D","C","C+","B-","B","B+","A-","A","A+"}))))</f>
        <v/>
      </c>
      <c r="S579" s="99" t="str">
        <f>IF(COUNT($A579)=0,"",IF(Q579="","--",IF(Q579="3E","3E",LOOKUP(Q579/S$2,{0,0.4,0.45,0.5,0.55,0.6,0.65,0.7,0.75,0.8,1},{0,2,2.25,2.5,2.75,3,3.25,3.5,3.75,4}))))</f>
        <v/>
      </c>
      <c r="T579" s="5" t="str">
        <f>IF(OR(COUNT($A579)=0,DR!BZ581=""),"",IF($A579&lt;&gt;DR!$B581,"ERR",DR!BZ581))</f>
        <v/>
      </c>
      <c r="U579" s="2" t="str">
        <f>IF(COUNT($A579)=0,"",IF(T579="3E","3E",IF(T579="","I",LOOKUP(T579/V$2,{0,0.4,0.45,0.5,0.55,0.6,0.65,0.7,0.75,0.8,1},{"F","D","C","C+","B-","B","B+","A-","A","A+"}))))</f>
        <v/>
      </c>
      <c r="V579" s="99" t="str">
        <f>IF(COUNT($A579)=0,"",IF(T579="","--",IF(T579="3E","3E",LOOKUP(T579/V$2,{0,0.4,0.45,0.5,0.55,0.6,0.65,0.7,0.75,0.8,1},{0,2,2.25,2.5,2.75,3,3.25,3.5,3.75,4}))))</f>
        <v/>
      </c>
      <c r="W579" s="5" t="str">
        <f>IF(COUNT($A579)=0,"",IF($A579&lt;&gt;DR!$B581,"ERR",IF(DR!$A581="IM",DR!CL581,DR!CK581)))</f>
        <v/>
      </c>
      <c r="X579" s="2" t="str">
        <f>IF(COUNT($A579)=0,"",IF(W579="3E","3E",IF(W579="","I",LOOKUP(W579/Y$2,{0,0.4,0.45,0.5,0.55,0.6,0.65,0.7,0.75,0.8,1},{"F","D","C","C+","B-","B","B+","A-","A","A+"}))))</f>
        <v/>
      </c>
      <c r="Y579" s="99" t="str">
        <f>IF(COUNT($A579)=0,"",IF(W579="","--",IF(W579="3E","3E",LOOKUP(W579/Y$2,{0,0.4,0.45,0.5,0.55,0.6,0.65,0.7,0.75,0.8,1},{0,2,2.25,2.5,2.75,3,3.25,3.5,3.75,4}))))</f>
        <v/>
      </c>
      <c r="Z579" s="5" t="str">
        <f>IF(COUNT($A579)=0,"",IF($A579&lt;&gt;DR!$B581,"ERR",DR!BF581))</f>
        <v/>
      </c>
      <c r="AA579" s="2" t="str">
        <f>IF(COUNT($A579)=0,"",IF(Z579="3E","3E",IF(Z579="","I",LOOKUP(Z579/AB$2,{0,0.4,0.45,0.5,0.55,0.6,0.65,0.7,0.75,0.8,1},{"F","D","C","C+","B-","B","B+","A-","A","A+"}))))</f>
        <v/>
      </c>
      <c r="AB579" s="99" t="str">
        <f>IF(COUNT($A579)=0,"",IF(Z579="","--",IF(Z579="3E","3E",LOOKUP(Z579/AB$2,{0,0.4,0.45,0.5,0.55,0.6,0.65,0.7,0.75,0.8,1},{0,2,2.25,2.5,2.75,3,3.25,3.5,3.75,4}))))</f>
        <v/>
      </c>
      <c r="AC579" s="5" t="str">
        <f>IF(COUNT($A579)=0,"",IF($A579&lt;&gt;DR!$B581,"ERR",DR!BG581))</f>
        <v/>
      </c>
      <c r="AD579" s="2" t="str">
        <f>IF(COUNT($A579)=0,"",IF(AC579="3E","3E",IF(AC579="","I",LOOKUP(AC579/AE$2,{0,0.4,0.45,0.5,0.55,0.6,0.65,0.7,0.75,0.8,1},{"F","D","C","C+","B-","B","B+","A-","A","A+"}))))</f>
        <v/>
      </c>
      <c r="AE579" s="99" t="str">
        <f>IF(COUNT($A579)=0,"",IF(AC579="","--",IF(AC579="3E","3E",LOOKUP(AC579/AE$2,{0,0.4,0.45,0.5,0.55,0.6,0.65,0.7,0.75,0.8,1},{0,2,2.25,2.5,2.75,3,3.25,3.5,3.75,4}))))</f>
        <v/>
      </c>
      <c r="AF579" s="5" t="str">
        <f>IF(COUNT($A579)=0,"",IF($A579&lt;&gt;DR!$B581,"ERR",DR!BQ581))</f>
        <v/>
      </c>
      <c r="AG579" s="2" t="str">
        <f>IF(COUNT($A579)=0,"",IF(AF579="3E","3E",IF(AF579="","I",LOOKUP(AF579/AH$2,{0,0.4,0.45,0.5,0.55,0.6,0.65,0.7,0.75,0.8,1},{"F","D","C","C+","B-","B","B+","A-","A","A+"}))))</f>
        <v/>
      </c>
      <c r="AH579" s="99" t="str">
        <f>IF(COUNT($A579)=0,"",IF(AF579="","--",IF(AF579="3E","3E",LOOKUP(AF579/AH$2,{0,0.4,0.45,0.5,0.55,0.6,0.65,0.7,0.75,0.8,1},{0,2,2.25,2.5,2.75,3,3.25,3.5,3.75,4}))))</f>
        <v/>
      </c>
      <c r="AI579" s="5" t="str">
        <f>IF(COUNT($A579)=0,"",IF($A579&lt;&gt;DR!$B581,"ERR",DR!BY581))</f>
        <v/>
      </c>
      <c r="AJ579" s="2" t="str">
        <f>IF(COUNT($A579)=0,"",IF(AI579="3E","3E",IF(AI579="","I",LOOKUP(AI579/AK$2,{0,0.4,0.45,0.5,0.55,0.6,0.65,0.7,0.75,0.8,1},{"F","D","C","C+","B-","B","B+","A-","A","A+"}))))</f>
        <v/>
      </c>
      <c r="AK579" s="103" t="str">
        <f>IF(COUNT($A579)=0,"",IF(AI579="","--",IF(AI579="3E","3E",LOOKUP(AI579/AK$2,{0,0.4,0.45,0.5,0.55,0.6,0.65,0.7,0.75,0.8,1},{0,2,2.25,2.5,2.75,3,3.25,3.5,3.75,4}))))</f>
        <v/>
      </c>
      <c r="AL579" s="94" t="str">
        <f>IFERROR(IF(COUNT($A579)=0,"",IF(COUNT(W579)=0,"--",IF(COUNTIF(B579:AK579,"3E")&gt;0,"3E",SUM(IF(D579&gt;=2,D579*$D$3),IF(G579&gt;=2,G579*$G$3),IF(J579&gt;=2,J579*$J$3),IF(M579&gt;=2,M579*$M$3),IF(P579&gt;=2,P579*$P$3),IF(S579&gt;=2,S579*$S$3),IF(V579&gt;=2,V579*$V$3),IF(Y579&gt;=2,Y579*$Y$3),IF(AB579&gt;=2,AB579*$AB$3),IF(AE579&gt;=2,AE579*$AE$3),IF(AH579&gt;=2,AH579*$AH$3),IF(AK579&gt;=2,AK579*$AK$3))))),"")</f>
        <v/>
      </c>
      <c r="AM579" s="4" t="str">
        <f>IF(COUNT($A579)=0,"",IF(COUNT(W579)=0,"--",IF(COUNTIF(B579:Y579,"3E")&gt;0,"3E",TRUNC(SUM(IF(N(D579)&gt;=2,D$3*D579,0),IF(N(G579)&gt;=2,G$3*G579,0),IF(N(J579)&gt;=2,J$3*J579,0),IF(N(M579)&gt;=2,M$3*M579,0),IF(N(P579)&gt;=2,P$3*P579,0),IF(N(S579)&gt;=2,S$3*S579,0),IF(N(AB579)&gt;=2,AB$3*AB579,0),IF(N(AE579)&gt;=2,AE$3*AE579,0),IF(N(AH579)&gt;=2,AH$3*AH579,0),IF(N(V579)&gt;=2,V$3*V579,0),IF(N(Y579)&gt;=2,Y$3*Y579,0))/TCP,3))))</f>
        <v/>
      </c>
      <c r="AN579" s="2" t="str">
        <f>IFERROR(IF(COUNT($A579)=0,"",IF(COUNT(W579)=0,"--",IF(COUNTIF(B579:AK579,"3E")&gt;0,"3E",SUM(IF(D579&gt;=2,$D$3),IF(G579&gt;=2,$G$3),IF(J579&gt;=2,$J$3),IF(M579&gt;=2,$M$3),IF(P579&gt;=2,$P$3),IF(S579&gt;=2,$S$3),IF(V579&gt;=2,$V$3),IF(Y579&gt;=2,$Y$3),IF(AB579&gt;=2,$AB$3),IF(AE579&gt;=2,$AE$3),IF(AH579&gt;=2,$AH$3),IF(AK579&gt;=2,$AK$3))))),"")</f>
        <v/>
      </c>
      <c r="AO579" s="2" t="str">
        <f>IF(AM579="3E","3E",IF(COUNT($A579)=0,"",IF(COUNT(AK579)=0,"I",LOOKUP(AM579,{0,2,2.25,2.5,2.75,3,3.25,3.5,3.75,4},{"F","D","C","C+","B-","B","B+","A-","A","A+"}))))</f>
        <v/>
      </c>
      <c r="AP579" s="2" t="str">
        <f>IF(AM579="3E","3E",IF(OR(COUNT($A579)=0,COUNT(W579)=0),"",IF(AND(Y579&gt;=2,AM579&gt;=2,AN579&gt;=28),"PASS","FAIL")))</f>
        <v/>
      </c>
      <c r="AQ579" s="2" t="str">
        <f>IF(COUNT($A579)=0,"",IF(AP579="3E","3E",IF(AP579="PASS",CONCATENATE(IF(N(D579)&lt;2,"411F,",""),IF(N(G579)&lt;2,"412F,",""),IF(N(J579)&lt;2,"413F,",""),IF(N(M579)&lt;2,"421F,",""),IF(N(P579)&lt;2,"422F,",""),IF(N(S579)&lt;2,"423F,",""),IF(N(AB579)&lt;2,"431F,",""),IF(N(AE579)&lt;2,"432F,",""),IF(N(AH579)&lt;2,"433F,","")),"")))</f>
        <v/>
      </c>
      <c r="AR579" s="6" t="str">
        <f t="shared" si="9"/>
        <v/>
      </c>
    </row>
    <row r="580" spans="1:44" ht="18.95" customHeight="1" x14ac:dyDescent="0.25">
      <c r="A580" s="93" t="str">
        <f>IF(DR!$B582="","",DR!$B582)</f>
        <v/>
      </c>
      <c r="B580" s="5" t="str">
        <f>IF(COUNT($A580)=0,"",IF($A580&lt;&gt;DR!$B582,"ERR",DR!J582))</f>
        <v/>
      </c>
      <c r="C580" s="2" t="str">
        <f>IF(COUNT($A580)=0,"",IF(B580="3E","3E",IF(B580="","I",LOOKUP(B580/D$2,{0,0.4,0.45,0.5,0.55,0.6,0.65,0.7,0.75,0.8,1},{"F","D","C","C+","B-","B","B+","A-","A","A+"}))))</f>
        <v/>
      </c>
      <c r="D580" s="99" t="str">
        <f>IF(COUNT($A580)=0,"",IF(B580="","--",IF(B580="3E","3E",LOOKUP(B580/D$2,{0,0.4,0.45,0.5,0.55,0.6,0.65,0.7,0.75,0.8,1},{0,2,2.25,2.5,2.75,3,3.25,3.5,3.75,4}))))</f>
        <v/>
      </c>
      <c r="E580" s="5" t="str">
        <f>IF(COUNT($A580)=0,"",IF($A580&lt;&gt;DR!$B582,"ERR",DR!R582))</f>
        <v/>
      </c>
      <c r="F580" s="2" t="str">
        <f>IF(COUNT($A580)=0,"",IF(E580="3E","3E",IF(E580="","I",LOOKUP(E580/G$2,{0,0.4,0.45,0.5,0.55,0.6,0.65,0.7,0.75,0.8,1},{"F","D","C","C+","B-","B","B+","A-","A","A+"}))))</f>
        <v/>
      </c>
      <c r="G580" s="99" t="str">
        <f>IF(COUNT($A580)=0,"",IF(E580="","--",IF(E580="3E","3E",LOOKUP(E580/G$2,{0,0.4,0.45,0.5,0.55,0.6,0.65,0.7,0.75,0.8,1},{0,2,2.25,2.5,2.75,3,3.25,3.5,3.75,4}))))</f>
        <v/>
      </c>
      <c r="H580" s="5" t="str">
        <f>IF(COUNT($A580)=0,"",IF($A580&lt;&gt;DR!$B582,"ERR",DR!Z582))</f>
        <v/>
      </c>
      <c r="I580" s="2" t="str">
        <f>IF(COUNT($A580)=0,"",IF(H580="3E","3E",IF(H580="","I",LOOKUP(H580/J$2,{0,0.4,0.45,0.5,0.55,0.6,0.65,0.7,0.75,0.8,1},{"F","D","C","C+","B-","B","B+","A-","A","A+"}))))</f>
        <v/>
      </c>
      <c r="J580" s="99" t="str">
        <f>IF(COUNT($A580)=0,"",IF(H580="","--",IF(H580="3E","3E",LOOKUP(H580/J$2,{0,0.4,0.45,0.5,0.55,0.6,0.65,0.7,0.75,0.8,1},{0,2,2.25,2.5,2.75,3,3.25,3.5,3.75,4}))))</f>
        <v/>
      </c>
      <c r="K580" s="5" t="str">
        <f>IF(COUNT($A580)=0,"",IF($A580&lt;&gt;DR!$B582,"ERR",DR!AH582))</f>
        <v/>
      </c>
      <c r="L580" s="2" t="str">
        <f>IF(COUNT($A580)=0,"",IF(K580="3E","3E",IF(K580="","I",LOOKUP(K580/M$2,{0,0.4,0.45,0.5,0.55,0.6,0.65,0.7,0.75,0.8,1},{"F","D","C","C+","B-","B","B+","A-","A","A+"}))))</f>
        <v/>
      </c>
      <c r="M580" s="99" t="str">
        <f>IF(COUNT($A580)=0,"",IF(K580="","--",IF(K580="3E","3E",LOOKUP(K580/M$2,{0,0.4,0.45,0.5,0.55,0.6,0.65,0.7,0.75,0.8,1},{0,2,2.25,2.5,2.75,3,3.25,3.5,3.75,4}))))</f>
        <v/>
      </c>
      <c r="N580" s="5" t="str">
        <f>IF(COUNT($A580)=0,"",IF($A580&lt;&gt;DR!$B582,"ERR",DR!AP582))</f>
        <v/>
      </c>
      <c r="O580" s="2" t="str">
        <f>IF(COUNT($A580)=0,"",IF(N580="3E","3E",IF(N580="","I",LOOKUP(N580/P$2,{0,0.4,0.45,0.5,0.55,0.6,0.65,0.7,0.75,0.8,1},{"F","D","C","C+","B-","B","B+","A-","A","A+"}))))</f>
        <v/>
      </c>
      <c r="P580" s="99" t="str">
        <f>IF(COUNT($A580)=0,"",IF(N580="","--",IF(N580="3E","3E",LOOKUP(N580/P$2,{0,0.4,0.45,0.5,0.55,0.6,0.65,0.7,0.75,0.8,1},{0,2,2.25,2.5,2.75,3,3.25,3.5,3.75,4}))))</f>
        <v/>
      </c>
      <c r="Q580" s="5" t="str">
        <f>IF(COUNT($A580)=0,"",IF($A580&lt;&gt;DR!$B582,"ERR",DR!AX582))</f>
        <v/>
      </c>
      <c r="R580" s="2" t="str">
        <f>IF(COUNT($A580)=0,"",IF(Q580="3E","3E",IF(Q580="","I",LOOKUP(Q580/S$2,{0,0.4,0.45,0.5,0.55,0.6,0.65,0.7,0.75,0.8,1},{"F","D","C","C+","B-","B","B+","A-","A","A+"}))))</f>
        <v/>
      </c>
      <c r="S580" s="99" t="str">
        <f>IF(COUNT($A580)=0,"",IF(Q580="","--",IF(Q580="3E","3E",LOOKUP(Q580/S$2,{0,0.4,0.45,0.5,0.55,0.6,0.65,0.7,0.75,0.8,1},{0,2,2.25,2.5,2.75,3,3.25,3.5,3.75,4}))))</f>
        <v/>
      </c>
      <c r="T580" s="5" t="str">
        <f>IF(OR(COUNT($A580)=0,DR!BZ582=""),"",IF($A580&lt;&gt;DR!$B582,"ERR",DR!BZ582))</f>
        <v/>
      </c>
      <c r="U580" s="2" t="str">
        <f>IF(COUNT($A580)=0,"",IF(T580="3E","3E",IF(T580="","I",LOOKUP(T580/V$2,{0,0.4,0.45,0.5,0.55,0.6,0.65,0.7,0.75,0.8,1},{"F","D","C","C+","B-","B","B+","A-","A","A+"}))))</f>
        <v/>
      </c>
      <c r="V580" s="99" t="str">
        <f>IF(COUNT($A580)=0,"",IF(T580="","--",IF(T580="3E","3E",LOOKUP(T580/V$2,{0,0.4,0.45,0.5,0.55,0.6,0.65,0.7,0.75,0.8,1},{0,2,2.25,2.5,2.75,3,3.25,3.5,3.75,4}))))</f>
        <v/>
      </c>
      <c r="W580" s="5" t="str">
        <f>IF(COUNT($A580)=0,"",IF($A580&lt;&gt;DR!$B582,"ERR",IF(DR!$A582="IM",DR!CL582,DR!CK582)))</f>
        <v/>
      </c>
      <c r="X580" s="2" t="str">
        <f>IF(COUNT($A580)=0,"",IF(W580="3E","3E",IF(W580="","I",LOOKUP(W580/Y$2,{0,0.4,0.45,0.5,0.55,0.6,0.65,0.7,0.75,0.8,1},{"F","D","C","C+","B-","B","B+","A-","A","A+"}))))</f>
        <v/>
      </c>
      <c r="Y580" s="99" t="str">
        <f>IF(COUNT($A580)=0,"",IF(W580="","--",IF(W580="3E","3E",LOOKUP(W580/Y$2,{0,0.4,0.45,0.5,0.55,0.6,0.65,0.7,0.75,0.8,1},{0,2,2.25,2.5,2.75,3,3.25,3.5,3.75,4}))))</f>
        <v/>
      </c>
      <c r="Z580" s="5" t="str">
        <f>IF(COUNT($A580)=0,"",IF($A580&lt;&gt;DR!$B582,"ERR",DR!BF582))</f>
        <v/>
      </c>
      <c r="AA580" s="2" t="str">
        <f>IF(COUNT($A580)=0,"",IF(Z580="3E","3E",IF(Z580="","I",LOOKUP(Z580/AB$2,{0,0.4,0.45,0.5,0.55,0.6,0.65,0.7,0.75,0.8,1},{"F","D","C","C+","B-","B","B+","A-","A","A+"}))))</f>
        <v/>
      </c>
      <c r="AB580" s="99" t="str">
        <f>IF(COUNT($A580)=0,"",IF(Z580="","--",IF(Z580="3E","3E",LOOKUP(Z580/AB$2,{0,0.4,0.45,0.5,0.55,0.6,0.65,0.7,0.75,0.8,1},{0,2,2.25,2.5,2.75,3,3.25,3.5,3.75,4}))))</f>
        <v/>
      </c>
      <c r="AC580" s="5" t="str">
        <f>IF(COUNT($A580)=0,"",IF($A580&lt;&gt;DR!$B582,"ERR",DR!BG582))</f>
        <v/>
      </c>
      <c r="AD580" s="2" t="str">
        <f>IF(COUNT($A580)=0,"",IF(AC580="3E","3E",IF(AC580="","I",LOOKUP(AC580/AE$2,{0,0.4,0.45,0.5,0.55,0.6,0.65,0.7,0.75,0.8,1},{"F","D","C","C+","B-","B","B+","A-","A","A+"}))))</f>
        <v/>
      </c>
      <c r="AE580" s="99" t="str">
        <f>IF(COUNT($A580)=0,"",IF(AC580="","--",IF(AC580="3E","3E",LOOKUP(AC580/AE$2,{0,0.4,0.45,0.5,0.55,0.6,0.65,0.7,0.75,0.8,1},{0,2,2.25,2.5,2.75,3,3.25,3.5,3.75,4}))))</f>
        <v/>
      </c>
      <c r="AF580" s="5" t="str">
        <f>IF(COUNT($A580)=0,"",IF($A580&lt;&gt;DR!$B582,"ERR",DR!BQ582))</f>
        <v/>
      </c>
      <c r="AG580" s="2" t="str">
        <f>IF(COUNT($A580)=0,"",IF(AF580="3E","3E",IF(AF580="","I",LOOKUP(AF580/AH$2,{0,0.4,0.45,0.5,0.55,0.6,0.65,0.7,0.75,0.8,1},{"F","D","C","C+","B-","B","B+","A-","A","A+"}))))</f>
        <v/>
      </c>
      <c r="AH580" s="99" t="str">
        <f>IF(COUNT($A580)=0,"",IF(AF580="","--",IF(AF580="3E","3E",LOOKUP(AF580/AH$2,{0,0.4,0.45,0.5,0.55,0.6,0.65,0.7,0.75,0.8,1},{0,2,2.25,2.5,2.75,3,3.25,3.5,3.75,4}))))</f>
        <v/>
      </c>
      <c r="AI580" s="5" t="str">
        <f>IF(COUNT($A580)=0,"",IF($A580&lt;&gt;DR!$B582,"ERR",DR!BY582))</f>
        <v/>
      </c>
      <c r="AJ580" s="2" t="str">
        <f>IF(COUNT($A580)=0,"",IF(AI580="3E","3E",IF(AI580="","I",LOOKUP(AI580/AK$2,{0,0.4,0.45,0.5,0.55,0.6,0.65,0.7,0.75,0.8,1},{"F","D","C","C+","B-","B","B+","A-","A","A+"}))))</f>
        <v/>
      </c>
      <c r="AK580" s="103" t="str">
        <f>IF(COUNT($A580)=0,"",IF(AI580="","--",IF(AI580="3E","3E",LOOKUP(AI580/AK$2,{0,0.4,0.45,0.5,0.55,0.6,0.65,0.7,0.75,0.8,1},{0,2,2.25,2.5,2.75,3,3.25,3.5,3.75,4}))))</f>
        <v/>
      </c>
      <c r="AL580" s="94" t="str">
        <f>IFERROR(IF(COUNT($A580)=0,"",IF(COUNT(W580)=0,"--",IF(COUNTIF(B580:AK580,"3E")&gt;0,"3E",SUM(IF(D580&gt;=2,D580*$D$3),IF(G580&gt;=2,G580*$G$3),IF(J580&gt;=2,J580*$J$3),IF(M580&gt;=2,M580*$M$3),IF(P580&gt;=2,P580*$P$3),IF(S580&gt;=2,S580*$S$3),IF(V580&gt;=2,V580*$V$3),IF(Y580&gt;=2,Y580*$Y$3),IF(AB580&gt;=2,AB580*$AB$3),IF(AE580&gt;=2,AE580*$AE$3),IF(AH580&gt;=2,AH580*$AH$3),IF(AK580&gt;=2,AK580*$AK$3))))),"")</f>
        <v/>
      </c>
      <c r="AM580" s="4" t="str">
        <f>IF(COUNT($A580)=0,"",IF(COUNT(W580)=0,"--",IF(COUNTIF(B580:Y580,"3E")&gt;0,"3E",TRUNC(SUM(IF(N(D580)&gt;=2,D$3*D580,0),IF(N(G580)&gt;=2,G$3*G580,0),IF(N(J580)&gt;=2,J$3*J580,0),IF(N(M580)&gt;=2,M$3*M580,0),IF(N(P580)&gt;=2,P$3*P580,0),IF(N(S580)&gt;=2,S$3*S580,0),IF(N(AB580)&gt;=2,AB$3*AB580,0),IF(N(AE580)&gt;=2,AE$3*AE580,0),IF(N(AH580)&gt;=2,AH$3*AH580,0),IF(N(V580)&gt;=2,V$3*V580,0),IF(N(Y580)&gt;=2,Y$3*Y580,0))/TCP,3))))</f>
        <v/>
      </c>
      <c r="AN580" s="2" t="str">
        <f>IFERROR(IF(COUNT($A580)=0,"",IF(COUNT(W580)=0,"--",IF(COUNTIF(B580:AK580,"3E")&gt;0,"3E",SUM(IF(D580&gt;=2,$D$3),IF(G580&gt;=2,$G$3),IF(J580&gt;=2,$J$3),IF(M580&gt;=2,$M$3),IF(P580&gt;=2,$P$3),IF(S580&gt;=2,$S$3),IF(V580&gt;=2,$V$3),IF(Y580&gt;=2,$Y$3),IF(AB580&gt;=2,$AB$3),IF(AE580&gt;=2,$AE$3),IF(AH580&gt;=2,$AH$3),IF(AK580&gt;=2,$AK$3))))),"")</f>
        <v/>
      </c>
      <c r="AO580" s="2" t="str">
        <f>IF(AM580="3E","3E",IF(COUNT($A580)=0,"",IF(COUNT(AK580)=0,"I",LOOKUP(AM580,{0,2,2.25,2.5,2.75,3,3.25,3.5,3.75,4},{"F","D","C","C+","B-","B","B+","A-","A","A+"}))))</f>
        <v/>
      </c>
      <c r="AP580" s="2" t="str">
        <f>IF(AM580="3E","3E",IF(OR(COUNT($A580)=0,COUNT(W580)=0),"",IF(AND(Y580&gt;=2,AM580&gt;=2,AN580&gt;=28),"PASS","FAIL")))</f>
        <v/>
      </c>
      <c r="AQ580" s="2" t="str">
        <f>IF(COUNT($A580)=0,"",IF(AP580="3E","3E",IF(AP580="PASS",CONCATENATE(IF(N(D580)&lt;2,"411F,",""),IF(N(G580)&lt;2,"412F,",""),IF(N(J580)&lt;2,"413F,",""),IF(N(M580)&lt;2,"421F,",""),IF(N(P580)&lt;2,"422F,",""),IF(N(S580)&lt;2,"423F,",""),IF(N(AB580)&lt;2,"431F,",""),IF(N(AE580)&lt;2,"432F,",""),IF(N(AH580)&lt;2,"433F,","")),"")))</f>
        <v/>
      </c>
      <c r="AR580" s="6" t="str">
        <f t="shared" si="9"/>
        <v/>
      </c>
    </row>
    <row r="581" spans="1:44" ht="18.95" customHeight="1" x14ac:dyDescent="0.25">
      <c r="A581" s="93" t="str">
        <f>IF(DR!$B583="","",DR!$B583)</f>
        <v/>
      </c>
      <c r="B581" s="5" t="str">
        <f>IF(COUNT($A581)=0,"",IF($A581&lt;&gt;DR!$B583,"ERR",DR!J583))</f>
        <v/>
      </c>
      <c r="C581" s="2" t="str">
        <f>IF(COUNT($A581)=0,"",IF(B581="3E","3E",IF(B581="","I",LOOKUP(B581/D$2,{0,0.4,0.45,0.5,0.55,0.6,0.65,0.7,0.75,0.8,1},{"F","D","C","C+","B-","B","B+","A-","A","A+"}))))</f>
        <v/>
      </c>
      <c r="D581" s="99" t="str">
        <f>IF(COUNT($A581)=0,"",IF(B581="","--",IF(B581="3E","3E",LOOKUP(B581/D$2,{0,0.4,0.45,0.5,0.55,0.6,0.65,0.7,0.75,0.8,1},{0,2,2.25,2.5,2.75,3,3.25,3.5,3.75,4}))))</f>
        <v/>
      </c>
      <c r="E581" s="5" t="str">
        <f>IF(COUNT($A581)=0,"",IF($A581&lt;&gt;DR!$B583,"ERR",DR!R583))</f>
        <v/>
      </c>
      <c r="F581" s="2" t="str">
        <f>IF(COUNT($A581)=0,"",IF(E581="3E","3E",IF(E581="","I",LOOKUP(E581/G$2,{0,0.4,0.45,0.5,0.55,0.6,0.65,0.7,0.75,0.8,1},{"F","D","C","C+","B-","B","B+","A-","A","A+"}))))</f>
        <v/>
      </c>
      <c r="G581" s="99" t="str">
        <f>IF(COUNT($A581)=0,"",IF(E581="","--",IF(E581="3E","3E",LOOKUP(E581/G$2,{0,0.4,0.45,0.5,0.55,0.6,0.65,0.7,0.75,0.8,1},{0,2,2.25,2.5,2.75,3,3.25,3.5,3.75,4}))))</f>
        <v/>
      </c>
      <c r="H581" s="5" t="str">
        <f>IF(COUNT($A581)=0,"",IF($A581&lt;&gt;DR!$B583,"ERR",DR!Z583))</f>
        <v/>
      </c>
      <c r="I581" s="2" t="str">
        <f>IF(COUNT($A581)=0,"",IF(H581="3E","3E",IF(H581="","I",LOOKUP(H581/J$2,{0,0.4,0.45,0.5,0.55,0.6,0.65,0.7,0.75,0.8,1},{"F","D","C","C+","B-","B","B+","A-","A","A+"}))))</f>
        <v/>
      </c>
      <c r="J581" s="99" t="str">
        <f>IF(COUNT($A581)=0,"",IF(H581="","--",IF(H581="3E","3E",LOOKUP(H581/J$2,{0,0.4,0.45,0.5,0.55,0.6,0.65,0.7,0.75,0.8,1},{0,2,2.25,2.5,2.75,3,3.25,3.5,3.75,4}))))</f>
        <v/>
      </c>
      <c r="K581" s="5" t="str">
        <f>IF(COUNT($A581)=0,"",IF($A581&lt;&gt;DR!$B583,"ERR",DR!AH583))</f>
        <v/>
      </c>
      <c r="L581" s="2" t="str">
        <f>IF(COUNT($A581)=0,"",IF(K581="3E","3E",IF(K581="","I",LOOKUP(K581/M$2,{0,0.4,0.45,0.5,0.55,0.6,0.65,0.7,0.75,0.8,1},{"F","D","C","C+","B-","B","B+","A-","A","A+"}))))</f>
        <v/>
      </c>
      <c r="M581" s="99" t="str">
        <f>IF(COUNT($A581)=0,"",IF(K581="","--",IF(K581="3E","3E",LOOKUP(K581/M$2,{0,0.4,0.45,0.5,0.55,0.6,0.65,0.7,0.75,0.8,1},{0,2,2.25,2.5,2.75,3,3.25,3.5,3.75,4}))))</f>
        <v/>
      </c>
      <c r="N581" s="5" t="str">
        <f>IF(COUNT($A581)=0,"",IF($A581&lt;&gt;DR!$B583,"ERR",DR!AP583))</f>
        <v/>
      </c>
      <c r="O581" s="2" t="str">
        <f>IF(COUNT($A581)=0,"",IF(N581="3E","3E",IF(N581="","I",LOOKUP(N581/P$2,{0,0.4,0.45,0.5,0.55,0.6,0.65,0.7,0.75,0.8,1},{"F","D","C","C+","B-","B","B+","A-","A","A+"}))))</f>
        <v/>
      </c>
      <c r="P581" s="99" t="str">
        <f>IF(COUNT($A581)=0,"",IF(N581="","--",IF(N581="3E","3E",LOOKUP(N581/P$2,{0,0.4,0.45,0.5,0.55,0.6,0.65,0.7,0.75,0.8,1},{0,2,2.25,2.5,2.75,3,3.25,3.5,3.75,4}))))</f>
        <v/>
      </c>
      <c r="Q581" s="5" t="str">
        <f>IF(COUNT($A581)=0,"",IF($A581&lt;&gt;DR!$B583,"ERR",DR!AX583))</f>
        <v/>
      </c>
      <c r="R581" s="2" t="str">
        <f>IF(COUNT($A581)=0,"",IF(Q581="3E","3E",IF(Q581="","I",LOOKUP(Q581/S$2,{0,0.4,0.45,0.5,0.55,0.6,0.65,0.7,0.75,0.8,1},{"F","D","C","C+","B-","B","B+","A-","A","A+"}))))</f>
        <v/>
      </c>
      <c r="S581" s="99" t="str">
        <f>IF(COUNT($A581)=0,"",IF(Q581="","--",IF(Q581="3E","3E",LOOKUP(Q581/S$2,{0,0.4,0.45,0.5,0.55,0.6,0.65,0.7,0.75,0.8,1},{0,2,2.25,2.5,2.75,3,3.25,3.5,3.75,4}))))</f>
        <v/>
      </c>
      <c r="T581" s="5" t="str">
        <f>IF(OR(COUNT($A581)=0,DR!BZ583=""),"",IF($A581&lt;&gt;DR!$B583,"ERR",DR!BZ583))</f>
        <v/>
      </c>
      <c r="U581" s="2" t="str">
        <f>IF(COUNT($A581)=0,"",IF(T581="3E","3E",IF(T581="","I",LOOKUP(T581/V$2,{0,0.4,0.45,0.5,0.55,0.6,0.65,0.7,0.75,0.8,1},{"F","D","C","C+","B-","B","B+","A-","A","A+"}))))</f>
        <v/>
      </c>
      <c r="V581" s="99" t="str">
        <f>IF(COUNT($A581)=0,"",IF(T581="","--",IF(T581="3E","3E",LOOKUP(T581/V$2,{0,0.4,0.45,0.5,0.55,0.6,0.65,0.7,0.75,0.8,1},{0,2,2.25,2.5,2.75,3,3.25,3.5,3.75,4}))))</f>
        <v/>
      </c>
      <c r="W581" s="5" t="str">
        <f>IF(COUNT($A581)=0,"",IF($A581&lt;&gt;DR!$B583,"ERR",IF(DR!$A583="IM",DR!CL583,DR!CK583)))</f>
        <v/>
      </c>
      <c r="X581" s="2" t="str">
        <f>IF(COUNT($A581)=0,"",IF(W581="3E","3E",IF(W581="","I",LOOKUP(W581/Y$2,{0,0.4,0.45,0.5,0.55,0.6,0.65,0.7,0.75,0.8,1},{"F","D","C","C+","B-","B","B+","A-","A","A+"}))))</f>
        <v/>
      </c>
      <c r="Y581" s="99" t="str">
        <f>IF(COUNT($A581)=0,"",IF(W581="","--",IF(W581="3E","3E",LOOKUP(W581/Y$2,{0,0.4,0.45,0.5,0.55,0.6,0.65,0.7,0.75,0.8,1},{0,2,2.25,2.5,2.75,3,3.25,3.5,3.75,4}))))</f>
        <v/>
      </c>
      <c r="Z581" s="5" t="str">
        <f>IF(COUNT($A581)=0,"",IF($A581&lt;&gt;DR!$B583,"ERR",DR!BF583))</f>
        <v/>
      </c>
      <c r="AA581" s="2" t="str">
        <f>IF(COUNT($A581)=0,"",IF(Z581="3E","3E",IF(Z581="","I",LOOKUP(Z581/AB$2,{0,0.4,0.45,0.5,0.55,0.6,0.65,0.7,0.75,0.8,1},{"F","D","C","C+","B-","B","B+","A-","A","A+"}))))</f>
        <v/>
      </c>
      <c r="AB581" s="99" t="str">
        <f>IF(COUNT($A581)=0,"",IF(Z581="","--",IF(Z581="3E","3E",LOOKUP(Z581/AB$2,{0,0.4,0.45,0.5,0.55,0.6,0.65,0.7,0.75,0.8,1},{0,2,2.25,2.5,2.75,3,3.25,3.5,3.75,4}))))</f>
        <v/>
      </c>
      <c r="AC581" s="5" t="str">
        <f>IF(COUNT($A581)=0,"",IF($A581&lt;&gt;DR!$B583,"ERR",DR!BG583))</f>
        <v/>
      </c>
      <c r="AD581" s="2" t="str">
        <f>IF(COUNT($A581)=0,"",IF(AC581="3E","3E",IF(AC581="","I",LOOKUP(AC581/AE$2,{0,0.4,0.45,0.5,0.55,0.6,0.65,0.7,0.75,0.8,1},{"F","D","C","C+","B-","B","B+","A-","A","A+"}))))</f>
        <v/>
      </c>
      <c r="AE581" s="99" t="str">
        <f>IF(COUNT($A581)=0,"",IF(AC581="","--",IF(AC581="3E","3E",LOOKUP(AC581/AE$2,{0,0.4,0.45,0.5,0.55,0.6,0.65,0.7,0.75,0.8,1},{0,2,2.25,2.5,2.75,3,3.25,3.5,3.75,4}))))</f>
        <v/>
      </c>
      <c r="AF581" s="5" t="str">
        <f>IF(COUNT($A581)=0,"",IF($A581&lt;&gt;DR!$B583,"ERR",DR!BQ583))</f>
        <v/>
      </c>
      <c r="AG581" s="2" t="str">
        <f>IF(COUNT($A581)=0,"",IF(AF581="3E","3E",IF(AF581="","I",LOOKUP(AF581/AH$2,{0,0.4,0.45,0.5,0.55,0.6,0.65,0.7,0.75,0.8,1},{"F","D","C","C+","B-","B","B+","A-","A","A+"}))))</f>
        <v/>
      </c>
      <c r="AH581" s="99" t="str">
        <f>IF(COUNT($A581)=0,"",IF(AF581="","--",IF(AF581="3E","3E",LOOKUP(AF581/AH$2,{0,0.4,0.45,0.5,0.55,0.6,0.65,0.7,0.75,0.8,1},{0,2,2.25,2.5,2.75,3,3.25,3.5,3.75,4}))))</f>
        <v/>
      </c>
      <c r="AI581" s="5" t="str">
        <f>IF(COUNT($A581)=0,"",IF($A581&lt;&gt;DR!$B583,"ERR",DR!BY583))</f>
        <v/>
      </c>
      <c r="AJ581" s="2" t="str">
        <f>IF(COUNT($A581)=0,"",IF(AI581="3E","3E",IF(AI581="","I",LOOKUP(AI581/AK$2,{0,0.4,0.45,0.5,0.55,0.6,0.65,0.7,0.75,0.8,1},{"F","D","C","C+","B-","B","B+","A-","A","A+"}))))</f>
        <v/>
      </c>
      <c r="AK581" s="103" t="str">
        <f>IF(COUNT($A581)=0,"",IF(AI581="","--",IF(AI581="3E","3E",LOOKUP(AI581/AK$2,{0,0.4,0.45,0.5,0.55,0.6,0.65,0.7,0.75,0.8,1},{0,2,2.25,2.5,2.75,3,3.25,3.5,3.75,4}))))</f>
        <v/>
      </c>
      <c r="AL581" s="94" t="str">
        <f>IFERROR(IF(COUNT($A581)=0,"",IF(COUNT(W581)=0,"--",IF(COUNTIF(B581:AK581,"3E")&gt;0,"3E",SUM(IF(D581&gt;=2,D581*$D$3),IF(G581&gt;=2,G581*$G$3),IF(J581&gt;=2,J581*$J$3),IF(M581&gt;=2,M581*$M$3),IF(P581&gt;=2,P581*$P$3),IF(S581&gt;=2,S581*$S$3),IF(V581&gt;=2,V581*$V$3),IF(Y581&gt;=2,Y581*$Y$3),IF(AB581&gt;=2,AB581*$AB$3),IF(AE581&gt;=2,AE581*$AE$3),IF(AH581&gt;=2,AH581*$AH$3),IF(AK581&gt;=2,AK581*$AK$3))))),"")</f>
        <v/>
      </c>
      <c r="AM581" s="4" t="str">
        <f>IF(COUNT($A581)=0,"",IF(COUNT(W581)=0,"--",IF(COUNTIF(B581:Y581,"3E")&gt;0,"3E",TRUNC(SUM(IF(N(D581)&gt;=2,D$3*D581,0),IF(N(G581)&gt;=2,G$3*G581,0),IF(N(J581)&gt;=2,J$3*J581,0),IF(N(M581)&gt;=2,M$3*M581,0),IF(N(P581)&gt;=2,P$3*P581,0),IF(N(S581)&gt;=2,S$3*S581,0),IF(N(AB581)&gt;=2,AB$3*AB581,0),IF(N(AE581)&gt;=2,AE$3*AE581,0),IF(N(AH581)&gt;=2,AH$3*AH581,0),IF(N(V581)&gt;=2,V$3*V581,0),IF(N(Y581)&gt;=2,Y$3*Y581,0))/TCP,3))))</f>
        <v/>
      </c>
      <c r="AN581" s="2" t="str">
        <f>IFERROR(IF(COUNT($A581)=0,"",IF(COUNT(W581)=0,"--",IF(COUNTIF(B581:AK581,"3E")&gt;0,"3E",SUM(IF(D581&gt;=2,$D$3),IF(G581&gt;=2,$G$3),IF(J581&gt;=2,$J$3),IF(M581&gt;=2,$M$3),IF(P581&gt;=2,$P$3),IF(S581&gt;=2,$S$3),IF(V581&gt;=2,$V$3),IF(Y581&gt;=2,$Y$3),IF(AB581&gt;=2,$AB$3),IF(AE581&gt;=2,$AE$3),IF(AH581&gt;=2,$AH$3),IF(AK581&gt;=2,$AK$3))))),"")</f>
        <v/>
      </c>
      <c r="AO581" s="2" t="str">
        <f>IF(AM581="3E","3E",IF(COUNT($A581)=0,"",IF(COUNT(AK581)=0,"I",LOOKUP(AM581,{0,2,2.25,2.5,2.75,3,3.25,3.5,3.75,4},{"F","D","C","C+","B-","B","B+","A-","A","A+"}))))</f>
        <v/>
      </c>
      <c r="AP581" s="2" t="str">
        <f>IF(AM581="3E","3E",IF(OR(COUNT($A581)=0,COUNT(W581)=0),"",IF(AND(Y581&gt;=2,AM581&gt;=2,AN581&gt;=28),"PASS","FAIL")))</f>
        <v/>
      </c>
      <c r="AQ581" s="2" t="str">
        <f>IF(COUNT($A581)=0,"",IF(AP581="3E","3E",IF(AP581="PASS",CONCATENATE(IF(N(D581)&lt;2,"411F,",""),IF(N(G581)&lt;2,"412F,",""),IF(N(J581)&lt;2,"413F,",""),IF(N(M581)&lt;2,"421F,",""),IF(N(P581)&lt;2,"422F,",""),IF(N(S581)&lt;2,"423F,",""),IF(N(AB581)&lt;2,"431F,",""),IF(N(AE581)&lt;2,"432F,",""),IF(N(AH581)&lt;2,"433F,","")),"")))</f>
        <v/>
      </c>
      <c r="AR581" s="6" t="str">
        <f t="shared" si="9"/>
        <v/>
      </c>
    </row>
    <row r="582" spans="1:44" ht="18.95" customHeight="1" x14ac:dyDescent="0.25">
      <c r="A582" s="93" t="str">
        <f>IF(DR!$B584="","",DR!$B584)</f>
        <v/>
      </c>
      <c r="B582" s="5" t="str">
        <f>IF(COUNT($A582)=0,"",IF($A582&lt;&gt;DR!$B584,"ERR",DR!J584))</f>
        <v/>
      </c>
      <c r="C582" s="2" t="str">
        <f>IF(COUNT($A582)=0,"",IF(B582="3E","3E",IF(B582="","I",LOOKUP(B582/D$2,{0,0.4,0.45,0.5,0.55,0.6,0.65,0.7,0.75,0.8,1},{"F","D","C","C+","B-","B","B+","A-","A","A+"}))))</f>
        <v/>
      </c>
      <c r="D582" s="99" t="str">
        <f>IF(COUNT($A582)=0,"",IF(B582="","--",IF(B582="3E","3E",LOOKUP(B582/D$2,{0,0.4,0.45,0.5,0.55,0.6,0.65,0.7,0.75,0.8,1},{0,2,2.25,2.5,2.75,3,3.25,3.5,3.75,4}))))</f>
        <v/>
      </c>
      <c r="E582" s="5" t="str">
        <f>IF(COUNT($A582)=0,"",IF($A582&lt;&gt;DR!$B584,"ERR",DR!R584))</f>
        <v/>
      </c>
      <c r="F582" s="2" t="str">
        <f>IF(COUNT($A582)=0,"",IF(E582="3E","3E",IF(E582="","I",LOOKUP(E582/G$2,{0,0.4,0.45,0.5,0.55,0.6,0.65,0.7,0.75,0.8,1},{"F","D","C","C+","B-","B","B+","A-","A","A+"}))))</f>
        <v/>
      </c>
      <c r="G582" s="99" t="str">
        <f>IF(COUNT($A582)=0,"",IF(E582="","--",IF(E582="3E","3E",LOOKUP(E582/G$2,{0,0.4,0.45,0.5,0.55,0.6,0.65,0.7,0.75,0.8,1},{0,2,2.25,2.5,2.75,3,3.25,3.5,3.75,4}))))</f>
        <v/>
      </c>
      <c r="H582" s="5" t="str">
        <f>IF(COUNT($A582)=0,"",IF($A582&lt;&gt;DR!$B584,"ERR",DR!Z584))</f>
        <v/>
      </c>
      <c r="I582" s="2" t="str">
        <f>IF(COUNT($A582)=0,"",IF(H582="3E","3E",IF(H582="","I",LOOKUP(H582/J$2,{0,0.4,0.45,0.5,0.55,0.6,0.65,0.7,0.75,0.8,1},{"F","D","C","C+","B-","B","B+","A-","A","A+"}))))</f>
        <v/>
      </c>
      <c r="J582" s="99" t="str">
        <f>IF(COUNT($A582)=0,"",IF(H582="","--",IF(H582="3E","3E",LOOKUP(H582/J$2,{0,0.4,0.45,0.5,0.55,0.6,0.65,0.7,0.75,0.8,1},{0,2,2.25,2.5,2.75,3,3.25,3.5,3.75,4}))))</f>
        <v/>
      </c>
      <c r="K582" s="5" t="str">
        <f>IF(COUNT($A582)=0,"",IF($A582&lt;&gt;DR!$B584,"ERR",DR!AH584))</f>
        <v/>
      </c>
      <c r="L582" s="2" t="str">
        <f>IF(COUNT($A582)=0,"",IF(K582="3E","3E",IF(K582="","I",LOOKUP(K582/M$2,{0,0.4,0.45,0.5,0.55,0.6,0.65,0.7,0.75,0.8,1},{"F","D","C","C+","B-","B","B+","A-","A","A+"}))))</f>
        <v/>
      </c>
      <c r="M582" s="99" t="str">
        <f>IF(COUNT($A582)=0,"",IF(K582="","--",IF(K582="3E","3E",LOOKUP(K582/M$2,{0,0.4,0.45,0.5,0.55,0.6,0.65,0.7,0.75,0.8,1},{0,2,2.25,2.5,2.75,3,3.25,3.5,3.75,4}))))</f>
        <v/>
      </c>
      <c r="N582" s="5" t="str">
        <f>IF(COUNT($A582)=0,"",IF($A582&lt;&gt;DR!$B584,"ERR",DR!AP584))</f>
        <v/>
      </c>
      <c r="O582" s="2" t="str">
        <f>IF(COUNT($A582)=0,"",IF(N582="3E","3E",IF(N582="","I",LOOKUP(N582/P$2,{0,0.4,0.45,0.5,0.55,0.6,0.65,0.7,0.75,0.8,1},{"F","D","C","C+","B-","B","B+","A-","A","A+"}))))</f>
        <v/>
      </c>
      <c r="P582" s="99" t="str">
        <f>IF(COUNT($A582)=0,"",IF(N582="","--",IF(N582="3E","3E",LOOKUP(N582/P$2,{0,0.4,0.45,0.5,0.55,0.6,0.65,0.7,0.75,0.8,1},{0,2,2.25,2.5,2.75,3,3.25,3.5,3.75,4}))))</f>
        <v/>
      </c>
      <c r="Q582" s="5" t="str">
        <f>IF(COUNT($A582)=0,"",IF($A582&lt;&gt;DR!$B584,"ERR",DR!AX584))</f>
        <v/>
      </c>
      <c r="R582" s="2" t="str">
        <f>IF(COUNT($A582)=0,"",IF(Q582="3E","3E",IF(Q582="","I",LOOKUP(Q582/S$2,{0,0.4,0.45,0.5,0.55,0.6,0.65,0.7,0.75,0.8,1},{"F","D","C","C+","B-","B","B+","A-","A","A+"}))))</f>
        <v/>
      </c>
      <c r="S582" s="99" t="str">
        <f>IF(COUNT($A582)=0,"",IF(Q582="","--",IF(Q582="3E","3E",LOOKUP(Q582/S$2,{0,0.4,0.45,0.5,0.55,0.6,0.65,0.7,0.75,0.8,1},{0,2,2.25,2.5,2.75,3,3.25,3.5,3.75,4}))))</f>
        <v/>
      </c>
      <c r="T582" s="5" t="str">
        <f>IF(OR(COUNT($A582)=0,DR!BZ584=""),"",IF($A582&lt;&gt;DR!$B584,"ERR",DR!BZ584))</f>
        <v/>
      </c>
      <c r="U582" s="2" t="str">
        <f>IF(COUNT($A582)=0,"",IF(T582="3E","3E",IF(T582="","I",LOOKUP(T582/V$2,{0,0.4,0.45,0.5,0.55,0.6,0.65,0.7,0.75,0.8,1},{"F","D","C","C+","B-","B","B+","A-","A","A+"}))))</f>
        <v/>
      </c>
      <c r="V582" s="99" t="str">
        <f>IF(COUNT($A582)=0,"",IF(T582="","--",IF(T582="3E","3E",LOOKUP(T582/V$2,{0,0.4,0.45,0.5,0.55,0.6,0.65,0.7,0.75,0.8,1},{0,2,2.25,2.5,2.75,3,3.25,3.5,3.75,4}))))</f>
        <v/>
      </c>
      <c r="W582" s="5" t="str">
        <f>IF(COUNT($A582)=0,"",IF($A582&lt;&gt;DR!$B584,"ERR",IF(DR!$A584="IM",DR!CL584,DR!CK584)))</f>
        <v/>
      </c>
      <c r="X582" s="2" t="str">
        <f>IF(COUNT($A582)=0,"",IF(W582="3E","3E",IF(W582="","I",LOOKUP(W582/Y$2,{0,0.4,0.45,0.5,0.55,0.6,0.65,0.7,0.75,0.8,1},{"F","D","C","C+","B-","B","B+","A-","A","A+"}))))</f>
        <v/>
      </c>
      <c r="Y582" s="99" t="str">
        <f>IF(COUNT($A582)=0,"",IF(W582="","--",IF(W582="3E","3E",LOOKUP(W582/Y$2,{0,0.4,0.45,0.5,0.55,0.6,0.65,0.7,0.75,0.8,1},{0,2,2.25,2.5,2.75,3,3.25,3.5,3.75,4}))))</f>
        <v/>
      </c>
      <c r="Z582" s="5" t="str">
        <f>IF(COUNT($A582)=0,"",IF($A582&lt;&gt;DR!$B584,"ERR",DR!BF584))</f>
        <v/>
      </c>
      <c r="AA582" s="2" t="str">
        <f>IF(COUNT($A582)=0,"",IF(Z582="3E","3E",IF(Z582="","I",LOOKUP(Z582/AB$2,{0,0.4,0.45,0.5,0.55,0.6,0.65,0.7,0.75,0.8,1},{"F","D","C","C+","B-","B","B+","A-","A","A+"}))))</f>
        <v/>
      </c>
      <c r="AB582" s="99" t="str">
        <f>IF(COUNT($A582)=0,"",IF(Z582="","--",IF(Z582="3E","3E",LOOKUP(Z582/AB$2,{0,0.4,0.45,0.5,0.55,0.6,0.65,0.7,0.75,0.8,1},{0,2,2.25,2.5,2.75,3,3.25,3.5,3.75,4}))))</f>
        <v/>
      </c>
      <c r="AC582" s="5" t="str">
        <f>IF(COUNT($A582)=0,"",IF($A582&lt;&gt;DR!$B584,"ERR",DR!BG584))</f>
        <v/>
      </c>
      <c r="AD582" s="2" t="str">
        <f>IF(COUNT($A582)=0,"",IF(AC582="3E","3E",IF(AC582="","I",LOOKUP(AC582/AE$2,{0,0.4,0.45,0.5,0.55,0.6,0.65,0.7,0.75,0.8,1},{"F","D","C","C+","B-","B","B+","A-","A","A+"}))))</f>
        <v/>
      </c>
      <c r="AE582" s="99" t="str">
        <f>IF(COUNT($A582)=0,"",IF(AC582="","--",IF(AC582="3E","3E",LOOKUP(AC582/AE$2,{0,0.4,0.45,0.5,0.55,0.6,0.65,0.7,0.75,0.8,1},{0,2,2.25,2.5,2.75,3,3.25,3.5,3.75,4}))))</f>
        <v/>
      </c>
      <c r="AF582" s="5" t="str">
        <f>IF(COUNT($A582)=0,"",IF($A582&lt;&gt;DR!$B584,"ERR",DR!BQ584))</f>
        <v/>
      </c>
      <c r="AG582" s="2" t="str">
        <f>IF(COUNT($A582)=0,"",IF(AF582="3E","3E",IF(AF582="","I",LOOKUP(AF582/AH$2,{0,0.4,0.45,0.5,0.55,0.6,0.65,0.7,0.75,0.8,1},{"F","D","C","C+","B-","B","B+","A-","A","A+"}))))</f>
        <v/>
      </c>
      <c r="AH582" s="99" t="str">
        <f>IF(COUNT($A582)=0,"",IF(AF582="","--",IF(AF582="3E","3E",LOOKUP(AF582/AH$2,{0,0.4,0.45,0.5,0.55,0.6,0.65,0.7,0.75,0.8,1},{0,2,2.25,2.5,2.75,3,3.25,3.5,3.75,4}))))</f>
        <v/>
      </c>
      <c r="AI582" s="5" t="str">
        <f>IF(COUNT($A582)=0,"",IF($A582&lt;&gt;DR!$B584,"ERR",DR!BY584))</f>
        <v/>
      </c>
      <c r="AJ582" s="2" t="str">
        <f>IF(COUNT($A582)=0,"",IF(AI582="3E","3E",IF(AI582="","I",LOOKUP(AI582/AK$2,{0,0.4,0.45,0.5,0.55,0.6,0.65,0.7,0.75,0.8,1},{"F","D","C","C+","B-","B","B+","A-","A","A+"}))))</f>
        <v/>
      </c>
      <c r="AK582" s="103" t="str">
        <f>IF(COUNT($A582)=0,"",IF(AI582="","--",IF(AI582="3E","3E",LOOKUP(AI582/AK$2,{0,0.4,0.45,0.5,0.55,0.6,0.65,0.7,0.75,0.8,1},{0,2,2.25,2.5,2.75,3,3.25,3.5,3.75,4}))))</f>
        <v/>
      </c>
      <c r="AL582" s="94" t="str">
        <f>IFERROR(IF(COUNT($A582)=0,"",IF(COUNT(W582)=0,"--",IF(COUNTIF(B582:AK582,"3E")&gt;0,"3E",SUM(IF(D582&gt;=2,D582*$D$3),IF(G582&gt;=2,G582*$G$3),IF(J582&gt;=2,J582*$J$3),IF(M582&gt;=2,M582*$M$3),IF(P582&gt;=2,P582*$P$3),IF(S582&gt;=2,S582*$S$3),IF(V582&gt;=2,V582*$V$3),IF(Y582&gt;=2,Y582*$Y$3),IF(AB582&gt;=2,AB582*$AB$3),IF(AE582&gt;=2,AE582*$AE$3),IF(AH582&gt;=2,AH582*$AH$3),IF(AK582&gt;=2,AK582*$AK$3))))),"")</f>
        <v/>
      </c>
      <c r="AM582" s="4" t="str">
        <f>IF(COUNT($A582)=0,"",IF(COUNT(W582)=0,"--",IF(COUNTIF(B582:Y582,"3E")&gt;0,"3E",TRUNC(SUM(IF(N(D582)&gt;=2,D$3*D582,0),IF(N(G582)&gt;=2,G$3*G582,0),IF(N(J582)&gt;=2,J$3*J582,0),IF(N(M582)&gt;=2,M$3*M582,0),IF(N(P582)&gt;=2,P$3*P582,0),IF(N(S582)&gt;=2,S$3*S582,0),IF(N(AB582)&gt;=2,AB$3*AB582,0),IF(N(AE582)&gt;=2,AE$3*AE582,0),IF(N(AH582)&gt;=2,AH$3*AH582,0),IF(N(V582)&gt;=2,V$3*V582,0),IF(N(Y582)&gt;=2,Y$3*Y582,0))/TCP,3))))</f>
        <v/>
      </c>
      <c r="AN582" s="2" t="str">
        <f>IFERROR(IF(COUNT($A582)=0,"",IF(COUNT(W582)=0,"--",IF(COUNTIF(B582:AK582,"3E")&gt;0,"3E",SUM(IF(D582&gt;=2,$D$3),IF(G582&gt;=2,$G$3),IF(J582&gt;=2,$J$3),IF(M582&gt;=2,$M$3),IF(P582&gt;=2,$P$3),IF(S582&gt;=2,$S$3),IF(V582&gt;=2,$V$3),IF(Y582&gt;=2,$Y$3),IF(AB582&gt;=2,$AB$3),IF(AE582&gt;=2,$AE$3),IF(AH582&gt;=2,$AH$3),IF(AK582&gt;=2,$AK$3))))),"")</f>
        <v/>
      </c>
      <c r="AO582" s="2" t="str">
        <f>IF(AM582="3E","3E",IF(COUNT($A582)=0,"",IF(COUNT(AK582)=0,"I",LOOKUP(AM582,{0,2,2.25,2.5,2.75,3,3.25,3.5,3.75,4},{"F","D","C","C+","B-","B","B+","A-","A","A+"}))))</f>
        <v/>
      </c>
      <c r="AP582" s="2" t="str">
        <f>IF(AM582="3E","3E",IF(OR(COUNT($A582)=0,COUNT(W582)=0),"",IF(AND(Y582&gt;=2,AM582&gt;=2,AN582&gt;=28),"PASS","FAIL")))</f>
        <v/>
      </c>
      <c r="AQ582" s="2" t="str">
        <f>IF(COUNT($A582)=0,"",IF(AP582="3E","3E",IF(AP582="PASS",CONCATENATE(IF(N(D582)&lt;2,"411F,",""),IF(N(G582)&lt;2,"412F,",""),IF(N(J582)&lt;2,"413F,",""),IF(N(M582)&lt;2,"421F,",""),IF(N(P582)&lt;2,"422F,",""),IF(N(S582)&lt;2,"423F,",""),IF(N(AB582)&lt;2,"431F,",""),IF(N(AE582)&lt;2,"432F,",""),IF(N(AH582)&lt;2,"433F,","")),"")))</f>
        <v/>
      </c>
      <c r="AR582" s="6" t="str">
        <f t="shared" ref="AR582:AR645" si="10">IF($AM582="3E","3E",IF(AM582=0,"",IF(OR(COUNT($A582)=0,COUNT(W582)=0),"",RANK(AM582,$AM$5:$AM$500,0))))</f>
        <v/>
      </c>
    </row>
    <row r="583" spans="1:44" ht="18.95" customHeight="1" x14ac:dyDescent="0.25">
      <c r="A583" s="93" t="str">
        <f>IF(DR!$B585="","",DR!$B585)</f>
        <v/>
      </c>
      <c r="B583" s="5" t="str">
        <f>IF(COUNT($A583)=0,"",IF($A583&lt;&gt;DR!$B585,"ERR",DR!J585))</f>
        <v/>
      </c>
      <c r="C583" s="2" t="str">
        <f>IF(COUNT($A583)=0,"",IF(B583="3E","3E",IF(B583="","I",LOOKUP(B583/D$2,{0,0.4,0.45,0.5,0.55,0.6,0.65,0.7,0.75,0.8,1},{"F","D","C","C+","B-","B","B+","A-","A","A+"}))))</f>
        <v/>
      </c>
      <c r="D583" s="99" t="str">
        <f>IF(COUNT($A583)=0,"",IF(B583="","--",IF(B583="3E","3E",LOOKUP(B583/D$2,{0,0.4,0.45,0.5,0.55,0.6,0.65,0.7,0.75,0.8,1},{0,2,2.25,2.5,2.75,3,3.25,3.5,3.75,4}))))</f>
        <v/>
      </c>
      <c r="E583" s="5" t="str">
        <f>IF(COUNT($A583)=0,"",IF($A583&lt;&gt;DR!$B585,"ERR",DR!R585))</f>
        <v/>
      </c>
      <c r="F583" s="2" t="str">
        <f>IF(COUNT($A583)=0,"",IF(E583="3E","3E",IF(E583="","I",LOOKUP(E583/G$2,{0,0.4,0.45,0.5,0.55,0.6,0.65,0.7,0.75,0.8,1},{"F","D","C","C+","B-","B","B+","A-","A","A+"}))))</f>
        <v/>
      </c>
      <c r="G583" s="99" t="str">
        <f>IF(COUNT($A583)=0,"",IF(E583="","--",IF(E583="3E","3E",LOOKUP(E583/G$2,{0,0.4,0.45,0.5,0.55,0.6,0.65,0.7,0.75,0.8,1},{0,2,2.25,2.5,2.75,3,3.25,3.5,3.75,4}))))</f>
        <v/>
      </c>
      <c r="H583" s="5" t="str">
        <f>IF(COUNT($A583)=0,"",IF($A583&lt;&gt;DR!$B585,"ERR",DR!Z585))</f>
        <v/>
      </c>
      <c r="I583" s="2" t="str">
        <f>IF(COUNT($A583)=0,"",IF(H583="3E","3E",IF(H583="","I",LOOKUP(H583/J$2,{0,0.4,0.45,0.5,0.55,0.6,0.65,0.7,0.75,0.8,1},{"F","D","C","C+","B-","B","B+","A-","A","A+"}))))</f>
        <v/>
      </c>
      <c r="J583" s="99" t="str">
        <f>IF(COUNT($A583)=0,"",IF(H583="","--",IF(H583="3E","3E",LOOKUP(H583/J$2,{0,0.4,0.45,0.5,0.55,0.6,0.65,0.7,0.75,0.8,1},{0,2,2.25,2.5,2.75,3,3.25,3.5,3.75,4}))))</f>
        <v/>
      </c>
      <c r="K583" s="5" t="str">
        <f>IF(COUNT($A583)=0,"",IF($A583&lt;&gt;DR!$B585,"ERR",DR!AH585))</f>
        <v/>
      </c>
      <c r="L583" s="2" t="str">
        <f>IF(COUNT($A583)=0,"",IF(K583="3E","3E",IF(K583="","I",LOOKUP(K583/M$2,{0,0.4,0.45,0.5,0.55,0.6,0.65,0.7,0.75,0.8,1},{"F","D","C","C+","B-","B","B+","A-","A","A+"}))))</f>
        <v/>
      </c>
      <c r="M583" s="99" t="str">
        <f>IF(COUNT($A583)=0,"",IF(K583="","--",IF(K583="3E","3E",LOOKUP(K583/M$2,{0,0.4,0.45,0.5,0.55,0.6,0.65,0.7,0.75,0.8,1},{0,2,2.25,2.5,2.75,3,3.25,3.5,3.75,4}))))</f>
        <v/>
      </c>
      <c r="N583" s="5" t="str">
        <f>IF(COUNT($A583)=0,"",IF($A583&lt;&gt;DR!$B585,"ERR",DR!AP585))</f>
        <v/>
      </c>
      <c r="O583" s="2" t="str">
        <f>IF(COUNT($A583)=0,"",IF(N583="3E","3E",IF(N583="","I",LOOKUP(N583/P$2,{0,0.4,0.45,0.5,0.55,0.6,0.65,0.7,0.75,0.8,1},{"F","D","C","C+","B-","B","B+","A-","A","A+"}))))</f>
        <v/>
      </c>
      <c r="P583" s="99" t="str">
        <f>IF(COUNT($A583)=0,"",IF(N583="","--",IF(N583="3E","3E",LOOKUP(N583/P$2,{0,0.4,0.45,0.5,0.55,0.6,0.65,0.7,0.75,0.8,1},{0,2,2.25,2.5,2.75,3,3.25,3.5,3.75,4}))))</f>
        <v/>
      </c>
      <c r="Q583" s="5" t="str">
        <f>IF(COUNT($A583)=0,"",IF($A583&lt;&gt;DR!$B585,"ERR",DR!AX585))</f>
        <v/>
      </c>
      <c r="R583" s="2" t="str">
        <f>IF(COUNT($A583)=0,"",IF(Q583="3E","3E",IF(Q583="","I",LOOKUP(Q583/S$2,{0,0.4,0.45,0.5,0.55,0.6,0.65,0.7,0.75,0.8,1},{"F","D","C","C+","B-","B","B+","A-","A","A+"}))))</f>
        <v/>
      </c>
      <c r="S583" s="99" t="str">
        <f>IF(COUNT($A583)=0,"",IF(Q583="","--",IF(Q583="3E","3E",LOOKUP(Q583/S$2,{0,0.4,0.45,0.5,0.55,0.6,0.65,0.7,0.75,0.8,1},{0,2,2.25,2.5,2.75,3,3.25,3.5,3.75,4}))))</f>
        <v/>
      </c>
      <c r="T583" s="5" t="str">
        <f>IF(OR(COUNT($A583)=0,DR!BZ585=""),"",IF($A583&lt;&gt;DR!$B585,"ERR",DR!BZ585))</f>
        <v/>
      </c>
      <c r="U583" s="2" t="str">
        <f>IF(COUNT($A583)=0,"",IF(T583="3E","3E",IF(T583="","I",LOOKUP(T583/V$2,{0,0.4,0.45,0.5,0.55,0.6,0.65,0.7,0.75,0.8,1},{"F","D","C","C+","B-","B","B+","A-","A","A+"}))))</f>
        <v/>
      </c>
      <c r="V583" s="99" t="str">
        <f>IF(COUNT($A583)=0,"",IF(T583="","--",IF(T583="3E","3E",LOOKUP(T583/V$2,{0,0.4,0.45,0.5,0.55,0.6,0.65,0.7,0.75,0.8,1},{0,2,2.25,2.5,2.75,3,3.25,3.5,3.75,4}))))</f>
        <v/>
      </c>
      <c r="W583" s="5" t="str">
        <f>IF(COUNT($A583)=0,"",IF($A583&lt;&gt;DR!$B585,"ERR",IF(DR!$A585="IM",DR!CL585,DR!CK585)))</f>
        <v/>
      </c>
      <c r="X583" s="2" t="str">
        <f>IF(COUNT($A583)=0,"",IF(W583="3E","3E",IF(W583="","I",LOOKUP(W583/Y$2,{0,0.4,0.45,0.5,0.55,0.6,0.65,0.7,0.75,0.8,1},{"F","D","C","C+","B-","B","B+","A-","A","A+"}))))</f>
        <v/>
      </c>
      <c r="Y583" s="99" t="str">
        <f>IF(COUNT($A583)=0,"",IF(W583="","--",IF(W583="3E","3E",LOOKUP(W583/Y$2,{0,0.4,0.45,0.5,0.55,0.6,0.65,0.7,0.75,0.8,1},{0,2,2.25,2.5,2.75,3,3.25,3.5,3.75,4}))))</f>
        <v/>
      </c>
      <c r="Z583" s="5" t="str">
        <f>IF(COUNT($A583)=0,"",IF($A583&lt;&gt;DR!$B585,"ERR",DR!BF585))</f>
        <v/>
      </c>
      <c r="AA583" s="2" t="str">
        <f>IF(COUNT($A583)=0,"",IF(Z583="3E","3E",IF(Z583="","I",LOOKUP(Z583/AB$2,{0,0.4,0.45,0.5,0.55,0.6,0.65,0.7,0.75,0.8,1},{"F","D","C","C+","B-","B","B+","A-","A","A+"}))))</f>
        <v/>
      </c>
      <c r="AB583" s="99" t="str">
        <f>IF(COUNT($A583)=0,"",IF(Z583="","--",IF(Z583="3E","3E",LOOKUP(Z583/AB$2,{0,0.4,0.45,0.5,0.55,0.6,0.65,0.7,0.75,0.8,1},{0,2,2.25,2.5,2.75,3,3.25,3.5,3.75,4}))))</f>
        <v/>
      </c>
      <c r="AC583" s="5" t="str">
        <f>IF(COUNT($A583)=0,"",IF($A583&lt;&gt;DR!$B585,"ERR",DR!BG585))</f>
        <v/>
      </c>
      <c r="AD583" s="2" t="str">
        <f>IF(COUNT($A583)=0,"",IF(AC583="3E","3E",IF(AC583="","I",LOOKUP(AC583/AE$2,{0,0.4,0.45,0.5,0.55,0.6,0.65,0.7,0.75,0.8,1},{"F","D","C","C+","B-","B","B+","A-","A","A+"}))))</f>
        <v/>
      </c>
      <c r="AE583" s="99" t="str">
        <f>IF(COUNT($A583)=0,"",IF(AC583="","--",IF(AC583="3E","3E",LOOKUP(AC583/AE$2,{0,0.4,0.45,0.5,0.55,0.6,0.65,0.7,0.75,0.8,1},{0,2,2.25,2.5,2.75,3,3.25,3.5,3.75,4}))))</f>
        <v/>
      </c>
      <c r="AF583" s="5" t="str">
        <f>IF(COUNT($A583)=0,"",IF($A583&lt;&gt;DR!$B585,"ERR",DR!BQ585))</f>
        <v/>
      </c>
      <c r="AG583" s="2" t="str">
        <f>IF(COUNT($A583)=0,"",IF(AF583="3E","3E",IF(AF583="","I",LOOKUP(AF583/AH$2,{0,0.4,0.45,0.5,0.55,0.6,0.65,0.7,0.75,0.8,1},{"F","D","C","C+","B-","B","B+","A-","A","A+"}))))</f>
        <v/>
      </c>
      <c r="AH583" s="99" t="str">
        <f>IF(COUNT($A583)=0,"",IF(AF583="","--",IF(AF583="3E","3E",LOOKUP(AF583/AH$2,{0,0.4,0.45,0.5,0.55,0.6,0.65,0.7,0.75,0.8,1},{0,2,2.25,2.5,2.75,3,3.25,3.5,3.75,4}))))</f>
        <v/>
      </c>
      <c r="AI583" s="5" t="str">
        <f>IF(COUNT($A583)=0,"",IF($A583&lt;&gt;DR!$B585,"ERR",DR!BY585))</f>
        <v/>
      </c>
      <c r="AJ583" s="2" t="str">
        <f>IF(COUNT($A583)=0,"",IF(AI583="3E","3E",IF(AI583="","I",LOOKUP(AI583/AK$2,{0,0.4,0.45,0.5,0.55,0.6,0.65,0.7,0.75,0.8,1},{"F","D","C","C+","B-","B","B+","A-","A","A+"}))))</f>
        <v/>
      </c>
      <c r="AK583" s="103" t="str">
        <f>IF(COUNT($A583)=0,"",IF(AI583="","--",IF(AI583="3E","3E",LOOKUP(AI583/AK$2,{0,0.4,0.45,0.5,0.55,0.6,0.65,0.7,0.75,0.8,1},{0,2,2.25,2.5,2.75,3,3.25,3.5,3.75,4}))))</f>
        <v/>
      </c>
      <c r="AL583" s="94" t="str">
        <f>IFERROR(IF(COUNT($A583)=0,"",IF(COUNT(W583)=0,"--",IF(COUNTIF(B583:AK583,"3E")&gt;0,"3E",SUM(IF(D583&gt;=2,D583*$D$3),IF(G583&gt;=2,G583*$G$3),IF(J583&gt;=2,J583*$J$3),IF(M583&gt;=2,M583*$M$3),IF(P583&gt;=2,P583*$P$3),IF(S583&gt;=2,S583*$S$3),IF(V583&gt;=2,V583*$V$3),IF(Y583&gt;=2,Y583*$Y$3),IF(AB583&gt;=2,AB583*$AB$3),IF(AE583&gt;=2,AE583*$AE$3),IF(AH583&gt;=2,AH583*$AH$3),IF(AK583&gt;=2,AK583*$AK$3))))),"")</f>
        <v/>
      </c>
      <c r="AM583" s="4" t="str">
        <f>IF(COUNT($A583)=0,"",IF(COUNT(W583)=0,"--",IF(COUNTIF(B583:Y583,"3E")&gt;0,"3E",TRUNC(SUM(IF(N(D583)&gt;=2,D$3*D583,0),IF(N(G583)&gt;=2,G$3*G583,0),IF(N(J583)&gt;=2,J$3*J583,0),IF(N(M583)&gt;=2,M$3*M583,0),IF(N(P583)&gt;=2,P$3*P583,0),IF(N(S583)&gt;=2,S$3*S583,0),IF(N(AB583)&gt;=2,AB$3*AB583,0),IF(N(AE583)&gt;=2,AE$3*AE583,0),IF(N(AH583)&gt;=2,AH$3*AH583,0),IF(N(V583)&gt;=2,V$3*V583,0),IF(N(Y583)&gt;=2,Y$3*Y583,0))/TCP,3))))</f>
        <v/>
      </c>
      <c r="AN583" s="2" t="str">
        <f>IFERROR(IF(COUNT($A583)=0,"",IF(COUNT(W583)=0,"--",IF(COUNTIF(B583:AK583,"3E")&gt;0,"3E",SUM(IF(D583&gt;=2,$D$3),IF(G583&gt;=2,$G$3),IF(J583&gt;=2,$J$3),IF(M583&gt;=2,$M$3),IF(P583&gt;=2,$P$3),IF(S583&gt;=2,$S$3),IF(V583&gt;=2,$V$3),IF(Y583&gt;=2,$Y$3),IF(AB583&gt;=2,$AB$3),IF(AE583&gt;=2,$AE$3),IF(AH583&gt;=2,$AH$3),IF(AK583&gt;=2,$AK$3))))),"")</f>
        <v/>
      </c>
      <c r="AO583" s="2" t="str">
        <f>IF(AM583="3E","3E",IF(COUNT($A583)=0,"",IF(COUNT(AK583)=0,"I",LOOKUP(AM583,{0,2,2.25,2.5,2.75,3,3.25,3.5,3.75,4},{"F","D","C","C+","B-","B","B+","A-","A","A+"}))))</f>
        <v/>
      </c>
      <c r="AP583" s="2" t="str">
        <f>IF(AM583="3E","3E",IF(OR(COUNT($A583)=0,COUNT(W583)=0),"",IF(AND(Y583&gt;=2,AM583&gt;=2,AN583&gt;=28),"PASS","FAIL")))</f>
        <v/>
      </c>
      <c r="AQ583" s="2" t="str">
        <f>IF(COUNT($A583)=0,"",IF(AP583="3E","3E",IF(AP583="PASS",CONCATENATE(IF(N(D583)&lt;2,"411F,",""),IF(N(G583)&lt;2,"412F,",""),IF(N(J583)&lt;2,"413F,",""),IF(N(M583)&lt;2,"421F,",""),IF(N(P583)&lt;2,"422F,",""),IF(N(S583)&lt;2,"423F,",""),IF(N(AB583)&lt;2,"431F,",""),IF(N(AE583)&lt;2,"432F,",""),IF(N(AH583)&lt;2,"433F,","")),"")))</f>
        <v/>
      </c>
      <c r="AR583" s="6" t="str">
        <f t="shared" si="10"/>
        <v/>
      </c>
    </row>
    <row r="584" spans="1:44" ht="18.95" customHeight="1" x14ac:dyDescent="0.25">
      <c r="A584" s="93" t="str">
        <f>IF(DR!$B586="","",DR!$B586)</f>
        <v/>
      </c>
      <c r="B584" s="5" t="str">
        <f>IF(COUNT($A584)=0,"",IF($A584&lt;&gt;DR!$B586,"ERR",DR!J586))</f>
        <v/>
      </c>
      <c r="C584" s="2" t="str">
        <f>IF(COUNT($A584)=0,"",IF(B584="3E","3E",IF(B584="","I",LOOKUP(B584/D$2,{0,0.4,0.45,0.5,0.55,0.6,0.65,0.7,0.75,0.8,1},{"F","D","C","C+","B-","B","B+","A-","A","A+"}))))</f>
        <v/>
      </c>
      <c r="D584" s="99" t="str">
        <f>IF(COUNT($A584)=0,"",IF(B584="","--",IF(B584="3E","3E",LOOKUP(B584/D$2,{0,0.4,0.45,0.5,0.55,0.6,0.65,0.7,0.75,0.8,1},{0,2,2.25,2.5,2.75,3,3.25,3.5,3.75,4}))))</f>
        <v/>
      </c>
      <c r="E584" s="5" t="str">
        <f>IF(COUNT($A584)=0,"",IF($A584&lt;&gt;DR!$B586,"ERR",DR!R586))</f>
        <v/>
      </c>
      <c r="F584" s="2" t="str">
        <f>IF(COUNT($A584)=0,"",IF(E584="3E","3E",IF(E584="","I",LOOKUP(E584/G$2,{0,0.4,0.45,0.5,0.55,0.6,0.65,0.7,0.75,0.8,1},{"F","D","C","C+","B-","B","B+","A-","A","A+"}))))</f>
        <v/>
      </c>
      <c r="G584" s="99" t="str">
        <f>IF(COUNT($A584)=0,"",IF(E584="","--",IF(E584="3E","3E",LOOKUP(E584/G$2,{0,0.4,0.45,0.5,0.55,0.6,0.65,0.7,0.75,0.8,1},{0,2,2.25,2.5,2.75,3,3.25,3.5,3.75,4}))))</f>
        <v/>
      </c>
      <c r="H584" s="5" t="str">
        <f>IF(COUNT($A584)=0,"",IF($A584&lt;&gt;DR!$B586,"ERR",DR!Z586))</f>
        <v/>
      </c>
      <c r="I584" s="2" t="str">
        <f>IF(COUNT($A584)=0,"",IF(H584="3E","3E",IF(H584="","I",LOOKUP(H584/J$2,{0,0.4,0.45,0.5,0.55,0.6,0.65,0.7,0.75,0.8,1},{"F","D","C","C+","B-","B","B+","A-","A","A+"}))))</f>
        <v/>
      </c>
      <c r="J584" s="99" t="str">
        <f>IF(COUNT($A584)=0,"",IF(H584="","--",IF(H584="3E","3E",LOOKUP(H584/J$2,{0,0.4,0.45,0.5,0.55,0.6,0.65,0.7,0.75,0.8,1},{0,2,2.25,2.5,2.75,3,3.25,3.5,3.75,4}))))</f>
        <v/>
      </c>
      <c r="K584" s="5" t="str">
        <f>IF(COUNT($A584)=0,"",IF($A584&lt;&gt;DR!$B586,"ERR",DR!AH586))</f>
        <v/>
      </c>
      <c r="L584" s="2" t="str">
        <f>IF(COUNT($A584)=0,"",IF(K584="3E","3E",IF(K584="","I",LOOKUP(K584/M$2,{0,0.4,0.45,0.5,0.55,0.6,0.65,0.7,0.75,0.8,1},{"F","D","C","C+","B-","B","B+","A-","A","A+"}))))</f>
        <v/>
      </c>
      <c r="M584" s="99" t="str">
        <f>IF(COUNT($A584)=0,"",IF(K584="","--",IF(K584="3E","3E",LOOKUP(K584/M$2,{0,0.4,0.45,0.5,0.55,0.6,0.65,0.7,0.75,0.8,1},{0,2,2.25,2.5,2.75,3,3.25,3.5,3.75,4}))))</f>
        <v/>
      </c>
      <c r="N584" s="5" t="str">
        <f>IF(COUNT($A584)=0,"",IF($A584&lt;&gt;DR!$B586,"ERR",DR!AP586))</f>
        <v/>
      </c>
      <c r="O584" s="2" t="str">
        <f>IF(COUNT($A584)=0,"",IF(N584="3E","3E",IF(N584="","I",LOOKUP(N584/P$2,{0,0.4,0.45,0.5,0.55,0.6,0.65,0.7,0.75,0.8,1},{"F","D","C","C+","B-","B","B+","A-","A","A+"}))))</f>
        <v/>
      </c>
      <c r="P584" s="99" t="str">
        <f>IF(COUNT($A584)=0,"",IF(N584="","--",IF(N584="3E","3E",LOOKUP(N584/P$2,{0,0.4,0.45,0.5,0.55,0.6,0.65,0.7,0.75,0.8,1},{0,2,2.25,2.5,2.75,3,3.25,3.5,3.75,4}))))</f>
        <v/>
      </c>
      <c r="Q584" s="5" t="str">
        <f>IF(COUNT($A584)=0,"",IF($A584&lt;&gt;DR!$B586,"ERR",DR!AX586))</f>
        <v/>
      </c>
      <c r="R584" s="2" t="str">
        <f>IF(COUNT($A584)=0,"",IF(Q584="3E","3E",IF(Q584="","I",LOOKUP(Q584/S$2,{0,0.4,0.45,0.5,0.55,0.6,0.65,0.7,0.75,0.8,1},{"F","D","C","C+","B-","B","B+","A-","A","A+"}))))</f>
        <v/>
      </c>
      <c r="S584" s="99" t="str">
        <f>IF(COUNT($A584)=0,"",IF(Q584="","--",IF(Q584="3E","3E",LOOKUP(Q584/S$2,{0,0.4,0.45,0.5,0.55,0.6,0.65,0.7,0.75,0.8,1},{0,2,2.25,2.5,2.75,3,3.25,3.5,3.75,4}))))</f>
        <v/>
      </c>
      <c r="T584" s="5" t="str">
        <f>IF(OR(COUNT($A584)=0,DR!BZ586=""),"",IF($A584&lt;&gt;DR!$B586,"ERR",DR!BZ586))</f>
        <v/>
      </c>
      <c r="U584" s="2" t="str">
        <f>IF(COUNT($A584)=0,"",IF(T584="3E","3E",IF(T584="","I",LOOKUP(T584/V$2,{0,0.4,0.45,0.5,0.55,0.6,0.65,0.7,0.75,0.8,1},{"F","D","C","C+","B-","B","B+","A-","A","A+"}))))</f>
        <v/>
      </c>
      <c r="V584" s="99" t="str">
        <f>IF(COUNT($A584)=0,"",IF(T584="","--",IF(T584="3E","3E",LOOKUP(T584/V$2,{0,0.4,0.45,0.5,0.55,0.6,0.65,0.7,0.75,0.8,1},{0,2,2.25,2.5,2.75,3,3.25,3.5,3.75,4}))))</f>
        <v/>
      </c>
      <c r="W584" s="5" t="str">
        <f>IF(COUNT($A584)=0,"",IF($A584&lt;&gt;DR!$B586,"ERR",IF(DR!$A586="IM",DR!CL586,DR!CK586)))</f>
        <v/>
      </c>
      <c r="X584" s="2" t="str">
        <f>IF(COUNT($A584)=0,"",IF(W584="3E","3E",IF(W584="","I",LOOKUP(W584/Y$2,{0,0.4,0.45,0.5,0.55,0.6,0.65,0.7,0.75,0.8,1},{"F","D","C","C+","B-","B","B+","A-","A","A+"}))))</f>
        <v/>
      </c>
      <c r="Y584" s="99" t="str">
        <f>IF(COUNT($A584)=0,"",IF(W584="","--",IF(W584="3E","3E",LOOKUP(W584/Y$2,{0,0.4,0.45,0.5,0.55,0.6,0.65,0.7,0.75,0.8,1},{0,2,2.25,2.5,2.75,3,3.25,3.5,3.75,4}))))</f>
        <v/>
      </c>
      <c r="Z584" s="5" t="str">
        <f>IF(COUNT($A584)=0,"",IF($A584&lt;&gt;DR!$B586,"ERR",DR!BF586))</f>
        <v/>
      </c>
      <c r="AA584" s="2" t="str">
        <f>IF(COUNT($A584)=0,"",IF(Z584="3E","3E",IF(Z584="","I",LOOKUP(Z584/AB$2,{0,0.4,0.45,0.5,0.55,0.6,0.65,0.7,0.75,0.8,1},{"F","D","C","C+","B-","B","B+","A-","A","A+"}))))</f>
        <v/>
      </c>
      <c r="AB584" s="99" t="str">
        <f>IF(COUNT($A584)=0,"",IF(Z584="","--",IF(Z584="3E","3E",LOOKUP(Z584/AB$2,{0,0.4,0.45,0.5,0.55,0.6,0.65,0.7,0.75,0.8,1},{0,2,2.25,2.5,2.75,3,3.25,3.5,3.75,4}))))</f>
        <v/>
      </c>
      <c r="AC584" s="5" t="str">
        <f>IF(COUNT($A584)=0,"",IF($A584&lt;&gt;DR!$B586,"ERR",DR!BG586))</f>
        <v/>
      </c>
      <c r="AD584" s="2" t="str">
        <f>IF(COUNT($A584)=0,"",IF(AC584="3E","3E",IF(AC584="","I",LOOKUP(AC584/AE$2,{0,0.4,0.45,0.5,0.55,0.6,0.65,0.7,0.75,0.8,1},{"F","D","C","C+","B-","B","B+","A-","A","A+"}))))</f>
        <v/>
      </c>
      <c r="AE584" s="99" t="str">
        <f>IF(COUNT($A584)=0,"",IF(AC584="","--",IF(AC584="3E","3E",LOOKUP(AC584/AE$2,{0,0.4,0.45,0.5,0.55,0.6,0.65,0.7,0.75,0.8,1},{0,2,2.25,2.5,2.75,3,3.25,3.5,3.75,4}))))</f>
        <v/>
      </c>
      <c r="AF584" s="5" t="str">
        <f>IF(COUNT($A584)=0,"",IF($A584&lt;&gt;DR!$B586,"ERR",DR!BQ586))</f>
        <v/>
      </c>
      <c r="AG584" s="2" t="str">
        <f>IF(COUNT($A584)=0,"",IF(AF584="3E","3E",IF(AF584="","I",LOOKUP(AF584/AH$2,{0,0.4,0.45,0.5,0.55,0.6,0.65,0.7,0.75,0.8,1},{"F","D","C","C+","B-","B","B+","A-","A","A+"}))))</f>
        <v/>
      </c>
      <c r="AH584" s="99" t="str">
        <f>IF(COUNT($A584)=0,"",IF(AF584="","--",IF(AF584="3E","3E",LOOKUP(AF584/AH$2,{0,0.4,0.45,0.5,0.55,0.6,0.65,0.7,0.75,0.8,1},{0,2,2.25,2.5,2.75,3,3.25,3.5,3.75,4}))))</f>
        <v/>
      </c>
      <c r="AI584" s="5" t="str">
        <f>IF(COUNT($A584)=0,"",IF($A584&lt;&gt;DR!$B586,"ERR",DR!BY586))</f>
        <v/>
      </c>
      <c r="AJ584" s="2" t="str">
        <f>IF(COUNT($A584)=0,"",IF(AI584="3E","3E",IF(AI584="","I",LOOKUP(AI584/AK$2,{0,0.4,0.45,0.5,0.55,0.6,0.65,0.7,0.75,0.8,1},{"F","D","C","C+","B-","B","B+","A-","A","A+"}))))</f>
        <v/>
      </c>
      <c r="AK584" s="103" t="str">
        <f>IF(COUNT($A584)=0,"",IF(AI584="","--",IF(AI584="3E","3E",LOOKUP(AI584/AK$2,{0,0.4,0.45,0.5,0.55,0.6,0.65,0.7,0.75,0.8,1},{0,2,2.25,2.5,2.75,3,3.25,3.5,3.75,4}))))</f>
        <v/>
      </c>
      <c r="AL584" s="94" t="str">
        <f>IFERROR(IF(COUNT($A584)=0,"",IF(COUNT(W584)=0,"--",IF(COUNTIF(B584:AK584,"3E")&gt;0,"3E",SUM(IF(D584&gt;=2,D584*$D$3),IF(G584&gt;=2,G584*$G$3),IF(J584&gt;=2,J584*$J$3),IF(M584&gt;=2,M584*$M$3),IF(P584&gt;=2,P584*$P$3),IF(S584&gt;=2,S584*$S$3),IF(V584&gt;=2,V584*$V$3),IF(Y584&gt;=2,Y584*$Y$3),IF(AB584&gt;=2,AB584*$AB$3),IF(AE584&gt;=2,AE584*$AE$3),IF(AH584&gt;=2,AH584*$AH$3),IF(AK584&gt;=2,AK584*$AK$3))))),"")</f>
        <v/>
      </c>
      <c r="AM584" s="4" t="str">
        <f>IF(COUNT($A584)=0,"",IF(COUNT(W584)=0,"--",IF(COUNTIF(B584:Y584,"3E")&gt;0,"3E",TRUNC(SUM(IF(N(D584)&gt;=2,D$3*D584,0),IF(N(G584)&gt;=2,G$3*G584,0),IF(N(J584)&gt;=2,J$3*J584,0),IF(N(M584)&gt;=2,M$3*M584,0),IF(N(P584)&gt;=2,P$3*P584,0),IF(N(S584)&gt;=2,S$3*S584,0),IF(N(AB584)&gt;=2,AB$3*AB584,0),IF(N(AE584)&gt;=2,AE$3*AE584,0),IF(N(AH584)&gt;=2,AH$3*AH584,0),IF(N(V584)&gt;=2,V$3*V584,0),IF(N(Y584)&gt;=2,Y$3*Y584,0))/TCP,3))))</f>
        <v/>
      </c>
      <c r="AN584" s="2" t="str">
        <f>IFERROR(IF(COUNT($A584)=0,"",IF(COUNT(W584)=0,"--",IF(COUNTIF(B584:AK584,"3E")&gt;0,"3E",SUM(IF(D584&gt;=2,$D$3),IF(G584&gt;=2,$G$3),IF(J584&gt;=2,$J$3),IF(M584&gt;=2,$M$3),IF(P584&gt;=2,$P$3),IF(S584&gt;=2,$S$3),IF(V584&gt;=2,$V$3),IF(Y584&gt;=2,$Y$3),IF(AB584&gt;=2,$AB$3),IF(AE584&gt;=2,$AE$3),IF(AH584&gt;=2,$AH$3),IF(AK584&gt;=2,$AK$3))))),"")</f>
        <v/>
      </c>
      <c r="AO584" s="2" t="str">
        <f>IF(AM584="3E","3E",IF(COUNT($A584)=0,"",IF(COUNT(AK584)=0,"I",LOOKUP(AM584,{0,2,2.25,2.5,2.75,3,3.25,3.5,3.75,4},{"F","D","C","C+","B-","B","B+","A-","A","A+"}))))</f>
        <v/>
      </c>
      <c r="AP584" s="2" t="str">
        <f>IF(AM584="3E","3E",IF(OR(COUNT($A584)=0,COUNT(W584)=0),"",IF(AND(Y584&gt;=2,AM584&gt;=2,AN584&gt;=28),"PASS","FAIL")))</f>
        <v/>
      </c>
      <c r="AQ584" s="2" t="str">
        <f>IF(COUNT($A584)=0,"",IF(AP584="3E","3E",IF(AP584="PASS",CONCATENATE(IF(N(D584)&lt;2,"411F,",""),IF(N(G584)&lt;2,"412F,",""),IF(N(J584)&lt;2,"413F,",""),IF(N(M584)&lt;2,"421F,",""),IF(N(P584)&lt;2,"422F,",""),IF(N(S584)&lt;2,"423F,",""),IF(N(AB584)&lt;2,"431F,",""),IF(N(AE584)&lt;2,"432F,",""),IF(N(AH584)&lt;2,"433F,","")),"")))</f>
        <v/>
      </c>
      <c r="AR584" s="6" t="str">
        <f t="shared" si="10"/>
        <v/>
      </c>
    </row>
    <row r="585" spans="1:44" ht="18.95" customHeight="1" x14ac:dyDescent="0.25">
      <c r="A585" s="93" t="str">
        <f>IF(DR!$B587="","",DR!$B587)</f>
        <v/>
      </c>
      <c r="B585" s="5" t="str">
        <f>IF(COUNT($A585)=0,"",IF($A585&lt;&gt;DR!$B587,"ERR",DR!J587))</f>
        <v/>
      </c>
      <c r="C585" s="2" t="str">
        <f>IF(COUNT($A585)=0,"",IF(B585="3E","3E",IF(B585="","I",LOOKUP(B585/D$2,{0,0.4,0.45,0.5,0.55,0.6,0.65,0.7,0.75,0.8,1},{"F","D","C","C+","B-","B","B+","A-","A","A+"}))))</f>
        <v/>
      </c>
      <c r="D585" s="99" t="str">
        <f>IF(COUNT($A585)=0,"",IF(B585="","--",IF(B585="3E","3E",LOOKUP(B585/D$2,{0,0.4,0.45,0.5,0.55,0.6,0.65,0.7,0.75,0.8,1},{0,2,2.25,2.5,2.75,3,3.25,3.5,3.75,4}))))</f>
        <v/>
      </c>
      <c r="E585" s="5" t="str">
        <f>IF(COUNT($A585)=0,"",IF($A585&lt;&gt;DR!$B587,"ERR",DR!R587))</f>
        <v/>
      </c>
      <c r="F585" s="2" t="str">
        <f>IF(COUNT($A585)=0,"",IF(E585="3E","3E",IF(E585="","I",LOOKUP(E585/G$2,{0,0.4,0.45,0.5,0.55,0.6,0.65,0.7,0.75,0.8,1},{"F","D","C","C+","B-","B","B+","A-","A","A+"}))))</f>
        <v/>
      </c>
      <c r="G585" s="99" t="str">
        <f>IF(COUNT($A585)=0,"",IF(E585="","--",IF(E585="3E","3E",LOOKUP(E585/G$2,{0,0.4,0.45,0.5,0.55,0.6,0.65,0.7,0.75,0.8,1},{0,2,2.25,2.5,2.75,3,3.25,3.5,3.75,4}))))</f>
        <v/>
      </c>
      <c r="H585" s="5" t="str">
        <f>IF(COUNT($A585)=0,"",IF($A585&lt;&gt;DR!$B587,"ERR",DR!Z587))</f>
        <v/>
      </c>
      <c r="I585" s="2" t="str">
        <f>IF(COUNT($A585)=0,"",IF(H585="3E","3E",IF(H585="","I",LOOKUP(H585/J$2,{0,0.4,0.45,0.5,0.55,0.6,0.65,0.7,0.75,0.8,1},{"F","D","C","C+","B-","B","B+","A-","A","A+"}))))</f>
        <v/>
      </c>
      <c r="J585" s="99" t="str">
        <f>IF(COUNT($A585)=0,"",IF(H585="","--",IF(H585="3E","3E",LOOKUP(H585/J$2,{0,0.4,0.45,0.5,0.55,0.6,0.65,0.7,0.75,0.8,1},{0,2,2.25,2.5,2.75,3,3.25,3.5,3.75,4}))))</f>
        <v/>
      </c>
      <c r="K585" s="5" t="str">
        <f>IF(COUNT($A585)=0,"",IF($A585&lt;&gt;DR!$B587,"ERR",DR!AH587))</f>
        <v/>
      </c>
      <c r="L585" s="2" t="str">
        <f>IF(COUNT($A585)=0,"",IF(K585="3E","3E",IF(K585="","I",LOOKUP(K585/M$2,{0,0.4,0.45,0.5,0.55,0.6,0.65,0.7,0.75,0.8,1},{"F","D","C","C+","B-","B","B+","A-","A","A+"}))))</f>
        <v/>
      </c>
      <c r="M585" s="99" t="str">
        <f>IF(COUNT($A585)=0,"",IF(K585="","--",IF(K585="3E","3E",LOOKUP(K585/M$2,{0,0.4,0.45,0.5,0.55,0.6,0.65,0.7,0.75,0.8,1},{0,2,2.25,2.5,2.75,3,3.25,3.5,3.75,4}))))</f>
        <v/>
      </c>
      <c r="N585" s="5" t="str">
        <f>IF(COUNT($A585)=0,"",IF($A585&lt;&gt;DR!$B587,"ERR",DR!AP587))</f>
        <v/>
      </c>
      <c r="O585" s="2" t="str">
        <f>IF(COUNT($A585)=0,"",IF(N585="3E","3E",IF(N585="","I",LOOKUP(N585/P$2,{0,0.4,0.45,0.5,0.55,0.6,0.65,0.7,0.75,0.8,1},{"F","D","C","C+","B-","B","B+","A-","A","A+"}))))</f>
        <v/>
      </c>
      <c r="P585" s="99" t="str">
        <f>IF(COUNT($A585)=0,"",IF(N585="","--",IF(N585="3E","3E",LOOKUP(N585/P$2,{0,0.4,0.45,0.5,0.55,0.6,0.65,0.7,0.75,0.8,1},{0,2,2.25,2.5,2.75,3,3.25,3.5,3.75,4}))))</f>
        <v/>
      </c>
      <c r="Q585" s="5" t="str">
        <f>IF(COUNT($A585)=0,"",IF($A585&lt;&gt;DR!$B587,"ERR",DR!AX587))</f>
        <v/>
      </c>
      <c r="R585" s="2" t="str">
        <f>IF(COUNT($A585)=0,"",IF(Q585="3E","3E",IF(Q585="","I",LOOKUP(Q585/S$2,{0,0.4,0.45,0.5,0.55,0.6,0.65,0.7,0.75,0.8,1},{"F","D","C","C+","B-","B","B+","A-","A","A+"}))))</f>
        <v/>
      </c>
      <c r="S585" s="99" t="str">
        <f>IF(COUNT($A585)=0,"",IF(Q585="","--",IF(Q585="3E","3E",LOOKUP(Q585/S$2,{0,0.4,0.45,0.5,0.55,0.6,0.65,0.7,0.75,0.8,1},{0,2,2.25,2.5,2.75,3,3.25,3.5,3.75,4}))))</f>
        <v/>
      </c>
      <c r="T585" s="5" t="str">
        <f>IF(OR(COUNT($A585)=0,DR!BZ587=""),"",IF($A585&lt;&gt;DR!$B587,"ERR",DR!BZ587))</f>
        <v/>
      </c>
      <c r="U585" s="2" t="str">
        <f>IF(COUNT($A585)=0,"",IF(T585="3E","3E",IF(T585="","I",LOOKUP(T585/V$2,{0,0.4,0.45,0.5,0.55,0.6,0.65,0.7,0.75,0.8,1},{"F","D","C","C+","B-","B","B+","A-","A","A+"}))))</f>
        <v/>
      </c>
      <c r="V585" s="99" t="str">
        <f>IF(COUNT($A585)=0,"",IF(T585="","--",IF(T585="3E","3E",LOOKUP(T585/V$2,{0,0.4,0.45,0.5,0.55,0.6,0.65,0.7,0.75,0.8,1},{0,2,2.25,2.5,2.75,3,3.25,3.5,3.75,4}))))</f>
        <v/>
      </c>
      <c r="W585" s="5" t="str">
        <f>IF(COUNT($A585)=0,"",IF($A585&lt;&gt;DR!$B587,"ERR",IF(DR!$A587="IM",DR!CL587,DR!CK587)))</f>
        <v/>
      </c>
      <c r="X585" s="2" t="str">
        <f>IF(COUNT($A585)=0,"",IF(W585="3E","3E",IF(W585="","I",LOOKUP(W585/Y$2,{0,0.4,0.45,0.5,0.55,0.6,0.65,0.7,0.75,0.8,1},{"F","D","C","C+","B-","B","B+","A-","A","A+"}))))</f>
        <v/>
      </c>
      <c r="Y585" s="99" t="str">
        <f>IF(COUNT($A585)=0,"",IF(W585="","--",IF(W585="3E","3E",LOOKUP(W585/Y$2,{0,0.4,0.45,0.5,0.55,0.6,0.65,0.7,0.75,0.8,1},{0,2,2.25,2.5,2.75,3,3.25,3.5,3.75,4}))))</f>
        <v/>
      </c>
      <c r="Z585" s="5" t="str">
        <f>IF(COUNT($A585)=0,"",IF($A585&lt;&gt;DR!$B587,"ERR",DR!BF587))</f>
        <v/>
      </c>
      <c r="AA585" s="2" t="str">
        <f>IF(COUNT($A585)=0,"",IF(Z585="3E","3E",IF(Z585="","I",LOOKUP(Z585/AB$2,{0,0.4,0.45,0.5,0.55,0.6,0.65,0.7,0.75,0.8,1},{"F","D","C","C+","B-","B","B+","A-","A","A+"}))))</f>
        <v/>
      </c>
      <c r="AB585" s="99" t="str">
        <f>IF(COUNT($A585)=0,"",IF(Z585="","--",IF(Z585="3E","3E",LOOKUP(Z585/AB$2,{0,0.4,0.45,0.5,0.55,0.6,0.65,0.7,0.75,0.8,1},{0,2,2.25,2.5,2.75,3,3.25,3.5,3.75,4}))))</f>
        <v/>
      </c>
      <c r="AC585" s="5" t="str">
        <f>IF(COUNT($A585)=0,"",IF($A585&lt;&gt;DR!$B587,"ERR",DR!BG587))</f>
        <v/>
      </c>
      <c r="AD585" s="2" t="str">
        <f>IF(COUNT($A585)=0,"",IF(AC585="3E","3E",IF(AC585="","I",LOOKUP(AC585/AE$2,{0,0.4,0.45,0.5,0.55,0.6,0.65,0.7,0.75,0.8,1},{"F","D","C","C+","B-","B","B+","A-","A","A+"}))))</f>
        <v/>
      </c>
      <c r="AE585" s="99" t="str">
        <f>IF(COUNT($A585)=0,"",IF(AC585="","--",IF(AC585="3E","3E",LOOKUP(AC585/AE$2,{0,0.4,0.45,0.5,0.55,0.6,0.65,0.7,0.75,0.8,1},{0,2,2.25,2.5,2.75,3,3.25,3.5,3.75,4}))))</f>
        <v/>
      </c>
      <c r="AF585" s="5" t="str">
        <f>IF(COUNT($A585)=0,"",IF($A585&lt;&gt;DR!$B587,"ERR",DR!BQ587))</f>
        <v/>
      </c>
      <c r="AG585" s="2" t="str">
        <f>IF(COUNT($A585)=0,"",IF(AF585="3E","3E",IF(AF585="","I",LOOKUP(AF585/AH$2,{0,0.4,0.45,0.5,0.55,0.6,0.65,0.7,0.75,0.8,1},{"F","D","C","C+","B-","B","B+","A-","A","A+"}))))</f>
        <v/>
      </c>
      <c r="AH585" s="99" t="str">
        <f>IF(COUNT($A585)=0,"",IF(AF585="","--",IF(AF585="3E","3E",LOOKUP(AF585/AH$2,{0,0.4,0.45,0.5,0.55,0.6,0.65,0.7,0.75,0.8,1},{0,2,2.25,2.5,2.75,3,3.25,3.5,3.75,4}))))</f>
        <v/>
      </c>
      <c r="AI585" s="5" t="str">
        <f>IF(COUNT($A585)=0,"",IF($A585&lt;&gt;DR!$B587,"ERR",DR!BY587))</f>
        <v/>
      </c>
      <c r="AJ585" s="2" t="str">
        <f>IF(COUNT($A585)=0,"",IF(AI585="3E","3E",IF(AI585="","I",LOOKUP(AI585/AK$2,{0,0.4,0.45,0.5,0.55,0.6,0.65,0.7,0.75,0.8,1},{"F","D","C","C+","B-","B","B+","A-","A","A+"}))))</f>
        <v/>
      </c>
      <c r="AK585" s="103" t="str">
        <f>IF(COUNT($A585)=0,"",IF(AI585="","--",IF(AI585="3E","3E",LOOKUP(AI585/AK$2,{0,0.4,0.45,0.5,0.55,0.6,0.65,0.7,0.75,0.8,1},{0,2,2.25,2.5,2.75,3,3.25,3.5,3.75,4}))))</f>
        <v/>
      </c>
      <c r="AL585" s="94" t="str">
        <f>IFERROR(IF(COUNT($A585)=0,"",IF(COUNT(W585)=0,"--",IF(COUNTIF(B585:AK585,"3E")&gt;0,"3E",SUM(IF(D585&gt;=2,D585*$D$3),IF(G585&gt;=2,G585*$G$3),IF(J585&gt;=2,J585*$J$3),IF(M585&gt;=2,M585*$M$3),IF(P585&gt;=2,P585*$P$3),IF(S585&gt;=2,S585*$S$3),IF(V585&gt;=2,V585*$V$3),IF(Y585&gt;=2,Y585*$Y$3),IF(AB585&gt;=2,AB585*$AB$3),IF(AE585&gt;=2,AE585*$AE$3),IF(AH585&gt;=2,AH585*$AH$3),IF(AK585&gt;=2,AK585*$AK$3))))),"")</f>
        <v/>
      </c>
      <c r="AM585" s="4" t="str">
        <f>IF(COUNT($A585)=0,"",IF(COUNT(W585)=0,"--",IF(COUNTIF(B585:Y585,"3E")&gt;0,"3E",TRUNC(SUM(IF(N(D585)&gt;=2,D$3*D585,0),IF(N(G585)&gt;=2,G$3*G585,0),IF(N(J585)&gt;=2,J$3*J585,0),IF(N(M585)&gt;=2,M$3*M585,0),IF(N(P585)&gt;=2,P$3*P585,0),IF(N(S585)&gt;=2,S$3*S585,0),IF(N(AB585)&gt;=2,AB$3*AB585,0),IF(N(AE585)&gt;=2,AE$3*AE585,0),IF(N(AH585)&gt;=2,AH$3*AH585,0),IF(N(V585)&gt;=2,V$3*V585,0),IF(N(Y585)&gt;=2,Y$3*Y585,0))/TCP,3))))</f>
        <v/>
      </c>
      <c r="AN585" s="2" t="str">
        <f>IFERROR(IF(COUNT($A585)=0,"",IF(COUNT(W585)=0,"--",IF(COUNTIF(B585:AK585,"3E")&gt;0,"3E",SUM(IF(D585&gt;=2,$D$3),IF(G585&gt;=2,$G$3),IF(J585&gt;=2,$J$3),IF(M585&gt;=2,$M$3),IF(P585&gt;=2,$P$3),IF(S585&gt;=2,$S$3),IF(V585&gt;=2,$V$3),IF(Y585&gt;=2,$Y$3),IF(AB585&gt;=2,$AB$3),IF(AE585&gt;=2,$AE$3),IF(AH585&gt;=2,$AH$3),IF(AK585&gt;=2,$AK$3))))),"")</f>
        <v/>
      </c>
      <c r="AO585" s="2" t="str">
        <f>IF(AM585="3E","3E",IF(COUNT($A585)=0,"",IF(COUNT(AK585)=0,"I",LOOKUP(AM585,{0,2,2.25,2.5,2.75,3,3.25,3.5,3.75,4},{"F","D","C","C+","B-","B","B+","A-","A","A+"}))))</f>
        <v/>
      </c>
      <c r="AP585" s="2" t="str">
        <f>IF(AM585="3E","3E",IF(OR(COUNT($A585)=0,COUNT(W585)=0),"",IF(AND(Y585&gt;=2,AM585&gt;=2,AN585&gt;=28),"PASS","FAIL")))</f>
        <v/>
      </c>
      <c r="AQ585" s="2" t="str">
        <f>IF(COUNT($A585)=0,"",IF(AP585="3E","3E",IF(AP585="PASS",CONCATENATE(IF(N(D585)&lt;2,"411F,",""),IF(N(G585)&lt;2,"412F,",""),IF(N(J585)&lt;2,"413F,",""),IF(N(M585)&lt;2,"421F,",""),IF(N(P585)&lt;2,"422F,",""),IF(N(S585)&lt;2,"423F,",""),IF(N(AB585)&lt;2,"431F,",""),IF(N(AE585)&lt;2,"432F,",""),IF(N(AH585)&lt;2,"433F,","")),"")))</f>
        <v/>
      </c>
      <c r="AR585" s="6" t="str">
        <f t="shared" si="10"/>
        <v/>
      </c>
    </row>
    <row r="586" spans="1:44" ht="18.95" customHeight="1" x14ac:dyDescent="0.25">
      <c r="A586" s="93" t="str">
        <f>IF(DR!$B588="","",DR!$B588)</f>
        <v/>
      </c>
      <c r="B586" s="5" t="str">
        <f>IF(COUNT($A586)=0,"",IF($A586&lt;&gt;DR!$B588,"ERR",DR!J588))</f>
        <v/>
      </c>
      <c r="C586" s="2" t="str">
        <f>IF(COUNT($A586)=0,"",IF(B586="3E","3E",IF(B586="","I",LOOKUP(B586/D$2,{0,0.4,0.45,0.5,0.55,0.6,0.65,0.7,0.75,0.8,1},{"F","D","C","C+","B-","B","B+","A-","A","A+"}))))</f>
        <v/>
      </c>
      <c r="D586" s="99" t="str">
        <f>IF(COUNT($A586)=0,"",IF(B586="","--",IF(B586="3E","3E",LOOKUP(B586/D$2,{0,0.4,0.45,0.5,0.55,0.6,0.65,0.7,0.75,0.8,1},{0,2,2.25,2.5,2.75,3,3.25,3.5,3.75,4}))))</f>
        <v/>
      </c>
      <c r="E586" s="5" t="str">
        <f>IF(COUNT($A586)=0,"",IF($A586&lt;&gt;DR!$B588,"ERR",DR!R588))</f>
        <v/>
      </c>
      <c r="F586" s="2" t="str">
        <f>IF(COUNT($A586)=0,"",IF(E586="3E","3E",IF(E586="","I",LOOKUP(E586/G$2,{0,0.4,0.45,0.5,0.55,0.6,0.65,0.7,0.75,0.8,1},{"F","D","C","C+","B-","B","B+","A-","A","A+"}))))</f>
        <v/>
      </c>
      <c r="G586" s="99" t="str">
        <f>IF(COUNT($A586)=0,"",IF(E586="","--",IF(E586="3E","3E",LOOKUP(E586/G$2,{0,0.4,0.45,0.5,0.55,0.6,0.65,0.7,0.75,0.8,1},{0,2,2.25,2.5,2.75,3,3.25,3.5,3.75,4}))))</f>
        <v/>
      </c>
      <c r="H586" s="5" t="str">
        <f>IF(COUNT($A586)=0,"",IF($A586&lt;&gt;DR!$B588,"ERR",DR!Z588))</f>
        <v/>
      </c>
      <c r="I586" s="2" t="str">
        <f>IF(COUNT($A586)=0,"",IF(H586="3E","3E",IF(H586="","I",LOOKUP(H586/J$2,{0,0.4,0.45,0.5,0.55,0.6,0.65,0.7,0.75,0.8,1},{"F","D","C","C+","B-","B","B+","A-","A","A+"}))))</f>
        <v/>
      </c>
      <c r="J586" s="99" t="str">
        <f>IF(COUNT($A586)=0,"",IF(H586="","--",IF(H586="3E","3E",LOOKUP(H586/J$2,{0,0.4,0.45,0.5,0.55,0.6,0.65,0.7,0.75,0.8,1},{0,2,2.25,2.5,2.75,3,3.25,3.5,3.75,4}))))</f>
        <v/>
      </c>
      <c r="K586" s="5" t="str">
        <f>IF(COUNT($A586)=0,"",IF($A586&lt;&gt;DR!$B588,"ERR",DR!AH588))</f>
        <v/>
      </c>
      <c r="L586" s="2" t="str">
        <f>IF(COUNT($A586)=0,"",IF(K586="3E","3E",IF(K586="","I",LOOKUP(K586/M$2,{0,0.4,0.45,0.5,0.55,0.6,0.65,0.7,0.75,0.8,1},{"F","D","C","C+","B-","B","B+","A-","A","A+"}))))</f>
        <v/>
      </c>
      <c r="M586" s="99" t="str">
        <f>IF(COUNT($A586)=0,"",IF(K586="","--",IF(K586="3E","3E",LOOKUP(K586/M$2,{0,0.4,0.45,0.5,0.55,0.6,0.65,0.7,0.75,0.8,1},{0,2,2.25,2.5,2.75,3,3.25,3.5,3.75,4}))))</f>
        <v/>
      </c>
      <c r="N586" s="5" t="str">
        <f>IF(COUNT($A586)=0,"",IF($A586&lt;&gt;DR!$B588,"ERR",DR!AP588))</f>
        <v/>
      </c>
      <c r="O586" s="2" t="str">
        <f>IF(COUNT($A586)=0,"",IF(N586="3E","3E",IF(N586="","I",LOOKUP(N586/P$2,{0,0.4,0.45,0.5,0.55,0.6,0.65,0.7,0.75,0.8,1},{"F","D","C","C+","B-","B","B+","A-","A","A+"}))))</f>
        <v/>
      </c>
      <c r="P586" s="99" t="str">
        <f>IF(COUNT($A586)=0,"",IF(N586="","--",IF(N586="3E","3E",LOOKUP(N586/P$2,{0,0.4,0.45,0.5,0.55,0.6,0.65,0.7,0.75,0.8,1},{0,2,2.25,2.5,2.75,3,3.25,3.5,3.75,4}))))</f>
        <v/>
      </c>
      <c r="Q586" s="5" t="str">
        <f>IF(COUNT($A586)=0,"",IF($A586&lt;&gt;DR!$B588,"ERR",DR!AX588))</f>
        <v/>
      </c>
      <c r="R586" s="2" t="str">
        <f>IF(COUNT($A586)=0,"",IF(Q586="3E","3E",IF(Q586="","I",LOOKUP(Q586/S$2,{0,0.4,0.45,0.5,0.55,0.6,0.65,0.7,0.75,0.8,1},{"F","D","C","C+","B-","B","B+","A-","A","A+"}))))</f>
        <v/>
      </c>
      <c r="S586" s="99" t="str">
        <f>IF(COUNT($A586)=0,"",IF(Q586="","--",IF(Q586="3E","3E",LOOKUP(Q586/S$2,{0,0.4,0.45,0.5,0.55,0.6,0.65,0.7,0.75,0.8,1},{0,2,2.25,2.5,2.75,3,3.25,3.5,3.75,4}))))</f>
        <v/>
      </c>
      <c r="T586" s="5" t="str">
        <f>IF(OR(COUNT($A586)=0,DR!BZ588=""),"",IF($A586&lt;&gt;DR!$B588,"ERR",DR!BZ588))</f>
        <v/>
      </c>
      <c r="U586" s="2" t="str">
        <f>IF(COUNT($A586)=0,"",IF(T586="3E","3E",IF(T586="","I",LOOKUP(T586/V$2,{0,0.4,0.45,0.5,0.55,0.6,0.65,0.7,0.75,0.8,1},{"F","D","C","C+","B-","B","B+","A-","A","A+"}))))</f>
        <v/>
      </c>
      <c r="V586" s="99" t="str">
        <f>IF(COUNT($A586)=0,"",IF(T586="","--",IF(T586="3E","3E",LOOKUP(T586/V$2,{0,0.4,0.45,0.5,0.55,0.6,0.65,0.7,0.75,0.8,1},{0,2,2.25,2.5,2.75,3,3.25,3.5,3.75,4}))))</f>
        <v/>
      </c>
      <c r="W586" s="5" t="str">
        <f>IF(COUNT($A586)=0,"",IF($A586&lt;&gt;DR!$B588,"ERR",IF(DR!$A588="IM",DR!CL588,DR!CK588)))</f>
        <v/>
      </c>
      <c r="X586" s="2" t="str">
        <f>IF(COUNT($A586)=0,"",IF(W586="3E","3E",IF(W586="","I",LOOKUP(W586/Y$2,{0,0.4,0.45,0.5,0.55,0.6,0.65,0.7,0.75,0.8,1},{"F","D","C","C+","B-","B","B+","A-","A","A+"}))))</f>
        <v/>
      </c>
      <c r="Y586" s="99" t="str">
        <f>IF(COUNT($A586)=0,"",IF(W586="","--",IF(W586="3E","3E",LOOKUP(W586/Y$2,{0,0.4,0.45,0.5,0.55,0.6,0.65,0.7,0.75,0.8,1},{0,2,2.25,2.5,2.75,3,3.25,3.5,3.75,4}))))</f>
        <v/>
      </c>
      <c r="Z586" s="5" t="str">
        <f>IF(COUNT($A586)=0,"",IF($A586&lt;&gt;DR!$B588,"ERR",DR!BF588))</f>
        <v/>
      </c>
      <c r="AA586" s="2" t="str">
        <f>IF(COUNT($A586)=0,"",IF(Z586="3E","3E",IF(Z586="","I",LOOKUP(Z586/AB$2,{0,0.4,0.45,0.5,0.55,0.6,0.65,0.7,0.75,0.8,1},{"F","D","C","C+","B-","B","B+","A-","A","A+"}))))</f>
        <v/>
      </c>
      <c r="AB586" s="99" t="str">
        <f>IF(COUNT($A586)=0,"",IF(Z586="","--",IF(Z586="3E","3E",LOOKUP(Z586/AB$2,{0,0.4,0.45,0.5,0.55,0.6,0.65,0.7,0.75,0.8,1},{0,2,2.25,2.5,2.75,3,3.25,3.5,3.75,4}))))</f>
        <v/>
      </c>
      <c r="AC586" s="5" t="str">
        <f>IF(COUNT($A586)=0,"",IF($A586&lt;&gt;DR!$B588,"ERR",DR!BG588))</f>
        <v/>
      </c>
      <c r="AD586" s="2" t="str">
        <f>IF(COUNT($A586)=0,"",IF(AC586="3E","3E",IF(AC586="","I",LOOKUP(AC586/AE$2,{0,0.4,0.45,0.5,0.55,0.6,0.65,0.7,0.75,0.8,1},{"F","D","C","C+","B-","B","B+","A-","A","A+"}))))</f>
        <v/>
      </c>
      <c r="AE586" s="99" t="str">
        <f>IF(COUNT($A586)=0,"",IF(AC586="","--",IF(AC586="3E","3E",LOOKUP(AC586/AE$2,{0,0.4,0.45,0.5,0.55,0.6,0.65,0.7,0.75,0.8,1},{0,2,2.25,2.5,2.75,3,3.25,3.5,3.75,4}))))</f>
        <v/>
      </c>
      <c r="AF586" s="5" t="str">
        <f>IF(COUNT($A586)=0,"",IF($A586&lt;&gt;DR!$B588,"ERR",DR!BQ588))</f>
        <v/>
      </c>
      <c r="AG586" s="2" t="str">
        <f>IF(COUNT($A586)=0,"",IF(AF586="3E","3E",IF(AF586="","I",LOOKUP(AF586/AH$2,{0,0.4,0.45,0.5,0.55,0.6,0.65,0.7,0.75,0.8,1},{"F","D","C","C+","B-","B","B+","A-","A","A+"}))))</f>
        <v/>
      </c>
      <c r="AH586" s="99" t="str">
        <f>IF(COUNT($A586)=0,"",IF(AF586="","--",IF(AF586="3E","3E",LOOKUP(AF586/AH$2,{0,0.4,0.45,0.5,0.55,0.6,0.65,0.7,0.75,0.8,1},{0,2,2.25,2.5,2.75,3,3.25,3.5,3.75,4}))))</f>
        <v/>
      </c>
      <c r="AI586" s="5" t="str">
        <f>IF(COUNT($A586)=0,"",IF($A586&lt;&gt;DR!$B588,"ERR",DR!BY588))</f>
        <v/>
      </c>
      <c r="AJ586" s="2" t="str">
        <f>IF(COUNT($A586)=0,"",IF(AI586="3E","3E",IF(AI586="","I",LOOKUP(AI586/AK$2,{0,0.4,0.45,0.5,0.55,0.6,0.65,0.7,0.75,0.8,1},{"F","D","C","C+","B-","B","B+","A-","A","A+"}))))</f>
        <v/>
      </c>
      <c r="AK586" s="103" t="str">
        <f>IF(COUNT($A586)=0,"",IF(AI586="","--",IF(AI586="3E","3E",LOOKUP(AI586/AK$2,{0,0.4,0.45,0.5,0.55,0.6,0.65,0.7,0.75,0.8,1},{0,2,2.25,2.5,2.75,3,3.25,3.5,3.75,4}))))</f>
        <v/>
      </c>
      <c r="AL586" s="94" t="str">
        <f>IFERROR(IF(COUNT($A586)=0,"",IF(COUNT(W586)=0,"--",IF(COUNTIF(B586:AK586,"3E")&gt;0,"3E",SUM(IF(D586&gt;=2,D586*$D$3),IF(G586&gt;=2,G586*$G$3),IF(J586&gt;=2,J586*$J$3),IF(M586&gt;=2,M586*$M$3),IF(P586&gt;=2,P586*$P$3),IF(S586&gt;=2,S586*$S$3),IF(V586&gt;=2,V586*$V$3),IF(Y586&gt;=2,Y586*$Y$3),IF(AB586&gt;=2,AB586*$AB$3),IF(AE586&gt;=2,AE586*$AE$3),IF(AH586&gt;=2,AH586*$AH$3),IF(AK586&gt;=2,AK586*$AK$3))))),"")</f>
        <v/>
      </c>
      <c r="AM586" s="4" t="str">
        <f>IF(COUNT($A586)=0,"",IF(COUNT(W586)=0,"--",IF(COUNTIF(B586:Y586,"3E")&gt;0,"3E",TRUNC(SUM(IF(N(D586)&gt;=2,D$3*D586,0),IF(N(G586)&gt;=2,G$3*G586,0),IF(N(J586)&gt;=2,J$3*J586,0),IF(N(M586)&gt;=2,M$3*M586,0),IF(N(P586)&gt;=2,P$3*P586,0),IF(N(S586)&gt;=2,S$3*S586,0),IF(N(AB586)&gt;=2,AB$3*AB586,0),IF(N(AE586)&gt;=2,AE$3*AE586,0),IF(N(AH586)&gt;=2,AH$3*AH586,0),IF(N(V586)&gt;=2,V$3*V586,0),IF(N(Y586)&gt;=2,Y$3*Y586,0))/TCP,3))))</f>
        <v/>
      </c>
      <c r="AN586" s="2" t="str">
        <f>IFERROR(IF(COUNT($A586)=0,"",IF(COUNT(W586)=0,"--",IF(COUNTIF(B586:AK586,"3E")&gt;0,"3E",SUM(IF(D586&gt;=2,$D$3),IF(G586&gt;=2,$G$3),IF(J586&gt;=2,$J$3),IF(M586&gt;=2,$M$3),IF(P586&gt;=2,$P$3),IF(S586&gt;=2,$S$3),IF(V586&gt;=2,$V$3),IF(Y586&gt;=2,$Y$3),IF(AB586&gt;=2,$AB$3),IF(AE586&gt;=2,$AE$3),IF(AH586&gt;=2,$AH$3),IF(AK586&gt;=2,$AK$3))))),"")</f>
        <v/>
      </c>
      <c r="AO586" s="2" t="str">
        <f>IF(AM586="3E","3E",IF(COUNT($A586)=0,"",IF(COUNT(AK586)=0,"I",LOOKUP(AM586,{0,2,2.25,2.5,2.75,3,3.25,3.5,3.75,4},{"F","D","C","C+","B-","B","B+","A-","A","A+"}))))</f>
        <v/>
      </c>
      <c r="AP586" s="2" t="str">
        <f>IF(AM586="3E","3E",IF(OR(COUNT($A586)=0,COUNT(W586)=0),"",IF(AND(Y586&gt;=2,AM586&gt;=2,AN586&gt;=28),"PASS","FAIL")))</f>
        <v/>
      </c>
      <c r="AQ586" s="2" t="str">
        <f>IF(COUNT($A586)=0,"",IF(AP586="3E","3E",IF(AP586="PASS",CONCATENATE(IF(N(D586)&lt;2,"411F,",""),IF(N(G586)&lt;2,"412F,",""),IF(N(J586)&lt;2,"413F,",""),IF(N(M586)&lt;2,"421F,",""),IF(N(P586)&lt;2,"422F,",""),IF(N(S586)&lt;2,"423F,",""),IF(N(AB586)&lt;2,"431F,",""),IF(N(AE586)&lt;2,"432F,",""),IF(N(AH586)&lt;2,"433F,","")),"")))</f>
        <v/>
      </c>
      <c r="AR586" s="6" t="str">
        <f t="shared" si="10"/>
        <v/>
      </c>
    </row>
    <row r="587" spans="1:44" ht="18.95" customHeight="1" x14ac:dyDescent="0.25">
      <c r="A587" s="93" t="str">
        <f>IF(DR!$B589="","",DR!$B589)</f>
        <v/>
      </c>
      <c r="B587" s="5" t="str">
        <f>IF(COUNT($A587)=0,"",IF($A587&lt;&gt;DR!$B589,"ERR",DR!J589))</f>
        <v/>
      </c>
      <c r="C587" s="2" t="str">
        <f>IF(COUNT($A587)=0,"",IF(B587="3E","3E",IF(B587="","I",LOOKUP(B587/D$2,{0,0.4,0.45,0.5,0.55,0.6,0.65,0.7,0.75,0.8,1},{"F","D","C","C+","B-","B","B+","A-","A","A+"}))))</f>
        <v/>
      </c>
      <c r="D587" s="99" t="str">
        <f>IF(COUNT($A587)=0,"",IF(B587="","--",IF(B587="3E","3E",LOOKUP(B587/D$2,{0,0.4,0.45,0.5,0.55,0.6,0.65,0.7,0.75,0.8,1},{0,2,2.25,2.5,2.75,3,3.25,3.5,3.75,4}))))</f>
        <v/>
      </c>
      <c r="E587" s="5" t="str">
        <f>IF(COUNT($A587)=0,"",IF($A587&lt;&gt;DR!$B589,"ERR",DR!R589))</f>
        <v/>
      </c>
      <c r="F587" s="2" t="str">
        <f>IF(COUNT($A587)=0,"",IF(E587="3E","3E",IF(E587="","I",LOOKUP(E587/G$2,{0,0.4,0.45,0.5,0.55,0.6,0.65,0.7,0.75,0.8,1},{"F","D","C","C+","B-","B","B+","A-","A","A+"}))))</f>
        <v/>
      </c>
      <c r="G587" s="99" t="str">
        <f>IF(COUNT($A587)=0,"",IF(E587="","--",IF(E587="3E","3E",LOOKUP(E587/G$2,{0,0.4,0.45,0.5,0.55,0.6,0.65,0.7,0.75,0.8,1},{0,2,2.25,2.5,2.75,3,3.25,3.5,3.75,4}))))</f>
        <v/>
      </c>
      <c r="H587" s="5" t="str">
        <f>IF(COUNT($A587)=0,"",IF($A587&lt;&gt;DR!$B589,"ERR",DR!Z589))</f>
        <v/>
      </c>
      <c r="I587" s="2" t="str">
        <f>IF(COUNT($A587)=0,"",IF(H587="3E","3E",IF(H587="","I",LOOKUP(H587/J$2,{0,0.4,0.45,0.5,0.55,0.6,0.65,0.7,0.75,0.8,1},{"F","D","C","C+","B-","B","B+","A-","A","A+"}))))</f>
        <v/>
      </c>
      <c r="J587" s="99" t="str">
        <f>IF(COUNT($A587)=0,"",IF(H587="","--",IF(H587="3E","3E",LOOKUP(H587/J$2,{0,0.4,0.45,0.5,0.55,0.6,0.65,0.7,0.75,0.8,1},{0,2,2.25,2.5,2.75,3,3.25,3.5,3.75,4}))))</f>
        <v/>
      </c>
      <c r="K587" s="5" t="str">
        <f>IF(COUNT($A587)=0,"",IF($A587&lt;&gt;DR!$B589,"ERR",DR!AH589))</f>
        <v/>
      </c>
      <c r="L587" s="2" t="str">
        <f>IF(COUNT($A587)=0,"",IF(K587="3E","3E",IF(K587="","I",LOOKUP(K587/M$2,{0,0.4,0.45,0.5,0.55,0.6,0.65,0.7,0.75,0.8,1},{"F","D","C","C+","B-","B","B+","A-","A","A+"}))))</f>
        <v/>
      </c>
      <c r="M587" s="99" t="str">
        <f>IF(COUNT($A587)=0,"",IF(K587="","--",IF(K587="3E","3E",LOOKUP(K587/M$2,{0,0.4,0.45,0.5,0.55,0.6,0.65,0.7,0.75,0.8,1},{0,2,2.25,2.5,2.75,3,3.25,3.5,3.75,4}))))</f>
        <v/>
      </c>
      <c r="N587" s="5" t="str">
        <f>IF(COUNT($A587)=0,"",IF($A587&lt;&gt;DR!$B589,"ERR",DR!AP589))</f>
        <v/>
      </c>
      <c r="O587" s="2" t="str">
        <f>IF(COUNT($A587)=0,"",IF(N587="3E","3E",IF(N587="","I",LOOKUP(N587/P$2,{0,0.4,0.45,0.5,0.55,0.6,0.65,0.7,0.75,0.8,1},{"F","D","C","C+","B-","B","B+","A-","A","A+"}))))</f>
        <v/>
      </c>
      <c r="P587" s="99" t="str">
        <f>IF(COUNT($A587)=0,"",IF(N587="","--",IF(N587="3E","3E",LOOKUP(N587/P$2,{0,0.4,0.45,0.5,0.55,0.6,0.65,0.7,0.75,0.8,1},{0,2,2.25,2.5,2.75,3,3.25,3.5,3.75,4}))))</f>
        <v/>
      </c>
      <c r="Q587" s="5" t="str">
        <f>IF(COUNT($A587)=0,"",IF($A587&lt;&gt;DR!$B589,"ERR",DR!AX589))</f>
        <v/>
      </c>
      <c r="R587" s="2" t="str">
        <f>IF(COUNT($A587)=0,"",IF(Q587="3E","3E",IF(Q587="","I",LOOKUP(Q587/S$2,{0,0.4,0.45,0.5,0.55,0.6,0.65,0.7,0.75,0.8,1},{"F","D","C","C+","B-","B","B+","A-","A","A+"}))))</f>
        <v/>
      </c>
      <c r="S587" s="99" t="str">
        <f>IF(COUNT($A587)=0,"",IF(Q587="","--",IF(Q587="3E","3E",LOOKUP(Q587/S$2,{0,0.4,0.45,0.5,0.55,0.6,0.65,0.7,0.75,0.8,1},{0,2,2.25,2.5,2.75,3,3.25,3.5,3.75,4}))))</f>
        <v/>
      </c>
      <c r="T587" s="5" t="str">
        <f>IF(OR(COUNT($A587)=0,DR!BZ589=""),"",IF($A587&lt;&gt;DR!$B589,"ERR",DR!BZ589))</f>
        <v/>
      </c>
      <c r="U587" s="2" t="str">
        <f>IF(COUNT($A587)=0,"",IF(T587="3E","3E",IF(T587="","I",LOOKUP(T587/V$2,{0,0.4,0.45,0.5,0.55,0.6,0.65,0.7,0.75,0.8,1},{"F","D","C","C+","B-","B","B+","A-","A","A+"}))))</f>
        <v/>
      </c>
      <c r="V587" s="99" t="str">
        <f>IF(COUNT($A587)=0,"",IF(T587="","--",IF(T587="3E","3E",LOOKUP(T587/V$2,{0,0.4,0.45,0.5,0.55,0.6,0.65,0.7,0.75,0.8,1},{0,2,2.25,2.5,2.75,3,3.25,3.5,3.75,4}))))</f>
        <v/>
      </c>
      <c r="W587" s="5" t="str">
        <f>IF(COUNT($A587)=0,"",IF($A587&lt;&gt;DR!$B589,"ERR",IF(DR!$A589="IM",DR!CL589,DR!CK589)))</f>
        <v/>
      </c>
      <c r="X587" s="2" t="str">
        <f>IF(COUNT($A587)=0,"",IF(W587="3E","3E",IF(W587="","I",LOOKUP(W587/Y$2,{0,0.4,0.45,0.5,0.55,0.6,0.65,0.7,0.75,0.8,1},{"F","D","C","C+","B-","B","B+","A-","A","A+"}))))</f>
        <v/>
      </c>
      <c r="Y587" s="99" t="str">
        <f>IF(COUNT($A587)=0,"",IF(W587="","--",IF(W587="3E","3E",LOOKUP(W587/Y$2,{0,0.4,0.45,0.5,0.55,0.6,0.65,0.7,0.75,0.8,1},{0,2,2.25,2.5,2.75,3,3.25,3.5,3.75,4}))))</f>
        <v/>
      </c>
      <c r="Z587" s="5" t="str">
        <f>IF(COUNT($A587)=0,"",IF($A587&lt;&gt;DR!$B589,"ERR",DR!BF589))</f>
        <v/>
      </c>
      <c r="AA587" s="2" t="str">
        <f>IF(COUNT($A587)=0,"",IF(Z587="3E","3E",IF(Z587="","I",LOOKUP(Z587/AB$2,{0,0.4,0.45,0.5,0.55,0.6,0.65,0.7,0.75,0.8,1},{"F","D","C","C+","B-","B","B+","A-","A","A+"}))))</f>
        <v/>
      </c>
      <c r="AB587" s="99" t="str">
        <f>IF(COUNT($A587)=0,"",IF(Z587="","--",IF(Z587="3E","3E",LOOKUP(Z587/AB$2,{0,0.4,0.45,0.5,0.55,0.6,0.65,0.7,0.75,0.8,1},{0,2,2.25,2.5,2.75,3,3.25,3.5,3.75,4}))))</f>
        <v/>
      </c>
      <c r="AC587" s="5" t="str">
        <f>IF(COUNT($A587)=0,"",IF($A587&lt;&gt;DR!$B589,"ERR",DR!BG589))</f>
        <v/>
      </c>
      <c r="AD587" s="2" t="str">
        <f>IF(COUNT($A587)=0,"",IF(AC587="3E","3E",IF(AC587="","I",LOOKUP(AC587/AE$2,{0,0.4,0.45,0.5,0.55,0.6,0.65,0.7,0.75,0.8,1},{"F","D","C","C+","B-","B","B+","A-","A","A+"}))))</f>
        <v/>
      </c>
      <c r="AE587" s="99" t="str">
        <f>IF(COUNT($A587)=0,"",IF(AC587="","--",IF(AC587="3E","3E",LOOKUP(AC587/AE$2,{0,0.4,0.45,0.5,0.55,0.6,0.65,0.7,0.75,0.8,1},{0,2,2.25,2.5,2.75,3,3.25,3.5,3.75,4}))))</f>
        <v/>
      </c>
      <c r="AF587" s="5" t="str">
        <f>IF(COUNT($A587)=0,"",IF($A587&lt;&gt;DR!$B589,"ERR",DR!BQ589))</f>
        <v/>
      </c>
      <c r="AG587" s="2" t="str">
        <f>IF(COUNT($A587)=0,"",IF(AF587="3E","3E",IF(AF587="","I",LOOKUP(AF587/AH$2,{0,0.4,0.45,0.5,0.55,0.6,0.65,0.7,0.75,0.8,1},{"F","D","C","C+","B-","B","B+","A-","A","A+"}))))</f>
        <v/>
      </c>
      <c r="AH587" s="99" t="str">
        <f>IF(COUNT($A587)=0,"",IF(AF587="","--",IF(AF587="3E","3E",LOOKUP(AF587/AH$2,{0,0.4,0.45,0.5,0.55,0.6,0.65,0.7,0.75,0.8,1},{0,2,2.25,2.5,2.75,3,3.25,3.5,3.75,4}))))</f>
        <v/>
      </c>
      <c r="AI587" s="5" t="str">
        <f>IF(COUNT($A587)=0,"",IF($A587&lt;&gt;DR!$B589,"ERR",DR!BY589))</f>
        <v/>
      </c>
      <c r="AJ587" s="2" t="str">
        <f>IF(COUNT($A587)=0,"",IF(AI587="3E","3E",IF(AI587="","I",LOOKUP(AI587/AK$2,{0,0.4,0.45,0.5,0.55,0.6,0.65,0.7,0.75,0.8,1},{"F","D","C","C+","B-","B","B+","A-","A","A+"}))))</f>
        <v/>
      </c>
      <c r="AK587" s="103" t="str">
        <f>IF(COUNT($A587)=0,"",IF(AI587="","--",IF(AI587="3E","3E",LOOKUP(AI587/AK$2,{0,0.4,0.45,0.5,0.55,0.6,0.65,0.7,0.75,0.8,1},{0,2,2.25,2.5,2.75,3,3.25,3.5,3.75,4}))))</f>
        <v/>
      </c>
      <c r="AL587" s="94" t="str">
        <f>IFERROR(IF(COUNT($A587)=0,"",IF(COUNT(W587)=0,"--",IF(COUNTIF(B587:AK587,"3E")&gt;0,"3E",SUM(IF(D587&gt;=2,D587*$D$3),IF(G587&gt;=2,G587*$G$3),IF(J587&gt;=2,J587*$J$3),IF(M587&gt;=2,M587*$M$3),IF(P587&gt;=2,P587*$P$3),IF(S587&gt;=2,S587*$S$3),IF(V587&gt;=2,V587*$V$3),IF(Y587&gt;=2,Y587*$Y$3),IF(AB587&gt;=2,AB587*$AB$3),IF(AE587&gt;=2,AE587*$AE$3),IF(AH587&gt;=2,AH587*$AH$3),IF(AK587&gt;=2,AK587*$AK$3))))),"")</f>
        <v/>
      </c>
      <c r="AM587" s="4" t="str">
        <f>IF(COUNT($A587)=0,"",IF(COUNT(W587)=0,"--",IF(COUNTIF(B587:Y587,"3E")&gt;0,"3E",TRUNC(SUM(IF(N(D587)&gt;=2,D$3*D587,0),IF(N(G587)&gt;=2,G$3*G587,0),IF(N(J587)&gt;=2,J$3*J587,0),IF(N(M587)&gt;=2,M$3*M587,0),IF(N(P587)&gt;=2,P$3*P587,0),IF(N(S587)&gt;=2,S$3*S587,0),IF(N(AB587)&gt;=2,AB$3*AB587,0),IF(N(AE587)&gt;=2,AE$3*AE587,0),IF(N(AH587)&gt;=2,AH$3*AH587,0),IF(N(V587)&gt;=2,V$3*V587,0),IF(N(Y587)&gt;=2,Y$3*Y587,0))/TCP,3))))</f>
        <v/>
      </c>
      <c r="AN587" s="2" t="str">
        <f>IFERROR(IF(COUNT($A587)=0,"",IF(COUNT(W587)=0,"--",IF(COUNTIF(B587:AK587,"3E")&gt;0,"3E",SUM(IF(D587&gt;=2,$D$3),IF(G587&gt;=2,$G$3),IF(J587&gt;=2,$J$3),IF(M587&gt;=2,$M$3),IF(P587&gt;=2,$P$3),IF(S587&gt;=2,$S$3),IF(V587&gt;=2,$V$3),IF(Y587&gt;=2,$Y$3),IF(AB587&gt;=2,$AB$3),IF(AE587&gt;=2,$AE$3),IF(AH587&gt;=2,$AH$3),IF(AK587&gt;=2,$AK$3))))),"")</f>
        <v/>
      </c>
      <c r="AO587" s="2" t="str">
        <f>IF(AM587="3E","3E",IF(COUNT($A587)=0,"",IF(COUNT(AK587)=0,"I",LOOKUP(AM587,{0,2,2.25,2.5,2.75,3,3.25,3.5,3.75,4},{"F","D","C","C+","B-","B","B+","A-","A","A+"}))))</f>
        <v/>
      </c>
      <c r="AP587" s="2" t="str">
        <f>IF(AM587="3E","3E",IF(OR(COUNT($A587)=0,COUNT(W587)=0),"",IF(AND(Y587&gt;=2,AM587&gt;=2,AN587&gt;=28),"PASS","FAIL")))</f>
        <v/>
      </c>
      <c r="AQ587" s="2" t="str">
        <f>IF(COUNT($A587)=0,"",IF(AP587="3E","3E",IF(AP587="PASS",CONCATENATE(IF(N(D587)&lt;2,"411F,",""),IF(N(G587)&lt;2,"412F,",""),IF(N(J587)&lt;2,"413F,",""),IF(N(M587)&lt;2,"421F,",""),IF(N(P587)&lt;2,"422F,",""),IF(N(S587)&lt;2,"423F,",""),IF(N(AB587)&lt;2,"431F,",""),IF(N(AE587)&lt;2,"432F,",""),IF(N(AH587)&lt;2,"433F,","")),"")))</f>
        <v/>
      </c>
      <c r="AR587" s="6" t="str">
        <f t="shared" si="10"/>
        <v/>
      </c>
    </row>
    <row r="588" spans="1:44" ht="18.95" customHeight="1" x14ac:dyDescent="0.25">
      <c r="A588" s="93" t="str">
        <f>IF(DR!$B590="","",DR!$B590)</f>
        <v/>
      </c>
      <c r="B588" s="5" t="str">
        <f>IF(COUNT($A588)=0,"",IF($A588&lt;&gt;DR!$B590,"ERR",DR!J590))</f>
        <v/>
      </c>
      <c r="C588" s="2" t="str">
        <f>IF(COUNT($A588)=0,"",IF(B588="3E","3E",IF(B588="","I",LOOKUP(B588/D$2,{0,0.4,0.45,0.5,0.55,0.6,0.65,0.7,0.75,0.8,1},{"F","D","C","C+","B-","B","B+","A-","A","A+"}))))</f>
        <v/>
      </c>
      <c r="D588" s="99" t="str">
        <f>IF(COUNT($A588)=0,"",IF(B588="","--",IF(B588="3E","3E",LOOKUP(B588/D$2,{0,0.4,0.45,0.5,0.55,0.6,0.65,0.7,0.75,0.8,1},{0,2,2.25,2.5,2.75,3,3.25,3.5,3.75,4}))))</f>
        <v/>
      </c>
      <c r="E588" s="5" t="str">
        <f>IF(COUNT($A588)=0,"",IF($A588&lt;&gt;DR!$B590,"ERR",DR!R590))</f>
        <v/>
      </c>
      <c r="F588" s="2" t="str">
        <f>IF(COUNT($A588)=0,"",IF(E588="3E","3E",IF(E588="","I",LOOKUP(E588/G$2,{0,0.4,0.45,0.5,0.55,0.6,0.65,0.7,0.75,0.8,1},{"F","D","C","C+","B-","B","B+","A-","A","A+"}))))</f>
        <v/>
      </c>
      <c r="G588" s="99" t="str">
        <f>IF(COUNT($A588)=0,"",IF(E588="","--",IF(E588="3E","3E",LOOKUP(E588/G$2,{0,0.4,0.45,0.5,0.55,0.6,0.65,0.7,0.75,0.8,1},{0,2,2.25,2.5,2.75,3,3.25,3.5,3.75,4}))))</f>
        <v/>
      </c>
      <c r="H588" s="5" t="str">
        <f>IF(COUNT($A588)=0,"",IF($A588&lt;&gt;DR!$B590,"ERR",DR!Z590))</f>
        <v/>
      </c>
      <c r="I588" s="2" t="str">
        <f>IF(COUNT($A588)=0,"",IF(H588="3E","3E",IF(H588="","I",LOOKUP(H588/J$2,{0,0.4,0.45,0.5,0.55,0.6,0.65,0.7,0.75,0.8,1},{"F","D","C","C+","B-","B","B+","A-","A","A+"}))))</f>
        <v/>
      </c>
      <c r="J588" s="99" t="str">
        <f>IF(COUNT($A588)=0,"",IF(H588="","--",IF(H588="3E","3E",LOOKUP(H588/J$2,{0,0.4,0.45,0.5,0.55,0.6,0.65,0.7,0.75,0.8,1},{0,2,2.25,2.5,2.75,3,3.25,3.5,3.75,4}))))</f>
        <v/>
      </c>
      <c r="K588" s="5" t="str">
        <f>IF(COUNT($A588)=0,"",IF($A588&lt;&gt;DR!$B590,"ERR",DR!AH590))</f>
        <v/>
      </c>
      <c r="L588" s="2" t="str">
        <f>IF(COUNT($A588)=0,"",IF(K588="3E","3E",IF(K588="","I",LOOKUP(K588/M$2,{0,0.4,0.45,0.5,0.55,0.6,0.65,0.7,0.75,0.8,1},{"F","D","C","C+","B-","B","B+","A-","A","A+"}))))</f>
        <v/>
      </c>
      <c r="M588" s="99" t="str">
        <f>IF(COUNT($A588)=0,"",IF(K588="","--",IF(K588="3E","3E",LOOKUP(K588/M$2,{0,0.4,0.45,0.5,0.55,0.6,0.65,0.7,0.75,0.8,1},{0,2,2.25,2.5,2.75,3,3.25,3.5,3.75,4}))))</f>
        <v/>
      </c>
      <c r="N588" s="5" t="str">
        <f>IF(COUNT($A588)=0,"",IF($A588&lt;&gt;DR!$B590,"ERR",DR!AP590))</f>
        <v/>
      </c>
      <c r="O588" s="2" t="str">
        <f>IF(COUNT($A588)=0,"",IF(N588="3E","3E",IF(N588="","I",LOOKUP(N588/P$2,{0,0.4,0.45,0.5,0.55,0.6,0.65,0.7,0.75,0.8,1},{"F","D","C","C+","B-","B","B+","A-","A","A+"}))))</f>
        <v/>
      </c>
      <c r="P588" s="99" t="str">
        <f>IF(COUNT($A588)=0,"",IF(N588="","--",IF(N588="3E","3E",LOOKUP(N588/P$2,{0,0.4,0.45,0.5,0.55,0.6,0.65,0.7,0.75,0.8,1},{0,2,2.25,2.5,2.75,3,3.25,3.5,3.75,4}))))</f>
        <v/>
      </c>
      <c r="Q588" s="5" t="str">
        <f>IF(COUNT($A588)=0,"",IF($A588&lt;&gt;DR!$B590,"ERR",DR!AX590))</f>
        <v/>
      </c>
      <c r="R588" s="2" t="str">
        <f>IF(COUNT($A588)=0,"",IF(Q588="3E","3E",IF(Q588="","I",LOOKUP(Q588/S$2,{0,0.4,0.45,0.5,0.55,0.6,0.65,0.7,0.75,0.8,1},{"F","D","C","C+","B-","B","B+","A-","A","A+"}))))</f>
        <v/>
      </c>
      <c r="S588" s="99" t="str">
        <f>IF(COUNT($A588)=0,"",IF(Q588="","--",IF(Q588="3E","3E",LOOKUP(Q588/S$2,{0,0.4,0.45,0.5,0.55,0.6,0.65,0.7,0.75,0.8,1},{0,2,2.25,2.5,2.75,3,3.25,3.5,3.75,4}))))</f>
        <v/>
      </c>
      <c r="T588" s="5" t="str">
        <f>IF(OR(COUNT($A588)=0,DR!BZ590=""),"",IF($A588&lt;&gt;DR!$B590,"ERR",DR!BZ590))</f>
        <v/>
      </c>
      <c r="U588" s="2" t="str">
        <f>IF(COUNT($A588)=0,"",IF(T588="3E","3E",IF(T588="","I",LOOKUP(T588/V$2,{0,0.4,0.45,0.5,0.55,0.6,0.65,0.7,0.75,0.8,1},{"F","D","C","C+","B-","B","B+","A-","A","A+"}))))</f>
        <v/>
      </c>
      <c r="V588" s="99" t="str">
        <f>IF(COUNT($A588)=0,"",IF(T588="","--",IF(T588="3E","3E",LOOKUP(T588/V$2,{0,0.4,0.45,0.5,0.55,0.6,0.65,0.7,0.75,0.8,1},{0,2,2.25,2.5,2.75,3,3.25,3.5,3.75,4}))))</f>
        <v/>
      </c>
      <c r="W588" s="5" t="str">
        <f>IF(COUNT($A588)=0,"",IF($A588&lt;&gt;DR!$B590,"ERR",IF(DR!$A590="IM",DR!CL590,DR!CK590)))</f>
        <v/>
      </c>
      <c r="X588" s="2" t="str">
        <f>IF(COUNT($A588)=0,"",IF(W588="3E","3E",IF(W588="","I",LOOKUP(W588/Y$2,{0,0.4,0.45,0.5,0.55,0.6,0.65,0.7,0.75,0.8,1},{"F","D","C","C+","B-","B","B+","A-","A","A+"}))))</f>
        <v/>
      </c>
      <c r="Y588" s="99" t="str">
        <f>IF(COUNT($A588)=0,"",IF(W588="","--",IF(W588="3E","3E",LOOKUP(W588/Y$2,{0,0.4,0.45,0.5,0.55,0.6,0.65,0.7,0.75,0.8,1},{0,2,2.25,2.5,2.75,3,3.25,3.5,3.75,4}))))</f>
        <v/>
      </c>
      <c r="Z588" s="5" t="str">
        <f>IF(COUNT($A588)=0,"",IF($A588&lt;&gt;DR!$B590,"ERR",DR!BF590))</f>
        <v/>
      </c>
      <c r="AA588" s="2" t="str">
        <f>IF(COUNT($A588)=0,"",IF(Z588="3E","3E",IF(Z588="","I",LOOKUP(Z588/AB$2,{0,0.4,0.45,0.5,0.55,0.6,0.65,0.7,0.75,0.8,1},{"F","D","C","C+","B-","B","B+","A-","A","A+"}))))</f>
        <v/>
      </c>
      <c r="AB588" s="99" t="str">
        <f>IF(COUNT($A588)=0,"",IF(Z588="","--",IF(Z588="3E","3E",LOOKUP(Z588/AB$2,{0,0.4,0.45,0.5,0.55,0.6,0.65,0.7,0.75,0.8,1},{0,2,2.25,2.5,2.75,3,3.25,3.5,3.75,4}))))</f>
        <v/>
      </c>
      <c r="AC588" s="5" t="str">
        <f>IF(COUNT($A588)=0,"",IF($A588&lt;&gt;DR!$B590,"ERR",DR!BG590))</f>
        <v/>
      </c>
      <c r="AD588" s="2" t="str">
        <f>IF(COUNT($A588)=0,"",IF(AC588="3E","3E",IF(AC588="","I",LOOKUP(AC588/AE$2,{0,0.4,0.45,0.5,0.55,0.6,0.65,0.7,0.75,0.8,1},{"F","D","C","C+","B-","B","B+","A-","A","A+"}))))</f>
        <v/>
      </c>
      <c r="AE588" s="99" t="str">
        <f>IF(COUNT($A588)=0,"",IF(AC588="","--",IF(AC588="3E","3E",LOOKUP(AC588/AE$2,{0,0.4,0.45,0.5,0.55,0.6,0.65,0.7,0.75,0.8,1},{0,2,2.25,2.5,2.75,3,3.25,3.5,3.75,4}))))</f>
        <v/>
      </c>
      <c r="AF588" s="5" t="str">
        <f>IF(COUNT($A588)=0,"",IF($A588&lt;&gt;DR!$B590,"ERR",DR!BQ590))</f>
        <v/>
      </c>
      <c r="AG588" s="2" t="str">
        <f>IF(COUNT($A588)=0,"",IF(AF588="3E","3E",IF(AF588="","I",LOOKUP(AF588/AH$2,{0,0.4,0.45,0.5,0.55,0.6,0.65,0.7,0.75,0.8,1},{"F","D","C","C+","B-","B","B+","A-","A","A+"}))))</f>
        <v/>
      </c>
      <c r="AH588" s="99" t="str">
        <f>IF(COUNT($A588)=0,"",IF(AF588="","--",IF(AF588="3E","3E",LOOKUP(AF588/AH$2,{0,0.4,0.45,0.5,0.55,0.6,0.65,0.7,0.75,0.8,1},{0,2,2.25,2.5,2.75,3,3.25,3.5,3.75,4}))))</f>
        <v/>
      </c>
      <c r="AI588" s="5" t="str">
        <f>IF(COUNT($A588)=0,"",IF($A588&lt;&gt;DR!$B590,"ERR",DR!BY590))</f>
        <v/>
      </c>
      <c r="AJ588" s="2" t="str">
        <f>IF(COUNT($A588)=0,"",IF(AI588="3E","3E",IF(AI588="","I",LOOKUP(AI588/AK$2,{0,0.4,0.45,0.5,0.55,0.6,0.65,0.7,0.75,0.8,1},{"F","D","C","C+","B-","B","B+","A-","A","A+"}))))</f>
        <v/>
      </c>
      <c r="AK588" s="103" t="str">
        <f>IF(COUNT($A588)=0,"",IF(AI588="","--",IF(AI588="3E","3E",LOOKUP(AI588/AK$2,{0,0.4,0.45,0.5,0.55,0.6,0.65,0.7,0.75,0.8,1},{0,2,2.25,2.5,2.75,3,3.25,3.5,3.75,4}))))</f>
        <v/>
      </c>
      <c r="AL588" s="94" t="str">
        <f>IFERROR(IF(COUNT($A588)=0,"",IF(COUNT(W588)=0,"--",IF(COUNTIF(B588:AK588,"3E")&gt;0,"3E",SUM(IF(D588&gt;=2,D588*$D$3),IF(G588&gt;=2,G588*$G$3),IF(J588&gt;=2,J588*$J$3),IF(M588&gt;=2,M588*$M$3),IF(P588&gt;=2,P588*$P$3),IF(S588&gt;=2,S588*$S$3),IF(V588&gt;=2,V588*$V$3),IF(Y588&gt;=2,Y588*$Y$3),IF(AB588&gt;=2,AB588*$AB$3),IF(AE588&gt;=2,AE588*$AE$3),IF(AH588&gt;=2,AH588*$AH$3),IF(AK588&gt;=2,AK588*$AK$3))))),"")</f>
        <v/>
      </c>
      <c r="AM588" s="4" t="str">
        <f>IF(COUNT($A588)=0,"",IF(COUNT(W588)=0,"--",IF(COUNTIF(B588:Y588,"3E")&gt;0,"3E",TRUNC(SUM(IF(N(D588)&gt;=2,D$3*D588,0),IF(N(G588)&gt;=2,G$3*G588,0),IF(N(J588)&gt;=2,J$3*J588,0),IF(N(M588)&gt;=2,M$3*M588,0),IF(N(P588)&gt;=2,P$3*P588,0),IF(N(S588)&gt;=2,S$3*S588,0),IF(N(AB588)&gt;=2,AB$3*AB588,0),IF(N(AE588)&gt;=2,AE$3*AE588,0),IF(N(AH588)&gt;=2,AH$3*AH588,0),IF(N(V588)&gt;=2,V$3*V588,0),IF(N(Y588)&gt;=2,Y$3*Y588,0))/TCP,3))))</f>
        <v/>
      </c>
      <c r="AN588" s="2" t="str">
        <f>IFERROR(IF(COUNT($A588)=0,"",IF(COUNT(W588)=0,"--",IF(COUNTIF(B588:AK588,"3E")&gt;0,"3E",SUM(IF(D588&gt;=2,$D$3),IF(G588&gt;=2,$G$3),IF(J588&gt;=2,$J$3),IF(M588&gt;=2,$M$3),IF(P588&gt;=2,$P$3),IF(S588&gt;=2,$S$3),IF(V588&gt;=2,$V$3),IF(Y588&gt;=2,$Y$3),IF(AB588&gt;=2,$AB$3),IF(AE588&gt;=2,$AE$3),IF(AH588&gt;=2,$AH$3),IF(AK588&gt;=2,$AK$3))))),"")</f>
        <v/>
      </c>
      <c r="AO588" s="2" t="str">
        <f>IF(AM588="3E","3E",IF(COUNT($A588)=0,"",IF(COUNT(AK588)=0,"I",LOOKUP(AM588,{0,2,2.25,2.5,2.75,3,3.25,3.5,3.75,4},{"F","D","C","C+","B-","B","B+","A-","A","A+"}))))</f>
        <v/>
      </c>
      <c r="AP588" s="2" t="str">
        <f>IF(AM588="3E","3E",IF(OR(COUNT($A588)=0,COUNT(W588)=0),"",IF(AND(Y588&gt;=2,AM588&gt;=2,AN588&gt;=28),"PASS","FAIL")))</f>
        <v/>
      </c>
      <c r="AQ588" s="2" t="str">
        <f>IF(COUNT($A588)=0,"",IF(AP588="3E","3E",IF(AP588="PASS",CONCATENATE(IF(N(D588)&lt;2,"411F,",""),IF(N(G588)&lt;2,"412F,",""),IF(N(J588)&lt;2,"413F,",""),IF(N(M588)&lt;2,"421F,",""),IF(N(P588)&lt;2,"422F,",""),IF(N(S588)&lt;2,"423F,",""),IF(N(AB588)&lt;2,"431F,",""),IF(N(AE588)&lt;2,"432F,",""),IF(N(AH588)&lt;2,"433F,","")),"")))</f>
        <v/>
      </c>
      <c r="AR588" s="6" t="str">
        <f t="shared" si="10"/>
        <v/>
      </c>
    </row>
    <row r="589" spans="1:44" ht="18.95" customHeight="1" x14ac:dyDescent="0.25">
      <c r="A589" s="93" t="str">
        <f>IF(DR!$B591="","",DR!$B591)</f>
        <v/>
      </c>
      <c r="B589" s="5" t="str">
        <f>IF(COUNT($A589)=0,"",IF($A589&lt;&gt;DR!$B591,"ERR",DR!J591))</f>
        <v/>
      </c>
      <c r="C589" s="2" t="str">
        <f>IF(COUNT($A589)=0,"",IF(B589="3E","3E",IF(B589="","I",LOOKUP(B589/D$2,{0,0.4,0.45,0.5,0.55,0.6,0.65,0.7,0.75,0.8,1},{"F","D","C","C+","B-","B","B+","A-","A","A+"}))))</f>
        <v/>
      </c>
      <c r="D589" s="99" t="str">
        <f>IF(COUNT($A589)=0,"",IF(B589="","--",IF(B589="3E","3E",LOOKUP(B589/D$2,{0,0.4,0.45,0.5,0.55,0.6,0.65,0.7,0.75,0.8,1},{0,2,2.25,2.5,2.75,3,3.25,3.5,3.75,4}))))</f>
        <v/>
      </c>
      <c r="E589" s="5" t="str">
        <f>IF(COUNT($A589)=0,"",IF($A589&lt;&gt;DR!$B591,"ERR",DR!R591))</f>
        <v/>
      </c>
      <c r="F589" s="2" t="str">
        <f>IF(COUNT($A589)=0,"",IF(E589="3E","3E",IF(E589="","I",LOOKUP(E589/G$2,{0,0.4,0.45,0.5,0.55,0.6,0.65,0.7,0.75,0.8,1},{"F","D","C","C+","B-","B","B+","A-","A","A+"}))))</f>
        <v/>
      </c>
      <c r="G589" s="99" t="str">
        <f>IF(COUNT($A589)=0,"",IF(E589="","--",IF(E589="3E","3E",LOOKUP(E589/G$2,{0,0.4,0.45,0.5,0.55,0.6,0.65,0.7,0.75,0.8,1},{0,2,2.25,2.5,2.75,3,3.25,3.5,3.75,4}))))</f>
        <v/>
      </c>
      <c r="H589" s="5" t="str">
        <f>IF(COUNT($A589)=0,"",IF($A589&lt;&gt;DR!$B591,"ERR",DR!Z591))</f>
        <v/>
      </c>
      <c r="I589" s="2" t="str">
        <f>IF(COUNT($A589)=0,"",IF(H589="3E","3E",IF(H589="","I",LOOKUP(H589/J$2,{0,0.4,0.45,0.5,0.55,0.6,0.65,0.7,0.75,0.8,1},{"F","D","C","C+","B-","B","B+","A-","A","A+"}))))</f>
        <v/>
      </c>
      <c r="J589" s="99" t="str">
        <f>IF(COUNT($A589)=0,"",IF(H589="","--",IF(H589="3E","3E",LOOKUP(H589/J$2,{0,0.4,0.45,0.5,0.55,0.6,0.65,0.7,0.75,0.8,1},{0,2,2.25,2.5,2.75,3,3.25,3.5,3.75,4}))))</f>
        <v/>
      </c>
      <c r="K589" s="5" t="str">
        <f>IF(COUNT($A589)=0,"",IF($A589&lt;&gt;DR!$B591,"ERR",DR!AH591))</f>
        <v/>
      </c>
      <c r="L589" s="2" t="str">
        <f>IF(COUNT($A589)=0,"",IF(K589="3E","3E",IF(K589="","I",LOOKUP(K589/M$2,{0,0.4,0.45,0.5,0.55,0.6,0.65,0.7,0.75,0.8,1},{"F","D","C","C+","B-","B","B+","A-","A","A+"}))))</f>
        <v/>
      </c>
      <c r="M589" s="99" t="str">
        <f>IF(COUNT($A589)=0,"",IF(K589="","--",IF(K589="3E","3E",LOOKUP(K589/M$2,{0,0.4,0.45,0.5,0.55,0.6,0.65,0.7,0.75,0.8,1},{0,2,2.25,2.5,2.75,3,3.25,3.5,3.75,4}))))</f>
        <v/>
      </c>
      <c r="N589" s="5" t="str">
        <f>IF(COUNT($A589)=0,"",IF($A589&lt;&gt;DR!$B591,"ERR",DR!AP591))</f>
        <v/>
      </c>
      <c r="O589" s="2" t="str">
        <f>IF(COUNT($A589)=0,"",IF(N589="3E","3E",IF(N589="","I",LOOKUP(N589/P$2,{0,0.4,0.45,0.5,0.55,0.6,0.65,0.7,0.75,0.8,1},{"F","D","C","C+","B-","B","B+","A-","A","A+"}))))</f>
        <v/>
      </c>
      <c r="P589" s="99" t="str">
        <f>IF(COUNT($A589)=0,"",IF(N589="","--",IF(N589="3E","3E",LOOKUP(N589/P$2,{0,0.4,0.45,0.5,0.55,0.6,0.65,0.7,0.75,0.8,1},{0,2,2.25,2.5,2.75,3,3.25,3.5,3.75,4}))))</f>
        <v/>
      </c>
      <c r="Q589" s="5" t="str">
        <f>IF(COUNT($A589)=0,"",IF($A589&lt;&gt;DR!$B591,"ERR",DR!AX591))</f>
        <v/>
      </c>
      <c r="R589" s="2" t="str">
        <f>IF(COUNT($A589)=0,"",IF(Q589="3E","3E",IF(Q589="","I",LOOKUP(Q589/S$2,{0,0.4,0.45,0.5,0.55,0.6,0.65,0.7,0.75,0.8,1},{"F","D","C","C+","B-","B","B+","A-","A","A+"}))))</f>
        <v/>
      </c>
      <c r="S589" s="99" t="str">
        <f>IF(COUNT($A589)=0,"",IF(Q589="","--",IF(Q589="3E","3E",LOOKUP(Q589/S$2,{0,0.4,0.45,0.5,0.55,0.6,0.65,0.7,0.75,0.8,1},{0,2,2.25,2.5,2.75,3,3.25,3.5,3.75,4}))))</f>
        <v/>
      </c>
      <c r="T589" s="5" t="str">
        <f>IF(OR(COUNT($A589)=0,DR!BZ591=""),"",IF($A589&lt;&gt;DR!$B591,"ERR",DR!BZ591))</f>
        <v/>
      </c>
      <c r="U589" s="2" t="str">
        <f>IF(COUNT($A589)=0,"",IF(T589="3E","3E",IF(T589="","I",LOOKUP(T589/V$2,{0,0.4,0.45,0.5,0.55,0.6,0.65,0.7,0.75,0.8,1},{"F","D","C","C+","B-","B","B+","A-","A","A+"}))))</f>
        <v/>
      </c>
      <c r="V589" s="99" t="str">
        <f>IF(COUNT($A589)=0,"",IF(T589="","--",IF(T589="3E","3E",LOOKUP(T589/V$2,{0,0.4,0.45,0.5,0.55,0.6,0.65,0.7,0.75,0.8,1},{0,2,2.25,2.5,2.75,3,3.25,3.5,3.75,4}))))</f>
        <v/>
      </c>
      <c r="W589" s="5" t="str">
        <f>IF(COUNT($A589)=0,"",IF($A589&lt;&gt;DR!$B591,"ERR",IF(DR!$A591="IM",DR!CL591,DR!CK591)))</f>
        <v/>
      </c>
      <c r="X589" s="2" t="str">
        <f>IF(COUNT($A589)=0,"",IF(W589="3E","3E",IF(W589="","I",LOOKUP(W589/Y$2,{0,0.4,0.45,0.5,0.55,0.6,0.65,0.7,0.75,0.8,1},{"F","D","C","C+","B-","B","B+","A-","A","A+"}))))</f>
        <v/>
      </c>
      <c r="Y589" s="99" t="str">
        <f>IF(COUNT($A589)=0,"",IF(W589="","--",IF(W589="3E","3E",LOOKUP(W589/Y$2,{0,0.4,0.45,0.5,0.55,0.6,0.65,0.7,0.75,0.8,1},{0,2,2.25,2.5,2.75,3,3.25,3.5,3.75,4}))))</f>
        <v/>
      </c>
      <c r="Z589" s="5" t="str">
        <f>IF(COUNT($A589)=0,"",IF($A589&lt;&gt;DR!$B591,"ERR",DR!BF591))</f>
        <v/>
      </c>
      <c r="AA589" s="2" t="str">
        <f>IF(COUNT($A589)=0,"",IF(Z589="3E","3E",IF(Z589="","I",LOOKUP(Z589/AB$2,{0,0.4,0.45,0.5,0.55,0.6,0.65,0.7,0.75,0.8,1},{"F","D","C","C+","B-","B","B+","A-","A","A+"}))))</f>
        <v/>
      </c>
      <c r="AB589" s="99" t="str">
        <f>IF(COUNT($A589)=0,"",IF(Z589="","--",IF(Z589="3E","3E",LOOKUP(Z589/AB$2,{0,0.4,0.45,0.5,0.55,0.6,0.65,0.7,0.75,0.8,1},{0,2,2.25,2.5,2.75,3,3.25,3.5,3.75,4}))))</f>
        <v/>
      </c>
      <c r="AC589" s="5" t="str">
        <f>IF(COUNT($A589)=0,"",IF($A589&lt;&gt;DR!$B591,"ERR",DR!BG591))</f>
        <v/>
      </c>
      <c r="AD589" s="2" t="str">
        <f>IF(COUNT($A589)=0,"",IF(AC589="3E","3E",IF(AC589="","I",LOOKUP(AC589/AE$2,{0,0.4,0.45,0.5,0.55,0.6,0.65,0.7,0.75,0.8,1},{"F","D","C","C+","B-","B","B+","A-","A","A+"}))))</f>
        <v/>
      </c>
      <c r="AE589" s="99" t="str">
        <f>IF(COUNT($A589)=0,"",IF(AC589="","--",IF(AC589="3E","3E",LOOKUP(AC589/AE$2,{0,0.4,0.45,0.5,0.55,0.6,0.65,0.7,0.75,0.8,1},{0,2,2.25,2.5,2.75,3,3.25,3.5,3.75,4}))))</f>
        <v/>
      </c>
      <c r="AF589" s="5" t="str">
        <f>IF(COUNT($A589)=0,"",IF($A589&lt;&gt;DR!$B591,"ERR",DR!BQ591))</f>
        <v/>
      </c>
      <c r="AG589" s="2" t="str">
        <f>IF(COUNT($A589)=0,"",IF(AF589="3E","3E",IF(AF589="","I",LOOKUP(AF589/AH$2,{0,0.4,0.45,0.5,0.55,0.6,0.65,0.7,0.75,0.8,1},{"F","D","C","C+","B-","B","B+","A-","A","A+"}))))</f>
        <v/>
      </c>
      <c r="AH589" s="99" t="str">
        <f>IF(COUNT($A589)=0,"",IF(AF589="","--",IF(AF589="3E","3E",LOOKUP(AF589/AH$2,{0,0.4,0.45,0.5,0.55,0.6,0.65,0.7,0.75,0.8,1},{0,2,2.25,2.5,2.75,3,3.25,3.5,3.75,4}))))</f>
        <v/>
      </c>
      <c r="AI589" s="5" t="str">
        <f>IF(COUNT($A589)=0,"",IF($A589&lt;&gt;DR!$B591,"ERR",DR!BY591))</f>
        <v/>
      </c>
      <c r="AJ589" s="2" t="str">
        <f>IF(COUNT($A589)=0,"",IF(AI589="3E","3E",IF(AI589="","I",LOOKUP(AI589/AK$2,{0,0.4,0.45,0.5,0.55,0.6,0.65,0.7,0.75,0.8,1},{"F","D","C","C+","B-","B","B+","A-","A","A+"}))))</f>
        <v/>
      </c>
      <c r="AK589" s="103" t="str">
        <f>IF(COUNT($A589)=0,"",IF(AI589="","--",IF(AI589="3E","3E",LOOKUP(AI589/AK$2,{0,0.4,0.45,0.5,0.55,0.6,0.65,0.7,0.75,0.8,1},{0,2,2.25,2.5,2.75,3,3.25,3.5,3.75,4}))))</f>
        <v/>
      </c>
      <c r="AL589" s="94" t="str">
        <f>IFERROR(IF(COUNT($A589)=0,"",IF(COUNT(W589)=0,"--",IF(COUNTIF(B589:AK589,"3E")&gt;0,"3E",SUM(IF(D589&gt;=2,D589*$D$3),IF(G589&gt;=2,G589*$G$3),IF(J589&gt;=2,J589*$J$3),IF(M589&gt;=2,M589*$M$3),IF(P589&gt;=2,P589*$P$3),IF(S589&gt;=2,S589*$S$3),IF(V589&gt;=2,V589*$V$3),IF(Y589&gt;=2,Y589*$Y$3),IF(AB589&gt;=2,AB589*$AB$3),IF(AE589&gt;=2,AE589*$AE$3),IF(AH589&gt;=2,AH589*$AH$3),IF(AK589&gt;=2,AK589*$AK$3))))),"")</f>
        <v/>
      </c>
      <c r="AM589" s="4" t="str">
        <f>IF(COUNT($A589)=0,"",IF(COUNT(W589)=0,"--",IF(COUNTIF(B589:Y589,"3E")&gt;0,"3E",TRUNC(SUM(IF(N(D589)&gt;=2,D$3*D589,0),IF(N(G589)&gt;=2,G$3*G589,0),IF(N(J589)&gt;=2,J$3*J589,0),IF(N(M589)&gt;=2,M$3*M589,0),IF(N(P589)&gt;=2,P$3*P589,0),IF(N(S589)&gt;=2,S$3*S589,0),IF(N(AB589)&gt;=2,AB$3*AB589,0),IF(N(AE589)&gt;=2,AE$3*AE589,0),IF(N(AH589)&gt;=2,AH$3*AH589,0),IF(N(V589)&gt;=2,V$3*V589,0),IF(N(Y589)&gt;=2,Y$3*Y589,0))/TCP,3))))</f>
        <v/>
      </c>
      <c r="AN589" s="2" t="str">
        <f>IFERROR(IF(COUNT($A589)=0,"",IF(COUNT(W589)=0,"--",IF(COUNTIF(B589:AK589,"3E")&gt;0,"3E",SUM(IF(D589&gt;=2,$D$3),IF(G589&gt;=2,$G$3),IF(J589&gt;=2,$J$3),IF(M589&gt;=2,$M$3),IF(P589&gt;=2,$P$3),IF(S589&gt;=2,$S$3),IF(V589&gt;=2,$V$3),IF(Y589&gt;=2,$Y$3),IF(AB589&gt;=2,$AB$3),IF(AE589&gt;=2,$AE$3),IF(AH589&gt;=2,$AH$3),IF(AK589&gt;=2,$AK$3))))),"")</f>
        <v/>
      </c>
      <c r="AO589" s="2" t="str">
        <f>IF(AM589="3E","3E",IF(COUNT($A589)=0,"",IF(COUNT(AK589)=0,"I",LOOKUP(AM589,{0,2,2.25,2.5,2.75,3,3.25,3.5,3.75,4},{"F","D","C","C+","B-","B","B+","A-","A","A+"}))))</f>
        <v/>
      </c>
      <c r="AP589" s="2" t="str">
        <f>IF(AM589="3E","3E",IF(OR(COUNT($A589)=0,COUNT(W589)=0),"",IF(AND(Y589&gt;=2,AM589&gt;=2,AN589&gt;=28),"PASS","FAIL")))</f>
        <v/>
      </c>
      <c r="AQ589" s="2" t="str">
        <f>IF(COUNT($A589)=0,"",IF(AP589="3E","3E",IF(AP589="PASS",CONCATENATE(IF(N(D589)&lt;2,"411F,",""),IF(N(G589)&lt;2,"412F,",""),IF(N(J589)&lt;2,"413F,",""),IF(N(M589)&lt;2,"421F,",""),IF(N(P589)&lt;2,"422F,",""),IF(N(S589)&lt;2,"423F,",""),IF(N(AB589)&lt;2,"431F,",""),IF(N(AE589)&lt;2,"432F,",""),IF(N(AH589)&lt;2,"433F,","")),"")))</f>
        <v/>
      </c>
      <c r="AR589" s="6" t="str">
        <f t="shared" si="10"/>
        <v/>
      </c>
    </row>
    <row r="590" spans="1:44" ht="18.95" customHeight="1" x14ac:dyDescent="0.25">
      <c r="A590" s="93" t="str">
        <f>IF(DR!$B592="","",DR!$B592)</f>
        <v/>
      </c>
      <c r="B590" s="5" t="str">
        <f>IF(COUNT($A590)=0,"",IF($A590&lt;&gt;DR!$B592,"ERR",DR!J592))</f>
        <v/>
      </c>
      <c r="C590" s="2" t="str">
        <f>IF(COUNT($A590)=0,"",IF(B590="3E","3E",IF(B590="","I",LOOKUP(B590/D$2,{0,0.4,0.45,0.5,0.55,0.6,0.65,0.7,0.75,0.8,1},{"F","D","C","C+","B-","B","B+","A-","A","A+"}))))</f>
        <v/>
      </c>
      <c r="D590" s="99" t="str">
        <f>IF(COUNT($A590)=0,"",IF(B590="","--",IF(B590="3E","3E",LOOKUP(B590/D$2,{0,0.4,0.45,0.5,0.55,0.6,0.65,0.7,0.75,0.8,1},{0,2,2.25,2.5,2.75,3,3.25,3.5,3.75,4}))))</f>
        <v/>
      </c>
      <c r="E590" s="5" t="str">
        <f>IF(COUNT($A590)=0,"",IF($A590&lt;&gt;DR!$B592,"ERR",DR!R592))</f>
        <v/>
      </c>
      <c r="F590" s="2" t="str">
        <f>IF(COUNT($A590)=0,"",IF(E590="3E","3E",IF(E590="","I",LOOKUP(E590/G$2,{0,0.4,0.45,0.5,0.55,0.6,0.65,0.7,0.75,0.8,1},{"F","D","C","C+","B-","B","B+","A-","A","A+"}))))</f>
        <v/>
      </c>
      <c r="G590" s="99" t="str">
        <f>IF(COUNT($A590)=0,"",IF(E590="","--",IF(E590="3E","3E",LOOKUP(E590/G$2,{0,0.4,0.45,0.5,0.55,0.6,0.65,0.7,0.75,0.8,1},{0,2,2.25,2.5,2.75,3,3.25,3.5,3.75,4}))))</f>
        <v/>
      </c>
      <c r="H590" s="5" t="str">
        <f>IF(COUNT($A590)=0,"",IF($A590&lt;&gt;DR!$B592,"ERR",DR!Z592))</f>
        <v/>
      </c>
      <c r="I590" s="2" t="str">
        <f>IF(COUNT($A590)=0,"",IF(H590="3E","3E",IF(H590="","I",LOOKUP(H590/J$2,{0,0.4,0.45,0.5,0.55,0.6,0.65,0.7,0.75,0.8,1},{"F","D","C","C+","B-","B","B+","A-","A","A+"}))))</f>
        <v/>
      </c>
      <c r="J590" s="99" t="str">
        <f>IF(COUNT($A590)=0,"",IF(H590="","--",IF(H590="3E","3E",LOOKUP(H590/J$2,{0,0.4,0.45,0.5,0.55,0.6,0.65,0.7,0.75,0.8,1},{0,2,2.25,2.5,2.75,3,3.25,3.5,3.75,4}))))</f>
        <v/>
      </c>
      <c r="K590" s="5" t="str">
        <f>IF(COUNT($A590)=0,"",IF($A590&lt;&gt;DR!$B592,"ERR",DR!AH592))</f>
        <v/>
      </c>
      <c r="L590" s="2" t="str">
        <f>IF(COUNT($A590)=0,"",IF(K590="3E","3E",IF(K590="","I",LOOKUP(K590/M$2,{0,0.4,0.45,0.5,0.55,0.6,0.65,0.7,0.75,0.8,1},{"F","D","C","C+","B-","B","B+","A-","A","A+"}))))</f>
        <v/>
      </c>
      <c r="M590" s="99" t="str">
        <f>IF(COUNT($A590)=0,"",IF(K590="","--",IF(K590="3E","3E",LOOKUP(K590/M$2,{0,0.4,0.45,0.5,0.55,0.6,0.65,0.7,0.75,0.8,1},{0,2,2.25,2.5,2.75,3,3.25,3.5,3.75,4}))))</f>
        <v/>
      </c>
      <c r="N590" s="5" t="str">
        <f>IF(COUNT($A590)=0,"",IF($A590&lt;&gt;DR!$B592,"ERR",DR!AP592))</f>
        <v/>
      </c>
      <c r="O590" s="2" t="str">
        <f>IF(COUNT($A590)=0,"",IF(N590="3E","3E",IF(N590="","I",LOOKUP(N590/P$2,{0,0.4,0.45,0.5,0.55,0.6,0.65,0.7,0.75,0.8,1},{"F","D","C","C+","B-","B","B+","A-","A","A+"}))))</f>
        <v/>
      </c>
      <c r="P590" s="99" t="str">
        <f>IF(COUNT($A590)=0,"",IF(N590="","--",IF(N590="3E","3E",LOOKUP(N590/P$2,{0,0.4,0.45,0.5,0.55,0.6,0.65,0.7,0.75,0.8,1},{0,2,2.25,2.5,2.75,3,3.25,3.5,3.75,4}))))</f>
        <v/>
      </c>
      <c r="Q590" s="5" t="str">
        <f>IF(COUNT($A590)=0,"",IF($A590&lt;&gt;DR!$B592,"ERR",DR!AX592))</f>
        <v/>
      </c>
      <c r="R590" s="2" t="str">
        <f>IF(COUNT($A590)=0,"",IF(Q590="3E","3E",IF(Q590="","I",LOOKUP(Q590/S$2,{0,0.4,0.45,0.5,0.55,0.6,0.65,0.7,0.75,0.8,1},{"F","D","C","C+","B-","B","B+","A-","A","A+"}))))</f>
        <v/>
      </c>
      <c r="S590" s="99" t="str">
        <f>IF(COUNT($A590)=0,"",IF(Q590="","--",IF(Q590="3E","3E",LOOKUP(Q590/S$2,{0,0.4,0.45,0.5,0.55,0.6,0.65,0.7,0.75,0.8,1},{0,2,2.25,2.5,2.75,3,3.25,3.5,3.75,4}))))</f>
        <v/>
      </c>
      <c r="T590" s="5" t="str">
        <f>IF(OR(COUNT($A590)=0,DR!BZ592=""),"",IF($A590&lt;&gt;DR!$B592,"ERR",DR!BZ592))</f>
        <v/>
      </c>
      <c r="U590" s="2" t="str">
        <f>IF(COUNT($A590)=0,"",IF(T590="3E","3E",IF(T590="","I",LOOKUP(T590/V$2,{0,0.4,0.45,0.5,0.55,0.6,0.65,0.7,0.75,0.8,1},{"F","D","C","C+","B-","B","B+","A-","A","A+"}))))</f>
        <v/>
      </c>
      <c r="V590" s="99" t="str">
        <f>IF(COUNT($A590)=0,"",IF(T590="","--",IF(T590="3E","3E",LOOKUP(T590/V$2,{0,0.4,0.45,0.5,0.55,0.6,0.65,0.7,0.75,0.8,1},{0,2,2.25,2.5,2.75,3,3.25,3.5,3.75,4}))))</f>
        <v/>
      </c>
      <c r="W590" s="5" t="str">
        <f>IF(COUNT($A590)=0,"",IF($A590&lt;&gt;DR!$B592,"ERR",IF(DR!$A592="IM",DR!CL592,DR!CK592)))</f>
        <v/>
      </c>
      <c r="X590" s="2" t="str">
        <f>IF(COUNT($A590)=0,"",IF(W590="3E","3E",IF(W590="","I",LOOKUP(W590/Y$2,{0,0.4,0.45,0.5,0.55,0.6,0.65,0.7,0.75,0.8,1},{"F","D","C","C+","B-","B","B+","A-","A","A+"}))))</f>
        <v/>
      </c>
      <c r="Y590" s="99" t="str">
        <f>IF(COUNT($A590)=0,"",IF(W590="","--",IF(W590="3E","3E",LOOKUP(W590/Y$2,{0,0.4,0.45,0.5,0.55,0.6,0.65,0.7,0.75,0.8,1},{0,2,2.25,2.5,2.75,3,3.25,3.5,3.75,4}))))</f>
        <v/>
      </c>
      <c r="Z590" s="5" t="str">
        <f>IF(COUNT($A590)=0,"",IF($A590&lt;&gt;DR!$B592,"ERR",DR!BF592))</f>
        <v/>
      </c>
      <c r="AA590" s="2" t="str">
        <f>IF(COUNT($A590)=0,"",IF(Z590="3E","3E",IF(Z590="","I",LOOKUP(Z590/AB$2,{0,0.4,0.45,0.5,0.55,0.6,0.65,0.7,0.75,0.8,1},{"F","D","C","C+","B-","B","B+","A-","A","A+"}))))</f>
        <v/>
      </c>
      <c r="AB590" s="99" t="str">
        <f>IF(COUNT($A590)=0,"",IF(Z590="","--",IF(Z590="3E","3E",LOOKUP(Z590/AB$2,{0,0.4,0.45,0.5,0.55,0.6,0.65,0.7,0.75,0.8,1},{0,2,2.25,2.5,2.75,3,3.25,3.5,3.75,4}))))</f>
        <v/>
      </c>
      <c r="AC590" s="5" t="str">
        <f>IF(COUNT($A590)=0,"",IF($A590&lt;&gt;DR!$B592,"ERR",DR!BG592))</f>
        <v/>
      </c>
      <c r="AD590" s="2" t="str">
        <f>IF(COUNT($A590)=0,"",IF(AC590="3E","3E",IF(AC590="","I",LOOKUP(AC590/AE$2,{0,0.4,0.45,0.5,0.55,0.6,0.65,0.7,0.75,0.8,1},{"F","D","C","C+","B-","B","B+","A-","A","A+"}))))</f>
        <v/>
      </c>
      <c r="AE590" s="99" t="str">
        <f>IF(COUNT($A590)=0,"",IF(AC590="","--",IF(AC590="3E","3E",LOOKUP(AC590/AE$2,{0,0.4,0.45,0.5,0.55,0.6,0.65,0.7,0.75,0.8,1},{0,2,2.25,2.5,2.75,3,3.25,3.5,3.75,4}))))</f>
        <v/>
      </c>
      <c r="AF590" s="5" t="str">
        <f>IF(COUNT($A590)=0,"",IF($A590&lt;&gt;DR!$B592,"ERR",DR!BQ592))</f>
        <v/>
      </c>
      <c r="AG590" s="2" t="str">
        <f>IF(COUNT($A590)=0,"",IF(AF590="3E","3E",IF(AF590="","I",LOOKUP(AF590/AH$2,{0,0.4,0.45,0.5,0.55,0.6,0.65,0.7,0.75,0.8,1},{"F","D","C","C+","B-","B","B+","A-","A","A+"}))))</f>
        <v/>
      </c>
      <c r="AH590" s="99" t="str">
        <f>IF(COUNT($A590)=0,"",IF(AF590="","--",IF(AF590="3E","3E",LOOKUP(AF590/AH$2,{0,0.4,0.45,0.5,0.55,0.6,0.65,0.7,0.75,0.8,1},{0,2,2.25,2.5,2.75,3,3.25,3.5,3.75,4}))))</f>
        <v/>
      </c>
      <c r="AI590" s="5" t="str">
        <f>IF(COUNT($A590)=0,"",IF($A590&lt;&gt;DR!$B592,"ERR",DR!BY592))</f>
        <v/>
      </c>
      <c r="AJ590" s="2" t="str">
        <f>IF(COUNT($A590)=0,"",IF(AI590="3E","3E",IF(AI590="","I",LOOKUP(AI590/AK$2,{0,0.4,0.45,0.5,0.55,0.6,0.65,0.7,0.75,0.8,1},{"F","D","C","C+","B-","B","B+","A-","A","A+"}))))</f>
        <v/>
      </c>
      <c r="AK590" s="103" t="str">
        <f>IF(COUNT($A590)=0,"",IF(AI590="","--",IF(AI590="3E","3E",LOOKUP(AI590/AK$2,{0,0.4,0.45,0.5,0.55,0.6,0.65,0.7,0.75,0.8,1},{0,2,2.25,2.5,2.75,3,3.25,3.5,3.75,4}))))</f>
        <v/>
      </c>
      <c r="AL590" s="94" t="str">
        <f>IFERROR(IF(COUNT($A590)=0,"",IF(COUNT(W590)=0,"--",IF(COUNTIF(B590:AK590,"3E")&gt;0,"3E",SUM(IF(D590&gt;=2,D590*$D$3),IF(G590&gt;=2,G590*$G$3),IF(J590&gt;=2,J590*$J$3),IF(M590&gt;=2,M590*$M$3),IF(P590&gt;=2,P590*$P$3),IF(S590&gt;=2,S590*$S$3),IF(V590&gt;=2,V590*$V$3),IF(Y590&gt;=2,Y590*$Y$3),IF(AB590&gt;=2,AB590*$AB$3),IF(AE590&gt;=2,AE590*$AE$3),IF(AH590&gt;=2,AH590*$AH$3),IF(AK590&gt;=2,AK590*$AK$3))))),"")</f>
        <v/>
      </c>
      <c r="AM590" s="4" t="str">
        <f>IF(COUNT($A590)=0,"",IF(COUNT(W590)=0,"--",IF(COUNTIF(B590:Y590,"3E")&gt;0,"3E",TRUNC(SUM(IF(N(D590)&gt;=2,D$3*D590,0),IF(N(G590)&gt;=2,G$3*G590,0),IF(N(J590)&gt;=2,J$3*J590,0),IF(N(M590)&gt;=2,M$3*M590,0),IF(N(P590)&gt;=2,P$3*P590,0),IF(N(S590)&gt;=2,S$3*S590,0),IF(N(AB590)&gt;=2,AB$3*AB590,0),IF(N(AE590)&gt;=2,AE$3*AE590,0),IF(N(AH590)&gt;=2,AH$3*AH590,0),IF(N(V590)&gt;=2,V$3*V590,0),IF(N(Y590)&gt;=2,Y$3*Y590,0))/TCP,3))))</f>
        <v/>
      </c>
      <c r="AN590" s="2" t="str">
        <f>IFERROR(IF(COUNT($A590)=0,"",IF(COUNT(W590)=0,"--",IF(COUNTIF(B590:AK590,"3E")&gt;0,"3E",SUM(IF(D590&gt;=2,$D$3),IF(G590&gt;=2,$G$3),IF(J590&gt;=2,$J$3),IF(M590&gt;=2,$M$3),IF(P590&gt;=2,$P$3),IF(S590&gt;=2,$S$3),IF(V590&gt;=2,$V$3),IF(Y590&gt;=2,$Y$3),IF(AB590&gt;=2,$AB$3),IF(AE590&gt;=2,$AE$3),IF(AH590&gt;=2,$AH$3),IF(AK590&gt;=2,$AK$3))))),"")</f>
        <v/>
      </c>
      <c r="AO590" s="2" t="str">
        <f>IF(AM590="3E","3E",IF(COUNT($A590)=0,"",IF(COUNT(AK590)=0,"I",LOOKUP(AM590,{0,2,2.25,2.5,2.75,3,3.25,3.5,3.75,4},{"F","D","C","C+","B-","B","B+","A-","A","A+"}))))</f>
        <v/>
      </c>
      <c r="AP590" s="2" t="str">
        <f>IF(AM590="3E","3E",IF(OR(COUNT($A590)=0,COUNT(W590)=0),"",IF(AND(Y590&gt;=2,AM590&gt;=2,AN590&gt;=28),"PASS","FAIL")))</f>
        <v/>
      </c>
      <c r="AQ590" s="2" t="str">
        <f>IF(COUNT($A590)=0,"",IF(AP590="3E","3E",IF(AP590="PASS",CONCATENATE(IF(N(D590)&lt;2,"411F,",""),IF(N(G590)&lt;2,"412F,",""),IF(N(J590)&lt;2,"413F,",""),IF(N(M590)&lt;2,"421F,",""),IF(N(P590)&lt;2,"422F,",""),IF(N(S590)&lt;2,"423F,",""),IF(N(AB590)&lt;2,"431F,",""),IF(N(AE590)&lt;2,"432F,",""),IF(N(AH590)&lt;2,"433F,","")),"")))</f>
        <v/>
      </c>
      <c r="AR590" s="6" t="str">
        <f t="shared" si="10"/>
        <v/>
      </c>
    </row>
    <row r="591" spans="1:44" ht="18.95" customHeight="1" x14ac:dyDescent="0.25">
      <c r="A591" s="93" t="str">
        <f>IF(DR!$B593="","",DR!$B593)</f>
        <v/>
      </c>
      <c r="B591" s="5" t="str">
        <f>IF(COUNT($A591)=0,"",IF($A591&lt;&gt;DR!$B593,"ERR",DR!J593))</f>
        <v/>
      </c>
      <c r="C591" s="2" t="str">
        <f>IF(COUNT($A591)=0,"",IF(B591="3E","3E",IF(B591="","I",LOOKUP(B591/D$2,{0,0.4,0.45,0.5,0.55,0.6,0.65,0.7,0.75,0.8,1},{"F","D","C","C+","B-","B","B+","A-","A","A+"}))))</f>
        <v/>
      </c>
      <c r="D591" s="99" t="str">
        <f>IF(COUNT($A591)=0,"",IF(B591="","--",IF(B591="3E","3E",LOOKUP(B591/D$2,{0,0.4,0.45,0.5,0.55,0.6,0.65,0.7,0.75,0.8,1},{0,2,2.25,2.5,2.75,3,3.25,3.5,3.75,4}))))</f>
        <v/>
      </c>
      <c r="E591" s="5" t="str">
        <f>IF(COUNT($A591)=0,"",IF($A591&lt;&gt;DR!$B593,"ERR",DR!R593))</f>
        <v/>
      </c>
      <c r="F591" s="2" t="str">
        <f>IF(COUNT($A591)=0,"",IF(E591="3E","3E",IF(E591="","I",LOOKUP(E591/G$2,{0,0.4,0.45,0.5,0.55,0.6,0.65,0.7,0.75,0.8,1},{"F","D","C","C+","B-","B","B+","A-","A","A+"}))))</f>
        <v/>
      </c>
      <c r="G591" s="99" t="str">
        <f>IF(COUNT($A591)=0,"",IF(E591="","--",IF(E591="3E","3E",LOOKUP(E591/G$2,{0,0.4,0.45,0.5,0.55,0.6,0.65,0.7,0.75,0.8,1},{0,2,2.25,2.5,2.75,3,3.25,3.5,3.75,4}))))</f>
        <v/>
      </c>
      <c r="H591" s="5" t="str">
        <f>IF(COUNT($A591)=0,"",IF($A591&lt;&gt;DR!$B593,"ERR",DR!Z593))</f>
        <v/>
      </c>
      <c r="I591" s="2" t="str">
        <f>IF(COUNT($A591)=0,"",IF(H591="3E","3E",IF(H591="","I",LOOKUP(H591/J$2,{0,0.4,0.45,0.5,0.55,0.6,0.65,0.7,0.75,0.8,1},{"F","D","C","C+","B-","B","B+","A-","A","A+"}))))</f>
        <v/>
      </c>
      <c r="J591" s="99" t="str">
        <f>IF(COUNT($A591)=0,"",IF(H591="","--",IF(H591="3E","3E",LOOKUP(H591/J$2,{0,0.4,0.45,0.5,0.55,0.6,0.65,0.7,0.75,0.8,1},{0,2,2.25,2.5,2.75,3,3.25,3.5,3.75,4}))))</f>
        <v/>
      </c>
      <c r="K591" s="5" t="str">
        <f>IF(COUNT($A591)=0,"",IF($A591&lt;&gt;DR!$B593,"ERR",DR!AH593))</f>
        <v/>
      </c>
      <c r="L591" s="2" t="str">
        <f>IF(COUNT($A591)=0,"",IF(K591="3E","3E",IF(K591="","I",LOOKUP(K591/M$2,{0,0.4,0.45,0.5,0.55,0.6,0.65,0.7,0.75,0.8,1},{"F","D","C","C+","B-","B","B+","A-","A","A+"}))))</f>
        <v/>
      </c>
      <c r="M591" s="99" t="str">
        <f>IF(COUNT($A591)=0,"",IF(K591="","--",IF(K591="3E","3E",LOOKUP(K591/M$2,{0,0.4,0.45,0.5,0.55,0.6,0.65,0.7,0.75,0.8,1},{0,2,2.25,2.5,2.75,3,3.25,3.5,3.75,4}))))</f>
        <v/>
      </c>
      <c r="N591" s="5" t="str">
        <f>IF(COUNT($A591)=0,"",IF($A591&lt;&gt;DR!$B593,"ERR",DR!AP593))</f>
        <v/>
      </c>
      <c r="O591" s="2" t="str">
        <f>IF(COUNT($A591)=0,"",IF(N591="3E","3E",IF(N591="","I",LOOKUP(N591/P$2,{0,0.4,0.45,0.5,0.55,0.6,0.65,0.7,0.75,0.8,1},{"F","D","C","C+","B-","B","B+","A-","A","A+"}))))</f>
        <v/>
      </c>
      <c r="P591" s="99" t="str">
        <f>IF(COUNT($A591)=0,"",IF(N591="","--",IF(N591="3E","3E",LOOKUP(N591/P$2,{0,0.4,0.45,0.5,0.55,0.6,0.65,0.7,0.75,0.8,1},{0,2,2.25,2.5,2.75,3,3.25,3.5,3.75,4}))))</f>
        <v/>
      </c>
      <c r="Q591" s="5" t="str">
        <f>IF(COUNT($A591)=0,"",IF($A591&lt;&gt;DR!$B593,"ERR",DR!AX593))</f>
        <v/>
      </c>
      <c r="R591" s="2" t="str">
        <f>IF(COUNT($A591)=0,"",IF(Q591="3E","3E",IF(Q591="","I",LOOKUP(Q591/S$2,{0,0.4,0.45,0.5,0.55,0.6,0.65,0.7,0.75,0.8,1},{"F","D","C","C+","B-","B","B+","A-","A","A+"}))))</f>
        <v/>
      </c>
      <c r="S591" s="99" t="str">
        <f>IF(COUNT($A591)=0,"",IF(Q591="","--",IF(Q591="3E","3E",LOOKUP(Q591/S$2,{0,0.4,0.45,0.5,0.55,0.6,0.65,0.7,0.75,0.8,1},{0,2,2.25,2.5,2.75,3,3.25,3.5,3.75,4}))))</f>
        <v/>
      </c>
      <c r="T591" s="5" t="str">
        <f>IF(OR(COUNT($A591)=0,DR!BZ593=""),"",IF($A591&lt;&gt;DR!$B593,"ERR",DR!BZ593))</f>
        <v/>
      </c>
      <c r="U591" s="2" t="str">
        <f>IF(COUNT($A591)=0,"",IF(T591="3E","3E",IF(T591="","I",LOOKUP(T591/V$2,{0,0.4,0.45,0.5,0.55,0.6,0.65,0.7,0.75,0.8,1},{"F","D","C","C+","B-","B","B+","A-","A","A+"}))))</f>
        <v/>
      </c>
      <c r="V591" s="99" t="str">
        <f>IF(COUNT($A591)=0,"",IF(T591="","--",IF(T591="3E","3E",LOOKUP(T591/V$2,{0,0.4,0.45,0.5,0.55,0.6,0.65,0.7,0.75,0.8,1},{0,2,2.25,2.5,2.75,3,3.25,3.5,3.75,4}))))</f>
        <v/>
      </c>
      <c r="W591" s="5" t="str">
        <f>IF(COUNT($A591)=0,"",IF($A591&lt;&gt;DR!$B593,"ERR",IF(DR!$A593="IM",DR!CL593,DR!CK593)))</f>
        <v/>
      </c>
      <c r="X591" s="2" t="str">
        <f>IF(COUNT($A591)=0,"",IF(W591="3E","3E",IF(W591="","I",LOOKUP(W591/Y$2,{0,0.4,0.45,0.5,0.55,0.6,0.65,0.7,0.75,0.8,1},{"F","D","C","C+","B-","B","B+","A-","A","A+"}))))</f>
        <v/>
      </c>
      <c r="Y591" s="99" t="str">
        <f>IF(COUNT($A591)=0,"",IF(W591="","--",IF(W591="3E","3E",LOOKUP(W591/Y$2,{0,0.4,0.45,0.5,0.55,0.6,0.65,0.7,0.75,0.8,1},{0,2,2.25,2.5,2.75,3,3.25,3.5,3.75,4}))))</f>
        <v/>
      </c>
      <c r="Z591" s="5" t="str">
        <f>IF(COUNT($A591)=0,"",IF($A591&lt;&gt;DR!$B593,"ERR",DR!BF593))</f>
        <v/>
      </c>
      <c r="AA591" s="2" t="str">
        <f>IF(COUNT($A591)=0,"",IF(Z591="3E","3E",IF(Z591="","I",LOOKUP(Z591/AB$2,{0,0.4,0.45,0.5,0.55,0.6,0.65,0.7,0.75,0.8,1},{"F","D","C","C+","B-","B","B+","A-","A","A+"}))))</f>
        <v/>
      </c>
      <c r="AB591" s="99" t="str">
        <f>IF(COUNT($A591)=0,"",IF(Z591="","--",IF(Z591="3E","3E",LOOKUP(Z591/AB$2,{0,0.4,0.45,0.5,0.55,0.6,0.65,0.7,0.75,0.8,1},{0,2,2.25,2.5,2.75,3,3.25,3.5,3.75,4}))))</f>
        <v/>
      </c>
      <c r="AC591" s="5" t="str">
        <f>IF(COUNT($A591)=0,"",IF($A591&lt;&gt;DR!$B593,"ERR",DR!BG593))</f>
        <v/>
      </c>
      <c r="AD591" s="2" t="str">
        <f>IF(COUNT($A591)=0,"",IF(AC591="3E","3E",IF(AC591="","I",LOOKUP(AC591/AE$2,{0,0.4,0.45,0.5,0.55,0.6,0.65,0.7,0.75,0.8,1},{"F","D","C","C+","B-","B","B+","A-","A","A+"}))))</f>
        <v/>
      </c>
      <c r="AE591" s="99" t="str">
        <f>IF(COUNT($A591)=0,"",IF(AC591="","--",IF(AC591="3E","3E",LOOKUP(AC591/AE$2,{0,0.4,0.45,0.5,0.55,0.6,0.65,0.7,0.75,0.8,1},{0,2,2.25,2.5,2.75,3,3.25,3.5,3.75,4}))))</f>
        <v/>
      </c>
      <c r="AF591" s="5" t="str">
        <f>IF(COUNT($A591)=0,"",IF($A591&lt;&gt;DR!$B593,"ERR",DR!BQ593))</f>
        <v/>
      </c>
      <c r="AG591" s="2" t="str">
        <f>IF(COUNT($A591)=0,"",IF(AF591="3E","3E",IF(AF591="","I",LOOKUP(AF591/AH$2,{0,0.4,0.45,0.5,0.55,0.6,0.65,0.7,0.75,0.8,1},{"F","D","C","C+","B-","B","B+","A-","A","A+"}))))</f>
        <v/>
      </c>
      <c r="AH591" s="99" t="str">
        <f>IF(COUNT($A591)=0,"",IF(AF591="","--",IF(AF591="3E","3E",LOOKUP(AF591/AH$2,{0,0.4,0.45,0.5,0.55,0.6,0.65,0.7,0.75,0.8,1},{0,2,2.25,2.5,2.75,3,3.25,3.5,3.75,4}))))</f>
        <v/>
      </c>
      <c r="AI591" s="5" t="str">
        <f>IF(COUNT($A591)=0,"",IF($A591&lt;&gt;DR!$B593,"ERR",DR!BY593))</f>
        <v/>
      </c>
      <c r="AJ591" s="2" t="str">
        <f>IF(COUNT($A591)=0,"",IF(AI591="3E","3E",IF(AI591="","I",LOOKUP(AI591/AK$2,{0,0.4,0.45,0.5,0.55,0.6,0.65,0.7,0.75,0.8,1},{"F","D","C","C+","B-","B","B+","A-","A","A+"}))))</f>
        <v/>
      </c>
      <c r="AK591" s="103" t="str">
        <f>IF(COUNT($A591)=0,"",IF(AI591="","--",IF(AI591="3E","3E",LOOKUP(AI591/AK$2,{0,0.4,0.45,0.5,0.55,0.6,0.65,0.7,0.75,0.8,1},{0,2,2.25,2.5,2.75,3,3.25,3.5,3.75,4}))))</f>
        <v/>
      </c>
      <c r="AL591" s="94" t="str">
        <f>IFERROR(IF(COUNT($A591)=0,"",IF(COUNT(W591)=0,"--",IF(COUNTIF(B591:AK591,"3E")&gt;0,"3E",SUM(IF(D591&gt;=2,D591*$D$3),IF(G591&gt;=2,G591*$G$3),IF(J591&gt;=2,J591*$J$3),IF(M591&gt;=2,M591*$M$3),IF(P591&gt;=2,P591*$P$3),IF(S591&gt;=2,S591*$S$3),IF(V591&gt;=2,V591*$V$3),IF(Y591&gt;=2,Y591*$Y$3),IF(AB591&gt;=2,AB591*$AB$3),IF(AE591&gt;=2,AE591*$AE$3),IF(AH591&gt;=2,AH591*$AH$3),IF(AK591&gt;=2,AK591*$AK$3))))),"")</f>
        <v/>
      </c>
      <c r="AM591" s="4" t="str">
        <f>IF(COUNT($A591)=0,"",IF(COUNT(W591)=0,"--",IF(COUNTIF(B591:Y591,"3E")&gt;0,"3E",TRUNC(SUM(IF(N(D591)&gt;=2,D$3*D591,0),IF(N(G591)&gt;=2,G$3*G591,0),IF(N(J591)&gt;=2,J$3*J591,0),IF(N(M591)&gt;=2,M$3*M591,0),IF(N(P591)&gt;=2,P$3*P591,0),IF(N(S591)&gt;=2,S$3*S591,0),IF(N(AB591)&gt;=2,AB$3*AB591,0),IF(N(AE591)&gt;=2,AE$3*AE591,0),IF(N(AH591)&gt;=2,AH$3*AH591,0),IF(N(V591)&gt;=2,V$3*V591,0),IF(N(Y591)&gt;=2,Y$3*Y591,0))/TCP,3))))</f>
        <v/>
      </c>
      <c r="AN591" s="2" t="str">
        <f>IFERROR(IF(COUNT($A591)=0,"",IF(COUNT(W591)=0,"--",IF(COUNTIF(B591:AK591,"3E")&gt;0,"3E",SUM(IF(D591&gt;=2,$D$3),IF(G591&gt;=2,$G$3),IF(J591&gt;=2,$J$3),IF(M591&gt;=2,$M$3),IF(P591&gt;=2,$P$3),IF(S591&gt;=2,$S$3),IF(V591&gt;=2,$V$3),IF(Y591&gt;=2,$Y$3),IF(AB591&gt;=2,$AB$3),IF(AE591&gt;=2,$AE$3),IF(AH591&gt;=2,$AH$3),IF(AK591&gt;=2,$AK$3))))),"")</f>
        <v/>
      </c>
      <c r="AO591" s="2" t="str">
        <f>IF(AM591="3E","3E",IF(COUNT($A591)=0,"",IF(COUNT(AK591)=0,"I",LOOKUP(AM591,{0,2,2.25,2.5,2.75,3,3.25,3.5,3.75,4},{"F","D","C","C+","B-","B","B+","A-","A","A+"}))))</f>
        <v/>
      </c>
      <c r="AP591" s="2" t="str">
        <f>IF(AM591="3E","3E",IF(OR(COUNT($A591)=0,COUNT(W591)=0),"",IF(AND(Y591&gt;=2,AM591&gt;=2,AN591&gt;=28),"PASS","FAIL")))</f>
        <v/>
      </c>
      <c r="AQ591" s="2" t="str">
        <f>IF(COUNT($A591)=0,"",IF(AP591="3E","3E",IF(AP591="PASS",CONCATENATE(IF(N(D591)&lt;2,"411F,",""),IF(N(G591)&lt;2,"412F,",""),IF(N(J591)&lt;2,"413F,",""),IF(N(M591)&lt;2,"421F,",""),IF(N(P591)&lt;2,"422F,",""),IF(N(S591)&lt;2,"423F,",""),IF(N(AB591)&lt;2,"431F,",""),IF(N(AE591)&lt;2,"432F,",""),IF(N(AH591)&lt;2,"433F,","")),"")))</f>
        <v/>
      </c>
      <c r="AR591" s="6" t="str">
        <f t="shared" si="10"/>
        <v/>
      </c>
    </row>
    <row r="592" spans="1:44" ht="18.95" customHeight="1" x14ac:dyDescent="0.25">
      <c r="A592" s="93" t="str">
        <f>IF(DR!$B594="","",DR!$B594)</f>
        <v/>
      </c>
      <c r="B592" s="5" t="str">
        <f>IF(COUNT($A592)=0,"",IF($A592&lt;&gt;DR!$B594,"ERR",DR!J594))</f>
        <v/>
      </c>
      <c r="C592" s="2" t="str">
        <f>IF(COUNT($A592)=0,"",IF(B592="3E","3E",IF(B592="","I",LOOKUP(B592/D$2,{0,0.4,0.45,0.5,0.55,0.6,0.65,0.7,0.75,0.8,1},{"F","D","C","C+","B-","B","B+","A-","A","A+"}))))</f>
        <v/>
      </c>
      <c r="D592" s="99" t="str">
        <f>IF(COUNT($A592)=0,"",IF(B592="","--",IF(B592="3E","3E",LOOKUP(B592/D$2,{0,0.4,0.45,0.5,0.55,0.6,0.65,0.7,0.75,0.8,1},{0,2,2.25,2.5,2.75,3,3.25,3.5,3.75,4}))))</f>
        <v/>
      </c>
      <c r="E592" s="5" t="str">
        <f>IF(COUNT($A592)=0,"",IF($A592&lt;&gt;DR!$B594,"ERR",DR!R594))</f>
        <v/>
      </c>
      <c r="F592" s="2" t="str">
        <f>IF(COUNT($A592)=0,"",IF(E592="3E","3E",IF(E592="","I",LOOKUP(E592/G$2,{0,0.4,0.45,0.5,0.55,0.6,0.65,0.7,0.75,0.8,1},{"F","D","C","C+","B-","B","B+","A-","A","A+"}))))</f>
        <v/>
      </c>
      <c r="G592" s="99" t="str">
        <f>IF(COUNT($A592)=0,"",IF(E592="","--",IF(E592="3E","3E",LOOKUP(E592/G$2,{0,0.4,0.45,0.5,0.55,0.6,0.65,0.7,0.75,0.8,1},{0,2,2.25,2.5,2.75,3,3.25,3.5,3.75,4}))))</f>
        <v/>
      </c>
      <c r="H592" s="5" t="str">
        <f>IF(COUNT($A592)=0,"",IF($A592&lt;&gt;DR!$B594,"ERR",DR!Z594))</f>
        <v/>
      </c>
      <c r="I592" s="2" t="str">
        <f>IF(COUNT($A592)=0,"",IF(H592="3E","3E",IF(H592="","I",LOOKUP(H592/J$2,{0,0.4,0.45,0.5,0.55,0.6,0.65,0.7,0.75,0.8,1},{"F","D","C","C+","B-","B","B+","A-","A","A+"}))))</f>
        <v/>
      </c>
      <c r="J592" s="99" t="str">
        <f>IF(COUNT($A592)=0,"",IF(H592="","--",IF(H592="3E","3E",LOOKUP(H592/J$2,{0,0.4,0.45,0.5,0.55,0.6,0.65,0.7,0.75,0.8,1},{0,2,2.25,2.5,2.75,3,3.25,3.5,3.75,4}))))</f>
        <v/>
      </c>
      <c r="K592" s="5" t="str">
        <f>IF(COUNT($A592)=0,"",IF($A592&lt;&gt;DR!$B594,"ERR",DR!AH594))</f>
        <v/>
      </c>
      <c r="L592" s="2" t="str">
        <f>IF(COUNT($A592)=0,"",IF(K592="3E","3E",IF(K592="","I",LOOKUP(K592/M$2,{0,0.4,0.45,0.5,0.55,0.6,0.65,0.7,0.75,0.8,1},{"F","D","C","C+","B-","B","B+","A-","A","A+"}))))</f>
        <v/>
      </c>
      <c r="M592" s="99" t="str">
        <f>IF(COUNT($A592)=0,"",IF(K592="","--",IF(K592="3E","3E",LOOKUP(K592/M$2,{0,0.4,0.45,0.5,0.55,0.6,0.65,0.7,0.75,0.8,1},{0,2,2.25,2.5,2.75,3,3.25,3.5,3.75,4}))))</f>
        <v/>
      </c>
      <c r="N592" s="5" t="str">
        <f>IF(COUNT($A592)=0,"",IF($A592&lt;&gt;DR!$B594,"ERR",DR!AP594))</f>
        <v/>
      </c>
      <c r="O592" s="2" t="str">
        <f>IF(COUNT($A592)=0,"",IF(N592="3E","3E",IF(N592="","I",LOOKUP(N592/P$2,{0,0.4,0.45,0.5,0.55,0.6,0.65,0.7,0.75,0.8,1},{"F","D","C","C+","B-","B","B+","A-","A","A+"}))))</f>
        <v/>
      </c>
      <c r="P592" s="99" t="str">
        <f>IF(COUNT($A592)=0,"",IF(N592="","--",IF(N592="3E","3E",LOOKUP(N592/P$2,{0,0.4,0.45,0.5,0.55,0.6,0.65,0.7,0.75,0.8,1},{0,2,2.25,2.5,2.75,3,3.25,3.5,3.75,4}))))</f>
        <v/>
      </c>
      <c r="Q592" s="5" t="str">
        <f>IF(COUNT($A592)=0,"",IF($A592&lt;&gt;DR!$B594,"ERR",DR!AX594))</f>
        <v/>
      </c>
      <c r="R592" s="2" t="str">
        <f>IF(COUNT($A592)=0,"",IF(Q592="3E","3E",IF(Q592="","I",LOOKUP(Q592/S$2,{0,0.4,0.45,0.5,0.55,0.6,0.65,0.7,0.75,0.8,1},{"F","D","C","C+","B-","B","B+","A-","A","A+"}))))</f>
        <v/>
      </c>
      <c r="S592" s="99" t="str">
        <f>IF(COUNT($A592)=0,"",IF(Q592="","--",IF(Q592="3E","3E",LOOKUP(Q592/S$2,{0,0.4,0.45,0.5,0.55,0.6,0.65,0.7,0.75,0.8,1},{0,2,2.25,2.5,2.75,3,3.25,3.5,3.75,4}))))</f>
        <v/>
      </c>
      <c r="T592" s="5" t="str">
        <f>IF(OR(COUNT($A592)=0,DR!BZ594=""),"",IF($A592&lt;&gt;DR!$B594,"ERR",DR!BZ594))</f>
        <v/>
      </c>
      <c r="U592" s="2" t="str">
        <f>IF(COUNT($A592)=0,"",IF(T592="3E","3E",IF(T592="","I",LOOKUP(T592/V$2,{0,0.4,0.45,0.5,0.55,0.6,0.65,0.7,0.75,0.8,1},{"F","D","C","C+","B-","B","B+","A-","A","A+"}))))</f>
        <v/>
      </c>
      <c r="V592" s="99" t="str">
        <f>IF(COUNT($A592)=0,"",IF(T592="","--",IF(T592="3E","3E",LOOKUP(T592/V$2,{0,0.4,0.45,0.5,0.55,0.6,0.65,0.7,0.75,0.8,1},{0,2,2.25,2.5,2.75,3,3.25,3.5,3.75,4}))))</f>
        <v/>
      </c>
      <c r="W592" s="5" t="str">
        <f>IF(COUNT($A592)=0,"",IF($A592&lt;&gt;DR!$B594,"ERR",IF(DR!$A594="IM",DR!CL594,DR!CK594)))</f>
        <v/>
      </c>
      <c r="X592" s="2" t="str">
        <f>IF(COUNT($A592)=0,"",IF(W592="3E","3E",IF(W592="","I",LOOKUP(W592/Y$2,{0,0.4,0.45,0.5,0.55,0.6,0.65,0.7,0.75,0.8,1},{"F","D","C","C+","B-","B","B+","A-","A","A+"}))))</f>
        <v/>
      </c>
      <c r="Y592" s="99" t="str">
        <f>IF(COUNT($A592)=0,"",IF(W592="","--",IF(W592="3E","3E",LOOKUP(W592/Y$2,{0,0.4,0.45,0.5,0.55,0.6,0.65,0.7,0.75,0.8,1},{0,2,2.25,2.5,2.75,3,3.25,3.5,3.75,4}))))</f>
        <v/>
      </c>
      <c r="Z592" s="5" t="str">
        <f>IF(COUNT($A592)=0,"",IF($A592&lt;&gt;DR!$B594,"ERR",DR!BF594))</f>
        <v/>
      </c>
      <c r="AA592" s="2" t="str">
        <f>IF(COUNT($A592)=0,"",IF(Z592="3E","3E",IF(Z592="","I",LOOKUP(Z592/AB$2,{0,0.4,0.45,0.5,0.55,0.6,0.65,0.7,0.75,0.8,1},{"F","D","C","C+","B-","B","B+","A-","A","A+"}))))</f>
        <v/>
      </c>
      <c r="AB592" s="99" t="str">
        <f>IF(COUNT($A592)=0,"",IF(Z592="","--",IF(Z592="3E","3E",LOOKUP(Z592/AB$2,{0,0.4,0.45,0.5,0.55,0.6,0.65,0.7,0.75,0.8,1},{0,2,2.25,2.5,2.75,3,3.25,3.5,3.75,4}))))</f>
        <v/>
      </c>
      <c r="AC592" s="5" t="str">
        <f>IF(COUNT($A592)=0,"",IF($A592&lt;&gt;DR!$B594,"ERR",DR!BG594))</f>
        <v/>
      </c>
      <c r="AD592" s="2" t="str">
        <f>IF(COUNT($A592)=0,"",IF(AC592="3E","3E",IF(AC592="","I",LOOKUP(AC592/AE$2,{0,0.4,0.45,0.5,0.55,0.6,0.65,0.7,0.75,0.8,1},{"F","D","C","C+","B-","B","B+","A-","A","A+"}))))</f>
        <v/>
      </c>
      <c r="AE592" s="99" t="str">
        <f>IF(COUNT($A592)=0,"",IF(AC592="","--",IF(AC592="3E","3E",LOOKUP(AC592/AE$2,{0,0.4,0.45,0.5,0.55,0.6,0.65,0.7,0.75,0.8,1},{0,2,2.25,2.5,2.75,3,3.25,3.5,3.75,4}))))</f>
        <v/>
      </c>
      <c r="AF592" s="5" t="str">
        <f>IF(COUNT($A592)=0,"",IF($A592&lt;&gt;DR!$B594,"ERR",DR!BQ594))</f>
        <v/>
      </c>
      <c r="AG592" s="2" t="str">
        <f>IF(COUNT($A592)=0,"",IF(AF592="3E","3E",IF(AF592="","I",LOOKUP(AF592/AH$2,{0,0.4,0.45,0.5,0.55,0.6,0.65,0.7,0.75,0.8,1},{"F","D","C","C+","B-","B","B+","A-","A","A+"}))))</f>
        <v/>
      </c>
      <c r="AH592" s="99" t="str">
        <f>IF(COUNT($A592)=0,"",IF(AF592="","--",IF(AF592="3E","3E",LOOKUP(AF592/AH$2,{0,0.4,0.45,0.5,0.55,0.6,0.65,0.7,0.75,0.8,1},{0,2,2.25,2.5,2.75,3,3.25,3.5,3.75,4}))))</f>
        <v/>
      </c>
      <c r="AI592" s="5" t="str">
        <f>IF(COUNT($A592)=0,"",IF($A592&lt;&gt;DR!$B594,"ERR",DR!BY594))</f>
        <v/>
      </c>
      <c r="AJ592" s="2" t="str">
        <f>IF(COUNT($A592)=0,"",IF(AI592="3E","3E",IF(AI592="","I",LOOKUP(AI592/AK$2,{0,0.4,0.45,0.5,0.55,0.6,0.65,0.7,0.75,0.8,1},{"F","D","C","C+","B-","B","B+","A-","A","A+"}))))</f>
        <v/>
      </c>
      <c r="AK592" s="103" t="str">
        <f>IF(COUNT($A592)=0,"",IF(AI592="","--",IF(AI592="3E","3E",LOOKUP(AI592/AK$2,{0,0.4,0.45,0.5,0.55,0.6,0.65,0.7,0.75,0.8,1},{0,2,2.25,2.5,2.75,3,3.25,3.5,3.75,4}))))</f>
        <v/>
      </c>
      <c r="AL592" s="94" t="str">
        <f>IFERROR(IF(COUNT($A592)=0,"",IF(COUNT(W592)=0,"--",IF(COUNTIF(B592:AK592,"3E")&gt;0,"3E",SUM(IF(D592&gt;=2,D592*$D$3),IF(G592&gt;=2,G592*$G$3),IF(J592&gt;=2,J592*$J$3),IF(M592&gt;=2,M592*$M$3),IF(P592&gt;=2,P592*$P$3),IF(S592&gt;=2,S592*$S$3),IF(V592&gt;=2,V592*$V$3),IF(Y592&gt;=2,Y592*$Y$3),IF(AB592&gt;=2,AB592*$AB$3),IF(AE592&gt;=2,AE592*$AE$3),IF(AH592&gt;=2,AH592*$AH$3),IF(AK592&gt;=2,AK592*$AK$3))))),"")</f>
        <v/>
      </c>
      <c r="AM592" s="4" t="str">
        <f>IF(COUNT($A592)=0,"",IF(COUNT(W592)=0,"--",IF(COUNTIF(B592:Y592,"3E")&gt;0,"3E",TRUNC(SUM(IF(N(D592)&gt;=2,D$3*D592,0),IF(N(G592)&gt;=2,G$3*G592,0),IF(N(J592)&gt;=2,J$3*J592,0),IF(N(M592)&gt;=2,M$3*M592,0),IF(N(P592)&gt;=2,P$3*P592,0),IF(N(S592)&gt;=2,S$3*S592,0),IF(N(AB592)&gt;=2,AB$3*AB592,0),IF(N(AE592)&gt;=2,AE$3*AE592,0),IF(N(AH592)&gt;=2,AH$3*AH592,0),IF(N(V592)&gt;=2,V$3*V592,0),IF(N(Y592)&gt;=2,Y$3*Y592,0))/TCP,3))))</f>
        <v/>
      </c>
      <c r="AN592" s="2" t="str">
        <f>IFERROR(IF(COUNT($A592)=0,"",IF(COUNT(W592)=0,"--",IF(COUNTIF(B592:AK592,"3E")&gt;0,"3E",SUM(IF(D592&gt;=2,$D$3),IF(G592&gt;=2,$G$3),IF(J592&gt;=2,$J$3),IF(M592&gt;=2,$M$3),IF(P592&gt;=2,$P$3),IF(S592&gt;=2,$S$3),IF(V592&gt;=2,$V$3),IF(Y592&gt;=2,$Y$3),IF(AB592&gt;=2,$AB$3),IF(AE592&gt;=2,$AE$3),IF(AH592&gt;=2,$AH$3),IF(AK592&gt;=2,$AK$3))))),"")</f>
        <v/>
      </c>
      <c r="AO592" s="2" t="str">
        <f>IF(AM592="3E","3E",IF(COUNT($A592)=0,"",IF(COUNT(AK592)=0,"I",LOOKUP(AM592,{0,2,2.25,2.5,2.75,3,3.25,3.5,3.75,4},{"F","D","C","C+","B-","B","B+","A-","A","A+"}))))</f>
        <v/>
      </c>
      <c r="AP592" s="2" t="str">
        <f>IF(AM592="3E","3E",IF(OR(COUNT($A592)=0,COUNT(W592)=0),"",IF(AND(Y592&gt;=2,AM592&gt;=2,AN592&gt;=28),"PASS","FAIL")))</f>
        <v/>
      </c>
      <c r="AQ592" s="2" t="str">
        <f>IF(COUNT($A592)=0,"",IF(AP592="3E","3E",IF(AP592="PASS",CONCATENATE(IF(N(D592)&lt;2,"411F,",""),IF(N(G592)&lt;2,"412F,",""),IF(N(J592)&lt;2,"413F,",""),IF(N(M592)&lt;2,"421F,",""),IF(N(P592)&lt;2,"422F,",""),IF(N(S592)&lt;2,"423F,",""),IF(N(AB592)&lt;2,"431F,",""),IF(N(AE592)&lt;2,"432F,",""),IF(N(AH592)&lt;2,"433F,","")),"")))</f>
        <v/>
      </c>
      <c r="AR592" s="6" t="str">
        <f t="shared" si="10"/>
        <v/>
      </c>
    </row>
    <row r="593" spans="1:44" ht="18.95" customHeight="1" x14ac:dyDescent="0.25">
      <c r="A593" s="93" t="str">
        <f>IF(DR!$B595="","",DR!$B595)</f>
        <v/>
      </c>
      <c r="B593" s="5" t="str">
        <f>IF(COUNT($A593)=0,"",IF($A593&lt;&gt;DR!$B595,"ERR",DR!J595))</f>
        <v/>
      </c>
      <c r="C593" s="2" t="str">
        <f>IF(COUNT($A593)=0,"",IF(B593="3E","3E",IF(B593="","I",LOOKUP(B593/D$2,{0,0.4,0.45,0.5,0.55,0.6,0.65,0.7,0.75,0.8,1},{"F","D","C","C+","B-","B","B+","A-","A","A+"}))))</f>
        <v/>
      </c>
      <c r="D593" s="99" t="str">
        <f>IF(COUNT($A593)=0,"",IF(B593="","--",IF(B593="3E","3E",LOOKUP(B593/D$2,{0,0.4,0.45,0.5,0.55,0.6,0.65,0.7,0.75,0.8,1},{0,2,2.25,2.5,2.75,3,3.25,3.5,3.75,4}))))</f>
        <v/>
      </c>
      <c r="E593" s="5" t="str">
        <f>IF(COUNT($A593)=0,"",IF($A593&lt;&gt;DR!$B595,"ERR",DR!R595))</f>
        <v/>
      </c>
      <c r="F593" s="2" t="str">
        <f>IF(COUNT($A593)=0,"",IF(E593="3E","3E",IF(E593="","I",LOOKUP(E593/G$2,{0,0.4,0.45,0.5,0.55,0.6,0.65,0.7,0.75,0.8,1},{"F","D","C","C+","B-","B","B+","A-","A","A+"}))))</f>
        <v/>
      </c>
      <c r="G593" s="99" t="str">
        <f>IF(COUNT($A593)=0,"",IF(E593="","--",IF(E593="3E","3E",LOOKUP(E593/G$2,{0,0.4,0.45,0.5,0.55,0.6,0.65,0.7,0.75,0.8,1},{0,2,2.25,2.5,2.75,3,3.25,3.5,3.75,4}))))</f>
        <v/>
      </c>
      <c r="H593" s="5" t="str">
        <f>IF(COUNT($A593)=0,"",IF($A593&lt;&gt;DR!$B595,"ERR",DR!Z595))</f>
        <v/>
      </c>
      <c r="I593" s="2" t="str">
        <f>IF(COUNT($A593)=0,"",IF(H593="3E","3E",IF(H593="","I",LOOKUP(H593/J$2,{0,0.4,0.45,0.5,0.55,0.6,0.65,0.7,0.75,0.8,1},{"F","D","C","C+","B-","B","B+","A-","A","A+"}))))</f>
        <v/>
      </c>
      <c r="J593" s="99" t="str">
        <f>IF(COUNT($A593)=0,"",IF(H593="","--",IF(H593="3E","3E",LOOKUP(H593/J$2,{0,0.4,0.45,0.5,0.55,0.6,0.65,0.7,0.75,0.8,1},{0,2,2.25,2.5,2.75,3,3.25,3.5,3.75,4}))))</f>
        <v/>
      </c>
      <c r="K593" s="5" t="str">
        <f>IF(COUNT($A593)=0,"",IF($A593&lt;&gt;DR!$B595,"ERR",DR!AH595))</f>
        <v/>
      </c>
      <c r="L593" s="2" t="str">
        <f>IF(COUNT($A593)=0,"",IF(K593="3E","3E",IF(K593="","I",LOOKUP(K593/M$2,{0,0.4,0.45,0.5,0.55,0.6,0.65,0.7,0.75,0.8,1},{"F","D","C","C+","B-","B","B+","A-","A","A+"}))))</f>
        <v/>
      </c>
      <c r="M593" s="99" t="str">
        <f>IF(COUNT($A593)=0,"",IF(K593="","--",IF(K593="3E","3E",LOOKUP(K593/M$2,{0,0.4,0.45,0.5,0.55,0.6,0.65,0.7,0.75,0.8,1},{0,2,2.25,2.5,2.75,3,3.25,3.5,3.75,4}))))</f>
        <v/>
      </c>
      <c r="N593" s="5" t="str">
        <f>IF(COUNT($A593)=0,"",IF($A593&lt;&gt;DR!$B595,"ERR",DR!AP595))</f>
        <v/>
      </c>
      <c r="O593" s="2" t="str">
        <f>IF(COUNT($A593)=0,"",IF(N593="3E","3E",IF(N593="","I",LOOKUP(N593/P$2,{0,0.4,0.45,0.5,0.55,0.6,0.65,0.7,0.75,0.8,1},{"F","D","C","C+","B-","B","B+","A-","A","A+"}))))</f>
        <v/>
      </c>
      <c r="P593" s="99" t="str">
        <f>IF(COUNT($A593)=0,"",IF(N593="","--",IF(N593="3E","3E",LOOKUP(N593/P$2,{0,0.4,0.45,0.5,0.55,0.6,0.65,0.7,0.75,0.8,1},{0,2,2.25,2.5,2.75,3,3.25,3.5,3.75,4}))))</f>
        <v/>
      </c>
      <c r="Q593" s="5" t="str">
        <f>IF(COUNT($A593)=0,"",IF($A593&lt;&gt;DR!$B595,"ERR",DR!AX595))</f>
        <v/>
      </c>
      <c r="R593" s="2" t="str">
        <f>IF(COUNT($A593)=0,"",IF(Q593="3E","3E",IF(Q593="","I",LOOKUP(Q593/S$2,{0,0.4,0.45,0.5,0.55,0.6,0.65,0.7,0.75,0.8,1},{"F","D","C","C+","B-","B","B+","A-","A","A+"}))))</f>
        <v/>
      </c>
      <c r="S593" s="99" t="str">
        <f>IF(COUNT($A593)=0,"",IF(Q593="","--",IF(Q593="3E","3E",LOOKUP(Q593/S$2,{0,0.4,0.45,0.5,0.55,0.6,0.65,0.7,0.75,0.8,1},{0,2,2.25,2.5,2.75,3,3.25,3.5,3.75,4}))))</f>
        <v/>
      </c>
      <c r="T593" s="5" t="str">
        <f>IF(OR(COUNT($A593)=0,DR!BZ595=""),"",IF($A593&lt;&gt;DR!$B595,"ERR",DR!BZ595))</f>
        <v/>
      </c>
      <c r="U593" s="2" t="str">
        <f>IF(COUNT($A593)=0,"",IF(T593="3E","3E",IF(T593="","I",LOOKUP(T593/V$2,{0,0.4,0.45,0.5,0.55,0.6,0.65,0.7,0.75,0.8,1},{"F","D","C","C+","B-","B","B+","A-","A","A+"}))))</f>
        <v/>
      </c>
      <c r="V593" s="99" t="str">
        <f>IF(COUNT($A593)=0,"",IF(T593="","--",IF(T593="3E","3E",LOOKUP(T593/V$2,{0,0.4,0.45,0.5,0.55,0.6,0.65,0.7,0.75,0.8,1},{0,2,2.25,2.5,2.75,3,3.25,3.5,3.75,4}))))</f>
        <v/>
      </c>
      <c r="W593" s="5" t="str">
        <f>IF(COUNT($A593)=0,"",IF($A593&lt;&gt;DR!$B595,"ERR",IF(DR!$A595="IM",DR!CL595,DR!CK595)))</f>
        <v/>
      </c>
      <c r="X593" s="2" t="str">
        <f>IF(COUNT($A593)=0,"",IF(W593="3E","3E",IF(W593="","I",LOOKUP(W593/Y$2,{0,0.4,0.45,0.5,0.55,0.6,0.65,0.7,0.75,0.8,1},{"F","D","C","C+","B-","B","B+","A-","A","A+"}))))</f>
        <v/>
      </c>
      <c r="Y593" s="99" t="str">
        <f>IF(COUNT($A593)=0,"",IF(W593="","--",IF(W593="3E","3E",LOOKUP(W593/Y$2,{0,0.4,0.45,0.5,0.55,0.6,0.65,0.7,0.75,0.8,1},{0,2,2.25,2.5,2.75,3,3.25,3.5,3.75,4}))))</f>
        <v/>
      </c>
      <c r="Z593" s="5" t="str">
        <f>IF(COUNT($A593)=0,"",IF($A593&lt;&gt;DR!$B595,"ERR",DR!BF595))</f>
        <v/>
      </c>
      <c r="AA593" s="2" t="str">
        <f>IF(COUNT($A593)=0,"",IF(Z593="3E","3E",IF(Z593="","I",LOOKUP(Z593/AB$2,{0,0.4,0.45,0.5,0.55,0.6,0.65,0.7,0.75,0.8,1},{"F","D","C","C+","B-","B","B+","A-","A","A+"}))))</f>
        <v/>
      </c>
      <c r="AB593" s="99" t="str">
        <f>IF(COUNT($A593)=0,"",IF(Z593="","--",IF(Z593="3E","3E",LOOKUP(Z593/AB$2,{0,0.4,0.45,0.5,0.55,0.6,0.65,0.7,0.75,0.8,1},{0,2,2.25,2.5,2.75,3,3.25,3.5,3.75,4}))))</f>
        <v/>
      </c>
      <c r="AC593" s="5" t="str">
        <f>IF(COUNT($A593)=0,"",IF($A593&lt;&gt;DR!$B595,"ERR",DR!BG595))</f>
        <v/>
      </c>
      <c r="AD593" s="2" t="str">
        <f>IF(COUNT($A593)=0,"",IF(AC593="3E","3E",IF(AC593="","I",LOOKUP(AC593/AE$2,{0,0.4,0.45,0.5,0.55,0.6,0.65,0.7,0.75,0.8,1},{"F","D","C","C+","B-","B","B+","A-","A","A+"}))))</f>
        <v/>
      </c>
      <c r="AE593" s="99" t="str">
        <f>IF(COUNT($A593)=0,"",IF(AC593="","--",IF(AC593="3E","3E",LOOKUP(AC593/AE$2,{0,0.4,0.45,0.5,0.55,0.6,0.65,0.7,0.75,0.8,1},{0,2,2.25,2.5,2.75,3,3.25,3.5,3.75,4}))))</f>
        <v/>
      </c>
      <c r="AF593" s="5" t="str">
        <f>IF(COUNT($A593)=0,"",IF($A593&lt;&gt;DR!$B595,"ERR",DR!BQ595))</f>
        <v/>
      </c>
      <c r="AG593" s="2" t="str">
        <f>IF(COUNT($A593)=0,"",IF(AF593="3E","3E",IF(AF593="","I",LOOKUP(AF593/AH$2,{0,0.4,0.45,0.5,0.55,0.6,0.65,0.7,0.75,0.8,1},{"F","D","C","C+","B-","B","B+","A-","A","A+"}))))</f>
        <v/>
      </c>
      <c r="AH593" s="99" t="str">
        <f>IF(COUNT($A593)=0,"",IF(AF593="","--",IF(AF593="3E","3E",LOOKUP(AF593/AH$2,{0,0.4,0.45,0.5,0.55,0.6,0.65,0.7,0.75,0.8,1},{0,2,2.25,2.5,2.75,3,3.25,3.5,3.75,4}))))</f>
        <v/>
      </c>
      <c r="AI593" s="5" t="str">
        <f>IF(COUNT($A593)=0,"",IF($A593&lt;&gt;DR!$B595,"ERR",DR!BY595))</f>
        <v/>
      </c>
      <c r="AJ593" s="2" t="str">
        <f>IF(COUNT($A593)=0,"",IF(AI593="3E","3E",IF(AI593="","I",LOOKUP(AI593/AK$2,{0,0.4,0.45,0.5,0.55,0.6,0.65,0.7,0.75,0.8,1},{"F","D","C","C+","B-","B","B+","A-","A","A+"}))))</f>
        <v/>
      </c>
      <c r="AK593" s="103" t="str">
        <f>IF(COUNT($A593)=0,"",IF(AI593="","--",IF(AI593="3E","3E",LOOKUP(AI593/AK$2,{0,0.4,0.45,0.5,0.55,0.6,0.65,0.7,0.75,0.8,1},{0,2,2.25,2.5,2.75,3,3.25,3.5,3.75,4}))))</f>
        <v/>
      </c>
      <c r="AL593" s="94" t="str">
        <f>IFERROR(IF(COUNT($A593)=0,"",IF(COUNT(W593)=0,"--",IF(COUNTIF(B593:AK593,"3E")&gt;0,"3E",SUM(IF(D593&gt;=2,D593*$D$3),IF(G593&gt;=2,G593*$G$3),IF(J593&gt;=2,J593*$J$3),IF(M593&gt;=2,M593*$M$3),IF(P593&gt;=2,P593*$P$3),IF(S593&gt;=2,S593*$S$3),IF(V593&gt;=2,V593*$V$3),IF(Y593&gt;=2,Y593*$Y$3),IF(AB593&gt;=2,AB593*$AB$3),IF(AE593&gt;=2,AE593*$AE$3),IF(AH593&gt;=2,AH593*$AH$3),IF(AK593&gt;=2,AK593*$AK$3))))),"")</f>
        <v/>
      </c>
      <c r="AM593" s="4" t="str">
        <f>IF(COUNT($A593)=0,"",IF(COUNT(W593)=0,"--",IF(COUNTIF(B593:Y593,"3E")&gt;0,"3E",TRUNC(SUM(IF(N(D593)&gt;=2,D$3*D593,0),IF(N(G593)&gt;=2,G$3*G593,0),IF(N(J593)&gt;=2,J$3*J593,0),IF(N(M593)&gt;=2,M$3*M593,0),IF(N(P593)&gt;=2,P$3*P593,0),IF(N(S593)&gt;=2,S$3*S593,0),IF(N(AB593)&gt;=2,AB$3*AB593,0),IF(N(AE593)&gt;=2,AE$3*AE593,0),IF(N(AH593)&gt;=2,AH$3*AH593,0),IF(N(V593)&gt;=2,V$3*V593,0),IF(N(Y593)&gt;=2,Y$3*Y593,0))/TCP,3))))</f>
        <v/>
      </c>
      <c r="AN593" s="2" t="str">
        <f>IFERROR(IF(COUNT($A593)=0,"",IF(COUNT(W593)=0,"--",IF(COUNTIF(B593:AK593,"3E")&gt;0,"3E",SUM(IF(D593&gt;=2,$D$3),IF(G593&gt;=2,$G$3),IF(J593&gt;=2,$J$3),IF(M593&gt;=2,$M$3),IF(P593&gt;=2,$P$3),IF(S593&gt;=2,$S$3),IF(V593&gt;=2,$V$3),IF(Y593&gt;=2,$Y$3),IF(AB593&gt;=2,$AB$3),IF(AE593&gt;=2,$AE$3),IF(AH593&gt;=2,$AH$3),IF(AK593&gt;=2,$AK$3))))),"")</f>
        <v/>
      </c>
      <c r="AO593" s="2" t="str">
        <f>IF(AM593="3E","3E",IF(COUNT($A593)=0,"",IF(COUNT(AK593)=0,"I",LOOKUP(AM593,{0,2,2.25,2.5,2.75,3,3.25,3.5,3.75,4},{"F","D","C","C+","B-","B","B+","A-","A","A+"}))))</f>
        <v/>
      </c>
      <c r="AP593" s="2" t="str">
        <f>IF(AM593="3E","3E",IF(OR(COUNT($A593)=0,COUNT(W593)=0),"",IF(AND(Y593&gt;=2,AM593&gt;=2,AN593&gt;=28),"PASS","FAIL")))</f>
        <v/>
      </c>
      <c r="AQ593" s="2" t="str">
        <f>IF(COUNT($A593)=0,"",IF(AP593="3E","3E",IF(AP593="PASS",CONCATENATE(IF(N(D593)&lt;2,"411F,",""),IF(N(G593)&lt;2,"412F,",""),IF(N(J593)&lt;2,"413F,",""),IF(N(M593)&lt;2,"421F,",""),IF(N(P593)&lt;2,"422F,",""),IF(N(S593)&lt;2,"423F,",""),IF(N(AB593)&lt;2,"431F,",""),IF(N(AE593)&lt;2,"432F,",""),IF(N(AH593)&lt;2,"433F,","")),"")))</f>
        <v/>
      </c>
      <c r="AR593" s="6" t="str">
        <f t="shared" si="10"/>
        <v/>
      </c>
    </row>
    <row r="594" spans="1:44" ht="18.95" customHeight="1" x14ac:dyDescent="0.25">
      <c r="A594" s="93" t="str">
        <f>IF(DR!$B596="","",DR!$B596)</f>
        <v/>
      </c>
      <c r="B594" s="5" t="str">
        <f>IF(COUNT($A594)=0,"",IF($A594&lt;&gt;DR!$B596,"ERR",DR!J596))</f>
        <v/>
      </c>
      <c r="C594" s="2" t="str">
        <f>IF(COUNT($A594)=0,"",IF(B594="3E","3E",IF(B594="","I",LOOKUP(B594/D$2,{0,0.4,0.45,0.5,0.55,0.6,0.65,0.7,0.75,0.8,1},{"F","D","C","C+","B-","B","B+","A-","A","A+"}))))</f>
        <v/>
      </c>
      <c r="D594" s="99" t="str">
        <f>IF(COUNT($A594)=0,"",IF(B594="","--",IF(B594="3E","3E",LOOKUP(B594/D$2,{0,0.4,0.45,0.5,0.55,0.6,0.65,0.7,0.75,0.8,1},{0,2,2.25,2.5,2.75,3,3.25,3.5,3.75,4}))))</f>
        <v/>
      </c>
      <c r="E594" s="5" t="str">
        <f>IF(COUNT($A594)=0,"",IF($A594&lt;&gt;DR!$B596,"ERR",DR!R596))</f>
        <v/>
      </c>
      <c r="F594" s="2" t="str">
        <f>IF(COUNT($A594)=0,"",IF(E594="3E","3E",IF(E594="","I",LOOKUP(E594/G$2,{0,0.4,0.45,0.5,0.55,0.6,0.65,0.7,0.75,0.8,1},{"F","D","C","C+","B-","B","B+","A-","A","A+"}))))</f>
        <v/>
      </c>
      <c r="G594" s="99" t="str">
        <f>IF(COUNT($A594)=0,"",IF(E594="","--",IF(E594="3E","3E",LOOKUP(E594/G$2,{0,0.4,0.45,0.5,0.55,0.6,0.65,0.7,0.75,0.8,1},{0,2,2.25,2.5,2.75,3,3.25,3.5,3.75,4}))))</f>
        <v/>
      </c>
      <c r="H594" s="5" t="str">
        <f>IF(COUNT($A594)=0,"",IF($A594&lt;&gt;DR!$B596,"ERR",DR!Z596))</f>
        <v/>
      </c>
      <c r="I594" s="2" t="str">
        <f>IF(COUNT($A594)=0,"",IF(H594="3E","3E",IF(H594="","I",LOOKUP(H594/J$2,{0,0.4,0.45,0.5,0.55,0.6,0.65,0.7,0.75,0.8,1},{"F","D","C","C+","B-","B","B+","A-","A","A+"}))))</f>
        <v/>
      </c>
      <c r="J594" s="99" t="str">
        <f>IF(COUNT($A594)=0,"",IF(H594="","--",IF(H594="3E","3E",LOOKUP(H594/J$2,{0,0.4,0.45,0.5,0.55,0.6,0.65,0.7,0.75,0.8,1},{0,2,2.25,2.5,2.75,3,3.25,3.5,3.75,4}))))</f>
        <v/>
      </c>
      <c r="K594" s="5" t="str">
        <f>IF(COUNT($A594)=0,"",IF($A594&lt;&gt;DR!$B596,"ERR",DR!AH596))</f>
        <v/>
      </c>
      <c r="L594" s="2" t="str">
        <f>IF(COUNT($A594)=0,"",IF(K594="3E","3E",IF(K594="","I",LOOKUP(K594/M$2,{0,0.4,0.45,0.5,0.55,0.6,0.65,0.7,0.75,0.8,1},{"F","D","C","C+","B-","B","B+","A-","A","A+"}))))</f>
        <v/>
      </c>
      <c r="M594" s="99" t="str">
        <f>IF(COUNT($A594)=0,"",IF(K594="","--",IF(K594="3E","3E",LOOKUP(K594/M$2,{0,0.4,0.45,0.5,0.55,0.6,0.65,0.7,0.75,0.8,1},{0,2,2.25,2.5,2.75,3,3.25,3.5,3.75,4}))))</f>
        <v/>
      </c>
      <c r="N594" s="5" t="str">
        <f>IF(COUNT($A594)=0,"",IF($A594&lt;&gt;DR!$B596,"ERR",DR!AP596))</f>
        <v/>
      </c>
      <c r="O594" s="2" t="str">
        <f>IF(COUNT($A594)=0,"",IF(N594="3E","3E",IF(N594="","I",LOOKUP(N594/P$2,{0,0.4,0.45,0.5,0.55,0.6,0.65,0.7,0.75,0.8,1},{"F","D","C","C+","B-","B","B+","A-","A","A+"}))))</f>
        <v/>
      </c>
      <c r="P594" s="99" t="str">
        <f>IF(COUNT($A594)=0,"",IF(N594="","--",IF(N594="3E","3E",LOOKUP(N594/P$2,{0,0.4,0.45,0.5,0.55,0.6,0.65,0.7,0.75,0.8,1},{0,2,2.25,2.5,2.75,3,3.25,3.5,3.75,4}))))</f>
        <v/>
      </c>
      <c r="Q594" s="5" t="str">
        <f>IF(COUNT($A594)=0,"",IF($A594&lt;&gt;DR!$B596,"ERR",DR!AX596))</f>
        <v/>
      </c>
      <c r="R594" s="2" t="str">
        <f>IF(COUNT($A594)=0,"",IF(Q594="3E","3E",IF(Q594="","I",LOOKUP(Q594/S$2,{0,0.4,0.45,0.5,0.55,0.6,0.65,0.7,0.75,0.8,1},{"F","D","C","C+","B-","B","B+","A-","A","A+"}))))</f>
        <v/>
      </c>
      <c r="S594" s="99" t="str">
        <f>IF(COUNT($A594)=0,"",IF(Q594="","--",IF(Q594="3E","3E",LOOKUP(Q594/S$2,{0,0.4,0.45,0.5,0.55,0.6,0.65,0.7,0.75,0.8,1},{0,2,2.25,2.5,2.75,3,3.25,3.5,3.75,4}))))</f>
        <v/>
      </c>
      <c r="T594" s="5" t="str">
        <f>IF(OR(COUNT($A594)=0,DR!BZ596=""),"",IF($A594&lt;&gt;DR!$B596,"ERR",DR!BZ596))</f>
        <v/>
      </c>
      <c r="U594" s="2" t="str">
        <f>IF(COUNT($A594)=0,"",IF(T594="3E","3E",IF(T594="","I",LOOKUP(T594/V$2,{0,0.4,0.45,0.5,0.55,0.6,0.65,0.7,0.75,0.8,1},{"F","D","C","C+","B-","B","B+","A-","A","A+"}))))</f>
        <v/>
      </c>
      <c r="V594" s="99" t="str">
        <f>IF(COUNT($A594)=0,"",IF(T594="","--",IF(T594="3E","3E",LOOKUP(T594/V$2,{0,0.4,0.45,0.5,0.55,0.6,0.65,0.7,0.75,0.8,1},{0,2,2.25,2.5,2.75,3,3.25,3.5,3.75,4}))))</f>
        <v/>
      </c>
      <c r="W594" s="5" t="str">
        <f>IF(COUNT($A594)=0,"",IF($A594&lt;&gt;DR!$B596,"ERR",IF(DR!$A596="IM",DR!CL596,DR!CK596)))</f>
        <v/>
      </c>
      <c r="X594" s="2" t="str">
        <f>IF(COUNT($A594)=0,"",IF(W594="3E","3E",IF(W594="","I",LOOKUP(W594/Y$2,{0,0.4,0.45,0.5,0.55,0.6,0.65,0.7,0.75,0.8,1},{"F","D","C","C+","B-","B","B+","A-","A","A+"}))))</f>
        <v/>
      </c>
      <c r="Y594" s="99" t="str">
        <f>IF(COUNT($A594)=0,"",IF(W594="","--",IF(W594="3E","3E",LOOKUP(W594/Y$2,{0,0.4,0.45,0.5,0.55,0.6,0.65,0.7,0.75,0.8,1},{0,2,2.25,2.5,2.75,3,3.25,3.5,3.75,4}))))</f>
        <v/>
      </c>
      <c r="Z594" s="5" t="str">
        <f>IF(COUNT($A594)=0,"",IF($A594&lt;&gt;DR!$B596,"ERR",DR!BF596))</f>
        <v/>
      </c>
      <c r="AA594" s="2" t="str">
        <f>IF(COUNT($A594)=0,"",IF(Z594="3E","3E",IF(Z594="","I",LOOKUP(Z594/AB$2,{0,0.4,0.45,0.5,0.55,0.6,0.65,0.7,0.75,0.8,1},{"F","D","C","C+","B-","B","B+","A-","A","A+"}))))</f>
        <v/>
      </c>
      <c r="AB594" s="99" t="str">
        <f>IF(COUNT($A594)=0,"",IF(Z594="","--",IF(Z594="3E","3E",LOOKUP(Z594/AB$2,{0,0.4,0.45,0.5,0.55,0.6,0.65,0.7,0.75,0.8,1},{0,2,2.25,2.5,2.75,3,3.25,3.5,3.75,4}))))</f>
        <v/>
      </c>
      <c r="AC594" s="5" t="str">
        <f>IF(COUNT($A594)=0,"",IF($A594&lt;&gt;DR!$B596,"ERR",DR!BG596))</f>
        <v/>
      </c>
      <c r="AD594" s="2" t="str">
        <f>IF(COUNT($A594)=0,"",IF(AC594="3E","3E",IF(AC594="","I",LOOKUP(AC594/AE$2,{0,0.4,0.45,0.5,0.55,0.6,0.65,0.7,0.75,0.8,1},{"F","D","C","C+","B-","B","B+","A-","A","A+"}))))</f>
        <v/>
      </c>
      <c r="AE594" s="99" t="str">
        <f>IF(COUNT($A594)=0,"",IF(AC594="","--",IF(AC594="3E","3E",LOOKUP(AC594/AE$2,{0,0.4,0.45,0.5,0.55,0.6,0.65,0.7,0.75,0.8,1},{0,2,2.25,2.5,2.75,3,3.25,3.5,3.75,4}))))</f>
        <v/>
      </c>
      <c r="AF594" s="5" t="str">
        <f>IF(COUNT($A594)=0,"",IF($A594&lt;&gt;DR!$B596,"ERR",DR!BQ596))</f>
        <v/>
      </c>
      <c r="AG594" s="2" t="str">
        <f>IF(COUNT($A594)=0,"",IF(AF594="3E","3E",IF(AF594="","I",LOOKUP(AF594/AH$2,{0,0.4,0.45,0.5,0.55,0.6,0.65,0.7,0.75,0.8,1},{"F","D","C","C+","B-","B","B+","A-","A","A+"}))))</f>
        <v/>
      </c>
      <c r="AH594" s="99" t="str">
        <f>IF(COUNT($A594)=0,"",IF(AF594="","--",IF(AF594="3E","3E",LOOKUP(AF594/AH$2,{0,0.4,0.45,0.5,0.55,0.6,0.65,0.7,0.75,0.8,1},{0,2,2.25,2.5,2.75,3,3.25,3.5,3.75,4}))))</f>
        <v/>
      </c>
      <c r="AI594" s="5" t="str">
        <f>IF(COUNT($A594)=0,"",IF($A594&lt;&gt;DR!$B596,"ERR",DR!BY596))</f>
        <v/>
      </c>
      <c r="AJ594" s="2" t="str">
        <f>IF(COUNT($A594)=0,"",IF(AI594="3E","3E",IF(AI594="","I",LOOKUP(AI594/AK$2,{0,0.4,0.45,0.5,0.55,0.6,0.65,0.7,0.75,0.8,1},{"F","D","C","C+","B-","B","B+","A-","A","A+"}))))</f>
        <v/>
      </c>
      <c r="AK594" s="103" t="str">
        <f>IF(COUNT($A594)=0,"",IF(AI594="","--",IF(AI594="3E","3E",LOOKUP(AI594/AK$2,{0,0.4,0.45,0.5,0.55,0.6,0.65,0.7,0.75,0.8,1},{0,2,2.25,2.5,2.75,3,3.25,3.5,3.75,4}))))</f>
        <v/>
      </c>
      <c r="AL594" s="94" t="str">
        <f>IFERROR(IF(COUNT($A594)=0,"",IF(COUNT(W594)=0,"--",IF(COUNTIF(B594:AK594,"3E")&gt;0,"3E",SUM(IF(D594&gt;=2,D594*$D$3),IF(G594&gt;=2,G594*$G$3),IF(J594&gt;=2,J594*$J$3),IF(M594&gt;=2,M594*$M$3),IF(P594&gt;=2,P594*$P$3),IF(S594&gt;=2,S594*$S$3),IF(V594&gt;=2,V594*$V$3),IF(Y594&gt;=2,Y594*$Y$3),IF(AB594&gt;=2,AB594*$AB$3),IF(AE594&gt;=2,AE594*$AE$3),IF(AH594&gt;=2,AH594*$AH$3),IF(AK594&gt;=2,AK594*$AK$3))))),"")</f>
        <v/>
      </c>
      <c r="AM594" s="4" t="str">
        <f>IF(COUNT($A594)=0,"",IF(COUNT(W594)=0,"--",IF(COUNTIF(B594:Y594,"3E")&gt;0,"3E",TRUNC(SUM(IF(N(D594)&gt;=2,D$3*D594,0),IF(N(G594)&gt;=2,G$3*G594,0),IF(N(J594)&gt;=2,J$3*J594,0),IF(N(M594)&gt;=2,M$3*M594,0),IF(N(P594)&gt;=2,P$3*P594,0),IF(N(S594)&gt;=2,S$3*S594,0),IF(N(AB594)&gt;=2,AB$3*AB594,0),IF(N(AE594)&gt;=2,AE$3*AE594,0),IF(N(AH594)&gt;=2,AH$3*AH594,0),IF(N(V594)&gt;=2,V$3*V594,0),IF(N(Y594)&gt;=2,Y$3*Y594,0))/TCP,3))))</f>
        <v/>
      </c>
      <c r="AN594" s="2" t="str">
        <f>IFERROR(IF(COUNT($A594)=0,"",IF(COUNT(W594)=0,"--",IF(COUNTIF(B594:AK594,"3E")&gt;0,"3E",SUM(IF(D594&gt;=2,$D$3),IF(G594&gt;=2,$G$3),IF(J594&gt;=2,$J$3),IF(M594&gt;=2,$M$3),IF(P594&gt;=2,$P$3),IF(S594&gt;=2,$S$3),IF(V594&gt;=2,$V$3),IF(Y594&gt;=2,$Y$3),IF(AB594&gt;=2,$AB$3),IF(AE594&gt;=2,$AE$3),IF(AH594&gt;=2,$AH$3),IF(AK594&gt;=2,$AK$3))))),"")</f>
        <v/>
      </c>
      <c r="AO594" s="2" t="str">
        <f>IF(AM594="3E","3E",IF(COUNT($A594)=0,"",IF(COUNT(AK594)=0,"I",LOOKUP(AM594,{0,2,2.25,2.5,2.75,3,3.25,3.5,3.75,4},{"F","D","C","C+","B-","B","B+","A-","A","A+"}))))</f>
        <v/>
      </c>
      <c r="AP594" s="2" t="str">
        <f>IF(AM594="3E","3E",IF(OR(COUNT($A594)=0,COUNT(W594)=0),"",IF(AND(Y594&gt;=2,AM594&gt;=2,AN594&gt;=28),"PASS","FAIL")))</f>
        <v/>
      </c>
      <c r="AQ594" s="2" t="str">
        <f>IF(COUNT($A594)=0,"",IF(AP594="3E","3E",IF(AP594="PASS",CONCATENATE(IF(N(D594)&lt;2,"411F,",""),IF(N(G594)&lt;2,"412F,",""),IF(N(J594)&lt;2,"413F,",""),IF(N(M594)&lt;2,"421F,",""),IF(N(P594)&lt;2,"422F,",""),IF(N(S594)&lt;2,"423F,",""),IF(N(AB594)&lt;2,"431F,",""),IF(N(AE594)&lt;2,"432F,",""),IF(N(AH594)&lt;2,"433F,","")),"")))</f>
        <v/>
      </c>
      <c r="AR594" s="6" t="str">
        <f t="shared" si="10"/>
        <v/>
      </c>
    </row>
    <row r="595" spans="1:44" ht="18.95" customHeight="1" x14ac:dyDescent="0.25">
      <c r="A595" s="93" t="str">
        <f>IF(DR!$B597="","",DR!$B597)</f>
        <v/>
      </c>
      <c r="B595" s="5" t="str">
        <f>IF(COUNT($A595)=0,"",IF($A595&lt;&gt;DR!$B597,"ERR",DR!J597))</f>
        <v/>
      </c>
      <c r="C595" s="2" t="str">
        <f>IF(COUNT($A595)=0,"",IF(B595="3E","3E",IF(B595="","I",LOOKUP(B595/D$2,{0,0.4,0.45,0.5,0.55,0.6,0.65,0.7,0.75,0.8,1},{"F","D","C","C+","B-","B","B+","A-","A","A+"}))))</f>
        <v/>
      </c>
      <c r="D595" s="99" t="str">
        <f>IF(COUNT($A595)=0,"",IF(B595="","--",IF(B595="3E","3E",LOOKUP(B595/D$2,{0,0.4,0.45,0.5,0.55,0.6,0.65,0.7,0.75,0.8,1},{0,2,2.25,2.5,2.75,3,3.25,3.5,3.75,4}))))</f>
        <v/>
      </c>
      <c r="E595" s="5" t="str">
        <f>IF(COUNT($A595)=0,"",IF($A595&lt;&gt;DR!$B597,"ERR",DR!R597))</f>
        <v/>
      </c>
      <c r="F595" s="2" t="str">
        <f>IF(COUNT($A595)=0,"",IF(E595="3E","3E",IF(E595="","I",LOOKUP(E595/G$2,{0,0.4,0.45,0.5,0.55,0.6,0.65,0.7,0.75,0.8,1},{"F","D","C","C+","B-","B","B+","A-","A","A+"}))))</f>
        <v/>
      </c>
      <c r="G595" s="99" t="str">
        <f>IF(COUNT($A595)=0,"",IF(E595="","--",IF(E595="3E","3E",LOOKUP(E595/G$2,{0,0.4,0.45,0.5,0.55,0.6,0.65,0.7,0.75,0.8,1},{0,2,2.25,2.5,2.75,3,3.25,3.5,3.75,4}))))</f>
        <v/>
      </c>
      <c r="H595" s="5" t="str">
        <f>IF(COUNT($A595)=0,"",IF($A595&lt;&gt;DR!$B597,"ERR",DR!Z597))</f>
        <v/>
      </c>
      <c r="I595" s="2" t="str">
        <f>IF(COUNT($A595)=0,"",IF(H595="3E","3E",IF(H595="","I",LOOKUP(H595/J$2,{0,0.4,0.45,0.5,0.55,0.6,0.65,0.7,0.75,0.8,1},{"F","D","C","C+","B-","B","B+","A-","A","A+"}))))</f>
        <v/>
      </c>
      <c r="J595" s="99" t="str">
        <f>IF(COUNT($A595)=0,"",IF(H595="","--",IF(H595="3E","3E",LOOKUP(H595/J$2,{0,0.4,0.45,0.5,0.55,0.6,0.65,0.7,0.75,0.8,1},{0,2,2.25,2.5,2.75,3,3.25,3.5,3.75,4}))))</f>
        <v/>
      </c>
      <c r="K595" s="5" t="str">
        <f>IF(COUNT($A595)=0,"",IF($A595&lt;&gt;DR!$B597,"ERR",DR!AH597))</f>
        <v/>
      </c>
      <c r="L595" s="2" t="str">
        <f>IF(COUNT($A595)=0,"",IF(K595="3E","3E",IF(K595="","I",LOOKUP(K595/M$2,{0,0.4,0.45,0.5,0.55,0.6,0.65,0.7,0.75,0.8,1},{"F","D","C","C+","B-","B","B+","A-","A","A+"}))))</f>
        <v/>
      </c>
      <c r="M595" s="99" t="str">
        <f>IF(COUNT($A595)=0,"",IF(K595="","--",IF(K595="3E","3E",LOOKUP(K595/M$2,{0,0.4,0.45,0.5,0.55,0.6,0.65,0.7,0.75,0.8,1},{0,2,2.25,2.5,2.75,3,3.25,3.5,3.75,4}))))</f>
        <v/>
      </c>
      <c r="N595" s="5" t="str">
        <f>IF(COUNT($A595)=0,"",IF($A595&lt;&gt;DR!$B597,"ERR",DR!AP597))</f>
        <v/>
      </c>
      <c r="O595" s="2" t="str">
        <f>IF(COUNT($A595)=0,"",IF(N595="3E","3E",IF(N595="","I",LOOKUP(N595/P$2,{0,0.4,0.45,0.5,0.55,0.6,0.65,0.7,0.75,0.8,1},{"F","D","C","C+","B-","B","B+","A-","A","A+"}))))</f>
        <v/>
      </c>
      <c r="P595" s="99" t="str">
        <f>IF(COUNT($A595)=0,"",IF(N595="","--",IF(N595="3E","3E",LOOKUP(N595/P$2,{0,0.4,0.45,0.5,0.55,0.6,0.65,0.7,0.75,0.8,1},{0,2,2.25,2.5,2.75,3,3.25,3.5,3.75,4}))))</f>
        <v/>
      </c>
      <c r="Q595" s="5" t="str">
        <f>IF(COUNT($A595)=0,"",IF($A595&lt;&gt;DR!$B597,"ERR",DR!AX597))</f>
        <v/>
      </c>
      <c r="R595" s="2" t="str">
        <f>IF(COUNT($A595)=0,"",IF(Q595="3E","3E",IF(Q595="","I",LOOKUP(Q595/S$2,{0,0.4,0.45,0.5,0.55,0.6,0.65,0.7,0.75,0.8,1},{"F","D","C","C+","B-","B","B+","A-","A","A+"}))))</f>
        <v/>
      </c>
      <c r="S595" s="99" t="str">
        <f>IF(COUNT($A595)=0,"",IF(Q595="","--",IF(Q595="3E","3E",LOOKUP(Q595/S$2,{0,0.4,0.45,0.5,0.55,0.6,0.65,0.7,0.75,0.8,1},{0,2,2.25,2.5,2.75,3,3.25,3.5,3.75,4}))))</f>
        <v/>
      </c>
      <c r="T595" s="5" t="str">
        <f>IF(OR(COUNT($A595)=0,DR!BZ597=""),"",IF($A595&lt;&gt;DR!$B597,"ERR",DR!BZ597))</f>
        <v/>
      </c>
      <c r="U595" s="2" t="str">
        <f>IF(COUNT($A595)=0,"",IF(T595="3E","3E",IF(T595="","I",LOOKUP(T595/V$2,{0,0.4,0.45,0.5,0.55,0.6,0.65,0.7,0.75,0.8,1},{"F","D","C","C+","B-","B","B+","A-","A","A+"}))))</f>
        <v/>
      </c>
      <c r="V595" s="99" t="str">
        <f>IF(COUNT($A595)=0,"",IF(T595="","--",IF(T595="3E","3E",LOOKUP(T595/V$2,{0,0.4,0.45,0.5,0.55,0.6,0.65,0.7,0.75,0.8,1},{0,2,2.25,2.5,2.75,3,3.25,3.5,3.75,4}))))</f>
        <v/>
      </c>
      <c r="W595" s="5" t="str">
        <f>IF(COUNT($A595)=0,"",IF($A595&lt;&gt;DR!$B597,"ERR",IF(DR!$A597="IM",DR!CL597,DR!CK597)))</f>
        <v/>
      </c>
      <c r="X595" s="2" t="str">
        <f>IF(COUNT($A595)=0,"",IF(W595="3E","3E",IF(W595="","I",LOOKUP(W595/Y$2,{0,0.4,0.45,0.5,0.55,0.6,0.65,0.7,0.75,0.8,1},{"F","D","C","C+","B-","B","B+","A-","A","A+"}))))</f>
        <v/>
      </c>
      <c r="Y595" s="99" t="str">
        <f>IF(COUNT($A595)=0,"",IF(W595="","--",IF(W595="3E","3E",LOOKUP(W595/Y$2,{0,0.4,0.45,0.5,0.55,0.6,0.65,0.7,0.75,0.8,1},{0,2,2.25,2.5,2.75,3,3.25,3.5,3.75,4}))))</f>
        <v/>
      </c>
      <c r="Z595" s="5" t="str">
        <f>IF(COUNT($A595)=0,"",IF($A595&lt;&gt;DR!$B597,"ERR",DR!BF597))</f>
        <v/>
      </c>
      <c r="AA595" s="2" t="str">
        <f>IF(COUNT($A595)=0,"",IF(Z595="3E","3E",IF(Z595="","I",LOOKUP(Z595/AB$2,{0,0.4,0.45,0.5,0.55,0.6,0.65,0.7,0.75,0.8,1},{"F","D","C","C+","B-","B","B+","A-","A","A+"}))))</f>
        <v/>
      </c>
      <c r="AB595" s="99" t="str">
        <f>IF(COUNT($A595)=0,"",IF(Z595="","--",IF(Z595="3E","3E",LOOKUP(Z595/AB$2,{0,0.4,0.45,0.5,0.55,0.6,0.65,0.7,0.75,0.8,1},{0,2,2.25,2.5,2.75,3,3.25,3.5,3.75,4}))))</f>
        <v/>
      </c>
      <c r="AC595" s="5" t="str">
        <f>IF(COUNT($A595)=0,"",IF($A595&lt;&gt;DR!$B597,"ERR",DR!BG597))</f>
        <v/>
      </c>
      <c r="AD595" s="2" t="str">
        <f>IF(COUNT($A595)=0,"",IF(AC595="3E","3E",IF(AC595="","I",LOOKUP(AC595/AE$2,{0,0.4,0.45,0.5,0.55,0.6,0.65,0.7,0.75,0.8,1},{"F","D","C","C+","B-","B","B+","A-","A","A+"}))))</f>
        <v/>
      </c>
      <c r="AE595" s="99" t="str">
        <f>IF(COUNT($A595)=0,"",IF(AC595="","--",IF(AC595="3E","3E",LOOKUP(AC595/AE$2,{0,0.4,0.45,0.5,0.55,0.6,0.65,0.7,0.75,0.8,1},{0,2,2.25,2.5,2.75,3,3.25,3.5,3.75,4}))))</f>
        <v/>
      </c>
      <c r="AF595" s="5" t="str">
        <f>IF(COUNT($A595)=0,"",IF($A595&lt;&gt;DR!$B597,"ERR",DR!BQ597))</f>
        <v/>
      </c>
      <c r="AG595" s="2" t="str">
        <f>IF(COUNT($A595)=0,"",IF(AF595="3E","3E",IF(AF595="","I",LOOKUP(AF595/AH$2,{0,0.4,0.45,0.5,0.55,0.6,0.65,0.7,0.75,0.8,1},{"F","D","C","C+","B-","B","B+","A-","A","A+"}))))</f>
        <v/>
      </c>
      <c r="AH595" s="99" t="str">
        <f>IF(COUNT($A595)=0,"",IF(AF595="","--",IF(AF595="3E","3E",LOOKUP(AF595/AH$2,{0,0.4,0.45,0.5,0.55,0.6,0.65,0.7,0.75,0.8,1},{0,2,2.25,2.5,2.75,3,3.25,3.5,3.75,4}))))</f>
        <v/>
      </c>
      <c r="AI595" s="5" t="str">
        <f>IF(COUNT($A595)=0,"",IF($A595&lt;&gt;DR!$B597,"ERR",DR!BY597))</f>
        <v/>
      </c>
      <c r="AJ595" s="2" t="str">
        <f>IF(COUNT($A595)=0,"",IF(AI595="3E","3E",IF(AI595="","I",LOOKUP(AI595/AK$2,{0,0.4,0.45,0.5,0.55,0.6,0.65,0.7,0.75,0.8,1},{"F","D","C","C+","B-","B","B+","A-","A","A+"}))))</f>
        <v/>
      </c>
      <c r="AK595" s="103" t="str">
        <f>IF(COUNT($A595)=0,"",IF(AI595="","--",IF(AI595="3E","3E",LOOKUP(AI595/AK$2,{0,0.4,0.45,0.5,0.55,0.6,0.65,0.7,0.75,0.8,1},{0,2,2.25,2.5,2.75,3,3.25,3.5,3.75,4}))))</f>
        <v/>
      </c>
      <c r="AL595" s="94" t="str">
        <f>IFERROR(IF(COUNT($A595)=0,"",IF(COUNT(W595)=0,"--",IF(COUNTIF(B595:AK595,"3E")&gt;0,"3E",SUM(IF(D595&gt;=2,D595*$D$3),IF(G595&gt;=2,G595*$G$3),IF(J595&gt;=2,J595*$J$3),IF(M595&gt;=2,M595*$M$3),IF(P595&gt;=2,P595*$P$3),IF(S595&gt;=2,S595*$S$3),IF(V595&gt;=2,V595*$V$3),IF(Y595&gt;=2,Y595*$Y$3),IF(AB595&gt;=2,AB595*$AB$3),IF(AE595&gt;=2,AE595*$AE$3),IF(AH595&gt;=2,AH595*$AH$3),IF(AK595&gt;=2,AK595*$AK$3))))),"")</f>
        <v/>
      </c>
      <c r="AM595" s="4" t="str">
        <f>IF(COUNT($A595)=0,"",IF(COUNT(W595)=0,"--",IF(COUNTIF(B595:Y595,"3E")&gt;0,"3E",TRUNC(SUM(IF(N(D595)&gt;=2,D$3*D595,0),IF(N(G595)&gt;=2,G$3*G595,0),IF(N(J595)&gt;=2,J$3*J595,0),IF(N(M595)&gt;=2,M$3*M595,0),IF(N(P595)&gt;=2,P$3*P595,0),IF(N(S595)&gt;=2,S$3*S595,0),IF(N(AB595)&gt;=2,AB$3*AB595,0),IF(N(AE595)&gt;=2,AE$3*AE595,0),IF(N(AH595)&gt;=2,AH$3*AH595,0),IF(N(V595)&gt;=2,V$3*V595,0),IF(N(Y595)&gt;=2,Y$3*Y595,0))/TCP,3))))</f>
        <v/>
      </c>
      <c r="AN595" s="2" t="str">
        <f>IFERROR(IF(COUNT($A595)=0,"",IF(COUNT(W595)=0,"--",IF(COUNTIF(B595:AK595,"3E")&gt;0,"3E",SUM(IF(D595&gt;=2,$D$3),IF(G595&gt;=2,$G$3),IF(J595&gt;=2,$J$3),IF(M595&gt;=2,$M$3),IF(P595&gt;=2,$P$3),IF(S595&gt;=2,$S$3),IF(V595&gt;=2,$V$3),IF(Y595&gt;=2,$Y$3),IF(AB595&gt;=2,$AB$3),IF(AE595&gt;=2,$AE$3),IF(AH595&gt;=2,$AH$3),IF(AK595&gt;=2,$AK$3))))),"")</f>
        <v/>
      </c>
      <c r="AO595" s="2" t="str">
        <f>IF(AM595="3E","3E",IF(COUNT($A595)=0,"",IF(COUNT(AK595)=0,"I",LOOKUP(AM595,{0,2,2.25,2.5,2.75,3,3.25,3.5,3.75,4},{"F","D","C","C+","B-","B","B+","A-","A","A+"}))))</f>
        <v/>
      </c>
      <c r="AP595" s="2" t="str">
        <f>IF(AM595="3E","3E",IF(OR(COUNT($A595)=0,COUNT(W595)=0),"",IF(AND(Y595&gt;=2,AM595&gt;=2,AN595&gt;=28),"PASS","FAIL")))</f>
        <v/>
      </c>
      <c r="AQ595" s="2" t="str">
        <f>IF(COUNT($A595)=0,"",IF(AP595="3E","3E",IF(AP595="PASS",CONCATENATE(IF(N(D595)&lt;2,"411F,",""),IF(N(G595)&lt;2,"412F,",""),IF(N(J595)&lt;2,"413F,",""),IF(N(M595)&lt;2,"421F,",""),IF(N(P595)&lt;2,"422F,",""),IF(N(S595)&lt;2,"423F,",""),IF(N(AB595)&lt;2,"431F,",""),IF(N(AE595)&lt;2,"432F,",""),IF(N(AH595)&lt;2,"433F,","")),"")))</f>
        <v/>
      </c>
      <c r="AR595" s="6" t="str">
        <f t="shared" si="10"/>
        <v/>
      </c>
    </row>
    <row r="596" spans="1:44" ht="18.95" customHeight="1" x14ac:dyDescent="0.25">
      <c r="A596" s="93" t="str">
        <f>IF(DR!$B598="","",DR!$B598)</f>
        <v/>
      </c>
      <c r="B596" s="5" t="str">
        <f>IF(COUNT($A596)=0,"",IF($A596&lt;&gt;DR!$B598,"ERR",DR!J598))</f>
        <v/>
      </c>
      <c r="C596" s="2" t="str">
        <f>IF(COUNT($A596)=0,"",IF(B596="3E","3E",IF(B596="","I",LOOKUP(B596/D$2,{0,0.4,0.45,0.5,0.55,0.6,0.65,0.7,0.75,0.8,1},{"F","D","C","C+","B-","B","B+","A-","A","A+"}))))</f>
        <v/>
      </c>
      <c r="D596" s="99" t="str">
        <f>IF(COUNT($A596)=0,"",IF(B596="","--",IF(B596="3E","3E",LOOKUP(B596/D$2,{0,0.4,0.45,0.5,0.55,0.6,0.65,0.7,0.75,0.8,1},{0,2,2.25,2.5,2.75,3,3.25,3.5,3.75,4}))))</f>
        <v/>
      </c>
      <c r="E596" s="5" t="str">
        <f>IF(COUNT($A596)=0,"",IF($A596&lt;&gt;DR!$B598,"ERR",DR!R598))</f>
        <v/>
      </c>
      <c r="F596" s="2" t="str">
        <f>IF(COUNT($A596)=0,"",IF(E596="3E","3E",IF(E596="","I",LOOKUP(E596/G$2,{0,0.4,0.45,0.5,0.55,0.6,0.65,0.7,0.75,0.8,1},{"F","D","C","C+","B-","B","B+","A-","A","A+"}))))</f>
        <v/>
      </c>
      <c r="G596" s="99" t="str">
        <f>IF(COUNT($A596)=0,"",IF(E596="","--",IF(E596="3E","3E",LOOKUP(E596/G$2,{0,0.4,0.45,0.5,0.55,0.6,0.65,0.7,0.75,0.8,1},{0,2,2.25,2.5,2.75,3,3.25,3.5,3.75,4}))))</f>
        <v/>
      </c>
      <c r="H596" s="5" t="str">
        <f>IF(COUNT($A596)=0,"",IF($A596&lt;&gt;DR!$B598,"ERR",DR!Z598))</f>
        <v/>
      </c>
      <c r="I596" s="2" t="str">
        <f>IF(COUNT($A596)=0,"",IF(H596="3E","3E",IF(H596="","I",LOOKUP(H596/J$2,{0,0.4,0.45,0.5,0.55,0.6,0.65,0.7,0.75,0.8,1},{"F","D","C","C+","B-","B","B+","A-","A","A+"}))))</f>
        <v/>
      </c>
      <c r="J596" s="99" t="str">
        <f>IF(COUNT($A596)=0,"",IF(H596="","--",IF(H596="3E","3E",LOOKUP(H596/J$2,{0,0.4,0.45,0.5,0.55,0.6,0.65,0.7,0.75,0.8,1},{0,2,2.25,2.5,2.75,3,3.25,3.5,3.75,4}))))</f>
        <v/>
      </c>
      <c r="K596" s="5" t="str">
        <f>IF(COUNT($A596)=0,"",IF($A596&lt;&gt;DR!$B598,"ERR",DR!AH598))</f>
        <v/>
      </c>
      <c r="L596" s="2" t="str">
        <f>IF(COUNT($A596)=0,"",IF(K596="3E","3E",IF(K596="","I",LOOKUP(K596/M$2,{0,0.4,0.45,0.5,0.55,0.6,0.65,0.7,0.75,0.8,1},{"F","D","C","C+","B-","B","B+","A-","A","A+"}))))</f>
        <v/>
      </c>
      <c r="M596" s="99" t="str">
        <f>IF(COUNT($A596)=0,"",IF(K596="","--",IF(K596="3E","3E",LOOKUP(K596/M$2,{0,0.4,0.45,0.5,0.55,0.6,0.65,0.7,0.75,0.8,1},{0,2,2.25,2.5,2.75,3,3.25,3.5,3.75,4}))))</f>
        <v/>
      </c>
      <c r="N596" s="5" t="str">
        <f>IF(COUNT($A596)=0,"",IF($A596&lt;&gt;DR!$B598,"ERR",DR!AP598))</f>
        <v/>
      </c>
      <c r="O596" s="2" t="str">
        <f>IF(COUNT($A596)=0,"",IF(N596="3E","3E",IF(N596="","I",LOOKUP(N596/P$2,{0,0.4,0.45,0.5,0.55,0.6,0.65,0.7,0.75,0.8,1},{"F","D","C","C+","B-","B","B+","A-","A","A+"}))))</f>
        <v/>
      </c>
      <c r="P596" s="99" t="str">
        <f>IF(COUNT($A596)=0,"",IF(N596="","--",IF(N596="3E","3E",LOOKUP(N596/P$2,{0,0.4,0.45,0.5,0.55,0.6,0.65,0.7,0.75,0.8,1},{0,2,2.25,2.5,2.75,3,3.25,3.5,3.75,4}))))</f>
        <v/>
      </c>
      <c r="Q596" s="5" t="str">
        <f>IF(COUNT($A596)=0,"",IF($A596&lt;&gt;DR!$B598,"ERR",DR!AX598))</f>
        <v/>
      </c>
      <c r="R596" s="2" t="str">
        <f>IF(COUNT($A596)=0,"",IF(Q596="3E","3E",IF(Q596="","I",LOOKUP(Q596/S$2,{0,0.4,0.45,0.5,0.55,0.6,0.65,0.7,0.75,0.8,1},{"F","D","C","C+","B-","B","B+","A-","A","A+"}))))</f>
        <v/>
      </c>
      <c r="S596" s="99" t="str">
        <f>IF(COUNT($A596)=0,"",IF(Q596="","--",IF(Q596="3E","3E",LOOKUP(Q596/S$2,{0,0.4,0.45,0.5,0.55,0.6,0.65,0.7,0.75,0.8,1},{0,2,2.25,2.5,2.75,3,3.25,3.5,3.75,4}))))</f>
        <v/>
      </c>
      <c r="T596" s="5" t="str">
        <f>IF(OR(COUNT($A596)=0,DR!BZ598=""),"",IF($A596&lt;&gt;DR!$B598,"ERR",DR!BZ598))</f>
        <v/>
      </c>
      <c r="U596" s="2" t="str">
        <f>IF(COUNT($A596)=0,"",IF(T596="3E","3E",IF(T596="","I",LOOKUP(T596/V$2,{0,0.4,0.45,0.5,0.55,0.6,0.65,0.7,0.75,0.8,1},{"F","D","C","C+","B-","B","B+","A-","A","A+"}))))</f>
        <v/>
      </c>
      <c r="V596" s="99" t="str">
        <f>IF(COUNT($A596)=0,"",IF(T596="","--",IF(T596="3E","3E",LOOKUP(T596/V$2,{0,0.4,0.45,0.5,0.55,0.6,0.65,0.7,0.75,0.8,1},{0,2,2.25,2.5,2.75,3,3.25,3.5,3.75,4}))))</f>
        <v/>
      </c>
      <c r="W596" s="5" t="str">
        <f>IF(COUNT($A596)=0,"",IF($A596&lt;&gt;DR!$B598,"ERR",IF(DR!$A598="IM",DR!CL598,DR!CK598)))</f>
        <v/>
      </c>
      <c r="X596" s="2" t="str">
        <f>IF(COUNT($A596)=0,"",IF(W596="3E","3E",IF(W596="","I",LOOKUP(W596/Y$2,{0,0.4,0.45,0.5,0.55,0.6,0.65,0.7,0.75,0.8,1},{"F","D","C","C+","B-","B","B+","A-","A","A+"}))))</f>
        <v/>
      </c>
      <c r="Y596" s="99" t="str">
        <f>IF(COUNT($A596)=0,"",IF(W596="","--",IF(W596="3E","3E",LOOKUP(W596/Y$2,{0,0.4,0.45,0.5,0.55,0.6,0.65,0.7,0.75,0.8,1},{0,2,2.25,2.5,2.75,3,3.25,3.5,3.75,4}))))</f>
        <v/>
      </c>
      <c r="Z596" s="5" t="str">
        <f>IF(COUNT($A596)=0,"",IF($A596&lt;&gt;DR!$B598,"ERR",DR!BF598))</f>
        <v/>
      </c>
      <c r="AA596" s="2" t="str">
        <f>IF(COUNT($A596)=0,"",IF(Z596="3E","3E",IF(Z596="","I",LOOKUP(Z596/AB$2,{0,0.4,0.45,0.5,0.55,0.6,0.65,0.7,0.75,0.8,1},{"F","D","C","C+","B-","B","B+","A-","A","A+"}))))</f>
        <v/>
      </c>
      <c r="AB596" s="99" t="str">
        <f>IF(COUNT($A596)=0,"",IF(Z596="","--",IF(Z596="3E","3E",LOOKUP(Z596/AB$2,{0,0.4,0.45,0.5,0.55,0.6,0.65,0.7,0.75,0.8,1},{0,2,2.25,2.5,2.75,3,3.25,3.5,3.75,4}))))</f>
        <v/>
      </c>
      <c r="AC596" s="5" t="str">
        <f>IF(COUNT($A596)=0,"",IF($A596&lt;&gt;DR!$B598,"ERR",DR!BG598))</f>
        <v/>
      </c>
      <c r="AD596" s="2" t="str">
        <f>IF(COUNT($A596)=0,"",IF(AC596="3E","3E",IF(AC596="","I",LOOKUP(AC596/AE$2,{0,0.4,0.45,0.5,0.55,0.6,0.65,0.7,0.75,0.8,1},{"F","D","C","C+","B-","B","B+","A-","A","A+"}))))</f>
        <v/>
      </c>
      <c r="AE596" s="99" t="str">
        <f>IF(COUNT($A596)=0,"",IF(AC596="","--",IF(AC596="3E","3E",LOOKUP(AC596/AE$2,{0,0.4,0.45,0.5,0.55,0.6,0.65,0.7,0.75,0.8,1},{0,2,2.25,2.5,2.75,3,3.25,3.5,3.75,4}))))</f>
        <v/>
      </c>
      <c r="AF596" s="5" t="str">
        <f>IF(COUNT($A596)=0,"",IF($A596&lt;&gt;DR!$B598,"ERR",DR!BQ598))</f>
        <v/>
      </c>
      <c r="AG596" s="2" t="str">
        <f>IF(COUNT($A596)=0,"",IF(AF596="3E","3E",IF(AF596="","I",LOOKUP(AF596/AH$2,{0,0.4,0.45,0.5,0.55,0.6,0.65,0.7,0.75,0.8,1},{"F","D","C","C+","B-","B","B+","A-","A","A+"}))))</f>
        <v/>
      </c>
      <c r="AH596" s="99" t="str">
        <f>IF(COUNT($A596)=0,"",IF(AF596="","--",IF(AF596="3E","3E",LOOKUP(AF596/AH$2,{0,0.4,0.45,0.5,0.55,0.6,0.65,0.7,0.75,0.8,1},{0,2,2.25,2.5,2.75,3,3.25,3.5,3.75,4}))))</f>
        <v/>
      </c>
      <c r="AI596" s="5" t="str">
        <f>IF(COUNT($A596)=0,"",IF($A596&lt;&gt;DR!$B598,"ERR",DR!BY598))</f>
        <v/>
      </c>
      <c r="AJ596" s="2" t="str">
        <f>IF(COUNT($A596)=0,"",IF(AI596="3E","3E",IF(AI596="","I",LOOKUP(AI596/AK$2,{0,0.4,0.45,0.5,0.55,0.6,0.65,0.7,0.75,0.8,1},{"F","D","C","C+","B-","B","B+","A-","A","A+"}))))</f>
        <v/>
      </c>
      <c r="AK596" s="103" t="str">
        <f>IF(COUNT($A596)=0,"",IF(AI596="","--",IF(AI596="3E","3E",LOOKUP(AI596/AK$2,{0,0.4,0.45,0.5,0.55,0.6,0.65,0.7,0.75,0.8,1},{0,2,2.25,2.5,2.75,3,3.25,3.5,3.75,4}))))</f>
        <v/>
      </c>
      <c r="AL596" s="94" t="str">
        <f>IFERROR(IF(COUNT($A596)=0,"",IF(COUNT(W596)=0,"--",IF(COUNTIF(B596:AK596,"3E")&gt;0,"3E",SUM(IF(D596&gt;=2,D596*$D$3),IF(G596&gt;=2,G596*$G$3),IF(J596&gt;=2,J596*$J$3),IF(M596&gt;=2,M596*$M$3),IF(P596&gt;=2,P596*$P$3),IF(S596&gt;=2,S596*$S$3),IF(V596&gt;=2,V596*$V$3),IF(Y596&gt;=2,Y596*$Y$3),IF(AB596&gt;=2,AB596*$AB$3),IF(AE596&gt;=2,AE596*$AE$3),IF(AH596&gt;=2,AH596*$AH$3),IF(AK596&gt;=2,AK596*$AK$3))))),"")</f>
        <v/>
      </c>
      <c r="AM596" s="4" t="str">
        <f>IF(COUNT($A596)=0,"",IF(COUNT(W596)=0,"--",IF(COUNTIF(B596:Y596,"3E")&gt;0,"3E",TRUNC(SUM(IF(N(D596)&gt;=2,D$3*D596,0),IF(N(G596)&gt;=2,G$3*G596,0),IF(N(J596)&gt;=2,J$3*J596,0),IF(N(M596)&gt;=2,M$3*M596,0),IF(N(P596)&gt;=2,P$3*P596,0),IF(N(S596)&gt;=2,S$3*S596,0),IF(N(AB596)&gt;=2,AB$3*AB596,0),IF(N(AE596)&gt;=2,AE$3*AE596,0),IF(N(AH596)&gt;=2,AH$3*AH596,0),IF(N(V596)&gt;=2,V$3*V596,0),IF(N(Y596)&gt;=2,Y$3*Y596,0))/TCP,3))))</f>
        <v/>
      </c>
      <c r="AN596" s="2" t="str">
        <f>IFERROR(IF(COUNT($A596)=0,"",IF(COUNT(W596)=0,"--",IF(COUNTIF(B596:AK596,"3E")&gt;0,"3E",SUM(IF(D596&gt;=2,$D$3),IF(G596&gt;=2,$G$3),IF(J596&gt;=2,$J$3),IF(M596&gt;=2,$M$3),IF(P596&gt;=2,$P$3),IF(S596&gt;=2,$S$3),IF(V596&gt;=2,$V$3),IF(Y596&gt;=2,$Y$3),IF(AB596&gt;=2,$AB$3),IF(AE596&gt;=2,$AE$3),IF(AH596&gt;=2,$AH$3),IF(AK596&gt;=2,$AK$3))))),"")</f>
        <v/>
      </c>
      <c r="AO596" s="2" t="str">
        <f>IF(AM596="3E","3E",IF(COUNT($A596)=0,"",IF(COUNT(AK596)=0,"I",LOOKUP(AM596,{0,2,2.25,2.5,2.75,3,3.25,3.5,3.75,4},{"F","D","C","C+","B-","B","B+","A-","A","A+"}))))</f>
        <v/>
      </c>
      <c r="AP596" s="2" t="str">
        <f>IF(AM596="3E","3E",IF(OR(COUNT($A596)=0,COUNT(W596)=0),"",IF(AND(Y596&gt;=2,AM596&gt;=2,AN596&gt;=28),"PASS","FAIL")))</f>
        <v/>
      </c>
      <c r="AQ596" s="2" t="str">
        <f>IF(COUNT($A596)=0,"",IF(AP596="3E","3E",IF(AP596="PASS",CONCATENATE(IF(N(D596)&lt;2,"411F,",""),IF(N(G596)&lt;2,"412F,",""),IF(N(J596)&lt;2,"413F,",""),IF(N(M596)&lt;2,"421F,",""),IF(N(P596)&lt;2,"422F,",""),IF(N(S596)&lt;2,"423F,",""),IF(N(AB596)&lt;2,"431F,",""),IF(N(AE596)&lt;2,"432F,",""),IF(N(AH596)&lt;2,"433F,","")),"")))</f>
        <v/>
      </c>
      <c r="AR596" s="6" t="str">
        <f t="shared" si="10"/>
        <v/>
      </c>
    </row>
    <row r="597" spans="1:44" ht="18.95" customHeight="1" x14ac:dyDescent="0.25">
      <c r="A597" s="93" t="str">
        <f>IF(DR!$B599="","",DR!$B599)</f>
        <v/>
      </c>
      <c r="B597" s="5" t="str">
        <f>IF(COUNT($A597)=0,"",IF($A597&lt;&gt;DR!$B599,"ERR",DR!J599))</f>
        <v/>
      </c>
      <c r="C597" s="2" t="str">
        <f>IF(COUNT($A597)=0,"",IF(B597="3E","3E",IF(B597="","I",LOOKUP(B597/D$2,{0,0.4,0.45,0.5,0.55,0.6,0.65,0.7,0.75,0.8,1},{"F","D","C","C+","B-","B","B+","A-","A","A+"}))))</f>
        <v/>
      </c>
      <c r="D597" s="99" t="str">
        <f>IF(COUNT($A597)=0,"",IF(B597="","--",IF(B597="3E","3E",LOOKUP(B597/D$2,{0,0.4,0.45,0.5,0.55,0.6,0.65,0.7,0.75,0.8,1},{0,2,2.25,2.5,2.75,3,3.25,3.5,3.75,4}))))</f>
        <v/>
      </c>
      <c r="E597" s="5" t="str">
        <f>IF(COUNT($A597)=0,"",IF($A597&lt;&gt;DR!$B599,"ERR",DR!R599))</f>
        <v/>
      </c>
      <c r="F597" s="2" t="str">
        <f>IF(COUNT($A597)=0,"",IF(E597="3E","3E",IF(E597="","I",LOOKUP(E597/G$2,{0,0.4,0.45,0.5,0.55,0.6,0.65,0.7,0.75,0.8,1},{"F","D","C","C+","B-","B","B+","A-","A","A+"}))))</f>
        <v/>
      </c>
      <c r="G597" s="99" t="str">
        <f>IF(COUNT($A597)=0,"",IF(E597="","--",IF(E597="3E","3E",LOOKUP(E597/G$2,{0,0.4,0.45,0.5,0.55,0.6,0.65,0.7,0.75,0.8,1},{0,2,2.25,2.5,2.75,3,3.25,3.5,3.75,4}))))</f>
        <v/>
      </c>
      <c r="H597" s="5" t="str">
        <f>IF(COUNT($A597)=0,"",IF($A597&lt;&gt;DR!$B599,"ERR",DR!Z599))</f>
        <v/>
      </c>
      <c r="I597" s="2" t="str">
        <f>IF(COUNT($A597)=0,"",IF(H597="3E","3E",IF(H597="","I",LOOKUP(H597/J$2,{0,0.4,0.45,0.5,0.55,0.6,0.65,0.7,0.75,0.8,1},{"F","D","C","C+","B-","B","B+","A-","A","A+"}))))</f>
        <v/>
      </c>
      <c r="J597" s="99" t="str">
        <f>IF(COUNT($A597)=0,"",IF(H597="","--",IF(H597="3E","3E",LOOKUP(H597/J$2,{0,0.4,0.45,0.5,0.55,0.6,0.65,0.7,0.75,0.8,1},{0,2,2.25,2.5,2.75,3,3.25,3.5,3.75,4}))))</f>
        <v/>
      </c>
      <c r="K597" s="5" t="str">
        <f>IF(COUNT($A597)=0,"",IF($A597&lt;&gt;DR!$B599,"ERR",DR!AH599))</f>
        <v/>
      </c>
      <c r="L597" s="2" t="str">
        <f>IF(COUNT($A597)=0,"",IF(K597="3E","3E",IF(K597="","I",LOOKUP(K597/M$2,{0,0.4,0.45,0.5,0.55,0.6,0.65,0.7,0.75,0.8,1},{"F","D","C","C+","B-","B","B+","A-","A","A+"}))))</f>
        <v/>
      </c>
      <c r="M597" s="99" t="str">
        <f>IF(COUNT($A597)=0,"",IF(K597="","--",IF(K597="3E","3E",LOOKUP(K597/M$2,{0,0.4,0.45,0.5,0.55,0.6,0.65,0.7,0.75,0.8,1},{0,2,2.25,2.5,2.75,3,3.25,3.5,3.75,4}))))</f>
        <v/>
      </c>
      <c r="N597" s="5" t="str">
        <f>IF(COUNT($A597)=0,"",IF($A597&lt;&gt;DR!$B599,"ERR",DR!AP599))</f>
        <v/>
      </c>
      <c r="O597" s="2" t="str">
        <f>IF(COUNT($A597)=0,"",IF(N597="3E","3E",IF(N597="","I",LOOKUP(N597/P$2,{0,0.4,0.45,0.5,0.55,0.6,0.65,0.7,0.75,0.8,1},{"F","D","C","C+","B-","B","B+","A-","A","A+"}))))</f>
        <v/>
      </c>
      <c r="P597" s="99" t="str">
        <f>IF(COUNT($A597)=0,"",IF(N597="","--",IF(N597="3E","3E",LOOKUP(N597/P$2,{0,0.4,0.45,0.5,0.55,0.6,0.65,0.7,0.75,0.8,1},{0,2,2.25,2.5,2.75,3,3.25,3.5,3.75,4}))))</f>
        <v/>
      </c>
      <c r="Q597" s="5" t="str">
        <f>IF(COUNT($A597)=0,"",IF($A597&lt;&gt;DR!$B599,"ERR",DR!AX599))</f>
        <v/>
      </c>
      <c r="R597" s="2" t="str">
        <f>IF(COUNT($A597)=0,"",IF(Q597="3E","3E",IF(Q597="","I",LOOKUP(Q597/S$2,{0,0.4,0.45,0.5,0.55,0.6,0.65,0.7,0.75,0.8,1},{"F","D","C","C+","B-","B","B+","A-","A","A+"}))))</f>
        <v/>
      </c>
      <c r="S597" s="99" t="str">
        <f>IF(COUNT($A597)=0,"",IF(Q597="","--",IF(Q597="3E","3E",LOOKUP(Q597/S$2,{0,0.4,0.45,0.5,0.55,0.6,0.65,0.7,0.75,0.8,1},{0,2,2.25,2.5,2.75,3,3.25,3.5,3.75,4}))))</f>
        <v/>
      </c>
      <c r="T597" s="5" t="str">
        <f>IF(OR(COUNT($A597)=0,DR!BZ599=""),"",IF($A597&lt;&gt;DR!$B599,"ERR",DR!BZ599))</f>
        <v/>
      </c>
      <c r="U597" s="2" t="str">
        <f>IF(COUNT($A597)=0,"",IF(T597="3E","3E",IF(T597="","I",LOOKUP(T597/V$2,{0,0.4,0.45,0.5,0.55,0.6,0.65,0.7,0.75,0.8,1},{"F","D","C","C+","B-","B","B+","A-","A","A+"}))))</f>
        <v/>
      </c>
      <c r="V597" s="99" t="str">
        <f>IF(COUNT($A597)=0,"",IF(T597="","--",IF(T597="3E","3E",LOOKUP(T597/V$2,{0,0.4,0.45,0.5,0.55,0.6,0.65,0.7,0.75,0.8,1},{0,2,2.25,2.5,2.75,3,3.25,3.5,3.75,4}))))</f>
        <v/>
      </c>
      <c r="W597" s="5" t="str">
        <f>IF(COUNT($A597)=0,"",IF($A597&lt;&gt;DR!$B599,"ERR",IF(DR!$A599="IM",DR!CL599,DR!CK599)))</f>
        <v/>
      </c>
      <c r="X597" s="2" t="str">
        <f>IF(COUNT($A597)=0,"",IF(W597="3E","3E",IF(W597="","I",LOOKUP(W597/Y$2,{0,0.4,0.45,0.5,0.55,0.6,0.65,0.7,0.75,0.8,1},{"F","D","C","C+","B-","B","B+","A-","A","A+"}))))</f>
        <v/>
      </c>
      <c r="Y597" s="99" t="str">
        <f>IF(COUNT($A597)=0,"",IF(W597="","--",IF(W597="3E","3E",LOOKUP(W597/Y$2,{0,0.4,0.45,0.5,0.55,0.6,0.65,0.7,0.75,0.8,1},{0,2,2.25,2.5,2.75,3,3.25,3.5,3.75,4}))))</f>
        <v/>
      </c>
      <c r="Z597" s="5" t="str">
        <f>IF(COUNT($A597)=0,"",IF($A597&lt;&gt;DR!$B599,"ERR",DR!BF599))</f>
        <v/>
      </c>
      <c r="AA597" s="2" t="str">
        <f>IF(COUNT($A597)=0,"",IF(Z597="3E","3E",IF(Z597="","I",LOOKUP(Z597/AB$2,{0,0.4,0.45,0.5,0.55,0.6,0.65,0.7,0.75,0.8,1},{"F","D","C","C+","B-","B","B+","A-","A","A+"}))))</f>
        <v/>
      </c>
      <c r="AB597" s="99" t="str">
        <f>IF(COUNT($A597)=0,"",IF(Z597="","--",IF(Z597="3E","3E",LOOKUP(Z597/AB$2,{0,0.4,0.45,0.5,0.55,0.6,0.65,0.7,0.75,0.8,1},{0,2,2.25,2.5,2.75,3,3.25,3.5,3.75,4}))))</f>
        <v/>
      </c>
      <c r="AC597" s="5" t="str">
        <f>IF(COUNT($A597)=0,"",IF($A597&lt;&gt;DR!$B599,"ERR",DR!BG599))</f>
        <v/>
      </c>
      <c r="AD597" s="2" t="str">
        <f>IF(COUNT($A597)=0,"",IF(AC597="3E","3E",IF(AC597="","I",LOOKUP(AC597/AE$2,{0,0.4,0.45,0.5,0.55,0.6,0.65,0.7,0.75,0.8,1},{"F","D","C","C+","B-","B","B+","A-","A","A+"}))))</f>
        <v/>
      </c>
      <c r="AE597" s="99" t="str">
        <f>IF(COUNT($A597)=0,"",IF(AC597="","--",IF(AC597="3E","3E",LOOKUP(AC597/AE$2,{0,0.4,0.45,0.5,0.55,0.6,0.65,0.7,0.75,0.8,1},{0,2,2.25,2.5,2.75,3,3.25,3.5,3.75,4}))))</f>
        <v/>
      </c>
      <c r="AF597" s="5" t="str">
        <f>IF(COUNT($A597)=0,"",IF($A597&lt;&gt;DR!$B599,"ERR",DR!BQ599))</f>
        <v/>
      </c>
      <c r="AG597" s="2" t="str">
        <f>IF(COUNT($A597)=0,"",IF(AF597="3E","3E",IF(AF597="","I",LOOKUP(AF597/AH$2,{0,0.4,0.45,0.5,0.55,0.6,0.65,0.7,0.75,0.8,1},{"F","D","C","C+","B-","B","B+","A-","A","A+"}))))</f>
        <v/>
      </c>
      <c r="AH597" s="99" t="str">
        <f>IF(COUNT($A597)=0,"",IF(AF597="","--",IF(AF597="3E","3E",LOOKUP(AF597/AH$2,{0,0.4,0.45,0.5,0.55,0.6,0.65,0.7,0.75,0.8,1},{0,2,2.25,2.5,2.75,3,3.25,3.5,3.75,4}))))</f>
        <v/>
      </c>
      <c r="AI597" s="5" t="str">
        <f>IF(COUNT($A597)=0,"",IF($A597&lt;&gt;DR!$B599,"ERR",DR!BY599))</f>
        <v/>
      </c>
      <c r="AJ597" s="2" t="str">
        <f>IF(COUNT($A597)=0,"",IF(AI597="3E","3E",IF(AI597="","I",LOOKUP(AI597/AK$2,{0,0.4,0.45,0.5,0.55,0.6,0.65,0.7,0.75,0.8,1},{"F","D","C","C+","B-","B","B+","A-","A","A+"}))))</f>
        <v/>
      </c>
      <c r="AK597" s="103" t="str">
        <f>IF(COUNT($A597)=0,"",IF(AI597="","--",IF(AI597="3E","3E",LOOKUP(AI597/AK$2,{0,0.4,0.45,0.5,0.55,0.6,0.65,0.7,0.75,0.8,1},{0,2,2.25,2.5,2.75,3,3.25,3.5,3.75,4}))))</f>
        <v/>
      </c>
      <c r="AL597" s="94" t="str">
        <f>IFERROR(IF(COUNT($A597)=0,"",IF(COUNT(W597)=0,"--",IF(COUNTIF(B597:AK597,"3E")&gt;0,"3E",SUM(IF(D597&gt;=2,D597*$D$3),IF(G597&gt;=2,G597*$G$3),IF(J597&gt;=2,J597*$J$3),IF(M597&gt;=2,M597*$M$3),IF(P597&gt;=2,P597*$P$3),IF(S597&gt;=2,S597*$S$3),IF(V597&gt;=2,V597*$V$3),IF(Y597&gt;=2,Y597*$Y$3),IF(AB597&gt;=2,AB597*$AB$3),IF(AE597&gt;=2,AE597*$AE$3),IF(AH597&gt;=2,AH597*$AH$3),IF(AK597&gt;=2,AK597*$AK$3))))),"")</f>
        <v/>
      </c>
      <c r="AM597" s="4" t="str">
        <f>IF(COUNT($A597)=0,"",IF(COUNT(W597)=0,"--",IF(COUNTIF(B597:Y597,"3E")&gt;0,"3E",TRUNC(SUM(IF(N(D597)&gt;=2,D$3*D597,0),IF(N(G597)&gt;=2,G$3*G597,0),IF(N(J597)&gt;=2,J$3*J597,0),IF(N(M597)&gt;=2,M$3*M597,0),IF(N(P597)&gt;=2,P$3*P597,0),IF(N(S597)&gt;=2,S$3*S597,0),IF(N(AB597)&gt;=2,AB$3*AB597,0),IF(N(AE597)&gt;=2,AE$3*AE597,0),IF(N(AH597)&gt;=2,AH$3*AH597,0),IF(N(V597)&gt;=2,V$3*V597,0),IF(N(Y597)&gt;=2,Y$3*Y597,0))/TCP,3))))</f>
        <v/>
      </c>
      <c r="AN597" s="2" t="str">
        <f>IFERROR(IF(COUNT($A597)=0,"",IF(COUNT(W597)=0,"--",IF(COUNTIF(B597:AK597,"3E")&gt;0,"3E",SUM(IF(D597&gt;=2,$D$3),IF(G597&gt;=2,$G$3),IF(J597&gt;=2,$J$3),IF(M597&gt;=2,$M$3),IF(P597&gt;=2,$P$3),IF(S597&gt;=2,$S$3),IF(V597&gt;=2,$V$3),IF(Y597&gt;=2,$Y$3),IF(AB597&gt;=2,$AB$3),IF(AE597&gt;=2,$AE$3),IF(AH597&gt;=2,$AH$3),IF(AK597&gt;=2,$AK$3))))),"")</f>
        <v/>
      </c>
      <c r="AO597" s="2" t="str">
        <f>IF(AM597="3E","3E",IF(COUNT($A597)=0,"",IF(COUNT(AK597)=0,"I",LOOKUP(AM597,{0,2,2.25,2.5,2.75,3,3.25,3.5,3.75,4},{"F","D","C","C+","B-","B","B+","A-","A","A+"}))))</f>
        <v/>
      </c>
      <c r="AP597" s="2" t="str">
        <f>IF(AM597="3E","3E",IF(OR(COUNT($A597)=0,COUNT(W597)=0),"",IF(AND(Y597&gt;=2,AM597&gt;=2,AN597&gt;=28),"PASS","FAIL")))</f>
        <v/>
      </c>
      <c r="AQ597" s="2" t="str">
        <f>IF(COUNT($A597)=0,"",IF(AP597="3E","3E",IF(AP597="PASS",CONCATENATE(IF(N(D597)&lt;2,"411F,",""),IF(N(G597)&lt;2,"412F,",""),IF(N(J597)&lt;2,"413F,",""),IF(N(M597)&lt;2,"421F,",""),IF(N(P597)&lt;2,"422F,",""),IF(N(S597)&lt;2,"423F,",""),IF(N(AB597)&lt;2,"431F,",""),IF(N(AE597)&lt;2,"432F,",""),IF(N(AH597)&lt;2,"433F,","")),"")))</f>
        <v/>
      </c>
      <c r="AR597" s="6" t="str">
        <f t="shared" si="10"/>
        <v/>
      </c>
    </row>
    <row r="598" spans="1:44" ht="18.95" customHeight="1" x14ac:dyDescent="0.25">
      <c r="A598" s="93" t="str">
        <f>IF(DR!$B600="","",DR!$B600)</f>
        <v/>
      </c>
      <c r="B598" s="5" t="str">
        <f>IF(COUNT($A598)=0,"",IF($A598&lt;&gt;DR!$B600,"ERR",DR!J600))</f>
        <v/>
      </c>
      <c r="C598" s="2" t="str">
        <f>IF(COUNT($A598)=0,"",IF(B598="3E","3E",IF(B598="","I",LOOKUP(B598/D$2,{0,0.4,0.45,0.5,0.55,0.6,0.65,0.7,0.75,0.8,1},{"F","D","C","C+","B-","B","B+","A-","A","A+"}))))</f>
        <v/>
      </c>
      <c r="D598" s="99" t="str">
        <f>IF(COUNT($A598)=0,"",IF(B598="","--",IF(B598="3E","3E",LOOKUP(B598/D$2,{0,0.4,0.45,0.5,0.55,0.6,0.65,0.7,0.75,0.8,1},{0,2,2.25,2.5,2.75,3,3.25,3.5,3.75,4}))))</f>
        <v/>
      </c>
      <c r="E598" s="5" t="str">
        <f>IF(COUNT($A598)=0,"",IF($A598&lt;&gt;DR!$B600,"ERR",DR!R600))</f>
        <v/>
      </c>
      <c r="F598" s="2" t="str">
        <f>IF(COUNT($A598)=0,"",IF(E598="3E","3E",IF(E598="","I",LOOKUP(E598/G$2,{0,0.4,0.45,0.5,0.55,0.6,0.65,0.7,0.75,0.8,1},{"F","D","C","C+","B-","B","B+","A-","A","A+"}))))</f>
        <v/>
      </c>
      <c r="G598" s="99" t="str">
        <f>IF(COUNT($A598)=0,"",IF(E598="","--",IF(E598="3E","3E",LOOKUP(E598/G$2,{0,0.4,0.45,0.5,0.55,0.6,0.65,0.7,0.75,0.8,1},{0,2,2.25,2.5,2.75,3,3.25,3.5,3.75,4}))))</f>
        <v/>
      </c>
      <c r="H598" s="5" t="str">
        <f>IF(COUNT($A598)=0,"",IF($A598&lt;&gt;DR!$B600,"ERR",DR!Z600))</f>
        <v/>
      </c>
      <c r="I598" s="2" t="str">
        <f>IF(COUNT($A598)=0,"",IF(H598="3E","3E",IF(H598="","I",LOOKUP(H598/J$2,{0,0.4,0.45,0.5,0.55,0.6,0.65,0.7,0.75,0.8,1},{"F","D","C","C+","B-","B","B+","A-","A","A+"}))))</f>
        <v/>
      </c>
      <c r="J598" s="99" t="str">
        <f>IF(COUNT($A598)=0,"",IF(H598="","--",IF(H598="3E","3E",LOOKUP(H598/J$2,{0,0.4,0.45,0.5,0.55,0.6,0.65,0.7,0.75,0.8,1},{0,2,2.25,2.5,2.75,3,3.25,3.5,3.75,4}))))</f>
        <v/>
      </c>
      <c r="K598" s="5" t="str">
        <f>IF(COUNT($A598)=0,"",IF($A598&lt;&gt;DR!$B600,"ERR",DR!AH600))</f>
        <v/>
      </c>
      <c r="L598" s="2" t="str">
        <f>IF(COUNT($A598)=0,"",IF(K598="3E","3E",IF(K598="","I",LOOKUP(K598/M$2,{0,0.4,0.45,0.5,0.55,0.6,0.65,0.7,0.75,0.8,1},{"F","D","C","C+","B-","B","B+","A-","A","A+"}))))</f>
        <v/>
      </c>
      <c r="M598" s="99" t="str">
        <f>IF(COUNT($A598)=0,"",IF(K598="","--",IF(K598="3E","3E",LOOKUP(K598/M$2,{0,0.4,0.45,0.5,0.55,0.6,0.65,0.7,0.75,0.8,1},{0,2,2.25,2.5,2.75,3,3.25,3.5,3.75,4}))))</f>
        <v/>
      </c>
      <c r="N598" s="5" t="str">
        <f>IF(COUNT($A598)=0,"",IF($A598&lt;&gt;DR!$B600,"ERR",DR!AP600))</f>
        <v/>
      </c>
      <c r="O598" s="2" t="str">
        <f>IF(COUNT($A598)=0,"",IF(N598="3E","3E",IF(N598="","I",LOOKUP(N598/P$2,{0,0.4,0.45,0.5,0.55,0.6,0.65,0.7,0.75,0.8,1},{"F","D","C","C+","B-","B","B+","A-","A","A+"}))))</f>
        <v/>
      </c>
      <c r="P598" s="99" t="str">
        <f>IF(COUNT($A598)=0,"",IF(N598="","--",IF(N598="3E","3E",LOOKUP(N598/P$2,{0,0.4,0.45,0.5,0.55,0.6,0.65,0.7,0.75,0.8,1},{0,2,2.25,2.5,2.75,3,3.25,3.5,3.75,4}))))</f>
        <v/>
      </c>
      <c r="Q598" s="5" t="str">
        <f>IF(COUNT($A598)=0,"",IF($A598&lt;&gt;DR!$B600,"ERR",DR!AX600))</f>
        <v/>
      </c>
      <c r="R598" s="2" t="str">
        <f>IF(COUNT($A598)=0,"",IF(Q598="3E","3E",IF(Q598="","I",LOOKUP(Q598/S$2,{0,0.4,0.45,0.5,0.55,0.6,0.65,0.7,0.75,0.8,1},{"F","D","C","C+","B-","B","B+","A-","A","A+"}))))</f>
        <v/>
      </c>
      <c r="S598" s="99" t="str">
        <f>IF(COUNT($A598)=0,"",IF(Q598="","--",IF(Q598="3E","3E",LOOKUP(Q598/S$2,{0,0.4,0.45,0.5,0.55,0.6,0.65,0.7,0.75,0.8,1},{0,2,2.25,2.5,2.75,3,3.25,3.5,3.75,4}))))</f>
        <v/>
      </c>
      <c r="T598" s="5" t="str">
        <f>IF(OR(COUNT($A598)=0,DR!BZ600=""),"",IF($A598&lt;&gt;DR!$B600,"ERR",DR!BZ600))</f>
        <v/>
      </c>
      <c r="U598" s="2" t="str">
        <f>IF(COUNT($A598)=0,"",IF(T598="3E","3E",IF(T598="","I",LOOKUP(T598/V$2,{0,0.4,0.45,0.5,0.55,0.6,0.65,0.7,0.75,0.8,1},{"F","D","C","C+","B-","B","B+","A-","A","A+"}))))</f>
        <v/>
      </c>
      <c r="V598" s="99" t="str">
        <f>IF(COUNT($A598)=0,"",IF(T598="","--",IF(T598="3E","3E",LOOKUP(T598/V$2,{0,0.4,0.45,0.5,0.55,0.6,0.65,0.7,0.75,0.8,1},{0,2,2.25,2.5,2.75,3,3.25,3.5,3.75,4}))))</f>
        <v/>
      </c>
      <c r="W598" s="5" t="str">
        <f>IF(COUNT($A598)=0,"",IF($A598&lt;&gt;DR!$B600,"ERR",IF(DR!$A600="IM",DR!CL600,DR!CK600)))</f>
        <v/>
      </c>
      <c r="X598" s="2" t="str">
        <f>IF(COUNT($A598)=0,"",IF(W598="3E","3E",IF(W598="","I",LOOKUP(W598/Y$2,{0,0.4,0.45,0.5,0.55,0.6,0.65,0.7,0.75,0.8,1},{"F","D","C","C+","B-","B","B+","A-","A","A+"}))))</f>
        <v/>
      </c>
      <c r="Y598" s="99" t="str">
        <f>IF(COUNT($A598)=0,"",IF(W598="","--",IF(W598="3E","3E",LOOKUP(W598/Y$2,{0,0.4,0.45,0.5,0.55,0.6,0.65,0.7,0.75,0.8,1},{0,2,2.25,2.5,2.75,3,3.25,3.5,3.75,4}))))</f>
        <v/>
      </c>
      <c r="Z598" s="5" t="str">
        <f>IF(COUNT($A598)=0,"",IF($A598&lt;&gt;DR!$B600,"ERR",DR!BF600))</f>
        <v/>
      </c>
      <c r="AA598" s="2" t="str">
        <f>IF(COUNT($A598)=0,"",IF(Z598="3E","3E",IF(Z598="","I",LOOKUP(Z598/AB$2,{0,0.4,0.45,0.5,0.55,0.6,0.65,0.7,0.75,0.8,1},{"F","D","C","C+","B-","B","B+","A-","A","A+"}))))</f>
        <v/>
      </c>
      <c r="AB598" s="99" t="str">
        <f>IF(COUNT($A598)=0,"",IF(Z598="","--",IF(Z598="3E","3E",LOOKUP(Z598/AB$2,{0,0.4,0.45,0.5,0.55,0.6,0.65,0.7,0.75,0.8,1},{0,2,2.25,2.5,2.75,3,3.25,3.5,3.75,4}))))</f>
        <v/>
      </c>
      <c r="AC598" s="5" t="str">
        <f>IF(COUNT($A598)=0,"",IF($A598&lt;&gt;DR!$B600,"ERR",DR!BG600))</f>
        <v/>
      </c>
      <c r="AD598" s="2" t="str">
        <f>IF(COUNT($A598)=0,"",IF(AC598="3E","3E",IF(AC598="","I",LOOKUP(AC598/AE$2,{0,0.4,0.45,0.5,0.55,0.6,0.65,0.7,0.75,0.8,1},{"F","D","C","C+","B-","B","B+","A-","A","A+"}))))</f>
        <v/>
      </c>
      <c r="AE598" s="99" t="str">
        <f>IF(COUNT($A598)=0,"",IF(AC598="","--",IF(AC598="3E","3E",LOOKUP(AC598/AE$2,{0,0.4,0.45,0.5,0.55,0.6,0.65,0.7,0.75,0.8,1},{0,2,2.25,2.5,2.75,3,3.25,3.5,3.75,4}))))</f>
        <v/>
      </c>
      <c r="AF598" s="5" t="str">
        <f>IF(COUNT($A598)=0,"",IF($A598&lt;&gt;DR!$B600,"ERR",DR!BQ600))</f>
        <v/>
      </c>
      <c r="AG598" s="2" t="str">
        <f>IF(COUNT($A598)=0,"",IF(AF598="3E","3E",IF(AF598="","I",LOOKUP(AF598/AH$2,{0,0.4,0.45,0.5,0.55,0.6,0.65,0.7,0.75,0.8,1},{"F","D","C","C+","B-","B","B+","A-","A","A+"}))))</f>
        <v/>
      </c>
      <c r="AH598" s="99" t="str">
        <f>IF(COUNT($A598)=0,"",IF(AF598="","--",IF(AF598="3E","3E",LOOKUP(AF598/AH$2,{0,0.4,0.45,0.5,0.55,0.6,0.65,0.7,0.75,0.8,1},{0,2,2.25,2.5,2.75,3,3.25,3.5,3.75,4}))))</f>
        <v/>
      </c>
      <c r="AI598" s="5" t="str">
        <f>IF(COUNT($A598)=0,"",IF($A598&lt;&gt;DR!$B600,"ERR",DR!BY600))</f>
        <v/>
      </c>
      <c r="AJ598" s="2" t="str">
        <f>IF(COUNT($A598)=0,"",IF(AI598="3E","3E",IF(AI598="","I",LOOKUP(AI598/AK$2,{0,0.4,0.45,0.5,0.55,0.6,0.65,0.7,0.75,0.8,1},{"F","D","C","C+","B-","B","B+","A-","A","A+"}))))</f>
        <v/>
      </c>
      <c r="AK598" s="103" t="str">
        <f>IF(COUNT($A598)=0,"",IF(AI598="","--",IF(AI598="3E","3E",LOOKUP(AI598/AK$2,{0,0.4,0.45,0.5,0.55,0.6,0.65,0.7,0.75,0.8,1},{0,2,2.25,2.5,2.75,3,3.25,3.5,3.75,4}))))</f>
        <v/>
      </c>
      <c r="AL598" s="94" t="str">
        <f>IFERROR(IF(COUNT($A598)=0,"",IF(COUNT(W598)=0,"--",IF(COUNTIF(B598:AK598,"3E")&gt;0,"3E",SUM(IF(D598&gt;=2,D598*$D$3),IF(G598&gt;=2,G598*$G$3),IF(J598&gt;=2,J598*$J$3),IF(M598&gt;=2,M598*$M$3),IF(P598&gt;=2,P598*$P$3),IF(S598&gt;=2,S598*$S$3),IF(V598&gt;=2,V598*$V$3),IF(Y598&gt;=2,Y598*$Y$3),IF(AB598&gt;=2,AB598*$AB$3),IF(AE598&gt;=2,AE598*$AE$3),IF(AH598&gt;=2,AH598*$AH$3),IF(AK598&gt;=2,AK598*$AK$3))))),"")</f>
        <v/>
      </c>
      <c r="AM598" s="4" t="str">
        <f>IF(COUNT($A598)=0,"",IF(COUNT(W598)=0,"--",IF(COUNTIF(B598:Y598,"3E")&gt;0,"3E",TRUNC(SUM(IF(N(D598)&gt;=2,D$3*D598,0),IF(N(G598)&gt;=2,G$3*G598,0),IF(N(J598)&gt;=2,J$3*J598,0),IF(N(M598)&gt;=2,M$3*M598,0),IF(N(P598)&gt;=2,P$3*P598,0),IF(N(S598)&gt;=2,S$3*S598,0),IF(N(AB598)&gt;=2,AB$3*AB598,0),IF(N(AE598)&gt;=2,AE$3*AE598,0),IF(N(AH598)&gt;=2,AH$3*AH598,0),IF(N(V598)&gt;=2,V$3*V598,0),IF(N(Y598)&gt;=2,Y$3*Y598,0))/TCP,3))))</f>
        <v/>
      </c>
      <c r="AN598" s="2" t="str">
        <f>IFERROR(IF(COUNT($A598)=0,"",IF(COUNT(W598)=0,"--",IF(COUNTIF(B598:AK598,"3E")&gt;0,"3E",SUM(IF(D598&gt;=2,$D$3),IF(G598&gt;=2,$G$3),IF(J598&gt;=2,$J$3),IF(M598&gt;=2,$M$3),IF(P598&gt;=2,$P$3),IF(S598&gt;=2,$S$3),IF(V598&gt;=2,$V$3),IF(Y598&gt;=2,$Y$3),IF(AB598&gt;=2,$AB$3),IF(AE598&gt;=2,$AE$3),IF(AH598&gt;=2,$AH$3),IF(AK598&gt;=2,$AK$3))))),"")</f>
        <v/>
      </c>
      <c r="AO598" s="2" t="str">
        <f>IF(AM598="3E","3E",IF(COUNT($A598)=0,"",IF(COUNT(AK598)=0,"I",LOOKUP(AM598,{0,2,2.25,2.5,2.75,3,3.25,3.5,3.75,4},{"F","D","C","C+","B-","B","B+","A-","A","A+"}))))</f>
        <v/>
      </c>
      <c r="AP598" s="2" t="str">
        <f>IF(AM598="3E","3E",IF(OR(COUNT($A598)=0,COUNT(W598)=0),"",IF(AND(Y598&gt;=2,AM598&gt;=2,AN598&gt;=28),"PASS","FAIL")))</f>
        <v/>
      </c>
      <c r="AQ598" s="2" t="str">
        <f>IF(COUNT($A598)=0,"",IF(AP598="3E","3E",IF(AP598="PASS",CONCATENATE(IF(N(D598)&lt;2,"411F,",""),IF(N(G598)&lt;2,"412F,",""),IF(N(J598)&lt;2,"413F,",""),IF(N(M598)&lt;2,"421F,",""),IF(N(P598)&lt;2,"422F,",""),IF(N(S598)&lt;2,"423F,",""),IF(N(AB598)&lt;2,"431F,",""),IF(N(AE598)&lt;2,"432F,",""),IF(N(AH598)&lt;2,"433F,","")),"")))</f>
        <v/>
      </c>
      <c r="AR598" s="6" t="str">
        <f t="shared" si="10"/>
        <v/>
      </c>
    </row>
    <row r="599" spans="1:44" ht="18.95" customHeight="1" x14ac:dyDescent="0.25">
      <c r="A599" s="93" t="str">
        <f>IF(DR!$B601="","",DR!$B601)</f>
        <v/>
      </c>
      <c r="B599" s="5" t="str">
        <f>IF(COUNT($A599)=0,"",IF($A599&lt;&gt;DR!$B601,"ERR",DR!J601))</f>
        <v/>
      </c>
      <c r="C599" s="2" t="str">
        <f>IF(COUNT($A599)=0,"",IF(B599="3E","3E",IF(B599="","I",LOOKUP(B599/D$2,{0,0.4,0.45,0.5,0.55,0.6,0.65,0.7,0.75,0.8,1},{"F","D","C","C+","B-","B","B+","A-","A","A+"}))))</f>
        <v/>
      </c>
      <c r="D599" s="99" t="str">
        <f>IF(COUNT($A599)=0,"",IF(B599="","--",IF(B599="3E","3E",LOOKUP(B599/D$2,{0,0.4,0.45,0.5,0.55,0.6,0.65,0.7,0.75,0.8,1},{0,2,2.25,2.5,2.75,3,3.25,3.5,3.75,4}))))</f>
        <v/>
      </c>
      <c r="E599" s="5" t="str">
        <f>IF(COUNT($A599)=0,"",IF($A599&lt;&gt;DR!$B601,"ERR",DR!R601))</f>
        <v/>
      </c>
      <c r="F599" s="2" t="str">
        <f>IF(COUNT($A599)=0,"",IF(E599="3E","3E",IF(E599="","I",LOOKUP(E599/G$2,{0,0.4,0.45,0.5,0.55,0.6,0.65,0.7,0.75,0.8,1},{"F","D","C","C+","B-","B","B+","A-","A","A+"}))))</f>
        <v/>
      </c>
      <c r="G599" s="99" t="str">
        <f>IF(COUNT($A599)=0,"",IF(E599="","--",IF(E599="3E","3E",LOOKUP(E599/G$2,{0,0.4,0.45,0.5,0.55,0.6,0.65,0.7,0.75,0.8,1},{0,2,2.25,2.5,2.75,3,3.25,3.5,3.75,4}))))</f>
        <v/>
      </c>
      <c r="H599" s="5" t="str">
        <f>IF(COUNT($A599)=0,"",IF($A599&lt;&gt;DR!$B601,"ERR",DR!Z601))</f>
        <v/>
      </c>
      <c r="I599" s="2" t="str">
        <f>IF(COUNT($A599)=0,"",IF(H599="3E","3E",IF(H599="","I",LOOKUP(H599/J$2,{0,0.4,0.45,0.5,0.55,0.6,0.65,0.7,0.75,0.8,1},{"F","D","C","C+","B-","B","B+","A-","A","A+"}))))</f>
        <v/>
      </c>
      <c r="J599" s="99" t="str">
        <f>IF(COUNT($A599)=0,"",IF(H599="","--",IF(H599="3E","3E",LOOKUP(H599/J$2,{0,0.4,0.45,0.5,0.55,0.6,0.65,0.7,0.75,0.8,1},{0,2,2.25,2.5,2.75,3,3.25,3.5,3.75,4}))))</f>
        <v/>
      </c>
      <c r="K599" s="5" t="str">
        <f>IF(COUNT($A599)=0,"",IF($A599&lt;&gt;DR!$B601,"ERR",DR!AH601))</f>
        <v/>
      </c>
      <c r="L599" s="2" t="str">
        <f>IF(COUNT($A599)=0,"",IF(K599="3E","3E",IF(K599="","I",LOOKUP(K599/M$2,{0,0.4,0.45,0.5,0.55,0.6,0.65,0.7,0.75,0.8,1},{"F","D","C","C+","B-","B","B+","A-","A","A+"}))))</f>
        <v/>
      </c>
      <c r="M599" s="99" t="str">
        <f>IF(COUNT($A599)=0,"",IF(K599="","--",IF(K599="3E","3E",LOOKUP(K599/M$2,{0,0.4,0.45,0.5,0.55,0.6,0.65,0.7,0.75,0.8,1},{0,2,2.25,2.5,2.75,3,3.25,3.5,3.75,4}))))</f>
        <v/>
      </c>
      <c r="N599" s="5" t="str">
        <f>IF(COUNT($A599)=0,"",IF($A599&lt;&gt;DR!$B601,"ERR",DR!AP601))</f>
        <v/>
      </c>
      <c r="O599" s="2" t="str">
        <f>IF(COUNT($A599)=0,"",IF(N599="3E","3E",IF(N599="","I",LOOKUP(N599/P$2,{0,0.4,0.45,0.5,0.55,0.6,0.65,0.7,0.75,0.8,1},{"F","D","C","C+","B-","B","B+","A-","A","A+"}))))</f>
        <v/>
      </c>
      <c r="P599" s="99" t="str">
        <f>IF(COUNT($A599)=0,"",IF(N599="","--",IF(N599="3E","3E",LOOKUP(N599/P$2,{0,0.4,0.45,0.5,0.55,0.6,0.65,0.7,0.75,0.8,1},{0,2,2.25,2.5,2.75,3,3.25,3.5,3.75,4}))))</f>
        <v/>
      </c>
      <c r="Q599" s="5" t="str">
        <f>IF(COUNT($A599)=0,"",IF($A599&lt;&gt;DR!$B601,"ERR",DR!AX601))</f>
        <v/>
      </c>
      <c r="R599" s="2" t="str">
        <f>IF(COUNT($A599)=0,"",IF(Q599="3E","3E",IF(Q599="","I",LOOKUP(Q599/S$2,{0,0.4,0.45,0.5,0.55,0.6,0.65,0.7,0.75,0.8,1},{"F","D","C","C+","B-","B","B+","A-","A","A+"}))))</f>
        <v/>
      </c>
      <c r="S599" s="99" t="str">
        <f>IF(COUNT($A599)=0,"",IF(Q599="","--",IF(Q599="3E","3E",LOOKUP(Q599/S$2,{0,0.4,0.45,0.5,0.55,0.6,0.65,0.7,0.75,0.8,1},{0,2,2.25,2.5,2.75,3,3.25,3.5,3.75,4}))))</f>
        <v/>
      </c>
      <c r="T599" s="5" t="str">
        <f>IF(OR(COUNT($A599)=0,DR!BZ601=""),"",IF($A599&lt;&gt;DR!$B601,"ERR",DR!BZ601))</f>
        <v/>
      </c>
      <c r="U599" s="2" t="str">
        <f>IF(COUNT($A599)=0,"",IF(T599="3E","3E",IF(T599="","I",LOOKUP(T599/V$2,{0,0.4,0.45,0.5,0.55,0.6,0.65,0.7,0.75,0.8,1},{"F","D","C","C+","B-","B","B+","A-","A","A+"}))))</f>
        <v/>
      </c>
      <c r="V599" s="99" t="str">
        <f>IF(COUNT($A599)=0,"",IF(T599="","--",IF(T599="3E","3E",LOOKUP(T599/V$2,{0,0.4,0.45,0.5,0.55,0.6,0.65,0.7,0.75,0.8,1},{0,2,2.25,2.5,2.75,3,3.25,3.5,3.75,4}))))</f>
        <v/>
      </c>
      <c r="W599" s="5" t="str">
        <f>IF(COUNT($A599)=0,"",IF($A599&lt;&gt;DR!$B601,"ERR",IF(DR!$A601="IM",DR!CL601,DR!CK601)))</f>
        <v/>
      </c>
      <c r="X599" s="2" t="str">
        <f>IF(COUNT($A599)=0,"",IF(W599="3E","3E",IF(W599="","I",LOOKUP(W599/Y$2,{0,0.4,0.45,0.5,0.55,0.6,0.65,0.7,0.75,0.8,1},{"F","D","C","C+","B-","B","B+","A-","A","A+"}))))</f>
        <v/>
      </c>
      <c r="Y599" s="99" t="str">
        <f>IF(COUNT($A599)=0,"",IF(W599="","--",IF(W599="3E","3E",LOOKUP(W599/Y$2,{0,0.4,0.45,0.5,0.55,0.6,0.65,0.7,0.75,0.8,1},{0,2,2.25,2.5,2.75,3,3.25,3.5,3.75,4}))))</f>
        <v/>
      </c>
      <c r="Z599" s="5" t="str">
        <f>IF(COUNT($A599)=0,"",IF($A599&lt;&gt;DR!$B601,"ERR",DR!BF601))</f>
        <v/>
      </c>
      <c r="AA599" s="2" t="str">
        <f>IF(COUNT($A599)=0,"",IF(Z599="3E","3E",IF(Z599="","I",LOOKUP(Z599/AB$2,{0,0.4,0.45,0.5,0.55,0.6,0.65,0.7,0.75,0.8,1},{"F","D","C","C+","B-","B","B+","A-","A","A+"}))))</f>
        <v/>
      </c>
      <c r="AB599" s="99" t="str">
        <f>IF(COUNT($A599)=0,"",IF(Z599="","--",IF(Z599="3E","3E",LOOKUP(Z599/AB$2,{0,0.4,0.45,0.5,0.55,0.6,0.65,0.7,0.75,0.8,1},{0,2,2.25,2.5,2.75,3,3.25,3.5,3.75,4}))))</f>
        <v/>
      </c>
      <c r="AC599" s="5" t="str">
        <f>IF(COUNT($A599)=0,"",IF($A599&lt;&gt;DR!$B601,"ERR",DR!BG601))</f>
        <v/>
      </c>
      <c r="AD599" s="2" t="str">
        <f>IF(COUNT($A599)=0,"",IF(AC599="3E","3E",IF(AC599="","I",LOOKUP(AC599/AE$2,{0,0.4,0.45,0.5,0.55,0.6,0.65,0.7,0.75,0.8,1},{"F","D","C","C+","B-","B","B+","A-","A","A+"}))))</f>
        <v/>
      </c>
      <c r="AE599" s="99" t="str">
        <f>IF(COUNT($A599)=0,"",IF(AC599="","--",IF(AC599="3E","3E",LOOKUP(AC599/AE$2,{0,0.4,0.45,0.5,0.55,0.6,0.65,0.7,0.75,0.8,1},{0,2,2.25,2.5,2.75,3,3.25,3.5,3.75,4}))))</f>
        <v/>
      </c>
      <c r="AF599" s="5" t="str">
        <f>IF(COUNT($A599)=0,"",IF($A599&lt;&gt;DR!$B601,"ERR",DR!BQ601))</f>
        <v/>
      </c>
      <c r="AG599" s="2" t="str">
        <f>IF(COUNT($A599)=0,"",IF(AF599="3E","3E",IF(AF599="","I",LOOKUP(AF599/AH$2,{0,0.4,0.45,0.5,0.55,0.6,0.65,0.7,0.75,0.8,1},{"F","D","C","C+","B-","B","B+","A-","A","A+"}))))</f>
        <v/>
      </c>
      <c r="AH599" s="99" t="str">
        <f>IF(COUNT($A599)=0,"",IF(AF599="","--",IF(AF599="3E","3E",LOOKUP(AF599/AH$2,{0,0.4,0.45,0.5,0.55,0.6,0.65,0.7,0.75,0.8,1},{0,2,2.25,2.5,2.75,3,3.25,3.5,3.75,4}))))</f>
        <v/>
      </c>
      <c r="AI599" s="5" t="str">
        <f>IF(COUNT($A599)=0,"",IF($A599&lt;&gt;DR!$B601,"ERR",DR!BY601))</f>
        <v/>
      </c>
      <c r="AJ599" s="2" t="str">
        <f>IF(COUNT($A599)=0,"",IF(AI599="3E","3E",IF(AI599="","I",LOOKUP(AI599/AK$2,{0,0.4,0.45,0.5,0.55,0.6,0.65,0.7,0.75,0.8,1},{"F","D","C","C+","B-","B","B+","A-","A","A+"}))))</f>
        <v/>
      </c>
      <c r="AK599" s="103" t="str">
        <f>IF(COUNT($A599)=0,"",IF(AI599="","--",IF(AI599="3E","3E",LOOKUP(AI599/AK$2,{0,0.4,0.45,0.5,0.55,0.6,0.65,0.7,0.75,0.8,1},{0,2,2.25,2.5,2.75,3,3.25,3.5,3.75,4}))))</f>
        <v/>
      </c>
      <c r="AL599" s="94" t="str">
        <f>IFERROR(IF(COUNT($A599)=0,"",IF(COUNT(W599)=0,"--",IF(COUNTIF(B599:AK599,"3E")&gt;0,"3E",SUM(IF(D599&gt;=2,D599*$D$3),IF(G599&gt;=2,G599*$G$3),IF(J599&gt;=2,J599*$J$3),IF(M599&gt;=2,M599*$M$3),IF(P599&gt;=2,P599*$P$3),IF(S599&gt;=2,S599*$S$3),IF(V599&gt;=2,V599*$V$3),IF(Y599&gt;=2,Y599*$Y$3),IF(AB599&gt;=2,AB599*$AB$3),IF(AE599&gt;=2,AE599*$AE$3),IF(AH599&gt;=2,AH599*$AH$3),IF(AK599&gt;=2,AK599*$AK$3))))),"")</f>
        <v/>
      </c>
      <c r="AM599" s="4" t="str">
        <f>IF(COUNT($A599)=0,"",IF(COUNT(W599)=0,"--",IF(COUNTIF(B599:Y599,"3E")&gt;0,"3E",TRUNC(SUM(IF(N(D599)&gt;=2,D$3*D599,0),IF(N(G599)&gt;=2,G$3*G599,0),IF(N(J599)&gt;=2,J$3*J599,0),IF(N(M599)&gt;=2,M$3*M599,0),IF(N(P599)&gt;=2,P$3*P599,0),IF(N(S599)&gt;=2,S$3*S599,0),IF(N(AB599)&gt;=2,AB$3*AB599,0),IF(N(AE599)&gt;=2,AE$3*AE599,0),IF(N(AH599)&gt;=2,AH$3*AH599,0),IF(N(V599)&gt;=2,V$3*V599,0),IF(N(Y599)&gt;=2,Y$3*Y599,0))/TCP,3))))</f>
        <v/>
      </c>
      <c r="AN599" s="2" t="str">
        <f>IFERROR(IF(COUNT($A599)=0,"",IF(COUNT(W599)=0,"--",IF(COUNTIF(B599:AK599,"3E")&gt;0,"3E",SUM(IF(D599&gt;=2,$D$3),IF(G599&gt;=2,$G$3),IF(J599&gt;=2,$J$3),IF(M599&gt;=2,$M$3),IF(P599&gt;=2,$P$3),IF(S599&gt;=2,$S$3),IF(V599&gt;=2,$V$3),IF(Y599&gt;=2,$Y$3),IF(AB599&gt;=2,$AB$3),IF(AE599&gt;=2,$AE$3),IF(AH599&gt;=2,$AH$3),IF(AK599&gt;=2,$AK$3))))),"")</f>
        <v/>
      </c>
      <c r="AO599" s="2" t="str">
        <f>IF(AM599="3E","3E",IF(COUNT($A599)=0,"",IF(COUNT(AK599)=0,"I",LOOKUP(AM599,{0,2,2.25,2.5,2.75,3,3.25,3.5,3.75,4},{"F","D","C","C+","B-","B","B+","A-","A","A+"}))))</f>
        <v/>
      </c>
      <c r="AP599" s="2" t="str">
        <f>IF(AM599="3E","3E",IF(OR(COUNT($A599)=0,COUNT(W599)=0),"",IF(AND(Y599&gt;=2,AM599&gt;=2,AN599&gt;=28),"PASS","FAIL")))</f>
        <v/>
      </c>
      <c r="AQ599" s="2" t="str">
        <f>IF(COUNT($A599)=0,"",IF(AP599="3E","3E",IF(AP599="PASS",CONCATENATE(IF(N(D599)&lt;2,"411F,",""),IF(N(G599)&lt;2,"412F,",""),IF(N(J599)&lt;2,"413F,",""),IF(N(M599)&lt;2,"421F,",""),IF(N(P599)&lt;2,"422F,",""),IF(N(S599)&lt;2,"423F,",""),IF(N(AB599)&lt;2,"431F,",""),IF(N(AE599)&lt;2,"432F,",""),IF(N(AH599)&lt;2,"433F,","")),"")))</f>
        <v/>
      </c>
      <c r="AR599" s="6" t="str">
        <f t="shared" si="10"/>
        <v/>
      </c>
    </row>
    <row r="600" spans="1:44" ht="18.95" customHeight="1" x14ac:dyDescent="0.25">
      <c r="A600" s="93" t="str">
        <f>IF(DR!$B602="","",DR!$B602)</f>
        <v/>
      </c>
      <c r="B600" s="5" t="str">
        <f>IF(COUNT($A600)=0,"",IF($A600&lt;&gt;DR!$B602,"ERR",DR!J602))</f>
        <v/>
      </c>
      <c r="C600" s="2" t="str">
        <f>IF(COUNT($A600)=0,"",IF(B600="3E","3E",IF(B600="","I",LOOKUP(B600/D$2,{0,0.4,0.45,0.5,0.55,0.6,0.65,0.7,0.75,0.8,1},{"F","D","C","C+","B-","B","B+","A-","A","A+"}))))</f>
        <v/>
      </c>
      <c r="D600" s="99" t="str">
        <f>IF(COUNT($A600)=0,"",IF(B600="","--",IF(B600="3E","3E",LOOKUP(B600/D$2,{0,0.4,0.45,0.5,0.55,0.6,0.65,0.7,0.75,0.8,1},{0,2,2.25,2.5,2.75,3,3.25,3.5,3.75,4}))))</f>
        <v/>
      </c>
      <c r="E600" s="5" t="str">
        <f>IF(COUNT($A600)=0,"",IF($A600&lt;&gt;DR!$B602,"ERR",DR!R602))</f>
        <v/>
      </c>
      <c r="F600" s="2" t="str">
        <f>IF(COUNT($A600)=0,"",IF(E600="3E","3E",IF(E600="","I",LOOKUP(E600/G$2,{0,0.4,0.45,0.5,0.55,0.6,0.65,0.7,0.75,0.8,1},{"F","D","C","C+","B-","B","B+","A-","A","A+"}))))</f>
        <v/>
      </c>
      <c r="G600" s="99" t="str">
        <f>IF(COUNT($A600)=0,"",IF(E600="","--",IF(E600="3E","3E",LOOKUP(E600/G$2,{0,0.4,0.45,0.5,0.55,0.6,0.65,0.7,0.75,0.8,1},{0,2,2.25,2.5,2.75,3,3.25,3.5,3.75,4}))))</f>
        <v/>
      </c>
      <c r="H600" s="5" t="str">
        <f>IF(COUNT($A600)=0,"",IF($A600&lt;&gt;DR!$B602,"ERR",DR!Z602))</f>
        <v/>
      </c>
      <c r="I600" s="2" t="str">
        <f>IF(COUNT($A600)=0,"",IF(H600="3E","3E",IF(H600="","I",LOOKUP(H600/J$2,{0,0.4,0.45,0.5,0.55,0.6,0.65,0.7,0.75,0.8,1},{"F","D","C","C+","B-","B","B+","A-","A","A+"}))))</f>
        <v/>
      </c>
      <c r="J600" s="99" t="str">
        <f>IF(COUNT($A600)=0,"",IF(H600="","--",IF(H600="3E","3E",LOOKUP(H600/J$2,{0,0.4,0.45,0.5,0.55,0.6,0.65,0.7,0.75,0.8,1},{0,2,2.25,2.5,2.75,3,3.25,3.5,3.75,4}))))</f>
        <v/>
      </c>
      <c r="K600" s="5" t="str">
        <f>IF(COUNT($A600)=0,"",IF($A600&lt;&gt;DR!$B602,"ERR",DR!AH602))</f>
        <v/>
      </c>
      <c r="L600" s="2" t="str">
        <f>IF(COUNT($A600)=0,"",IF(K600="3E","3E",IF(K600="","I",LOOKUP(K600/M$2,{0,0.4,0.45,0.5,0.55,0.6,0.65,0.7,0.75,0.8,1},{"F","D","C","C+","B-","B","B+","A-","A","A+"}))))</f>
        <v/>
      </c>
      <c r="M600" s="99" t="str">
        <f>IF(COUNT($A600)=0,"",IF(K600="","--",IF(K600="3E","3E",LOOKUP(K600/M$2,{0,0.4,0.45,0.5,0.55,0.6,0.65,0.7,0.75,0.8,1},{0,2,2.25,2.5,2.75,3,3.25,3.5,3.75,4}))))</f>
        <v/>
      </c>
      <c r="N600" s="5" t="str">
        <f>IF(COUNT($A600)=0,"",IF($A600&lt;&gt;DR!$B602,"ERR",DR!AP602))</f>
        <v/>
      </c>
      <c r="O600" s="2" t="str">
        <f>IF(COUNT($A600)=0,"",IF(N600="3E","3E",IF(N600="","I",LOOKUP(N600/P$2,{0,0.4,0.45,0.5,0.55,0.6,0.65,0.7,0.75,0.8,1},{"F","D","C","C+","B-","B","B+","A-","A","A+"}))))</f>
        <v/>
      </c>
      <c r="P600" s="99" t="str">
        <f>IF(COUNT($A600)=0,"",IF(N600="","--",IF(N600="3E","3E",LOOKUP(N600/P$2,{0,0.4,0.45,0.5,0.55,0.6,0.65,0.7,0.75,0.8,1},{0,2,2.25,2.5,2.75,3,3.25,3.5,3.75,4}))))</f>
        <v/>
      </c>
      <c r="Q600" s="5" t="str">
        <f>IF(COUNT($A600)=0,"",IF($A600&lt;&gt;DR!$B602,"ERR",DR!AX602))</f>
        <v/>
      </c>
      <c r="R600" s="2" t="str">
        <f>IF(COUNT($A600)=0,"",IF(Q600="3E","3E",IF(Q600="","I",LOOKUP(Q600/S$2,{0,0.4,0.45,0.5,0.55,0.6,0.65,0.7,0.75,0.8,1},{"F","D","C","C+","B-","B","B+","A-","A","A+"}))))</f>
        <v/>
      </c>
      <c r="S600" s="99" t="str">
        <f>IF(COUNT($A600)=0,"",IF(Q600="","--",IF(Q600="3E","3E",LOOKUP(Q600/S$2,{0,0.4,0.45,0.5,0.55,0.6,0.65,0.7,0.75,0.8,1},{0,2,2.25,2.5,2.75,3,3.25,3.5,3.75,4}))))</f>
        <v/>
      </c>
      <c r="T600" s="5" t="str">
        <f>IF(OR(COUNT($A600)=0,DR!BZ602=""),"",IF($A600&lt;&gt;DR!$B602,"ERR",DR!BZ602))</f>
        <v/>
      </c>
      <c r="U600" s="2" t="str">
        <f>IF(COUNT($A600)=0,"",IF(T600="3E","3E",IF(T600="","I",LOOKUP(T600/V$2,{0,0.4,0.45,0.5,0.55,0.6,0.65,0.7,0.75,0.8,1},{"F","D","C","C+","B-","B","B+","A-","A","A+"}))))</f>
        <v/>
      </c>
      <c r="V600" s="99" t="str">
        <f>IF(COUNT($A600)=0,"",IF(T600="","--",IF(T600="3E","3E",LOOKUP(T600/V$2,{0,0.4,0.45,0.5,0.55,0.6,0.65,0.7,0.75,0.8,1},{0,2,2.25,2.5,2.75,3,3.25,3.5,3.75,4}))))</f>
        <v/>
      </c>
      <c r="W600" s="5" t="str">
        <f>IF(COUNT($A600)=0,"",IF($A600&lt;&gt;DR!$B602,"ERR",IF(DR!$A602="IM",DR!CL602,DR!CK602)))</f>
        <v/>
      </c>
      <c r="X600" s="2" t="str">
        <f>IF(COUNT($A600)=0,"",IF(W600="3E","3E",IF(W600="","I",LOOKUP(W600/Y$2,{0,0.4,0.45,0.5,0.55,0.6,0.65,0.7,0.75,0.8,1},{"F","D","C","C+","B-","B","B+","A-","A","A+"}))))</f>
        <v/>
      </c>
      <c r="Y600" s="99" t="str">
        <f>IF(COUNT($A600)=0,"",IF(W600="","--",IF(W600="3E","3E",LOOKUP(W600/Y$2,{0,0.4,0.45,0.5,0.55,0.6,0.65,0.7,0.75,0.8,1},{0,2,2.25,2.5,2.75,3,3.25,3.5,3.75,4}))))</f>
        <v/>
      </c>
      <c r="Z600" s="5" t="str">
        <f>IF(COUNT($A600)=0,"",IF($A600&lt;&gt;DR!$B602,"ERR",DR!BF602))</f>
        <v/>
      </c>
      <c r="AA600" s="2" t="str">
        <f>IF(COUNT($A600)=0,"",IF(Z600="3E","3E",IF(Z600="","I",LOOKUP(Z600/AB$2,{0,0.4,0.45,0.5,0.55,0.6,0.65,0.7,0.75,0.8,1},{"F","D","C","C+","B-","B","B+","A-","A","A+"}))))</f>
        <v/>
      </c>
      <c r="AB600" s="99" t="str">
        <f>IF(COUNT($A600)=0,"",IF(Z600="","--",IF(Z600="3E","3E",LOOKUP(Z600/AB$2,{0,0.4,0.45,0.5,0.55,0.6,0.65,0.7,0.75,0.8,1},{0,2,2.25,2.5,2.75,3,3.25,3.5,3.75,4}))))</f>
        <v/>
      </c>
      <c r="AC600" s="5" t="str">
        <f>IF(COUNT($A600)=0,"",IF($A600&lt;&gt;DR!$B602,"ERR",DR!BG602))</f>
        <v/>
      </c>
      <c r="AD600" s="2" t="str">
        <f>IF(COUNT($A600)=0,"",IF(AC600="3E","3E",IF(AC600="","I",LOOKUP(AC600/AE$2,{0,0.4,0.45,0.5,0.55,0.6,0.65,0.7,0.75,0.8,1},{"F","D","C","C+","B-","B","B+","A-","A","A+"}))))</f>
        <v/>
      </c>
      <c r="AE600" s="99" t="str">
        <f>IF(COUNT($A600)=0,"",IF(AC600="","--",IF(AC600="3E","3E",LOOKUP(AC600/AE$2,{0,0.4,0.45,0.5,0.55,0.6,0.65,0.7,0.75,0.8,1},{0,2,2.25,2.5,2.75,3,3.25,3.5,3.75,4}))))</f>
        <v/>
      </c>
      <c r="AF600" s="5" t="str">
        <f>IF(COUNT($A600)=0,"",IF($A600&lt;&gt;DR!$B602,"ERR",DR!BQ602))</f>
        <v/>
      </c>
      <c r="AG600" s="2" t="str">
        <f>IF(COUNT($A600)=0,"",IF(AF600="3E","3E",IF(AF600="","I",LOOKUP(AF600/AH$2,{0,0.4,0.45,0.5,0.55,0.6,0.65,0.7,0.75,0.8,1},{"F","D","C","C+","B-","B","B+","A-","A","A+"}))))</f>
        <v/>
      </c>
      <c r="AH600" s="99" t="str">
        <f>IF(COUNT($A600)=0,"",IF(AF600="","--",IF(AF600="3E","3E",LOOKUP(AF600/AH$2,{0,0.4,0.45,0.5,0.55,0.6,0.65,0.7,0.75,0.8,1},{0,2,2.25,2.5,2.75,3,3.25,3.5,3.75,4}))))</f>
        <v/>
      </c>
      <c r="AI600" s="5" t="str">
        <f>IF(COUNT($A600)=0,"",IF($A600&lt;&gt;DR!$B602,"ERR",DR!BY602))</f>
        <v/>
      </c>
      <c r="AJ600" s="2" t="str">
        <f>IF(COUNT($A600)=0,"",IF(AI600="3E","3E",IF(AI600="","I",LOOKUP(AI600/AK$2,{0,0.4,0.45,0.5,0.55,0.6,0.65,0.7,0.75,0.8,1},{"F","D","C","C+","B-","B","B+","A-","A","A+"}))))</f>
        <v/>
      </c>
      <c r="AK600" s="103" t="str">
        <f>IF(COUNT($A600)=0,"",IF(AI600="","--",IF(AI600="3E","3E",LOOKUP(AI600/AK$2,{0,0.4,0.45,0.5,0.55,0.6,0.65,0.7,0.75,0.8,1},{0,2,2.25,2.5,2.75,3,3.25,3.5,3.75,4}))))</f>
        <v/>
      </c>
      <c r="AL600" s="94" t="str">
        <f>IFERROR(IF(COUNT($A600)=0,"",IF(COUNT(W600)=0,"--",IF(COUNTIF(B600:AK600,"3E")&gt;0,"3E",SUM(IF(D600&gt;=2,D600*$D$3),IF(G600&gt;=2,G600*$G$3),IF(J600&gt;=2,J600*$J$3),IF(M600&gt;=2,M600*$M$3),IF(P600&gt;=2,P600*$P$3),IF(S600&gt;=2,S600*$S$3),IF(V600&gt;=2,V600*$V$3),IF(Y600&gt;=2,Y600*$Y$3),IF(AB600&gt;=2,AB600*$AB$3),IF(AE600&gt;=2,AE600*$AE$3),IF(AH600&gt;=2,AH600*$AH$3),IF(AK600&gt;=2,AK600*$AK$3))))),"")</f>
        <v/>
      </c>
      <c r="AM600" s="4" t="str">
        <f>IF(COUNT($A600)=0,"",IF(COUNT(W600)=0,"--",IF(COUNTIF(B600:Y600,"3E")&gt;0,"3E",TRUNC(SUM(IF(N(D600)&gt;=2,D$3*D600,0),IF(N(G600)&gt;=2,G$3*G600,0),IF(N(J600)&gt;=2,J$3*J600,0),IF(N(M600)&gt;=2,M$3*M600,0),IF(N(P600)&gt;=2,P$3*P600,0),IF(N(S600)&gt;=2,S$3*S600,0),IF(N(AB600)&gt;=2,AB$3*AB600,0),IF(N(AE600)&gt;=2,AE$3*AE600,0),IF(N(AH600)&gt;=2,AH$3*AH600,0),IF(N(V600)&gt;=2,V$3*V600,0),IF(N(Y600)&gt;=2,Y$3*Y600,0))/TCP,3))))</f>
        <v/>
      </c>
      <c r="AN600" s="2" t="str">
        <f>IFERROR(IF(COUNT($A600)=0,"",IF(COUNT(W600)=0,"--",IF(COUNTIF(B600:AK600,"3E")&gt;0,"3E",SUM(IF(D600&gt;=2,$D$3),IF(G600&gt;=2,$G$3),IF(J600&gt;=2,$J$3),IF(M600&gt;=2,$M$3),IF(P600&gt;=2,$P$3),IF(S600&gt;=2,$S$3),IF(V600&gt;=2,$V$3),IF(Y600&gt;=2,$Y$3),IF(AB600&gt;=2,$AB$3),IF(AE600&gt;=2,$AE$3),IF(AH600&gt;=2,$AH$3),IF(AK600&gt;=2,$AK$3))))),"")</f>
        <v/>
      </c>
      <c r="AO600" s="2" t="str">
        <f>IF(AM600="3E","3E",IF(COUNT($A600)=0,"",IF(COUNT(AK600)=0,"I",LOOKUP(AM600,{0,2,2.25,2.5,2.75,3,3.25,3.5,3.75,4},{"F","D","C","C+","B-","B","B+","A-","A","A+"}))))</f>
        <v/>
      </c>
      <c r="AP600" s="2" t="str">
        <f>IF(AM600="3E","3E",IF(OR(COUNT($A600)=0,COUNT(W600)=0),"",IF(AND(Y600&gt;=2,AM600&gt;=2,AN600&gt;=28),"PASS","FAIL")))</f>
        <v/>
      </c>
      <c r="AQ600" s="2" t="str">
        <f>IF(COUNT($A600)=0,"",IF(AP600="3E","3E",IF(AP600="PASS",CONCATENATE(IF(N(D600)&lt;2,"411F,",""),IF(N(G600)&lt;2,"412F,",""),IF(N(J600)&lt;2,"413F,",""),IF(N(M600)&lt;2,"421F,",""),IF(N(P600)&lt;2,"422F,",""),IF(N(S600)&lt;2,"423F,",""),IF(N(AB600)&lt;2,"431F,",""),IF(N(AE600)&lt;2,"432F,",""),IF(N(AH600)&lt;2,"433F,","")),"")))</f>
        <v/>
      </c>
      <c r="AR600" s="6" t="str">
        <f t="shared" si="10"/>
        <v/>
      </c>
    </row>
    <row r="601" spans="1:44" ht="18.95" customHeight="1" x14ac:dyDescent="0.25">
      <c r="A601" s="93" t="str">
        <f>IF(DR!$B603="","",DR!$B603)</f>
        <v/>
      </c>
      <c r="B601" s="5" t="str">
        <f>IF(COUNT($A601)=0,"",IF($A601&lt;&gt;DR!$B603,"ERR",DR!J603))</f>
        <v/>
      </c>
      <c r="C601" s="2" t="str">
        <f>IF(COUNT($A601)=0,"",IF(B601="3E","3E",IF(B601="","I",LOOKUP(B601/D$2,{0,0.4,0.45,0.5,0.55,0.6,0.65,0.7,0.75,0.8,1},{"F","D","C","C+","B-","B","B+","A-","A","A+"}))))</f>
        <v/>
      </c>
      <c r="D601" s="99" t="str">
        <f>IF(COUNT($A601)=0,"",IF(B601="","--",IF(B601="3E","3E",LOOKUP(B601/D$2,{0,0.4,0.45,0.5,0.55,0.6,0.65,0.7,0.75,0.8,1},{0,2,2.25,2.5,2.75,3,3.25,3.5,3.75,4}))))</f>
        <v/>
      </c>
      <c r="E601" s="5" t="str">
        <f>IF(COUNT($A601)=0,"",IF($A601&lt;&gt;DR!$B603,"ERR",DR!R603))</f>
        <v/>
      </c>
      <c r="F601" s="2" t="str">
        <f>IF(COUNT($A601)=0,"",IF(E601="3E","3E",IF(E601="","I",LOOKUP(E601/G$2,{0,0.4,0.45,0.5,0.55,0.6,0.65,0.7,0.75,0.8,1},{"F","D","C","C+","B-","B","B+","A-","A","A+"}))))</f>
        <v/>
      </c>
      <c r="G601" s="99" t="str">
        <f>IF(COUNT($A601)=0,"",IF(E601="","--",IF(E601="3E","3E",LOOKUP(E601/G$2,{0,0.4,0.45,0.5,0.55,0.6,0.65,0.7,0.75,0.8,1},{0,2,2.25,2.5,2.75,3,3.25,3.5,3.75,4}))))</f>
        <v/>
      </c>
      <c r="H601" s="5" t="str">
        <f>IF(COUNT($A601)=0,"",IF($A601&lt;&gt;DR!$B603,"ERR",DR!Z603))</f>
        <v/>
      </c>
      <c r="I601" s="2" t="str">
        <f>IF(COUNT($A601)=0,"",IF(H601="3E","3E",IF(H601="","I",LOOKUP(H601/J$2,{0,0.4,0.45,0.5,0.55,0.6,0.65,0.7,0.75,0.8,1},{"F","D","C","C+","B-","B","B+","A-","A","A+"}))))</f>
        <v/>
      </c>
      <c r="J601" s="99" t="str">
        <f>IF(COUNT($A601)=0,"",IF(H601="","--",IF(H601="3E","3E",LOOKUP(H601/J$2,{0,0.4,0.45,0.5,0.55,0.6,0.65,0.7,0.75,0.8,1},{0,2,2.25,2.5,2.75,3,3.25,3.5,3.75,4}))))</f>
        <v/>
      </c>
      <c r="K601" s="5" t="str">
        <f>IF(COUNT($A601)=0,"",IF($A601&lt;&gt;DR!$B603,"ERR",DR!AH603))</f>
        <v/>
      </c>
      <c r="L601" s="2" t="str">
        <f>IF(COUNT($A601)=0,"",IF(K601="3E","3E",IF(K601="","I",LOOKUP(K601/M$2,{0,0.4,0.45,0.5,0.55,0.6,0.65,0.7,0.75,0.8,1},{"F","D","C","C+","B-","B","B+","A-","A","A+"}))))</f>
        <v/>
      </c>
      <c r="M601" s="99" t="str">
        <f>IF(COUNT($A601)=0,"",IF(K601="","--",IF(K601="3E","3E",LOOKUP(K601/M$2,{0,0.4,0.45,0.5,0.55,0.6,0.65,0.7,0.75,0.8,1},{0,2,2.25,2.5,2.75,3,3.25,3.5,3.75,4}))))</f>
        <v/>
      </c>
      <c r="N601" s="5" t="str">
        <f>IF(COUNT($A601)=0,"",IF($A601&lt;&gt;DR!$B603,"ERR",DR!AP603))</f>
        <v/>
      </c>
      <c r="O601" s="2" t="str">
        <f>IF(COUNT($A601)=0,"",IF(N601="3E","3E",IF(N601="","I",LOOKUP(N601/P$2,{0,0.4,0.45,0.5,0.55,0.6,0.65,0.7,0.75,0.8,1},{"F","D","C","C+","B-","B","B+","A-","A","A+"}))))</f>
        <v/>
      </c>
      <c r="P601" s="99" t="str">
        <f>IF(COUNT($A601)=0,"",IF(N601="","--",IF(N601="3E","3E",LOOKUP(N601/P$2,{0,0.4,0.45,0.5,0.55,0.6,0.65,0.7,0.75,0.8,1},{0,2,2.25,2.5,2.75,3,3.25,3.5,3.75,4}))))</f>
        <v/>
      </c>
      <c r="Q601" s="5" t="str">
        <f>IF(COUNT($A601)=0,"",IF($A601&lt;&gt;DR!$B603,"ERR",DR!AX603))</f>
        <v/>
      </c>
      <c r="R601" s="2" t="str">
        <f>IF(COUNT($A601)=0,"",IF(Q601="3E","3E",IF(Q601="","I",LOOKUP(Q601/S$2,{0,0.4,0.45,0.5,0.55,0.6,0.65,0.7,0.75,0.8,1},{"F","D","C","C+","B-","B","B+","A-","A","A+"}))))</f>
        <v/>
      </c>
      <c r="S601" s="99" t="str">
        <f>IF(COUNT($A601)=0,"",IF(Q601="","--",IF(Q601="3E","3E",LOOKUP(Q601/S$2,{0,0.4,0.45,0.5,0.55,0.6,0.65,0.7,0.75,0.8,1},{0,2,2.25,2.5,2.75,3,3.25,3.5,3.75,4}))))</f>
        <v/>
      </c>
      <c r="T601" s="5" t="str">
        <f>IF(OR(COUNT($A601)=0,DR!BZ603=""),"",IF($A601&lt;&gt;DR!$B603,"ERR",DR!BZ603))</f>
        <v/>
      </c>
      <c r="U601" s="2" t="str">
        <f>IF(COUNT($A601)=0,"",IF(T601="3E","3E",IF(T601="","I",LOOKUP(T601/V$2,{0,0.4,0.45,0.5,0.55,0.6,0.65,0.7,0.75,0.8,1},{"F","D","C","C+","B-","B","B+","A-","A","A+"}))))</f>
        <v/>
      </c>
      <c r="V601" s="99" t="str">
        <f>IF(COUNT($A601)=0,"",IF(T601="","--",IF(T601="3E","3E",LOOKUP(T601/V$2,{0,0.4,0.45,0.5,0.55,0.6,0.65,0.7,0.75,0.8,1},{0,2,2.25,2.5,2.75,3,3.25,3.5,3.75,4}))))</f>
        <v/>
      </c>
      <c r="W601" s="5" t="str">
        <f>IF(COUNT($A601)=0,"",IF($A601&lt;&gt;DR!$B603,"ERR",IF(DR!$A603="IM",DR!CL603,DR!CK603)))</f>
        <v/>
      </c>
      <c r="X601" s="2" t="str">
        <f>IF(COUNT($A601)=0,"",IF(W601="3E","3E",IF(W601="","I",LOOKUP(W601/Y$2,{0,0.4,0.45,0.5,0.55,0.6,0.65,0.7,0.75,0.8,1},{"F","D","C","C+","B-","B","B+","A-","A","A+"}))))</f>
        <v/>
      </c>
      <c r="Y601" s="99" t="str">
        <f>IF(COUNT($A601)=0,"",IF(W601="","--",IF(W601="3E","3E",LOOKUP(W601/Y$2,{0,0.4,0.45,0.5,0.55,0.6,0.65,0.7,0.75,0.8,1},{0,2,2.25,2.5,2.75,3,3.25,3.5,3.75,4}))))</f>
        <v/>
      </c>
      <c r="Z601" s="5" t="str">
        <f>IF(COUNT($A601)=0,"",IF($A601&lt;&gt;DR!$B603,"ERR",DR!BF603))</f>
        <v/>
      </c>
      <c r="AA601" s="2" t="str">
        <f>IF(COUNT($A601)=0,"",IF(Z601="3E","3E",IF(Z601="","I",LOOKUP(Z601/AB$2,{0,0.4,0.45,0.5,0.55,0.6,0.65,0.7,0.75,0.8,1},{"F","D","C","C+","B-","B","B+","A-","A","A+"}))))</f>
        <v/>
      </c>
      <c r="AB601" s="99" t="str">
        <f>IF(COUNT($A601)=0,"",IF(Z601="","--",IF(Z601="3E","3E",LOOKUP(Z601/AB$2,{0,0.4,0.45,0.5,0.55,0.6,0.65,0.7,0.75,0.8,1},{0,2,2.25,2.5,2.75,3,3.25,3.5,3.75,4}))))</f>
        <v/>
      </c>
      <c r="AC601" s="5" t="str">
        <f>IF(COUNT($A601)=0,"",IF($A601&lt;&gt;DR!$B603,"ERR",DR!BG603))</f>
        <v/>
      </c>
      <c r="AD601" s="2" t="str">
        <f>IF(COUNT($A601)=0,"",IF(AC601="3E","3E",IF(AC601="","I",LOOKUP(AC601/AE$2,{0,0.4,0.45,0.5,0.55,0.6,0.65,0.7,0.75,0.8,1},{"F","D","C","C+","B-","B","B+","A-","A","A+"}))))</f>
        <v/>
      </c>
      <c r="AE601" s="99" t="str">
        <f>IF(COUNT($A601)=0,"",IF(AC601="","--",IF(AC601="3E","3E",LOOKUP(AC601/AE$2,{0,0.4,0.45,0.5,0.55,0.6,0.65,0.7,0.75,0.8,1},{0,2,2.25,2.5,2.75,3,3.25,3.5,3.75,4}))))</f>
        <v/>
      </c>
      <c r="AF601" s="5" t="str">
        <f>IF(COUNT($A601)=0,"",IF($A601&lt;&gt;DR!$B603,"ERR",DR!BQ603))</f>
        <v/>
      </c>
      <c r="AG601" s="2" t="str">
        <f>IF(COUNT($A601)=0,"",IF(AF601="3E","3E",IF(AF601="","I",LOOKUP(AF601/AH$2,{0,0.4,0.45,0.5,0.55,0.6,0.65,0.7,0.75,0.8,1},{"F","D","C","C+","B-","B","B+","A-","A","A+"}))))</f>
        <v/>
      </c>
      <c r="AH601" s="99" t="str">
        <f>IF(COUNT($A601)=0,"",IF(AF601="","--",IF(AF601="3E","3E",LOOKUP(AF601/AH$2,{0,0.4,0.45,0.5,0.55,0.6,0.65,0.7,0.75,0.8,1},{0,2,2.25,2.5,2.75,3,3.25,3.5,3.75,4}))))</f>
        <v/>
      </c>
      <c r="AI601" s="5" t="str">
        <f>IF(COUNT($A601)=0,"",IF($A601&lt;&gt;DR!$B603,"ERR",DR!BY603))</f>
        <v/>
      </c>
      <c r="AJ601" s="2" t="str">
        <f>IF(COUNT($A601)=0,"",IF(AI601="3E","3E",IF(AI601="","I",LOOKUP(AI601/AK$2,{0,0.4,0.45,0.5,0.55,0.6,0.65,0.7,0.75,0.8,1},{"F","D","C","C+","B-","B","B+","A-","A","A+"}))))</f>
        <v/>
      </c>
      <c r="AK601" s="103" t="str">
        <f>IF(COUNT($A601)=0,"",IF(AI601="","--",IF(AI601="3E","3E",LOOKUP(AI601/AK$2,{0,0.4,0.45,0.5,0.55,0.6,0.65,0.7,0.75,0.8,1},{0,2,2.25,2.5,2.75,3,3.25,3.5,3.75,4}))))</f>
        <v/>
      </c>
      <c r="AL601" s="94" t="str">
        <f>IFERROR(IF(COUNT($A601)=0,"",IF(COUNT(W601)=0,"--",IF(COUNTIF(B601:AK601,"3E")&gt;0,"3E",SUM(IF(D601&gt;=2,D601*$D$3),IF(G601&gt;=2,G601*$G$3),IF(J601&gt;=2,J601*$J$3),IF(M601&gt;=2,M601*$M$3),IF(P601&gt;=2,P601*$P$3),IF(S601&gt;=2,S601*$S$3),IF(V601&gt;=2,V601*$V$3),IF(Y601&gt;=2,Y601*$Y$3),IF(AB601&gt;=2,AB601*$AB$3),IF(AE601&gt;=2,AE601*$AE$3),IF(AH601&gt;=2,AH601*$AH$3),IF(AK601&gt;=2,AK601*$AK$3))))),"")</f>
        <v/>
      </c>
      <c r="AM601" s="4" t="str">
        <f>IF(COUNT($A601)=0,"",IF(COUNT(W601)=0,"--",IF(COUNTIF(B601:Y601,"3E")&gt;0,"3E",TRUNC(SUM(IF(N(D601)&gt;=2,D$3*D601,0),IF(N(G601)&gt;=2,G$3*G601,0),IF(N(J601)&gt;=2,J$3*J601,0),IF(N(M601)&gt;=2,M$3*M601,0),IF(N(P601)&gt;=2,P$3*P601,0),IF(N(S601)&gt;=2,S$3*S601,0),IF(N(AB601)&gt;=2,AB$3*AB601,0),IF(N(AE601)&gt;=2,AE$3*AE601,0),IF(N(AH601)&gt;=2,AH$3*AH601,0),IF(N(V601)&gt;=2,V$3*V601,0),IF(N(Y601)&gt;=2,Y$3*Y601,0))/TCP,3))))</f>
        <v/>
      </c>
      <c r="AN601" s="2" t="str">
        <f>IFERROR(IF(COUNT($A601)=0,"",IF(COUNT(W601)=0,"--",IF(COUNTIF(B601:AK601,"3E")&gt;0,"3E",SUM(IF(D601&gt;=2,$D$3),IF(G601&gt;=2,$G$3),IF(J601&gt;=2,$J$3),IF(M601&gt;=2,$M$3),IF(P601&gt;=2,$P$3),IF(S601&gt;=2,$S$3),IF(V601&gt;=2,$V$3),IF(Y601&gt;=2,$Y$3),IF(AB601&gt;=2,$AB$3),IF(AE601&gt;=2,$AE$3),IF(AH601&gt;=2,$AH$3),IF(AK601&gt;=2,$AK$3))))),"")</f>
        <v/>
      </c>
      <c r="AO601" s="2" t="str">
        <f>IF(AM601="3E","3E",IF(COUNT($A601)=0,"",IF(COUNT(AK601)=0,"I",LOOKUP(AM601,{0,2,2.25,2.5,2.75,3,3.25,3.5,3.75,4},{"F","D","C","C+","B-","B","B+","A-","A","A+"}))))</f>
        <v/>
      </c>
      <c r="AP601" s="2" t="str">
        <f>IF(AM601="3E","3E",IF(OR(COUNT($A601)=0,COUNT(W601)=0),"",IF(AND(Y601&gt;=2,AM601&gt;=2,AN601&gt;=28),"PASS","FAIL")))</f>
        <v/>
      </c>
      <c r="AQ601" s="2" t="str">
        <f>IF(COUNT($A601)=0,"",IF(AP601="3E","3E",IF(AP601="PASS",CONCATENATE(IF(N(D601)&lt;2,"411F,",""),IF(N(G601)&lt;2,"412F,",""),IF(N(J601)&lt;2,"413F,",""),IF(N(M601)&lt;2,"421F,",""),IF(N(P601)&lt;2,"422F,",""),IF(N(S601)&lt;2,"423F,",""),IF(N(AB601)&lt;2,"431F,",""),IF(N(AE601)&lt;2,"432F,",""),IF(N(AH601)&lt;2,"433F,","")),"")))</f>
        <v/>
      </c>
      <c r="AR601" s="6" t="str">
        <f t="shared" si="10"/>
        <v/>
      </c>
    </row>
    <row r="602" spans="1:44" ht="18.95" customHeight="1" x14ac:dyDescent="0.25">
      <c r="A602" s="93" t="str">
        <f>IF(DR!$B604="","",DR!$B604)</f>
        <v/>
      </c>
      <c r="B602" s="5" t="str">
        <f>IF(COUNT($A602)=0,"",IF($A602&lt;&gt;DR!$B604,"ERR",DR!J604))</f>
        <v/>
      </c>
      <c r="C602" s="2" t="str">
        <f>IF(COUNT($A602)=0,"",IF(B602="3E","3E",IF(B602="","I",LOOKUP(B602/D$2,{0,0.4,0.45,0.5,0.55,0.6,0.65,0.7,0.75,0.8,1},{"F","D","C","C+","B-","B","B+","A-","A","A+"}))))</f>
        <v/>
      </c>
      <c r="D602" s="99" t="str">
        <f>IF(COUNT($A602)=0,"",IF(B602="","--",IF(B602="3E","3E",LOOKUP(B602/D$2,{0,0.4,0.45,0.5,0.55,0.6,0.65,0.7,0.75,0.8,1},{0,2,2.25,2.5,2.75,3,3.25,3.5,3.75,4}))))</f>
        <v/>
      </c>
      <c r="E602" s="5" t="str">
        <f>IF(COUNT($A602)=0,"",IF($A602&lt;&gt;DR!$B604,"ERR",DR!R604))</f>
        <v/>
      </c>
      <c r="F602" s="2" t="str">
        <f>IF(COUNT($A602)=0,"",IF(E602="3E","3E",IF(E602="","I",LOOKUP(E602/G$2,{0,0.4,0.45,0.5,0.55,0.6,0.65,0.7,0.75,0.8,1},{"F","D","C","C+","B-","B","B+","A-","A","A+"}))))</f>
        <v/>
      </c>
      <c r="G602" s="99" t="str">
        <f>IF(COUNT($A602)=0,"",IF(E602="","--",IF(E602="3E","3E",LOOKUP(E602/G$2,{0,0.4,0.45,0.5,0.55,0.6,0.65,0.7,0.75,0.8,1},{0,2,2.25,2.5,2.75,3,3.25,3.5,3.75,4}))))</f>
        <v/>
      </c>
      <c r="H602" s="5" t="str">
        <f>IF(COUNT($A602)=0,"",IF($A602&lt;&gt;DR!$B604,"ERR",DR!Z604))</f>
        <v/>
      </c>
      <c r="I602" s="2" t="str">
        <f>IF(COUNT($A602)=0,"",IF(H602="3E","3E",IF(H602="","I",LOOKUP(H602/J$2,{0,0.4,0.45,0.5,0.55,0.6,0.65,0.7,0.75,0.8,1},{"F","D","C","C+","B-","B","B+","A-","A","A+"}))))</f>
        <v/>
      </c>
      <c r="J602" s="99" t="str">
        <f>IF(COUNT($A602)=0,"",IF(H602="","--",IF(H602="3E","3E",LOOKUP(H602/J$2,{0,0.4,0.45,0.5,0.55,0.6,0.65,0.7,0.75,0.8,1},{0,2,2.25,2.5,2.75,3,3.25,3.5,3.75,4}))))</f>
        <v/>
      </c>
      <c r="K602" s="5" t="str">
        <f>IF(COUNT($A602)=0,"",IF($A602&lt;&gt;DR!$B604,"ERR",DR!AH604))</f>
        <v/>
      </c>
      <c r="L602" s="2" t="str">
        <f>IF(COUNT($A602)=0,"",IF(K602="3E","3E",IF(K602="","I",LOOKUP(K602/M$2,{0,0.4,0.45,0.5,0.55,0.6,0.65,0.7,0.75,0.8,1},{"F","D","C","C+","B-","B","B+","A-","A","A+"}))))</f>
        <v/>
      </c>
      <c r="M602" s="99" t="str">
        <f>IF(COUNT($A602)=0,"",IF(K602="","--",IF(K602="3E","3E",LOOKUP(K602/M$2,{0,0.4,0.45,0.5,0.55,0.6,0.65,0.7,0.75,0.8,1},{0,2,2.25,2.5,2.75,3,3.25,3.5,3.75,4}))))</f>
        <v/>
      </c>
      <c r="N602" s="5" t="str">
        <f>IF(COUNT($A602)=0,"",IF($A602&lt;&gt;DR!$B604,"ERR",DR!AP604))</f>
        <v/>
      </c>
      <c r="O602" s="2" t="str">
        <f>IF(COUNT($A602)=0,"",IF(N602="3E","3E",IF(N602="","I",LOOKUP(N602/P$2,{0,0.4,0.45,0.5,0.55,0.6,0.65,0.7,0.75,0.8,1},{"F","D","C","C+","B-","B","B+","A-","A","A+"}))))</f>
        <v/>
      </c>
      <c r="P602" s="99" t="str">
        <f>IF(COUNT($A602)=0,"",IF(N602="","--",IF(N602="3E","3E",LOOKUP(N602/P$2,{0,0.4,0.45,0.5,0.55,0.6,0.65,0.7,0.75,0.8,1},{0,2,2.25,2.5,2.75,3,3.25,3.5,3.75,4}))))</f>
        <v/>
      </c>
      <c r="Q602" s="5" t="str">
        <f>IF(COUNT($A602)=0,"",IF($A602&lt;&gt;DR!$B604,"ERR",DR!AX604))</f>
        <v/>
      </c>
      <c r="R602" s="2" t="str">
        <f>IF(COUNT($A602)=0,"",IF(Q602="3E","3E",IF(Q602="","I",LOOKUP(Q602/S$2,{0,0.4,0.45,0.5,0.55,0.6,0.65,0.7,0.75,0.8,1},{"F","D","C","C+","B-","B","B+","A-","A","A+"}))))</f>
        <v/>
      </c>
      <c r="S602" s="99" t="str">
        <f>IF(COUNT($A602)=0,"",IF(Q602="","--",IF(Q602="3E","3E",LOOKUP(Q602/S$2,{0,0.4,0.45,0.5,0.55,0.6,0.65,0.7,0.75,0.8,1},{0,2,2.25,2.5,2.75,3,3.25,3.5,3.75,4}))))</f>
        <v/>
      </c>
      <c r="T602" s="5" t="str">
        <f>IF(OR(COUNT($A602)=0,DR!BZ604=""),"",IF($A602&lt;&gt;DR!$B604,"ERR",DR!BZ604))</f>
        <v/>
      </c>
      <c r="U602" s="2" t="str">
        <f>IF(COUNT($A602)=0,"",IF(T602="3E","3E",IF(T602="","I",LOOKUP(T602/V$2,{0,0.4,0.45,0.5,0.55,0.6,0.65,0.7,0.75,0.8,1},{"F","D","C","C+","B-","B","B+","A-","A","A+"}))))</f>
        <v/>
      </c>
      <c r="V602" s="99" t="str">
        <f>IF(COUNT($A602)=0,"",IF(T602="","--",IF(T602="3E","3E",LOOKUP(T602/V$2,{0,0.4,0.45,0.5,0.55,0.6,0.65,0.7,0.75,0.8,1},{0,2,2.25,2.5,2.75,3,3.25,3.5,3.75,4}))))</f>
        <v/>
      </c>
      <c r="W602" s="5" t="str">
        <f>IF(COUNT($A602)=0,"",IF($A602&lt;&gt;DR!$B604,"ERR",IF(DR!$A604="IM",DR!CL604,DR!CK604)))</f>
        <v/>
      </c>
      <c r="X602" s="2" t="str">
        <f>IF(COUNT($A602)=0,"",IF(W602="3E","3E",IF(W602="","I",LOOKUP(W602/Y$2,{0,0.4,0.45,0.5,0.55,0.6,0.65,0.7,0.75,0.8,1},{"F","D","C","C+","B-","B","B+","A-","A","A+"}))))</f>
        <v/>
      </c>
      <c r="Y602" s="99" t="str">
        <f>IF(COUNT($A602)=0,"",IF(W602="","--",IF(W602="3E","3E",LOOKUP(W602/Y$2,{0,0.4,0.45,0.5,0.55,0.6,0.65,0.7,0.75,0.8,1},{0,2,2.25,2.5,2.75,3,3.25,3.5,3.75,4}))))</f>
        <v/>
      </c>
      <c r="Z602" s="5" t="str">
        <f>IF(COUNT($A602)=0,"",IF($A602&lt;&gt;DR!$B604,"ERR",DR!BF604))</f>
        <v/>
      </c>
      <c r="AA602" s="2" t="str">
        <f>IF(COUNT($A602)=0,"",IF(Z602="3E","3E",IF(Z602="","I",LOOKUP(Z602/AB$2,{0,0.4,0.45,0.5,0.55,0.6,0.65,0.7,0.75,0.8,1},{"F","D","C","C+","B-","B","B+","A-","A","A+"}))))</f>
        <v/>
      </c>
      <c r="AB602" s="99" t="str">
        <f>IF(COUNT($A602)=0,"",IF(Z602="","--",IF(Z602="3E","3E",LOOKUP(Z602/AB$2,{0,0.4,0.45,0.5,0.55,0.6,0.65,0.7,0.75,0.8,1},{0,2,2.25,2.5,2.75,3,3.25,3.5,3.75,4}))))</f>
        <v/>
      </c>
      <c r="AC602" s="5" t="str">
        <f>IF(COUNT($A602)=0,"",IF($A602&lt;&gt;DR!$B604,"ERR",DR!BG604))</f>
        <v/>
      </c>
      <c r="AD602" s="2" t="str">
        <f>IF(COUNT($A602)=0,"",IF(AC602="3E","3E",IF(AC602="","I",LOOKUP(AC602/AE$2,{0,0.4,0.45,0.5,0.55,0.6,0.65,0.7,0.75,0.8,1},{"F","D","C","C+","B-","B","B+","A-","A","A+"}))))</f>
        <v/>
      </c>
      <c r="AE602" s="99" t="str">
        <f>IF(COUNT($A602)=0,"",IF(AC602="","--",IF(AC602="3E","3E",LOOKUP(AC602/AE$2,{0,0.4,0.45,0.5,0.55,0.6,0.65,0.7,0.75,0.8,1},{0,2,2.25,2.5,2.75,3,3.25,3.5,3.75,4}))))</f>
        <v/>
      </c>
      <c r="AF602" s="5" t="str">
        <f>IF(COUNT($A602)=0,"",IF($A602&lt;&gt;DR!$B604,"ERR",DR!BQ604))</f>
        <v/>
      </c>
      <c r="AG602" s="2" t="str">
        <f>IF(COUNT($A602)=0,"",IF(AF602="3E","3E",IF(AF602="","I",LOOKUP(AF602/AH$2,{0,0.4,0.45,0.5,0.55,0.6,0.65,0.7,0.75,0.8,1},{"F","D","C","C+","B-","B","B+","A-","A","A+"}))))</f>
        <v/>
      </c>
      <c r="AH602" s="99" t="str">
        <f>IF(COUNT($A602)=0,"",IF(AF602="","--",IF(AF602="3E","3E",LOOKUP(AF602/AH$2,{0,0.4,0.45,0.5,0.55,0.6,0.65,0.7,0.75,0.8,1},{0,2,2.25,2.5,2.75,3,3.25,3.5,3.75,4}))))</f>
        <v/>
      </c>
      <c r="AI602" s="5" t="str">
        <f>IF(COUNT($A602)=0,"",IF($A602&lt;&gt;DR!$B604,"ERR",DR!BY604))</f>
        <v/>
      </c>
      <c r="AJ602" s="2" t="str">
        <f>IF(COUNT($A602)=0,"",IF(AI602="3E","3E",IF(AI602="","I",LOOKUP(AI602/AK$2,{0,0.4,0.45,0.5,0.55,0.6,0.65,0.7,0.75,0.8,1},{"F","D","C","C+","B-","B","B+","A-","A","A+"}))))</f>
        <v/>
      </c>
      <c r="AK602" s="103" t="str">
        <f>IF(COUNT($A602)=0,"",IF(AI602="","--",IF(AI602="3E","3E",LOOKUP(AI602/AK$2,{0,0.4,0.45,0.5,0.55,0.6,0.65,0.7,0.75,0.8,1},{0,2,2.25,2.5,2.75,3,3.25,3.5,3.75,4}))))</f>
        <v/>
      </c>
      <c r="AL602" s="94" t="str">
        <f>IFERROR(IF(COUNT($A602)=0,"",IF(COUNT(W602)=0,"--",IF(COUNTIF(B602:AK602,"3E")&gt;0,"3E",SUM(IF(D602&gt;=2,D602*$D$3),IF(G602&gt;=2,G602*$G$3),IF(J602&gt;=2,J602*$J$3),IF(M602&gt;=2,M602*$M$3),IF(P602&gt;=2,P602*$P$3),IF(S602&gt;=2,S602*$S$3),IF(V602&gt;=2,V602*$V$3),IF(Y602&gt;=2,Y602*$Y$3),IF(AB602&gt;=2,AB602*$AB$3),IF(AE602&gt;=2,AE602*$AE$3),IF(AH602&gt;=2,AH602*$AH$3),IF(AK602&gt;=2,AK602*$AK$3))))),"")</f>
        <v/>
      </c>
      <c r="AM602" s="4" t="str">
        <f>IF(COUNT($A602)=0,"",IF(COUNT(W602)=0,"--",IF(COUNTIF(B602:Y602,"3E")&gt;0,"3E",TRUNC(SUM(IF(N(D602)&gt;=2,D$3*D602,0),IF(N(G602)&gt;=2,G$3*G602,0),IF(N(J602)&gt;=2,J$3*J602,0),IF(N(M602)&gt;=2,M$3*M602,0),IF(N(P602)&gt;=2,P$3*P602,0),IF(N(S602)&gt;=2,S$3*S602,0),IF(N(AB602)&gt;=2,AB$3*AB602,0),IF(N(AE602)&gt;=2,AE$3*AE602,0),IF(N(AH602)&gt;=2,AH$3*AH602,0),IF(N(V602)&gt;=2,V$3*V602,0),IF(N(Y602)&gt;=2,Y$3*Y602,0))/TCP,3))))</f>
        <v/>
      </c>
      <c r="AN602" s="2" t="str">
        <f>IFERROR(IF(COUNT($A602)=0,"",IF(COUNT(W602)=0,"--",IF(COUNTIF(B602:AK602,"3E")&gt;0,"3E",SUM(IF(D602&gt;=2,$D$3),IF(G602&gt;=2,$G$3),IF(J602&gt;=2,$J$3),IF(M602&gt;=2,$M$3),IF(P602&gt;=2,$P$3),IF(S602&gt;=2,$S$3),IF(V602&gt;=2,$V$3),IF(Y602&gt;=2,$Y$3),IF(AB602&gt;=2,$AB$3),IF(AE602&gt;=2,$AE$3),IF(AH602&gt;=2,$AH$3),IF(AK602&gt;=2,$AK$3))))),"")</f>
        <v/>
      </c>
      <c r="AO602" s="2" t="str">
        <f>IF(AM602="3E","3E",IF(COUNT($A602)=0,"",IF(COUNT(AK602)=0,"I",LOOKUP(AM602,{0,2,2.25,2.5,2.75,3,3.25,3.5,3.75,4},{"F","D","C","C+","B-","B","B+","A-","A","A+"}))))</f>
        <v/>
      </c>
      <c r="AP602" s="2" t="str">
        <f>IF(AM602="3E","3E",IF(OR(COUNT($A602)=0,COUNT(W602)=0),"",IF(AND(Y602&gt;=2,AM602&gt;=2,AN602&gt;=28),"PASS","FAIL")))</f>
        <v/>
      </c>
      <c r="AQ602" s="2" t="str">
        <f>IF(COUNT($A602)=0,"",IF(AP602="3E","3E",IF(AP602="PASS",CONCATENATE(IF(N(D602)&lt;2,"411F,",""),IF(N(G602)&lt;2,"412F,",""),IF(N(J602)&lt;2,"413F,",""),IF(N(M602)&lt;2,"421F,",""),IF(N(P602)&lt;2,"422F,",""),IF(N(S602)&lt;2,"423F,",""),IF(N(AB602)&lt;2,"431F,",""),IF(N(AE602)&lt;2,"432F,",""),IF(N(AH602)&lt;2,"433F,","")),"")))</f>
        <v/>
      </c>
      <c r="AR602" s="6" t="str">
        <f t="shared" si="10"/>
        <v/>
      </c>
    </row>
    <row r="603" spans="1:44" ht="18.95" customHeight="1" x14ac:dyDescent="0.25">
      <c r="A603" s="93" t="str">
        <f>IF(DR!$B605="","",DR!$B605)</f>
        <v/>
      </c>
      <c r="B603" s="5" t="str">
        <f>IF(COUNT($A603)=0,"",IF($A603&lt;&gt;DR!$B605,"ERR",DR!J605))</f>
        <v/>
      </c>
      <c r="C603" s="2" t="str">
        <f>IF(COUNT($A603)=0,"",IF(B603="3E","3E",IF(B603="","I",LOOKUP(B603/D$2,{0,0.4,0.45,0.5,0.55,0.6,0.65,0.7,0.75,0.8,1},{"F","D","C","C+","B-","B","B+","A-","A","A+"}))))</f>
        <v/>
      </c>
      <c r="D603" s="99" t="str">
        <f>IF(COUNT($A603)=0,"",IF(B603="","--",IF(B603="3E","3E",LOOKUP(B603/D$2,{0,0.4,0.45,0.5,0.55,0.6,0.65,0.7,0.75,0.8,1},{0,2,2.25,2.5,2.75,3,3.25,3.5,3.75,4}))))</f>
        <v/>
      </c>
      <c r="E603" s="5" t="str">
        <f>IF(COUNT($A603)=0,"",IF($A603&lt;&gt;DR!$B605,"ERR",DR!R605))</f>
        <v/>
      </c>
      <c r="F603" s="2" t="str">
        <f>IF(COUNT($A603)=0,"",IF(E603="3E","3E",IF(E603="","I",LOOKUP(E603/G$2,{0,0.4,0.45,0.5,0.55,0.6,0.65,0.7,0.75,0.8,1},{"F","D","C","C+","B-","B","B+","A-","A","A+"}))))</f>
        <v/>
      </c>
      <c r="G603" s="99" t="str">
        <f>IF(COUNT($A603)=0,"",IF(E603="","--",IF(E603="3E","3E",LOOKUP(E603/G$2,{0,0.4,0.45,0.5,0.55,0.6,0.65,0.7,0.75,0.8,1},{0,2,2.25,2.5,2.75,3,3.25,3.5,3.75,4}))))</f>
        <v/>
      </c>
      <c r="H603" s="5" t="str">
        <f>IF(COUNT($A603)=0,"",IF($A603&lt;&gt;DR!$B605,"ERR",DR!Z605))</f>
        <v/>
      </c>
      <c r="I603" s="2" t="str">
        <f>IF(COUNT($A603)=0,"",IF(H603="3E","3E",IF(H603="","I",LOOKUP(H603/J$2,{0,0.4,0.45,0.5,0.55,0.6,0.65,0.7,0.75,0.8,1},{"F","D","C","C+","B-","B","B+","A-","A","A+"}))))</f>
        <v/>
      </c>
      <c r="J603" s="99" t="str">
        <f>IF(COUNT($A603)=0,"",IF(H603="","--",IF(H603="3E","3E",LOOKUP(H603/J$2,{0,0.4,0.45,0.5,0.55,0.6,0.65,0.7,0.75,0.8,1},{0,2,2.25,2.5,2.75,3,3.25,3.5,3.75,4}))))</f>
        <v/>
      </c>
      <c r="K603" s="5" t="str">
        <f>IF(COUNT($A603)=0,"",IF($A603&lt;&gt;DR!$B605,"ERR",DR!AH605))</f>
        <v/>
      </c>
      <c r="L603" s="2" t="str">
        <f>IF(COUNT($A603)=0,"",IF(K603="3E","3E",IF(K603="","I",LOOKUP(K603/M$2,{0,0.4,0.45,0.5,0.55,0.6,0.65,0.7,0.75,0.8,1},{"F","D","C","C+","B-","B","B+","A-","A","A+"}))))</f>
        <v/>
      </c>
      <c r="M603" s="99" t="str">
        <f>IF(COUNT($A603)=0,"",IF(K603="","--",IF(K603="3E","3E",LOOKUP(K603/M$2,{0,0.4,0.45,0.5,0.55,0.6,0.65,0.7,0.75,0.8,1},{0,2,2.25,2.5,2.75,3,3.25,3.5,3.75,4}))))</f>
        <v/>
      </c>
      <c r="N603" s="5" t="str">
        <f>IF(COUNT($A603)=0,"",IF($A603&lt;&gt;DR!$B605,"ERR",DR!AP605))</f>
        <v/>
      </c>
      <c r="O603" s="2" t="str">
        <f>IF(COUNT($A603)=0,"",IF(N603="3E","3E",IF(N603="","I",LOOKUP(N603/P$2,{0,0.4,0.45,0.5,0.55,0.6,0.65,0.7,0.75,0.8,1},{"F","D","C","C+","B-","B","B+","A-","A","A+"}))))</f>
        <v/>
      </c>
      <c r="P603" s="99" t="str">
        <f>IF(COUNT($A603)=0,"",IF(N603="","--",IF(N603="3E","3E",LOOKUP(N603/P$2,{0,0.4,0.45,0.5,0.55,0.6,0.65,0.7,0.75,0.8,1},{0,2,2.25,2.5,2.75,3,3.25,3.5,3.75,4}))))</f>
        <v/>
      </c>
      <c r="Q603" s="5" t="str">
        <f>IF(COUNT($A603)=0,"",IF($A603&lt;&gt;DR!$B605,"ERR",DR!AX605))</f>
        <v/>
      </c>
      <c r="R603" s="2" t="str">
        <f>IF(COUNT($A603)=0,"",IF(Q603="3E","3E",IF(Q603="","I",LOOKUP(Q603/S$2,{0,0.4,0.45,0.5,0.55,0.6,0.65,0.7,0.75,0.8,1},{"F","D","C","C+","B-","B","B+","A-","A","A+"}))))</f>
        <v/>
      </c>
      <c r="S603" s="99" t="str">
        <f>IF(COUNT($A603)=0,"",IF(Q603="","--",IF(Q603="3E","3E",LOOKUP(Q603/S$2,{0,0.4,0.45,0.5,0.55,0.6,0.65,0.7,0.75,0.8,1},{0,2,2.25,2.5,2.75,3,3.25,3.5,3.75,4}))))</f>
        <v/>
      </c>
      <c r="T603" s="5" t="str">
        <f>IF(OR(COUNT($A603)=0,DR!BZ605=""),"",IF($A603&lt;&gt;DR!$B605,"ERR",DR!BZ605))</f>
        <v/>
      </c>
      <c r="U603" s="2" t="str">
        <f>IF(COUNT($A603)=0,"",IF(T603="3E","3E",IF(T603="","I",LOOKUP(T603/V$2,{0,0.4,0.45,0.5,0.55,0.6,0.65,0.7,0.75,0.8,1},{"F","D","C","C+","B-","B","B+","A-","A","A+"}))))</f>
        <v/>
      </c>
      <c r="V603" s="99" t="str">
        <f>IF(COUNT($A603)=0,"",IF(T603="","--",IF(T603="3E","3E",LOOKUP(T603/V$2,{0,0.4,0.45,0.5,0.55,0.6,0.65,0.7,0.75,0.8,1},{0,2,2.25,2.5,2.75,3,3.25,3.5,3.75,4}))))</f>
        <v/>
      </c>
      <c r="W603" s="5" t="str">
        <f>IF(COUNT($A603)=0,"",IF($A603&lt;&gt;DR!$B605,"ERR",IF(DR!$A605="IM",DR!CL605,DR!CK605)))</f>
        <v/>
      </c>
      <c r="X603" s="2" t="str">
        <f>IF(COUNT($A603)=0,"",IF(W603="3E","3E",IF(W603="","I",LOOKUP(W603/Y$2,{0,0.4,0.45,0.5,0.55,0.6,0.65,0.7,0.75,0.8,1},{"F","D","C","C+","B-","B","B+","A-","A","A+"}))))</f>
        <v/>
      </c>
      <c r="Y603" s="99" t="str">
        <f>IF(COUNT($A603)=0,"",IF(W603="","--",IF(W603="3E","3E",LOOKUP(W603/Y$2,{0,0.4,0.45,0.5,0.55,0.6,0.65,0.7,0.75,0.8,1},{0,2,2.25,2.5,2.75,3,3.25,3.5,3.75,4}))))</f>
        <v/>
      </c>
      <c r="Z603" s="5" t="str">
        <f>IF(COUNT($A603)=0,"",IF($A603&lt;&gt;DR!$B605,"ERR",DR!BF605))</f>
        <v/>
      </c>
      <c r="AA603" s="2" t="str">
        <f>IF(COUNT($A603)=0,"",IF(Z603="3E","3E",IF(Z603="","I",LOOKUP(Z603/AB$2,{0,0.4,0.45,0.5,0.55,0.6,0.65,0.7,0.75,0.8,1},{"F","D","C","C+","B-","B","B+","A-","A","A+"}))))</f>
        <v/>
      </c>
      <c r="AB603" s="99" t="str">
        <f>IF(COUNT($A603)=0,"",IF(Z603="","--",IF(Z603="3E","3E",LOOKUP(Z603/AB$2,{0,0.4,0.45,0.5,0.55,0.6,0.65,0.7,0.75,0.8,1},{0,2,2.25,2.5,2.75,3,3.25,3.5,3.75,4}))))</f>
        <v/>
      </c>
      <c r="AC603" s="5" t="str">
        <f>IF(COUNT($A603)=0,"",IF($A603&lt;&gt;DR!$B605,"ERR",DR!BG605))</f>
        <v/>
      </c>
      <c r="AD603" s="2" t="str">
        <f>IF(COUNT($A603)=0,"",IF(AC603="3E","3E",IF(AC603="","I",LOOKUP(AC603/AE$2,{0,0.4,0.45,0.5,0.55,0.6,0.65,0.7,0.75,0.8,1},{"F","D","C","C+","B-","B","B+","A-","A","A+"}))))</f>
        <v/>
      </c>
      <c r="AE603" s="99" t="str">
        <f>IF(COUNT($A603)=0,"",IF(AC603="","--",IF(AC603="3E","3E",LOOKUP(AC603/AE$2,{0,0.4,0.45,0.5,0.55,0.6,0.65,0.7,0.75,0.8,1},{0,2,2.25,2.5,2.75,3,3.25,3.5,3.75,4}))))</f>
        <v/>
      </c>
      <c r="AF603" s="5" t="str">
        <f>IF(COUNT($A603)=0,"",IF($A603&lt;&gt;DR!$B605,"ERR",DR!BQ605))</f>
        <v/>
      </c>
      <c r="AG603" s="2" t="str">
        <f>IF(COUNT($A603)=0,"",IF(AF603="3E","3E",IF(AF603="","I",LOOKUP(AF603/AH$2,{0,0.4,0.45,0.5,0.55,0.6,0.65,0.7,0.75,0.8,1},{"F","D","C","C+","B-","B","B+","A-","A","A+"}))))</f>
        <v/>
      </c>
      <c r="AH603" s="99" t="str">
        <f>IF(COUNT($A603)=0,"",IF(AF603="","--",IF(AF603="3E","3E",LOOKUP(AF603/AH$2,{0,0.4,0.45,0.5,0.55,0.6,0.65,0.7,0.75,0.8,1},{0,2,2.25,2.5,2.75,3,3.25,3.5,3.75,4}))))</f>
        <v/>
      </c>
      <c r="AI603" s="5" t="str">
        <f>IF(COUNT($A603)=0,"",IF($A603&lt;&gt;DR!$B605,"ERR",DR!BY605))</f>
        <v/>
      </c>
      <c r="AJ603" s="2" t="str">
        <f>IF(COUNT($A603)=0,"",IF(AI603="3E","3E",IF(AI603="","I",LOOKUP(AI603/AK$2,{0,0.4,0.45,0.5,0.55,0.6,0.65,0.7,0.75,0.8,1},{"F","D","C","C+","B-","B","B+","A-","A","A+"}))))</f>
        <v/>
      </c>
      <c r="AK603" s="103" t="str">
        <f>IF(COUNT($A603)=0,"",IF(AI603="","--",IF(AI603="3E","3E",LOOKUP(AI603/AK$2,{0,0.4,0.45,0.5,0.55,0.6,0.65,0.7,0.75,0.8,1},{0,2,2.25,2.5,2.75,3,3.25,3.5,3.75,4}))))</f>
        <v/>
      </c>
      <c r="AL603" s="94" t="str">
        <f>IFERROR(IF(COUNT($A603)=0,"",IF(COUNT(W603)=0,"--",IF(COUNTIF(B603:AK603,"3E")&gt;0,"3E",SUM(IF(D603&gt;=2,D603*$D$3),IF(G603&gt;=2,G603*$G$3),IF(J603&gt;=2,J603*$J$3),IF(M603&gt;=2,M603*$M$3),IF(P603&gt;=2,P603*$P$3),IF(S603&gt;=2,S603*$S$3),IF(V603&gt;=2,V603*$V$3),IF(Y603&gt;=2,Y603*$Y$3),IF(AB603&gt;=2,AB603*$AB$3),IF(AE603&gt;=2,AE603*$AE$3),IF(AH603&gt;=2,AH603*$AH$3),IF(AK603&gt;=2,AK603*$AK$3))))),"")</f>
        <v/>
      </c>
      <c r="AM603" s="4" t="str">
        <f>IF(COUNT($A603)=0,"",IF(COUNT(W603)=0,"--",IF(COUNTIF(B603:Y603,"3E")&gt;0,"3E",TRUNC(SUM(IF(N(D603)&gt;=2,D$3*D603,0),IF(N(G603)&gt;=2,G$3*G603,0),IF(N(J603)&gt;=2,J$3*J603,0),IF(N(M603)&gt;=2,M$3*M603,0),IF(N(P603)&gt;=2,P$3*P603,0),IF(N(S603)&gt;=2,S$3*S603,0),IF(N(AB603)&gt;=2,AB$3*AB603,0),IF(N(AE603)&gt;=2,AE$3*AE603,0),IF(N(AH603)&gt;=2,AH$3*AH603,0),IF(N(V603)&gt;=2,V$3*V603,0),IF(N(Y603)&gt;=2,Y$3*Y603,0))/TCP,3))))</f>
        <v/>
      </c>
      <c r="AN603" s="2" t="str">
        <f>IFERROR(IF(COUNT($A603)=0,"",IF(COUNT(W603)=0,"--",IF(COUNTIF(B603:AK603,"3E")&gt;0,"3E",SUM(IF(D603&gt;=2,$D$3),IF(G603&gt;=2,$G$3),IF(J603&gt;=2,$J$3),IF(M603&gt;=2,$M$3),IF(P603&gt;=2,$P$3),IF(S603&gt;=2,$S$3),IF(V603&gt;=2,$V$3),IF(Y603&gt;=2,$Y$3),IF(AB603&gt;=2,$AB$3),IF(AE603&gt;=2,$AE$3),IF(AH603&gt;=2,$AH$3),IF(AK603&gt;=2,$AK$3))))),"")</f>
        <v/>
      </c>
      <c r="AO603" s="2" t="str">
        <f>IF(AM603="3E","3E",IF(COUNT($A603)=0,"",IF(COUNT(AK603)=0,"I",LOOKUP(AM603,{0,2,2.25,2.5,2.75,3,3.25,3.5,3.75,4},{"F","D","C","C+","B-","B","B+","A-","A","A+"}))))</f>
        <v/>
      </c>
      <c r="AP603" s="2" t="str">
        <f>IF(AM603="3E","3E",IF(OR(COUNT($A603)=0,COUNT(W603)=0),"",IF(AND(Y603&gt;=2,AM603&gt;=2,AN603&gt;=28),"PASS","FAIL")))</f>
        <v/>
      </c>
      <c r="AQ603" s="2" t="str">
        <f>IF(COUNT($A603)=0,"",IF(AP603="3E","3E",IF(AP603="PASS",CONCATENATE(IF(N(D603)&lt;2,"411F,",""),IF(N(G603)&lt;2,"412F,",""),IF(N(J603)&lt;2,"413F,",""),IF(N(M603)&lt;2,"421F,",""),IF(N(P603)&lt;2,"422F,",""),IF(N(S603)&lt;2,"423F,",""),IF(N(AB603)&lt;2,"431F,",""),IF(N(AE603)&lt;2,"432F,",""),IF(N(AH603)&lt;2,"433F,","")),"")))</f>
        <v/>
      </c>
      <c r="AR603" s="6" t="str">
        <f t="shared" si="10"/>
        <v/>
      </c>
    </row>
    <row r="604" spans="1:44" ht="18.95" customHeight="1" x14ac:dyDescent="0.25">
      <c r="A604" s="93" t="str">
        <f>IF(DR!$B606="","",DR!$B606)</f>
        <v/>
      </c>
      <c r="B604" s="5" t="str">
        <f>IF(COUNT($A604)=0,"",IF($A604&lt;&gt;DR!$B606,"ERR",DR!J606))</f>
        <v/>
      </c>
      <c r="C604" s="2" t="str">
        <f>IF(COUNT($A604)=0,"",IF(B604="3E","3E",IF(B604="","I",LOOKUP(B604/D$2,{0,0.4,0.45,0.5,0.55,0.6,0.65,0.7,0.75,0.8,1},{"F","D","C","C+","B-","B","B+","A-","A","A+"}))))</f>
        <v/>
      </c>
      <c r="D604" s="99" t="str">
        <f>IF(COUNT($A604)=0,"",IF(B604="","--",IF(B604="3E","3E",LOOKUP(B604/D$2,{0,0.4,0.45,0.5,0.55,0.6,0.65,0.7,0.75,0.8,1},{0,2,2.25,2.5,2.75,3,3.25,3.5,3.75,4}))))</f>
        <v/>
      </c>
      <c r="E604" s="5" t="str">
        <f>IF(COUNT($A604)=0,"",IF($A604&lt;&gt;DR!$B606,"ERR",DR!R606))</f>
        <v/>
      </c>
      <c r="F604" s="2" t="str">
        <f>IF(COUNT($A604)=0,"",IF(E604="3E","3E",IF(E604="","I",LOOKUP(E604/G$2,{0,0.4,0.45,0.5,0.55,0.6,0.65,0.7,0.75,0.8,1},{"F","D","C","C+","B-","B","B+","A-","A","A+"}))))</f>
        <v/>
      </c>
      <c r="G604" s="99" t="str">
        <f>IF(COUNT($A604)=0,"",IF(E604="","--",IF(E604="3E","3E",LOOKUP(E604/G$2,{0,0.4,0.45,0.5,0.55,0.6,0.65,0.7,0.75,0.8,1},{0,2,2.25,2.5,2.75,3,3.25,3.5,3.75,4}))))</f>
        <v/>
      </c>
      <c r="H604" s="5" t="str">
        <f>IF(COUNT($A604)=0,"",IF($A604&lt;&gt;DR!$B606,"ERR",DR!Z606))</f>
        <v/>
      </c>
      <c r="I604" s="2" t="str">
        <f>IF(COUNT($A604)=0,"",IF(H604="3E","3E",IF(H604="","I",LOOKUP(H604/J$2,{0,0.4,0.45,0.5,0.55,0.6,0.65,0.7,0.75,0.8,1},{"F","D","C","C+","B-","B","B+","A-","A","A+"}))))</f>
        <v/>
      </c>
      <c r="J604" s="99" t="str">
        <f>IF(COUNT($A604)=0,"",IF(H604="","--",IF(H604="3E","3E",LOOKUP(H604/J$2,{0,0.4,0.45,0.5,0.55,0.6,0.65,0.7,0.75,0.8,1},{0,2,2.25,2.5,2.75,3,3.25,3.5,3.75,4}))))</f>
        <v/>
      </c>
      <c r="K604" s="5" t="str">
        <f>IF(COUNT($A604)=0,"",IF($A604&lt;&gt;DR!$B606,"ERR",DR!AH606))</f>
        <v/>
      </c>
      <c r="L604" s="2" t="str">
        <f>IF(COUNT($A604)=0,"",IF(K604="3E","3E",IF(K604="","I",LOOKUP(K604/M$2,{0,0.4,0.45,0.5,0.55,0.6,0.65,0.7,0.75,0.8,1},{"F","D","C","C+","B-","B","B+","A-","A","A+"}))))</f>
        <v/>
      </c>
      <c r="M604" s="99" t="str">
        <f>IF(COUNT($A604)=0,"",IF(K604="","--",IF(K604="3E","3E",LOOKUP(K604/M$2,{0,0.4,0.45,0.5,0.55,0.6,0.65,0.7,0.75,0.8,1},{0,2,2.25,2.5,2.75,3,3.25,3.5,3.75,4}))))</f>
        <v/>
      </c>
      <c r="N604" s="5" t="str">
        <f>IF(COUNT($A604)=0,"",IF($A604&lt;&gt;DR!$B606,"ERR",DR!AP606))</f>
        <v/>
      </c>
      <c r="O604" s="2" t="str">
        <f>IF(COUNT($A604)=0,"",IF(N604="3E","3E",IF(N604="","I",LOOKUP(N604/P$2,{0,0.4,0.45,0.5,0.55,0.6,0.65,0.7,0.75,0.8,1},{"F","D","C","C+","B-","B","B+","A-","A","A+"}))))</f>
        <v/>
      </c>
      <c r="P604" s="99" t="str">
        <f>IF(COUNT($A604)=0,"",IF(N604="","--",IF(N604="3E","3E",LOOKUP(N604/P$2,{0,0.4,0.45,0.5,0.55,0.6,0.65,0.7,0.75,0.8,1},{0,2,2.25,2.5,2.75,3,3.25,3.5,3.75,4}))))</f>
        <v/>
      </c>
      <c r="Q604" s="5" t="str">
        <f>IF(COUNT($A604)=0,"",IF($A604&lt;&gt;DR!$B606,"ERR",DR!AX606))</f>
        <v/>
      </c>
      <c r="R604" s="2" t="str">
        <f>IF(COUNT($A604)=0,"",IF(Q604="3E","3E",IF(Q604="","I",LOOKUP(Q604/S$2,{0,0.4,0.45,0.5,0.55,0.6,0.65,0.7,0.75,0.8,1},{"F","D","C","C+","B-","B","B+","A-","A","A+"}))))</f>
        <v/>
      </c>
      <c r="S604" s="99" t="str">
        <f>IF(COUNT($A604)=0,"",IF(Q604="","--",IF(Q604="3E","3E",LOOKUP(Q604/S$2,{0,0.4,0.45,0.5,0.55,0.6,0.65,0.7,0.75,0.8,1},{0,2,2.25,2.5,2.75,3,3.25,3.5,3.75,4}))))</f>
        <v/>
      </c>
      <c r="T604" s="5" t="str">
        <f>IF(OR(COUNT($A604)=0,DR!BZ606=""),"",IF($A604&lt;&gt;DR!$B606,"ERR",DR!BZ606))</f>
        <v/>
      </c>
      <c r="U604" s="2" t="str">
        <f>IF(COUNT($A604)=0,"",IF(T604="3E","3E",IF(T604="","I",LOOKUP(T604/V$2,{0,0.4,0.45,0.5,0.55,0.6,0.65,0.7,0.75,0.8,1},{"F","D","C","C+","B-","B","B+","A-","A","A+"}))))</f>
        <v/>
      </c>
      <c r="V604" s="99" t="str">
        <f>IF(COUNT($A604)=0,"",IF(T604="","--",IF(T604="3E","3E",LOOKUP(T604/V$2,{0,0.4,0.45,0.5,0.55,0.6,0.65,0.7,0.75,0.8,1},{0,2,2.25,2.5,2.75,3,3.25,3.5,3.75,4}))))</f>
        <v/>
      </c>
      <c r="W604" s="5" t="str">
        <f>IF(COUNT($A604)=0,"",IF($A604&lt;&gt;DR!$B606,"ERR",IF(DR!$A606="IM",DR!CL606,DR!CK606)))</f>
        <v/>
      </c>
      <c r="X604" s="2" t="str">
        <f>IF(COUNT($A604)=0,"",IF(W604="3E","3E",IF(W604="","I",LOOKUP(W604/Y$2,{0,0.4,0.45,0.5,0.55,0.6,0.65,0.7,0.75,0.8,1},{"F","D","C","C+","B-","B","B+","A-","A","A+"}))))</f>
        <v/>
      </c>
      <c r="Y604" s="99" t="str">
        <f>IF(COUNT($A604)=0,"",IF(W604="","--",IF(W604="3E","3E",LOOKUP(W604/Y$2,{0,0.4,0.45,0.5,0.55,0.6,0.65,0.7,0.75,0.8,1},{0,2,2.25,2.5,2.75,3,3.25,3.5,3.75,4}))))</f>
        <v/>
      </c>
      <c r="Z604" s="5" t="str">
        <f>IF(COUNT($A604)=0,"",IF($A604&lt;&gt;DR!$B606,"ERR",DR!BF606))</f>
        <v/>
      </c>
      <c r="AA604" s="2" t="str">
        <f>IF(COUNT($A604)=0,"",IF(Z604="3E","3E",IF(Z604="","I",LOOKUP(Z604/AB$2,{0,0.4,0.45,0.5,0.55,0.6,0.65,0.7,0.75,0.8,1},{"F","D","C","C+","B-","B","B+","A-","A","A+"}))))</f>
        <v/>
      </c>
      <c r="AB604" s="99" t="str">
        <f>IF(COUNT($A604)=0,"",IF(Z604="","--",IF(Z604="3E","3E",LOOKUP(Z604/AB$2,{0,0.4,0.45,0.5,0.55,0.6,0.65,0.7,0.75,0.8,1},{0,2,2.25,2.5,2.75,3,3.25,3.5,3.75,4}))))</f>
        <v/>
      </c>
      <c r="AC604" s="5" t="str">
        <f>IF(COUNT($A604)=0,"",IF($A604&lt;&gt;DR!$B606,"ERR",DR!BG606))</f>
        <v/>
      </c>
      <c r="AD604" s="2" t="str">
        <f>IF(COUNT($A604)=0,"",IF(AC604="3E","3E",IF(AC604="","I",LOOKUP(AC604/AE$2,{0,0.4,0.45,0.5,0.55,0.6,0.65,0.7,0.75,0.8,1},{"F","D","C","C+","B-","B","B+","A-","A","A+"}))))</f>
        <v/>
      </c>
      <c r="AE604" s="99" t="str">
        <f>IF(COUNT($A604)=0,"",IF(AC604="","--",IF(AC604="3E","3E",LOOKUP(AC604/AE$2,{0,0.4,0.45,0.5,0.55,0.6,0.65,0.7,0.75,0.8,1},{0,2,2.25,2.5,2.75,3,3.25,3.5,3.75,4}))))</f>
        <v/>
      </c>
      <c r="AF604" s="5" t="str">
        <f>IF(COUNT($A604)=0,"",IF($A604&lt;&gt;DR!$B606,"ERR",DR!BQ606))</f>
        <v/>
      </c>
      <c r="AG604" s="2" t="str">
        <f>IF(COUNT($A604)=0,"",IF(AF604="3E","3E",IF(AF604="","I",LOOKUP(AF604/AH$2,{0,0.4,0.45,0.5,0.55,0.6,0.65,0.7,0.75,0.8,1},{"F","D","C","C+","B-","B","B+","A-","A","A+"}))))</f>
        <v/>
      </c>
      <c r="AH604" s="99" t="str">
        <f>IF(COUNT($A604)=0,"",IF(AF604="","--",IF(AF604="3E","3E",LOOKUP(AF604/AH$2,{0,0.4,0.45,0.5,0.55,0.6,0.65,0.7,0.75,0.8,1},{0,2,2.25,2.5,2.75,3,3.25,3.5,3.75,4}))))</f>
        <v/>
      </c>
      <c r="AI604" s="5" t="str">
        <f>IF(COUNT($A604)=0,"",IF($A604&lt;&gt;DR!$B606,"ERR",DR!BY606))</f>
        <v/>
      </c>
      <c r="AJ604" s="2" t="str">
        <f>IF(COUNT($A604)=0,"",IF(AI604="3E","3E",IF(AI604="","I",LOOKUP(AI604/AK$2,{0,0.4,0.45,0.5,0.55,0.6,0.65,0.7,0.75,0.8,1},{"F","D","C","C+","B-","B","B+","A-","A","A+"}))))</f>
        <v/>
      </c>
      <c r="AK604" s="103" t="str">
        <f>IF(COUNT($A604)=0,"",IF(AI604="","--",IF(AI604="3E","3E",LOOKUP(AI604/AK$2,{0,0.4,0.45,0.5,0.55,0.6,0.65,0.7,0.75,0.8,1},{0,2,2.25,2.5,2.75,3,3.25,3.5,3.75,4}))))</f>
        <v/>
      </c>
      <c r="AL604" s="94" t="str">
        <f>IFERROR(IF(COUNT($A604)=0,"",IF(COUNT(W604)=0,"--",IF(COUNTIF(B604:AK604,"3E")&gt;0,"3E",SUM(IF(D604&gt;=2,D604*$D$3),IF(G604&gt;=2,G604*$G$3),IF(J604&gt;=2,J604*$J$3),IF(M604&gt;=2,M604*$M$3),IF(P604&gt;=2,P604*$P$3),IF(S604&gt;=2,S604*$S$3),IF(V604&gt;=2,V604*$V$3),IF(Y604&gt;=2,Y604*$Y$3),IF(AB604&gt;=2,AB604*$AB$3),IF(AE604&gt;=2,AE604*$AE$3),IF(AH604&gt;=2,AH604*$AH$3),IF(AK604&gt;=2,AK604*$AK$3))))),"")</f>
        <v/>
      </c>
      <c r="AM604" s="4" t="str">
        <f>IF(COUNT($A604)=0,"",IF(COUNT(W604)=0,"--",IF(COUNTIF(B604:Y604,"3E")&gt;0,"3E",TRUNC(SUM(IF(N(D604)&gt;=2,D$3*D604,0),IF(N(G604)&gt;=2,G$3*G604,0),IF(N(J604)&gt;=2,J$3*J604,0),IF(N(M604)&gt;=2,M$3*M604,0),IF(N(P604)&gt;=2,P$3*P604,0),IF(N(S604)&gt;=2,S$3*S604,0),IF(N(AB604)&gt;=2,AB$3*AB604,0),IF(N(AE604)&gt;=2,AE$3*AE604,0),IF(N(AH604)&gt;=2,AH$3*AH604,0),IF(N(V604)&gt;=2,V$3*V604,0),IF(N(Y604)&gt;=2,Y$3*Y604,0))/TCP,3))))</f>
        <v/>
      </c>
      <c r="AN604" s="2" t="str">
        <f>IFERROR(IF(COUNT($A604)=0,"",IF(COUNT(W604)=0,"--",IF(COUNTIF(B604:AK604,"3E")&gt;0,"3E",SUM(IF(D604&gt;=2,$D$3),IF(G604&gt;=2,$G$3),IF(J604&gt;=2,$J$3),IF(M604&gt;=2,$M$3),IF(P604&gt;=2,$P$3),IF(S604&gt;=2,$S$3),IF(V604&gt;=2,$V$3),IF(Y604&gt;=2,$Y$3),IF(AB604&gt;=2,$AB$3),IF(AE604&gt;=2,$AE$3),IF(AH604&gt;=2,$AH$3),IF(AK604&gt;=2,$AK$3))))),"")</f>
        <v/>
      </c>
      <c r="AO604" s="2" t="str">
        <f>IF(AM604="3E","3E",IF(COUNT($A604)=0,"",IF(COUNT(AK604)=0,"I",LOOKUP(AM604,{0,2,2.25,2.5,2.75,3,3.25,3.5,3.75,4},{"F","D","C","C+","B-","B","B+","A-","A","A+"}))))</f>
        <v/>
      </c>
      <c r="AP604" s="2" t="str">
        <f>IF(AM604="3E","3E",IF(OR(COUNT($A604)=0,COUNT(W604)=0),"",IF(AND(Y604&gt;=2,AM604&gt;=2,AN604&gt;=28),"PASS","FAIL")))</f>
        <v/>
      </c>
      <c r="AQ604" s="2" t="str">
        <f>IF(COUNT($A604)=0,"",IF(AP604="3E","3E",IF(AP604="PASS",CONCATENATE(IF(N(D604)&lt;2,"411F,",""),IF(N(G604)&lt;2,"412F,",""),IF(N(J604)&lt;2,"413F,",""),IF(N(M604)&lt;2,"421F,",""),IF(N(P604)&lt;2,"422F,",""),IF(N(S604)&lt;2,"423F,",""),IF(N(AB604)&lt;2,"431F,",""),IF(N(AE604)&lt;2,"432F,",""),IF(N(AH604)&lt;2,"433F,","")),"")))</f>
        <v/>
      </c>
      <c r="AR604" s="6" t="str">
        <f t="shared" si="10"/>
        <v/>
      </c>
    </row>
    <row r="605" spans="1:44" ht="18.95" customHeight="1" x14ac:dyDescent="0.25">
      <c r="A605" s="93" t="str">
        <f>IF(DR!$B607="","",DR!$B607)</f>
        <v/>
      </c>
      <c r="B605" s="5" t="str">
        <f>IF(COUNT($A605)=0,"",IF($A605&lt;&gt;DR!$B607,"ERR",DR!J607))</f>
        <v/>
      </c>
      <c r="C605" s="2" t="str">
        <f>IF(COUNT($A605)=0,"",IF(B605="3E","3E",IF(B605="","I",LOOKUP(B605/D$2,{0,0.4,0.45,0.5,0.55,0.6,0.65,0.7,0.75,0.8,1},{"F","D","C","C+","B-","B","B+","A-","A","A+"}))))</f>
        <v/>
      </c>
      <c r="D605" s="99" t="str">
        <f>IF(COUNT($A605)=0,"",IF(B605="","--",IF(B605="3E","3E",LOOKUP(B605/D$2,{0,0.4,0.45,0.5,0.55,0.6,0.65,0.7,0.75,0.8,1},{0,2,2.25,2.5,2.75,3,3.25,3.5,3.75,4}))))</f>
        <v/>
      </c>
      <c r="E605" s="5" t="str">
        <f>IF(COUNT($A605)=0,"",IF($A605&lt;&gt;DR!$B607,"ERR",DR!R607))</f>
        <v/>
      </c>
      <c r="F605" s="2" t="str">
        <f>IF(COUNT($A605)=0,"",IF(E605="3E","3E",IF(E605="","I",LOOKUP(E605/G$2,{0,0.4,0.45,0.5,0.55,0.6,0.65,0.7,0.75,0.8,1},{"F","D","C","C+","B-","B","B+","A-","A","A+"}))))</f>
        <v/>
      </c>
      <c r="G605" s="99" t="str">
        <f>IF(COUNT($A605)=0,"",IF(E605="","--",IF(E605="3E","3E",LOOKUP(E605/G$2,{0,0.4,0.45,0.5,0.55,0.6,0.65,0.7,0.75,0.8,1},{0,2,2.25,2.5,2.75,3,3.25,3.5,3.75,4}))))</f>
        <v/>
      </c>
      <c r="H605" s="5" t="str">
        <f>IF(COUNT($A605)=0,"",IF($A605&lt;&gt;DR!$B607,"ERR",DR!Z607))</f>
        <v/>
      </c>
      <c r="I605" s="2" t="str">
        <f>IF(COUNT($A605)=0,"",IF(H605="3E","3E",IF(H605="","I",LOOKUP(H605/J$2,{0,0.4,0.45,0.5,0.55,0.6,0.65,0.7,0.75,0.8,1},{"F","D","C","C+","B-","B","B+","A-","A","A+"}))))</f>
        <v/>
      </c>
      <c r="J605" s="99" t="str">
        <f>IF(COUNT($A605)=0,"",IF(H605="","--",IF(H605="3E","3E",LOOKUP(H605/J$2,{0,0.4,0.45,0.5,0.55,0.6,0.65,0.7,0.75,0.8,1},{0,2,2.25,2.5,2.75,3,3.25,3.5,3.75,4}))))</f>
        <v/>
      </c>
      <c r="K605" s="5" t="str">
        <f>IF(COUNT($A605)=0,"",IF($A605&lt;&gt;DR!$B607,"ERR",DR!AH607))</f>
        <v/>
      </c>
      <c r="L605" s="2" t="str">
        <f>IF(COUNT($A605)=0,"",IF(K605="3E","3E",IF(K605="","I",LOOKUP(K605/M$2,{0,0.4,0.45,0.5,0.55,0.6,0.65,0.7,0.75,0.8,1},{"F","D","C","C+","B-","B","B+","A-","A","A+"}))))</f>
        <v/>
      </c>
      <c r="M605" s="99" t="str">
        <f>IF(COUNT($A605)=0,"",IF(K605="","--",IF(K605="3E","3E",LOOKUP(K605/M$2,{0,0.4,0.45,0.5,0.55,0.6,0.65,0.7,0.75,0.8,1},{0,2,2.25,2.5,2.75,3,3.25,3.5,3.75,4}))))</f>
        <v/>
      </c>
      <c r="N605" s="5" t="str">
        <f>IF(COUNT($A605)=0,"",IF($A605&lt;&gt;DR!$B607,"ERR",DR!AP607))</f>
        <v/>
      </c>
      <c r="O605" s="2" t="str">
        <f>IF(COUNT($A605)=0,"",IF(N605="3E","3E",IF(N605="","I",LOOKUP(N605/P$2,{0,0.4,0.45,0.5,0.55,0.6,0.65,0.7,0.75,0.8,1},{"F","D","C","C+","B-","B","B+","A-","A","A+"}))))</f>
        <v/>
      </c>
      <c r="P605" s="99" t="str">
        <f>IF(COUNT($A605)=0,"",IF(N605="","--",IF(N605="3E","3E",LOOKUP(N605/P$2,{0,0.4,0.45,0.5,0.55,0.6,0.65,0.7,0.75,0.8,1},{0,2,2.25,2.5,2.75,3,3.25,3.5,3.75,4}))))</f>
        <v/>
      </c>
      <c r="Q605" s="5" t="str">
        <f>IF(COUNT($A605)=0,"",IF($A605&lt;&gt;DR!$B607,"ERR",DR!AX607))</f>
        <v/>
      </c>
      <c r="R605" s="2" t="str">
        <f>IF(COUNT($A605)=0,"",IF(Q605="3E","3E",IF(Q605="","I",LOOKUP(Q605/S$2,{0,0.4,0.45,0.5,0.55,0.6,0.65,0.7,0.75,0.8,1},{"F","D","C","C+","B-","B","B+","A-","A","A+"}))))</f>
        <v/>
      </c>
      <c r="S605" s="99" t="str">
        <f>IF(COUNT($A605)=0,"",IF(Q605="","--",IF(Q605="3E","3E",LOOKUP(Q605/S$2,{0,0.4,0.45,0.5,0.55,0.6,0.65,0.7,0.75,0.8,1},{0,2,2.25,2.5,2.75,3,3.25,3.5,3.75,4}))))</f>
        <v/>
      </c>
      <c r="T605" s="5" t="str">
        <f>IF(OR(COUNT($A605)=0,DR!BZ607=""),"",IF($A605&lt;&gt;DR!$B607,"ERR",DR!BZ607))</f>
        <v/>
      </c>
      <c r="U605" s="2" t="str">
        <f>IF(COUNT($A605)=0,"",IF(T605="3E","3E",IF(T605="","I",LOOKUP(T605/V$2,{0,0.4,0.45,0.5,0.55,0.6,0.65,0.7,0.75,0.8,1},{"F","D","C","C+","B-","B","B+","A-","A","A+"}))))</f>
        <v/>
      </c>
      <c r="V605" s="99" t="str">
        <f>IF(COUNT($A605)=0,"",IF(T605="","--",IF(T605="3E","3E",LOOKUP(T605/V$2,{0,0.4,0.45,0.5,0.55,0.6,0.65,0.7,0.75,0.8,1},{0,2,2.25,2.5,2.75,3,3.25,3.5,3.75,4}))))</f>
        <v/>
      </c>
      <c r="W605" s="5" t="str">
        <f>IF(COUNT($A605)=0,"",IF($A605&lt;&gt;DR!$B607,"ERR",IF(DR!$A607="IM",DR!CL607,DR!CK607)))</f>
        <v/>
      </c>
      <c r="X605" s="2" t="str">
        <f>IF(COUNT($A605)=0,"",IF(W605="3E","3E",IF(W605="","I",LOOKUP(W605/Y$2,{0,0.4,0.45,0.5,0.55,0.6,0.65,0.7,0.75,0.8,1},{"F","D","C","C+","B-","B","B+","A-","A","A+"}))))</f>
        <v/>
      </c>
      <c r="Y605" s="99" t="str">
        <f>IF(COUNT($A605)=0,"",IF(W605="","--",IF(W605="3E","3E",LOOKUP(W605/Y$2,{0,0.4,0.45,0.5,0.55,0.6,0.65,0.7,0.75,0.8,1},{0,2,2.25,2.5,2.75,3,3.25,3.5,3.75,4}))))</f>
        <v/>
      </c>
      <c r="Z605" s="5" t="str">
        <f>IF(COUNT($A605)=0,"",IF($A605&lt;&gt;DR!$B607,"ERR",DR!BF607))</f>
        <v/>
      </c>
      <c r="AA605" s="2" t="str">
        <f>IF(COUNT($A605)=0,"",IF(Z605="3E","3E",IF(Z605="","I",LOOKUP(Z605/AB$2,{0,0.4,0.45,0.5,0.55,0.6,0.65,0.7,0.75,0.8,1},{"F","D","C","C+","B-","B","B+","A-","A","A+"}))))</f>
        <v/>
      </c>
      <c r="AB605" s="99" t="str">
        <f>IF(COUNT($A605)=0,"",IF(Z605="","--",IF(Z605="3E","3E",LOOKUP(Z605/AB$2,{0,0.4,0.45,0.5,0.55,0.6,0.65,0.7,0.75,0.8,1},{0,2,2.25,2.5,2.75,3,3.25,3.5,3.75,4}))))</f>
        <v/>
      </c>
      <c r="AC605" s="5" t="str">
        <f>IF(COUNT($A605)=0,"",IF($A605&lt;&gt;DR!$B607,"ERR",DR!BG607))</f>
        <v/>
      </c>
      <c r="AD605" s="2" t="str">
        <f>IF(COUNT($A605)=0,"",IF(AC605="3E","3E",IF(AC605="","I",LOOKUP(AC605/AE$2,{0,0.4,0.45,0.5,0.55,0.6,0.65,0.7,0.75,0.8,1},{"F","D","C","C+","B-","B","B+","A-","A","A+"}))))</f>
        <v/>
      </c>
      <c r="AE605" s="99" t="str">
        <f>IF(COUNT($A605)=0,"",IF(AC605="","--",IF(AC605="3E","3E",LOOKUP(AC605/AE$2,{0,0.4,0.45,0.5,0.55,0.6,0.65,0.7,0.75,0.8,1},{0,2,2.25,2.5,2.75,3,3.25,3.5,3.75,4}))))</f>
        <v/>
      </c>
      <c r="AF605" s="5" t="str">
        <f>IF(COUNT($A605)=0,"",IF($A605&lt;&gt;DR!$B607,"ERR",DR!BQ607))</f>
        <v/>
      </c>
      <c r="AG605" s="2" t="str">
        <f>IF(COUNT($A605)=0,"",IF(AF605="3E","3E",IF(AF605="","I",LOOKUP(AF605/AH$2,{0,0.4,0.45,0.5,0.55,0.6,0.65,0.7,0.75,0.8,1},{"F","D","C","C+","B-","B","B+","A-","A","A+"}))))</f>
        <v/>
      </c>
      <c r="AH605" s="99" t="str">
        <f>IF(COUNT($A605)=0,"",IF(AF605="","--",IF(AF605="3E","3E",LOOKUP(AF605/AH$2,{0,0.4,0.45,0.5,0.55,0.6,0.65,0.7,0.75,0.8,1},{0,2,2.25,2.5,2.75,3,3.25,3.5,3.75,4}))))</f>
        <v/>
      </c>
      <c r="AI605" s="5" t="str">
        <f>IF(COUNT($A605)=0,"",IF($A605&lt;&gt;DR!$B607,"ERR",DR!BY607))</f>
        <v/>
      </c>
      <c r="AJ605" s="2" t="str">
        <f>IF(COUNT($A605)=0,"",IF(AI605="3E","3E",IF(AI605="","I",LOOKUP(AI605/AK$2,{0,0.4,0.45,0.5,0.55,0.6,0.65,0.7,0.75,0.8,1},{"F","D","C","C+","B-","B","B+","A-","A","A+"}))))</f>
        <v/>
      </c>
      <c r="AK605" s="103" t="str">
        <f>IF(COUNT($A605)=0,"",IF(AI605="","--",IF(AI605="3E","3E",LOOKUP(AI605/AK$2,{0,0.4,0.45,0.5,0.55,0.6,0.65,0.7,0.75,0.8,1},{0,2,2.25,2.5,2.75,3,3.25,3.5,3.75,4}))))</f>
        <v/>
      </c>
      <c r="AL605" s="94" t="str">
        <f>IFERROR(IF(COUNT($A605)=0,"",IF(COUNT(W605)=0,"--",IF(COUNTIF(B605:AK605,"3E")&gt;0,"3E",SUM(IF(D605&gt;=2,D605*$D$3),IF(G605&gt;=2,G605*$G$3),IF(J605&gt;=2,J605*$J$3),IF(M605&gt;=2,M605*$M$3),IF(P605&gt;=2,P605*$P$3),IF(S605&gt;=2,S605*$S$3),IF(V605&gt;=2,V605*$V$3),IF(Y605&gt;=2,Y605*$Y$3),IF(AB605&gt;=2,AB605*$AB$3),IF(AE605&gt;=2,AE605*$AE$3),IF(AH605&gt;=2,AH605*$AH$3),IF(AK605&gt;=2,AK605*$AK$3))))),"")</f>
        <v/>
      </c>
      <c r="AM605" s="4" t="str">
        <f>IF(COUNT($A605)=0,"",IF(COUNT(W605)=0,"--",IF(COUNTIF(B605:Y605,"3E")&gt;0,"3E",TRUNC(SUM(IF(N(D605)&gt;=2,D$3*D605,0),IF(N(G605)&gt;=2,G$3*G605,0),IF(N(J605)&gt;=2,J$3*J605,0),IF(N(M605)&gt;=2,M$3*M605,0),IF(N(P605)&gt;=2,P$3*P605,0),IF(N(S605)&gt;=2,S$3*S605,0),IF(N(AB605)&gt;=2,AB$3*AB605,0),IF(N(AE605)&gt;=2,AE$3*AE605,0),IF(N(AH605)&gt;=2,AH$3*AH605,0),IF(N(V605)&gt;=2,V$3*V605,0),IF(N(Y605)&gt;=2,Y$3*Y605,0))/TCP,3))))</f>
        <v/>
      </c>
      <c r="AN605" s="2" t="str">
        <f>IFERROR(IF(COUNT($A605)=0,"",IF(COUNT(W605)=0,"--",IF(COUNTIF(B605:AK605,"3E")&gt;0,"3E",SUM(IF(D605&gt;=2,$D$3),IF(G605&gt;=2,$G$3),IF(J605&gt;=2,$J$3),IF(M605&gt;=2,$M$3),IF(P605&gt;=2,$P$3),IF(S605&gt;=2,$S$3),IF(V605&gt;=2,$V$3),IF(Y605&gt;=2,$Y$3),IF(AB605&gt;=2,$AB$3),IF(AE605&gt;=2,$AE$3),IF(AH605&gt;=2,$AH$3),IF(AK605&gt;=2,$AK$3))))),"")</f>
        <v/>
      </c>
      <c r="AO605" s="2" t="str">
        <f>IF(AM605="3E","3E",IF(COUNT($A605)=0,"",IF(COUNT(AK605)=0,"I",LOOKUP(AM605,{0,2,2.25,2.5,2.75,3,3.25,3.5,3.75,4},{"F","D","C","C+","B-","B","B+","A-","A","A+"}))))</f>
        <v/>
      </c>
      <c r="AP605" s="2" t="str">
        <f>IF(AM605="3E","3E",IF(OR(COUNT($A605)=0,COUNT(W605)=0),"",IF(AND(Y605&gt;=2,AM605&gt;=2,AN605&gt;=28),"PASS","FAIL")))</f>
        <v/>
      </c>
      <c r="AQ605" s="2" t="str">
        <f>IF(COUNT($A605)=0,"",IF(AP605="3E","3E",IF(AP605="PASS",CONCATENATE(IF(N(D605)&lt;2,"411F,",""),IF(N(G605)&lt;2,"412F,",""),IF(N(J605)&lt;2,"413F,",""),IF(N(M605)&lt;2,"421F,",""),IF(N(P605)&lt;2,"422F,",""),IF(N(S605)&lt;2,"423F,",""),IF(N(AB605)&lt;2,"431F,",""),IF(N(AE605)&lt;2,"432F,",""),IF(N(AH605)&lt;2,"433F,","")),"")))</f>
        <v/>
      </c>
      <c r="AR605" s="6" t="str">
        <f t="shared" si="10"/>
        <v/>
      </c>
    </row>
    <row r="606" spans="1:44" ht="18.95" customHeight="1" x14ac:dyDescent="0.25">
      <c r="A606" s="93" t="str">
        <f>IF(DR!$B608="","",DR!$B608)</f>
        <v/>
      </c>
      <c r="B606" s="5" t="str">
        <f>IF(COUNT($A606)=0,"",IF($A606&lt;&gt;DR!$B608,"ERR",DR!J608))</f>
        <v/>
      </c>
      <c r="C606" s="2" t="str">
        <f>IF(COUNT($A606)=0,"",IF(B606="3E","3E",IF(B606="","I",LOOKUP(B606/D$2,{0,0.4,0.45,0.5,0.55,0.6,0.65,0.7,0.75,0.8,1},{"F","D","C","C+","B-","B","B+","A-","A","A+"}))))</f>
        <v/>
      </c>
      <c r="D606" s="99" t="str">
        <f>IF(COUNT($A606)=0,"",IF(B606="","--",IF(B606="3E","3E",LOOKUP(B606/D$2,{0,0.4,0.45,0.5,0.55,0.6,0.65,0.7,0.75,0.8,1},{0,2,2.25,2.5,2.75,3,3.25,3.5,3.75,4}))))</f>
        <v/>
      </c>
      <c r="E606" s="5" t="str">
        <f>IF(COUNT($A606)=0,"",IF($A606&lt;&gt;DR!$B608,"ERR",DR!R608))</f>
        <v/>
      </c>
      <c r="F606" s="2" t="str">
        <f>IF(COUNT($A606)=0,"",IF(E606="3E","3E",IF(E606="","I",LOOKUP(E606/G$2,{0,0.4,0.45,0.5,0.55,0.6,0.65,0.7,0.75,0.8,1},{"F","D","C","C+","B-","B","B+","A-","A","A+"}))))</f>
        <v/>
      </c>
      <c r="G606" s="99" t="str">
        <f>IF(COUNT($A606)=0,"",IF(E606="","--",IF(E606="3E","3E",LOOKUP(E606/G$2,{0,0.4,0.45,0.5,0.55,0.6,0.65,0.7,0.75,0.8,1},{0,2,2.25,2.5,2.75,3,3.25,3.5,3.75,4}))))</f>
        <v/>
      </c>
      <c r="H606" s="5" t="str">
        <f>IF(COUNT($A606)=0,"",IF($A606&lt;&gt;DR!$B608,"ERR",DR!Z608))</f>
        <v/>
      </c>
      <c r="I606" s="2" t="str">
        <f>IF(COUNT($A606)=0,"",IF(H606="3E","3E",IF(H606="","I",LOOKUP(H606/J$2,{0,0.4,0.45,0.5,0.55,0.6,0.65,0.7,0.75,0.8,1},{"F","D","C","C+","B-","B","B+","A-","A","A+"}))))</f>
        <v/>
      </c>
      <c r="J606" s="99" t="str">
        <f>IF(COUNT($A606)=0,"",IF(H606="","--",IF(H606="3E","3E",LOOKUP(H606/J$2,{0,0.4,0.45,0.5,0.55,0.6,0.65,0.7,0.75,0.8,1},{0,2,2.25,2.5,2.75,3,3.25,3.5,3.75,4}))))</f>
        <v/>
      </c>
      <c r="K606" s="5" t="str">
        <f>IF(COUNT($A606)=0,"",IF($A606&lt;&gt;DR!$B608,"ERR",DR!AH608))</f>
        <v/>
      </c>
      <c r="L606" s="2" t="str">
        <f>IF(COUNT($A606)=0,"",IF(K606="3E","3E",IF(K606="","I",LOOKUP(K606/M$2,{0,0.4,0.45,0.5,0.55,0.6,0.65,0.7,0.75,0.8,1},{"F","D","C","C+","B-","B","B+","A-","A","A+"}))))</f>
        <v/>
      </c>
      <c r="M606" s="99" t="str">
        <f>IF(COUNT($A606)=0,"",IF(K606="","--",IF(K606="3E","3E",LOOKUP(K606/M$2,{0,0.4,0.45,0.5,0.55,0.6,0.65,0.7,0.75,0.8,1},{0,2,2.25,2.5,2.75,3,3.25,3.5,3.75,4}))))</f>
        <v/>
      </c>
      <c r="N606" s="5" t="str">
        <f>IF(COUNT($A606)=0,"",IF($A606&lt;&gt;DR!$B608,"ERR",DR!AP608))</f>
        <v/>
      </c>
      <c r="O606" s="2" t="str">
        <f>IF(COUNT($A606)=0,"",IF(N606="3E","3E",IF(N606="","I",LOOKUP(N606/P$2,{0,0.4,0.45,0.5,0.55,0.6,0.65,0.7,0.75,0.8,1},{"F","D","C","C+","B-","B","B+","A-","A","A+"}))))</f>
        <v/>
      </c>
      <c r="P606" s="99" t="str">
        <f>IF(COUNT($A606)=0,"",IF(N606="","--",IF(N606="3E","3E",LOOKUP(N606/P$2,{0,0.4,0.45,0.5,0.55,0.6,0.65,0.7,0.75,0.8,1},{0,2,2.25,2.5,2.75,3,3.25,3.5,3.75,4}))))</f>
        <v/>
      </c>
      <c r="Q606" s="5" t="str">
        <f>IF(COUNT($A606)=0,"",IF($A606&lt;&gt;DR!$B608,"ERR",DR!AX608))</f>
        <v/>
      </c>
      <c r="R606" s="2" t="str">
        <f>IF(COUNT($A606)=0,"",IF(Q606="3E","3E",IF(Q606="","I",LOOKUP(Q606/S$2,{0,0.4,0.45,0.5,0.55,0.6,0.65,0.7,0.75,0.8,1},{"F","D","C","C+","B-","B","B+","A-","A","A+"}))))</f>
        <v/>
      </c>
      <c r="S606" s="99" t="str">
        <f>IF(COUNT($A606)=0,"",IF(Q606="","--",IF(Q606="3E","3E",LOOKUP(Q606/S$2,{0,0.4,0.45,0.5,0.55,0.6,0.65,0.7,0.75,0.8,1},{0,2,2.25,2.5,2.75,3,3.25,3.5,3.75,4}))))</f>
        <v/>
      </c>
      <c r="T606" s="5" t="str">
        <f>IF(OR(COUNT($A606)=0,DR!BZ608=""),"",IF($A606&lt;&gt;DR!$B608,"ERR",DR!BZ608))</f>
        <v/>
      </c>
      <c r="U606" s="2" t="str">
        <f>IF(COUNT($A606)=0,"",IF(T606="3E","3E",IF(T606="","I",LOOKUP(T606/V$2,{0,0.4,0.45,0.5,0.55,0.6,0.65,0.7,0.75,0.8,1},{"F","D","C","C+","B-","B","B+","A-","A","A+"}))))</f>
        <v/>
      </c>
      <c r="V606" s="99" t="str">
        <f>IF(COUNT($A606)=0,"",IF(T606="","--",IF(T606="3E","3E",LOOKUP(T606/V$2,{0,0.4,0.45,0.5,0.55,0.6,0.65,0.7,0.75,0.8,1},{0,2,2.25,2.5,2.75,3,3.25,3.5,3.75,4}))))</f>
        <v/>
      </c>
      <c r="W606" s="5" t="str">
        <f>IF(COUNT($A606)=0,"",IF($A606&lt;&gt;DR!$B608,"ERR",IF(DR!$A608="IM",DR!CL608,DR!CK608)))</f>
        <v/>
      </c>
      <c r="X606" s="2" t="str">
        <f>IF(COUNT($A606)=0,"",IF(W606="3E","3E",IF(W606="","I",LOOKUP(W606/Y$2,{0,0.4,0.45,0.5,0.55,0.6,0.65,0.7,0.75,0.8,1},{"F","D","C","C+","B-","B","B+","A-","A","A+"}))))</f>
        <v/>
      </c>
      <c r="Y606" s="99" t="str">
        <f>IF(COUNT($A606)=0,"",IF(W606="","--",IF(W606="3E","3E",LOOKUP(W606/Y$2,{0,0.4,0.45,0.5,0.55,0.6,0.65,0.7,0.75,0.8,1},{0,2,2.25,2.5,2.75,3,3.25,3.5,3.75,4}))))</f>
        <v/>
      </c>
      <c r="Z606" s="5" t="str">
        <f>IF(COUNT($A606)=0,"",IF($A606&lt;&gt;DR!$B608,"ERR",DR!BF608))</f>
        <v/>
      </c>
      <c r="AA606" s="2" t="str">
        <f>IF(COUNT($A606)=0,"",IF(Z606="3E","3E",IF(Z606="","I",LOOKUP(Z606/AB$2,{0,0.4,0.45,0.5,0.55,0.6,0.65,0.7,0.75,0.8,1},{"F","D","C","C+","B-","B","B+","A-","A","A+"}))))</f>
        <v/>
      </c>
      <c r="AB606" s="99" t="str">
        <f>IF(COUNT($A606)=0,"",IF(Z606="","--",IF(Z606="3E","3E",LOOKUP(Z606/AB$2,{0,0.4,0.45,0.5,0.55,0.6,0.65,0.7,0.75,0.8,1},{0,2,2.25,2.5,2.75,3,3.25,3.5,3.75,4}))))</f>
        <v/>
      </c>
      <c r="AC606" s="5" t="str">
        <f>IF(COUNT($A606)=0,"",IF($A606&lt;&gt;DR!$B608,"ERR",DR!BG608))</f>
        <v/>
      </c>
      <c r="AD606" s="2" t="str">
        <f>IF(COUNT($A606)=0,"",IF(AC606="3E","3E",IF(AC606="","I",LOOKUP(AC606/AE$2,{0,0.4,0.45,0.5,0.55,0.6,0.65,0.7,0.75,0.8,1},{"F","D","C","C+","B-","B","B+","A-","A","A+"}))))</f>
        <v/>
      </c>
      <c r="AE606" s="99" t="str">
        <f>IF(COUNT($A606)=0,"",IF(AC606="","--",IF(AC606="3E","3E",LOOKUP(AC606/AE$2,{0,0.4,0.45,0.5,0.55,0.6,0.65,0.7,0.75,0.8,1},{0,2,2.25,2.5,2.75,3,3.25,3.5,3.75,4}))))</f>
        <v/>
      </c>
      <c r="AF606" s="5" t="str">
        <f>IF(COUNT($A606)=0,"",IF($A606&lt;&gt;DR!$B608,"ERR",DR!BQ608))</f>
        <v/>
      </c>
      <c r="AG606" s="2" t="str">
        <f>IF(COUNT($A606)=0,"",IF(AF606="3E","3E",IF(AF606="","I",LOOKUP(AF606/AH$2,{0,0.4,0.45,0.5,0.55,0.6,0.65,0.7,0.75,0.8,1},{"F","D","C","C+","B-","B","B+","A-","A","A+"}))))</f>
        <v/>
      </c>
      <c r="AH606" s="99" t="str">
        <f>IF(COUNT($A606)=0,"",IF(AF606="","--",IF(AF606="3E","3E",LOOKUP(AF606/AH$2,{0,0.4,0.45,0.5,0.55,0.6,0.65,0.7,0.75,0.8,1},{0,2,2.25,2.5,2.75,3,3.25,3.5,3.75,4}))))</f>
        <v/>
      </c>
      <c r="AI606" s="5" t="str">
        <f>IF(COUNT($A606)=0,"",IF($A606&lt;&gt;DR!$B608,"ERR",DR!BY608))</f>
        <v/>
      </c>
      <c r="AJ606" s="2" t="str">
        <f>IF(COUNT($A606)=0,"",IF(AI606="3E","3E",IF(AI606="","I",LOOKUP(AI606/AK$2,{0,0.4,0.45,0.5,0.55,0.6,0.65,0.7,0.75,0.8,1},{"F","D","C","C+","B-","B","B+","A-","A","A+"}))))</f>
        <v/>
      </c>
      <c r="AK606" s="103" t="str">
        <f>IF(COUNT($A606)=0,"",IF(AI606="","--",IF(AI606="3E","3E",LOOKUP(AI606/AK$2,{0,0.4,0.45,0.5,0.55,0.6,0.65,0.7,0.75,0.8,1},{0,2,2.25,2.5,2.75,3,3.25,3.5,3.75,4}))))</f>
        <v/>
      </c>
      <c r="AL606" s="94" t="str">
        <f>IFERROR(IF(COUNT($A606)=0,"",IF(COUNT(W606)=0,"--",IF(COUNTIF(B606:AK606,"3E")&gt;0,"3E",SUM(IF(D606&gt;=2,D606*$D$3),IF(G606&gt;=2,G606*$G$3),IF(J606&gt;=2,J606*$J$3),IF(M606&gt;=2,M606*$M$3),IF(P606&gt;=2,P606*$P$3),IF(S606&gt;=2,S606*$S$3),IF(V606&gt;=2,V606*$V$3),IF(Y606&gt;=2,Y606*$Y$3),IF(AB606&gt;=2,AB606*$AB$3),IF(AE606&gt;=2,AE606*$AE$3),IF(AH606&gt;=2,AH606*$AH$3),IF(AK606&gt;=2,AK606*$AK$3))))),"")</f>
        <v/>
      </c>
      <c r="AM606" s="4" t="str">
        <f>IF(COUNT($A606)=0,"",IF(COUNT(W606)=0,"--",IF(COUNTIF(B606:Y606,"3E")&gt;0,"3E",TRUNC(SUM(IF(N(D606)&gt;=2,D$3*D606,0),IF(N(G606)&gt;=2,G$3*G606,0),IF(N(J606)&gt;=2,J$3*J606,0),IF(N(M606)&gt;=2,M$3*M606,0),IF(N(P606)&gt;=2,P$3*P606,0),IF(N(S606)&gt;=2,S$3*S606,0),IF(N(AB606)&gt;=2,AB$3*AB606,0),IF(N(AE606)&gt;=2,AE$3*AE606,0),IF(N(AH606)&gt;=2,AH$3*AH606,0),IF(N(V606)&gt;=2,V$3*V606,0),IF(N(Y606)&gt;=2,Y$3*Y606,0))/TCP,3))))</f>
        <v/>
      </c>
      <c r="AN606" s="2" t="str">
        <f>IFERROR(IF(COUNT($A606)=0,"",IF(COUNT(W606)=0,"--",IF(COUNTIF(B606:AK606,"3E")&gt;0,"3E",SUM(IF(D606&gt;=2,$D$3),IF(G606&gt;=2,$G$3),IF(J606&gt;=2,$J$3),IF(M606&gt;=2,$M$3),IF(P606&gt;=2,$P$3),IF(S606&gt;=2,$S$3),IF(V606&gt;=2,$V$3),IF(Y606&gt;=2,$Y$3),IF(AB606&gt;=2,$AB$3),IF(AE606&gt;=2,$AE$3),IF(AH606&gt;=2,$AH$3),IF(AK606&gt;=2,$AK$3))))),"")</f>
        <v/>
      </c>
      <c r="AO606" s="2" t="str">
        <f>IF(AM606="3E","3E",IF(COUNT($A606)=0,"",IF(COUNT(AK606)=0,"I",LOOKUP(AM606,{0,2,2.25,2.5,2.75,3,3.25,3.5,3.75,4},{"F","D","C","C+","B-","B","B+","A-","A","A+"}))))</f>
        <v/>
      </c>
      <c r="AP606" s="2" t="str">
        <f>IF(AM606="3E","3E",IF(OR(COUNT($A606)=0,COUNT(W606)=0),"",IF(AND(Y606&gt;=2,AM606&gt;=2,AN606&gt;=28),"PASS","FAIL")))</f>
        <v/>
      </c>
      <c r="AQ606" s="2" t="str">
        <f>IF(COUNT($A606)=0,"",IF(AP606="3E","3E",IF(AP606="PASS",CONCATENATE(IF(N(D606)&lt;2,"411F,",""),IF(N(G606)&lt;2,"412F,",""),IF(N(J606)&lt;2,"413F,",""),IF(N(M606)&lt;2,"421F,",""),IF(N(P606)&lt;2,"422F,",""),IF(N(S606)&lt;2,"423F,",""),IF(N(AB606)&lt;2,"431F,",""),IF(N(AE606)&lt;2,"432F,",""),IF(N(AH606)&lt;2,"433F,","")),"")))</f>
        <v/>
      </c>
      <c r="AR606" s="6" t="str">
        <f t="shared" si="10"/>
        <v/>
      </c>
    </row>
    <row r="607" spans="1:44" ht="18.95" customHeight="1" x14ac:dyDescent="0.25">
      <c r="A607" s="93" t="str">
        <f>IF(DR!$B609="","",DR!$B609)</f>
        <v/>
      </c>
      <c r="B607" s="5" t="str">
        <f>IF(COUNT($A607)=0,"",IF($A607&lt;&gt;DR!$B609,"ERR",DR!J609))</f>
        <v/>
      </c>
      <c r="C607" s="2" t="str">
        <f>IF(COUNT($A607)=0,"",IF(B607="3E","3E",IF(B607="","I",LOOKUP(B607/D$2,{0,0.4,0.45,0.5,0.55,0.6,0.65,0.7,0.75,0.8,1},{"F","D","C","C+","B-","B","B+","A-","A","A+"}))))</f>
        <v/>
      </c>
      <c r="D607" s="99" t="str">
        <f>IF(COUNT($A607)=0,"",IF(B607="","--",IF(B607="3E","3E",LOOKUP(B607/D$2,{0,0.4,0.45,0.5,0.55,0.6,0.65,0.7,0.75,0.8,1},{0,2,2.25,2.5,2.75,3,3.25,3.5,3.75,4}))))</f>
        <v/>
      </c>
      <c r="E607" s="5" t="str">
        <f>IF(COUNT($A607)=0,"",IF($A607&lt;&gt;DR!$B609,"ERR",DR!R609))</f>
        <v/>
      </c>
      <c r="F607" s="2" t="str">
        <f>IF(COUNT($A607)=0,"",IF(E607="3E","3E",IF(E607="","I",LOOKUP(E607/G$2,{0,0.4,0.45,0.5,0.55,0.6,0.65,0.7,0.75,0.8,1},{"F","D","C","C+","B-","B","B+","A-","A","A+"}))))</f>
        <v/>
      </c>
      <c r="G607" s="99" t="str">
        <f>IF(COUNT($A607)=0,"",IF(E607="","--",IF(E607="3E","3E",LOOKUP(E607/G$2,{0,0.4,0.45,0.5,0.55,0.6,0.65,0.7,0.75,0.8,1},{0,2,2.25,2.5,2.75,3,3.25,3.5,3.75,4}))))</f>
        <v/>
      </c>
      <c r="H607" s="5" t="str">
        <f>IF(COUNT($A607)=0,"",IF($A607&lt;&gt;DR!$B609,"ERR",DR!Z609))</f>
        <v/>
      </c>
      <c r="I607" s="2" t="str">
        <f>IF(COUNT($A607)=0,"",IF(H607="3E","3E",IF(H607="","I",LOOKUP(H607/J$2,{0,0.4,0.45,0.5,0.55,0.6,0.65,0.7,0.75,0.8,1},{"F","D","C","C+","B-","B","B+","A-","A","A+"}))))</f>
        <v/>
      </c>
      <c r="J607" s="99" t="str">
        <f>IF(COUNT($A607)=0,"",IF(H607="","--",IF(H607="3E","3E",LOOKUP(H607/J$2,{0,0.4,0.45,0.5,0.55,0.6,0.65,0.7,0.75,0.8,1},{0,2,2.25,2.5,2.75,3,3.25,3.5,3.75,4}))))</f>
        <v/>
      </c>
      <c r="K607" s="5" t="str">
        <f>IF(COUNT($A607)=0,"",IF($A607&lt;&gt;DR!$B609,"ERR",DR!AH609))</f>
        <v/>
      </c>
      <c r="L607" s="2" t="str">
        <f>IF(COUNT($A607)=0,"",IF(K607="3E","3E",IF(K607="","I",LOOKUP(K607/M$2,{0,0.4,0.45,0.5,0.55,0.6,0.65,0.7,0.75,0.8,1},{"F","D","C","C+","B-","B","B+","A-","A","A+"}))))</f>
        <v/>
      </c>
      <c r="M607" s="99" t="str">
        <f>IF(COUNT($A607)=0,"",IF(K607="","--",IF(K607="3E","3E",LOOKUP(K607/M$2,{0,0.4,0.45,0.5,0.55,0.6,0.65,0.7,0.75,0.8,1},{0,2,2.25,2.5,2.75,3,3.25,3.5,3.75,4}))))</f>
        <v/>
      </c>
      <c r="N607" s="5" t="str">
        <f>IF(COUNT($A607)=0,"",IF($A607&lt;&gt;DR!$B609,"ERR",DR!AP609))</f>
        <v/>
      </c>
      <c r="O607" s="2" t="str">
        <f>IF(COUNT($A607)=0,"",IF(N607="3E","3E",IF(N607="","I",LOOKUP(N607/P$2,{0,0.4,0.45,0.5,0.55,0.6,0.65,0.7,0.75,0.8,1},{"F","D","C","C+","B-","B","B+","A-","A","A+"}))))</f>
        <v/>
      </c>
      <c r="P607" s="99" t="str">
        <f>IF(COUNT($A607)=0,"",IF(N607="","--",IF(N607="3E","3E",LOOKUP(N607/P$2,{0,0.4,0.45,0.5,0.55,0.6,0.65,0.7,0.75,0.8,1},{0,2,2.25,2.5,2.75,3,3.25,3.5,3.75,4}))))</f>
        <v/>
      </c>
      <c r="Q607" s="5" t="str">
        <f>IF(COUNT($A607)=0,"",IF($A607&lt;&gt;DR!$B609,"ERR",DR!AX609))</f>
        <v/>
      </c>
      <c r="R607" s="2" t="str">
        <f>IF(COUNT($A607)=0,"",IF(Q607="3E","3E",IF(Q607="","I",LOOKUP(Q607/S$2,{0,0.4,0.45,0.5,0.55,0.6,0.65,0.7,0.75,0.8,1},{"F","D","C","C+","B-","B","B+","A-","A","A+"}))))</f>
        <v/>
      </c>
      <c r="S607" s="99" t="str">
        <f>IF(COUNT($A607)=0,"",IF(Q607="","--",IF(Q607="3E","3E",LOOKUP(Q607/S$2,{0,0.4,0.45,0.5,0.55,0.6,0.65,0.7,0.75,0.8,1},{0,2,2.25,2.5,2.75,3,3.25,3.5,3.75,4}))))</f>
        <v/>
      </c>
      <c r="T607" s="5" t="str">
        <f>IF(OR(COUNT($A607)=0,DR!BZ609=""),"",IF($A607&lt;&gt;DR!$B609,"ERR",DR!BZ609))</f>
        <v/>
      </c>
      <c r="U607" s="2" t="str">
        <f>IF(COUNT($A607)=0,"",IF(T607="3E","3E",IF(T607="","I",LOOKUP(T607/V$2,{0,0.4,0.45,0.5,0.55,0.6,0.65,0.7,0.75,0.8,1},{"F","D","C","C+","B-","B","B+","A-","A","A+"}))))</f>
        <v/>
      </c>
      <c r="V607" s="99" t="str">
        <f>IF(COUNT($A607)=0,"",IF(T607="","--",IF(T607="3E","3E",LOOKUP(T607/V$2,{0,0.4,0.45,0.5,0.55,0.6,0.65,0.7,0.75,0.8,1},{0,2,2.25,2.5,2.75,3,3.25,3.5,3.75,4}))))</f>
        <v/>
      </c>
      <c r="W607" s="5" t="str">
        <f>IF(COUNT($A607)=0,"",IF($A607&lt;&gt;DR!$B609,"ERR",IF(DR!$A609="IM",DR!CL609,DR!CK609)))</f>
        <v/>
      </c>
      <c r="X607" s="2" t="str">
        <f>IF(COUNT($A607)=0,"",IF(W607="3E","3E",IF(W607="","I",LOOKUP(W607/Y$2,{0,0.4,0.45,0.5,0.55,0.6,0.65,0.7,0.75,0.8,1},{"F","D","C","C+","B-","B","B+","A-","A","A+"}))))</f>
        <v/>
      </c>
      <c r="Y607" s="99" t="str">
        <f>IF(COUNT($A607)=0,"",IF(W607="","--",IF(W607="3E","3E",LOOKUP(W607/Y$2,{0,0.4,0.45,0.5,0.55,0.6,0.65,0.7,0.75,0.8,1},{0,2,2.25,2.5,2.75,3,3.25,3.5,3.75,4}))))</f>
        <v/>
      </c>
      <c r="Z607" s="5" t="str">
        <f>IF(COUNT($A607)=0,"",IF($A607&lt;&gt;DR!$B609,"ERR",DR!BF609))</f>
        <v/>
      </c>
      <c r="AA607" s="2" t="str">
        <f>IF(COUNT($A607)=0,"",IF(Z607="3E","3E",IF(Z607="","I",LOOKUP(Z607/AB$2,{0,0.4,0.45,0.5,0.55,0.6,0.65,0.7,0.75,0.8,1},{"F","D","C","C+","B-","B","B+","A-","A","A+"}))))</f>
        <v/>
      </c>
      <c r="AB607" s="99" t="str">
        <f>IF(COUNT($A607)=0,"",IF(Z607="","--",IF(Z607="3E","3E",LOOKUP(Z607/AB$2,{0,0.4,0.45,0.5,0.55,0.6,0.65,0.7,0.75,0.8,1},{0,2,2.25,2.5,2.75,3,3.25,3.5,3.75,4}))))</f>
        <v/>
      </c>
      <c r="AC607" s="5" t="str">
        <f>IF(COUNT($A607)=0,"",IF($A607&lt;&gt;DR!$B609,"ERR",DR!BG609))</f>
        <v/>
      </c>
      <c r="AD607" s="2" t="str">
        <f>IF(COUNT($A607)=0,"",IF(AC607="3E","3E",IF(AC607="","I",LOOKUP(AC607/AE$2,{0,0.4,0.45,0.5,0.55,0.6,0.65,0.7,0.75,0.8,1},{"F","D","C","C+","B-","B","B+","A-","A","A+"}))))</f>
        <v/>
      </c>
      <c r="AE607" s="99" t="str">
        <f>IF(COUNT($A607)=0,"",IF(AC607="","--",IF(AC607="3E","3E",LOOKUP(AC607/AE$2,{0,0.4,0.45,0.5,0.55,0.6,0.65,0.7,0.75,0.8,1},{0,2,2.25,2.5,2.75,3,3.25,3.5,3.75,4}))))</f>
        <v/>
      </c>
      <c r="AF607" s="5" t="str">
        <f>IF(COUNT($A607)=0,"",IF($A607&lt;&gt;DR!$B609,"ERR",DR!BQ609))</f>
        <v/>
      </c>
      <c r="AG607" s="2" t="str">
        <f>IF(COUNT($A607)=0,"",IF(AF607="3E","3E",IF(AF607="","I",LOOKUP(AF607/AH$2,{0,0.4,0.45,0.5,0.55,0.6,0.65,0.7,0.75,0.8,1},{"F","D","C","C+","B-","B","B+","A-","A","A+"}))))</f>
        <v/>
      </c>
      <c r="AH607" s="99" t="str">
        <f>IF(COUNT($A607)=0,"",IF(AF607="","--",IF(AF607="3E","3E",LOOKUP(AF607/AH$2,{0,0.4,0.45,0.5,0.55,0.6,0.65,0.7,0.75,0.8,1},{0,2,2.25,2.5,2.75,3,3.25,3.5,3.75,4}))))</f>
        <v/>
      </c>
      <c r="AI607" s="5" t="str">
        <f>IF(COUNT($A607)=0,"",IF($A607&lt;&gt;DR!$B609,"ERR",DR!BY609))</f>
        <v/>
      </c>
      <c r="AJ607" s="2" t="str">
        <f>IF(COUNT($A607)=0,"",IF(AI607="3E","3E",IF(AI607="","I",LOOKUP(AI607/AK$2,{0,0.4,0.45,0.5,0.55,0.6,0.65,0.7,0.75,0.8,1},{"F","D","C","C+","B-","B","B+","A-","A","A+"}))))</f>
        <v/>
      </c>
      <c r="AK607" s="103" t="str">
        <f>IF(COUNT($A607)=0,"",IF(AI607="","--",IF(AI607="3E","3E",LOOKUP(AI607/AK$2,{0,0.4,0.45,0.5,0.55,0.6,0.65,0.7,0.75,0.8,1},{0,2,2.25,2.5,2.75,3,3.25,3.5,3.75,4}))))</f>
        <v/>
      </c>
      <c r="AL607" s="94" t="str">
        <f>IFERROR(IF(COUNT($A607)=0,"",IF(COUNT(W607)=0,"--",IF(COUNTIF(B607:AK607,"3E")&gt;0,"3E",SUM(IF(D607&gt;=2,D607*$D$3),IF(G607&gt;=2,G607*$G$3),IF(J607&gt;=2,J607*$J$3),IF(M607&gt;=2,M607*$M$3),IF(P607&gt;=2,P607*$P$3),IF(S607&gt;=2,S607*$S$3),IF(V607&gt;=2,V607*$V$3),IF(Y607&gt;=2,Y607*$Y$3),IF(AB607&gt;=2,AB607*$AB$3),IF(AE607&gt;=2,AE607*$AE$3),IF(AH607&gt;=2,AH607*$AH$3),IF(AK607&gt;=2,AK607*$AK$3))))),"")</f>
        <v/>
      </c>
      <c r="AM607" s="4" t="str">
        <f>IF(COUNT($A607)=0,"",IF(COUNT(W607)=0,"--",IF(COUNTIF(B607:Y607,"3E")&gt;0,"3E",TRUNC(SUM(IF(N(D607)&gt;=2,D$3*D607,0),IF(N(G607)&gt;=2,G$3*G607,0),IF(N(J607)&gt;=2,J$3*J607,0),IF(N(M607)&gt;=2,M$3*M607,0),IF(N(P607)&gt;=2,P$3*P607,0),IF(N(S607)&gt;=2,S$3*S607,0),IF(N(AB607)&gt;=2,AB$3*AB607,0),IF(N(AE607)&gt;=2,AE$3*AE607,0),IF(N(AH607)&gt;=2,AH$3*AH607,0),IF(N(V607)&gt;=2,V$3*V607,0),IF(N(Y607)&gt;=2,Y$3*Y607,0))/TCP,3))))</f>
        <v/>
      </c>
      <c r="AN607" s="2" t="str">
        <f>IFERROR(IF(COUNT($A607)=0,"",IF(COUNT(W607)=0,"--",IF(COUNTIF(B607:AK607,"3E")&gt;0,"3E",SUM(IF(D607&gt;=2,$D$3),IF(G607&gt;=2,$G$3),IF(J607&gt;=2,$J$3),IF(M607&gt;=2,$M$3),IF(P607&gt;=2,$P$3),IF(S607&gt;=2,$S$3),IF(V607&gt;=2,$V$3),IF(Y607&gt;=2,$Y$3),IF(AB607&gt;=2,$AB$3),IF(AE607&gt;=2,$AE$3),IF(AH607&gt;=2,$AH$3),IF(AK607&gt;=2,$AK$3))))),"")</f>
        <v/>
      </c>
      <c r="AO607" s="2" t="str">
        <f>IF(AM607="3E","3E",IF(COUNT($A607)=0,"",IF(COUNT(AK607)=0,"I",LOOKUP(AM607,{0,2,2.25,2.5,2.75,3,3.25,3.5,3.75,4},{"F","D","C","C+","B-","B","B+","A-","A","A+"}))))</f>
        <v/>
      </c>
      <c r="AP607" s="2" t="str">
        <f>IF(AM607="3E","3E",IF(OR(COUNT($A607)=0,COUNT(W607)=0),"",IF(AND(Y607&gt;=2,AM607&gt;=2,AN607&gt;=28),"PASS","FAIL")))</f>
        <v/>
      </c>
      <c r="AQ607" s="2" t="str">
        <f>IF(COUNT($A607)=0,"",IF(AP607="3E","3E",IF(AP607="PASS",CONCATENATE(IF(N(D607)&lt;2,"411F,",""),IF(N(G607)&lt;2,"412F,",""),IF(N(J607)&lt;2,"413F,",""),IF(N(M607)&lt;2,"421F,",""),IF(N(P607)&lt;2,"422F,",""),IF(N(S607)&lt;2,"423F,",""),IF(N(AB607)&lt;2,"431F,",""),IF(N(AE607)&lt;2,"432F,",""),IF(N(AH607)&lt;2,"433F,","")),"")))</f>
        <v/>
      </c>
      <c r="AR607" s="6" t="str">
        <f t="shared" si="10"/>
        <v/>
      </c>
    </row>
    <row r="608" spans="1:44" ht="18.95" customHeight="1" x14ac:dyDescent="0.25">
      <c r="A608" s="93" t="str">
        <f>IF(DR!$B610="","",DR!$B610)</f>
        <v/>
      </c>
      <c r="B608" s="5" t="str">
        <f>IF(COUNT($A608)=0,"",IF($A608&lt;&gt;DR!$B610,"ERR",DR!J610))</f>
        <v/>
      </c>
      <c r="C608" s="2" t="str">
        <f>IF(COUNT($A608)=0,"",IF(B608="3E","3E",IF(B608="","I",LOOKUP(B608/D$2,{0,0.4,0.45,0.5,0.55,0.6,0.65,0.7,0.75,0.8,1},{"F","D","C","C+","B-","B","B+","A-","A","A+"}))))</f>
        <v/>
      </c>
      <c r="D608" s="99" t="str">
        <f>IF(COUNT($A608)=0,"",IF(B608="","--",IF(B608="3E","3E",LOOKUP(B608/D$2,{0,0.4,0.45,0.5,0.55,0.6,0.65,0.7,0.75,0.8,1},{0,2,2.25,2.5,2.75,3,3.25,3.5,3.75,4}))))</f>
        <v/>
      </c>
      <c r="E608" s="5" t="str">
        <f>IF(COUNT($A608)=0,"",IF($A608&lt;&gt;DR!$B610,"ERR",DR!R610))</f>
        <v/>
      </c>
      <c r="F608" s="2" t="str">
        <f>IF(COUNT($A608)=0,"",IF(E608="3E","3E",IF(E608="","I",LOOKUP(E608/G$2,{0,0.4,0.45,0.5,0.55,0.6,0.65,0.7,0.75,0.8,1},{"F","D","C","C+","B-","B","B+","A-","A","A+"}))))</f>
        <v/>
      </c>
      <c r="G608" s="99" t="str">
        <f>IF(COUNT($A608)=0,"",IF(E608="","--",IF(E608="3E","3E",LOOKUP(E608/G$2,{0,0.4,0.45,0.5,0.55,0.6,0.65,0.7,0.75,0.8,1},{0,2,2.25,2.5,2.75,3,3.25,3.5,3.75,4}))))</f>
        <v/>
      </c>
      <c r="H608" s="5" t="str">
        <f>IF(COUNT($A608)=0,"",IF($A608&lt;&gt;DR!$B610,"ERR",DR!Z610))</f>
        <v/>
      </c>
      <c r="I608" s="2" t="str">
        <f>IF(COUNT($A608)=0,"",IF(H608="3E","3E",IF(H608="","I",LOOKUP(H608/J$2,{0,0.4,0.45,0.5,0.55,0.6,0.65,0.7,0.75,0.8,1},{"F","D","C","C+","B-","B","B+","A-","A","A+"}))))</f>
        <v/>
      </c>
      <c r="J608" s="99" t="str">
        <f>IF(COUNT($A608)=0,"",IF(H608="","--",IF(H608="3E","3E",LOOKUP(H608/J$2,{0,0.4,0.45,0.5,0.55,0.6,0.65,0.7,0.75,0.8,1},{0,2,2.25,2.5,2.75,3,3.25,3.5,3.75,4}))))</f>
        <v/>
      </c>
      <c r="K608" s="5" t="str">
        <f>IF(COUNT($A608)=0,"",IF($A608&lt;&gt;DR!$B610,"ERR",DR!AH610))</f>
        <v/>
      </c>
      <c r="L608" s="2" t="str">
        <f>IF(COUNT($A608)=0,"",IF(K608="3E","3E",IF(K608="","I",LOOKUP(K608/M$2,{0,0.4,0.45,0.5,0.55,0.6,0.65,0.7,0.75,0.8,1},{"F","D","C","C+","B-","B","B+","A-","A","A+"}))))</f>
        <v/>
      </c>
      <c r="M608" s="99" t="str">
        <f>IF(COUNT($A608)=0,"",IF(K608="","--",IF(K608="3E","3E",LOOKUP(K608/M$2,{0,0.4,0.45,0.5,0.55,0.6,0.65,0.7,0.75,0.8,1},{0,2,2.25,2.5,2.75,3,3.25,3.5,3.75,4}))))</f>
        <v/>
      </c>
      <c r="N608" s="5" t="str">
        <f>IF(COUNT($A608)=0,"",IF($A608&lt;&gt;DR!$B610,"ERR",DR!AP610))</f>
        <v/>
      </c>
      <c r="O608" s="2" t="str">
        <f>IF(COUNT($A608)=0,"",IF(N608="3E","3E",IF(N608="","I",LOOKUP(N608/P$2,{0,0.4,0.45,0.5,0.55,0.6,0.65,0.7,0.75,0.8,1},{"F","D","C","C+","B-","B","B+","A-","A","A+"}))))</f>
        <v/>
      </c>
      <c r="P608" s="99" t="str">
        <f>IF(COUNT($A608)=0,"",IF(N608="","--",IF(N608="3E","3E",LOOKUP(N608/P$2,{0,0.4,0.45,0.5,0.55,0.6,0.65,0.7,0.75,0.8,1},{0,2,2.25,2.5,2.75,3,3.25,3.5,3.75,4}))))</f>
        <v/>
      </c>
      <c r="Q608" s="5" t="str">
        <f>IF(COUNT($A608)=0,"",IF($A608&lt;&gt;DR!$B610,"ERR",DR!AX610))</f>
        <v/>
      </c>
      <c r="R608" s="2" t="str">
        <f>IF(COUNT($A608)=0,"",IF(Q608="3E","3E",IF(Q608="","I",LOOKUP(Q608/S$2,{0,0.4,0.45,0.5,0.55,0.6,0.65,0.7,0.75,0.8,1},{"F","D","C","C+","B-","B","B+","A-","A","A+"}))))</f>
        <v/>
      </c>
      <c r="S608" s="99" t="str">
        <f>IF(COUNT($A608)=0,"",IF(Q608="","--",IF(Q608="3E","3E",LOOKUP(Q608/S$2,{0,0.4,0.45,0.5,0.55,0.6,0.65,0.7,0.75,0.8,1},{0,2,2.25,2.5,2.75,3,3.25,3.5,3.75,4}))))</f>
        <v/>
      </c>
      <c r="T608" s="5" t="str">
        <f>IF(OR(COUNT($A608)=0,DR!BZ610=""),"",IF($A608&lt;&gt;DR!$B610,"ERR",DR!BZ610))</f>
        <v/>
      </c>
      <c r="U608" s="2" t="str">
        <f>IF(COUNT($A608)=0,"",IF(T608="3E","3E",IF(T608="","I",LOOKUP(T608/V$2,{0,0.4,0.45,0.5,0.55,0.6,0.65,0.7,0.75,0.8,1},{"F","D","C","C+","B-","B","B+","A-","A","A+"}))))</f>
        <v/>
      </c>
      <c r="V608" s="99" t="str">
        <f>IF(COUNT($A608)=0,"",IF(T608="","--",IF(T608="3E","3E",LOOKUP(T608/V$2,{0,0.4,0.45,0.5,0.55,0.6,0.65,0.7,0.75,0.8,1},{0,2,2.25,2.5,2.75,3,3.25,3.5,3.75,4}))))</f>
        <v/>
      </c>
      <c r="W608" s="5" t="str">
        <f>IF(COUNT($A608)=0,"",IF($A608&lt;&gt;DR!$B610,"ERR",IF(DR!$A610="IM",DR!CL610,DR!CK610)))</f>
        <v/>
      </c>
      <c r="X608" s="2" t="str">
        <f>IF(COUNT($A608)=0,"",IF(W608="3E","3E",IF(W608="","I",LOOKUP(W608/Y$2,{0,0.4,0.45,0.5,0.55,0.6,0.65,0.7,0.75,0.8,1},{"F","D","C","C+","B-","B","B+","A-","A","A+"}))))</f>
        <v/>
      </c>
      <c r="Y608" s="99" t="str">
        <f>IF(COUNT($A608)=0,"",IF(W608="","--",IF(W608="3E","3E",LOOKUP(W608/Y$2,{0,0.4,0.45,0.5,0.55,0.6,0.65,0.7,0.75,0.8,1},{0,2,2.25,2.5,2.75,3,3.25,3.5,3.75,4}))))</f>
        <v/>
      </c>
      <c r="Z608" s="5" t="str">
        <f>IF(COUNT($A608)=0,"",IF($A608&lt;&gt;DR!$B610,"ERR",DR!BF610))</f>
        <v/>
      </c>
      <c r="AA608" s="2" t="str">
        <f>IF(COUNT($A608)=0,"",IF(Z608="3E","3E",IF(Z608="","I",LOOKUP(Z608/AB$2,{0,0.4,0.45,0.5,0.55,0.6,0.65,0.7,0.75,0.8,1},{"F","D","C","C+","B-","B","B+","A-","A","A+"}))))</f>
        <v/>
      </c>
      <c r="AB608" s="99" t="str">
        <f>IF(COUNT($A608)=0,"",IF(Z608="","--",IF(Z608="3E","3E",LOOKUP(Z608/AB$2,{0,0.4,0.45,0.5,0.55,0.6,0.65,0.7,0.75,0.8,1},{0,2,2.25,2.5,2.75,3,3.25,3.5,3.75,4}))))</f>
        <v/>
      </c>
      <c r="AC608" s="5" t="str">
        <f>IF(COUNT($A608)=0,"",IF($A608&lt;&gt;DR!$B610,"ERR",DR!BG610))</f>
        <v/>
      </c>
      <c r="AD608" s="2" t="str">
        <f>IF(COUNT($A608)=0,"",IF(AC608="3E","3E",IF(AC608="","I",LOOKUP(AC608/AE$2,{0,0.4,0.45,0.5,0.55,0.6,0.65,0.7,0.75,0.8,1},{"F","D","C","C+","B-","B","B+","A-","A","A+"}))))</f>
        <v/>
      </c>
      <c r="AE608" s="99" t="str">
        <f>IF(COUNT($A608)=0,"",IF(AC608="","--",IF(AC608="3E","3E",LOOKUP(AC608/AE$2,{0,0.4,0.45,0.5,0.55,0.6,0.65,0.7,0.75,0.8,1},{0,2,2.25,2.5,2.75,3,3.25,3.5,3.75,4}))))</f>
        <v/>
      </c>
      <c r="AF608" s="5" t="str">
        <f>IF(COUNT($A608)=0,"",IF($A608&lt;&gt;DR!$B610,"ERR",DR!BQ610))</f>
        <v/>
      </c>
      <c r="AG608" s="2" t="str">
        <f>IF(COUNT($A608)=0,"",IF(AF608="3E","3E",IF(AF608="","I",LOOKUP(AF608/AH$2,{0,0.4,0.45,0.5,0.55,0.6,0.65,0.7,0.75,0.8,1},{"F","D","C","C+","B-","B","B+","A-","A","A+"}))))</f>
        <v/>
      </c>
      <c r="AH608" s="99" t="str">
        <f>IF(COUNT($A608)=0,"",IF(AF608="","--",IF(AF608="3E","3E",LOOKUP(AF608/AH$2,{0,0.4,0.45,0.5,0.55,0.6,0.65,0.7,0.75,0.8,1},{0,2,2.25,2.5,2.75,3,3.25,3.5,3.75,4}))))</f>
        <v/>
      </c>
      <c r="AI608" s="5" t="str">
        <f>IF(COUNT($A608)=0,"",IF($A608&lt;&gt;DR!$B610,"ERR",DR!BY610))</f>
        <v/>
      </c>
      <c r="AJ608" s="2" t="str">
        <f>IF(COUNT($A608)=0,"",IF(AI608="3E","3E",IF(AI608="","I",LOOKUP(AI608/AK$2,{0,0.4,0.45,0.5,0.55,0.6,0.65,0.7,0.75,0.8,1},{"F","D","C","C+","B-","B","B+","A-","A","A+"}))))</f>
        <v/>
      </c>
      <c r="AK608" s="103" t="str">
        <f>IF(COUNT($A608)=0,"",IF(AI608="","--",IF(AI608="3E","3E",LOOKUP(AI608/AK$2,{0,0.4,0.45,0.5,0.55,0.6,0.65,0.7,0.75,0.8,1},{0,2,2.25,2.5,2.75,3,3.25,3.5,3.75,4}))))</f>
        <v/>
      </c>
      <c r="AL608" s="94" t="str">
        <f>IFERROR(IF(COUNT($A608)=0,"",IF(COUNT(W608)=0,"--",IF(COUNTIF(B608:AK608,"3E")&gt;0,"3E",SUM(IF(D608&gt;=2,D608*$D$3),IF(G608&gt;=2,G608*$G$3),IF(J608&gt;=2,J608*$J$3),IF(M608&gt;=2,M608*$M$3),IF(P608&gt;=2,P608*$P$3),IF(S608&gt;=2,S608*$S$3),IF(V608&gt;=2,V608*$V$3),IF(Y608&gt;=2,Y608*$Y$3),IF(AB608&gt;=2,AB608*$AB$3),IF(AE608&gt;=2,AE608*$AE$3),IF(AH608&gt;=2,AH608*$AH$3),IF(AK608&gt;=2,AK608*$AK$3))))),"")</f>
        <v/>
      </c>
      <c r="AM608" s="4" t="str">
        <f>IF(COUNT($A608)=0,"",IF(COUNT(W608)=0,"--",IF(COUNTIF(B608:Y608,"3E")&gt;0,"3E",TRUNC(SUM(IF(N(D608)&gt;=2,D$3*D608,0),IF(N(G608)&gt;=2,G$3*G608,0),IF(N(J608)&gt;=2,J$3*J608,0),IF(N(M608)&gt;=2,M$3*M608,0),IF(N(P608)&gt;=2,P$3*P608,0),IF(N(S608)&gt;=2,S$3*S608,0),IF(N(AB608)&gt;=2,AB$3*AB608,0),IF(N(AE608)&gt;=2,AE$3*AE608,0),IF(N(AH608)&gt;=2,AH$3*AH608,0),IF(N(V608)&gt;=2,V$3*V608,0),IF(N(Y608)&gt;=2,Y$3*Y608,0))/TCP,3))))</f>
        <v/>
      </c>
      <c r="AN608" s="2" t="str">
        <f>IFERROR(IF(COUNT($A608)=0,"",IF(COUNT(W608)=0,"--",IF(COUNTIF(B608:AK608,"3E")&gt;0,"3E",SUM(IF(D608&gt;=2,$D$3),IF(G608&gt;=2,$G$3),IF(J608&gt;=2,$J$3),IF(M608&gt;=2,$M$3),IF(P608&gt;=2,$P$3),IF(S608&gt;=2,$S$3),IF(V608&gt;=2,$V$3),IF(Y608&gt;=2,$Y$3),IF(AB608&gt;=2,$AB$3),IF(AE608&gt;=2,$AE$3),IF(AH608&gt;=2,$AH$3),IF(AK608&gt;=2,$AK$3))))),"")</f>
        <v/>
      </c>
      <c r="AO608" s="2" t="str">
        <f>IF(AM608="3E","3E",IF(COUNT($A608)=0,"",IF(COUNT(AK608)=0,"I",LOOKUP(AM608,{0,2,2.25,2.5,2.75,3,3.25,3.5,3.75,4},{"F","D","C","C+","B-","B","B+","A-","A","A+"}))))</f>
        <v/>
      </c>
      <c r="AP608" s="2" t="str">
        <f>IF(AM608="3E","3E",IF(OR(COUNT($A608)=0,COUNT(W608)=0),"",IF(AND(Y608&gt;=2,AM608&gt;=2,AN608&gt;=28),"PASS","FAIL")))</f>
        <v/>
      </c>
      <c r="AQ608" s="2" t="str">
        <f>IF(COUNT($A608)=0,"",IF(AP608="3E","3E",IF(AP608="PASS",CONCATENATE(IF(N(D608)&lt;2,"411F,",""),IF(N(G608)&lt;2,"412F,",""),IF(N(J608)&lt;2,"413F,",""),IF(N(M608)&lt;2,"421F,",""),IF(N(P608)&lt;2,"422F,",""),IF(N(S608)&lt;2,"423F,",""),IF(N(AB608)&lt;2,"431F,",""),IF(N(AE608)&lt;2,"432F,",""),IF(N(AH608)&lt;2,"433F,","")),"")))</f>
        <v/>
      </c>
      <c r="AR608" s="6" t="str">
        <f t="shared" si="10"/>
        <v/>
      </c>
    </row>
    <row r="609" spans="1:44" ht="18.95" customHeight="1" x14ac:dyDescent="0.25">
      <c r="A609" s="93" t="str">
        <f>IF(DR!$B611="","",DR!$B611)</f>
        <v/>
      </c>
      <c r="B609" s="5" t="str">
        <f>IF(COUNT($A609)=0,"",IF($A609&lt;&gt;DR!$B611,"ERR",DR!J611))</f>
        <v/>
      </c>
      <c r="C609" s="2" t="str">
        <f>IF(COUNT($A609)=0,"",IF(B609="3E","3E",IF(B609="","I",LOOKUP(B609/D$2,{0,0.4,0.45,0.5,0.55,0.6,0.65,0.7,0.75,0.8,1},{"F","D","C","C+","B-","B","B+","A-","A","A+"}))))</f>
        <v/>
      </c>
      <c r="D609" s="99" t="str">
        <f>IF(COUNT($A609)=0,"",IF(B609="","--",IF(B609="3E","3E",LOOKUP(B609/D$2,{0,0.4,0.45,0.5,0.55,0.6,0.65,0.7,0.75,0.8,1},{0,2,2.25,2.5,2.75,3,3.25,3.5,3.75,4}))))</f>
        <v/>
      </c>
      <c r="E609" s="5" t="str">
        <f>IF(COUNT($A609)=0,"",IF($A609&lt;&gt;DR!$B611,"ERR",DR!R611))</f>
        <v/>
      </c>
      <c r="F609" s="2" t="str">
        <f>IF(COUNT($A609)=0,"",IF(E609="3E","3E",IF(E609="","I",LOOKUP(E609/G$2,{0,0.4,0.45,0.5,0.55,0.6,0.65,0.7,0.75,0.8,1},{"F","D","C","C+","B-","B","B+","A-","A","A+"}))))</f>
        <v/>
      </c>
      <c r="G609" s="99" t="str">
        <f>IF(COUNT($A609)=0,"",IF(E609="","--",IF(E609="3E","3E",LOOKUP(E609/G$2,{0,0.4,0.45,0.5,0.55,0.6,0.65,0.7,0.75,0.8,1},{0,2,2.25,2.5,2.75,3,3.25,3.5,3.75,4}))))</f>
        <v/>
      </c>
      <c r="H609" s="5" t="str">
        <f>IF(COUNT($A609)=0,"",IF($A609&lt;&gt;DR!$B611,"ERR",DR!Z611))</f>
        <v/>
      </c>
      <c r="I609" s="2" t="str">
        <f>IF(COUNT($A609)=0,"",IF(H609="3E","3E",IF(H609="","I",LOOKUP(H609/J$2,{0,0.4,0.45,0.5,0.55,0.6,0.65,0.7,0.75,0.8,1},{"F","D","C","C+","B-","B","B+","A-","A","A+"}))))</f>
        <v/>
      </c>
      <c r="J609" s="99" t="str">
        <f>IF(COUNT($A609)=0,"",IF(H609="","--",IF(H609="3E","3E",LOOKUP(H609/J$2,{0,0.4,0.45,0.5,0.55,0.6,0.65,0.7,0.75,0.8,1},{0,2,2.25,2.5,2.75,3,3.25,3.5,3.75,4}))))</f>
        <v/>
      </c>
      <c r="K609" s="5" t="str">
        <f>IF(COUNT($A609)=0,"",IF($A609&lt;&gt;DR!$B611,"ERR",DR!AH611))</f>
        <v/>
      </c>
      <c r="L609" s="2" t="str">
        <f>IF(COUNT($A609)=0,"",IF(K609="3E","3E",IF(K609="","I",LOOKUP(K609/M$2,{0,0.4,0.45,0.5,0.55,0.6,0.65,0.7,0.75,0.8,1},{"F","D","C","C+","B-","B","B+","A-","A","A+"}))))</f>
        <v/>
      </c>
      <c r="M609" s="99" t="str">
        <f>IF(COUNT($A609)=0,"",IF(K609="","--",IF(K609="3E","3E",LOOKUP(K609/M$2,{0,0.4,0.45,0.5,0.55,0.6,0.65,0.7,0.75,0.8,1},{0,2,2.25,2.5,2.75,3,3.25,3.5,3.75,4}))))</f>
        <v/>
      </c>
      <c r="N609" s="5" t="str">
        <f>IF(COUNT($A609)=0,"",IF($A609&lt;&gt;DR!$B611,"ERR",DR!AP611))</f>
        <v/>
      </c>
      <c r="O609" s="2" t="str">
        <f>IF(COUNT($A609)=0,"",IF(N609="3E","3E",IF(N609="","I",LOOKUP(N609/P$2,{0,0.4,0.45,0.5,0.55,0.6,0.65,0.7,0.75,0.8,1},{"F","D","C","C+","B-","B","B+","A-","A","A+"}))))</f>
        <v/>
      </c>
      <c r="P609" s="99" t="str">
        <f>IF(COUNT($A609)=0,"",IF(N609="","--",IF(N609="3E","3E",LOOKUP(N609/P$2,{0,0.4,0.45,0.5,0.55,0.6,0.65,0.7,0.75,0.8,1},{0,2,2.25,2.5,2.75,3,3.25,3.5,3.75,4}))))</f>
        <v/>
      </c>
      <c r="Q609" s="5" t="str">
        <f>IF(COUNT($A609)=0,"",IF($A609&lt;&gt;DR!$B611,"ERR",DR!AX611))</f>
        <v/>
      </c>
      <c r="R609" s="2" t="str">
        <f>IF(COUNT($A609)=0,"",IF(Q609="3E","3E",IF(Q609="","I",LOOKUP(Q609/S$2,{0,0.4,0.45,0.5,0.55,0.6,0.65,0.7,0.75,0.8,1},{"F","D","C","C+","B-","B","B+","A-","A","A+"}))))</f>
        <v/>
      </c>
      <c r="S609" s="99" t="str">
        <f>IF(COUNT($A609)=0,"",IF(Q609="","--",IF(Q609="3E","3E",LOOKUP(Q609/S$2,{0,0.4,0.45,0.5,0.55,0.6,0.65,0.7,0.75,0.8,1},{0,2,2.25,2.5,2.75,3,3.25,3.5,3.75,4}))))</f>
        <v/>
      </c>
      <c r="T609" s="5" t="str">
        <f>IF(OR(COUNT($A609)=0,DR!BZ611=""),"",IF($A609&lt;&gt;DR!$B611,"ERR",DR!BZ611))</f>
        <v/>
      </c>
      <c r="U609" s="2" t="str">
        <f>IF(COUNT($A609)=0,"",IF(T609="3E","3E",IF(T609="","I",LOOKUP(T609/V$2,{0,0.4,0.45,0.5,0.55,0.6,0.65,0.7,0.75,0.8,1},{"F","D","C","C+","B-","B","B+","A-","A","A+"}))))</f>
        <v/>
      </c>
      <c r="V609" s="99" t="str">
        <f>IF(COUNT($A609)=0,"",IF(T609="","--",IF(T609="3E","3E",LOOKUP(T609/V$2,{0,0.4,0.45,0.5,0.55,0.6,0.65,0.7,0.75,0.8,1},{0,2,2.25,2.5,2.75,3,3.25,3.5,3.75,4}))))</f>
        <v/>
      </c>
      <c r="W609" s="5" t="str">
        <f>IF(COUNT($A609)=0,"",IF($A609&lt;&gt;DR!$B611,"ERR",IF(DR!$A611="IM",DR!CL611,DR!CK611)))</f>
        <v/>
      </c>
      <c r="X609" s="2" t="str">
        <f>IF(COUNT($A609)=0,"",IF(W609="3E","3E",IF(W609="","I",LOOKUP(W609/Y$2,{0,0.4,0.45,0.5,0.55,0.6,0.65,0.7,0.75,0.8,1},{"F","D","C","C+","B-","B","B+","A-","A","A+"}))))</f>
        <v/>
      </c>
      <c r="Y609" s="99" t="str">
        <f>IF(COUNT($A609)=0,"",IF(W609="","--",IF(W609="3E","3E",LOOKUP(W609/Y$2,{0,0.4,0.45,0.5,0.55,0.6,0.65,0.7,0.75,0.8,1},{0,2,2.25,2.5,2.75,3,3.25,3.5,3.75,4}))))</f>
        <v/>
      </c>
      <c r="Z609" s="5" t="str">
        <f>IF(COUNT($A609)=0,"",IF($A609&lt;&gt;DR!$B611,"ERR",DR!BF611))</f>
        <v/>
      </c>
      <c r="AA609" s="2" t="str">
        <f>IF(COUNT($A609)=0,"",IF(Z609="3E","3E",IF(Z609="","I",LOOKUP(Z609/AB$2,{0,0.4,0.45,0.5,0.55,0.6,0.65,0.7,0.75,0.8,1},{"F","D","C","C+","B-","B","B+","A-","A","A+"}))))</f>
        <v/>
      </c>
      <c r="AB609" s="99" t="str">
        <f>IF(COUNT($A609)=0,"",IF(Z609="","--",IF(Z609="3E","3E",LOOKUP(Z609/AB$2,{0,0.4,0.45,0.5,0.55,0.6,0.65,0.7,0.75,0.8,1},{0,2,2.25,2.5,2.75,3,3.25,3.5,3.75,4}))))</f>
        <v/>
      </c>
      <c r="AC609" s="5" t="str">
        <f>IF(COUNT($A609)=0,"",IF($A609&lt;&gt;DR!$B611,"ERR",DR!BG611))</f>
        <v/>
      </c>
      <c r="AD609" s="2" t="str">
        <f>IF(COUNT($A609)=0,"",IF(AC609="3E","3E",IF(AC609="","I",LOOKUP(AC609/AE$2,{0,0.4,0.45,0.5,0.55,0.6,0.65,0.7,0.75,0.8,1},{"F","D","C","C+","B-","B","B+","A-","A","A+"}))))</f>
        <v/>
      </c>
      <c r="AE609" s="99" t="str">
        <f>IF(COUNT($A609)=0,"",IF(AC609="","--",IF(AC609="3E","3E",LOOKUP(AC609/AE$2,{0,0.4,0.45,0.5,0.55,0.6,0.65,0.7,0.75,0.8,1},{0,2,2.25,2.5,2.75,3,3.25,3.5,3.75,4}))))</f>
        <v/>
      </c>
      <c r="AF609" s="5" t="str">
        <f>IF(COUNT($A609)=0,"",IF($A609&lt;&gt;DR!$B611,"ERR",DR!BQ611))</f>
        <v/>
      </c>
      <c r="AG609" s="2" t="str">
        <f>IF(COUNT($A609)=0,"",IF(AF609="3E","3E",IF(AF609="","I",LOOKUP(AF609/AH$2,{0,0.4,0.45,0.5,0.55,0.6,0.65,0.7,0.75,0.8,1},{"F","D","C","C+","B-","B","B+","A-","A","A+"}))))</f>
        <v/>
      </c>
      <c r="AH609" s="99" t="str">
        <f>IF(COUNT($A609)=0,"",IF(AF609="","--",IF(AF609="3E","3E",LOOKUP(AF609/AH$2,{0,0.4,0.45,0.5,0.55,0.6,0.65,0.7,0.75,0.8,1},{0,2,2.25,2.5,2.75,3,3.25,3.5,3.75,4}))))</f>
        <v/>
      </c>
      <c r="AI609" s="5" t="str">
        <f>IF(COUNT($A609)=0,"",IF($A609&lt;&gt;DR!$B611,"ERR",DR!BY611))</f>
        <v/>
      </c>
      <c r="AJ609" s="2" t="str">
        <f>IF(COUNT($A609)=0,"",IF(AI609="3E","3E",IF(AI609="","I",LOOKUP(AI609/AK$2,{0,0.4,0.45,0.5,0.55,0.6,0.65,0.7,0.75,0.8,1},{"F","D","C","C+","B-","B","B+","A-","A","A+"}))))</f>
        <v/>
      </c>
      <c r="AK609" s="103" t="str">
        <f>IF(COUNT($A609)=0,"",IF(AI609="","--",IF(AI609="3E","3E",LOOKUP(AI609/AK$2,{0,0.4,0.45,0.5,0.55,0.6,0.65,0.7,0.75,0.8,1},{0,2,2.25,2.5,2.75,3,3.25,3.5,3.75,4}))))</f>
        <v/>
      </c>
      <c r="AL609" s="94" t="str">
        <f>IFERROR(IF(COUNT($A609)=0,"",IF(COUNT(W609)=0,"--",IF(COUNTIF(B609:AK609,"3E")&gt;0,"3E",SUM(IF(D609&gt;=2,D609*$D$3),IF(G609&gt;=2,G609*$G$3),IF(J609&gt;=2,J609*$J$3),IF(M609&gt;=2,M609*$M$3),IF(P609&gt;=2,P609*$P$3),IF(S609&gt;=2,S609*$S$3),IF(V609&gt;=2,V609*$V$3),IF(Y609&gt;=2,Y609*$Y$3),IF(AB609&gt;=2,AB609*$AB$3),IF(AE609&gt;=2,AE609*$AE$3),IF(AH609&gt;=2,AH609*$AH$3),IF(AK609&gt;=2,AK609*$AK$3))))),"")</f>
        <v/>
      </c>
      <c r="AM609" s="4" t="str">
        <f>IF(COUNT($A609)=0,"",IF(COUNT(W609)=0,"--",IF(COUNTIF(B609:Y609,"3E")&gt;0,"3E",TRUNC(SUM(IF(N(D609)&gt;=2,D$3*D609,0),IF(N(G609)&gt;=2,G$3*G609,0),IF(N(J609)&gt;=2,J$3*J609,0),IF(N(M609)&gt;=2,M$3*M609,0),IF(N(P609)&gt;=2,P$3*P609,0),IF(N(S609)&gt;=2,S$3*S609,0),IF(N(AB609)&gt;=2,AB$3*AB609,0),IF(N(AE609)&gt;=2,AE$3*AE609,0),IF(N(AH609)&gt;=2,AH$3*AH609,0),IF(N(V609)&gt;=2,V$3*V609,0),IF(N(Y609)&gt;=2,Y$3*Y609,0))/TCP,3))))</f>
        <v/>
      </c>
      <c r="AN609" s="2" t="str">
        <f>IFERROR(IF(COUNT($A609)=0,"",IF(COUNT(W609)=0,"--",IF(COUNTIF(B609:AK609,"3E")&gt;0,"3E",SUM(IF(D609&gt;=2,$D$3),IF(G609&gt;=2,$G$3),IF(J609&gt;=2,$J$3),IF(M609&gt;=2,$M$3),IF(P609&gt;=2,$P$3),IF(S609&gt;=2,$S$3),IF(V609&gt;=2,$V$3),IF(Y609&gt;=2,$Y$3),IF(AB609&gt;=2,$AB$3),IF(AE609&gt;=2,$AE$3),IF(AH609&gt;=2,$AH$3),IF(AK609&gt;=2,$AK$3))))),"")</f>
        <v/>
      </c>
      <c r="AO609" s="2" t="str">
        <f>IF(AM609="3E","3E",IF(COUNT($A609)=0,"",IF(COUNT(AK609)=0,"I",LOOKUP(AM609,{0,2,2.25,2.5,2.75,3,3.25,3.5,3.75,4},{"F","D","C","C+","B-","B","B+","A-","A","A+"}))))</f>
        <v/>
      </c>
      <c r="AP609" s="2" t="str">
        <f>IF(AM609="3E","3E",IF(OR(COUNT($A609)=0,COUNT(W609)=0),"",IF(AND(Y609&gt;=2,AM609&gt;=2,AN609&gt;=28),"PASS","FAIL")))</f>
        <v/>
      </c>
      <c r="AQ609" s="2" t="str">
        <f>IF(COUNT($A609)=0,"",IF(AP609="3E","3E",IF(AP609="PASS",CONCATENATE(IF(N(D609)&lt;2,"411F,",""),IF(N(G609)&lt;2,"412F,",""),IF(N(J609)&lt;2,"413F,",""),IF(N(M609)&lt;2,"421F,",""),IF(N(P609)&lt;2,"422F,",""),IF(N(S609)&lt;2,"423F,",""),IF(N(AB609)&lt;2,"431F,",""),IF(N(AE609)&lt;2,"432F,",""),IF(N(AH609)&lt;2,"433F,","")),"")))</f>
        <v/>
      </c>
      <c r="AR609" s="6" t="str">
        <f t="shared" si="10"/>
        <v/>
      </c>
    </row>
    <row r="610" spans="1:44" ht="18.95" customHeight="1" x14ac:dyDescent="0.25">
      <c r="A610" s="93" t="str">
        <f>IF(DR!$B612="","",DR!$B612)</f>
        <v/>
      </c>
      <c r="B610" s="5" t="str">
        <f>IF(COUNT($A610)=0,"",IF($A610&lt;&gt;DR!$B612,"ERR",DR!J612))</f>
        <v/>
      </c>
      <c r="C610" s="2" t="str">
        <f>IF(COUNT($A610)=0,"",IF(B610="3E","3E",IF(B610="","I",LOOKUP(B610/D$2,{0,0.4,0.45,0.5,0.55,0.6,0.65,0.7,0.75,0.8,1},{"F","D","C","C+","B-","B","B+","A-","A","A+"}))))</f>
        <v/>
      </c>
      <c r="D610" s="99" t="str">
        <f>IF(COUNT($A610)=0,"",IF(B610="","--",IF(B610="3E","3E",LOOKUP(B610/D$2,{0,0.4,0.45,0.5,0.55,0.6,0.65,0.7,0.75,0.8,1},{0,2,2.25,2.5,2.75,3,3.25,3.5,3.75,4}))))</f>
        <v/>
      </c>
      <c r="E610" s="5" t="str">
        <f>IF(COUNT($A610)=0,"",IF($A610&lt;&gt;DR!$B612,"ERR",DR!R612))</f>
        <v/>
      </c>
      <c r="F610" s="2" t="str">
        <f>IF(COUNT($A610)=0,"",IF(E610="3E","3E",IF(E610="","I",LOOKUP(E610/G$2,{0,0.4,0.45,0.5,0.55,0.6,0.65,0.7,0.75,0.8,1},{"F","D","C","C+","B-","B","B+","A-","A","A+"}))))</f>
        <v/>
      </c>
      <c r="G610" s="99" t="str">
        <f>IF(COUNT($A610)=0,"",IF(E610="","--",IF(E610="3E","3E",LOOKUP(E610/G$2,{0,0.4,0.45,0.5,0.55,0.6,0.65,0.7,0.75,0.8,1},{0,2,2.25,2.5,2.75,3,3.25,3.5,3.75,4}))))</f>
        <v/>
      </c>
      <c r="H610" s="5" t="str">
        <f>IF(COUNT($A610)=0,"",IF($A610&lt;&gt;DR!$B612,"ERR",DR!Z612))</f>
        <v/>
      </c>
      <c r="I610" s="2" t="str">
        <f>IF(COUNT($A610)=0,"",IF(H610="3E","3E",IF(H610="","I",LOOKUP(H610/J$2,{0,0.4,0.45,0.5,0.55,0.6,0.65,0.7,0.75,0.8,1},{"F","D","C","C+","B-","B","B+","A-","A","A+"}))))</f>
        <v/>
      </c>
      <c r="J610" s="99" t="str">
        <f>IF(COUNT($A610)=0,"",IF(H610="","--",IF(H610="3E","3E",LOOKUP(H610/J$2,{0,0.4,0.45,0.5,0.55,0.6,0.65,0.7,0.75,0.8,1},{0,2,2.25,2.5,2.75,3,3.25,3.5,3.75,4}))))</f>
        <v/>
      </c>
      <c r="K610" s="5" t="str">
        <f>IF(COUNT($A610)=0,"",IF($A610&lt;&gt;DR!$B612,"ERR",DR!AH612))</f>
        <v/>
      </c>
      <c r="L610" s="2" t="str">
        <f>IF(COUNT($A610)=0,"",IF(K610="3E","3E",IF(K610="","I",LOOKUP(K610/M$2,{0,0.4,0.45,0.5,0.55,0.6,0.65,0.7,0.75,0.8,1},{"F","D","C","C+","B-","B","B+","A-","A","A+"}))))</f>
        <v/>
      </c>
      <c r="M610" s="99" t="str">
        <f>IF(COUNT($A610)=0,"",IF(K610="","--",IF(K610="3E","3E",LOOKUP(K610/M$2,{0,0.4,0.45,0.5,0.55,0.6,0.65,0.7,0.75,0.8,1},{0,2,2.25,2.5,2.75,3,3.25,3.5,3.75,4}))))</f>
        <v/>
      </c>
      <c r="N610" s="5" t="str">
        <f>IF(COUNT($A610)=0,"",IF($A610&lt;&gt;DR!$B612,"ERR",DR!AP612))</f>
        <v/>
      </c>
      <c r="O610" s="2" t="str">
        <f>IF(COUNT($A610)=0,"",IF(N610="3E","3E",IF(N610="","I",LOOKUP(N610/P$2,{0,0.4,0.45,0.5,0.55,0.6,0.65,0.7,0.75,0.8,1},{"F","D","C","C+","B-","B","B+","A-","A","A+"}))))</f>
        <v/>
      </c>
      <c r="P610" s="99" t="str">
        <f>IF(COUNT($A610)=0,"",IF(N610="","--",IF(N610="3E","3E",LOOKUP(N610/P$2,{0,0.4,0.45,0.5,0.55,0.6,0.65,0.7,0.75,0.8,1},{0,2,2.25,2.5,2.75,3,3.25,3.5,3.75,4}))))</f>
        <v/>
      </c>
      <c r="Q610" s="5" t="str">
        <f>IF(COUNT($A610)=0,"",IF($A610&lt;&gt;DR!$B612,"ERR",DR!AX612))</f>
        <v/>
      </c>
      <c r="R610" s="2" t="str">
        <f>IF(COUNT($A610)=0,"",IF(Q610="3E","3E",IF(Q610="","I",LOOKUP(Q610/S$2,{0,0.4,0.45,0.5,0.55,0.6,0.65,0.7,0.75,0.8,1},{"F","D","C","C+","B-","B","B+","A-","A","A+"}))))</f>
        <v/>
      </c>
      <c r="S610" s="99" t="str">
        <f>IF(COUNT($A610)=0,"",IF(Q610="","--",IF(Q610="3E","3E",LOOKUP(Q610/S$2,{0,0.4,0.45,0.5,0.55,0.6,0.65,0.7,0.75,0.8,1},{0,2,2.25,2.5,2.75,3,3.25,3.5,3.75,4}))))</f>
        <v/>
      </c>
      <c r="T610" s="5" t="str">
        <f>IF(OR(COUNT($A610)=0,DR!BZ612=""),"",IF($A610&lt;&gt;DR!$B612,"ERR",DR!BZ612))</f>
        <v/>
      </c>
      <c r="U610" s="2" t="str">
        <f>IF(COUNT($A610)=0,"",IF(T610="3E","3E",IF(T610="","I",LOOKUP(T610/V$2,{0,0.4,0.45,0.5,0.55,0.6,0.65,0.7,0.75,0.8,1},{"F","D","C","C+","B-","B","B+","A-","A","A+"}))))</f>
        <v/>
      </c>
      <c r="V610" s="99" t="str">
        <f>IF(COUNT($A610)=0,"",IF(T610="","--",IF(T610="3E","3E",LOOKUP(T610/V$2,{0,0.4,0.45,0.5,0.55,0.6,0.65,0.7,0.75,0.8,1},{0,2,2.25,2.5,2.75,3,3.25,3.5,3.75,4}))))</f>
        <v/>
      </c>
      <c r="W610" s="5" t="str">
        <f>IF(COUNT($A610)=0,"",IF($A610&lt;&gt;DR!$B612,"ERR",IF(DR!$A612="IM",DR!CL612,DR!CK612)))</f>
        <v/>
      </c>
      <c r="X610" s="2" t="str">
        <f>IF(COUNT($A610)=0,"",IF(W610="3E","3E",IF(W610="","I",LOOKUP(W610/Y$2,{0,0.4,0.45,0.5,0.55,0.6,0.65,0.7,0.75,0.8,1},{"F","D","C","C+","B-","B","B+","A-","A","A+"}))))</f>
        <v/>
      </c>
      <c r="Y610" s="99" t="str">
        <f>IF(COUNT($A610)=0,"",IF(W610="","--",IF(W610="3E","3E",LOOKUP(W610/Y$2,{0,0.4,0.45,0.5,0.55,0.6,0.65,0.7,0.75,0.8,1},{0,2,2.25,2.5,2.75,3,3.25,3.5,3.75,4}))))</f>
        <v/>
      </c>
      <c r="Z610" s="5" t="str">
        <f>IF(COUNT($A610)=0,"",IF($A610&lt;&gt;DR!$B612,"ERR",DR!BF612))</f>
        <v/>
      </c>
      <c r="AA610" s="2" t="str">
        <f>IF(COUNT($A610)=0,"",IF(Z610="3E","3E",IF(Z610="","I",LOOKUP(Z610/AB$2,{0,0.4,0.45,0.5,0.55,0.6,0.65,0.7,0.75,0.8,1},{"F","D","C","C+","B-","B","B+","A-","A","A+"}))))</f>
        <v/>
      </c>
      <c r="AB610" s="99" t="str">
        <f>IF(COUNT($A610)=0,"",IF(Z610="","--",IF(Z610="3E","3E",LOOKUP(Z610/AB$2,{0,0.4,0.45,0.5,0.55,0.6,0.65,0.7,0.75,0.8,1},{0,2,2.25,2.5,2.75,3,3.25,3.5,3.75,4}))))</f>
        <v/>
      </c>
      <c r="AC610" s="5" t="str">
        <f>IF(COUNT($A610)=0,"",IF($A610&lt;&gt;DR!$B612,"ERR",DR!BG612))</f>
        <v/>
      </c>
      <c r="AD610" s="2" t="str">
        <f>IF(COUNT($A610)=0,"",IF(AC610="3E","3E",IF(AC610="","I",LOOKUP(AC610/AE$2,{0,0.4,0.45,0.5,0.55,0.6,0.65,0.7,0.75,0.8,1},{"F","D","C","C+","B-","B","B+","A-","A","A+"}))))</f>
        <v/>
      </c>
      <c r="AE610" s="99" t="str">
        <f>IF(COUNT($A610)=0,"",IF(AC610="","--",IF(AC610="3E","3E",LOOKUP(AC610/AE$2,{0,0.4,0.45,0.5,0.55,0.6,0.65,0.7,0.75,0.8,1},{0,2,2.25,2.5,2.75,3,3.25,3.5,3.75,4}))))</f>
        <v/>
      </c>
      <c r="AF610" s="5" t="str">
        <f>IF(COUNT($A610)=0,"",IF($A610&lt;&gt;DR!$B612,"ERR",DR!BQ612))</f>
        <v/>
      </c>
      <c r="AG610" s="2" t="str">
        <f>IF(COUNT($A610)=0,"",IF(AF610="3E","3E",IF(AF610="","I",LOOKUP(AF610/AH$2,{0,0.4,0.45,0.5,0.55,0.6,0.65,0.7,0.75,0.8,1},{"F","D","C","C+","B-","B","B+","A-","A","A+"}))))</f>
        <v/>
      </c>
      <c r="AH610" s="99" t="str">
        <f>IF(COUNT($A610)=0,"",IF(AF610="","--",IF(AF610="3E","3E",LOOKUP(AF610/AH$2,{0,0.4,0.45,0.5,0.55,0.6,0.65,0.7,0.75,0.8,1},{0,2,2.25,2.5,2.75,3,3.25,3.5,3.75,4}))))</f>
        <v/>
      </c>
      <c r="AI610" s="5" t="str">
        <f>IF(COUNT($A610)=0,"",IF($A610&lt;&gt;DR!$B612,"ERR",DR!BY612))</f>
        <v/>
      </c>
      <c r="AJ610" s="2" t="str">
        <f>IF(COUNT($A610)=0,"",IF(AI610="3E","3E",IF(AI610="","I",LOOKUP(AI610/AK$2,{0,0.4,0.45,0.5,0.55,0.6,0.65,0.7,0.75,0.8,1},{"F","D","C","C+","B-","B","B+","A-","A","A+"}))))</f>
        <v/>
      </c>
      <c r="AK610" s="103" t="str">
        <f>IF(COUNT($A610)=0,"",IF(AI610="","--",IF(AI610="3E","3E",LOOKUP(AI610/AK$2,{0,0.4,0.45,0.5,0.55,0.6,0.65,0.7,0.75,0.8,1},{0,2,2.25,2.5,2.75,3,3.25,3.5,3.75,4}))))</f>
        <v/>
      </c>
      <c r="AL610" s="94" t="str">
        <f>IFERROR(IF(COUNT($A610)=0,"",IF(COUNT(W610)=0,"--",IF(COUNTIF(B610:AK610,"3E")&gt;0,"3E",SUM(IF(D610&gt;=2,D610*$D$3),IF(G610&gt;=2,G610*$G$3),IF(J610&gt;=2,J610*$J$3),IF(M610&gt;=2,M610*$M$3),IF(P610&gt;=2,P610*$P$3),IF(S610&gt;=2,S610*$S$3),IF(V610&gt;=2,V610*$V$3),IF(Y610&gt;=2,Y610*$Y$3),IF(AB610&gt;=2,AB610*$AB$3),IF(AE610&gt;=2,AE610*$AE$3),IF(AH610&gt;=2,AH610*$AH$3),IF(AK610&gt;=2,AK610*$AK$3))))),"")</f>
        <v/>
      </c>
      <c r="AM610" s="4" t="str">
        <f>IF(COUNT($A610)=0,"",IF(COUNT(W610)=0,"--",IF(COUNTIF(B610:Y610,"3E")&gt;0,"3E",TRUNC(SUM(IF(N(D610)&gt;=2,D$3*D610,0),IF(N(G610)&gt;=2,G$3*G610,0),IF(N(J610)&gt;=2,J$3*J610,0),IF(N(M610)&gt;=2,M$3*M610,0),IF(N(P610)&gt;=2,P$3*P610,0),IF(N(S610)&gt;=2,S$3*S610,0),IF(N(AB610)&gt;=2,AB$3*AB610,0),IF(N(AE610)&gt;=2,AE$3*AE610,0),IF(N(AH610)&gt;=2,AH$3*AH610,0),IF(N(V610)&gt;=2,V$3*V610,0),IF(N(Y610)&gt;=2,Y$3*Y610,0))/TCP,3))))</f>
        <v/>
      </c>
      <c r="AN610" s="2" t="str">
        <f>IFERROR(IF(COUNT($A610)=0,"",IF(COUNT(W610)=0,"--",IF(COUNTIF(B610:AK610,"3E")&gt;0,"3E",SUM(IF(D610&gt;=2,$D$3),IF(G610&gt;=2,$G$3),IF(J610&gt;=2,$J$3),IF(M610&gt;=2,$M$3),IF(P610&gt;=2,$P$3),IF(S610&gt;=2,$S$3),IF(V610&gt;=2,$V$3),IF(Y610&gt;=2,$Y$3),IF(AB610&gt;=2,$AB$3),IF(AE610&gt;=2,$AE$3),IF(AH610&gt;=2,$AH$3),IF(AK610&gt;=2,$AK$3))))),"")</f>
        <v/>
      </c>
      <c r="AO610" s="2" t="str">
        <f>IF(AM610="3E","3E",IF(COUNT($A610)=0,"",IF(COUNT(AK610)=0,"I",LOOKUP(AM610,{0,2,2.25,2.5,2.75,3,3.25,3.5,3.75,4},{"F","D","C","C+","B-","B","B+","A-","A","A+"}))))</f>
        <v/>
      </c>
      <c r="AP610" s="2" t="str">
        <f>IF(AM610="3E","3E",IF(OR(COUNT($A610)=0,COUNT(W610)=0),"",IF(AND(Y610&gt;=2,AM610&gt;=2,AN610&gt;=28),"PASS","FAIL")))</f>
        <v/>
      </c>
      <c r="AQ610" s="2" t="str">
        <f>IF(COUNT($A610)=0,"",IF(AP610="3E","3E",IF(AP610="PASS",CONCATENATE(IF(N(D610)&lt;2,"411F,",""),IF(N(G610)&lt;2,"412F,",""),IF(N(J610)&lt;2,"413F,",""),IF(N(M610)&lt;2,"421F,",""),IF(N(P610)&lt;2,"422F,",""),IF(N(S610)&lt;2,"423F,",""),IF(N(AB610)&lt;2,"431F,",""),IF(N(AE610)&lt;2,"432F,",""),IF(N(AH610)&lt;2,"433F,","")),"")))</f>
        <v/>
      </c>
      <c r="AR610" s="6" t="str">
        <f t="shared" si="10"/>
        <v/>
      </c>
    </row>
    <row r="611" spans="1:44" ht="18.95" customHeight="1" x14ac:dyDescent="0.25">
      <c r="A611" s="93" t="str">
        <f>IF(DR!$B613="","",DR!$B613)</f>
        <v/>
      </c>
      <c r="B611" s="5" t="str">
        <f>IF(COUNT($A611)=0,"",IF($A611&lt;&gt;DR!$B613,"ERR",DR!J613))</f>
        <v/>
      </c>
      <c r="C611" s="2" t="str">
        <f>IF(COUNT($A611)=0,"",IF(B611="3E","3E",IF(B611="","I",LOOKUP(B611/D$2,{0,0.4,0.45,0.5,0.55,0.6,0.65,0.7,0.75,0.8,1},{"F","D","C","C+","B-","B","B+","A-","A","A+"}))))</f>
        <v/>
      </c>
      <c r="D611" s="99" t="str">
        <f>IF(COUNT($A611)=0,"",IF(B611="","--",IF(B611="3E","3E",LOOKUP(B611/D$2,{0,0.4,0.45,0.5,0.55,0.6,0.65,0.7,0.75,0.8,1},{0,2,2.25,2.5,2.75,3,3.25,3.5,3.75,4}))))</f>
        <v/>
      </c>
      <c r="E611" s="5" t="str">
        <f>IF(COUNT($A611)=0,"",IF($A611&lt;&gt;DR!$B613,"ERR",DR!R613))</f>
        <v/>
      </c>
      <c r="F611" s="2" t="str">
        <f>IF(COUNT($A611)=0,"",IF(E611="3E","3E",IF(E611="","I",LOOKUP(E611/G$2,{0,0.4,0.45,0.5,0.55,0.6,0.65,0.7,0.75,0.8,1},{"F","D","C","C+","B-","B","B+","A-","A","A+"}))))</f>
        <v/>
      </c>
      <c r="G611" s="99" t="str">
        <f>IF(COUNT($A611)=0,"",IF(E611="","--",IF(E611="3E","3E",LOOKUP(E611/G$2,{0,0.4,0.45,0.5,0.55,0.6,0.65,0.7,0.75,0.8,1},{0,2,2.25,2.5,2.75,3,3.25,3.5,3.75,4}))))</f>
        <v/>
      </c>
      <c r="H611" s="5" t="str">
        <f>IF(COUNT($A611)=0,"",IF($A611&lt;&gt;DR!$B613,"ERR",DR!Z613))</f>
        <v/>
      </c>
      <c r="I611" s="2" t="str">
        <f>IF(COUNT($A611)=0,"",IF(H611="3E","3E",IF(H611="","I",LOOKUP(H611/J$2,{0,0.4,0.45,0.5,0.55,0.6,0.65,0.7,0.75,0.8,1},{"F","D","C","C+","B-","B","B+","A-","A","A+"}))))</f>
        <v/>
      </c>
      <c r="J611" s="99" t="str">
        <f>IF(COUNT($A611)=0,"",IF(H611="","--",IF(H611="3E","3E",LOOKUP(H611/J$2,{0,0.4,0.45,0.5,0.55,0.6,0.65,0.7,0.75,0.8,1},{0,2,2.25,2.5,2.75,3,3.25,3.5,3.75,4}))))</f>
        <v/>
      </c>
      <c r="K611" s="5" t="str">
        <f>IF(COUNT($A611)=0,"",IF($A611&lt;&gt;DR!$B613,"ERR",DR!AH613))</f>
        <v/>
      </c>
      <c r="L611" s="2" t="str">
        <f>IF(COUNT($A611)=0,"",IF(K611="3E","3E",IF(K611="","I",LOOKUP(K611/M$2,{0,0.4,0.45,0.5,0.55,0.6,0.65,0.7,0.75,0.8,1},{"F","D","C","C+","B-","B","B+","A-","A","A+"}))))</f>
        <v/>
      </c>
      <c r="M611" s="99" t="str">
        <f>IF(COUNT($A611)=0,"",IF(K611="","--",IF(K611="3E","3E",LOOKUP(K611/M$2,{0,0.4,0.45,0.5,0.55,0.6,0.65,0.7,0.75,0.8,1},{0,2,2.25,2.5,2.75,3,3.25,3.5,3.75,4}))))</f>
        <v/>
      </c>
      <c r="N611" s="5" t="str">
        <f>IF(COUNT($A611)=0,"",IF($A611&lt;&gt;DR!$B613,"ERR",DR!AP613))</f>
        <v/>
      </c>
      <c r="O611" s="2" t="str">
        <f>IF(COUNT($A611)=0,"",IF(N611="3E","3E",IF(N611="","I",LOOKUP(N611/P$2,{0,0.4,0.45,0.5,0.55,0.6,0.65,0.7,0.75,0.8,1},{"F","D","C","C+","B-","B","B+","A-","A","A+"}))))</f>
        <v/>
      </c>
      <c r="P611" s="99" t="str">
        <f>IF(COUNT($A611)=0,"",IF(N611="","--",IF(N611="3E","3E",LOOKUP(N611/P$2,{0,0.4,0.45,0.5,0.55,0.6,0.65,0.7,0.75,0.8,1},{0,2,2.25,2.5,2.75,3,3.25,3.5,3.75,4}))))</f>
        <v/>
      </c>
      <c r="Q611" s="5" t="str">
        <f>IF(COUNT($A611)=0,"",IF($A611&lt;&gt;DR!$B613,"ERR",DR!AX613))</f>
        <v/>
      </c>
      <c r="R611" s="2" t="str">
        <f>IF(COUNT($A611)=0,"",IF(Q611="3E","3E",IF(Q611="","I",LOOKUP(Q611/S$2,{0,0.4,0.45,0.5,0.55,0.6,0.65,0.7,0.75,0.8,1},{"F","D","C","C+","B-","B","B+","A-","A","A+"}))))</f>
        <v/>
      </c>
      <c r="S611" s="99" t="str">
        <f>IF(COUNT($A611)=0,"",IF(Q611="","--",IF(Q611="3E","3E",LOOKUP(Q611/S$2,{0,0.4,0.45,0.5,0.55,0.6,0.65,0.7,0.75,0.8,1},{0,2,2.25,2.5,2.75,3,3.25,3.5,3.75,4}))))</f>
        <v/>
      </c>
      <c r="T611" s="5" t="str">
        <f>IF(OR(COUNT($A611)=0,DR!BZ613=""),"",IF($A611&lt;&gt;DR!$B613,"ERR",DR!BZ613))</f>
        <v/>
      </c>
      <c r="U611" s="2" t="str">
        <f>IF(COUNT($A611)=0,"",IF(T611="3E","3E",IF(T611="","I",LOOKUP(T611/V$2,{0,0.4,0.45,0.5,0.55,0.6,0.65,0.7,0.75,0.8,1},{"F","D","C","C+","B-","B","B+","A-","A","A+"}))))</f>
        <v/>
      </c>
      <c r="V611" s="99" t="str">
        <f>IF(COUNT($A611)=0,"",IF(T611="","--",IF(T611="3E","3E",LOOKUP(T611/V$2,{0,0.4,0.45,0.5,0.55,0.6,0.65,0.7,0.75,0.8,1},{0,2,2.25,2.5,2.75,3,3.25,3.5,3.75,4}))))</f>
        <v/>
      </c>
      <c r="W611" s="5" t="str">
        <f>IF(COUNT($A611)=0,"",IF($A611&lt;&gt;DR!$B613,"ERR",IF(DR!$A613="IM",DR!CL613,DR!CK613)))</f>
        <v/>
      </c>
      <c r="X611" s="2" t="str">
        <f>IF(COUNT($A611)=0,"",IF(W611="3E","3E",IF(W611="","I",LOOKUP(W611/Y$2,{0,0.4,0.45,0.5,0.55,0.6,0.65,0.7,0.75,0.8,1},{"F","D","C","C+","B-","B","B+","A-","A","A+"}))))</f>
        <v/>
      </c>
      <c r="Y611" s="99" t="str">
        <f>IF(COUNT($A611)=0,"",IF(W611="","--",IF(W611="3E","3E",LOOKUP(W611/Y$2,{0,0.4,0.45,0.5,0.55,0.6,0.65,0.7,0.75,0.8,1},{0,2,2.25,2.5,2.75,3,3.25,3.5,3.75,4}))))</f>
        <v/>
      </c>
      <c r="Z611" s="5" t="str">
        <f>IF(COUNT($A611)=0,"",IF($A611&lt;&gt;DR!$B613,"ERR",DR!BF613))</f>
        <v/>
      </c>
      <c r="AA611" s="2" t="str">
        <f>IF(COUNT($A611)=0,"",IF(Z611="3E","3E",IF(Z611="","I",LOOKUP(Z611/AB$2,{0,0.4,0.45,0.5,0.55,0.6,0.65,0.7,0.75,0.8,1},{"F","D","C","C+","B-","B","B+","A-","A","A+"}))))</f>
        <v/>
      </c>
      <c r="AB611" s="99" t="str">
        <f>IF(COUNT($A611)=0,"",IF(Z611="","--",IF(Z611="3E","3E",LOOKUP(Z611/AB$2,{0,0.4,0.45,0.5,0.55,0.6,0.65,0.7,0.75,0.8,1},{0,2,2.25,2.5,2.75,3,3.25,3.5,3.75,4}))))</f>
        <v/>
      </c>
      <c r="AC611" s="5" t="str">
        <f>IF(COUNT($A611)=0,"",IF($A611&lt;&gt;DR!$B613,"ERR",DR!BG613))</f>
        <v/>
      </c>
      <c r="AD611" s="2" t="str">
        <f>IF(COUNT($A611)=0,"",IF(AC611="3E","3E",IF(AC611="","I",LOOKUP(AC611/AE$2,{0,0.4,0.45,0.5,0.55,0.6,0.65,0.7,0.75,0.8,1},{"F","D","C","C+","B-","B","B+","A-","A","A+"}))))</f>
        <v/>
      </c>
      <c r="AE611" s="99" t="str">
        <f>IF(COUNT($A611)=0,"",IF(AC611="","--",IF(AC611="3E","3E",LOOKUP(AC611/AE$2,{0,0.4,0.45,0.5,0.55,0.6,0.65,0.7,0.75,0.8,1},{0,2,2.25,2.5,2.75,3,3.25,3.5,3.75,4}))))</f>
        <v/>
      </c>
      <c r="AF611" s="5" t="str">
        <f>IF(COUNT($A611)=0,"",IF($A611&lt;&gt;DR!$B613,"ERR",DR!BQ613))</f>
        <v/>
      </c>
      <c r="AG611" s="2" t="str">
        <f>IF(COUNT($A611)=0,"",IF(AF611="3E","3E",IF(AF611="","I",LOOKUP(AF611/AH$2,{0,0.4,0.45,0.5,0.55,0.6,0.65,0.7,0.75,0.8,1},{"F","D","C","C+","B-","B","B+","A-","A","A+"}))))</f>
        <v/>
      </c>
      <c r="AH611" s="99" t="str">
        <f>IF(COUNT($A611)=0,"",IF(AF611="","--",IF(AF611="3E","3E",LOOKUP(AF611/AH$2,{0,0.4,0.45,0.5,0.55,0.6,0.65,0.7,0.75,0.8,1},{0,2,2.25,2.5,2.75,3,3.25,3.5,3.75,4}))))</f>
        <v/>
      </c>
      <c r="AI611" s="5" t="str">
        <f>IF(COUNT($A611)=0,"",IF($A611&lt;&gt;DR!$B613,"ERR",DR!BY613))</f>
        <v/>
      </c>
      <c r="AJ611" s="2" t="str">
        <f>IF(COUNT($A611)=0,"",IF(AI611="3E","3E",IF(AI611="","I",LOOKUP(AI611/AK$2,{0,0.4,0.45,0.5,0.55,0.6,0.65,0.7,0.75,0.8,1},{"F","D","C","C+","B-","B","B+","A-","A","A+"}))))</f>
        <v/>
      </c>
      <c r="AK611" s="103" t="str">
        <f>IF(COUNT($A611)=0,"",IF(AI611="","--",IF(AI611="3E","3E",LOOKUP(AI611/AK$2,{0,0.4,0.45,0.5,0.55,0.6,0.65,0.7,0.75,0.8,1},{0,2,2.25,2.5,2.75,3,3.25,3.5,3.75,4}))))</f>
        <v/>
      </c>
      <c r="AL611" s="94" t="str">
        <f>IFERROR(IF(COUNT($A611)=0,"",IF(COUNT(W611)=0,"--",IF(COUNTIF(B611:AK611,"3E")&gt;0,"3E",SUM(IF(D611&gt;=2,D611*$D$3),IF(G611&gt;=2,G611*$G$3),IF(J611&gt;=2,J611*$J$3),IF(M611&gt;=2,M611*$M$3),IF(P611&gt;=2,P611*$P$3),IF(S611&gt;=2,S611*$S$3),IF(V611&gt;=2,V611*$V$3),IF(Y611&gt;=2,Y611*$Y$3),IF(AB611&gt;=2,AB611*$AB$3),IF(AE611&gt;=2,AE611*$AE$3),IF(AH611&gt;=2,AH611*$AH$3),IF(AK611&gt;=2,AK611*$AK$3))))),"")</f>
        <v/>
      </c>
      <c r="AM611" s="4" t="str">
        <f>IF(COUNT($A611)=0,"",IF(COUNT(W611)=0,"--",IF(COUNTIF(B611:Y611,"3E")&gt;0,"3E",TRUNC(SUM(IF(N(D611)&gt;=2,D$3*D611,0),IF(N(G611)&gt;=2,G$3*G611,0),IF(N(J611)&gt;=2,J$3*J611,0),IF(N(M611)&gt;=2,M$3*M611,0),IF(N(P611)&gt;=2,P$3*P611,0),IF(N(S611)&gt;=2,S$3*S611,0),IF(N(AB611)&gt;=2,AB$3*AB611,0),IF(N(AE611)&gt;=2,AE$3*AE611,0),IF(N(AH611)&gt;=2,AH$3*AH611,0),IF(N(V611)&gt;=2,V$3*V611,0),IF(N(Y611)&gt;=2,Y$3*Y611,0))/TCP,3))))</f>
        <v/>
      </c>
      <c r="AN611" s="2" t="str">
        <f>IFERROR(IF(COUNT($A611)=0,"",IF(COUNT(W611)=0,"--",IF(COUNTIF(B611:AK611,"3E")&gt;0,"3E",SUM(IF(D611&gt;=2,$D$3),IF(G611&gt;=2,$G$3),IF(J611&gt;=2,$J$3),IF(M611&gt;=2,$M$3),IF(P611&gt;=2,$P$3),IF(S611&gt;=2,$S$3),IF(V611&gt;=2,$V$3),IF(Y611&gt;=2,$Y$3),IF(AB611&gt;=2,$AB$3),IF(AE611&gt;=2,$AE$3),IF(AH611&gt;=2,$AH$3),IF(AK611&gt;=2,$AK$3))))),"")</f>
        <v/>
      </c>
      <c r="AO611" s="2" t="str">
        <f>IF(AM611="3E","3E",IF(COUNT($A611)=0,"",IF(COUNT(AK611)=0,"I",LOOKUP(AM611,{0,2,2.25,2.5,2.75,3,3.25,3.5,3.75,4},{"F","D","C","C+","B-","B","B+","A-","A","A+"}))))</f>
        <v/>
      </c>
      <c r="AP611" s="2" t="str">
        <f>IF(AM611="3E","3E",IF(OR(COUNT($A611)=0,COUNT(W611)=0),"",IF(AND(Y611&gt;=2,AM611&gt;=2,AN611&gt;=28),"PASS","FAIL")))</f>
        <v/>
      </c>
      <c r="AQ611" s="2" t="str">
        <f>IF(COUNT($A611)=0,"",IF(AP611="3E","3E",IF(AP611="PASS",CONCATENATE(IF(N(D611)&lt;2,"411F,",""),IF(N(G611)&lt;2,"412F,",""),IF(N(J611)&lt;2,"413F,",""),IF(N(M611)&lt;2,"421F,",""),IF(N(P611)&lt;2,"422F,",""),IF(N(S611)&lt;2,"423F,",""),IF(N(AB611)&lt;2,"431F,",""),IF(N(AE611)&lt;2,"432F,",""),IF(N(AH611)&lt;2,"433F,","")),"")))</f>
        <v/>
      </c>
      <c r="AR611" s="6" t="str">
        <f t="shared" si="10"/>
        <v/>
      </c>
    </row>
    <row r="612" spans="1:44" ht="18.95" customHeight="1" x14ac:dyDescent="0.25">
      <c r="A612" s="93" t="str">
        <f>IF(DR!$B614="","",DR!$B614)</f>
        <v/>
      </c>
      <c r="B612" s="5" t="str">
        <f>IF(COUNT($A612)=0,"",IF($A612&lt;&gt;DR!$B614,"ERR",DR!J614))</f>
        <v/>
      </c>
      <c r="C612" s="2" t="str">
        <f>IF(COUNT($A612)=0,"",IF(B612="3E","3E",IF(B612="","I",LOOKUP(B612/D$2,{0,0.4,0.45,0.5,0.55,0.6,0.65,0.7,0.75,0.8,1},{"F","D","C","C+","B-","B","B+","A-","A","A+"}))))</f>
        <v/>
      </c>
      <c r="D612" s="99" t="str">
        <f>IF(COUNT($A612)=0,"",IF(B612="","--",IF(B612="3E","3E",LOOKUP(B612/D$2,{0,0.4,0.45,0.5,0.55,0.6,0.65,0.7,0.75,0.8,1},{0,2,2.25,2.5,2.75,3,3.25,3.5,3.75,4}))))</f>
        <v/>
      </c>
      <c r="E612" s="5" t="str">
        <f>IF(COUNT($A612)=0,"",IF($A612&lt;&gt;DR!$B614,"ERR",DR!R614))</f>
        <v/>
      </c>
      <c r="F612" s="2" t="str">
        <f>IF(COUNT($A612)=0,"",IF(E612="3E","3E",IF(E612="","I",LOOKUP(E612/G$2,{0,0.4,0.45,0.5,0.55,0.6,0.65,0.7,0.75,0.8,1},{"F","D","C","C+","B-","B","B+","A-","A","A+"}))))</f>
        <v/>
      </c>
      <c r="G612" s="99" t="str">
        <f>IF(COUNT($A612)=0,"",IF(E612="","--",IF(E612="3E","3E",LOOKUP(E612/G$2,{0,0.4,0.45,0.5,0.55,0.6,0.65,0.7,0.75,0.8,1},{0,2,2.25,2.5,2.75,3,3.25,3.5,3.75,4}))))</f>
        <v/>
      </c>
      <c r="H612" s="5" t="str">
        <f>IF(COUNT($A612)=0,"",IF($A612&lt;&gt;DR!$B614,"ERR",DR!Z614))</f>
        <v/>
      </c>
      <c r="I612" s="2" t="str">
        <f>IF(COUNT($A612)=0,"",IF(H612="3E","3E",IF(H612="","I",LOOKUP(H612/J$2,{0,0.4,0.45,0.5,0.55,0.6,0.65,0.7,0.75,0.8,1},{"F","D","C","C+","B-","B","B+","A-","A","A+"}))))</f>
        <v/>
      </c>
      <c r="J612" s="99" t="str">
        <f>IF(COUNT($A612)=0,"",IF(H612="","--",IF(H612="3E","3E",LOOKUP(H612/J$2,{0,0.4,0.45,0.5,0.55,0.6,0.65,0.7,0.75,0.8,1},{0,2,2.25,2.5,2.75,3,3.25,3.5,3.75,4}))))</f>
        <v/>
      </c>
      <c r="K612" s="5" t="str">
        <f>IF(COUNT($A612)=0,"",IF($A612&lt;&gt;DR!$B614,"ERR",DR!AH614))</f>
        <v/>
      </c>
      <c r="L612" s="2" t="str">
        <f>IF(COUNT($A612)=0,"",IF(K612="3E","3E",IF(K612="","I",LOOKUP(K612/M$2,{0,0.4,0.45,0.5,0.55,0.6,0.65,0.7,0.75,0.8,1},{"F","D","C","C+","B-","B","B+","A-","A","A+"}))))</f>
        <v/>
      </c>
      <c r="M612" s="99" t="str">
        <f>IF(COUNT($A612)=0,"",IF(K612="","--",IF(K612="3E","3E",LOOKUP(K612/M$2,{0,0.4,0.45,0.5,0.55,0.6,0.65,0.7,0.75,0.8,1},{0,2,2.25,2.5,2.75,3,3.25,3.5,3.75,4}))))</f>
        <v/>
      </c>
      <c r="N612" s="5" t="str">
        <f>IF(COUNT($A612)=0,"",IF($A612&lt;&gt;DR!$B614,"ERR",DR!AP614))</f>
        <v/>
      </c>
      <c r="O612" s="2" t="str">
        <f>IF(COUNT($A612)=0,"",IF(N612="3E","3E",IF(N612="","I",LOOKUP(N612/P$2,{0,0.4,0.45,0.5,0.55,0.6,0.65,0.7,0.75,0.8,1},{"F","D","C","C+","B-","B","B+","A-","A","A+"}))))</f>
        <v/>
      </c>
      <c r="P612" s="99" t="str">
        <f>IF(COUNT($A612)=0,"",IF(N612="","--",IF(N612="3E","3E",LOOKUP(N612/P$2,{0,0.4,0.45,0.5,0.55,0.6,0.65,0.7,0.75,0.8,1},{0,2,2.25,2.5,2.75,3,3.25,3.5,3.75,4}))))</f>
        <v/>
      </c>
      <c r="Q612" s="5" t="str">
        <f>IF(COUNT($A612)=0,"",IF($A612&lt;&gt;DR!$B614,"ERR",DR!AX614))</f>
        <v/>
      </c>
      <c r="R612" s="2" t="str">
        <f>IF(COUNT($A612)=0,"",IF(Q612="3E","3E",IF(Q612="","I",LOOKUP(Q612/S$2,{0,0.4,0.45,0.5,0.55,0.6,0.65,0.7,0.75,0.8,1},{"F","D","C","C+","B-","B","B+","A-","A","A+"}))))</f>
        <v/>
      </c>
      <c r="S612" s="99" t="str">
        <f>IF(COUNT($A612)=0,"",IF(Q612="","--",IF(Q612="3E","3E",LOOKUP(Q612/S$2,{0,0.4,0.45,0.5,0.55,0.6,0.65,0.7,0.75,0.8,1},{0,2,2.25,2.5,2.75,3,3.25,3.5,3.75,4}))))</f>
        <v/>
      </c>
      <c r="T612" s="5" t="str">
        <f>IF(OR(COUNT($A612)=0,DR!BZ614=""),"",IF($A612&lt;&gt;DR!$B614,"ERR",DR!BZ614))</f>
        <v/>
      </c>
      <c r="U612" s="2" t="str">
        <f>IF(COUNT($A612)=0,"",IF(T612="3E","3E",IF(T612="","I",LOOKUP(T612/V$2,{0,0.4,0.45,0.5,0.55,0.6,0.65,0.7,0.75,0.8,1},{"F","D","C","C+","B-","B","B+","A-","A","A+"}))))</f>
        <v/>
      </c>
      <c r="V612" s="99" t="str">
        <f>IF(COUNT($A612)=0,"",IF(T612="","--",IF(T612="3E","3E",LOOKUP(T612/V$2,{0,0.4,0.45,0.5,0.55,0.6,0.65,0.7,0.75,0.8,1},{0,2,2.25,2.5,2.75,3,3.25,3.5,3.75,4}))))</f>
        <v/>
      </c>
      <c r="W612" s="5" t="str">
        <f>IF(COUNT($A612)=0,"",IF($A612&lt;&gt;DR!$B614,"ERR",IF(DR!$A614="IM",DR!CL614,DR!CK614)))</f>
        <v/>
      </c>
      <c r="X612" s="2" t="str">
        <f>IF(COUNT($A612)=0,"",IF(W612="3E","3E",IF(W612="","I",LOOKUP(W612/Y$2,{0,0.4,0.45,0.5,0.55,0.6,0.65,0.7,0.75,0.8,1},{"F","D","C","C+","B-","B","B+","A-","A","A+"}))))</f>
        <v/>
      </c>
      <c r="Y612" s="99" t="str">
        <f>IF(COUNT($A612)=0,"",IF(W612="","--",IF(W612="3E","3E",LOOKUP(W612/Y$2,{0,0.4,0.45,0.5,0.55,0.6,0.65,0.7,0.75,0.8,1},{0,2,2.25,2.5,2.75,3,3.25,3.5,3.75,4}))))</f>
        <v/>
      </c>
      <c r="Z612" s="5" t="str">
        <f>IF(COUNT($A612)=0,"",IF($A612&lt;&gt;DR!$B614,"ERR",DR!BF614))</f>
        <v/>
      </c>
      <c r="AA612" s="2" t="str">
        <f>IF(COUNT($A612)=0,"",IF(Z612="3E","3E",IF(Z612="","I",LOOKUP(Z612/AB$2,{0,0.4,0.45,0.5,0.55,0.6,0.65,0.7,0.75,0.8,1},{"F","D","C","C+","B-","B","B+","A-","A","A+"}))))</f>
        <v/>
      </c>
      <c r="AB612" s="99" t="str">
        <f>IF(COUNT($A612)=0,"",IF(Z612="","--",IF(Z612="3E","3E",LOOKUP(Z612/AB$2,{0,0.4,0.45,0.5,0.55,0.6,0.65,0.7,0.75,0.8,1},{0,2,2.25,2.5,2.75,3,3.25,3.5,3.75,4}))))</f>
        <v/>
      </c>
      <c r="AC612" s="5" t="str">
        <f>IF(COUNT($A612)=0,"",IF($A612&lt;&gt;DR!$B614,"ERR",DR!BG614))</f>
        <v/>
      </c>
      <c r="AD612" s="2" t="str">
        <f>IF(COUNT($A612)=0,"",IF(AC612="3E","3E",IF(AC612="","I",LOOKUP(AC612/AE$2,{0,0.4,0.45,0.5,0.55,0.6,0.65,0.7,0.75,0.8,1},{"F","D","C","C+","B-","B","B+","A-","A","A+"}))))</f>
        <v/>
      </c>
      <c r="AE612" s="99" t="str">
        <f>IF(COUNT($A612)=0,"",IF(AC612="","--",IF(AC612="3E","3E",LOOKUP(AC612/AE$2,{0,0.4,0.45,0.5,0.55,0.6,0.65,0.7,0.75,0.8,1},{0,2,2.25,2.5,2.75,3,3.25,3.5,3.75,4}))))</f>
        <v/>
      </c>
      <c r="AF612" s="5" t="str">
        <f>IF(COUNT($A612)=0,"",IF($A612&lt;&gt;DR!$B614,"ERR",DR!BQ614))</f>
        <v/>
      </c>
      <c r="AG612" s="2" t="str">
        <f>IF(COUNT($A612)=0,"",IF(AF612="3E","3E",IF(AF612="","I",LOOKUP(AF612/AH$2,{0,0.4,0.45,0.5,0.55,0.6,0.65,0.7,0.75,0.8,1},{"F","D","C","C+","B-","B","B+","A-","A","A+"}))))</f>
        <v/>
      </c>
      <c r="AH612" s="99" t="str">
        <f>IF(COUNT($A612)=0,"",IF(AF612="","--",IF(AF612="3E","3E",LOOKUP(AF612/AH$2,{0,0.4,0.45,0.5,0.55,0.6,0.65,0.7,0.75,0.8,1},{0,2,2.25,2.5,2.75,3,3.25,3.5,3.75,4}))))</f>
        <v/>
      </c>
      <c r="AI612" s="5" t="str">
        <f>IF(COUNT($A612)=0,"",IF($A612&lt;&gt;DR!$B614,"ERR",DR!BY614))</f>
        <v/>
      </c>
      <c r="AJ612" s="2" t="str">
        <f>IF(COUNT($A612)=0,"",IF(AI612="3E","3E",IF(AI612="","I",LOOKUP(AI612/AK$2,{0,0.4,0.45,0.5,0.55,0.6,0.65,0.7,0.75,0.8,1},{"F","D","C","C+","B-","B","B+","A-","A","A+"}))))</f>
        <v/>
      </c>
      <c r="AK612" s="103" t="str">
        <f>IF(COUNT($A612)=0,"",IF(AI612="","--",IF(AI612="3E","3E",LOOKUP(AI612/AK$2,{0,0.4,0.45,0.5,0.55,0.6,0.65,0.7,0.75,0.8,1},{0,2,2.25,2.5,2.75,3,3.25,3.5,3.75,4}))))</f>
        <v/>
      </c>
      <c r="AL612" s="94" t="str">
        <f>IFERROR(IF(COUNT($A612)=0,"",IF(COUNT(W612)=0,"--",IF(COUNTIF(B612:AK612,"3E")&gt;0,"3E",SUM(IF(D612&gt;=2,D612*$D$3),IF(G612&gt;=2,G612*$G$3),IF(J612&gt;=2,J612*$J$3),IF(M612&gt;=2,M612*$M$3),IF(P612&gt;=2,P612*$P$3),IF(S612&gt;=2,S612*$S$3),IF(V612&gt;=2,V612*$V$3),IF(Y612&gt;=2,Y612*$Y$3),IF(AB612&gt;=2,AB612*$AB$3),IF(AE612&gt;=2,AE612*$AE$3),IF(AH612&gt;=2,AH612*$AH$3),IF(AK612&gt;=2,AK612*$AK$3))))),"")</f>
        <v/>
      </c>
      <c r="AM612" s="4" t="str">
        <f>IF(COUNT($A612)=0,"",IF(COUNT(W612)=0,"--",IF(COUNTIF(B612:Y612,"3E")&gt;0,"3E",TRUNC(SUM(IF(N(D612)&gt;=2,D$3*D612,0),IF(N(G612)&gt;=2,G$3*G612,0),IF(N(J612)&gt;=2,J$3*J612,0),IF(N(M612)&gt;=2,M$3*M612,0),IF(N(P612)&gt;=2,P$3*P612,0),IF(N(S612)&gt;=2,S$3*S612,0),IF(N(AB612)&gt;=2,AB$3*AB612,0),IF(N(AE612)&gt;=2,AE$3*AE612,0),IF(N(AH612)&gt;=2,AH$3*AH612,0),IF(N(V612)&gt;=2,V$3*V612,0),IF(N(Y612)&gt;=2,Y$3*Y612,0))/TCP,3))))</f>
        <v/>
      </c>
      <c r="AN612" s="2" t="str">
        <f>IFERROR(IF(COUNT($A612)=0,"",IF(COUNT(W612)=0,"--",IF(COUNTIF(B612:AK612,"3E")&gt;0,"3E",SUM(IF(D612&gt;=2,$D$3),IF(G612&gt;=2,$G$3),IF(J612&gt;=2,$J$3),IF(M612&gt;=2,$M$3),IF(P612&gt;=2,$P$3),IF(S612&gt;=2,$S$3),IF(V612&gt;=2,$V$3),IF(Y612&gt;=2,$Y$3),IF(AB612&gt;=2,$AB$3),IF(AE612&gt;=2,$AE$3),IF(AH612&gt;=2,$AH$3),IF(AK612&gt;=2,$AK$3))))),"")</f>
        <v/>
      </c>
      <c r="AO612" s="2" t="str">
        <f>IF(AM612="3E","3E",IF(COUNT($A612)=0,"",IF(COUNT(AK612)=0,"I",LOOKUP(AM612,{0,2,2.25,2.5,2.75,3,3.25,3.5,3.75,4},{"F","D","C","C+","B-","B","B+","A-","A","A+"}))))</f>
        <v/>
      </c>
      <c r="AP612" s="2" t="str">
        <f>IF(AM612="3E","3E",IF(OR(COUNT($A612)=0,COUNT(W612)=0),"",IF(AND(Y612&gt;=2,AM612&gt;=2,AN612&gt;=28),"PASS","FAIL")))</f>
        <v/>
      </c>
      <c r="AQ612" s="2" t="str">
        <f>IF(COUNT($A612)=0,"",IF(AP612="3E","3E",IF(AP612="PASS",CONCATENATE(IF(N(D612)&lt;2,"411F,",""),IF(N(G612)&lt;2,"412F,",""),IF(N(J612)&lt;2,"413F,",""),IF(N(M612)&lt;2,"421F,",""),IF(N(P612)&lt;2,"422F,",""),IF(N(S612)&lt;2,"423F,",""),IF(N(AB612)&lt;2,"431F,",""),IF(N(AE612)&lt;2,"432F,",""),IF(N(AH612)&lt;2,"433F,","")),"")))</f>
        <v/>
      </c>
      <c r="AR612" s="6" t="str">
        <f t="shared" si="10"/>
        <v/>
      </c>
    </row>
    <row r="613" spans="1:44" ht="18.95" customHeight="1" x14ac:dyDescent="0.25">
      <c r="A613" s="93" t="str">
        <f>IF(DR!$B615="","",DR!$B615)</f>
        <v/>
      </c>
      <c r="B613" s="5" t="str">
        <f>IF(COUNT($A613)=0,"",IF($A613&lt;&gt;DR!$B615,"ERR",DR!J615))</f>
        <v/>
      </c>
      <c r="C613" s="2" t="str">
        <f>IF(COUNT($A613)=0,"",IF(B613="3E","3E",IF(B613="","I",LOOKUP(B613/D$2,{0,0.4,0.45,0.5,0.55,0.6,0.65,0.7,0.75,0.8,1},{"F","D","C","C+","B-","B","B+","A-","A","A+"}))))</f>
        <v/>
      </c>
      <c r="D613" s="99" t="str">
        <f>IF(COUNT($A613)=0,"",IF(B613="","--",IF(B613="3E","3E",LOOKUP(B613/D$2,{0,0.4,0.45,0.5,0.55,0.6,0.65,0.7,0.75,0.8,1},{0,2,2.25,2.5,2.75,3,3.25,3.5,3.75,4}))))</f>
        <v/>
      </c>
      <c r="E613" s="5" t="str">
        <f>IF(COUNT($A613)=0,"",IF($A613&lt;&gt;DR!$B615,"ERR",DR!R615))</f>
        <v/>
      </c>
      <c r="F613" s="2" t="str">
        <f>IF(COUNT($A613)=0,"",IF(E613="3E","3E",IF(E613="","I",LOOKUP(E613/G$2,{0,0.4,0.45,0.5,0.55,0.6,0.65,0.7,0.75,0.8,1},{"F","D","C","C+","B-","B","B+","A-","A","A+"}))))</f>
        <v/>
      </c>
      <c r="G613" s="99" t="str">
        <f>IF(COUNT($A613)=0,"",IF(E613="","--",IF(E613="3E","3E",LOOKUP(E613/G$2,{0,0.4,0.45,0.5,0.55,0.6,0.65,0.7,0.75,0.8,1},{0,2,2.25,2.5,2.75,3,3.25,3.5,3.75,4}))))</f>
        <v/>
      </c>
      <c r="H613" s="5" t="str">
        <f>IF(COUNT($A613)=0,"",IF($A613&lt;&gt;DR!$B615,"ERR",DR!Z615))</f>
        <v/>
      </c>
      <c r="I613" s="2" t="str">
        <f>IF(COUNT($A613)=0,"",IF(H613="3E","3E",IF(H613="","I",LOOKUP(H613/J$2,{0,0.4,0.45,0.5,0.55,0.6,0.65,0.7,0.75,0.8,1},{"F","D","C","C+","B-","B","B+","A-","A","A+"}))))</f>
        <v/>
      </c>
      <c r="J613" s="99" t="str">
        <f>IF(COUNT($A613)=0,"",IF(H613="","--",IF(H613="3E","3E",LOOKUP(H613/J$2,{0,0.4,0.45,0.5,0.55,0.6,0.65,0.7,0.75,0.8,1},{0,2,2.25,2.5,2.75,3,3.25,3.5,3.75,4}))))</f>
        <v/>
      </c>
      <c r="K613" s="5" t="str">
        <f>IF(COUNT($A613)=0,"",IF($A613&lt;&gt;DR!$B615,"ERR",DR!AH615))</f>
        <v/>
      </c>
      <c r="L613" s="2" t="str">
        <f>IF(COUNT($A613)=0,"",IF(K613="3E","3E",IF(K613="","I",LOOKUP(K613/M$2,{0,0.4,0.45,0.5,0.55,0.6,0.65,0.7,0.75,0.8,1},{"F","D","C","C+","B-","B","B+","A-","A","A+"}))))</f>
        <v/>
      </c>
      <c r="M613" s="99" t="str">
        <f>IF(COUNT($A613)=0,"",IF(K613="","--",IF(K613="3E","3E",LOOKUP(K613/M$2,{0,0.4,0.45,0.5,0.55,0.6,0.65,0.7,0.75,0.8,1},{0,2,2.25,2.5,2.75,3,3.25,3.5,3.75,4}))))</f>
        <v/>
      </c>
      <c r="N613" s="5" t="str">
        <f>IF(COUNT($A613)=0,"",IF($A613&lt;&gt;DR!$B615,"ERR",DR!AP615))</f>
        <v/>
      </c>
      <c r="O613" s="2" t="str">
        <f>IF(COUNT($A613)=0,"",IF(N613="3E","3E",IF(N613="","I",LOOKUP(N613/P$2,{0,0.4,0.45,0.5,0.55,0.6,0.65,0.7,0.75,0.8,1},{"F","D","C","C+","B-","B","B+","A-","A","A+"}))))</f>
        <v/>
      </c>
      <c r="P613" s="99" t="str">
        <f>IF(COUNT($A613)=0,"",IF(N613="","--",IF(N613="3E","3E",LOOKUP(N613/P$2,{0,0.4,0.45,0.5,0.55,0.6,0.65,0.7,0.75,0.8,1},{0,2,2.25,2.5,2.75,3,3.25,3.5,3.75,4}))))</f>
        <v/>
      </c>
      <c r="Q613" s="5" t="str">
        <f>IF(COUNT($A613)=0,"",IF($A613&lt;&gt;DR!$B615,"ERR",DR!AX615))</f>
        <v/>
      </c>
      <c r="R613" s="2" t="str">
        <f>IF(COUNT($A613)=0,"",IF(Q613="3E","3E",IF(Q613="","I",LOOKUP(Q613/S$2,{0,0.4,0.45,0.5,0.55,0.6,0.65,0.7,0.75,0.8,1},{"F","D","C","C+","B-","B","B+","A-","A","A+"}))))</f>
        <v/>
      </c>
      <c r="S613" s="99" t="str">
        <f>IF(COUNT($A613)=0,"",IF(Q613="","--",IF(Q613="3E","3E",LOOKUP(Q613/S$2,{0,0.4,0.45,0.5,0.55,0.6,0.65,0.7,0.75,0.8,1},{0,2,2.25,2.5,2.75,3,3.25,3.5,3.75,4}))))</f>
        <v/>
      </c>
      <c r="T613" s="5" t="str">
        <f>IF(OR(COUNT($A613)=0,DR!BZ615=""),"",IF($A613&lt;&gt;DR!$B615,"ERR",DR!BZ615))</f>
        <v/>
      </c>
      <c r="U613" s="2" t="str">
        <f>IF(COUNT($A613)=0,"",IF(T613="3E","3E",IF(T613="","I",LOOKUP(T613/V$2,{0,0.4,0.45,0.5,0.55,0.6,0.65,0.7,0.75,0.8,1},{"F","D","C","C+","B-","B","B+","A-","A","A+"}))))</f>
        <v/>
      </c>
      <c r="V613" s="99" t="str">
        <f>IF(COUNT($A613)=0,"",IF(T613="","--",IF(T613="3E","3E",LOOKUP(T613/V$2,{0,0.4,0.45,0.5,0.55,0.6,0.65,0.7,0.75,0.8,1},{0,2,2.25,2.5,2.75,3,3.25,3.5,3.75,4}))))</f>
        <v/>
      </c>
      <c r="W613" s="5" t="str">
        <f>IF(COUNT($A613)=0,"",IF($A613&lt;&gt;DR!$B615,"ERR",IF(DR!$A615="IM",DR!CL615,DR!CK615)))</f>
        <v/>
      </c>
      <c r="X613" s="2" t="str">
        <f>IF(COUNT($A613)=0,"",IF(W613="3E","3E",IF(W613="","I",LOOKUP(W613/Y$2,{0,0.4,0.45,0.5,0.55,0.6,0.65,0.7,0.75,0.8,1},{"F","D","C","C+","B-","B","B+","A-","A","A+"}))))</f>
        <v/>
      </c>
      <c r="Y613" s="99" t="str">
        <f>IF(COUNT($A613)=0,"",IF(W613="","--",IF(W613="3E","3E",LOOKUP(W613/Y$2,{0,0.4,0.45,0.5,0.55,0.6,0.65,0.7,0.75,0.8,1},{0,2,2.25,2.5,2.75,3,3.25,3.5,3.75,4}))))</f>
        <v/>
      </c>
      <c r="Z613" s="5" t="str">
        <f>IF(COUNT($A613)=0,"",IF($A613&lt;&gt;DR!$B615,"ERR",DR!BF615))</f>
        <v/>
      </c>
      <c r="AA613" s="2" t="str">
        <f>IF(COUNT($A613)=0,"",IF(Z613="3E","3E",IF(Z613="","I",LOOKUP(Z613/AB$2,{0,0.4,0.45,0.5,0.55,0.6,0.65,0.7,0.75,0.8,1},{"F","D","C","C+","B-","B","B+","A-","A","A+"}))))</f>
        <v/>
      </c>
      <c r="AB613" s="99" t="str">
        <f>IF(COUNT($A613)=0,"",IF(Z613="","--",IF(Z613="3E","3E",LOOKUP(Z613/AB$2,{0,0.4,0.45,0.5,0.55,0.6,0.65,0.7,0.75,0.8,1},{0,2,2.25,2.5,2.75,3,3.25,3.5,3.75,4}))))</f>
        <v/>
      </c>
      <c r="AC613" s="5" t="str">
        <f>IF(COUNT($A613)=0,"",IF($A613&lt;&gt;DR!$B615,"ERR",DR!BG615))</f>
        <v/>
      </c>
      <c r="AD613" s="2" t="str">
        <f>IF(COUNT($A613)=0,"",IF(AC613="3E","3E",IF(AC613="","I",LOOKUP(AC613/AE$2,{0,0.4,0.45,0.5,0.55,0.6,0.65,0.7,0.75,0.8,1},{"F","D","C","C+","B-","B","B+","A-","A","A+"}))))</f>
        <v/>
      </c>
      <c r="AE613" s="99" t="str">
        <f>IF(COUNT($A613)=0,"",IF(AC613="","--",IF(AC613="3E","3E",LOOKUP(AC613/AE$2,{0,0.4,0.45,0.5,0.55,0.6,0.65,0.7,0.75,0.8,1},{0,2,2.25,2.5,2.75,3,3.25,3.5,3.75,4}))))</f>
        <v/>
      </c>
      <c r="AF613" s="5" t="str">
        <f>IF(COUNT($A613)=0,"",IF($A613&lt;&gt;DR!$B615,"ERR",DR!BQ615))</f>
        <v/>
      </c>
      <c r="AG613" s="2" t="str">
        <f>IF(COUNT($A613)=0,"",IF(AF613="3E","3E",IF(AF613="","I",LOOKUP(AF613/AH$2,{0,0.4,0.45,0.5,0.55,0.6,0.65,0.7,0.75,0.8,1},{"F","D","C","C+","B-","B","B+","A-","A","A+"}))))</f>
        <v/>
      </c>
      <c r="AH613" s="99" t="str">
        <f>IF(COUNT($A613)=0,"",IF(AF613="","--",IF(AF613="3E","3E",LOOKUP(AF613/AH$2,{0,0.4,0.45,0.5,0.55,0.6,0.65,0.7,0.75,0.8,1},{0,2,2.25,2.5,2.75,3,3.25,3.5,3.75,4}))))</f>
        <v/>
      </c>
      <c r="AI613" s="5" t="str">
        <f>IF(COUNT($A613)=0,"",IF($A613&lt;&gt;DR!$B615,"ERR",DR!BY615))</f>
        <v/>
      </c>
      <c r="AJ613" s="2" t="str">
        <f>IF(COUNT($A613)=0,"",IF(AI613="3E","3E",IF(AI613="","I",LOOKUP(AI613/AK$2,{0,0.4,0.45,0.5,0.55,0.6,0.65,0.7,0.75,0.8,1},{"F","D","C","C+","B-","B","B+","A-","A","A+"}))))</f>
        <v/>
      </c>
      <c r="AK613" s="103" t="str">
        <f>IF(COUNT($A613)=0,"",IF(AI613="","--",IF(AI613="3E","3E",LOOKUP(AI613/AK$2,{0,0.4,0.45,0.5,0.55,0.6,0.65,0.7,0.75,0.8,1},{0,2,2.25,2.5,2.75,3,3.25,3.5,3.75,4}))))</f>
        <v/>
      </c>
      <c r="AL613" s="94" t="str">
        <f>IFERROR(IF(COUNT($A613)=0,"",IF(COUNT(W613)=0,"--",IF(COUNTIF(B613:AK613,"3E")&gt;0,"3E",SUM(IF(D613&gt;=2,D613*$D$3),IF(G613&gt;=2,G613*$G$3),IF(J613&gt;=2,J613*$J$3),IF(M613&gt;=2,M613*$M$3),IF(P613&gt;=2,P613*$P$3),IF(S613&gt;=2,S613*$S$3),IF(V613&gt;=2,V613*$V$3),IF(Y613&gt;=2,Y613*$Y$3),IF(AB613&gt;=2,AB613*$AB$3),IF(AE613&gt;=2,AE613*$AE$3),IF(AH613&gt;=2,AH613*$AH$3),IF(AK613&gt;=2,AK613*$AK$3))))),"")</f>
        <v/>
      </c>
      <c r="AM613" s="4" t="str">
        <f>IF(COUNT($A613)=0,"",IF(COUNT(W613)=0,"--",IF(COUNTIF(B613:Y613,"3E")&gt;0,"3E",TRUNC(SUM(IF(N(D613)&gt;=2,D$3*D613,0),IF(N(G613)&gt;=2,G$3*G613,0),IF(N(J613)&gt;=2,J$3*J613,0),IF(N(M613)&gt;=2,M$3*M613,0),IF(N(P613)&gt;=2,P$3*P613,0),IF(N(S613)&gt;=2,S$3*S613,0),IF(N(AB613)&gt;=2,AB$3*AB613,0),IF(N(AE613)&gt;=2,AE$3*AE613,0),IF(N(AH613)&gt;=2,AH$3*AH613,0),IF(N(V613)&gt;=2,V$3*V613,0),IF(N(Y613)&gt;=2,Y$3*Y613,0))/TCP,3))))</f>
        <v/>
      </c>
      <c r="AN613" s="2" t="str">
        <f>IFERROR(IF(COUNT($A613)=0,"",IF(COUNT(W613)=0,"--",IF(COUNTIF(B613:AK613,"3E")&gt;0,"3E",SUM(IF(D613&gt;=2,$D$3),IF(G613&gt;=2,$G$3),IF(J613&gt;=2,$J$3),IF(M613&gt;=2,$M$3),IF(P613&gt;=2,$P$3),IF(S613&gt;=2,$S$3),IF(V613&gt;=2,$V$3),IF(Y613&gt;=2,$Y$3),IF(AB613&gt;=2,$AB$3),IF(AE613&gt;=2,$AE$3),IF(AH613&gt;=2,$AH$3),IF(AK613&gt;=2,$AK$3))))),"")</f>
        <v/>
      </c>
      <c r="AO613" s="2" t="str">
        <f>IF(AM613="3E","3E",IF(COUNT($A613)=0,"",IF(COUNT(AK613)=0,"I",LOOKUP(AM613,{0,2,2.25,2.5,2.75,3,3.25,3.5,3.75,4},{"F","D","C","C+","B-","B","B+","A-","A","A+"}))))</f>
        <v/>
      </c>
      <c r="AP613" s="2" t="str">
        <f>IF(AM613="3E","3E",IF(OR(COUNT($A613)=0,COUNT(W613)=0),"",IF(AND(Y613&gt;=2,AM613&gt;=2,AN613&gt;=28),"PASS","FAIL")))</f>
        <v/>
      </c>
      <c r="AQ613" s="2" t="str">
        <f>IF(COUNT($A613)=0,"",IF(AP613="3E","3E",IF(AP613="PASS",CONCATENATE(IF(N(D613)&lt;2,"411F,",""),IF(N(G613)&lt;2,"412F,",""),IF(N(J613)&lt;2,"413F,",""),IF(N(M613)&lt;2,"421F,",""),IF(N(P613)&lt;2,"422F,",""),IF(N(S613)&lt;2,"423F,",""),IF(N(AB613)&lt;2,"431F,",""),IF(N(AE613)&lt;2,"432F,",""),IF(N(AH613)&lt;2,"433F,","")),"")))</f>
        <v/>
      </c>
      <c r="AR613" s="6" t="str">
        <f t="shared" si="10"/>
        <v/>
      </c>
    </row>
    <row r="614" spans="1:44" ht="18.95" customHeight="1" x14ac:dyDescent="0.25">
      <c r="A614" s="93" t="str">
        <f>IF(DR!$B616="","",DR!$B616)</f>
        <v/>
      </c>
      <c r="B614" s="5" t="str">
        <f>IF(COUNT($A614)=0,"",IF($A614&lt;&gt;DR!$B616,"ERR",DR!J616))</f>
        <v/>
      </c>
      <c r="C614" s="2" t="str">
        <f>IF(COUNT($A614)=0,"",IF(B614="3E","3E",IF(B614="","I",LOOKUP(B614/D$2,{0,0.4,0.45,0.5,0.55,0.6,0.65,0.7,0.75,0.8,1},{"F","D","C","C+","B-","B","B+","A-","A","A+"}))))</f>
        <v/>
      </c>
      <c r="D614" s="99" t="str">
        <f>IF(COUNT($A614)=0,"",IF(B614="","--",IF(B614="3E","3E",LOOKUP(B614/D$2,{0,0.4,0.45,0.5,0.55,0.6,0.65,0.7,0.75,0.8,1},{0,2,2.25,2.5,2.75,3,3.25,3.5,3.75,4}))))</f>
        <v/>
      </c>
      <c r="E614" s="5" t="str">
        <f>IF(COUNT($A614)=0,"",IF($A614&lt;&gt;DR!$B616,"ERR",DR!R616))</f>
        <v/>
      </c>
      <c r="F614" s="2" t="str">
        <f>IF(COUNT($A614)=0,"",IF(E614="3E","3E",IF(E614="","I",LOOKUP(E614/G$2,{0,0.4,0.45,0.5,0.55,0.6,0.65,0.7,0.75,0.8,1},{"F","D","C","C+","B-","B","B+","A-","A","A+"}))))</f>
        <v/>
      </c>
      <c r="G614" s="99" t="str">
        <f>IF(COUNT($A614)=0,"",IF(E614="","--",IF(E614="3E","3E",LOOKUP(E614/G$2,{0,0.4,0.45,0.5,0.55,0.6,0.65,0.7,0.75,0.8,1},{0,2,2.25,2.5,2.75,3,3.25,3.5,3.75,4}))))</f>
        <v/>
      </c>
      <c r="H614" s="5" t="str">
        <f>IF(COUNT($A614)=0,"",IF($A614&lt;&gt;DR!$B616,"ERR",DR!Z616))</f>
        <v/>
      </c>
      <c r="I614" s="2" t="str">
        <f>IF(COUNT($A614)=0,"",IF(H614="3E","3E",IF(H614="","I",LOOKUP(H614/J$2,{0,0.4,0.45,0.5,0.55,0.6,0.65,0.7,0.75,0.8,1},{"F","D","C","C+","B-","B","B+","A-","A","A+"}))))</f>
        <v/>
      </c>
      <c r="J614" s="99" t="str">
        <f>IF(COUNT($A614)=0,"",IF(H614="","--",IF(H614="3E","3E",LOOKUP(H614/J$2,{0,0.4,0.45,0.5,0.55,0.6,0.65,0.7,0.75,0.8,1},{0,2,2.25,2.5,2.75,3,3.25,3.5,3.75,4}))))</f>
        <v/>
      </c>
      <c r="K614" s="5" t="str">
        <f>IF(COUNT($A614)=0,"",IF($A614&lt;&gt;DR!$B616,"ERR",DR!AH616))</f>
        <v/>
      </c>
      <c r="L614" s="2" t="str">
        <f>IF(COUNT($A614)=0,"",IF(K614="3E","3E",IF(K614="","I",LOOKUP(K614/M$2,{0,0.4,0.45,0.5,0.55,0.6,0.65,0.7,0.75,0.8,1},{"F","D","C","C+","B-","B","B+","A-","A","A+"}))))</f>
        <v/>
      </c>
      <c r="M614" s="99" t="str">
        <f>IF(COUNT($A614)=0,"",IF(K614="","--",IF(K614="3E","3E",LOOKUP(K614/M$2,{0,0.4,0.45,0.5,0.55,0.6,0.65,0.7,0.75,0.8,1},{0,2,2.25,2.5,2.75,3,3.25,3.5,3.75,4}))))</f>
        <v/>
      </c>
      <c r="N614" s="5" t="str">
        <f>IF(COUNT($A614)=0,"",IF($A614&lt;&gt;DR!$B616,"ERR",DR!AP616))</f>
        <v/>
      </c>
      <c r="O614" s="2" t="str">
        <f>IF(COUNT($A614)=0,"",IF(N614="3E","3E",IF(N614="","I",LOOKUP(N614/P$2,{0,0.4,0.45,0.5,0.55,0.6,0.65,0.7,0.75,0.8,1},{"F","D","C","C+","B-","B","B+","A-","A","A+"}))))</f>
        <v/>
      </c>
      <c r="P614" s="99" t="str">
        <f>IF(COUNT($A614)=0,"",IF(N614="","--",IF(N614="3E","3E",LOOKUP(N614/P$2,{0,0.4,0.45,0.5,0.55,0.6,0.65,0.7,0.75,0.8,1},{0,2,2.25,2.5,2.75,3,3.25,3.5,3.75,4}))))</f>
        <v/>
      </c>
      <c r="Q614" s="5" t="str">
        <f>IF(COUNT($A614)=0,"",IF($A614&lt;&gt;DR!$B616,"ERR",DR!AX616))</f>
        <v/>
      </c>
      <c r="R614" s="2" t="str">
        <f>IF(COUNT($A614)=0,"",IF(Q614="3E","3E",IF(Q614="","I",LOOKUP(Q614/S$2,{0,0.4,0.45,0.5,0.55,0.6,0.65,0.7,0.75,0.8,1},{"F","D","C","C+","B-","B","B+","A-","A","A+"}))))</f>
        <v/>
      </c>
      <c r="S614" s="99" t="str">
        <f>IF(COUNT($A614)=0,"",IF(Q614="","--",IF(Q614="3E","3E",LOOKUP(Q614/S$2,{0,0.4,0.45,0.5,0.55,0.6,0.65,0.7,0.75,0.8,1},{0,2,2.25,2.5,2.75,3,3.25,3.5,3.75,4}))))</f>
        <v/>
      </c>
      <c r="T614" s="5" t="str">
        <f>IF(OR(COUNT($A614)=0,DR!BZ616=""),"",IF($A614&lt;&gt;DR!$B616,"ERR",DR!BZ616))</f>
        <v/>
      </c>
      <c r="U614" s="2" t="str">
        <f>IF(COUNT($A614)=0,"",IF(T614="3E","3E",IF(T614="","I",LOOKUP(T614/V$2,{0,0.4,0.45,0.5,0.55,0.6,0.65,0.7,0.75,0.8,1},{"F","D","C","C+","B-","B","B+","A-","A","A+"}))))</f>
        <v/>
      </c>
      <c r="V614" s="99" t="str">
        <f>IF(COUNT($A614)=0,"",IF(T614="","--",IF(T614="3E","3E",LOOKUP(T614/V$2,{0,0.4,0.45,0.5,0.55,0.6,0.65,0.7,0.75,0.8,1},{0,2,2.25,2.5,2.75,3,3.25,3.5,3.75,4}))))</f>
        <v/>
      </c>
      <c r="W614" s="5" t="str">
        <f>IF(COUNT($A614)=0,"",IF($A614&lt;&gt;DR!$B616,"ERR",IF(DR!$A616="IM",DR!CL616,DR!CK616)))</f>
        <v/>
      </c>
      <c r="X614" s="2" t="str">
        <f>IF(COUNT($A614)=0,"",IF(W614="3E","3E",IF(W614="","I",LOOKUP(W614/Y$2,{0,0.4,0.45,0.5,0.55,0.6,0.65,0.7,0.75,0.8,1},{"F","D","C","C+","B-","B","B+","A-","A","A+"}))))</f>
        <v/>
      </c>
      <c r="Y614" s="99" t="str">
        <f>IF(COUNT($A614)=0,"",IF(W614="","--",IF(W614="3E","3E",LOOKUP(W614/Y$2,{0,0.4,0.45,0.5,0.55,0.6,0.65,0.7,0.75,0.8,1},{0,2,2.25,2.5,2.75,3,3.25,3.5,3.75,4}))))</f>
        <v/>
      </c>
      <c r="Z614" s="5" t="str">
        <f>IF(COUNT($A614)=0,"",IF($A614&lt;&gt;DR!$B616,"ERR",DR!BF616))</f>
        <v/>
      </c>
      <c r="AA614" s="2" t="str">
        <f>IF(COUNT($A614)=0,"",IF(Z614="3E","3E",IF(Z614="","I",LOOKUP(Z614/AB$2,{0,0.4,0.45,0.5,0.55,0.6,0.65,0.7,0.75,0.8,1},{"F","D","C","C+","B-","B","B+","A-","A","A+"}))))</f>
        <v/>
      </c>
      <c r="AB614" s="99" t="str">
        <f>IF(COUNT($A614)=0,"",IF(Z614="","--",IF(Z614="3E","3E",LOOKUP(Z614/AB$2,{0,0.4,0.45,0.5,0.55,0.6,0.65,0.7,0.75,0.8,1},{0,2,2.25,2.5,2.75,3,3.25,3.5,3.75,4}))))</f>
        <v/>
      </c>
      <c r="AC614" s="5" t="str">
        <f>IF(COUNT($A614)=0,"",IF($A614&lt;&gt;DR!$B616,"ERR",DR!BG616))</f>
        <v/>
      </c>
      <c r="AD614" s="2" t="str">
        <f>IF(COUNT($A614)=0,"",IF(AC614="3E","3E",IF(AC614="","I",LOOKUP(AC614/AE$2,{0,0.4,0.45,0.5,0.55,0.6,0.65,0.7,0.75,0.8,1},{"F","D","C","C+","B-","B","B+","A-","A","A+"}))))</f>
        <v/>
      </c>
      <c r="AE614" s="99" t="str">
        <f>IF(COUNT($A614)=0,"",IF(AC614="","--",IF(AC614="3E","3E",LOOKUP(AC614/AE$2,{0,0.4,0.45,0.5,0.55,0.6,0.65,0.7,0.75,0.8,1},{0,2,2.25,2.5,2.75,3,3.25,3.5,3.75,4}))))</f>
        <v/>
      </c>
      <c r="AF614" s="5" t="str">
        <f>IF(COUNT($A614)=0,"",IF($A614&lt;&gt;DR!$B616,"ERR",DR!BQ616))</f>
        <v/>
      </c>
      <c r="AG614" s="2" t="str">
        <f>IF(COUNT($A614)=0,"",IF(AF614="3E","3E",IF(AF614="","I",LOOKUP(AF614/AH$2,{0,0.4,0.45,0.5,0.55,0.6,0.65,0.7,0.75,0.8,1},{"F","D","C","C+","B-","B","B+","A-","A","A+"}))))</f>
        <v/>
      </c>
      <c r="AH614" s="99" t="str">
        <f>IF(COUNT($A614)=0,"",IF(AF614="","--",IF(AF614="3E","3E",LOOKUP(AF614/AH$2,{0,0.4,0.45,0.5,0.55,0.6,0.65,0.7,0.75,0.8,1},{0,2,2.25,2.5,2.75,3,3.25,3.5,3.75,4}))))</f>
        <v/>
      </c>
      <c r="AI614" s="5" t="str">
        <f>IF(COUNT($A614)=0,"",IF($A614&lt;&gt;DR!$B616,"ERR",DR!BY616))</f>
        <v/>
      </c>
      <c r="AJ614" s="2" t="str">
        <f>IF(COUNT($A614)=0,"",IF(AI614="3E","3E",IF(AI614="","I",LOOKUP(AI614/AK$2,{0,0.4,0.45,0.5,0.55,0.6,0.65,0.7,0.75,0.8,1},{"F","D","C","C+","B-","B","B+","A-","A","A+"}))))</f>
        <v/>
      </c>
      <c r="AK614" s="103" t="str">
        <f>IF(COUNT($A614)=0,"",IF(AI614="","--",IF(AI614="3E","3E",LOOKUP(AI614/AK$2,{0,0.4,0.45,0.5,0.55,0.6,0.65,0.7,0.75,0.8,1},{0,2,2.25,2.5,2.75,3,3.25,3.5,3.75,4}))))</f>
        <v/>
      </c>
      <c r="AL614" s="94" t="str">
        <f>IFERROR(IF(COUNT($A614)=0,"",IF(COUNT(W614)=0,"--",IF(COUNTIF(B614:AK614,"3E")&gt;0,"3E",SUM(IF(D614&gt;=2,D614*$D$3),IF(G614&gt;=2,G614*$G$3),IF(J614&gt;=2,J614*$J$3),IF(M614&gt;=2,M614*$M$3),IF(P614&gt;=2,P614*$P$3),IF(S614&gt;=2,S614*$S$3),IF(V614&gt;=2,V614*$V$3),IF(Y614&gt;=2,Y614*$Y$3),IF(AB614&gt;=2,AB614*$AB$3),IF(AE614&gt;=2,AE614*$AE$3),IF(AH614&gt;=2,AH614*$AH$3),IF(AK614&gt;=2,AK614*$AK$3))))),"")</f>
        <v/>
      </c>
      <c r="AM614" s="4" t="str">
        <f>IF(COUNT($A614)=0,"",IF(COUNT(W614)=0,"--",IF(COUNTIF(B614:Y614,"3E")&gt;0,"3E",TRUNC(SUM(IF(N(D614)&gt;=2,D$3*D614,0),IF(N(G614)&gt;=2,G$3*G614,0),IF(N(J614)&gt;=2,J$3*J614,0),IF(N(M614)&gt;=2,M$3*M614,0),IF(N(P614)&gt;=2,P$3*P614,0),IF(N(S614)&gt;=2,S$3*S614,0),IF(N(AB614)&gt;=2,AB$3*AB614,0),IF(N(AE614)&gt;=2,AE$3*AE614,0),IF(N(AH614)&gt;=2,AH$3*AH614,0),IF(N(V614)&gt;=2,V$3*V614,0),IF(N(Y614)&gt;=2,Y$3*Y614,0))/TCP,3))))</f>
        <v/>
      </c>
      <c r="AN614" s="2" t="str">
        <f>IFERROR(IF(COUNT($A614)=0,"",IF(COUNT(W614)=0,"--",IF(COUNTIF(B614:AK614,"3E")&gt;0,"3E",SUM(IF(D614&gt;=2,$D$3),IF(G614&gt;=2,$G$3),IF(J614&gt;=2,$J$3),IF(M614&gt;=2,$M$3),IF(P614&gt;=2,$P$3),IF(S614&gt;=2,$S$3),IF(V614&gt;=2,$V$3),IF(Y614&gt;=2,$Y$3),IF(AB614&gt;=2,$AB$3),IF(AE614&gt;=2,$AE$3),IF(AH614&gt;=2,$AH$3),IF(AK614&gt;=2,$AK$3))))),"")</f>
        <v/>
      </c>
      <c r="AO614" s="2" t="str">
        <f>IF(AM614="3E","3E",IF(COUNT($A614)=0,"",IF(COUNT(AK614)=0,"I",LOOKUP(AM614,{0,2,2.25,2.5,2.75,3,3.25,3.5,3.75,4},{"F","D","C","C+","B-","B","B+","A-","A","A+"}))))</f>
        <v/>
      </c>
      <c r="AP614" s="2" t="str">
        <f>IF(AM614="3E","3E",IF(OR(COUNT($A614)=0,COUNT(W614)=0),"",IF(AND(Y614&gt;=2,AM614&gt;=2,AN614&gt;=28),"PASS","FAIL")))</f>
        <v/>
      </c>
      <c r="AQ614" s="2" t="str">
        <f>IF(COUNT($A614)=0,"",IF(AP614="3E","3E",IF(AP614="PASS",CONCATENATE(IF(N(D614)&lt;2,"411F,",""),IF(N(G614)&lt;2,"412F,",""),IF(N(J614)&lt;2,"413F,",""),IF(N(M614)&lt;2,"421F,",""),IF(N(P614)&lt;2,"422F,",""),IF(N(S614)&lt;2,"423F,",""),IF(N(AB614)&lt;2,"431F,",""),IF(N(AE614)&lt;2,"432F,",""),IF(N(AH614)&lt;2,"433F,","")),"")))</f>
        <v/>
      </c>
      <c r="AR614" s="6" t="str">
        <f t="shared" si="10"/>
        <v/>
      </c>
    </row>
    <row r="615" spans="1:44" ht="18.95" customHeight="1" x14ac:dyDescent="0.25">
      <c r="A615" s="93" t="str">
        <f>IF(DR!$B617="","",DR!$B617)</f>
        <v/>
      </c>
      <c r="B615" s="5" t="str">
        <f>IF(COUNT($A615)=0,"",IF($A615&lt;&gt;DR!$B617,"ERR",DR!J617))</f>
        <v/>
      </c>
      <c r="C615" s="2" t="str">
        <f>IF(COUNT($A615)=0,"",IF(B615="3E","3E",IF(B615="","I",LOOKUP(B615/D$2,{0,0.4,0.45,0.5,0.55,0.6,0.65,0.7,0.75,0.8,1},{"F","D","C","C+","B-","B","B+","A-","A","A+"}))))</f>
        <v/>
      </c>
      <c r="D615" s="99" t="str">
        <f>IF(COUNT($A615)=0,"",IF(B615="","--",IF(B615="3E","3E",LOOKUP(B615/D$2,{0,0.4,0.45,0.5,0.55,0.6,0.65,0.7,0.75,0.8,1},{0,2,2.25,2.5,2.75,3,3.25,3.5,3.75,4}))))</f>
        <v/>
      </c>
      <c r="E615" s="5" t="str">
        <f>IF(COUNT($A615)=0,"",IF($A615&lt;&gt;DR!$B617,"ERR",DR!R617))</f>
        <v/>
      </c>
      <c r="F615" s="2" t="str">
        <f>IF(COUNT($A615)=0,"",IF(E615="3E","3E",IF(E615="","I",LOOKUP(E615/G$2,{0,0.4,0.45,0.5,0.55,0.6,0.65,0.7,0.75,0.8,1},{"F","D","C","C+","B-","B","B+","A-","A","A+"}))))</f>
        <v/>
      </c>
      <c r="G615" s="99" t="str">
        <f>IF(COUNT($A615)=0,"",IF(E615="","--",IF(E615="3E","3E",LOOKUP(E615/G$2,{0,0.4,0.45,0.5,0.55,0.6,0.65,0.7,0.75,0.8,1},{0,2,2.25,2.5,2.75,3,3.25,3.5,3.75,4}))))</f>
        <v/>
      </c>
      <c r="H615" s="5" t="str">
        <f>IF(COUNT($A615)=0,"",IF($A615&lt;&gt;DR!$B617,"ERR",DR!Z617))</f>
        <v/>
      </c>
      <c r="I615" s="2" t="str">
        <f>IF(COUNT($A615)=0,"",IF(H615="3E","3E",IF(H615="","I",LOOKUP(H615/J$2,{0,0.4,0.45,0.5,0.55,0.6,0.65,0.7,0.75,0.8,1},{"F","D","C","C+","B-","B","B+","A-","A","A+"}))))</f>
        <v/>
      </c>
      <c r="J615" s="99" t="str">
        <f>IF(COUNT($A615)=0,"",IF(H615="","--",IF(H615="3E","3E",LOOKUP(H615/J$2,{0,0.4,0.45,0.5,0.55,0.6,0.65,0.7,0.75,0.8,1},{0,2,2.25,2.5,2.75,3,3.25,3.5,3.75,4}))))</f>
        <v/>
      </c>
      <c r="K615" s="5" t="str">
        <f>IF(COUNT($A615)=0,"",IF($A615&lt;&gt;DR!$B617,"ERR",DR!AH617))</f>
        <v/>
      </c>
      <c r="L615" s="2" t="str">
        <f>IF(COUNT($A615)=0,"",IF(K615="3E","3E",IF(K615="","I",LOOKUP(K615/M$2,{0,0.4,0.45,0.5,0.55,0.6,0.65,0.7,0.75,0.8,1},{"F","D","C","C+","B-","B","B+","A-","A","A+"}))))</f>
        <v/>
      </c>
      <c r="M615" s="99" t="str">
        <f>IF(COUNT($A615)=0,"",IF(K615="","--",IF(K615="3E","3E",LOOKUP(K615/M$2,{0,0.4,0.45,0.5,0.55,0.6,0.65,0.7,0.75,0.8,1},{0,2,2.25,2.5,2.75,3,3.25,3.5,3.75,4}))))</f>
        <v/>
      </c>
      <c r="N615" s="5" t="str">
        <f>IF(COUNT($A615)=0,"",IF($A615&lt;&gt;DR!$B617,"ERR",DR!AP617))</f>
        <v/>
      </c>
      <c r="O615" s="2" t="str">
        <f>IF(COUNT($A615)=0,"",IF(N615="3E","3E",IF(N615="","I",LOOKUP(N615/P$2,{0,0.4,0.45,0.5,0.55,0.6,0.65,0.7,0.75,0.8,1},{"F","D","C","C+","B-","B","B+","A-","A","A+"}))))</f>
        <v/>
      </c>
      <c r="P615" s="99" t="str">
        <f>IF(COUNT($A615)=0,"",IF(N615="","--",IF(N615="3E","3E",LOOKUP(N615/P$2,{0,0.4,0.45,0.5,0.55,0.6,0.65,0.7,0.75,0.8,1},{0,2,2.25,2.5,2.75,3,3.25,3.5,3.75,4}))))</f>
        <v/>
      </c>
      <c r="Q615" s="5" t="str">
        <f>IF(COUNT($A615)=0,"",IF($A615&lt;&gt;DR!$B617,"ERR",DR!AX617))</f>
        <v/>
      </c>
      <c r="R615" s="2" t="str">
        <f>IF(COUNT($A615)=0,"",IF(Q615="3E","3E",IF(Q615="","I",LOOKUP(Q615/S$2,{0,0.4,0.45,0.5,0.55,0.6,0.65,0.7,0.75,0.8,1},{"F","D","C","C+","B-","B","B+","A-","A","A+"}))))</f>
        <v/>
      </c>
      <c r="S615" s="99" t="str">
        <f>IF(COUNT($A615)=0,"",IF(Q615="","--",IF(Q615="3E","3E",LOOKUP(Q615/S$2,{0,0.4,0.45,0.5,0.55,0.6,0.65,0.7,0.75,0.8,1},{0,2,2.25,2.5,2.75,3,3.25,3.5,3.75,4}))))</f>
        <v/>
      </c>
      <c r="T615" s="5" t="str">
        <f>IF(OR(COUNT($A615)=0,DR!BZ617=""),"",IF($A615&lt;&gt;DR!$B617,"ERR",DR!BZ617))</f>
        <v/>
      </c>
      <c r="U615" s="2" t="str">
        <f>IF(COUNT($A615)=0,"",IF(T615="3E","3E",IF(T615="","I",LOOKUP(T615/V$2,{0,0.4,0.45,0.5,0.55,0.6,0.65,0.7,0.75,0.8,1},{"F","D","C","C+","B-","B","B+","A-","A","A+"}))))</f>
        <v/>
      </c>
      <c r="V615" s="99" t="str">
        <f>IF(COUNT($A615)=0,"",IF(T615="","--",IF(T615="3E","3E",LOOKUP(T615/V$2,{0,0.4,0.45,0.5,0.55,0.6,0.65,0.7,0.75,0.8,1},{0,2,2.25,2.5,2.75,3,3.25,3.5,3.75,4}))))</f>
        <v/>
      </c>
      <c r="W615" s="5" t="str">
        <f>IF(COUNT($A615)=0,"",IF($A615&lt;&gt;DR!$B617,"ERR",IF(DR!$A617="IM",DR!CL617,DR!CK617)))</f>
        <v/>
      </c>
      <c r="X615" s="2" t="str">
        <f>IF(COUNT($A615)=0,"",IF(W615="3E","3E",IF(W615="","I",LOOKUP(W615/Y$2,{0,0.4,0.45,0.5,0.55,0.6,0.65,0.7,0.75,0.8,1},{"F","D","C","C+","B-","B","B+","A-","A","A+"}))))</f>
        <v/>
      </c>
      <c r="Y615" s="99" t="str">
        <f>IF(COUNT($A615)=0,"",IF(W615="","--",IF(W615="3E","3E",LOOKUP(W615/Y$2,{0,0.4,0.45,0.5,0.55,0.6,0.65,0.7,0.75,0.8,1},{0,2,2.25,2.5,2.75,3,3.25,3.5,3.75,4}))))</f>
        <v/>
      </c>
      <c r="Z615" s="5" t="str">
        <f>IF(COUNT($A615)=0,"",IF($A615&lt;&gt;DR!$B617,"ERR",DR!BF617))</f>
        <v/>
      </c>
      <c r="AA615" s="2" t="str">
        <f>IF(COUNT($A615)=0,"",IF(Z615="3E","3E",IF(Z615="","I",LOOKUP(Z615/AB$2,{0,0.4,0.45,0.5,0.55,0.6,0.65,0.7,0.75,0.8,1},{"F","D","C","C+","B-","B","B+","A-","A","A+"}))))</f>
        <v/>
      </c>
      <c r="AB615" s="99" t="str">
        <f>IF(COUNT($A615)=0,"",IF(Z615="","--",IF(Z615="3E","3E",LOOKUP(Z615/AB$2,{0,0.4,0.45,0.5,0.55,0.6,0.65,0.7,0.75,0.8,1},{0,2,2.25,2.5,2.75,3,3.25,3.5,3.75,4}))))</f>
        <v/>
      </c>
      <c r="AC615" s="5" t="str">
        <f>IF(COUNT($A615)=0,"",IF($A615&lt;&gt;DR!$B617,"ERR",DR!BG617))</f>
        <v/>
      </c>
      <c r="AD615" s="2" t="str">
        <f>IF(COUNT($A615)=0,"",IF(AC615="3E","3E",IF(AC615="","I",LOOKUP(AC615/AE$2,{0,0.4,0.45,0.5,0.55,0.6,0.65,0.7,0.75,0.8,1},{"F","D","C","C+","B-","B","B+","A-","A","A+"}))))</f>
        <v/>
      </c>
      <c r="AE615" s="99" t="str">
        <f>IF(COUNT($A615)=0,"",IF(AC615="","--",IF(AC615="3E","3E",LOOKUP(AC615/AE$2,{0,0.4,0.45,0.5,0.55,0.6,0.65,0.7,0.75,0.8,1},{0,2,2.25,2.5,2.75,3,3.25,3.5,3.75,4}))))</f>
        <v/>
      </c>
      <c r="AF615" s="5" t="str">
        <f>IF(COUNT($A615)=0,"",IF($A615&lt;&gt;DR!$B617,"ERR",DR!BQ617))</f>
        <v/>
      </c>
      <c r="AG615" s="2" t="str">
        <f>IF(COUNT($A615)=0,"",IF(AF615="3E","3E",IF(AF615="","I",LOOKUP(AF615/AH$2,{0,0.4,0.45,0.5,0.55,0.6,0.65,0.7,0.75,0.8,1},{"F","D","C","C+","B-","B","B+","A-","A","A+"}))))</f>
        <v/>
      </c>
      <c r="AH615" s="99" t="str">
        <f>IF(COUNT($A615)=0,"",IF(AF615="","--",IF(AF615="3E","3E",LOOKUP(AF615/AH$2,{0,0.4,0.45,0.5,0.55,0.6,0.65,0.7,0.75,0.8,1},{0,2,2.25,2.5,2.75,3,3.25,3.5,3.75,4}))))</f>
        <v/>
      </c>
      <c r="AI615" s="5" t="str">
        <f>IF(COUNT($A615)=0,"",IF($A615&lt;&gt;DR!$B617,"ERR",DR!BY617))</f>
        <v/>
      </c>
      <c r="AJ615" s="2" t="str">
        <f>IF(COUNT($A615)=0,"",IF(AI615="3E","3E",IF(AI615="","I",LOOKUP(AI615/AK$2,{0,0.4,0.45,0.5,0.55,0.6,0.65,0.7,0.75,0.8,1},{"F","D","C","C+","B-","B","B+","A-","A","A+"}))))</f>
        <v/>
      </c>
      <c r="AK615" s="103" t="str">
        <f>IF(COUNT($A615)=0,"",IF(AI615="","--",IF(AI615="3E","3E",LOOKUP(AI615/AK$2,{0,0.4,0.45,0.5,0.55,0.6,0.65,0.7,0.75,0.8,1},{0,2,2.25,2.5,2.75,3,3.25,3.5,3.75,4}))))</f>
        <v/>
      </c>
      <c r="AL615" s="94" t="str">
        <f>IFERROR(IF(COUNT($A615)=0,"",IF(COUNT(W615)=0,"--",IF(COUNTIF(B615:AK615,"3E")&gt;0,"3E",SUM(IF(D615&gt;=2,D615*$D$3),IF(G615&gt;=2,G615*$G$3),IF(J615&gt;=2,J615*$J$3),IF(M615&gt;=2,M615*$M$3),IF(P615&gt;=2,P615*$P$3),IF(S615&gt;=2,S615*$S$3),IF(V615&gt;=2,V615*$V$3),IF(Y615&gt;=2,Y615*$Y$3),IF(AB615&gt;=2,AB615*$AB$3),IF(AE615&gt;=2,AE615*$AE$3),IF(AH615&gt;=2,AH615*$AH$3),IF(AK615&gt;=2,AK615*$AK$3))))),"")</f>
        <v/>
      </c>
      <c r="AM615" s="4" t="str">
        <f>IF(COUNT($A615)=0,"",IF(COUNT(W615)=0,"--",IF(COUNTIF(B615:Y615,"3E")&gt;0,"3E",TRUNC(SUM(IF(N(D615)&gt;=2,D$3*D615,0),IF(N(G615)&gt;=2,G$3*G615,0),IF(N(J615)&gt;=2,J$3*J615,0),IF(N(M615)&gt;=2,M$3*M615,0),IF(N(P615)&gt;=2,P$3*P615,0),IF(N(S615)&gt;=2,S$3*S615,0),IF(N(AB615)&gt;=2,AB$3*AB615,0),IF(N(AE615)&gt;=2,AE$3*AE615,0),IF(N(AH615)&gt;=2,AH$3*AH615,0),IF(N(V615)&gt;=2,V$3*V615,0),IF(N(Y615)&gt;=2,Y$3*Y615,0))/TCP,3))))</f>
        <v/>
      </c>
      <c r="AN615" s="2" t="str">
        <f>IFERROR(IF(COUNT($A615)=0,"",IF(COUNT(W615)=0,"--",IF(COUNTIF(B615:AK615,"3E")&gt;0,"3E",SUM(IF(D615&gt;=2,$D$3),IF(G615&gt;=2,$G$3),IF(J615&gt;=2,$J$3),IF(M615&gt;=2,$M$3),IF(P615&gt;=2,$P$3),IF(S615&gt;=2,$S$3),IF(V615&gt;=2,$V$3),IF(Y615&gt;=2,$Y$3),IF(AB615&gt;=2,$AB$3),IF(AE615&gt;=2,$AE$3),IF(AH615&gt;=2,$AH$3),IF(AK615&gt;=2,$AK$3))))),"")</f>
        <v/>
      </c>
      <c r="AO615" s="2" t="str">
        <f>IF(AM615="3E","3E",IF(COUNT($A615)=0,"",IF(COUNT(AK615)=0,"I",LOOKUP(AM615,{0,2,2.25,2.5,2.75,3,3.25,3.5,3.75,4},{"F","D","C","C+","B-","B","B+","A-","A","A+"}))))</f>
        <v/>
      </c>
      <c r="AP615" s="2" t="str">
        <f>IF(AM615="3E","3E",IF(OR(COUNT($A615)=0,COUNT(W615)=0),"",IF(AND(Y615&gt;=2,AM615&gt;=2,AN615&gt;=28),"PASS","FAIL")))</f>
        <v/>
      </c>
      <c r="AQ615" s="2" t="str">
        <f>IF(COUNT($A615)=0,"",IF(AP615="3E","3E",IF(AP615="PASS",CONCATENATE(IF(N(D615)&lt;2,"411F,",""),IF(N(G615)&lt;2,"412F,",""),IF(N(J615)&lt;2,"413F,",""),IF(N(M615)&lt;2,"421F,",""),IF(N(P615)&lt;2,"422F,",""),IF(N(S615)&lt;2,"423F,",""),IF(N(AB615)&lt;2,"431F,",""),IF(N(AE615)&lt;2,"432F,",""),IF(N(AH615)&lt;2,"433F,","")),"")))</f>
        <v/>
      </c>
      <c r="AR615" s="6" t="str">
        <f t="shared" si="10"/>
        <v/>
      </c>
    </row>
    <row r="616" spans="1:44" ht="18.95" customHeight="1" x14ac:dyDescent="0.25">
      <c r="A616" s="93" t="str">
        <f>IF(DR!$B618="","",DR!$B618)</f>
        <v/>
      </c>
      <c r="B616" s="5" t="str">
        <f>IF(COUNT($A616)=0,"",IF($A616&lt;&gt;DR!$B618,"ERR",DR!J618))</f>
        <v/>
      </c>
      <c r="C616" s="2" t="str">
        <f>IF(COUNT($A616)=0,"",IF(B616="3E","3E",IF(B616="","I",LOOKUP(B616/D$2,{0,0.4,0.45,0.5,0.55,0.6,0.65,0.7,0.75,0.8,1},{"F","D","C","C+","B-","B","B+","A-","A","A+"}))))</f>
        <v/>
      </c>
      <c r="D616" s="99" t="str">
        <f>IF(COUNT($A616)=0,"",IF(B616="","--",IF(B616="3E","3E",LOOKUP(B616/D$2,{0,0.4,0.45,0.5,0.55,0.6,0.65,0.7,0.75,0.8,1},{0,2,2.25,2.5,2.75,3,3.25,3.5,3.75,4}))))</f>
        <v/>
      </c>
      <c r="E616" s="5" t="str">
        <f>IF(COUNT($A616)=0,"",IF($A616&lt;&gt;DR!$B618,"ERR",DR!R618))</f>
        <v/>
      </c>
      <c r="F616" s="2" t="str">
        <f>IF(COUNT($A616)=0,"",IF(E616="3E","3E",IF(E616="","I",LOOKUP(E616/G$2,{0,0.4,0.45,0.5,0.55,0.6,0.65,0.7,0.75,0.8,1},{"F","D","C","C+","B-","B","B+","A-","A","A+"}))))</f>
        <v/>
      </c>
      <c r="G616" s="99" t="str">
        <f>IF(COUNT($A616)=0,"",IF(E616="","--",IF(E616="3E","3E",LOOKUP(E616/G$2,{0,0.4,0.45,0.5,0.55,0.6,0.65,0.7,0.75,0.8,1},{0,2,2.25,2.5,2.75,3,3.25,3.5,3.75,4}))))</f>
        <v/>
      </c>
      <c r="H616" s="5" t="str">
        <f>IF(COUNT($A616)=0,"",IF($A616&lt;&gt;DR!$B618,"ERR",DR!Z618))</f>
        <v/>
      </c>
      <c r="I616" s="2" t="str">
        <f>IF(COUNT($A616)=0,"",IF(H616="3E","3E",IF(H616="","I",LOOKUP(H616/J$2,{0,0.4,0.45,0.5,0.55,0.6,0.65,0.7,0.75,0.8,1},{"F","D","C","C+","B-","B","B+","A-","A","A+"}))))</f>
        <v/>
      </c>
      <c r="J616" s="99" t="str">
        <f>IF(COUNT($A616)=0,"",IF(H616="","--",IF(H616="3E","3E",LOOKUP(H616/J$2,{0,0.4,0.45,0.5,0.55,0.6,0.65,0.7,0.75,0.8,1},{0,2,2.25,2.5,2.75,3,3.25,3.5,3.75,4}))))</f>
        <v/>
      </c>
      <c r="K616" s="5" t="str">
        <f>IF(COUNT($A616)=0,"",IF($A616&lt;&gt;DR!$B618,"ERR",DR!AH618))</f>
        <v/>
      </c>
      <c r="L616" s="2" t="str">
        <f>IF(COUNT($A616)=0,"",IF(K616="3E","3E",IF(K616="","I",LOOKUP(K616/M$2,{0,0.4,0.45,0.5,0.55,0.6,0.65,0.7,0.75,0.8,1},{"F","D","C","C+","B-","B","B+","A-","A","A+"}))))</f>
        <v/>
      </c>
      <c r="M616" s="99" t="str">
        <f>IF(COUNT($A616)=0,"",IF(K616="","--",IF(K616="3E","3E",LOOKUP(K616/M$2,{0,0.4,0.45,0.5,0.55,0.6,0.65,0.7,0.75,0.8,1},{0,2,2.25,2.5,2.75,3,3.25,3.5,3.75,4}))))</f>
        <v/>
      </c>
      <c r="N616" s="5" t="str">
        <f>IF(COUNT($A616)=0,"",IF($A616&lt;&gt;DR!$B618,"ERR",DR!AP618))</f>
        <v/>
      </c>
      <c r="O616" s="2" t="str">
        <f>IF(COUNT($A616)=0,"",IF(N616="3E","3E",IF(N616="","I",LOOKUP(N616/P$2,{0,0.4,0.45,0.5,0.55,0.6,0.65,0.7,0.75,0.8,1},{"F","D","C","C+","B-","B","B+","A-","A","A+"}))))</f>
        <v/>
      </c>
      <c r="P616" s="99" t="str">
        <f>IF(COUNT($A616)=0,"",IF(N616="","--",IF(N616="3E","3E",LOOKUP(N616/P$2,{0,0.4,0.45,0.5,0.55,0.6,0.65,0.7,0.75,0.8,1},{0,2,2.25,2.5,2.75,3,3.25,3.5,3.75,4}))))</f>
        <v/>
      </c>
      <c r="Q616" s="5" t="str">
        <f>IF(COUNT($A616)=0,"",IF($A616&lt;&gt;DR!$B618,"ERR",DR!AX618))</f>
        <v/>
      </c>
      <c r="R616" s="2" t="str">
        <f>IF(COUNT($A616)=0,"",IF(Q616="3E","3E",IF(Q616="","I",LOOKUP(Q616/S$2,{0,0.4,0.45,0.5,0.55,0.6,0.65,0.7,0.75,0.8,1},{"F","D","C","C+","B-","B","B+","A-","A","A+"}))))</f>
        <v/>
      </c>
      <c r="S616" s="99" t="str">
        <f>IF(COUNT($A616)=0,"",IF(Q616="","--",IF(Q616="3E","3E",LOOKUP(Q616/S$2,{0,0.4,0.45,0.5,0.55,0.6,0.65,0.7,0.75,0.8,1},{0,2,2.25,2.5,2.75,3,3.25,3.5,3.75,4}))))</f>
        <v/>
      </c>
      <c r="T616" s="5" t="str">
        <f>IF(OR(COUNT($A616)=0,DR!BZ618=""),"",IF($A616&lt;&gt;DR!$B618,"ERR",DR!BZ618))</f>
        <v/>
      </c>
      <c r="U616" s="2" t="str">
        <f>IF(COUNT($A616)=0,"",IF(T616="3E","3E",IF(T616="","I",LOOKUP(T616/V$2,{0,0.4,0.45,0.5,0.55,0.6,0.65,0.7,0.75,0.8,1},{"F","D","C","C+","B-","B","B+","A-","A","A+"}))))</f>
        <v/>
      </c>
      <c r="V616" s="99" t="str">
        <f>IF(COUNT($A616)=0,"",IF(T616="","--",IF(T616="3E","3E",LOOKUP(T616/V$2,{0,0.4,0.45,0.5,0.55,0.6,0.65,0.7,0.75,0.8,1},{0,2,2.25,2.5,2.75,3,3.25,3.5,3.75,4}))))</f>
        <v/>
      </c>
      <c r="W616" s="5" t="str">
        <f>IF(COUNT($A616)=0,"",IF($A616&lt;&gt;DR!$B618,"ERR",IF(DR!$A618="IM",DR!CL618,DR!CK618)))</f>
        <v/>
      </c>
      <c r="X616" s="2" t="str">
        <f>IF(COUNT($A616)=0,"",IF(W616="3E","3E",IF(W616="","I",LOOKUP(W616/Y$2,{0,0.4,0.45,0.5,0.55,0.6,0.65,0.7,0.75,0.8,1},{"F","D","C","C+","B-","B","B+","A-","A","A+"}))))</f>
        <v/>
      </c>
      <c r="Y616" s="99" t="str">
        <f>IF(COUNT($A616)=0,"",IF(W616="","--",IF(W616="3E","3E",LOOKUP(W616/Y$2,{0,0.4,0.45,0.5,0.55,0.6,0.65,0.7,0.75,0.8,1},{0,2,2.25,2.5,2.75,3,3.25,3.5,3.75,4}))))</f>
        <v/>
      </c>
      <c r="Z616" s="5" t="str">
        <f>IF(COUNT($A616)=0,"",IF($A616&lt;&gt;DR!$B618,"ERR",DR!BF618))</f>
        <v/>
      </c>
      <c r="AA616" s="2" t="str">
        <f>IF(COUNT($A616)=0,"",IF(Z616="3E","3E",IF(Z616="","I",LOOKUP(Z616/AB$2,{0,0.4,0.45,0.5,0.55,0.6,0.65,0.7,0.75,0.8,1},{"F","D","C","C+","B-","B","B+","A-","A","A+"}))))</f>
        <v/>
      </c>
      <c r="AB616" s="99" t="str">
        <f>IF(COUNT($A616)=0,"",IF(Z616="","--",IF(Z616="3E","3E",LOOKUP(Z616/AB$2,{0,0.4,0.45,0.5,0.55,0.6,0.65,0.7,0.75,0.8,1},{0,2,2.25,2.5,2.75,3,3.25,3.5,3.75,4}))))</f>
        <v/>
      </c>
      <c r="AC616" s="5" t="str">
        <f>IF(COUNT($A616)=0,"",IF($A616&lt;&gt;DR!$B618,"ERR",DR!BG618))</f>
        <v/>
      </c>
      <c r="AD616" s="2" t="str">
        <f>IF(COUNT($A616)=0,"",IF(AC616="3E","3E",IF(AC616="","I",LOOKUP(AC616/AE$2,{0,0.4,0.45,0.5,0.55,0.6,0.65,0.7,0.75,0.8,1},{"F","D","C","C+","B-","B","B+","A-","A","A+"}))))</f>
        <v/>
      </c>
      <c r="AE616" s="99" t="str">
        <f>IF(COUNT($A616)=0,"",IF(AC616="","--",IF(AC616="3E","3E",LOOKUP(AC616/AE$2,{0,0.4,0.45,0.5,0.55,0.6,0.65,0.7,0.75,0.8,1},{0,2,2.25,2.5,2.75,3,3.25,3.5,3.75,4}))))</f>
        <v/>
      </c>
      <c r="AF616" s="5" t="str">
        <f>IF(COUNT($A616)=0,"",IF($A616&lt;&gt;DR!$B618,"ERR",DR!BQ618))</f>
        <v/>
      </c>
      <c r="AG616" s="2" t="str">
        <f>IF(COUNT($A616)=0,"",IF(AF616="3E","3E",IF(AF616="","I",LOOKUP(AF616/AH$2,{0,0.4,0.45,0.5,0.55,0.6,0.65,0.7,0.75,0.8,1},{"F","D","C","C+","B-","B","B+","A-","A","A+"}))))</f>
        <v/>
      </c>
      <c r="AH616" s="99" t="str">
        <f>IF(COUNT($A616)=0,"",IF(AF616="","--",IF(AF616="3E","3E",LOOKUP(AF616/AH$2,{0,0.4,0.45,0.5,0.55,0.6,0.65,0.7,0.75,0.8,1},{0,2,2.25,2.5,2.75,3,3.25,3.5,3.75,4}))))</f>
        <v/>
      </c>
      <c r="AI616" s="5" t="str">
        <f>IF(COUNT($A616)=0,"",IF($A616&lt;&gt;DR!$B618,"ERR",DR!BY618))</f>
        <v/>
      </c>
      <c r="AJ616" s="2" t="str">
        <f>IF(COUNT($A616)=0,"",IF(AI616="3E","3E",IF(AI616="","I",LOOKUP(AI616/AK$2,{0,0.4,0.45,0.5,0.55,0.6,0.65,0.7,0.75,0.8,1},{"F","D","C","C+","B-","B","B+","A-","A","A+"}))))</f>
        <v/>
      </c>
      <c r="AK616" s="103" t="str">
        <f>IF(COUNT($A616)=0,"",IF(AI616="","--",IF(AI616="3E","3E",LOOKUP(AI616/AK$2,{0,0.4,0.45,0.5,0.55,0.6,0.65,0.7,0.75,0.8,1},{0,2,2.25,2.5,2.75,3,3.25,3.5,3.75,4}))))</f>
        <v/>
      </c>
      <c r="AL616" s="94" t="str">
        <f>IFERROR(IF(COUNT($A616)=0,"",IF(COUNT(W616)=0,"--",IF(COUNTIF(B616:AK616,"3E")&gt;0,"3E",SUM(IF(D616&gt;=2,D616*$D$3),IF(G616&gt;=2,G616*$G$3),IF(J616&gt;=2,J616*$J$3),IF(M616&gt;=2,M616*$M$3),IF(P616&gt;=2,P616*$P$3),IF(S616&gt;=2,S616*$S$3),IF(V616&gt;=2,V616*$V$3),IF(Y616&gt;=2,Y616*$Y$3),IF(AB616&gt;=2,AB616*$AB$3),IF(AE616&gt;=2,AE616*$AE$3),IF(AH616&gt;=2,AH616*$AH$3),IF(AK616&gt;=2,AK616*$AK$3))))),"")</f>
        <v/>
      </c>
      <c r="AM616" s="4" t="str">
        <f>IF(COUNT($A616)=0,"",IF(COUNT(W616)=0,"--",IF(COUNTIF(B616:Y616,"3E")&gt;0,"3E",TRUNC(SUM(IF(N(D616)&gt;=2,D$3*D616,0),IF(N(G616)&gt;=2,G$3*G616,0),IF(N(J616)&gt;=2,J$3*J616,0),IF(N(M616)&gt;=2,M$3*M616,0),IF(N(P616)&gt;=2,P$3*P616,0),IF(N(S616)&gt;=2,S$3*S616,0),IF(N(AB616)&gt;=2,AB$3*AB616,0),IF(N(AE616)&gt;=2,AE$3*AE616,0),IF(N(AH616)&gt;=2,AH$3*AH616,0),IF(N(V616)&gt;=2,V$3*V616,0),IF(N(Y616)&gt;=2,Y$3*Y616,0))/TCP,3))))</f>
        <v/>
      </c>
      <c r="AN616" s="2" t="str">
        <f>IFERROR(IF(COUNT($A616)=0,"",IF(COUNT(W616)=0,"--",IF(COUNTIF(B616:AK616,"3E")&gt;0,"3E",SUM(IF(D616&gt;=2,$D$3),IF(G616&gt;=2,$G$3),IF(J616&gt;=2,$J$3),IF(M616&gt;=2,$M$3),IF(P616&gt;=2,$P$3),IF(S616&gt;=2,$S$3),IF(V616&gt;=2,$V$3),IF(Y616&gt;=2,$Y$3),IF(AB616&gt;=2,$AB$3),IF(AE616&gt;=2,$AE$3),IF(AH616&gt;=2,$AH$3),IF(AK616&gt;=2,$AK$3))))),"")</f>
        <v/>
      </c>
      <c r="AO616" s="2" t="str">
        <f>IF(AM616="3E","3E",IF(COUNT($A616)=0,"",IF(COUNT(AK616)=0,"I",LOOKUP(AM616,{0,2,2.25,2.5,2.75,3,3.25,3.5,3.75,4},{"F","D","C","C+","B-","B","B+","A-","A","A+"}))))</f>
        <v/>
      </c>
      <c r="AP616" s="2" t="str">
        <f>IF(AM616="3E","3E",IF(OR(COUNT($A616)=0,COUNT(W616)=0),"",IF(AND(Y616&gt;=2,AM616&gt;=2,AN616&gt;=28),"PASS","FAIL")))</f>
        <v/>
      </c>
      <c r="AQ616" s="2" t="str">
        <f>IF(COUNT($A616)=0,"",IF(AP616="3E","3E",IF(AP616="PASS",CONCATENATE(IF(N(D616)&lt;2,"411F,",""),IF(N(G616)&lt;2,"412F,",""),IF(N(J616)&lt;2,"413F,",""),IF(N(M616)&lt;2,"421F,",""),IF(N(P616)&lt;2,"422F,",""),IF(N(S616)&lt;2,"423F,",""),IF(N(AB616)&lt;2,"431F,",""),IF(N(AE616)&lt;2,"432F,",""),IF(N(AH616)&lt;2,"433F,","")),"")))</f>
        <v/>
      </c>
      <c r="AR616" s="6" t="str">
        <f t="shared" si="10"/>
        <v/>
      </c>
    </row>
    <row r="617" spans="1:44" ht="18.95" customHeight="1" x14ac:dyDescent="0.25">
      <c r="A617" s="93" t="str">
        <f>IF(DR!$B619="","",DR!$B619)</f>
        <v/>
      </c>
      <c r="B617" s="5" t="str">
        <f>IF(COUNT($A617)=0,"",IF($A617&lt;&gt;DR!$B619,"ERR",DR!J619))</f>
        <v/>
      </c>
      <c r="C617" s="2" t="str">
        <f>IF(COUNT($A617)=0,"",IF(B617="3E","3E",IF(B617="","I",LOOKUP(B617/D$2,{0,0.4,0.45,0.5,0.55,0.6,0.65,0.7,0.75,0.8,1},{"F","D","C","C+","B-","B","B+","A-","A","A+"}))))</f>
        <v/>
      </c>
      <c r="D617" s="99" t="str">
        <f>IF(COUNT($A617)=0,"",IF(B617="","--",IF(B617="3E","3E",LOOKUP(B617/D$2,{0,0.4,0.45,0.5,0.55,0.6,0.65,0.7,0.75,0.8,1},{0,2,2.25,2.5,2.75,3,3.25,3.5,3.75,4}))))</f>
        <v/>
      </c>
      <c r="E617" s="5" t="str">
        <f>IF(COUNT($A617)=0,"",IF($A617&lt;&gt;DR!$B619,"ERR",DR!R619))</f>
        <v/>
      </c>
      <c r="F617" s="2" t="str">
        <f>IF(COUNT($A617)=0,"",IF(E617="3E","3E",IF(E617="","I",LOOKUP(E617/G$2,{0,0.4,0.45,0.5,0.55,0.6,0.65,0.7,0.75,0.8,1},{"F","D","C","C+","B-","B","B+","A-","A","A+"}))))</f>
        <v/>
      </c>
      <c r="G617" s="99" t="str">
        <f>IF(COUNT($A617)=0,"",IF(E617="","--",IF(E617="3E","3E",LOOKUP(E617/G$2,{0,0.4,0.45,0.5,0.55,0.6,0.65,0.7,0.75,0.8,1},{0,2,2.25,2.5,2.75,3,3.25,3.5,3.75,4}))))</f>
        <v/>
      </c>
      <c r="H617" s="5" t="str">
        <f>IF(COUNT($A617)=0,"",IF($A617&lt;&gt;DR!$B619,"ERR",DR!Z619))</f>
        <v/>
      </c>
      <c r="I617" s="2" t="str">
        <f>IF(COUNT($A617)=0,"",IF(H617="3E","3E",IF(H617="","I",LOOKUP(H617/J$2,{0,0.4,0.45,0.5,0.55,0.6,0.65,0.7,0.75,0.8,1},{"F","D","C","C+","B-","B","B+","A-","A","A+"}))))</f>
        <v/>
      </c>
      <c r="J617" s="99" t="str">
        <f>IF(COUNT($A617)=0,"",IF(H617="","--",IF(H617="3E","3E",LOOKUP(H617/J$2,{0,0.4,0.45,0.5,0.55,0.6,0.65,0.7,0.75,0.8,1},{0,2,2.25,2.5,2.75,3,3.25,3.5,3.75,4}))))</f>
        <v/>
      </c>
      <c r="K617" s="5" t="str">
        <f>IF(COUNT($A617)=0,"",IF($A617&lt;&gt;DR!$B619,"ERR",DR!AH619))</f>
        <v/>
      </c>
      <c r="L617" s="2" t="str">
        <f>IF(COUNT($A617)=0,"",IF(K617="3E","3E",IF(K617="","I",LOOKUP(K617/M$2,{0,0.4,0.45,0.5,0.55,0.6,0.65,0.7,0.75,0.8,1},{"F","D","C","C+","B-","B","B+","A-","A","A+"}))))</f>
        <v/>
      </c>
      <c r="M617" s="99" t="str">
        <f>IF(COUNT($A617)=0,"",IF(K617="","--",IF(K617="3E","3E",LOOKUP(K617/M$2,{0,0.4,0.45,0.5,0.55,0.6,0.65,0.7,0.75,0.8,1},{0,2,2.25,2.5,2.75,3,3.25,3.5,3.75,4}))))</f>
        <v/>
      </c>
      <c r="N617" s="5" t="str">
        <f>IF(COUNT($A617)=0,"",IF($A617&lt;&gt;DR!$B619,"ERR",DR!AP619))</f>
        <v/>
      </c>
      <c r="O617" s="2" t="str">
        <f>IF(COUNT($A617)=0,"",IF(N617="3E","3E",IF(N617="","I",LOOKUP(N617/P$2,{0,0.4,0.45,0.5,0.55,0.6,0.65,0.7,0.75,0.8,1},{"F","D","C","C+","B-","B","B+","A-","A","A+"}))))</f>
        <v/>
      </c>
      <c r="P617" s="99" t="str">
        <f>IF(COUNT($A617)=0,"",IF(N617="","--",IF(N617="3E","3E",LOOKUP(N617/P$2,{0,0.4,0.45,0.5,0.55,0.6,0.65,0.7,0.75,0.8,1},{0,2,2.25,2.5,2.75,3,3.25,3.5,3.75,4}))))</f>
        <v/>
      </c>
      <c r="Q617" s="5" t="str">
        <f>IF(COUNT($A617)=0,"",IF($A617&lt;&gt;DR!$B619,"ERR",DR!AX619))</f>
        <v/>
      </c>
      <c r="R617" s="2" t="str">
        <f>IF(COUNT($A617)=0,"",IF(Q617="3E","3E",IF(Q617="","I",LOOKUP(Q617/S$2,{0,0.4,0.45,0.5,0.55,0.6,0.65,0.7,0.75,0.8,1},{"F","D","C","C+","B-","B","B+","A-","A","A+"}))))</f>
        <v/>
      </c>
      <c r="S617" s="99" t="str">
        <f>IF(COUNT($A617)=0,"",IF(Q617="","--",IF(Q617="3E","3E",LOOKUP(Q617/S$2,{0,0.4,0.45,0.5,0.55,0.6,0.65,0.7,0.75,0.8,1},{0,2,2.25,2.5,2.75,3,3.25,3.5,3.75,4}))))</f>
        <v/>
      </c>
      <c r="T617" s="5" t="str">
        <f>IF(OR(COUNT($A617)=0,DR!BZ619=""),"",IF($A617&lt;&gt;DR!$B619,"ERR",DR!BZ619))</f>
        <v/>
      </c>
      <c r="U617" s="2" t="str">
        <f>IF(COUNT($A617)=0,"",IF(T617="3E","3E",IF(T617="","I",LOOKUP(T617/V$2,{0,0.4,0.45,0.5,0.55,0.6,0.65,0.7,0.75,0.8,1},{"F","D","C","C+","B-","B","B+","A-","A","A+"}))))</f>
        <v/>
      </c>
      <c r="V617" s="99" t="str">
        <f>IF(COUNT($A617)=0,"",IF(T617="","--",IF(T617="3E","3E",LOOKUP(T617/V$2,{0,0.4,0.45,0.5,0.55,0.6,0.65,0.7,0.75,0.8,1},{0,2,2.25,2.5,2.75,3,3.25,3.5,3.75,4}))))</f>
        <v/>
      </c>
      <c r="W617" s="5" t="str">
        <f>IF(COUNT($A617)=0,"",IF($A617&lt;&gt;DR!$B619,"ERR",IF(DR!$A619="IM",DR!CL619,DR!CK619)))</f>
        <v/>
      </c>
      <c r="X617" s="2" t="str">
        <f>IF(COUNT($A617)=0,"",IF(W617="3E","3E",IF(W617="","I",LOOKUP(W617/Y$2,{0,0.4,0.45,0.5,0.55,0.6,0.65,0.7,0.75,0.8,1},{"F","D","C","C+","B-","B","B+","A-","A","A+"}))))</f>
        <v/>
      </c>
      <c r="Y617" s="99" t="str">
        <f>IF(COUNT($A617)=0,"",IF(W617="","--",IF(W617="3E","3E",LOOKUP(W617/Y$2,{0,0.4,0.45,0.5,0.55,0.6,0.65,0.7,0.75,0.8,1},{0,2,2.25,2.5,2.75,3,3.25,3.5,3.75,4}))))</f>
        <v/>
      </c>
      <c r="Z617" s="5" t="str">
        <f>IF(COUNT($A617)=0,"",IF($A617&lt;&gt;DR!$B619,"ERR",DR!BF619))</f>
        <v/>
      </c>
      <c r="AA617" s="2" t="str">
        <f>IF(COUNT($A617)=0,"",IF(Z617="3E","3E",IF(Z617="","I",LOOKUP(Z617/AB$2,{0,0.4,0.45,0.5,0.55,0.6,0.65,0.7,0.75,0.8,1},{"F","D","C","C+","B-","B","B+","A-","A","A+"}))))</f>
        <v/>
      </c>
      <c r="AB617" s="99" t="str">
        <f>IF(COUNT($A617)=0,"",IF(Z617="","--",IF(Z617="3E","3E",LOOKUP(Z617/AB$2,{0,0.4,0.45,0.5,0.55,0.6,0.65,0.7,0.75,0.8,1},{0,2,2.25,2.5,2.75,3,3.25,3.5,3.75,4}))))</f>
        <v/>
      </c>
      <c r="AC617" s="5" t="str">
        <f>IF(COUNT($A617)=0,"",IF($A617&lt;&gt;DR!$B619,"ERR",DR!BG619))</f>
        <v/>
      </c>
      <c r="AD617" s="2" t="str">
        <f>IF(COUNT($A617)=0,"",IF(AC617="3E","3E",IF(AC617="","I",LOOKUP(AC617/AE$2,{0,0.4,0.45,0.5,0.55,0.6,0.65,0.7,0.75,0.8,1},{"F","D","C","C+","B-","B","B+","A-","A","A+"}))))</f>
        <v/>
      </c>
      <c r="AE617" s="99" t="str">
        <f>IF(COUNT($A617)=0,"",IF(AC617="","--",IF(AC617="3E","3E",LOOKUP(AC617/AE$2,{0,0.4,0.45,0.5,0.55,0.6,0.65,0.7,0.75,0.8,1},{0,2,2.25,2.5,2.75,3,3.25,3.5,3.75,4}))))</f>
        <v/>
      </c>
      <c r="AF617" s="5" t="str">
        <f>IF(COUNT($A617)=0,"",IF($A617&lt;&gt;DR!$B619,"ERR",DR!BQ619))</f>
        <v/>
      </c>
      <c r="AG617" s="2" t="str">
        <f>IF(COUNT($A617)=0,"",IF(AF617="3E","3E",IF(AF617="","I",LOOKUP(AF617/AH$2,{0,0.4,0.45,0.5,0.55,0.6,0.65,0.7,0.75,0.8,1},{"F","D","C","C+","B-","B","B+","A-","A","A+"}))))</f>
        <v/>
      </c>
      <c r="AH617" s="99" t="str">
        <f>IF(COUNT($A617)=0,"",IF(AF617="","--",IF(AF617="3E","3E",LOOKUP(AF617/AH$2,{0,0.4,0.45,0.5,0.55,0.6,0.65,0.7,0.75,0.8,1},{0,2,2.25,2.5,2.75,3,3.25,3.5,3.75,4}))))</f>
        <v/>
      </c>
      <c r="AI617" s="5" t="str">
        <f>IF(COUNT($A617)=0,"",IF($A617&lt;&gt;DR!$B619,"ERR",DR!BY619))</f>
        <v/>
      </c>
      <c r="AJ617" s="2" t="str">
        <f>IF(COUNT($A617)=0,"",IF(AI617="3E","3E",IF(AI617="","I",LOOKUP(AI617/AK$2,{0,0.4,0.45,0.5,0.55,0.6,0.65,0.7,0.75,0.8,1},{"F","D","C","C+","B-","B","B+","A-","A","A+"}))))</f>
        <v/>
      </c>
      <c r="AK617" s="103" t="str">
        <f>IF(COUNT($A617)=0,"",IF(AI617="","--",IF(AI617="3E","3E",LOOKUP(AI617/AK$2,{0,0.4,0.45,0.5,0.55,0.6,0.65,0.7,0.75,0.8,1},{0,2,2.25,2.5,2.75,3,3.25,3.5,3.75,4}))))</f>
        <v/>
      </c>
      <c r="AL617" s="94" t="str">
        <f>IFERROR(IF(COUNT($A617)=0,"",IF(COUNT(W617)=0,"--",IF(COUNTIF(B617:AK617,"3E")&gt;0,"3E",SUM(IF(D617&gt;=2,D617*$D$3),IF(G617&gt;=2,G617*$G$3),IF(J617&gt;=2,J617*$J$3),IF(M617&gt;=2,M617*$M$3),IF(P617&gt;=2,P617*$P$3),IF(S617&gt;=2,S617*$S$3),IF(V617&gt;=2,V617*$V$3),IF(Y617&gt;=2,Y617*$Y$3),IF(AB617&gt;=2,AB617*$AB$3),IF(AE617&gt;=2,AE617*$AE$3),IF(AH617&gt;=2,AH617*$AH$3),IF(AK617&gt;=2,AK617*$AK$3))))),"")</f>
        <v/>
      </c>
      <c r="AM617" s="4" t="str">
        <f>IF(COUNT($A617)=0,"",IF(COUNT(W617)=0,"--",IF(COUNTIF(B617:Y617,"3E")&gt;0,"3E",TRUNC(SUM(IF(N(D617)&gt;=2,D$3*D617,0),IF(N(G617)&gt;=2,G$3*G617,0),IF(N(J617)&gt;=2,J$3*J617,0),IF(N(M617)&gt;=2,M$3*M617,0),IF(N(P617)&gt;=2,P$3*P617,0),IF(N(S617)&gt;=2,S$3*S617,0),IF(N(AB617)&gt;=2,AB$3*AB617,0),IF(N(AE617)&gt;=2,AE$3*AE617,0),IF(N(AH617)&gt;=2,AH$3*AH617,0),IF(N(V617)&gt;=2,V$3*V617,0),IF(N(Y617)&gt;=2,Y$3*Y617,0))/TCP,3))))</f>
        <v/>
      </c>
      <c r="AN617" s="2" t="str">
        <f>IFERROR(IF(COUNT($A617)=0,"",IF(COUNT(W617)=0,"--",IF(COUNTIF(B617:AK617,"3E")&gt;0,"3E",SUM(IF(D617&gt;=2,$D$3),IF(G617&gt;=2,$G$3),IF(J617&gt;=2,$J$3),IF(M617&gt;=2,$M$3),IF(P617&gt;=2,$P$3),IF(S617&gt;=2,$S$3),IF(V617&gt;=2,$V$3),IF(Y617&gt;=2,$Y$3),IF(AB617&gt;=2,$AB$3),IF(AE617&gt;=2,$AE$3),IF(AH617&gt;=2,$AH$3),IF(AK617&gt;=2,$AK$3))))),"")</f>
        <v/>
      </c>
      <c r="AO617" s="2" t="str">
        <f>IF(AM617="3E","3E",IF(COUNT($A617)=0,"",IF(COUNT(AK617)=0,"I",LOOKUP(AM617,{0,2,2.25,2.5,2.75,3,3.25,3.5,3.75,4},{"F","D","C","C+","B-","B","B+","A-","A","A+"}))))</f>
        <v/>
      </c>
      <c r="AP617" s="2" t="str">
        <f>IF(AM617="3E","3E",IF(OR(COUNT($A617)=0,COUNT(W617)=0),"",IF(AND(Y617&gt;=2,AM617&gt;=2,AN617&gt;=28),"PASS","FAIL")))</f>
        <v/>
      </c>
      <c r="AQ617" s="2" t="str">
        <f>IF(COUNT($A617)=0,"",IF(AP617="3E","3E",IF(AP617="PASS",CONCATENATE(IF(N(D617)&lt;2,"411F,",""),IF(N(G617)&lt;2,"412F,",""),IF(N(J617)&lt;2,"413F,",""),IF(N(M617)&lt;2,"421F,",""),IF(N(P617)&lt;2,"422F,",""),IF(N(S617)&lt;2,"423F,",""),IF(N(AB617)&lt;2,"431F,",""),IF(N(AE617)&lt;2,"432F,",""),IF(N(AH617)&lt;2,"433F,","")),"")))</f>
        <v/>
      </c>
      <c r="AR617" s="6" t="str">
        <f t="shared" si="10"/>
        <v/>
      </c>
    </row>
    <row r="618" spans="1:44" ht="18.95" customHeight="1" x14ac:dyDescent="0.25">
      <c r="A618" s="93" t="str">
        <f>IF(DR!$B620="","",DR!$B620)</f>
        <v/>
      </c>
      <c r="B618" s="5" t="str">
        <f>IF(COUNT($A618)=0,"",IF($A618&lt;&gt;DR!$B620,"ERR",DR!J620))</f>
        <v/>
      </c>
      <c r="C618" s="2" t="str">
        <f>IF(COUNT($A618)=0,"",IF(B618="3E","3E",IF(B618="","I",LOOKUP(B618/D$2,{0,0.4,0.45,0.5,0.55,0.6,0.65,0.7,0.75,0.8,1},{"F","D","C","C+","B-","B","B+","A-","A","A+"}))))</f>
        <v/>
      </c>
      <c r="D618" s="99" t="str">
        <f>IF(COUNT($A618)=0,"",IF(B618="","--",IF(B618="3E","3E",LOOKUP(B618/D$2,{0,0.4,0.45,0.5,0.55,0.6,0.65,0.7,0.75,0.8,1},{0,2,2.25,2.5,2.75,3,3.25,3.5,3.75,4}))))</f>
        <v/>
      </c>
      <c r="E618" s="5" t="str">
        <f>IF(COUNT($A618)=0,"",IF($A618&lt;&gt;DR!$B620,"ERR",DR!R620))</f>
        <v/>
      </c>
      <c r="F618" s="2" t="str">
        <f>IF(COUNT($A618)=0,"",IF(E618="3E","3E",IF(E618="","I",LOOKUP(E618/G$2,{0,0.4,0.45,0.5,0.55,0.6,0.65,0.7,0.75,0.8,1},{"F","D","C","C+","B-","B","B+","A-","A","A+"}))))</f>
        <v/>
      </c>
      <c r="G618" s="99" t="str">
        <f>IF(COUNT($A618)=0,"",IF(E618="","--",IF(E618="3E","3E",LOOKUP(E618/G$2,{0,0.4,0.45,0.5,0.55,0.6,0.65,0.7,0.75,0.8,1},{0,2,2.25,2.5,2.75,3,3.25,3.5,3.75,4}))))</f>
        <v/>
      </c>
      <c r="H618" s="5" t="str">
        <f>IF(COUNT($A618)=0,"",IF($A618&lt;&gt;DR!$B620,"ERR",DR!Z620))</f>
        <v/>
      </c>
      <c r="I618" s="2" t="str">
        <f>IF(COUNT($A618)=0,"",IF(H618="3E","3E",IF(H618="","I",LOOKUP(H618/J$2,{0,0.4,0.45,0.5,0.55,0.6,0.65,0.7,0.75,0.8,1},{"F","D","C","C+","B-","B","B+","A-","A","A+"}))))</f>
        <v/>
      </c>
      <c r="J618" s="99" t="str">
        <f>IF(COUNT($A618)=0,"",IF(H618="","--",IF(H618="3E","3E",LOOKUP(H618/J$2,{0,0.4,0.45,0.5,0.55,0.6,0.65,0.7,0.75,0.8,1},{0,2,2.25,2.5,2.75,3,3.25,3.5,3.75,4}))))</f>
        <v/>
      </c>
      <c r="K618" s="5" t="str">
        <f>IF(COUNT($A618)=0,"",IF($A618&lt;&gt;DR!$B620,"ERR",DR!AH620))</f>
        <v/>
      </c>
      <c r="L618" s="2" t="str">
        <f>IF(COUNT($A618)=0,"",IF(K618="3E","3E",IF(K618="","I",LOOKUP(K618/M$2,{0,0.4,0.45,0.5,0.55,0.6,0.65,0.7,0.75,0.8,1},{"F","D","C","C+","B-","B","B+","A-","A","A+"}))))</f>
        <v/>
      </c>
      <c r="M618" s="99" t="str">
        <f>IF(COUNT($A618)=0,"",IF(K618="","--",IF(K618="3E","3E",LOOKUP(K618/M$2,{0,0.4,0.45,0.5,0.55,0.6,0.65,0.7,0.75,0.8,1},{0,2,2.25,2.5,2.75,3,3.25,3.5,3.75,4}))))</f>
        <v/>
      </c>
      <c r="N618" s="5" t="str">
        <f>IF(COUNT($A618)=0,"",IF($A618&lt;&gt;DR!$B620,"ERR",DR!AP620))</f>
        <v/>
      </c>
      <c r="O618" s="2" t="str">
        <f>IF(COUNT($A618)=0,"",IF(N618="3E","3E",IF(N618="","I",LOOKUP(N618/P$2,{0,0.4,0.45,0.5,0.55,0.6,0.65,0.7,0.75,0.8,1},{"F","D","C","C+","B-","B","B+","A-","A","A+"}))))</f>
        <v/>
      </c>
      <c r="P618" s="99" t="str">
        <f>IF(COUNT($A618)=0,"",IF(N618="","--",IF(N618="3E","3E",LOOKUP(N618/P$2,{0,0.4,0.45,0.5,0.55,0.6,0.65,0.7,0.75,0.8,1},{0,2,2.25,2.5,2.75,3,3.25,3.5,3.75,4}))))</f>
        <v/>
      </c>
      <c r="Q618" s="5" t="str">
        <f>IF(COUNT($A618)=0,"",IF($A618&lt;&gt;DR!$B620,"ERR",DR!AX620))</f>
        <v/>
      </c>
      <c r="R618" s="2" t="str">
        <f>IF(COUNT($A618)=0,"",IF(Q618="3E","3E",IF(Q618="","I",LOOKUP(Q618/S$2,{0,0.4,0.45,0.5,0.55,0.6,0.65,0.7,0.75,0.8,1},{"F","D","C","C+","B-","B","B+","A-","A","A+"}))))</f>
        <v/>
      </c>
      <c r="S618" s="99" t="str">
        <f>IF(COUNT($A618)=0,"",IF(Q618="","--",IF(Q618="3E","3E",LOOKUP(Q618/S$2,{0,0.4,0.45,0.5,0.55,0.6,0.65,0.7,0.75,0.8,1},{0,2,2.25,2.5,2.75,3,3.25,3.5,3.75,4}))))</f>
        <v/>
      </c>
      <c r="T618" s="5" t="str">
        <f>IF(OR(COUNT($A618)=0,DR!BZ620=""),"",IF($A618&lt;&gt;DR!$B620,"ERR",DR!BZ620))</f>
        <v/>
      </c>
      <c r="U618" s="2" t="str">
        <f>IF(COUNT($A618)=0,"",IF(T618="3E","3E",IF(T618="","I",LOOKUP(T618/V$2,{0,0.4,0.45,0.5,0.55,0.6,0.65,0.7,0.75,0.8,1},{"F","D","C","C+","B-","B","B+","A-","A","A+"}))))</f>
        <v/>
      </c>
      <c r="V618" s="99" t="str">
        <f>IF(COUNT($A618)=0,"",IF(T618="","--",IF(T618="3E","3E",LOOKUP(T618/V$2,{0,0.4,0.45,0.5,0.55,0.6,0.65,0.7,0.75,0.8,1},{0,2,2.25,2.5,2.75,3,3.25,3.5,3.75,4}))))</f>
        <v/>
      </c>
      <c r="W618" s="5" t="str">
        <f>IF(COUNT($A618)=0,"",IF($A618&lt;&gt;DR!$B620,"ERR",IF(DR!$A620="IM",DR!CL620,DR!CK620)))</f>
        <v/>
      </c>
      <c r="X618" s="2" t="str">
        <f>IF(COUNT($A618)=0,"",IF(W618="3E","3E",IF(W618="","I",LOOKUP(W618/Y$2,{0,0.4,0.45,0.5,0.55,0.6,0.65,0.7,0.75,0.8,1},{"F","D","C","C+","B-","B","B+","A-","A","A+"}))))</f>
        <v/>
      </c>
      <c r="Y618" s="99" t="str">
        <f>IF(COUNT($A618)=0,"",IF(W618="","--",IF(W618="3E","3E",LOOKUP(W618/Y$2,{0,0.4,0.45,0.5,0.55,0.6,0.65,0.7,0.75,0.8,1},{0,2,2.25,2.5,2.75,3,3.25,3.5,3.75,4}))))</f>
        <v/>
      </c>
      <c r="Z618" s="5" t="str">
        <f>IF(COUNT($A618)=0,"",IF($A618&lt;&gt;DR!$B620,"ERR",DR!BF620))</f>
        <v/>
      </c>
      <c r="AA618" s="2" t="str">
        <f>IF(COUNT($A618)=0,"",IF(Z618="3E","3E",IF(Z618="","I",LOOKUP(Z618/AB$2,{0,0.4,0.45,0.5,0.55,0.6,0.65,0.7,0.75,0.8,1},{"F","D","C","C+","B-","B","B+","A-","A","A+"}))))</f>
        <v/>
      </c>
      <c r="AB618" s="99" t="str">
        <f>IF(COUNT($A618)=0,"",IF(Z618="","--",IF(Z618="3E","3E",LOOKUP(Z618/AB$2,{0,0.4,0.45,0.5,0.55,0.6,0.65,0.7,0.75,0.8,1},{0,2,2.25,2.5,2.75,3,3.25,3.5,3.75,4}))))</f>
        <v/>
      </c>
      <c r="AC618" s="5" t="str">
        <f>IF(COUNT($A618)=0,"",IF($A618&lt;&gt;DR!$B620,"ERR",DR!BG620))</f>
        <v/>
      </c>
      <c r="AD618" s="2" t="str">
        <f>IF(COUNT($A618)=0,"",IF(AC618="3E","3E",IF(AC618="","I",LOOKUP(AC618/AE$2,{0,0.4,0.45,0.5,0.55,0.6,0.65,0.7,0.75,0.8,1},{"F","D","C","C+","B-","B","B+","A-","A","A+"}))))</f>
        <v/>
      </c>
      <c r="AE618" s="99" t="str">
        <f>IF(COUNT($A618)=0,"",IF(AC618="","--",IF(AC618="3E","3E",LOOKUP(AC618/AE$2,{0,0.4,0.45,0.5,0.55,0.6,0.65,0.7,0.75,0.8,1},{0,2,2.25,2.5,2.75,3,3.25,3.5,3.75,4}))))</f>
        <v/>
      </c>
      <c r="AF618" s="5" t="str">
        <f>IF(COUNT($A618)=0,"",IF($A618&lt;&gt;DR!$B620,"ERR",DR!BQ620))</f>
        <v/>
      </c>
      <c r="AG618" s="2" t="str">
        <f>IF(COUNT($A618)=0,"",IF(AF618="3E","3E",IF(AF618="","I",LOOKUP(AF618/AH$2,{0,0.4,0.45,0.5,0.55,0.6,0.65,0.7,0.75,0.8,1},{"F","D","C","C+","B-","B","B+","A-","A","A+"}))))</f>
        <v/>
      </c>
      <c r="AH618" s="99" t="str">
        <f>IF(COUNT($A618)=0,"",IF(AF618="","--",IF(AF618="3E","3E",LOOKUP(AF618/AH$2,{0,0.4,0.45,0.5,0.55,0.6,0.65,0.7,0.75,0.8,1},{0,2,2.25,2.5,2.75,3,3.25,3.5,3.75,4}))))</f>
        <v/>
      </c>
      <c r="AI618" s="5" t="str">
        <f>IF(COUNT($A618)=0,"",IF($A618&lt;&gt;DR!$B620,"ERR",DR!BY620))</f>
        <v/>
      </c>
      <c r="AJ618" s="2" t="str">
        <f>IF(COUNT($A618)=0,"",IF(AI618="3E","3E",IF(AI618="","I",LOOKUP(AI618/AK$2,{0,0.4,0.45,0.5,0.55,0.6,0.65,0.7,0.75,0.8,1},{"F","D","C","C+","B-","B","B+","A-","A","A+"}))))</f>
        <v/>
      </c>
      <c r="AK618" s="103" t="str">
        <f>IF(COUNT($A618)=0,"",IF(AI618="","--",IF(AI618="3E","3E",LOOKUP(AI618/AK$2,{0,0.4,0.45,0.5,0.55,0.6,0.65,0.7,0.75,0.8,1},{0,2,2.25,2.5,2.75,3,3.25,3.5,3.75,4}))))</f>
        <v/>
      </c>
      <c r="AL618" s="94" t="str">
        <f>IFERROR(IF(COUNT($A618)=0,"",IF(COUNT(W618)=0,"--",IF(COUNTIF(B618:AK618,"3E")&gt;0,"3E",SUM(IF(D618&gt;=2,D618*$D$3),IF(G618&gt;=2,G618*$G$3),IF(J618&gt;=2,J618*$J$3),IF(M618&gt;=2,M618*$M$3),IF(P618&gt;=2,P618*$P$3),IF(S618&gt;=2,S618*$S$3),IF(V618&gt;=2,V618*$V$3),IF(Y618&gt;=2,Y618*$Y$3),IF(AB618&gt;=2,AB618*$AB$3),IF(AE618&gt;=2,AE618*$AE$3),IF(AH618&gt;=2,AH618*$AH$3),IF(AK618&gt;=2,AK618*$AK$3))))),"")</f>
        <v/>
      </c>
      <c r="AM618" s="4" t="str">
        <f>IF(COUNT($A618)=0,"",IF(COUNT(W618)=0,"--",IF(COUNTIF(B618:Y618,"3E")&gt;0,"3E",TRUNC(SUM(IF(N(D618)&gt;=2,D$3*D618,0),IF(N(G618)&gt;=2,G$3*G618,0),IF(N(J618)&gt;=2,J$3*J618,0),IF(N(M618)&gt;=2,M$3*M618,0),IF(N(P618)&gt;=2,P$3*P618,0),IF(N(S618)&gt;=2,S$3*S618,0),IF(N(AB618)&gt;=2,AB$3*AB618,0),IF(N(AE618)&gt;=2,AE$3*AE618,0),IF(N(AH618)&gt;=2,AH$3*AH618,0),IF(N(V618)&gt;=2,V$3*V618,0),IF(N(Y618)&gt;=2,Y$3*Y618,0))/TCP,3))))</f>
        <v/>
      </c>
      <c r="AN618" s="2" t="str">
        <f>IFERROR(IF(COUNT($A618)=0,"",IF(COUNT(W618)=0,"--",IF(COUNTIF(B618:AK618,"3E")&gt;0,"3E",SUM(IF(D618&gt;=2,$D$3),IF(G618&gt;=2,$G$3),IF(J618&gt;=2,$J$3),IF(M618&gt;=2,$M$3),IF(P618&gt;=2,$P$3),IF(S618&gt;=2,$S$3),IF(V618&gt;=2,$V$3),IF(Y618&gt;=2,$Y$3),IF(AB618&gt;=2,$AB$3),IF(AE618&gt;=2,$AE$3),IF(AH618&gt;=2,$AH$3),IF(AK618&gt;=2,$AK$3))))),"")</f>
        <v/>
      </c>
      <c r="AO618" s="2" t="str">
        <f>IF(AM618="3E","3E",IF(COUNT($A618)=0,"",IF(COUNT(AK618)=0,"I",LOOKUP(AM618,{0,2,2.25,2.5,2.75,3,3.25,3.5,3.75,4},{"F","D","C","C+","B-","B","B+","A-","A","A+"}))))</f>
        <v/>
      </c>
      <c r="AP618" s="2" t="str">
        <f>IF(AM618="3E","3E",IF(OR(COUNT($A618)=0,COUNT(W618)=0),"",IF(AND(Y618&gt;=2,AM618&gt;=2,AN618&gt;=28),"PASS","FAIL")))</f>
        <v/>
      </c>
      <c r="AQ618" s="2" t="str">
        <f>IF(COUNT($A618)=0,"",IF(AP618="3E","3E",IF(AP618="PASS",CONCATENATE(IF(N(D618)&lt;2,"411F,",""),IF(N(G618)&lt;2,"412F,",""),IF(N(J618)&lt;2,"413F,",""),IF(N(M618)&lt;2,"421F,",""),IF(N(P618)&lt;2,"422F,",""),IF(N(S618)&lt;2,"423F,",""),IF(N(AB618)&lt;2,"431F,",""),IF(N(AE618)&lt;2,"432F,",""),IF(N(AH618)&lt;2,"433F,","")),"")))</f>
        <v/>
      </c>
      <c r="AR618" s="6" t="str">
        <f t="shared" si="10"/>
        <v/>
      </c>
    </row>
    <row r="619" spans="1:44" ht="18.95" customHeight="1" x14ac:dyDescent="0.25">
      <c r="A619" s="93" t="str">
        <f>IF(DR!$B621="","",DR!$B621)</f>
        <v/>
      </c>
      <c r="B619" s="5" t="str">
        <f>IF(COUNT($A619)=0,"",IF($A619&lt;&gt;DR!$B621,"ERR",DR!J621))</f>
        <v/>
      </c>
      <c r="C619" s="2" t="str">
        <f>IF(COUNT($A619)=0,"",IF(B619="3E","3E",IF(B619="","I",LOOKUP(B619/D$2,{0,0.4,0.45,0.5,0.55,0.6,0.65,0.7,0.75,0.8,1},{"F","D","C","C+","B-","B","B+","A-","A","A+"}))))</f>
        <v/>
      </c>
      <c r="D619" s="99" t="str">
        <f>IF(COUNT($A619)=0,"",IF(B619="","--",IF(B619="3E","3E",LOOKUP(B619/D$2,{0,0.4,0.45,0.5,0.55,0.6,0.65,0.7,0.75,0.8,1},{0,2,2.25,2.5,2.75,3,3.25,3.5,3.75,4}))))</f>
        <v/>
      </c>
      <c r="E619" s="5" t="str">
        <f>IF(COUNT($A619)=0,"",IF($A619&lt;&gt;DR!$B621,"ERR",DR!R621))</f>
        <v/>
      </c>
      <c r="F619" s="2" t="str">
        <f>IF(COUNT($A619)=0,"",IF(E619="3E","3E",IF(E619="","I",LOOKUP(E619/G$2,{0,0.4,0.45,0.5,0.55,0.6,0.65,0.7,0.75,0.8,1},{"F","D","C","C+","B-","B","B+","A-","A","A+"}))))</f>
        <v/>
      </c>
      <c r="G619" s="99" t="str">
        <f>IF(COUNT($A619)=0,"",IF(E619="","--",IF(E619="3E","3E",LOOKUP(E619/G$2,{0,0.4,0.45,0.5,0.55,0.6,0.65,0.7,0.75,0.8,1},{0,2,2.25,2.5,2.75,3,3.25,3.5,3.75,4}))))</f>
        <v/>
      </c>
      <c r="H619" s="5" t="str">
        <f>IF(COUNT($A619)=0,"",IF($A619&lt;&gt;DR!$B621,"ERR",DR!Z621))</f>
        <v/>
      </c>
      <c r="I619" s="2" t="str">
        <f>IF(COUNT($A619)=0,"",IF(H619="3E","3E",IF(H619="","I",LOOKUP(H619/J$2,{0,0.4,0.45,0.5,0.55,0.6,0.65,0.7,0.75,0.8,1},{"F","D","C","C+","B-","B","B+","A-","A","A+"}))))</f>
        <v/>
      </c>
      <c r="J619" s="99" t="str">
        <f>IF(COUNT($A619)=0,"",IF(H619="","--",IF(H619="3E","3E",LOOKUP(H619/J$2,{0,0.4,0.45,0.5,0.55,0.6,0.65,0.7,0.75,0.8,1},{0,2,2.25,2.5,2.75,3,3.25,3.5,3.75,4}))))</f>
        <v/>
      </c>
      <c r="K619" s="5" t="str">
        <f>IF(COUNT($A619)=0,"",IF($A619&lt;&gt;DR!$B621,"ERR",DR!AH621))</f>
        <v/>
      </c>
      <c r="L619" s="2" t="str">
        <f>IF(COUNT($A619)=0,"",IF(K619="3E","3E",IF(K619="","I",LOOKUP(K619/M$2,{0,0.4,0.45,0.5,0.55,0.6,0.65,0.7,0.75,0.8,1},{"F","D","C","C+","B-","B","B+","A-","A","A+"}))))</f>
        <v/>
      </c>
      <c r="M619" s="99" t="str">
        <f>IF(COUNT($A619)=0,"",IF(K619="","--",IF(K619="3E","3E",LOOKUP(K619/M$2,{0,0.4,0.45,0.5,0.55,0.6,0.65,0.7,0.75,0.8,1},{0,2,2.25,2.5,2.75,3,3.25,3.5,3.75,4}))))</f>
        <v/>
      </c>
      <c r="N619" s="5" t="str">
        <f>IF(COUNT($A619)=0,"",IF($A619&lt;&gt;DR!$B621,"ERR",DR!AP621))</f>
        <v/>
      </c>
      <c r="O619" s="2" t="str">
        <f>IF(COUNT($A619)=0,"",IF(N619="3E","3E",IF(N619="","I",LOOKUP(N619/P$2,{0,0.4,0.45,0.5,0.55,0.6,0.65,0.7,0.75,0.8,1},{"F","D","C","C+","B-","B","B+","A-","A","A+"}))))</f>
        <v/>
      </c>
      <c r="P619" s="99" t="str">
        <f>IF(COUNT($A619)=0,"",IF(N619="","--",IF(N619="3E","3E",LOOKUP(N619/P$2,{0,0.4,0.45,0.5,0.55,0.6,0.65,0.7,0.75,0.8,1},{0,2,2.25,2.5,2.75,3,3.25,3.5,3.75,4}))))</f>
        <v/>
      </c>
      <c r="Q619" s="5" t="str">
        <f>IF(COUNT($A619)=0,"",IF($A619&lt;&gt;DR!$B621,"ERR",DR!AX621))</f>
        <v/>
      </c>
      <c r="R619" s="2" t="str">
        <f>IF(COUNT($A619)=0,"",IF(Q619="3E","3E",IF(Q619="","I",LOOKUP(Q619/S$2,{0,0.4,0.45,0.5,0.55,0.6,0.65,0.7,0.75,0.8,1},{"F","D","C","C+","B-","B","B+","A-","A","A+"}))))</f>
        <v/>
      </c>
      <c r="S619" s="99" t="str">
        <f>IF(COUNT($A619)=0,"",IF(Q619="","--",IF(Q619="3E","3E",LOOKUP(Q619/S$2,{0,0.4,0.45,0.5,0.55,0.6,0.65,0.7,0.75,0.8,1},{0,2,2.25,2.5,2.75,3,3.25,3.5,3.75,4}))))</f>
        <v/>
      </c>
      <c r="T619" s="5" t="str">
        <f>IF(OR(COUNT($A619)=0,DR!BZ621=""),"",IF($A619&lt;&gt;DR!$B621,"ERR",DR!BZ621))</f>
        <v/>
      </c>
      <c r="U619" s="2" t="str">
        <f>IF(COUNT($A619)=0,"",IF(T619="3E","3E",IF(T619="","I",LOOKUP(T619/V$2,{0,0.4,0.45,0.5,0.55,0.6,0.65,0.7,0.75,0.8,1},{"F","D","C","C+","B-","B","B+","A-","A","A+"}))))</f>
        <v/>
      </c>
      <c r="V619" s="99" t="str">
        <f>IF(COUNT($A619)=0,"",IF(T619="","--",IF(T619="3E","3E",LOOKUP(T619/V$2,{0,0.4,0.45,0.5,0.55,0.6,0.65,0.7,0.75,0.8,1},{0,2,2.25,2.5,2.75,3,3.25,3.5,3.75,4}))))</f>
        <v/>
      </c>
      <c r="W619" s="5" t="str">
        <f>IF(COUNT($A619)=0,"",IF($A619&lt;&gt;DR!$B621,"ERR",IF(DR!$A621="IM",DR!CL621,DR!CK621)))</f>
        <v/>
      </c>
      <c r="X619" s="2" t="str">
        <f>IF(COUNT($A619)=0,"",IF(W619="3E","3E",IF(W619="","I",LOOKUP(W619/Y$2,{0,0.4,0.45,0.5,0.55,0.6,0.65,0.7,0.75,0.8,1},{"F","D","C","C+","B-","B","B+","A-","A","A+"}))))</f>
        <v/>
      </c>
      <c r="Y619" s="99" t="str">
        <f>IF(COUNT($A619)=0,"",IF(W619="","--",IF(W619="3E","3E",LOOKUP(W619/Y$2,{0,0.4,0.45,0.5,0.55,0.6,0.65,0.7,0.75,0.8,1},{0,2,2.25,2.5,2.75,3,3.25,3.5,3.75,4}))))</f>
        <v/>
      </c>
      <c r="Z619" s="5" t="str">
        <f>IF(COUNT($A619)=0,"",IF($A619&lt;&gt;DR!$B621,"ERR",DR!BF621))</f>
        <v/>
      </c>
      <c r="AA619" s="2" t="str">
        <f>IF(COUNT($A619)=0,"",IF(Z619="3E","3E",IF(Z619="","I",LOOKUP(Z619/AB$2,{0,0.4,0.45,0.5,0.55,0.6,0.65,0.7,0.75,0.8,1},{"F","D","C","C+","B-","B","B+","A-","A","A+"}))))</f>
        <v/>
      </c>
      <c r="AB619" s="99" t="str">
        <f>IF(COUNT($A619)=0,"",IF(Z619="","--",IF(Z619="3E","3E",LOOKUP(Z619/AB$2,{0,0.4,0.45,0.5,0.55,0.6,0.65,0.7,0.75,0.8,1},{0,2,2.25,2.5,2.75,3,3.25,3.5,3.75,4}))))</f>
        <v/>
      </c>
      <c r="AC619" s="5" t="str">
        <f>IF(COUNT($A619)=0,"",IF($A619&lt;&gt;DR!$B621,"ERR",DR!BG621))</f>
        <v/>
      </c>
      <c r="AD619" s="2" t="str">
        <f>IF(COUNT($A619)=0,"",IF(AC619="3E","3E",IF(AC619="","I",LOOKUP(AC619/AE$2,{0,0.4,0.45,0.5,0.55,0.6,0.65,0.7,0.75,0.8,1},{"F","D","C","C+","B-","B","B+","A-","A","A+"}))))</f>
        <v/>
      </c>
      <c r="AE619" s="99" t="str">
        <f>IF(COUNT($A619)=0,"",IF(AC619="","--",IF(AC619="3E","3E",LOOKUP(AC619/AE$2,{0,0.4,0.45,0.5,0.55,0.6,0.65,0.7,0.75,0.8,1},{0,2,2.25,2.5,2.75,3,3.25,3.5,3.75,4}))))</f>
        <v/>
      </c>
      <c r="AF619" s="5" t="str">
        <f>IF(COUNT($A619)=0,"",IF($A619&lt;&gt;DR!$B621,"ERR",DR!BQ621))</f>
        <v/>
      </c>
      <c r="AG619" s="2" t="str">
        <f>IF(COUNT($A619)=0,"",IF(AF619="3E","3E",IF(AF619="","I",LOOKUP(AF619/AH$2,{0,0.4,0.45,0.5,0.55,0.6,0.65,0.7,0.75,0.8,1},{"F","D","C","C+","B-","B","B+","A-","A","A+"}))))</f>
        <v/>
      </c>
      <c r="AH619" s="99" t="str">
        <f>IF(COUNT($A619)=0,"",IF(AF619="","--",IF(AF619="3E","3E",LOOKUP(AF619/AH$2,{0,0.4,0.45,0.5,0.55,0.6,0.65,0.7,0.75,0.8,1},{0,2,2.25,2.5,2.75,3,3.25,3.5,3.75,4}))))</f>
        <v/>
      </c>
      <c r="AI619" s="5" t="str">
        <f>IF(COUNT($A619)=0,"",IF($A619&lt;&gt;DR!$B621,"ERR",DR!BY621))</f>
        <v/>
      </c>
      <c r="AJ619" s="2" t="str">
        <f>IF(COUNT($A619)=0,"",IF(AI619="3E","3E",IF(AI619="","I",LOOKUP(AI619/AK$2,{0,0.4,0.45,0.5,0.55,0.6,0.65,0.7,0.75,0.8,1},{"F","D","C","C+","B-","B","B+","A-","A","A+"}))))</f>
        <v/>
      </c>
      <c r="AK619" s="103" t="str">
        <f>IF(COUNT($A619)=0,"",IF(AI619="","--",IF(AI619="3E","3E",LOOKUP(AI619/AK$2,{0,0.4,0.45,0.5,0.55,0.6,0.65,0.7,0.75,0.8,1},{0,2,2.25,2.5,2.75,3,3.25,3.5,3.75,4}))))</f>
        <v/>
      </c>
      <c r="AL619" s="94" t="str">
        <f>IFERROR(IF(COUNT($A619)=0,"",IF(COUNT(W619)=0,"--",IF(COUNTIF(B619:AK619,"3E")&gt;0,"3E",SUM(IF(D619&gt;=2,D619*$D$3),IF(G619&gt;=2,G619*$G$3),IF(J619&gt;=2,J619*$J$3),IF(M619&gt;=2,M619*$M$3),IF(P619&gt;=2,P619*$P$3),IF(S619&gt;=2,S619*$S$3),IF(V619&gt;=2,V619*$V$3),IF(Y619&gt;=2,Y619*$Y$3),IF(AB619&gt;=2,AB619*$AB$3),IF(AE619&gt;=2,AE619*$AE$3),IF(AH619&gt;=2,AH619*$AH$3),IF(AK619&gt;=2,AK619*$AK$3))))),"")</f>
        <v/>
      </c>
      <c r="AM619" s="4" t="str">
        <f>IF(COUNT($A619)=0,"",IF(COUNT(W619)=0,"--",IF(COUNTIF(B619:Y619,"3E")&gt;0,"3E",TRUNC(SUM(IF(N(D619)&gt;=2,D$3*D619,0),IF(N(G619)&gt;=2,G$3*G619,0),IF(N(J619)&gt;=2,J$3*J619,0),IF(N(M619)&gt;=2,M$3*M619,0),IF(N(P619)&gt;=2,P$3*P619,0),IF(N(S619)&gt;=2,S$3*S619,0),IF(N(AB619)&gt;=2,AB$3*AB619,0),IF(N(AE619)&gt;=2,AE$3*AE619,0),IF(N(AH619)&gt;=2,AH$3*AH619,0),IF(N(V619)&gt;=2,V$3*V619,0),IF(N(Y619)&gt;=2,Y$3*Y619,0))/TCP,3))))</f>
        <v/>
      </c>
      <c r="AN619" s="2" t="str">
        <f>IFERROR(IF(COUNT($A619)=0,"",IF(COUNT(W619)=0,"--",IF(COUNTIF(B619:AK619,"3E")&gt;0,"3E",SUM(IF(D619&gt;=2,$D$3),IF(G619&gt;=2,$G$3),IF(J619&gt;=2,$J$3),IF(M619&gt;=2,$M$3),IF(P619&gt;=2,$P$3),IF(S619&gt;=2,$S$3),IF(V619&gt;=2,$V$3),IF(Y619&gt;=2,$Y$3),IF(AB619&gt;=2,$AB$3),IF(AE619&gt;=2,$AE$3),IF(AH619&gt;=2,$AH$3),IF(AK619&gt;=2,$AK$3))))),"")</f>
        <v/>
      </c>
      <c r="AO619" s="2" t="str">
        <f>IF(AM619="3E","3E",IF(COUNT($A619)=0,"",IF(COUNT(AK619)=0,"I",LOOKUP(AM619,{0,2,2.25,2.5,2.75,3,3.25,3.5,3.75,4},{"F","D","C","C+","B-","B","B+","A-","A","A+"}))))</f>
        <v/>
      </c>
      <c r="AP619" s="2" t="str">
        <f>IF(AM619="3E","3E",IF(OR(COUNT($A619)=0,COUNT(W619)=0),"",IF(AND(Y619&gt;=2,AM619&gt;=2,AN619&gt;=28),"PASS","FAIL")))</f>
        <v/>
      </c>
      <c r="AQ619" s="2" t="str">
        <f>IF(COUNT($A619)=0,"",IF(AP619="3E","3E",IF(AP619="PASS",CONCATENATE(IF(N(D619)&lt;2,"411F,",""),IF(N(G619)&lt;2,"412F,",""),IF(N(J619)&lt;2,"413F,",""),IF(N(M619)&lt;2,"421F,",""),IF(N(P619)&lt;2,"422F,",""),IF(N(S619)&lt;2,"423F,",""),IF(N(AB619)&lt;2,"431F,",""),IF(N(AE619)&lt;2,"432F,",""),IF(N(AH619)&lt;2,"433F,","")),"")))</f>
        <v/>
      </c>
      <c r="AR619" s="6" t="str">
        <f t="shared" si="10"/>
        <v/>
      </c>
    </row>
    <row r="620" spans="1:44" ht="18.95" customHeight="1" x14ac:dyDescent="0.25">
      <c r="A620" s="93" t="str">
        <f>IF(DR!$B622="","",DR!$B622)</f>
        <v/>
      </c>
      <c r="B620" s="5" t="str">
        <f>IF(COUNT($A620)=0,"",IF($A620&lt;&gt;DR!$B622,"ERR",DR!J622))</f>
        <v/>
      </c>
      <c r="C620" s="2" t="str">
        <f>IF(COUNT($A620)=0,"",IF(B620="3E","3E",IF(B620="","I",LOOKUP(B620/D$2,{0,0.4,0.45,0.5,0.55,0.6,0.65,0.7,0.75,0.8,1},{"F","D","C","C+","B-","B","B+","A-","A","A+"}))))</f>
        <v/>
      </c>
      <c r="D620" s="99" t="str">
        <f>IF(COUNT($A620)=0,"",IF(B620="","--",IF(B620="3E","3E",LOOKUP(B620/D$2,{0,0.4,0.45,0.5,0.55,0.6,0.65,0.7,0.75,0.8,1},{0,2,2.25,2.5,2.75,3,3.25,3.5,3.75,4}))))</f>
        <v/>
      </c>
      <c r="E620" s="5" t="str">
        <f>IF(COUNT($A620)=0,"",IF($A620&lt;&gt;DR!$B622,"ERR",DR!R622))</f>
        <v/>
      </c>
      <c r="F620" s="2" t="str">
        <f>IF(COUNT($A620)=0,"",IF(E620="3E","3E",IF(E620="","I",LOOKUP(E620/G$2,{0,0.4,0.45,0.5,0.55,0.6,0.65,0.7,0.75,0.8,1},{"F","D","C","C+","B-","B","B+","A-","A","A+"}))))</f>
        <v/>
      </c>
      <c r="G620" s="99" t="str">
        <f>IF(COUNT($A620)=0,"",IF(E620="","--",IF(E620="3E","3E",LOOKUP(E620/G$2,{0,0.4,0.45,0.5,0.55,0.6,0.65,0.7,0.75,0.8,1},{0,2,2.25,2.5,2.75,3,3.25,3.5,3.75,4}))))</f>
        <v/>
      </c>
      <c r="H620" s="5" t="str">
        <f>IF(COUNT($A620)=0,"",IF($A620&lt;&gt;DR!$B622,"ERR",DR!Z622))</f>
        <v/>
      </c>
      <c r="I620" s="2" t="str">
        <f>IF(COUNT($A620)=0,"",IF(H620="3E","3E",IF(H620="","I",LOOKUP(H620/J$2,{0,0.4,0.45,0.5,0.55,0.6,0.65,0.7,0.75,0.8,1},{"F","D","C","C+","B-","B","B+","A-","A","A+"}))))</f>
        <v/>
      </c>
      <c r="J620" s="99" t="str">
        <f>IF(COUNT($A620)=0,"",IF(H620="","--",IF(H620="3E","3E",LOOKUP(H620/J$2,{0,0.4,0.45,0.5,0.55,0.6,0.65,0.7,0.75,0.8,1},{0,2,2.25,2.5,2.75,3,3.25,3.5,3.75,4}))))</f>
        <v/>
      </c>
      <c r="K620" s="5" t="str">
        <f>IF(COUNT($A620)=0,"",IF($A620&lt;&gt;DR!$B622,"ERR",DR!AH622))</f>
        <v/>
      </c>
      <c r="L620" s="2" t="str">
        <f>IF(COUNT($A620)=0,"",IF(K620="3E","3E",IF(K620="","I",LOOKUP(K620/M$2,{0,0.4,0.45,0.5,0.55,0.6,0.65,0.7,0.75,0.8,1},{"F","D","C","C+","B-","B","B+","A-","A","A+"}))))</f>
        <v/>
      </c>
      <c r="M620" s="99" t="str">
        <f>IF(COUNT($A620)=0,"",IF(K620="","--",IF(K620="3E","3E",LOOKUP(K620/M$2,{0,0.4,0.45,0.5,0.55,0.6,0.65,0.7,0.75,0.8,1},{0,2,2.25,2.5,2.75,3,3.25,3.5,3.75,4}))))</f>
        <v/>
      </c>
      <c r="N620" s="5" t="str">
        <f>IF(COUNT($A620)=0,"",IF($A620&lt;&gt;DR!$B622,"ERR",DR!AP622))</f>
        <v/>
      </c>
      <c r="O620" s="2" t="str">
        <f>IF(COUNT($A620)=0,"",IF(N620="3E","3E",IF(N620="","I",LOOKUP(N620/P$2,{0,0.4,0.45,0.5,0.55,0.6,0.65,0.7,0.75,0.8,1},{"F","D","C","C+","B-","B","B+","A-","A","A+"}))))</f>
        <v/>
      </c>
      <c r="P620" s="99" t="str">
        <f>IF(COUNT($A620)=0,"",IF(N620="","--",IF(N620="3E","3E",LOOKUP(N620/P$2,{0,0.4,0.45,0.5,0.55,0.6,0.65,0.7,0.75,0.8,1},{0,2,2.25,2.5,2.75,3,3.25,3.5,3.75,4}))))</f>
        <v/>
      </c>
      <c r="Q620" s="5" t="str">
        <f>IF(COUNT($A620)=0,"",IF($A620&lt;&gt;DR!$B622,"ERR",DR!AX622))</f>
        <v/>
      </c>
      <c r="R620" s="2" t="str">
        <f>IF(COUNT($A620)=0,"",IF(Q620="3E","3E",IF(Q620="","I",LOOKUP(Q620/S$2,{0,0.4,0.45,0.5,0.55,0.6,0.65,0.7,0.75,0.8,1},{"F","D","C","C+","B-","B","B+","A-","A","A+"}))))</f>
        <v/>
      </c>
      <c r="S620" s="99" t="str">
        <f>IF(COUNT($A620)=0,"",IF(Q620="","--",IF(Q620="3E","3E",LOOKUP(Q620/S$2,{0,0.4,0.45,0.5,0.55,0.6,0.65,0.7,0.75,0.8,1},{0,2,2.25,2.5,2.75,3,3.25,3.5,3.75,4}))))</f>
        <v/>
      </c>
      <c r="T620" s="5" t="str">
        <f>IF(OR(COUNT($A620)=0,DR!BZ622=""),"",IF($A620&lt;&gt;DR!$B622,"ERR",DR!BZ622))</f>
        <v/>
      </c>
      <c r="U620" s="2" t="str">
        <f>IF(COUNT($A620)=0,"",IF(T620="3E","3E",IF(T620="","I",LOOKUP(T620/V$2,{0,0.4,0.45,0.5,0.55,0.6,0.65,0.7,0.75,0.8,1},{"F","D","C","C+","B-","B","B+","A-","A","A+"}))))</f>
        <v/>
      </c>
      <c r="V620" s="99" t="str">
        <f>IF(COUNT($A620)=0,"",IF(T620="","--",IF(T620="3E","3E",LOOKUP(T620/V$2,{0,0.4,0.45,0.5,0.55,0.6,0.65,0.7,0.75,0.8,1},{0,2,2.25,2.5,2.75,3,3.25,3.5,3.75,4}))))</f>
        <v/>
      </c>
      <c r="W620" s="5" t="str">
        <f>IF(COUNT($A620)=0,"",IF($A620&lt;&gt;DR!$B622,"ERR",IF(DR!$A622="IM",DR!CL622,DR!CK622)))</f>
        <v/>
      </c>
      <c r="X620" s="2" t="str">
        <f>IF(COUNT($A620)=0,"",IF(W620="3E","3E",IF(W620="","I",LOOKUP(W620/Y$2,{0,0.4,0.45,0.5,0.55,0.6,0.65,0.7,0.75,0.8,1},{"F","D","C","C+","B-","B","B+","A-","A","A+"}))))</f>
        <v/>
      </c>
      <c r="Y620" s="99" t="str">
        <f>IF(COUNT($A620)=0,"",IF(W620="","--",IF(W620="3E","3E",LOOKUP(W620/Y$2,{0,0.4,0.45,0.5,0.55,0.6,0.65,0.7,0.75,0.8,1},{0,2,2.25,2.5,2.75,3,3.25,3.5,3.75,4}))))</f>
        <v/>
      </c>
      <c r="Z620" s="5" t="str">
        <f>IF(COUNT($A620)=0,"",IF($A620&lt;&gt;DR!$B622,"ERR",DR!BF622))</f>
        <v/>
      </c>
      <c r="AA620" s="2" t="str">
        <f>IF(COUNT($A620)=0,"",IF(Z620="3E","3E",IF(Z620="","I",LOOKUP(Z620/AB$2,{0,0.4,0.45,0.5,0.55,0.6,0.65,0.7,0.75,0.8,1},{"F","D","C","C+","B-","B","B+","A-","A","A+"}))))</f>
        <v/>
      </c>
      <c r="AB620" s="99" t="str">
        <f>IF(COUNT($A620)=0,"",IF(Z620="","--",IF(Z620="3E","3E",LOOKUP(Z620/AB$2,{0,0.4,0.45,0.5,0.55,0.6,0.65,0.7,0.75,0.8,1},{0,2,2.25,2.5,2.75,3,3.25,3.5,3.75,4}))))</f>
        <v/>
      </c>
      <c r="AC620" s="5" t="str">
        <f>IF(COUNT($A620)=0,"",IF($A620&lt;&gt;DR!$B622,"ERR",DR!BG622))</f>
        <v/>
      </c>
      <c r="AD620" s="2" t="str">
        <f>IF(COUNT($A620)=0,"",IF(AC620="3E","3E",IF(AC620="","I",LOOKUP(AC620/AE$2,{0,0.4,0.45,0.5,0.55,0.6,0.65,0.7,0.75,0.8,1},{"F","D","C","C+","B-","B","B+","A-","A","A+"}))))</f>
        <v/>
      </c>
      <c r="AE620" s="99" t="str">
        <f>IF(COUNT($A620)=0,"",IF(AC620="","--",IF(AC620="3E","3E",LOOKUP(AC620/AE$2,{0,0.4,0.45,0.5,0.55,0.6,0.65,0.7,0.75,0.8,1},{0,2,2.25,2.5,2.75,3,3.25,3.5,3.75,4}))))</f>
        <v/>
      </c>
      <c r="AF620" s="5" t="str">
        <f>IF(COUNT($A620)=0,"",IF($A620&lt;&gt;DR!$B622,"ERR",DR!BQ622))</f>
        <v/>
      </c>
      <c r="AG620" s="2" t="str">
        <f>IF(COUNT($A620)=0,"",IF(AF620="3E","3E",IF(AF620="","I",LOOKUP(AF620/AH$2,{0,0.4,0.45,0.5,0.55,0.6,0.65,0.7,0.75,0.8,1},{"F","D","C","C+","B-","B","B+","A-","A","A+"}))))</f>
        <v/>
      </c>
      <c r="AH620" s="99" t="str">
        <f>IF(COUNT($A620)=0,"",IF(AF620="","--",IF(AF620="3E","3E",LOOKUP(AF620/AH$2,{0,0.4,0.45,0.5,0.55,0.6,0.65,0.7,0.75,0.8,1},{0,2,2.25,2.5,2.75,3,3.25,3.5,3.75,4}))))</f>
        <v/>
      </c>
      <c r="AI620" s="5" t="str">
        <f>IF(COUNT($A620)=0,"",IF($A620&lt;&gt;DR!$B622,"ERR",DR!BY622))</f>
        <v/>
      </c>
      <c r="AJ620" s="2" t="str">
        <f>IF(COUNT($A620)=0,"",IF(AI620="3E","3E",IF(AI620="","I",LOOKUP(AI620/AK$2,{0,0.4,0.45,0.5,0.55,0.6,0.65,0.7,0.75,0.8,1},{"F","D","C","C+","B-","B","B+","A-","A","A+"}))))</f>
        <v/>
      </c>
      <c r="AK620" s="103" t="str">
        <f>IF(COUNT($A620)=0,"",IF(AI620="","--",IF(AI620="3E","3E",LOOKUP(AI620/AK$2,{0,0.4,0.45,0.5,0.55,0.6,0.65,0.7,0.75,0.8,1},{0,2,2.25,2.5,2.75,3,3.25,3.5,3.75,4}))))</f>
        <v/>
      </c>
      <c r="AL620" s="94" t="str">
        <f>IFERROR(IF(COUNT($A620)=0,"",IF(COUNT(W620)=0,"--",IF(COUNTIF(B620:AK620,"3E")&gt;0,"3E",SUM(IF(D620&gt;=2,D620*$D$3),IF(G620&gt;=2,G620*$G$3),IF(J620&gt;=2,J620*$J$3),IF(M620&gt;=2,M620*$M$3),IF(P620&gt;=2,P620*$P$3),IF(S620&gt;=2,S620*$S$3),IF(V620&gt;=2,V620*$V$3),IF(Y620&gt;=2,Y620*$Y$3),IF(AB620&gt;=2,AB620*$AB$3),IF(AE620&gt;=2,AE620*$AE$3),IF(AH620&gt;=2,AH620*$AH$3),IF(AK620&gt;=2,AK620*$AK$3))))),"")</f>
        <v/>
      </c>
      <c r="AM620" s="4" t="str">
        <f>IF(COUNT($A620)=0,"",IF(COUNT(W620)=0,"--",IF(COUNTIF(B620:Y620,"3E")&gt;0,"3E",TRUNC(SUM(IF(N(D620)&gt;=2,D$3*D620,0),IF(N(G620)&gt;=2,G$3*G620,0),IF(N(J620)&gt;=2,J$3*J620,0),IF(N(M620)&gt;=2,M$3*M620,0),IF(N(P620)&gt;=2,P$3*P620,0),IF(N(S620)&gt;=2,S$3*S620,0),IF(N(AB620)&gt;=2,AB$3*AB620,0),IF(N(AE620)&gt;=2,AE$3*AE620,0),IF(N(AH620)&gt;=2,AH$3*AH620,0),IF(N(V620)&gt;=2,V$3*V620,0),IF(N(Y620)&gt;=2,Y$3*Y620,0))/TCP,3))))</f>
        <v/>
      </c>
      <c r="AN620" s="2" t="str">
        <f>IFERROR(IF(COUNT($A620)=0,"",IF(COUNT(W620)=0,"--",IF(COUNTIF(B620:AK620,"3E")&gt;0,"3E",SUM(IF(D620&gt;=2,$D$3),IF(G620&gt;=2,$G$3),IF(J620&gt;=2,$J$3),IF(M620&gt;=2,$M$3),IF(P620&gt;=2,$P$3),IF(S620&gt;=2,$S$3),IF(V620&gt;=2,$V$3),IF(Y620&gt;=2,$Y$3),IF(AB620&gt;=2,$AB$3),IF(AE620&gt;=2,$AE$3),IF(AH620&gt;=2,$AH$3),IF(AK620&gt;=2,$AK$3))))),"")</f>
        <v/>
      </c>
      <c r="AO620" s="2" t="str">
        <f>IF(AM620="3E","3E",IF(COUNT($A620)=0,"",IF(COUNT(AK620)=0,"I",LOOKUP(AM620,{0,2,2.25,2.5,2.75,3,3.25,3.5,3.75,4},{"F","D","C","C+","B-","B","B+","A-","A","A+"}))))</f>
        <v/>
      </c>
      <c r="AP620" s="2" t="str">
        <f>IF(AM620="3E","3E",IF(OR(COUNT($A620)=0,COUNT(W620)=0),"",IF(AND(Y620&gt;=2,AM620&gt;=2,AN620&gt;=28),"PASS","FAIL")))</f>
        <v/>
      </c>
      <c r="AQ620" s="2" t="str">
        <f>IF(COUNT($A620)=0,"",IF(AP620="3E","3E",IF(AP620="PASS",CONCATENATE(IF(N(D620)&lt;2,"411F,",""),IF(N(G620)&lt;2,"412F,",""),IF(N(J620)&lt;2,"413F,",""),IF(N(M620)&lt;2,"421F,",""),IF(N(P620)&lt;2,"422F,",""),IF(N(S620)&lt;2,"423F,",""),IF(N(AB620)&lt;2,"431F,",""),IF(N(AE620)&lt;2,"432F,",""),IF(N(AH620)&lt;2,"433F,","")),"")))</f>
        <v/>
      </c>
      <c r="AR620" s="6" t="str">
        <f t="shared" si="10"/>
        <v/>
      </c>
    </row>
    <row r="621" spans="1:44" ht="18.95" customHeight="1" x14ac:dyDescent="0.25">
      <c r="A621" s="93" t="str">
        <f>IF(DR!$B623="","",DR!$B623)</f>
        <v/>
      </c>
      <c r="B621" s="5" t="str">
        <f>IF(COUNT($A621)=0,"",IF($A621&lt;&gt;DR!$B623,"ERR",DR!J623))</f>
        <v/>
      </c>
      <c r="C621" s="2" t="str">
        <f>IF(COUNT($A621)=0,"",IF(B621="3E","3E",IF(B621="","I",LOOKUP(B621/D$2,{0,0.4,0.45,0.5,0.55,0.6,0.65,0.7,0.75,0.8,1},{"F","D","C","C+","B-","B","B+","A-","A","A+"}))))</f>
        <v/>
      </c>
      <c r="D621" s="99" t="str">
        <f>IF(COUNT($A621)=0,"",IF(B621="","--",IF(B621="3E","3E",LOOKUP(B621/D$2,{0,0.4,0.45,0.5,0.55,0.6,0.65,0.7,0.75,0.8,1},{0,2,2.25,2.5,2.75,3,3.25,3.5,3.75,4}))))</f>
        <v/>
      </c>
      <c r="E621" s="5" t="str">
        <f>IF(COUNT($A621)=0,"",IF($A621&lt;&gt;DR!$B623,"ERR",DR!R623))</f>
        <v/>
      </c>
      <c r="F621" s="2" t="str">
        <f>IF(COUNT($A621)=0,"",IF(E621="3E","3E",IF(E621="","I",LOOKUP(E621/G$2,{0,0.4,0.45,0.5,0.55,0.6,0.65,0.7,0.75,0.8,1},{"F","D","C","C+","B-","B","B+","A-","A","A+"}))))</f>
        <v/>
      </c>
      <c r="G621" s="99" t="str">
        <f>IF(COUNT($A621)=0,"",IF(E621="","--",IF(E621="3E","3E",LOOKUP(E621/G$2,{0,0.4,0.45,0.5,0.55,0.6,0.65,0.7,0.75,0.8,1},{0,2,2.25,2.5,2.75,3,3.25,3.5,3.75,4}))))</f>
        <v/>
      </c>
      <c r="H621" s="5" t="str">
        <f>IF(COUNT($A621)=0,"",IF($A621&lt;&gt;DR!$B623,"ERR",DR!Z623))</f>
        <v/>
      </c>
      <c r="I621" s="2" t="str">
        <f>IF(COUNT($A621)=0,"",IF(H621="3E","3E",IF(H621="","I",LOOKUP(H621/J$2,{0,0.4,0.45,0.5,0.55,0.6,0.65,0.7,0.75,0.8,1},{"F","D","C","C+","B-","B","B+","A-","A","A+"}))))</f>
        <v/>
      </c>
      <c r="J621" s="99" t="str">
        <f>IF(COUNT($A621)=0,"",IF(H621="","--",IF(H621="3E","3E",LOOKUP(H621/J$2,{0,0.4,0.45,0.5,0.55,0.6,0.65,0.7,0.75,0.8,1},{0,2,2.25,2.5,2.75,3,3.25,3.5,3.75,4}))))</f>
        <v/>
      </c>
      <c r="K621" s="5" t="str">
        <f>IF(COUNT($A621)=0,"",IF($A621&lt;&gt;DR!$B623,"ERR",DR!AH623))</f>
        <v/>
      </c>
      <c r="L621" s="2" t="str">
        <f>IF(COUNT($A621)=0,"",IF(K621="3E","3E",IF(K621="","I",LOOKUP(K621/M$2,{0,0.4,0.45,0.5,0.55,0.6,0.65,0.7,0.75,0.8,1},{"F","D","C","C+","B-","B","B+","A-","A","A+"}))))</f>
        <v/>
      </c>
      <c r="M621" s="99" t="str">
        <f>IF(COUNT($A621)=0,"",IF(K621="","--",IF(K621="3E","3E",LOOKUP(K621/M$2,{0,0.4,0.45,0.5,0.55,0.6,0.65,0.7,0.75,0.8,1},{0,2,2.25,2.5,2.75,3,3.25,3.5,3.75,4}))))</f>
        <v/>
      </c>
      <c r="N621" s="5" t="str">
        <f>IF(COUNT($A621)=0,"",IF($A621&lt;&gt;DR!$B623,"ERR",DR!AP623))</f>
        <v/>
      </c>
      <c r="O621" s="2" t="str">
        <f>IF(COUNT($A621)=0,"",IF(N621="3E","3E",IF(N621="","I",LOOKUP(N621/P$2,{0,0.4,0.45,0.5,0.55,0.6,0.65,0.7,0.75,0.8,1},{"F","D","C","C+","B-","B","B+","A-","A","A+"}))))</f>
        <v/>
      </c>
      <c r="P621" s="99" t="str">
        <f>IF(COUNT($A621)=0,"",IF(N621="","--",IF(N621="3E","3E",LOOKUP(N621/P$2,{0,0.4,0.45,0.5,0.55,0.6,0.65,0.7,0.75,0.8,1},{0,2,2.25,2.5,2.75,3,3.25,3.5,3.75,4}))))</f>
        <v/>
      </c>
      <c r="Q621" s="5" t="str">
        <f>IF(COUNT($A621)=0,"",IF($A621&lt;&gt;DR!$B623,"ERR",DR!AX623))</f>
        <v/>
      </c>
      <c r="R621" s="2" t="str">
        <f>IF(COUNT($A621)=0,"",IF(Q621="3E","3E",IF(Q621="","I",LOOKUP(Q621/S$2,{0,0.4,0.45,0.5,0.55,0.6,0.65,0.7,0.75,0.8,1},{"F","D","C","C+","B-","B","B+","A-","A","A+"}))))</f>
        <v/>
      </c>
      <c r="S621" s="99" t="str">
        <f>IF(COUNT($A621)=0,"",IF(Q621="","--",IF(Q621="3E","3E",LOOKUP(Q621/S$2,{0,0.4,0.45,0.5,0.55,0.6,0.65,0.7,0.75,0.8,1},{0,2,2.25,2.5,2.75,3,3.25,3.5,3.75,4}))))</f>
        <v/>
      </c>
      <c r="T621" s="5" t="str">
        <f>IF(OR(COUNT($A621)=0,DR!BZ623=""),"",IF($A621&lt;&gt;DR!$B623,"ERR",DR!BZ623))</f>
        <v/>
      </c>
      <c r="U621" s="2" t="str">
        <f>IF(COUNT($A621)=0,"",IF(T621="3E","3E",IF(T621="","I",LOOKUP(T621/V$2,{0,0.4,0.45,0.5,0.55,0.6,0.65,0.7,0.75,0.8,1},{"F","D","C","C+","B-","B","B+","A-","A","A+"}))))</f>
        <v/>
      </c>
      <c r="V621" s="99" t="str">
        <f>IF(COUNT($A621)=0,"",IF(T621="","--",IF(T621="3E","3E",LOOKUP(T621/V$2,{0,0.4,0.45,0.5,0.55,0.6,0.65,0.7,0.75,0.8,1},{0,2,2.25,2.5,2.75,3,3.25,3.5,3.75,4}))))</f>
        <v/>
      </c>
      <c r="W621" s="5" t="str">
        <f>IF(COUNT($A621)=0,"",IF($A621&lt;&gt;DR!$B623,"ERR",IF(DR!$A623="IM",DR!CL623,DR!CK623)))</f>
        <v/>
      </c>
      <c r="X621" s="2" t="str">
        <f>IF(COUNT($A621)=0,"",IF(W621="3E","3E",IF(W621="","I",LOOKUP(W621/Y$2,{0,0.4,0.45,0.5,0.55,0.6,0.65,0.7,0.75,0.8,1},{"F","D","C","C+","B-","B","B+","A-","A","A+"}))))</f>
        <v/>
      </c>
      <c r="Y621" s="99" t="str">
        <f>IF(COUNT($A621)=0,"",IF(W621="","--",IF(W621="3E","3E",LOOKUP(W621/Y$2,{0,0.4,0.45,0.5,0.55,0.6,0.65,0.7,0.75,0.8,1},{0,2,2.25,2.5,2.75,3,3.25,3.5,3.75,4}))))</f>
        <v/>
      </c>
      <c r="Z621" s="5" t="str">
        <f>IF(COUNT($A621)=0,"",IF($A621&lt;&gt;DR!$B623,"ERR",DR!BF623))</f>
        <v/>
      </c>
      <c r="AA621" s="2" t="str">
        <f>IF(COUNT($A621)=0,"",IF(Z621="3E","3E",IF(Z621="","I",LOOKUP(Z621/AB$2,{0,0.4,0.45,0.5,0.55,0.6,0.65,0.7,0.75,0.8,1},{"F","D","C","C+","B-","B","B+","A-","A","A+"}))))</f>
        <v/>
      </c>
      <c r="AB621" s="99" t="str">
        <f>IF(COUNT($A621)=0,"",IF(Z621="","--",IF(Z621="3E","3E",LOOKUP(Z621/AB$2,{0,0.4,0.45,0.5,0.55,0.6,0.65,0.7,0.75,0.8,1},{0,2,2.25,2.5,2.75,3,3.25,3.5,3.75,4}))))</f>
        <v/>
      </c>
      <c r="AC621" s="5" t="str">
        <f>IF(COUNT($A621)=0,"",IF($A621&lt;&gt;DR!$B623,"ERR",DR!BG623))</f>
        <v/>
      </c>
      <c r="AD621" s="2" t="str">
        <f>IF(COUNT($A621)=0,"",IF(AC621="3E","3E",IF(AC621="","I",LOOKUP(AC621/AE$2,{0,0.4,0.45,0.5,0.55,0.6,0.65,0.7,0.75,0.8,1},{"F","D","C","C+","B-","B","B+","A-","A","A+"}))))</f>
        <v/>
      </c>
      <c r="AE621" s="99" t="str">
        <f>IF(COUNT($A621)=0,"",IF(AC621="","--",IF(AC621="3E","3E",LOOKUP(AC621/AE$2,{0,0.4,0.45,0.5,0.55,0.6,0.65,0.7,0.75,0.8,1},{0,2,2.25,2.5,2.75,3,3.25,3.5,3.75,4}))))</f>
        <v/>
      </c>
      <c r="AF621" s="5" t="str">
        <f>IF(COUNT($A621)=0,"",IF($A621&lt;&gt;DR!$B623,"ERR",DR!BQ623))</f>
        <v/>
      </c>
      <c r="AG621" s="2" t="str">
        <f>IF(COUNT($A621)=0,"",IF(AF621="3E","3E",IF(AF621="","I",LOOKUP(AF621/AH$2,{0,0.4,0.45,0.5,0.55,0.6,0.65,0.7,0.75,0.8,1},{"F","D","C","C+","B-","B","B+","A-","A","A+"}))))</f>
        <v/>
      </c>
      <c r="AH621" s="99" t="str">
        <f>IF(COUNT($A621)=0,"",IF(AF621="","--",IF(AF621="3E","3E",LOOKUP(AF621/AH$2,{0,0.4,0.45,0.5,0.55,0.6,0.65,0.7,0.75,0.8,1},{0,2,2.25,2.5,2.75,3,3.25,3.5,3.75,4}))))</f>
        <v/>
      </c>
      <c r="AI621" s="5" t="str">
        <f>IF(COUNT($A621)=0,"",IF($A621&lt;&gt;DR!$B623,"ERR",DR!BY623))</f>
        <v/>
      </c>
      <c r="AJ621" s="2" t="str">
        <f>IF(COUNT($A621)=0,"",IF(AI621="3E","3E",IF(AI621="","I",LOOKUP(AI621/AK$2,{0,0.4,0.45,0.5,0.55,0.6,0.65,0.7,0.75,0.8,1},{"F","D","C","C+","B-","B","B+","A-","A","A+"}))))</f>
        <v/>
      </c>
      <c r="AK621" s="103" t="str">
        <f>IF(COUNT($A621)=0,"",IF(AI621="","--",IF(AI621="3E","3E",LOOKUP(AI621/AK$2,{0,0.4,0.45,0.5,0.55,0.6,0.65,0.7,0.75,0.8,1},{0,2,2.25,2.5,2.75,3,3.25,3.5,3.75,4}))))</f>
        <v/>
      </c>
      <c r="AL621" s="94" t="str">
        <f>IFERROR(IF(COUNT($A621)=0,"",IF(COUNT(W621)=0,"--",IF(COUNTIF(B621:AK621,"3E")&gt;0,"3E",SUM(IF(D621&gt;=2,D621*$D$3),IF(G621&gt;=2,G621*$G$3),IF(J621&gt;=2,J621*$J$3),IF(M621&gt;=2,M621*$M$3),IF(P621&gt;=2,P621*$P$3),IF(S621&gt;=2,S621*$S$3),IF(V621&gt;=2,V621*$V$3),IF(Y621&gt;=2,Y621*$Y$3),IF(AB621&gt;=2,AB621*$AB$3),IF(AE621&gt;=2,AE621*$AE$3),IF(AH621&gt;=2,AH621*$AH$3),IF(AK621&gt;=2,AK621*$AK$3))))),"")</f>
        <v/>
      </c>
      <c r="AM621" s="4" t="str">
        <f>IF(COUNT($A621)=0,"",IF(COUNT(W621)=0,"--",IF(COUNTIF(B621:Y621,"3E")&gt;0,"3E",TRUNC(SUM(IF(N(D621)&gt;=2,D$3*D621,0),IF(N(G621)&gt;=2,G$3*G621,0),IF(N(J621)&gt;=2,J$3*J621,0),IF(N(M621)&gt;=2,M$3*M621,0),IF(N(P621)&gt;=2,P$3*P621,0),IF(N(S621)&gt;=2,S$3*S621,0),IF(N(AB621)&gt;=2,AB$3*AB621,0),IF(N(AE621)&gt;=2,AE$3*AE621,0),IF(N(AH621)&gt;=2,AH$3*AH621,0),IF(N(V621)&gt;=2,V$3*V621,0),IF(N(Y621)&gt;=2,Y$3*Y621,0))/TCP,3))))</f>
        <v/>
      </c>
      <c r="AN621" s="2" t="str">
        <f>IFERROR(IF(COUNT($A621)=0,"",IF(COUNT(W621)=0,"--",IF(COUNTIF(B621:AK621,"3E")&gt;0,"3E",SUM(IF(D621&gt;=2,$D$3),IF(G621&gt;=2,$G$3),IF(J621&gt;=2,$J$3),IF(M621&gt;=2,$M$3),IF(P621&gt;=2,$P$3),IF(S621&gt;=2,$S$3),IF(V621&gt;=2,$V$3),IF(Y621&gt;=2,$Y$3),IF(AB621&gt;=2,$AB$3),IF(AE621&gt;=2,$AE$3),IF(AH621&gt;=2,$AH$3),IF(AK621&gt;=2,$AK$3))))),"")</f>
        <v/>
      </c>
      <c r="AO621" s="2" t="str">
        <f>IF(AM621="3E","3E",IF(COUNT($A621)=0,"",IF(COUNT(AK621)=0,"I",LOOKUP(AM621,{0,2,2.25,2.5,2.75,3,3.25,3.5,3.75,4},{"F","D","C","C+","B-","B","B+","A-","A","A+"}))))</f>
        <v/>
      </c>
      <c r="AP621" s="2" t="str">
        <f>IF(AM621="3E","3E",IF(OR(COUNT($A621)=0,COUNT(W621)=0),"",IF(AND(Y621&gt;=2,AM621&gt;=2,AN621&gt;=28),"PASS","FAIL")))</f>
        <v/>
      </c>
      <c r="AQ621" s="2" t="str">
        <f>IF(COUNT($A621)=0,"",IF(AP621="3E","3E",IF(AP621="PASS",CONCATENATE(IF(N(D621)&lt;2,"411F,",""),IF(N(G621)&lt;2,"412F,",""),IF(N(J621)&lt;2,"413F,",""),IF(N(M621)&lt;2,"421F,",""),IF(N(P621)&lt;2,"422F,",""),IF(N(S621)&lt;2,"423F,",""),IF(N(AB621)&lt;2,"431F,",""),IF(N(AE621)&lt;2,"432F,",""),IF(N(AH621)&lt;2,"433F,","")),"")))</f>
        <v/>
      </c>
      <c r="AR621" s="6" t="str">
        <f t="shared" si="10"/>
        <v/>
      </c>
    </row>
    <row r="622" spans="1:44" ht="18.95" customHeight="1" x14ac:dyDescent="0.25">
      <c r="A622" s="93" t="str">
        <f>IF(DR!$B624="","",DR!$B624)</f>
        <v/>
      </c>
      <c r="B622" s="5" t="str">
        <f>IF(COUNT($A622)=0,"",IF($A622&lt;&gt;DR!$B624,"ERR",DR!J624))</f>
        <v/>
      </c>
      <c r="C622" s="2" t="str">
        <f>IF(COUNT($A622)=0,"",IF(B622="3E","3E",IF(B622="","I",LOOKUP(B622/D$2,{0,0.4,0.45,0.5,0.55,0.6,0.65,0.7,0.75,0.8,1},{"F","D","C","C+","B-","B","B+","A-","A","A+"}))))</f>
        <v/>
      </c>
      <c r="D622" s="99" t="str">
        <f>IF(COUNT($A622)=0,"",IF(B622="","--",IF(B622="3E","3E",LOOKUP(B622/D$2,{0,0.4,0.45,0.5,0.55,0.6,0.65,0.7,0.75,0.8,1},{0,2,2.25,2.5,2.75,3,3.25,3.5,3.75,4}))))</f>
        <v/>
      </c>
      <c r="E622" s="5" t="str">
        <f>IF(COUNT($A622)=0,"",IF($A622&lt;&gt;DR!$B624,"ERR",DR!R624))</f>
        <v/>
      </c>
      <c r="F622" s="2" t="str">
        <f>IF(COUNT($A622)=0,"",IF(E622="3E","3E",IF(E622="","I",LOOKUP(E622/G$2,{0,0.4,0.45,0.5,0.55,0.6,0.65,0.7,0.75,0.8,1},{"F","D","C","C+","B-","B","B+","A-","A","A+"}))))</f>
        <v/>
      </c>
      <c r="G622" s="99" t="str">
        <f>IF(COUNT($A622)=0,"",IF(E622="","--",IF(E622="3E","3E",LOOKUP(E622/G$2,{0,0.4,0.45,0.5,0.55,0.6,0.65,0.7,0.75,0.8,1},{0,2,2.25,2.5,2.75,3,3.25,3.5,3.75,4}))))</f>
        <v/>
      </c>
      <c r="H622" s="5" t="str">
        <f>IF(COUNT($A622)=0,"",IF($A622&lt;&gt;DR!$B624,"ERR",DR!Z624))</f>
        <v/>
      </c>
      <c r="I622" s="2" t="str">
        <f>IF(COUNT($A622)=0,"",IF(H622="3E","3E",IF(H622="","I",LOOKUP(H622/J$2,{0,0.4,0.45,0.5,0.55,0.6,0.65,0.7,0.75,0.8,1},{"F","D","C","C+","B-","B","B+","A-","A","A+"}))))</f>
        <v/>
      </c>
      <c r="J622" s="99" t="str">
        <f>IF(COUNT($A622)=0,"",IF(H622="","--",IF(H622="3E","3E",LOOKUP(H622/J$2,{0,0.4,0.45,0.5,0.55,0.6,0.65,0.7,0.75,0.8,1},{0,2,2.25,2.5,2.75,3,3.25,3.5,3.75,4}))))</f>
        <v/>
      </c>
      <c r="K622" s="5" t="str">
        <f>IF(COUNT($A622)=0,"",IF($A622&lt;&gt;DR!$B624,"ERR",DR!AH624))</f>
        <v/>
      </c>
      <c r="L622" s="2" t="str">
        <f>IF(COUNT($A622)=0,"",IF(K622="3E","3E",IF(K622="","I",LOOKUP(K622/M$2,{0,0.4,0.45,0.5,0.55,0.6,0.65,0.7,0.75,0.8,1},{"F","D","C","C+","B-","B","B+","A-","A","A+"}))))</f>
        <v/>
      </c>
      <c r="M622" s="99" t="str">
        <f>IF(COUNT($A622)=0,"",IF(K622="","--",IF(K622="3E","3E",LOOKUP(K622/M$2,{0,0.4,0.45,0.5,0.55,0.6,0.65,0.7,0.75,0.8,1},{0,2,2.25,2.5,2.75,3,3.25,3.5,3.75,4}))))</f>
        <v/>
      </c>
      <c r="N622" s="5" t="str">
        <f>IF(COUNT($A622)=0,"",IF($A622&lt;&gt;DR!$B624,"ERR",DR!AP624))</f>
        <v/>
      </c>
      <c r="O622" s="2" t="str">
        <f>IF(COUNT($A622)=0,"",IF(N622="3E","3E",IF(N622="","I",LOOKUP(N622/P$2,{0,0.4,0.45,0.5,0.55,0.6,0.65,0.7,0.75,0.8,1},{"F","D","C","C+","B-","B","B+","A-","A","A+"}))))</f>
        <v/>
      </c>
      <c r="P622" s="99" t="str">
        <f>IF(COUNT($A622)=0,"",IF(N622="","--",IF(N622="3E","3E",LOOKUP(N622/P$2,{0,0.4,0.45,0.5,0.55,0.6,0.65,0.7,0.75,0.8,1},{0,2,2.25,2.5,2.75,3,3.25,3.5,3.75,4}))))</f>
        <v/>
      </c>
      <c r="Q622" s="5" t="str">
        <f>IF(COUNT($A622)=0,"",IF($A622&lt;&gt;DR!$B624,"ERR",DR!AX624))</f>
        <v/>
      </c>
      <c r="R622" s="2" t="str">
        <f>IF(COUNT($A622)=0,"",IF(Q622="3E","3E",IF(Q622="","I",LOOKUP(Q622/S$2,{0,0.4,0.45,0.5,0.55,0.6,0.65,0.7,0.75,0.8,1},{"F","D","C","C+","B-","B","B+","A-","A","A+"}))))</f>
        <v/>
      </c>
      <c r="S622" s="99" t="str">
        <f>IF(COUNT($A622)=0,"",IF(Q622="","--",IF(Q622="3E","3E",LOOKUP(Q622/S$2,{0,0.4,0.45,0.5,0.55,0.6,0.65,0.7,0.75,0.8,1},{0,2,2.25,2.5,2.75,3,3.25,3.5,3.75,4}))))</f>
        <v/>
      </c>
      <c r="T622" s="5" t="str">
        <f>IF(OR(COUNT($A622)=0,DR!BZ624=""),"",IF($A622&lt;&gt;DR!$B624,"ERR",DR!BZ624))</f>
        <v/>
      </c>
      <c r="U622" s="2" t="str">
        <f>IF(COUNT($A622)=0,"",IF(T622="3E","3E",IF(T622="","I",LOOKUP(T622/V$2,{0,0.4,0.45,0.5,0.55,0.6,0.65,0.7,0.75,0.8,1},{"F","D","C","C+","B-","B","B+","A-","A","A+"}))))</f>
        <v/>
      </c>
      <c r="V622" s="99" t="str">
        <f>IF(COUNT($A622)=0,"",IF(T622="","--",IF(T622="3E","3E",LOOKUP(T622/V$2,{0,0.4,0.45,0.5,0.55,0.6,0.65,0.7,0.75,0.8,1},{0,2,2.25,2.5,2.75,3,3.25,3.5,3.75,4}))))</f>
        <v/>
      </c>
      <c r="W622" s="5" t="str">
        <f>IF(COUNT($A622)=0,"",IF($A622&lt;&gt;DR!$B624,"ERR",IF(DR!$A624="IM",DR!CL624,DR!CK624)))</f>
        <v/>
      </c>
      <c r="X622" s="2" t="str">
        <f>IF(COUNT($A622)=0,"",IF(W622="3E","3E",IF(W622="","I",LOOKUP(W622/Y$2,{0,0.4,0.45,0.5,0.55,0.6,0.65,0.7,0.75,0.8,1},{"F","D","C","C+","B-","B","B+","A-","A","A+"}))))</f>
        <v/>
      </c>
      <c r="Y622" s="99" t="str">
        <f>IF(COUNT($A622)=0,"",IF(W622="","--",IF(W622="3E","3E",LOOKUP(W622/Y$2,{0,0.4,0.45,0.5,0.55,0.6,0.65,0.7,0.75,0.8,1},{0,2,2.25,2.5,2.75,3,3.25,3.5,3.75,4}))))</f>
        <v/>
      </c>
      <c r="Z622" s="5" t="str">
        <f>IF(COUNT($A622)=0,"",IF($A622&lt;&gt;DR!$B624,"ERR",DR!BF624))</f>
        <v/>
      </c>
      <c r="AA622" s="2" t="str">
        <f>IF(COUNT($A622)=0,"",IF(Z622="3E","3E",IF(Z622="","I",LOOKUP(Z622/AB$2,{0,0.4,0.45,0.5,0.55,0.6,0.65,0.7,0.75,0.8,1},{"F","D","C","C+","B-","B","B+","A-","A","A+"}))))</f>
        <v/>
      </c>
      <c r="AB622" s="99" t="str">
        <f>IF(COUNT($A622)=0,"",IF(Z622="","--",IF(Z622="3E","3E",LOOKUP(Z622/AB$2,{0,0.4,0.45,0.5,0.55,0.6,0.65,0.7,0.75,0.8,1},{0,2,2.25,2.5,2.75,3,3.25,3.5,3.75,4}))))</f>
        <v/>
      </c>
      <c r="AC622" s="5" t="str">
        <f>IF(COUNT($A622)=0,"",IF($A622&lt;&gt;DR!$B624,"ERR",DR!BG624))</f>
        <v/>
      </c>
      <c r="AD622" s="2" t="str">
        <f>IF(COUNT($A622)=0,"",IF(AC622="3E","3E",IF(AC622="","I",LOOKUP(AC622/AE$2,{0,0.4,0.45,0.5,0.55,0.6,0.65,0.7,0.75,0.8,1},{"F","D","C","C+","B-","B","B+","A-","A","A+"}))))</f>
        <v/>
      </c>
      <c r="AE622" s="99" t="str">
        <f>IF(COUNT($A622)=0,"",IF(AC622="","--",IF(AC622="3E","3E",LOOKUP(AC622/AE$2,{0,0.4,0.45,0.5,0.55,0.6,0.65,0.7,0.75,0.8,1},{0,2,2.25,2.5,2.75,3,3.25,3.5,3.75,4}))))</f>
        <v/>
      </c>
      <c r="AF622" s="5" t="str">
        <f>IF(COUNT($A622)=0,"",IF($A622&lt;&gt;DR!$B624,"ERR",DR!BQ624))</f>
        <v/>
      </c>
      <c r="AG622" s="2" t="str">
        <f>IF(COUNT($A622)=0,"",IF(AF622="3E","3E",IF(AF622="","I",LOOKUP(AF622/AH$2,{0,0.4,0.45,0.5,0.55,0.6,0.65,0.7,0.75,0.8,1},{"F","D","C","C+","B-","B","B+","A-","A","A+"}))))</f>
        <v/>
      </c>
      <c r="AH622" s="99" t="str">
        <f>IF(COUNT($A622)=0,"",IF(AF622="","--",IF(AF622="3E","3E",LOOKUP(AF622/AH$2,{0,0.4,0.45,0.5,0.55,0.6,0.65,0.7,0.75,0.8,1},{0,2,2.25,2.5,2.75,3,3.25,3.5,3.75,4}))))</f>
        <v/>
      </c>
      <c r="AI622" s="5" t="str">
        <f>IF(COUNT($A622)=0,"",IF($A622&lt;&gt;DR!$B624,"ERR",DR!BY624))</f>
        <v/>
      </c>
      <c r="AJ622" s="2" t="str">
        <f>IF(COUNT($A622)=0,"",IF(AI622="3E","3E",IF(AI622="","I",LOOKUP(AI622/AK$2,{0,0.4,0.45,0.5,0.55,0.6,0.65,0.7,0.75,0.8,1},{"F","D","C","C+","B-","B","B+","A-","A","A+"}))))</f>
        <v/>
      </c>
      <c r="AK622" s="103" t="str">
        <f>IF(COUNT($A622)=0,"",IF(AI622="","--",IF(AI622="3E","3E",LOOKUP(AI622/AK$2,{0,0.4,0.45,0.5,0.55,0.6,0.65,0.7,0.75,0.8,1},{0,2,2.25,2.5,2.75,3,3.25,3.5,3.75,4}))))</f>
        <v/>
      </c>
      <c r="AL622" s="94" t="str">
        <f>IFERROR(IF(COUNT($A622)=0,"",IF(COUNT(W622)=0,"--",IF(COUNTIF(B622:AK622,"3E")&gt;0,"3E",SUM(IF(D622&gt;=2,D622*$D$3),IF(G622&gt;=2,G622*$G$3),IF(J622&gt;=2,J622*$J$3),IF(M622&gt;=2,M622*$M$3),IF(P622&gt;=2,P622*$P$3),IF(S622&gt;=2,S622*$S$3),IF(V622&gt;=2,V622*$V$3),IF(Y622&gt;=2,Y622*$Y$3),IF(AB622&gt;=2,AB622*$AB$3),IF(AE622&gt;=2,AE622*$AE$3),IF(AH622&gt;=2,AH622*$AH$3),IF(AK622&gt;=2,AK622*$AK$3))))),"")</f>
        <v/>
      </c>
      <c r="AM622" s="4" t="str">
        <f>IF(COUNT($A622)=0,"",IF(COUNT(W622)=0,"--",IF(COUNTIF(B622:Y622,"3E")&gt;0,"3E",TRUNC(SUM(IF(N(D622)&gt;=2,D$3*D622,0),IF(N(G622)&gt;=2,G$3*G622,0),IF(N(J622)&gt;=2,J$3*J622,0),IF(N(M622)&gt;=2,M$3*M622,0),IF(N(P622)&gt;=2,P$3*P622,0),IF(N(S622)&gt;=2,S$3*S622,0),IF(N(AB622)&gt;=2,AB$3*AB622,0),IF(N(AE622)&gt;=2,AE$3*AE622,0),IF(N(AH622)&gt;=2,AH$3*AH622,0),IF(N(V622)&gt;=2,V$3*V622,0),IF(N(Y622)&gt;=2,Y$3*Y622,0))/TCP,3))))</f>
        <v/>
      </c>
      <c r="AN622" s="2" t="str">
        <f>IFERROR(IF(COUNT($A622)=0,"",IF(COUNT(W622)=0,"--",IF(COUNTIF(B622:AK622,"3E")&gt;0,"3E",SUM(IF(D622&gt;=2,$D$3),IF(G622&gt;=2,$G$3),IF(J622&gt;=2,$J$3),IF(M622&gt;=2,$M$3),IF(P622&gt;=2,$P$3),IF(S622&gt;=2,$S$3),IF(V622&gt;=2,$V$3),IF(Y622&gt;=2,$Y$3),IF(AB622&gt;=2,$AB$3),IF(AE622&gt;=2,$AE$3),IF(AH622&gt;=2,$AH$3),IF(AK622&gt;=2,$AK$3))))),"")</f>
        <v/>
      </c>
      <c r="AO622" s="2" t="str">
        <f>IF(AM622="3E","3E",IF(COUNT($A622)=0,"",IF(COUNT(AK622)=0,"I",LOOKUP(AM622,{0,2,2.25,2.5,2.75,3,3.25,3.5,3.75,4},{"F","D","C","C+","B-","B","B+","A-","A","A+"}))))</f>
        <v/>
      </c>
      <c r="AP622" s="2" t="str">
        <f>IF(AM622="3E","3E",IF(OR(COUNT($A622)=0,COUNT(W622)=0),"",IF(AND(Y622&gt;=2,AM622&gt;=2,AN622&gt;=28),"PASS","FAIL")))</f>
        <v/>
      </c>
      <c r="AQ622" s="2" t="str">
        <f>IF(COUNT($A622)=0,"",IF(AP622="3E","3E",IF(AP622="PASS",CONCATENATE(IF(N(D622)&lt;2,"411F,",""),IF(N(G622)&lt;2,"412F,",""),IF(N(J622)&lt;2,"413F,",""),IF(N(M622)&lt;2,"421F,",""),IF(N(P622)&lt;2,"422F,",""),IF(N(S622)&lt;2,"423F,",""),IF(N(AB622)&lt;2,"431F,",""),IF(N(AE622)&lt;2,"432F,",""),IF(N(AH622)&lt;2,"433F,","")),"")))</f>
        <v/>
      </c>
      <c r="AR622" s="6" t="str">
        <f t="shared" si="10"/>
        <v/>
      </c>
    </row>
    <row r="623" spans="1:44" ht="18.95" customHeight="1" x14ac:dyDescent="0.25">
      <c r="A623" s="93" t="str">
        <f>IF(DR!$B625="","",DR!$B625)</f>
        <v/>
      </c>
      <c r="B623" s="5" t="str">
        <f>IF(COUNT($A623)=0,"",IF($A623&lt;&gt;DR!$B625,"ERR",DR!J625))</f>
        <v/>
      </c>
      <c r="C623" s="2" t="str">
        <f>IF(COUNT($A623)=0,"",IF(B623="3E","3E",IF(B623="","I",LOOKUP(B623/D$2,{0,0.4,0.45,0.5,0.55,0.6,0.65,0.7,0.75,0.8,1},{"F","D","C","C+","B-","B","B+","A-","A","A+"}))))</f>
        <v/>
      </c>
      <c r="D623" s="99" t="str">
        <f>IF(COUNT($A623)=0,"",IF(B623="","--",IF(B623="3E","3E",LOOKUP(B623/D$2,{0,0.4,0.45,0.5,0.55,0.6,0.65,0.7,0.75,0.8,1},{0,2,2.25,2.5,2.75,3,3.25,3.5,3.75,4}))))</f>
        <v/>
      </c>
      <c r="E623" s="5" t="str">
        <f>IF(COUNT($A623)=0,"",IF($A623&lt;&gt;DR!$B625,"ERR",DR!R625))</f>
        <v/>
      </c>
      <c r="F623" s="2" t="str">
        <f>IF(COUNT($A623)=0,"",IF(E623="3E","3E",IF(E623="","I",LOOKUP(E623/G$2,{0,0.4,0.45,0.5,0.55,0.6,0.65,0.7,0.75,0.8,1},{"F","D","C","C+","B-","B","B+","A-","A","A+"}))))</f>
        <v/>
      </c>
      <c r="G623" s="99" t="str">
        <f>IF(COUNT($A623)=0,"",IF(E623="","--",IF(E623="3E","3E",LOOKUP(E623/G$2,{0,0.4,0.45,0.5,0.55,0.6,0.65,0.7,0.75,0.8,1},{0,2,2.25,2.5,2.75,3,3.25,3.5,3.75,4}))))</f>
        <v/>
      </c>
      <c r="H623" s="5" t="str">
        <f>IF(COUNT($A623)=0,"",IF($A623&lt;&gt;DR!$B625,"ERR",DR!Z625))</f>
        <v/>
      </c>
      <c r="I623" s="2" t="str">
        <f>IF(COUNT($A623)=0,"",IF(H623="3E","3E",IF(H623="","I",LOOKUP(H623/J$2,{0,0.4,0.45,0.5,0.55,0.6,0.65,0.7,0.75,0.8,1},{"F","D","C","C+","B-","B","B+","A-","A","A+"}))))</f>
        <v/>
      </c>
      <c r="J623" s="99" t="str">
        <f>IF(COUNT($A623)=0,"",IF(H623="","--",IF(H623="3E","3E",LOOKUP(H623/J$2,{0,0.4,0.45,0.5,0.55,0.6,0.65,0.7,0.75,0.8,1},{0,2,2.25,2.5,2.75,3,3.25,3.5,3.75,4}))))</f>
        <v/>
      </c>
      <c r="K623" s="5" t="str">
        <f>IF(COUNT($A623)=0,"",IF($A623&lt;&gt;DR!$B625,"ERR",DR!AH625))</f>
        <v/>
      </c>
      <c r="L623" s="2" t="str">
        <f>IF(COUNT($A623)=0,"",IF(K623="3E","3E",IF(K623="","I",LOOKUP(K623/M$2,{0,0.4,0.45,0.5,0.55,0.6,0.65,0.7,0.75,0.8,1},{"F","D","C","C+","B-","B","B+","A-","A","A+"}))))</f>
        <v/>
      </c>
      <c r="M623" s="99" t="str">
        <f>IF(COUNT($A623)=0,"",IF(K623="","--",IF(K623="3E","3E",LOOKUP(K623/M$2,{0,0.4,0.45,0.5,0.55,0.6,0.65,0.7,0.75,0.8,1},{0,2,2.25,2.5,2.75,3,3.25,3.5,3.75,4}))))</f>
        <v/>
      </c>
      <c r="N623" s="5" t="str">
        <f>IF(COUNT($A623)=0,"",IF($A623&lt;&gt;DR!$B625,"ERR",DR!AP625))</f>
        <v/>
      </c>
      <c r="O623" s="2" t="str">
        <f>IF(COUNT($A623)=0,"",IF(N623="3E","3E",IF(N623="","I",LOOKUP(N623/P$2,{0,0.4,0.45,0.5,0.55,0.6,0.65,0.7,0.75,0.8,1},{"F","D","C","C+","B-","B","B+","A-","A","A+"}))))</f>
        <v/>
      </c>
      <c r="P623" s="99" t="str">
        <f>IF(COUNT($A623)=0,"",IF(N623="","--",IF(N623="3E","3E",LOOKUP(N623/P$2,{0,0.4,0.45,0.5,0.55,0.6,0.65,0.7,0.75,0.8,1},{0,2,2.25,2.5,2.75,3,3.25,3.5,3.75,4}))))</f>
        <v/>
      </c>
      <c r="Q623" s="5" t="str">
        <f>IF(COUNT($A623)=0,"",IF($A623&lt;&gt;DR!$B625,"ERR",DR!AX625))</f>
        <v/>
      </c>
      <c r="R623" s="2" t="str">
        <f>IF(COUNT($A623)=0,"",IF(Q623="3E","3E",IF(Q623="","I",LOOKUP(Q623/S$2,{0,0.4,0.45,0.5,0.55,0.6,0.65,0.7,0.75,0.8,1},{"F","D","C","C+","B-","B","B+","A-","A","A+"}))))</f>
        <v/>
      </c>
      <c r="S623" s="99" t="str">
        <f>IF(COUNT($A623)=0,"",IF(Q623="","--",IF(Q623="3E","3E",LOOKUP(Q623/S$2,{0,0.4,0.45,0.5,0.55,0.6,0.65,0.7,0.75,0.8,1},{0,2,2.25,2.5,2.75,3,3.25,3.5,3.75,4}))))</f>
        <v/>
      </c>
      <c r="T623" s="5" t="str">
        <f>IF(OR(COUNT($A623)=0,DR!BZ625=""),"",IF($A623&lt;&gt;DR!$B625,"ERR",DR!BZ625))</f>
        <v/>
      </c>
      <c r="U623" s="2" t="str">
        <f>IF(COUNT($A623)=0,"",IF(T623="3E","3E",IF(T623="","I",LOOKUP(T623/V$2,{0,0.4,0.45,0.5,0.55,0.6,0.65,0.7,0.75,0.8,1},{"F","D","C","C+","B-","B","B+","A-","A","A+"}))))</f>
        <v/>
      </c>
      <c r="V623" s="99" t="str">
        <f>IF(COUNT($A623)=0,"",IF(T623="","--",IF(T623="3E","3E",LOOKUP(T623/V$2,{0,0.4,0.45,0.5,0.55,0.6,0.65,0.7,0.75,0.8,1},{0,2,2.25,2.5,2.75,3,3.25,3.5,3.75,4}))))</f>
        <v/>
      </c>
      <c r="W623" s="5" t="str">
        <f>IF(COUNT($A623)=0,"",IF($A623&lt;&gt;DR!$B625,"ERR",IF(DR!$A625="IM",DR!CL625,DR!CK625)))</f>
        <v/>
      </c>
      <c r="X623" s="2" t="str">
        <f>IF(COUNT($A623)=0,"",IF(W623="3E","3E",IF(W623="","I",LOOKUP(W623/Y$2,{0,0.4,0.45,0.5,0.55,0.6,0.65,0.7,0.75,0.8,1},{"F","D","C","C+","B-","B","B+","A-","A","A+"}))))</f>
        <v/>
      </c>
      <c r="Y623" s="99" t="str">
        <f>IF(COUNT($A623)=0,"",IF(W623="","--",IF(W623="3E","3E",LOOKUP(W623/Y$2,{0,0.4,0.45,0.5,0.55,0.6,0.65,0.7,0.75,0.8,1},{0,2,2.25,2.5,2.75,3,3.25,3.5,3.75,4}))))</f>
        <v/>
      </c>
      <c r="Z623" s="5" t="str">
        <f>IF(COUNT($A623)=0,"",IF($A623&lt;&gt;DR!$B625,"ERR",DR!BF625))</f>
        <v/>
      </c>
      <c r="AA623" s="2" t="str">
        <f>IF(COUNT($A623)=0,"",IF(Z623="3E","3E",IF(Z623="","I",LOOKUP(Z623/AB$2,{0,0.4,0.45,0.5,0.55,0.6,0.65,0.7,0.75,0.8,1},{"F","D","C","C+","B-","B","B+","A-","A","A+"}))))</f>
        <v/>
      </c>
      <c r="AB623" s="99" t="str">
        <f>IF(COUNT($A623)=0,"",IF(Z623="","--",IF(Z623="3E","3E",LOOKUP(Z623/AB$2,{0,0.4,0.45,0.5,0.55,0.6,0.65,0.7,0.75,0.8,1},{0,2,2.25,2.5,2.75,3,3.25,3.5,3.75,4}))))</f>
        <v/>
      </c>
      <c r="AC623" s="5" t="str">
        <f>IF(COUNT($A623)=0,"",IF($A623&lt;&gt;DR!$B625,"ERR",DR!BG625))</f>
        <v/>
      </c>
      <c r="AD623" s="2" t="str">
        <f>IF(COUNT($A623)=0,"",IF(AC623="3E","3E",IF(AC623="","I",LOOKUP(AC623/AE$2,{0,0.4,0.45,0.5,0.55,0.6,0.65,0.7,0.75,0.8,1},{"F","D","C","C+","B-","B","B+","A-","A","A+"}))))</f>
        <v/>
      </c>
      <c r="AE623" s="99" t="str">
        <f>IF(COUNT($A623)=0,"",IF(AC623="","--",IF(AC623="3E","3E",LOOKUP(AC623/AE$2,{0,0.4,0.45,0.5,0.55,0.6,0.65,0.7,0.75,0.8,1},{0,2,2.25,2.5,2.75,3,3.25,3.5,3.75,4}))))</f>
        <v/>
      </c>
      <c r="AF623" s="5" t="str">
        <f>IF(COUNT($A623)=0,"",IF($A623&lt;&gt;DR!$B625,"ERR",DR!BQ625))</f>
        <v/>
      </c>
      <c r="AG623" s="2" t="str">
        <f>IF(COUNT($A623)=0,"",IF(AF623="3E","3E",IF(AF623="","I",LOOKUP(AF623/AH$2,{0,0.4,0.45,0.5,0.55,0.6,0.65,0.7,0.75,0.8,1},{"F","D","C","C+","B-","B","B+","A-","A","A+"}))))</f>
        <v/>
      </c>
      <c r="AH623" s="99" t="str">
        <f>IF(COUNT($A623)=0,"",IF(AF623="","--",IF(AF623="3E","3E",LOOKUP(AF623/AH$2,{0,0.4,0.45,0.5,0.55,0.6,0.65,0.7,0.75,0.8,1},{0,2,2.25,2.5,2.75,3,3.25,3.5,3.75,4}))))</f>
        <v/>
      </c>
      <c r="AI623" s="5" t="str">
        <f>IF(COUNT($A623)=0,"",IF($A623&lt;&gt;DR!$B625,"ERR",DR!BY625))</f>
        <v/>
      </c>
      <c r="AJ623" s="2" t="str">
        <f>IF(COUNT($A623)=0,"",IF(AI623="3E","3E",IF(AI623="","I",LOOKUP(AI623/AK$2,{0,0.4,0.45,0.5,0.55,0.6,0.65,0.7,0.75,0.8,1},{"F","D","C","C+","B-","B","B+","A-","A","A+"}))))</f>
        <v/>
      </c>
      <c r="AK623" s="103" t="str">
        <f>IF(COUNT($A623)=0,"",IF(AI623="","--",IF(AI623="3E","3E",LOOKUP(AI623/AK$2,{0,0.4,0.45,0.5,0.55,0.6,0.65,0.7,0.75,0.8,1},{0,2,2.25,2.5,2.75,3,3.25,3.5,3.75,4}))))</f>
        <v/>
      </c>
      <c r="AL623" s="94" t="str">
        <f>IFERROR(IF(COUNT($A623)=0,"",IF(COUNT(W623)=0,"--",IF(COUNTIF(B623:AK623,"3E")&gt;0,"3E",SUM(IF(D623&gt;=2,D623*$D$3),IF(G623&gt;=2,G623*$G$3),IF(J623&gt;=2,J623*$J$3),IF(M623&gt;=2,M623*$M$3),IF(P623&gt;=2,P623*$P$3),IF(S623&gt;=2,S623*$S$3),IF(V623&gt;=2,V623*$V$3),IF(Y623&gt;=2,Y623*$Y$3),IF(AB623&gt;=2,AB623*$AB$3),IF(AE623&gt;=2,AE623*$AE$3),IF(AH623&gt;=2,AH623*$AH$3),IF(AK623&gt;=2,AK623*$AK$3))))),"")</f>
        <v/>
      </c>
      <c r="AM623" s="4" t="str">
        <f>IF(COUNT($A623)=0,"",IF(COUNT(W623)=0,"--",IF(COUNTIF(B623:Y623,"3E")&gt;0,"3E",TRUNC(SUM(IF(N(D623)&gt;=2,D$3*D623,0),IF(N(G623)&gt;=2,G$3*G623,0),IF(N(J623)&gt;=2,J$3*J623,0),IF(N(M623)&gt;=2,M$3*M623,0),IF(N(P623)&gt;=2,P$3*P623,0),IF(N(S623)&gt;=2,S$3*S623,0),IF(N(AB623)&gt;=2,AB$3*AB623,0),IF(N(AE623)&gt;=2,AE$3*AE623,0),IF(N(AH623)&gt;=2,AH$3*AH623,0),IF(N(V623)&gt;=2,V$3*V623,0),IF(N(Y623)&gt;=2,Y$3*Y623,0))/TCP,3))))</f>
        <v/>
      </c>
      <c r="AN623" s="2" t="str">
        <f>IFERROR(IF(COUNT($A623)=0,"",IF(COUNT(W623)=0,"--",IF(COUNTIF(B623:AK623,"3E")&gt;0,"3E",SUM(IF(D623&gt;=2,$D$3),IF(G623&gt;=2,$G$3),IF(J623&gt;=2,$J$3),IF(M623&gt;=2,$M$3),IF(P623&gt;=2,$P$3),IF(S623&gt;=2,$S$3),IF(V623&gt;=2,$V$3),IF(Y623&gt;=2,$Y$3),IF(AB623&gt;=2,$AB$3),IF(AE623&gt;=2,$AE$3),IF(AH623&gt;=2,$AH$3),IF(AK623&gt;=2,$AK$3))))),"")</f>
        <v/>
      </c>
      <c r="AO623" s="2" t="str">
        <f>IF(AM623="3E","3E",IF(COUNT($A623)=0,"",IF(COUNT(AK623)=0,"I",LOOKUP(AM623,{0,2,2.25,2.5,2.75,3,3.25,3.5,3.75,4},{"F","D","C","C+","B-","B","B+","A-","A","A+"}))))</f>
        <v/>
      </c>
      <c r="AP623" s="2" t="str">
        <f>IF(AM623="3E","3E",IF(OR(COUNT($A623)=0,COUNT(W623)=0),"",IF(AND(Y623&gt;=2,AM623&gt;=2,AN623&gt;=28),"PASS","FAIL")))</f>
        <v/>
      </c>
      <c r="AQ623" s="2" t="str">
        <f>IF(COUNT($A623)=0,"",IF(AP623="3E","3E",IF(AP623="PASS",CONCATENATE(IF(N(D623)&lt;2,"411F,",""),IF(N(G623)&lt;2,"412F,",""),IF(N(J623)&lt;2,"413F,",""),IF(N(M623)&lt;2,"421F,",""),IF(N(P623)&lt;2,"422F,",""),IF(N(S623)&lt;2,"423F,",""),IF(N(AB623)&lt;2,"431F,",""),IF(N(AE623)&lt;2,"432F,",""),IF(N(AH623)&lt;2,"433F,","")),"")))</f>
        <v/>
      </c>
      <c r="AR623" s="6" t="str">
        <f t="shared" si="10"/>
        <v/>
      </c>
    </row>
    <row r="624" spans="1:44" ht="18.95" customHeight="1" x14ac:dyDescent="0.25">
      <c r="A624" s="93" t="str">
        <f>IF(DR!$B626="","",DR!$B626)</f>
        <v/>
      </c>
      <c r="B624" s="5" t="str">
        <f>IF(COUNT($A624)=0,"",IF($A624&lt;&gt;DR!$B626,"ERR",DR!J626))</f>
        <v/>
      </c>
      <c r="C624" s="2" t="str">
        <f>IF(COUNT($A624)=0,"",IF(B624="3E","3E",IF(B624="","I",LOOKUP(B624/D$2,{0,0.4,0.45,0.5,0.55,0.6,0.65,0.7,0.75,0.8,1},{"F","D","C","C+","B-","B","B+","A-","A","A+"}))))</f>
        <v/>
      </c>
      <c r="D624" s="99" t="str">
        <f>IF(COUNT($A624)=0,"",IF(B624="","--",IF(B624="3E","3E",LOOKUP(B624/D$2,{0,0.4,0.45,0.5,0.55,0.6,0.65,0.7,0.75,0.8,1},{0,2,2.25,2.5,2.75,3,3.25,3.5,3.75,4}))))</f>
        <v/>
      </c>
      <c r="E624" s="5" t="str">
        <f>IF(COUNT($A624)=0,"",IF($A624&lt;&gt;DR!$B626,"ERR",DR!R626))</f>
        <v/>
      </c>
      <c r="F624" s="2" t="str">
        <f>IF(COUNT($A624)=0,"",IF(E624="3E","3E",IF(E624="","I",LOOKUP(E624/G$2,{0,0.4,0.45,0.5,0.55,0.6,0.65,0.7,0.75,0.8,1},{"F","D","C","C+","B-","B","B+","A-","A","A+"}))))</f>
        <v/>
      </c>
      <c r="G624" s="99" t="str">
        <f>IF(COUNT($A624)=0,"",IF(E624="","--",IF(E624="3E","3E",LOOKUP(E624/G$2,{0,0.4,0.45,0.5,0.55,0.6,0.65,0.7,0.75,0.8,1},{0,2,2.25,2.5,2.75,3,3.25,3.5,3.75,4}))))</f>
        <v/>
      </c>
      <c r="H624" s="5" t="str">
        <f>IF(COUNT($A624)=0,"",IF($A624&lt;&gt;DR!$B626,"ERR",DR!Z626))</f>
        <v/>
      </c>
      <c r="I624" s="2" t="str">
        <f>IF(COUNT($A624)=0,"",IF(H624="3E","3E",IF(H624="","I",LOOKUP(H624/J$2,{0,0.4,0.45,0.5,0.55,0.6,0.65,0.7,0.75,0.8,1},{"F","D","C","C+","B-","B","B+","A-","A","A+"}))))</f>
        <v/>
      </c>
      <c r="J624" s="99" t="str">
        <f>IF(COUNT($A624)=0,"",IF(H624="","--",IF(H624="3E","3E",LOOKUP(H624/J$2,{0,0.4,0.45,0.5,0.55,0.6,0.65,0.7,0.75,0.8,1},{0,2,2.25,2.5,2.75,3,3.25,3.5,3.75,4}))))</f>
        <v/>
      </c>
      <c r="K624" s="5" t="str">
        <f>IF(COUNT($A624)=0,"",IF($A624&lt;&gt;DR!$B626,"ERR",DR!AH626))</f>
        <v/>
      </c>
      <c r="L624" s="2" t="str">
        <f>IF(COUNT($A624)=0,"",IF(K624="3E","3E",IF(K624="","I",LOOKUP(K624/M$2,{0,0.4,0.45,0.5,0.55,0.6,0.65,0.7,0.75,0.8,1},{"F","D","C","C+","B-","B","B+","A-","A","A+"}))))</f>
        <v/>
      </c>
      <c r="M624" s="99" t="str">
        <f>IF(COUNT($A624)=0,"",IF(K624="","--",IF(K624="3E","3E",LOOKUP(K624/M$2,{0,0.4,0.45,0.5,0.55,0.6,0.65,0.7,0.75,0.8,1},{0,2,2.25,2.5,2.75,3,3.25,3.5,3.75,4}))))</f>
        <v/>
      </c>
      <c r="N624" s="5" t="str">
        <f>IF(COUNT($A624)=0,"",IF($A624&lt;&gt;DR!$B626,"ERR",DR!AP626))</f>
        <v/>
      </c>
      <c r="O624" s="2" t="str">
        <f>IF(COUNT($A624)=0,"",IF(N624="3E","3E",IF(N624="","I",LOOKUP(N624/P$2,{0,0.4,0.45,0.5,0.55,0.6,0.65,0.7,0.75,0.8,1},{"F","D","C","C+","B-","B","B+","A-","A","A+"}))))</f>
        <v/>
      </c>
      <c r="P624" s="99" t="str">
        <f>IF(COUNT($A624)=0,"",IF(N624="","--",IF(N624="3E","3E",LOOKUP(N624/P$2,{0,0.4,0.45,0.5,0.55,0.6,0.65,0.7,0.75,0.8,1},{0,2,2.25,2.5,2.75,3,3.25,3.5,3.75,4}))))</f>
        <v/>
      </c>
      <c r="Q624" s="5" t="str">
        <f>IF(COUNT($A624)=0,"",IF($A624&lt;&gt;DR!$B626,"ERR",DR!AX626))</f>
        <v/>
      </c>
      <c r="R624" s="2" t="str">
        <f>IF(COUNT($A624)=0,"",IF(Q624="3E","3E",IF(Q624="","I",LOOKUP(Q624/S$2,{0,0.4,0.45,0.5,0.55,0.6,0.65,0.7,0.75,0.8,1},{"F","D","C","C+","B-","B","B+","A-","A","A+"}))))</f>
        <v/>
      </c>
      <c r="S624" s="99" t="str">
        <f>IF(COUNT($A624)=0,"",IF(Q624="","--",IF(Q624="3E","3E",LOOKUP(Q624/S$2,{0,0.4,0.45,0.5,0.55,0.6,0.65,0.7,0.75,0.8,1},{0,2,2.25,2.5,2.75,3,3.25,3.5,3.75,4}))))</f>
        <v/>
      </c>
      <c r="T624" s="5" t="str">
        <f>IF(OR(COUNT($A624)=0,DR!BZ626=""),"",IF($A624&lt;&gt;DR!$B626,"ERR",DR!BZ626))</f>
        <v/>
      </c>
      <c r="U624" s="2" t="str">
        <f>IF(COUNT($A624)=0,"",IF(T624="3E","3E",IF(T624="","I",LOOKUP(T624/V$2,{0,0.4,0.45,0.5,0.55,0.6,0.65,0.7,0.75,0.8,1},{"F","D","C","C+","B-","B","B+","A-","A","A+"}))))</f>
        <v/>
      </c>
      <c r="V624" s="99" t="str">
        <f>IF(COUNT($A624)=0,"",IF(T624="","--",IF(T624="3E","3E",LOOKUP(T624/V$2,{0,0.4,0.45,0.5,0.55,0.6,0.65,0.7,0.75,0.8,1},{0,2,2.25,2.5,2.75,3,3.25,3.5,3.75,4}))))</f>
        <v/>
      </c>
      <c r="W624" s="5" t="str">
        <f>IF(COUNT($A624)=0,"",IF($A624&lt;&gt;DR!$B626,"ERR",IF(DR!$A626="IM",DR!CL626,DR!CK626)))</f>
        <v/>
      </c>
      <c r="X624" s="2" t="str">
        <f>IF(COUNT($A624)=0,"",IF(W624="3E","3E",IF(W624="","I",LOOKUP(W624/Y$2,{0,0.4,0.45,0.5,0.55,0.6,0.65,0.7,0.75,0.8,1},{"F","D","C","C+","B-","B","B+","A-","A","A+"}))))</f>
        <v/>
      </c>
      <c r="Y624" s="99" t="str">
        <f>IF(COUNT($A624)=0,"",IF(W624="","--",IF(W624="3E","3E",LOOKUP(W624/Y$2,{0,0.4,0.45,0.5,0.55,0.6,0.65,0.7,0.75,0.8,1},{0,2,2.25,2.5,2.75,3,3.25,3.5,3.75,4}))))</f>
        <v/>
      </c>
      <c r="Z624" s="5" t="str">
        <f>IF(COUNT($A624)=0,"",IF($A624&lt;&gt;DR!$B626,"ERR",DR!BF626))</f>
        <v/>
      </c>
      <c r="AA624" s="2" t="str">
        <f>IF(COUNT($A624)=0,"",IF(Z624="3E","3E",IF(Z624="","I",LOOKUP(Z624/AB$2,{0,0.4,0.45,0.5,0.55,0.6,0.65,0.7,0.75,0.8,1},{"F","D","C","C+","B-","B","B+","A-","A","A+"}))))</f>
        <v/>
      </c>
      <c r="AB624" s="99" t="str">
        <f>IF(COUNT($A624)=0,"",IF(Z624="","--",IF(Z624="3E","3E",LOOKUP(Z624/AB$2,{0,0.4,0.45,0.5,0.55,0.6,0.65,0.7,0.75,0.8,1},{0,2,2.25,2.5,2.75,3,3.25,3.5,3.75,4}))))</f>
        <v/>
      </c>
      <c r="AC624" s="5" t="str">
        <f>IF(COUNT($A624)=0,"",IF($A624&lt;&gt;DR!$B626,"ERR",DR!BG626))</f>
        <v/>
      </c>
      <c r="AD624" s="2" t="str">
        <f>IF(COUNT($A624)=0,"",IF(AC624="3E","3E",IF(AC624="","I",LOOKUP(AC624/AE$2,{0,0.4,0.45,0.5,0.55,0.6,0.65,0.7,0.75,0.8,1},{"F","D","C","C+","B-","B","B+","A-","A","A+"}))))</f>
        <v/>
      </c>
      <c r="AE624" s="99" t="str">
        <f>IF(COUNT($A624)=0,"",IF(AC624="","--",IF(AC624="3E","3E",LOOKUP(AC624/AE$2,{0,0.4,0.45,0.5,0.55,0.6,0.65,0.7,0.75,0.8,1},{0,2,2.25,2.5,2.75,3,3.25,3.5,3.75,4}))))</f>
        <v/>
      </c>
      <c r="AF624" s="5" t="str">
        <f>IF(COUNT($A624)=0,"",IF($A624&lt;&gt;DR!$B626,"ERR",DR!BQ626))</f>
        <v/>
      </c>
      <c r="AG624" s="2" t="str">
        <f>IF(COUNT($A624)=0,"",IF(AF624="3E","3E",IF(AF624="","I",LOOKUP(AF624/AH$2,{0,0.4,0.45,0.5,0.55,0.6,0.65,0.7,0.75,0.8,1},{"F","D","C","C+","B-","B","B+","A-","A","A+"}))))</f>
        <v/>
      </c>
      <c r="AH624" s="99" t="str">
        <f>IF(COUNT($A624)=0,"",IF(AF624="","--",IF(AF624="3E","3E",LOOKUP(AF624/AH$2,{0,0.4,0.45,0.5,0.55,0.6,0.65,0.7,0.75,0.8,1},{0,2,2.25,2.5,2.75,3,3.25,3.5,3.75,4}))))</f>
        <v/>
      </c>
      <c r="AI624" s="5" t="str">
        <f>IF(COUNT($A624)=0,"",IF($A624&lt;&gt;DR!$B626,"ERR",DR!BY626))</f>
        <v/>
      </c>
      <c r="AJ624" s="2" t="str">
        <f>IF(COUNT($A624)=0,"",IF(AI624="3E","3E",IF(AI624="","I",LOOKUP(AI624/AK$2,{0,0.4,0.45,0.5,0.55,0.6,0.65,0.7,0.75,0.8,1},{"F","D","C","C+","B-","B","B+","A-","A","A+"}))))</f>
        <v/>
      </c>
      <c r="AK624" s="103" t="str">
        <f>IF(COUNT($A624)=0,"",IF(AI624="","--",IF(AI624="3E","3E",LOOKUP(AI624/AK$2,{0,0.4,0.45,0.5,0.55,0.6,0.65,0.7,0.75,0.8,1},{0,2,2.25,2.5,2.75,3,3.25,3.5,3.75,4}))))</f>
        <v/>
      </c>
      <c r="AL624" s="94" t="str">
        <f>IFERROR(IF(COUNT($A624)=0,"",IF(COUNT(W624)=0,"--",IF(COUNTIF(B624:AK624,"3E")&gt;0,"3E",SUM(IF(D624&gt;=2,D624*$D$3),IF(G624&gt;=2,G624*$G$3),IF(J624&gt;=2,J624*$J$3),IF(M624&gt;=2,M624*$M$3),IF(P624&gt;=2,P624*$P$3),IF(S624&gt;=2,S624*$S$3),IF(V624&gt;=2,V624*$V$3),IF(Y624&gt;=2,Y624*$Y$3),IF(AB624&gt;=2,AB624*$AB$3),IF(AE624&gt;=2,AE624*$AE$3),IF(AH624&gt;=2,AH624*$AH$3),IF(AK624&gt;=2,AK624*$AK$3))))),"")</f>
        <v/>
      </c>
      <c r="AM624" s="4" t="str">
        <f>IF(COUNT($A624)=0,"",IF(COUNT(W624)=0,"--",IF(COUNTIF(B624:Y624,"3E")&gt;0,"3E",TRUNC(SUM(IF(N(D624)&gt;=2,D$3*D624,0),IF(N(G624)&gt;=2,G$3*G624,0),IF(N(J624)&gt;=2,J$3*J624,0),IF(N(M624)&gt;=2,M$3*M624,0),IF(N(P624)&gt;=2,P$3*P624,0),IF(N(S624)&gt;=2,S$3*S624,0),IF(N(AB624)&gt;=2,AB$3*AB624,0),IF(N(AE624)&gt;=2,AE$3*AE624,0),IF(N(AH624)&gt;=2,AH$3*AH624,0),IF(N(V624)&gt;=2,V$3*V624,0),IF(N(Y624)&gt;=2,Y$3*Y624,0))/TCP,3))))</f>
        <v/>
      </c>
      <c r="AN624" s="2" t="str">
        <f>IFERROR(IF(COUNT($A624)=0,"",IF(COUNT(W624)=0,"--",IF(COUNTIF(B624:AK624,"3E")&gt;0,"3E",SUM(IF(D624&gt;=2,$D$3),IF(G624&gt;=2,$G$3),IF(J624&gt;=2,$J$3),IF(M624&gt;=2,$M$3),IF(P624&gt;=2,$P$3),IF(S624&gt;=2,$S$3),IF(V624&gt;=2,$V$3),IF(Y624&gt;=2,$Y$3),IF(AB624&gt;=2,$AB$3),IF(AE624&gt;=2,$AE$3),IF(AH624&gt;=2,$AH$3),IF(AK624&gt;=2,$AK$3))))),"")</f>
        <v/>
      </c>
      <c r="AO624" s="2" t="str">
        <f>IF(AM624="3E","3E",IF(COUNT($A624)=0,"",IF(COUNT(AK624)=0,"I",LOOKUP(AM624,{0,2,2.25,2.5,2.75,3,3.25,3.5,3.75,4},{"F","D","C","C+","B-","B","B+","A-","A","A+"}))))</f>
        <v/>
      </c>
      <c r="AP624" s="2" t="str">
        <f>IF(AM624="3E","3E",IF(OR(COUNT($A624)=0,COUNT(W624)=0),"",IF(AND(Y624&gt;=2,AM624&gt;=2,AN624&gt;=28),"PASS","FAIL")))</f>
        <v/>
      </c>
      <c r="AQ624" s="2" t="str">
        <f>IF(COUNT($A624)=0,"",IF(AP624="3E","3E",IF(AP624="PASS",CONCATENATE(IF(N(D624)&lt;2,"411F,",""),IF(N(G624)&lt;2,"412F,",""),IF(N(J624)&lt;2,"413F,",""),IF(N(M624)&lt;2,"421F,",""),IF(N(P624)&lt;2,"422F,",""),IF(N(S624)&lt;2,"423F,",""),IF(N(AB624)&lt;2,"431F,",""),IF(N(AE624)&lt;2,"432F,",""),IF(N(AH624)&lt;2,"433F,","")),"")))</f>
        <v/>
      </c>
      <c r="AR624" s="6" t="str">
        <f t="shared" si="10"/>
        <v/>
      </c>
    </row>
    <row r="625" spans="1:44" ht="18.95" customHeight="1" x14ac:dyDescent="0.25">
      <c r="A625" s="93" t="str">
        <f>IF(DR!$B627="","",DR!$B627)</f>
        <v/>
      </c>
      <c r="B625" s="5" t="str">
        <f>IF(COUNT($A625)=0,"",IF($A625&lt;&gt;DR!$B627,"ERR",DR!J627))</f>
        <v/>
      </c>
      <c r="C625" s="2" t="str">
        <f>IF(COUNT($A625)=0,"",IF(B625="3E","3E",IF(B625="","I",LOOKUP(B625/D$2,{0,0.4,0.45,0.5,0.55,0.6,0.65,0.7,0.75,0.8,1},{"F","D","C","C+","B-","B","B+","A-","A","A+"}))))</f>
        <v/>
      </c>
      <c r="D625" s="99" t="str">
        <f>IF(COUNT($A625)=0,"",IF(B625="","--",IF(B625="3E","3E",LOOKUP(B625/D$2,{0,0.4,0.45,0.5,0.55,0.6,0.65,0.7,0.75,0.8,1},{0,2,2.25,2.5,2.75,3,3.25,3.5,3.75,4}))))</f>
        <v/>
      </c>
      <c r="E625" s="5" t="str">
        <f>IF(COUNT($A625)=0,"",IF($A625&lt;&gt;DR!$B627,"ERR",DR!R627))</f>
        <v/>
      </c>
      <c r="F625" s="2" t="str">
        <f>IF(COUNT($A625)=0,"",IF(E625="3E","3E",IF(E625="","I",LOOKUP(E625/G$2,{0,0.4,0.45,0.5,0.55,0.6,0.65,0.7,0.75,0.8,1},{"F","D","C","C+","B-","B","B+","A-","A","A+"}))))</f>
        <v/>
      </c>
      <c r="G625" s="99" t="str">
        <f>IF(COUNT($A625)=0,"",IF(E625="","--",IF(E625="3E","3E",LOOKUP(E625/G$2,{0,0.4,0.45,0.5,0.55,0.6,0.65,0.7,0.75,0.8,1},{0,2,2.25,2.5,2.75,3,3.25,3.5,3.75,4}))))</f>
        <v/>
      </c>
      <c r="H625" s="5" t="str">
        <f>IF(COUNT($A625)=0,"",IF($A625&lt;&gt;DR!$B627,"ERR",DR!Z627))</f>
        <v/>
      </c>
      <c r="I625" s="2" t="str">
        <f>IF(COUNT($A625)=0,"",IF(H625="3E","3E",IF(H625="","I",LOOKUP(H625/J$2,{0,0.4,0.45,0.5,0.55,0.6,0.65,0.7,0.75,0.8,1},{"F","D","C","C+","B-","B","B+","A-","A","A+"}))))</f>
        <v/>
      </c>
      <c r="J625" s="99" t="str">
        <f>IF(COUNT($A625)=0,"",IF(H625="","--",IF(H625="3E","3E",LOOKUP(H625/J$2,{0,0.4,0.45,0.5,0.55,0.6,0.65,0.7,0.75,0.8,1},{0,2,2.25,2.5,2.75,3,3.25,3.5,3.75,4}))))</f>
        <v/>
      </c>
      <c r="K625" s="5" t="str">
        <f>IF(COUNT($A625)=0,"",IF($A625&lt;&gt;DR!$B627,"ERR",DR!AH627))</f>
        <v/>
      </c>
      <c r="L625" s="2" t="str">
        <f>IF(COUNT($A625)=0,"",IF(K625="3E","3E",IF(K625="","I",LOOKUP(K625/M$2,{0,0.4,0.45,0.5,0.55,0.6,0.65,0.7,0.75,0.8,1},{"F","D","C","C+","B-","B","B+","A-","A","A+"}))))</f>
        <v/>
      </c>
      <c r="M625" s="99" t="str">
        <f>IF(COUNT($A625)=0,"",IF(K625="","--",IF(K625="3E","3E",LOOKUP(K625/M$2,{0,0.4,0.45,0.5,0.55,0.6,0.65,0.7,0.75,0.8,1},{0,2,2.25,2.5,2.75,3,3.25,3.5,3.75,4}))))</f>
        <v/>
      </c>
      <c r="N625" s="5" t="str">
        <f>IF(COUNT($A625)=0,"",IF($A625&lt;&gt;DR!$B627,"ERR",DR!AP627))</f>
        <v/>
      </c>
      <c r="O625" s="2" t="str">
        <f>IF(COUNT($A625)=0,"",IF(N625="3E","3E",IF(N625="","I",LOOKUP(N625/P$2,{0,0.4,0.45,0.5,0.55,0.6,0.65,0.7,0.75,0.8,1},{"F","D","C","C+","B-","B","B+","A-","A","A+"}))))</f>
        <v/>
      </c>
      <c r="P625" s="99" t="str">
        <f>IF(COUNT($A625)=0,"",IF(N625="","--",IF(N625="3E","3E",LOOKUP(N625/P$2,{0,0.4,0.45,0.5,0.55,0.6,0.65,0.7,0.75,0.8,1},{0,2,2.25,2.5,2.75,3,3.25,3.5,3.75,4}))))</f>
        <v/>
      </c>
      <c r="Q625" s="5" t="str">
        <f>IF(COUNT($A625)=0,"",IF($A625&lt;&gt;DR!$B627,"ERR",DR!AX627))</f>
        <v/>
      </c>
      <c r="R625" s="2" t="str">
        <f>IF(COUNT($A625)=0,"",IF(Q625="3E","3E",IF(Q625="","I",LOOKUP(Q625/S$2,{0,0.4,0.45,0.5,0.55,0.6,0.65,0.7,0.75,0.8,1},{"F","D","C","C+","B-","B","B+","A-","A","A+"}))))</f>
        <v/>
      </c>
      <c r="S625" s="99" t="str">
        <f>IF(COUNT($A625)=0,"",IF(Q625="","--",IF(Q625="3E","3E",LOOKUP(Q625/S$2,{0,0.4,0.45,0.5,0.55,0.6,0.65,0.7,0.75,0.8,1},{0,2,2.25,2.5,2.75,3,3.25,3.5,3.75,4}))))</f>
        <v/>
      </c>
      <c r="T625" s="5" t="str">
        <f>IF(OR(COUNT($A625)=0,DR!BZ627=""),"",IF($A625&lt;&gt;DR!$B627,"ERR",DR!BZ627))</f>
        <v/>
      </c>
      <c r="U625" s="2" t="str">
        <f>IF(COUNT($A625)=0,"",IF(T625="3E","3E",IF(T625="","I",LOOKUP(T625/V$2,{0,0.4,0.45,0.5,0.55,0.6,0.65,0.7,0.75,0.8,1},{"F","D","C","C+","B-","B","B+","A-","A","A+"}))))</f>
        <v/>
      </c>
      <c r="V625" s="99" t="str">
        <f>IF(COUNT($A625)=0,"",IF(T625="","--",IF(T625="3E","3E",LOOKUP(T625/V$2,{0,0.4,0.45,0.5,0.55,0.6,0.65,0.7,0.75,0.8,1},{0,2,2.25,2.5,2.75,3,3.25,3.5,3.75,4}))))</f>
        <v/>
      </c>
      <c r="W625" s="5" t="str">
        <f>IF(COUNT($A625)=0,"",IF($A625&lt;&gt;DR!$B627,"ERR",IF(DR!$A627="IM",DR!CL627,DR!CK627)))</f>
        <v/>
      </c>
      <c r="X625" s="2" t="str">
        <f>IF(COUNT($A625)=0,"",IF(W625="3E","3E",IF(W625="","I",LOOKUP(W625/Y$2,{0,0.4,0.45,0.5,0.55,0.6,0.65,0.7,0.75,0.8,1},{"F","D","C","C+","B-","B","B+","A-","A","A+"}))))</f>
        <v/>
      </c>
      <c r="Y625" s="99" t="str">
        <f>IF(COUNT($A625)=0,"",IF(W625="","--",IF(W625="3E","3E",LOOKUP(W625/Y$2,{0,0.4,0.45,0.5,0.55,0.6,0.65,0.7,0.75,0.8,1},{0,2,2.25,2.5,2.75,3,3.25,3.5,3.75,4}))))</f>
        <v/>
      </c>
      <c r="Z625" s="5" t="str">
        <f>IF(COUNT($A625)=0,"",IF($A625&lt;&gt;DR!$B627,"ERR",DR!BF627))</f>
        <v/>
      </c>
      <c r="AA625" s="2" t="str">
        <f>IF(COUNT($A625)=0,"",IF(Z625="3E","3E",IF(Z625="","I",LOOKUP(Z625/AB$2,{0,0.4,0.45,0.5,0.55,0.6,0.65,0.7,0.75,0.8,1},{"F","D","C","C+","B-","B","B+","A-","A","A+"}))))</f>
        <v/>
      </c>
      <c r="AB625" s="99" t="str">
        <f>IF(COUNT($A625)=0,"",IF(Z625="","--",IF(Z625="3E","3E",LOOKUP(Z625/AB$2,{0,0.4,0.45,0.5,0.55,0.6,0.65,0.7,0.75,0.8,1},{0,2,2.25,2.5,2.75,3,3.25,3.5,3.75,4}))))</f>
        <v/>
      </c>
      <c r="AC625" s="5" t="str">
        <f>IF(COUNT($A625)=0,"",IF($A625&lt;&gt;DR!$B627,"ERR",DR!BG627))</f>
        <v/>
      </c>
      <c r="AD625" s="2" t="str">
        <f>IF(COUNT($A625)=0,"",IF(AC625="3E","3E",IF(AC625="","I",LOOKUP(AC625/AE$2,{0,0.4,0.45,0.5,0.55,0.6,0.65,0.7,0.75,0.8,1},{"F","D","C","C+","B-","B","B+","A-","A","A+"}))))</f>
        <v/>
      </c>
      <c r="AE625" s="99" t="str">
        <f>IF(COUNT($A625)=0,"",IF(AC625="","--",IF(AC625="3E","3E",LOOKUP(AC625/AE$2,{0,0.4,0.45,0.5,0.55,0.6,0.65,0.7,0.75,0.8,1},{0,2,2.25,2.5,2.75,3,3.25,3.5,3.75,4}))))</f>
        <v/>
      </c>
      <c r="AF625" s="5" t="str">
        <f>IF(COUNT($A625)=0,"",IF($A625&lt;&gt;DR!$B627,"ERR",DR!BQ627))</f>
        <v/>
      </c>
      <c r="AG625" s="2" t="str">
        <f>IF(COUNT($A625)=0,"",IF(AF625="3E","3E",IF(AF625="","I",LOOKUP(AF625/AH$2,{0,0.4,0.45,0.5,0.55,0.6,0.65,0.7,0.75,0.8,1},{"F","D","C","C+","B-","B","B+","A-","A","A+"}))))</f>
        <v/>
      </c>
      <c r="AH625" s="99" t="str">
        <f>IF(COUNT($A625)=0,"",IF(AF625="","--",IF(AF625="3E","3E",LOOKUP(AF625/AH$2,{0,0.4,0.45,0.5,0.55,0.6,0.65,0.7,0.75,0.8,1},{0,2,2.25,2.5,2.75,3,3.25,3.5,3.75,4}))))</f>
        <v/>
      </c>
      <c r="AI625" s="5" t="str">
        <f>IF(COUNT($A625)=0,"",IF($A625&lt;&gt;DR!$B627,"ERR",DR!BY627))</f>
        <v/>
      </c>
      <c r="AJ625" s="2" t="str">
        <f>IF(COUNT($A625)=0,"",IF(AI625="3E","3E",IF(AI625="","I",LOOKUP(AI625/AK$2,{0,0.4,0.45,0.5,0.55,0.6,0.65,0.7,0.75,0.8,1},{"F","D","C","C+","B-","B","B+","A-","A","A+"}))))</f>
        <v/>
      </c>
      <c r="AK625" s="103" t="str">
        <f>IF(COUNT($A625)=0,"",IF(AI625="","--",IF(AI625="3E","3E",LOOKUP(AI625/AK$2,{0,0.4,0.45,0.5,0.55,0.6,0.65,0.7,0.75,0.8,1},{0,2,2.25,2.5,2.75,3,3.25,3.5,3.75,4}))))</f>
        <v/>
      </c>
      <c r="AL625" s="94" t="str">
        <f>IFERROR(IF(COUNT($A625)=0,"",IF(COUNT(W625)=0,"--",IF(COUNTIF(B625:AK625,"3E")&gt;0,"3E",SUM(IF(D625&gt;=2,D625*$D$3),IF(G625&gt;=2,G625*$G$3),IF(J625&gt;=2,J625*$J$3),IF(M625&gt;=2,M625*$M$3),IF(P625&gt;=2,P625*$P$3),IF(S625&gt;=2,S625*$S$3),IF(V625&gt;=2,V625*$V$3),IF(Y625&gt;=2,Y625*$Y$3),IF(AB625&gt;=2,AB625*$AB$3),IF(AE625&gt;=2,AE625*$AE$3),IF(AH625&gt;=2,AH625*$AH$3),IF(AK625&gt;=2,AK625*$AK$3))))),"")</f>
        <v/>
      </c>
      <c r="AM625" s="4" t="str">
        <f>IF(COUNT($A625)=0,"",IF(COUNT(W625)=0,"--",IF(COUNTIF(B625:Y625,"3E")&gt;0,"3E",TRUNC(SUM(IF(N(D625)&gt;=2,D$3*D625,0),IF(N(G625)&gt;=2,G$3*G625,0),IF(N(J625)&gt;=2,J$3*J625,0),IF(N(M625)&gt;=2,M$3*M625,0),IF(N(P625)&gt;=2,P$3*P625,0),IF(N(S625)&gt;=2,S$3*S625,0),IF(N(AB625)&gt;=2,AB$3*AB625,0),IF(N(AE625)&gt;=2,AE$3*AE625,0),IF(N(AH625)&gt;=2,AH$3*AH625,0),IF(N(V625)&gt;=2,V$3*V625,0),IF(N(Y625)&gt;=2,Y$3*Y625,0))/TCP,3))))</f>
        <v/>
      </c>
      <c r="AN625" s="2" t="str">
        <f>IFERROR(IF(COUNT($A625)=0,"",IF(COUNT(W625)=0,"--",IF(COUNTIF(B625:AK625,"3E")&gt;0,"3E",SUM(IF(D625&gt;=2,$D$3),IF(G625&gt;=2,$G$3),IF(J625&gt;=2,$J$3),IF(M625&gt;=2,$M$3),IF(P625&gt;=2,$P$3),IF(S625&gt;=2,$S$3),IF(V625&gt;=2,$V$3),IF(Y625&gt;=2,$Y$3),IF(AB625&gt;=2,$AB$3),IF(AE625&gt;=2,$AE$3),IF(AH625&gt;=2,$AH$3),IF(AK625&gt;=2,$AK$3))))),"")</f>
        <v/>
      </c>
      <c r="AO625" s="2" t="str">
        <f>IF(AM625="3E","3E",IF(COUNT($A625)=0,"",IF(COUNT(AK625)=0,"I",LOOKUP(AM625,{0,2,2.25,2.5,2.75,3,3.25,3.5,3.75,4},{"F","D","C","C+","B-","B","B+","A-","A","A+"}))))</f>
        <v/>
      </c>
      <c r="AP625" s="2" t="str">
        <f>IF(AM625="3E","3E",IF(OR(COUNT($A625)=0,COUNT(W625)=0),"",IF(AND(Y625&gt;=2,AM625&gt;=2,AN625&gt;=28),"PASS","FAIL")))</f>
        <v/>
      </c>
      <c r="AQ625" s="2" t="str">
        <f>IF(COUNT($A625)=0,"",IF(AP625="3E","3E",IF(AP625="PASS",CONCATENATE(IF(N(D625)&lt;2,"411F,",""),IF(N(G625)&lt;2,"412F,",""),IF(N(J625)&lt;2,"413F,",""),IF(N(M625)&lt;2,"421F,",""),IF(N(P625)&lt;2,"422F,",""),IF(N(S625)&lt;2,"423F,",""),IF(N(AB625)&lt;2,"431F,",""),IF(N(AE625)&lt;2,"432F,",""),IF(N(AH625)&lt;2,"433F,","")),"")))</f>
        <v/>
      </c>
      <c r="AR625" s="6" t="str">
        <f t="shared" si="10"/>
        <v/>
      </c>
    </row>
    <row r="626" spans="1:44" ht="18.95" customHeight="1" x14ac:dyDescent="0.25">
      <c r="A626" s="93" t="str">
        <f>IF(DR!$B628="","",DR!$B628)</f>
        <v/>
      </c>
      <c r="B626" s="5" t="str">
        <f>IF(COUNT($A626)=0,"",IF($A626&lt;&gt;DR!$B628,"ERR",DR!J628))</f>
        <v/>
      </c>
      <c r="C626" s="2" t="str">
        <f>IF(COUNT($A626)=0,"",IF(B626="3E","3E",IF(B626="","I",LOOKUP(B626/D$2,{0,0.4,0.45,0.5,0.55,0.6,0.65,0.7,0.75,0.8,1},{"F","D","C","C+","B-","B","B+","A-","A","A+"}))))</f>
        <v/>
      </c>
      <c r="D626" s="99" t="str">
        <f>IF(COUNT($A626)=0,"",IF(B626="","--",IF(B626="3E","3E",LOOKUP(B626/D$2,{0,0.4,0.45,0.5,0.55,0.6,0.65,0.7,0.75,0.8,1},{0,2,2.25,2.5,2.75,3,3.25,3.5,3.75,4}))))</f>
        <v/>
      </c>
      <c r="E626" s="5" t="str">
        <f>IF(COUNT($A626)=0,"",IF($A626&lt;&gt;DR!$B628,"ERR",DR!R628))</f>
        <v/>
      </c>
      <c r="F626" s="2" t="str">
        <f>IF(COUNT($A626)=0,"",IF(E626="3E","3E",IF(E626="","I",LOOKUP(E626/G$2,{0,0.4,0.45,0.5,0.55,0.6,0.65,0.7,0.75,0.8,1},{"F","D","C","C+","B-","B","B+","A-","A","A+"}))))</f>
        <v/>
      </c>
      <c r="G626" s="99" t="str">
        <f>IF(COUNT($A626)=0,"",IF(E626="","--",IF(E626="3E","3E",LOOKUP(E626/G$2,{0,0.4,0.45,0.5,0.55,0.6,0.65,0.7,0.75,0.8,1},{0,2,2.25,2.5,2.75,3,3.25,3.5,3.75,4}))))</f>
        <v/>
      </c>
      <c r="H626" s="5" t="str">
        <f>IF(COUNT($A626)=0,"",IF($A626&lt;&gt;DR!$B628,"ERR",DR!Z628))</f>
        <v/>
      </c>
      <c r="I626" s="2" t="str">
        <f>IF(COUNT($A626)=0,"",IF(H626="3E","3E",IF(H626="","I",LOOKUP(H626/J$2,{0,0.4,0.45,0.5,0.55,0.6,0.65,0.7,0.75,0.8,1},{"F","D","C","C+","B-","B","B+","A-","A","A+"}))))</f>
        <v/>
      </c>
      <c r="J626" s="99" t="str">
        <f>IF(COUNT($A626)=0,"",IF(H626="","--",IF(H626="3E","3E",LOOKUP(H626/J$2,{0,0.4,0.45,0.5,0.55,0.6,0.65,0.7,0.75,0.8,1},{0,2,2.25,2.5,2.75,3,3.25,3.5,3.75,4}))))</f>
        <v/>
      </c>
      <c r="K626" s="5" t="str">
        <f>IF(COUNT($A626)=0,"",IF($A626&lt;&gt;DR!$B628,"ERR",DR!AH628))</f>
        <v/>
      </c>
      <c r="L626" s="2" t="str">
        <f>IF(COUNT($A626)=0,"",IF(K626="3E","3E",IF(K626="","I",LOOKUP(K626/M$2,{0,0.4,0.45,0.5,0.55,0.6,0.65,0.7,0.75,0.8,1},{"F","D","C","C+","B-","B","B+","A-","A","A+"}))))</f>
        <v/>
      </c>
      <c r="M626" s="99" t="str">
        <f>IF(COUNT($A626)=0,"",IF(K626="","--",IF(K626="3E","3E",LOOKUP(K626/M$2,{0,0.4,0.45,0.5,0.55,0.6,0.65,0.7,0.75,0.8,1},{0,2,2.25,2.5,2.75,3,3.25,3.5,3.75,4}))))</f>
        <v/>
      </c>
      <c r="N626" s="5" t="str">
        <f>IF(COUNT($A626)=0,"",IF($A626&lt;&gt;DR!$B628,"ERR",DR!AP628))</f>
        <v/>
      </c>
      <c r="O626" s="2" t="str">
        <f>IF(COUNT($A626)=0,"",IF(N626="3E","3E",IF(N626="","I",LOOKUP(N626/P$2,{0,0.4,0.45,0.5,0.55,0.6,0.65,0.7,0.75,0.8,1},{"F","D","C","C+","B-","B","B+","A-","A","A+"}))))</f>
        <v/>
      </c>
      <c r="P626" s="99" t="str">
        <f>IF(COUNT($A626)=0,"",IF(N626="","--",IF(N626="3E","3E",LOOKUP(N626/P$2,{0,0.4,0.45,0.5,0.55,0.6,0.65,0.7,0.75,0.8,1},{0,2,2.25,2.5,2.75,3,3.25,3.5,3.75,4}))))</f>
        <v/>
      </c>
      <c r="Q626" s="5" t="str">
        <f>IF(COUNT($A626)=0,"",IF($A626&lt;&gt;DR!$B628,"ERR",DR!AX628))</f>
        <v/>
      </c>
      <c r="R626" s="2" t="str">
        <f>IF(COUNT($A626)=0,"",IF(Q626="3E","3E",IF(Q626="","I",LOOKUP(Q626/S$2,{0,0.4,0.45,0.5,0.55,0.6,0.65,0.7,0.75,0.8,1},{"F","D","C","C+","B-","B","B+","A-","A","A+"}))))</f>
        <v/>
      </c>
      <c r="S626" s="99" t="str">
        <f>IF(COUNT($A626)=0,"",IF(Q626="","--",IF(Q626="3E","3E",LOOKUP(Q626/S$2,{0,0.4,0.45,0.5,0.55,0.6,0.65,0.7,0.75,0.8,1},{0,2,2.25,2.5,2.75,3,3.25,3.5,3.75,4}))))</f>
        <v/>
      </c>
      <c r="T626" s="5" t="str">
        <f>IF(OR(COUNT($A626)=0,DR!BZ628=""),"",IF($A626&lt;&gt;DR!$B628,"ERR",DR!BZ628))</f>
        <v/>
      </c>
      <c r="U626" s="2" t="str">
        <f>IF(COUNT($A626)=0,"",IF(T626="3E","3E",IF(T626="","I",LOOKUP(T626/V$2,{0,0.4,0.45,0.5,0.55,0.6,0.65,0.7,0.75,0.8,1},{"F","D","C","C+","B-","B","B+","A-","A","A+"}))))</f>
        <v/>
      </c>
      <c r="V626" s="99" t="str">
        <f>IF(COUNT($A626)=0,"",IF(T626="","--",IF(T626="3E","3E",LOOKUP(T626/V$2,{0,0.4,0.45,0.5,0.55,0.6,0.65,0.7,0.75,0.8,1},{0,2,2.25,2.5,2.75,3,3.25,3.5,3.75,4}))))</f>
        <v/>
      </c>
      <c r="W626" s="5" t="str">
        <f>IF(COUNT($A626)=0,"",IF($A626&lt;&gt;DR!$B628,"ERR",IF(DR!$A628="IM",DR!CL628,DR!CK628)))</f>
        <v/>
      </c>
      <c r="X626" s="2" t="str">
        <f>IF(COUNT($A626)=0,"",IF(W626="3E","3E",IF(W626="","I",LOOKUP(W626/Y$2,{0,0.4,0.45,0.5,0.55,0.6,0.65,0.7,0.75,0.8,1},{"F","D","C","C+","B-","B","B+","A-","A","A+"}))))</f>
        <v/>
      </c>
      <c r="Y626" s="99" t="str">
        <f>IF(COUNT($A626)=0,"",IF(W626="","--",IF(W626="3E","3E",LOOKUP(W626/Y$2,{0,0.4,0.45,0.5,0.55,0.6,0.65,0.7,0.75,0.8,1},{0,2,2.25,2.5,2.75,3,3.25,3.5,3.75,4}))))</f>
        <v/>
      </c>
      <c r="Z626" s="5" t="str">
        <f>IF(COUNT($A626)=0,"",IF($A626&lt;&gt;DR!$B628,"ERR",DR!BF628))</f>
        <v/>
      </c>
      <c r="AA626" s="2" t="str">
        <f>IF(COUNT($A626)=0,"",IF(Z626="3E","3E",IF(Z626="","I",LOOKUP(Z626/AB$2,{0,0.4,0.45,0.5,0.55,0.6,0.65,0.7,0.75,0.8,1},{"F","D","C","C+","B-","B","B+","A-","A","A+"}))))</f>
        <v/>
      </c>
      <c r="AB626" s="99" t="str">
        <f>IF(COUNT($A626)=0,"",IF(Z626="","--",IF(Z626="3E","3E",LOOKUP(Z626/AB$2,{0,0.4,0.45,0.5,0.55,0.6,0.65,0.7,0.75,0.8,1},{0,2,2.25,2.5,2.75,3,3.25,3.5,3.75,4}))))</f>
        <v/>
      </c>
      <c r="AC626" s="5" t="str">
        <f>IF(COUNT($A626)=0,"",IF($A626&lt;&gt;DR!$B628,"ERR",DR!BG628))</f>
        <v/>
      </c>
      <c r="AD626" s="2" t="str">
        <f>IF(COUNT($A626)=0,"",IF(AC626="3E","3E",IF(AC626="","I",LOOKUP(AC626/AE$2,{0,0.4,0.45,0.5,0.55,0.6,0.65,0.7,0.75,0.8,1},{"F","D","C","C+","B-","B","B+","A-","A","A+"}))))</f>
        <v/>
      </c>
      <c r="AE626" s="99" t="str">
        <f>IF(COUNT($A626)=0,"",IF(AC626="","--",IF(AC626="3E","3E",LOOKUP(AC626/AE$2,{0,0.4,0.45,0.5,0.55,0.6,0.65,0.7,0.75,0.8,1},{0,2,2.25,2.5,2.75,3,3.25,3.5,3.75,4}))))</f>
        <v/>
      </c>
      <c r="AF626" s="5" t="str">
        <f>IF(COUNT($A626)=0,"",IF($A626&lt;&gt;DR!$B628,"ERR",DR!BQ628))</f>
        <v/>
      </c>
      <c r="AG626" s="2" t="str">
        <f>IF(COUNT($A626)=0,"",IF(AF626="3E","3E",IF(AF626="","I",LOOKUP(AF626/AH$2,{0,0.4,0.45,0.5,0.55,0.6,0.65,0.7,0.75,0.8,1},{"F","D","C","C+","B-","B","B+","A-","A","A+"}))))</f>
        <v/>
      </c>
      <c r="AH626" s="99" t="str">
        <f>IF(COUNT($A626)=0,"",IF(AF626="","--",IF(AF626="3E","3E",LOOKUP(AF626/AH$2,{0,0.4,0.45,0.5,0.55,0.6,0.65,0.7,0.75,0.8,1},{0,2,2.25,2.5,2.75,3,3.25,3.5,3.75,4}))))</f>
        <v/>
      </c>
      <c r="AI626" s="5" t="str">
        <f>IF(COUNT($A626)=0,"",IF($A626&lt;&gt;DR!$B628,"ERR",DR!BY628))</f>
        <v/>
      </c>
      <c r="AJ626" s="2" t="str">
        <f>IF(COUNT($A626)=0,"",IF(AI626="3E","3E",IF(AI626="","I",LOOKUP(AI626/AK$2,{0,0.4,0.45,0.5,0.55,0.6,0.65,0.7,0.75,0.8,1},{"F","D","C","C+","B-","B","B+","A-","A","A+"}))))</f>
        <v/>
      </c>
      <c r="AK626" s="103" t="str">
        <f>IF(COUNT($A626)=0,"",IF(AI626="","--",IF(AI626="3E","3E",LOOKUP(AI626/AK$2,{0,0.4,0.45,0.5,0.55,0.6,0.65,0.7,0.75,0.8,1},{0,2,2.25,2.5,2.75,3,3.25,3.5,3.75,4}))))</f>
        <v/>
      </c>
      <c r="AL626" s="94" t="str">
        <f>IFERROR(IF(COUNT($A626)=0,"",IF(COUNT(W626)=0,"--",IF(COUNTIF(B626:AK626,"3E")&gt;0,"3E",SUM(IF(D626&gt;=2,D626*$D$3),IF(G626&gt;=2,G626*$G$3),IF(J626&gt;=2,J626*$J$3),IF(M626&gt;=2,M626*$M$3),IF(P626&gt;=2,P626*$P$3),IF(S626&gt;=2,S626*$S$3),IF(V626&gt;=2,V626*$V$3),IF(Y626&gt;=2,Y626*$Y$3),IF(AB626&gt;=2,AB626*$AB$3),IF(AE626&gt;=2,AE626*$AE$3),IF(AH626&gt;=2,AH626*$AH$3),IF(AK626&gt;=2,AK626*$AK$3))))),"")</f>
        <v/>
      </c>
      <c r="AM626" s="4" t="str">
        <f>IF(COUNT($A626)=0,"",IF(COUNT(W626)=0,"--",IF(COUNTIF(B626:Y626,"3E")&gt;0,"3E",TRUNC(SUM(IF(N(D626)&gt;=2,D$3*D626,0),IF(N(G626)&gt;=2,G$3*G626,0),IF(N(J626)&gt;=2,J$3*J626,0),IF(N(M626)&gt;=2,M$3*M626,0),IF(N(P626)&gt;=2,P$3*P626,0),IF(N(S626)&gt;=2,S$3*S626,0),IF(N(AB626)&gt;=2,AB$3*AB626,0),IF(N(AE626)&gt;=2,AE$3*AE626,0),IF(N(AH626)&gt;=2,AH$3*AH626,0),IF(N(V626)&gt;=2,V$3*V626,0),IF(N(Y626)&gt;=2,Y$3*Y626,0))/TCP,3))))</f>
        <v/>
      </c>
      <c r="AN626" s="2" t="str">
        <f>IFERROR(IF(COUNT($A626)=0,"",IF(COUNT(W626)=0,"--",IF(COUNTIF(B626:AK626,"3E")&gt;0,"3E",SUM(IF(D626&gt;=2,$D$3),IF(G626&gt;=2,$G$3),IF(J626&gt;=2,$J$3),IF(M626&gt;=2,$M$3),IF(P626&gt;=2,$P$3),IF(S626&gt;=2,$S$3),IF(V626&gt;=2,$V$3),IF(Y626&gt;=2,$Y$3),IF(AB626&gt;=2,$AB$3),IF(AE626&gt;=2,$AE$3),IF(AH626&gt;=2,$AH$3),IF(AK626&gt;=2,$AK$3))))),"")</f>
        <v/>
      </c>
      <c r="AO626" s="2" t="str">
        <f>IF(AM626="3E","3E",IF(COUNT($A626)=0,"",IF(COUNT(AK626)=0,"I",LOOKUP(AM626,{0,2,2.25,2.5,2.75,3,3.25,3.5,3.75,4},{"F","D","C","C+","B-","B","B+","A-","A","A+"}))))</f>
        <v/>
      </c>
      <c r="AP626" s="2" t="str">
        <f>IF(AM626="3E","3E",IF(OR(COUNT($A626)=0,COUNT(W626)=0),"",IF(AND(Y626&gt;=2,AM626&gt;=2,AN626&gt;=28),"PASS","FAIL")))</f>
        <v/>
      </c>
      <c r="AQ626" s="2" t="str">
        <f>IF(COUNT($A626)=0,"",IF(AP626="3E","3E",IF(AP626="PASS",CONCATENATE(IF(N(D626)&lt;2,"411F,",""),IF(N(G626)&lt;2,"412F,",""),IF(N(J626)&lt;2,"413F,",""),IF(N(M626)&lt;2,"421F,",""),IF(N(P626)&lt;2,"422F,",""),IF(N(S626)&lt;2,"423F,",""),IF(N(AB626)&lt;2,"431F,",""),IF(N(AE626)&lt;2,"432F,",""),IF(N(AH626)&lt;2,"433F,","")),"")))</f>
        <v/>
      </c>
      <c r="AR626" s="6" t="str">
        <f t="shared" si="10"/>
        <v/>
      </c>
    </row>
    <row r="627" spans="1:44" ht="18.95" customHeight="1" x14ac:dyDescent="0.25">
      <c r="A627" s="93" t="str">
        <f>IF(DR!$B629="","",DR!$B629)</f>
        <v/>
      </c>
      <c r="B627" s="5" t="str">
        <f>IF(COUNT($A627)=0,"",IF($A627&lt;&gt;DR!$B629,"ERR",DR!J629))</f>
        <v/>
      </c>
      <c r="C627" s="2" t="str">
        <f>IF(COUNT($A627)=0,"",IF(B627="3E","3E",IF(B627="","I",LOOKUP(B627/D$2,{0,0.4,0.45,0.5,0.55,0.6,0.65,0.7,0.75,0.8,1},{"F","D","C","C+","B-","B","B+","A-","A","A+"}))))</f>
        <v/>
      </c>
      <c r="D627" s="99" t="str">
        <f>IF(COUNT($A627)=0,"",IF(B627="","--",IF(B627="3E","3E",LOOKUP(B627/D$2,{0,0.4,0.45,0.5,0.55,0.6,0.65,0.7,0.75,0.8,1},{0,2,2.25,2.5,2.75,3,3.25,3.5,3.75,4}))))</f>
        <v/>
      </c>
      <c r="E627" s="5" t="str">
        <f>IF(COUNT($A627)=0,"",IF($A627&lt;&gt;DR!$B629,"ERR",DR!R629))</f>
        <v/>
      </c>
      <c r="F627" s="2" t="str">
        <f>IF(COUNT($A627)=0,"",IF(E627="3E","3E",IF(E627="","I",LOOKUP(E627/G$2,{0,0.4,0.45,0.5,0.55,0.6,0.65,0.7,0.75,0.8,1},{"F","D","C","C+","B-","B","B+","A-","A","A+"}))))</f>
        <v/>
      </c>
      <c r="G627" s="99" t="str">
        <f>IF(COUNT($A627)=0,"",IF(E627="","--",IF(E627="3E","3E",LOOKUP(E627/G$2,{0,0.4,0.45,0.5,0.55,0.6,0.65,0.7,0.75,0.8,1},{0,2,2.25,2.5,2.75,3,3.25,3.5,3.75,4}))))</f>
        <v/>
      </c>
      <c r="H627" s="5" t="str">
        <f>IF(COUNT($A627)=0,"",IF($A627&lt;&gt;DR!$B629,"ERR",DR!Z629))</f>
        <v/>
      </c>
      <c r="I627" s="2" t="str">
        <f>IF(COUNT($A627)=0,"",IF(H627="3E","3E",IF(H627="","I",LOOKUP(H627/J$2,{0,0.4,0.45,0.5,0.55,0.6,0.65,0.7,0.75,0.8,1},{"F","D","C","C+","B-","B","B+","A-","A","A+"}))))</f>
        <v/>
      </c>
      <c r="J627" s="99" t="str">
        <f>IF(COUNT($A627)=0,"",IF(H627="","--",IF(H627="3E","3E",LOOKUP(H627/J$2,{0,0.4,0.45,0.5,0.55,0.6,0.65,0.7,0.75,0.8,1},{0,2,2.25,2.5,2.75,3,3.25,3.5,3.75,4}))))</f>
        <v/>
      </c>
      <c r="K627" s="5" t="str">
        <f>IF(COUNT($A627)=0,"",IF($A627&lt;&gt;DR!$B629,"ERR",DR!AH629))</f>
        <v/>
      </c>
      <c r="L627" s="2" t="str">
        <f>IF(COUNT($A627)=0,"",IF(K627="3E","3E",IF(K627="","I",LOOKUP(K627/M$2,{0,0.4,0.45,0.5,0.55,0.6,0.65,0.7,0.75,0.8,1},{"F","D","C","C+","B-","B","B+","A-","A","A+"}))))</f>
        <v/>
      </c>
      <c r="M627" s="99" t="str">
        <f>IF(COUNT($A627)=0,"",IF(K627="","--",IF(K627="3E","3E",LOOKUP(K627/M$2,{0,0.4,0.45,0.5,0.55,0.6,0.65,0.7,0.75,0.8,1},{0,2,2.25,2.5,2.75,3,3.25,3.5,3.75,4}))))</f>
        <v/>
      </c>
      <c r="N627" s="5" t="str">
        <f>IF(COUNT($A627)=0,"",IF($A627&lt;&gt;DR!$B629,"ERR",DR!AP629))</f>
        <v/>
      </c>
      <c r="O627" s="2" t="str">
        <f>IF(COUNT($A627)=0,"",IF(N627="3E","3E",IF(N627="","I",LOOKUP(N627/P$2,{0,0.4,0.45,0.5,0.55,0.6,0.65,0.7,0.75,0.8,1},{"F","D","C","C+","B-","B","B+","A-","A","A+"}))))</f>
        <v/>
      </c>
      <c r="P627" s="99" t="str">
        <f>IF(COUNT($A627)=0,"",IF(N627="","--",IF(N627="3E","3E",LOOKUP(N627/P$2,{0,0.4,0.45,0.5,0.55,0.6,0.65,0.7,0.75,0.8,1},{0,2,2.25,2.5,2.75,3,3.25,3.5,3.75,4}))))</f>
        <v/>
      </c>
      <c r="Q627" s="5" t="str">
        <f>IF(COUNT($A627)=0,"",IF($A627&lt;&gt;DR!$B629,"ERR",DR!AX629))</f>
        <v/>
      </c>
      <c r="R627" s="2" t="str">
        <f>IF(COUNT($A627)=0,"",IF(Q627="3E","3E",IF(Q627="","I",LOOKUP(Q627/S$2,{0,0.4,0.45,0.5,0.55,0.6,0.65,0.7,0.75,0.8,1},{"F","D","C","C+","B-","B","B+","A-","A","A+"}))))</f>
        <v/>
      </c>
      <c r="S627" s="99" t="str">
        <f>IF(COUNT($A627)=0,"",IF(Q627="","--",IF(Q627="3E","3E",LOOKUP(Q627/S$2,{0,0.4,0.45,0.5,0.55,0.6,0.65,0.7,0.75,0.8,1},{0,2,2.25,2.5,2.75,3,3.25,3.5,3.75,4}))))</f>
        <v/>
      </c>
      <c r="T627" s="5" t="str">
        <f>IF(OR(COUNT($A627)=0,DR!BZ629=""),"",IF($A627&lt;&gt;DR!$B629,"ERR",DR!BZ629))</f>
        <v/>
      </c>
      <c r="U627" s="2" t="str">
        <f>IF(COUNT($A627)=0,"",IF(T627="3E","3E",IF(T627="","I",LOOKUP(T627/V$2,{0,0.4,0.45,0.5,0.55,0.6,0.65,0.7,0.75,0.8,1},{"F","D","C","C+","B-","B","B+","A-","A","A+"}))))</f>
        <v/>
      </c>
      <c r="V627" s="99" t="str">
        <f>IF(COUNT($A627)=0,"",IF(T627="","--",IF(T627="3E","3E",LOOKUP(T627/V$2,{0,0.4,0.45,0.5,0.55,0.6,0.65,0.7,0.75,0.8,1},{0,2,2.25,2.5,2.75,3,3.25,3.5,3.75,4}))))</f>
        <v/>
      </c>
      <c r="W627" s="5" t="str">
        <f>IF(COUNT($A627)=0,"",IF($A627&lt;&gt;DR!$B629,"ERR",IF(DR!$A629="IM",DR!CL629,DR!CK629)))</f>
        <v/>
      </c>
      <c r="X627" s="2" t="str">
        <f>IF(COUNT($A627)=0,"",IF(W627="3E","3E",IF(W627="","I",LOOKUP(W627/Y$2,{0,0.4,0.45,0.5,0.55,0.6,0.65,0.7,0.75,0.8,1},{"F","D","C","C+","B-","B","B+","A-","A","A+"}))))</f>
        <v/>
      </c>
      <c r="Y627" s="99" t="str">
        <f>IF(COUNT($A627)=0,"",IF(W627="","--",IF(W627="3E","3E",LOOKUP(W627/Y$2,{0,0.4,0.45,0.5,0.55,0.6,0.65,0.7,0.75,0.8,1},{0,2,2.25,2.5,2.75,3,3.25,3.5,3.75,4}))))</f>
        <v/>
      </c>
      <c r="Z627" s="5" t="str">
        <f>IF(COUNT($A627)=0,"",IF($A627&lt;&gt;DR!$B629,"ERR",DR!BF629))</f>
        <v/>
      </c>
      <c r="AA627" s="2" t="str">
        <f>IF(COUNT($A627)=0,"",IF(Z627="3E","3E",IF(Z627="","I",LOOKUP(Z627/AB$2,{0,0.4,0.45,0.5,0.55,0.6,0.65,0.7,0.75,0.8,1},{"F","D","C","C+","B-","B","B+","A-","A","A+"}))))</f>
        <v/>
      </c>
      <c r="AB627" s="99" t="str">
        <f>IF(COUNT($A627)=0,"",IF(Z627="","--",IF(Z627="3E","3E",LOOKUP(Z627/AB$2,{0,0.4,0.45,0.5,0.55,0.6,0.65,0.7,0.75,0.8,1},{0,2,2.25,2.5,2.75,3,3.25,3.5,3.75,4}))))</f>
        <v/>
      </c>
      <c r="AC627" s="5" t="str">
        <f>IF(COUNT($A627)=0,"",IF($A627&lt;&gt;DR!$B629,"ERR",DR!BG629))</f>
        <v/>
      </c>
      <c r="AD627" s="2" t="str">
        <f>IF(COUNT($A627)=0,"",IF(AC627="3E","3E",IF(AC627="","I",LOOKUP(AC627/AE$2,{0,0.4,0.45,0.5,0.55,0.6,0.65,0.7,0.75,0.8,1},{"F","D","C","C+","B-","B","B+","A-","A","A+"}))))</f>
        <v/>
      </c>
      <c r="AE627" s="99" t="str">
        <f>IF(COUNT($A627)=0,"",IF(AC627="","--",IF(AC627="3E","3E",LOOKUP(AC627/AE$2,{0,0.4,0.45,0.5,0.55,0.6,0.65,0.7,0.75,0.8,1},{0,2,2.25,2.5,2.75,3,3.25,3.5,3.75,4}))))</f>
        <v/>
      </c>
      <c r="AF627" s="5" t="str">
        <f>IF(COUNT($A627)=0,"",IF($A627&lt;&gt;DR!$B629,"ERR",DR!BQ629))</f>
        <v/>
      </c>
      <c r="AG627" s="2" t="str">
        <f>IF(COUNT($A627)=0,"",IF(AF627="3E","3E",IF(AF627="","I",LOOKUP(AF627/AH$2,{0,0.4,0.45,0.5,0.55,0.6,0.65,0.7,0.75,0.8,1},{"F","D","C","C+","B-","B","B+","A-","A","A+"}))))</f>
        <v/>
      </c>
      <c r="AH627" s="99" t="str">
        <f>IF(COUNT($A627)=0,"",IF(AF627="","--",IF(AF627="3E","3E",LOOKUP(AF627/AH$2,{0,0.4,0.45,0.5,0.55,0.6,0.65,0.7,0.75,0.8,1},{0,2,2.25,2.5,2.75,3,3.25,3.5,3.75,4}))))</f>
        <v/>
      </c>
      <c r="AI627" s="5" t="str">
        <f>IF(COUNT($A627)=0,"",IF($A627&lt;&gt;DR!$B629,"ERR",DR!BY629))</f>
        <v/>
      </c>
      <c r="AJ627" s="2" t="str">
        <f>IF(COUNT($A627)=0,"",IF(AI627="3E","3E",IF(AI627="","I",LOOKUP(AI627/AK$2,{0,0.4,0.45,0.5,0.55,0.6,0.65,0.7,0.75,0.8,1},{"F","D","C","C+","B-","B","B+","A-","A","A+"}))))</f>
        <v/>
      </c>
      <c r="AK627" s="103" t="str">
        <f>IF(COUNT($A627)=0,"",IF(AI627="","--",IF(AI627="3E","3E",LOOKUP(AI627/AK$2,{0,0.4,0.45,0.5,0.55,0.6,0.65,0.7,0.75,0.8,1},{0,2,2.25,2.5,2.75,3,3.25,3.5,3.75,4}))))</f>
        <v/>
      </c>
      <c r="AL627" s="94" t="str">
        <f>IFERROR(IF(COUNT($A627)=0,"",IF(COUNT(W627)=0,"--",IF(COUNTIF(B627:AK627,"3E")&gt;0,"3E",SUM(IF(D627&gt;=2,D627*$D$3),IF(G627&gt;=2,G627*$G$3),IF(J627&gt;=2,J627*$J$3),IF(M627&gt;=2,M627*$M$3),IF(P627&gt;=2,P627*$P$3),IF(S627&gt;=2,S627*$S$3),IF(V627&gt;=2,V627*$V$3),IF(Y627&gt;=2,Y627*$Y$3),IF(AB627&gt;=2,AB627*$AB$3),IF(AE627&gt;=2,AE627*$AE$3),IF(AH627&gt;=2,AH627*$AH$3),IF(AK627&gt;=2,AK627*$AK$3))))),"")</f>
        <v/>
      </c>
      <c r="AM627" s="4" t="str">
        <f>IF(COUNT($A627)=0,"",IF(COUNT(W627)=0,"--",IF(COUNTIF(B627:Y627,"3E")&gt;0,"3E",TRUNC(SUM(IF(N(D627)&gt;=2,D$3*D627,0),IF(N(G627)&gt;=2,G$3*G627,0),IF(N(J627)&gt;=2,J$3*J627,0),IF(N(M627)&gt;=2,M$3*M627,0),IF(N(P627)&gt;=2,P$3*P627,0),IF(N(S627)&gt;=2,S$3*S627,0),IF(N(AB627)&gt;=2,AB$3*AB627,0),IF(N(AE627)&gt;=2,AE$3*AE627,0),IF(N(AH627)&gt;=2,AH$3*AH627,0),IF(N(V627)&gt;=2,V$3*V627,0),IF(N(Y627)&gt;=2,Y$3*Y627,0))/TCP,3))))</f>
        <v/>
      </c>
      <c r="AN627" s="2" t="str">
        <f>IFERROR(IF(COUNT($A627)=0,"",IF(COUNT(W627)=0,"--",IF(COUNTIF(B627:AK627,"3E")&gt;0,"3E",SUM(IF(D627&gt;=2,$D$3),IF(G627&gt;=2,$G$3),IF(J627&gt;=2,$J$3),IF(M627&gt;=2,$M$3),IF(P627&gt;=2,$P$3),IF(S627&gt;=2,$S$3),IF(V627&gt;=2,$V$3),IF(Y627&gt;=2,$Y$3),IF(AB627&gt;=2,$AB$3),IF(AE627&gt;=2,$AE$3),IF(AH627&gt;=2,$AH$3),IF(AK627&gt;=2,$AK$3))))),"")</f>
        <v/>
      </c>
      <c r="AO627" s="2" t="str">
        <f>IF(AM627="3E","3E",IF(COUNT($A627)=0,"",IF(COUNT(AK627)=0,"I",LOOKUP(AM627,{0,2,2.25,2.5,2.75,3,3.25,3.5,3.75,4},{"F","D","C","C+","B-","B","B+","A-","A","A+"}))))</f>
        <v/>
      </c>
      <c r="AP627" s="2" t="str">
        <f>IF(AM627="3E","3E",IF(OR(COUNT($A627)=0,COUNT(W627)=0),"",IF(AND(Y627&gt;=2,AM627&gt;=2,AN627&gt;=28),"PASS","FAIL")))</f>
        <v/>
      </c>
      <c r="AQ627" s="2" t="str">
        <f>IF(COUNT($A627)=0,"",IF(AP627="3E","3E",IF(AP627="PASS",CONCATENATE(IF(N(D627)&lt;2,"411F,",""),IF(N(G627)&lt;2,"412F,",""),IF(N(J627)&lt;2,"413F,",""),IF(N(M627)&lt;2,"421F,",""),IF(N(P627)&lt;2,"422F,",""),IF(N(S627)&lt;2,"423F,",""),IF(N(AB627)&lt;2,"431F,",""),IF(N(AE627)&lt;2,"432F,",""),IF(N(AH627)&lt;2,"433F,","")),"")))</f>
        <v/>
      </c>
      <c r="AR627" s="6" t="str">
        <f t="shared" si="10"/>
        <v/>
      </c>
    </row>
    <row r="628" spans="1:44" ht="18.95" customHeight="1" x14ac:dyDescent="0.25">
      <c r="A628" s="93" t="str">
        <f>IF(DR!$B630="","",DR!$B630)</f>
        <v/>
      </c>
      <c r="B628" s="5" t="str">
        <f>IF(COUNT($A628)=0,"",IF($A628&lt;&gt;DR!$B630,"ERR",DR!J630))</f>
        <v/>
      </c>
      <c r="C628" s="2" t="str">
        <f>IF(COUNT($A628)=0,"",IF(B628="3E","3E",IF(B628="","I",LOOKUP(B628/D$2,{0,0.4,0.45,0.5,0.55,0.6,0.65,0.7,0.75,0.8,1},{"F","D","C","C+","B-","B","B+","A-","A","A+"}))))</f>
        <v/>
      </c>
      <c r="D628" s="99" t="str">
        <f>IF(COUNT($A628)=0,"",IF(B628="","--",IF(B628="3E","3E",LOOKUP(B628/D$2,{0,0.4,0.45,0.5,0.55,0.6,0.65,0.7,0.75,0.8,1},{0,2,2.25,2.5,2.75,3,3.25,3.5,3.75,4}))))</f>
        <v/>
      </c>
      <c r="E628" s="5" t="str">
        <f>IF(COUNT($A628)=0,"",IF($A628&lt;&gt;DR!$B630,"ERR",DR!R630))</f>
        <v/>
      </c>
      <c r="F628" s="2" t="str">
        <f>IF(COUNT($A628)=0,"",IF(E628="3E","3E",IF(E628="","I",LOOKUP(E628/G$2,{0,0.4,0.45,0.5,0.55,0.6,0.65,0.7,0.75,0.8,1},{"F","D","C","C+","B-","B","B+","A-","A","A+"}))))</f>
        <v/>
      </c>
      <c r="G628" s="99" t="str">
        <f>IF(COUNT($A628)=0,"",IF(E628="","--",IF(E628="3E","3E",LOOKUP(E628/G$2,{0,0.4,0.45,0.5,0.55,0.6,0.65,0.7,0.75,0.8,1},{0,2,2.25,2.5,2.75,3,3.25,3.5,3.75,4}))))</f>
        <v/>
      </c>
      <c r="H628" s="5" t="str">
        <f>IF(COUNT($A628)=0,"",IF($A628&lt;&gt;DR!$B630,"ERR",DR!Z630))</f>
        <v/>
      </c>
      <c r="I628" s="2" t="str">
        <f>IF(COUNT($A628)=0,"",IF(H628="3E","3E",IF(H628="","I",LOOKUP(H628/J$2,{0,0.4,0.45,0.5,0.55,0.6,0.65,0.7,0.75,0.8,1},{"F","D","C","C+","B-","B","B+","A-","A","A+"}))))</f>
        <v/>
      </c>
      <c r="J628" s="99" t="str">
        <f>IF(COUNT($A628)=0,"",IF(H628="","--",IF(H628="3E","3E",LOOKUP(H628/J$2,{0,0.4,0.45,0.5,0.55,0.6,0.65,0.7,0.75,0.8,1},{0,2,2.25,2.5,2.75,3,3.25,3.5,3.75,4}))))</f>
        <v/>
      </c>
      <c r="K628" s="5" t="str">
        <f>IF(COUNT($A628)=0,"",IF($A628&lt;&gt;DR!$B630,"ERR",DR!AH630))</f>
        <v/>
      </c>
      <c r="L628" s="2" t="str">
        <f>IF(COUNT($A628)=0,"",IF(K628="3E","3E",IF(K628="","I",LOOKUP(K628/M$2,{0,0.4,0.45,0.5,0.55,0.6,0.65,0.7,0.75,0.8,1},{"F","D","C","C+","B-","B","B+","A-","A","A+"}))))</f>
        <v/>
      </c>
      <c r="M628" s="99" t="str">
        <f>IF(COUNT($A628)=0,"",IF(K628="","--",IF(K628="3E","3E",LOOKUP(K628/M$2,{0,0.4,0.45,0.5,0.55,0.6,0.65,0.7,0.75,0.8,1},{0,2,2.25,2.5,2.75,3,3.25,3.5,3.75,4}))))</f>
        <v/>
      </c>
      <c r="N628" s="5" t="str">
        <f>IF(COUNT($A628)=0,"",IF($A628&lt;&gt;DR!$B630,"ERR",DR!AP630))</f>
        <v/>
      </c>
      <c r="O628" s="2" t="str">
        <f>IF(COUNT($A628)=0,"",IF(N628="3E","3E",IF(N628="","I",LOOKUP(N628/P$2,{0,0.4,0.45,0.5,0.55,0.6,0.65,0.7,0.75,0.8,1},{"F","D","C","C+","B-","B","B+","A-","A","A+"}))))</f>
        <v/>
      </c>
      <c r="P628" s="99" t="str">
        <f>IF(COUNT($A628)=0,"",IF(N628="","--",IF(N628="3E","3E",LOOKUP(N628/P$2,{0,0.4,0.45,0.5,0.55,0.6,0.65,0.7,0.75,0.8,1},{0,2,2.25,2.5,2.75,3,3.25,3.5,3.75,4}))))</f>
        <v/>
      </c>
      <c r="Q628" s="5" t="str">
        <f>IF(COUNT($A628)=0,"",IF($A628&lt;&gt;DR!$B630,"ERR",DR!AX630))</f>
        <v/>
      </c>
      <c r="R628" s="2" t="str">
        <f>IF(COUNT($A628)=0,"",IF(Q628="3E","3E",IF(Q628="","I",LOOKUP(Q628/S$2,{0,0.4,0.45,0.5,0.55,0.6,0.65,0.7,0.75,0.8,1},{"F","D","C","C+","B-","B","B+","A-","A","A+"}))))</f>
        <v/>
      </c>
      <c r="S628" s="99" t="str">
        <f>IF(COUNT($A628)=0,"",IF(Q628="","--",IF(Q628="3E","3E",LOOKUP(Q628/S$2,{0,0.4,0.45,0.5,0.55,0.6,0.65,0.7,0.75,0.8,1},{0,2,2.25,2.5,2.75,3,3.25,3.5,3.75,4}))))</f>
        <v/>
      </c>
      <c r="T628" s="5" t="str">
        <f>IF(OR(COUNT($A628)=0,DR!BZ630=""),"",IF($A628&lt;&gt;DR!$B630,"ERR",DR!BZ630))</f>
        <v/>
      </c>
      <c r="U628" s="2" t="str">
        <f>IF(COUNT($A628)=0,"",IF(T628="3E","3E",IF(T628="","I",LOOKUP(T628/V$2,{0,0.4,0.45,0.5,0.55,0.6,0.65,0.7,0.75,0.8,1},{"F","D","C","C+","B-","B","B+","A-","A","A+"}))))</f>
        <v/>
      </c>
      <c r="V628" s="99" t="str">
        <f>IF(COUNT($A628)=0,"",IF(T628="","--",IF(T628="3E","3E",LOOKUP(T628/V$2,{0,0.4,0.45,0.5,0.55,0.6,0.65,0.7,0.75,0.8,1},{0,2,2.25,2.5,2.75,3,3.25,3.5,3.75,4}))))</f>
        <v/>
      </c>
      <c r="W628" s="5" t="str">
        <f>IF(COUNT($A628)=0,"",IF($A628&lt;&gt;DR!$B630,"ERR",IF(DR!$A630="IM",DR!CL630,DR!CK630)))</f>
        <v/>
      </c>
      <c r="X628" s="2" t="str">
        <f>IF(COUNT($A628)=0,"",IF(W628="3E","3E",IF(W628="","I",LOOKUP(W628/Y$2,{0,0.4,0.45,0.5,0.55,0.6,0.65,0.7,0.75,0.8,1},{"F","D","C","C+","B-","B","B+","A-","A","A+"}))))</f>
        <v/>
      </c>
      <c r="Y628" s="99" t="str">
        <f>IF(COUNT($A628)=0,"",IF(W628="","--",IF(W628="3E","3E",LOOKUP(W628/Y$2,{0,0.4,0.45,0.5,0.55,0.6,0.65,0.7,0.75,0.8,1},{0,2,2.25,2.5,2.75,3,3.25,3.5,3.75,4}))))</f>
        <v/>
      </c>
      <c r="Z628" s="5" t="str">
        <f>IF(COUNT($A628)=0,"",IF($A628&lt;&gt;DR!$B630,"ERR",DR!BF630))</f>
        <v/>
      </c>
      <c r="AA628" s="2" t="str">
        <f>IF(COUNT($A628)=0,"",IF(Z628="3E","3E",IF(Z628="","I",LOOKUP(Z628/AB$2,{0,0.4,0.45,0.5,0.55,0.6,0.65,0.7,0.75,0.8,1},{"F","D","C","C+","B-","B","B+","A-","A","A+"}))))</f>
        <v/>
      </c>
      <c r="AB628" s="99" t="str">
        <f>IF(COUNT($A628)=0,"",IF(Z628="","--",IF(Z628="3E","3E",LOOKUP(Z628/AB$2,{0,0.4,0.45,0.5,0.55,0.6,0.65,0.7,0.75,0.8,1},{0,2,2.25,2.5,2.75,3,3.25,3.5,3.75,4}))))</f>
        <v/>
      </c>
      <c r="AC628" s="5" t="str">
        <f>IF(COUNT($A628)=0,"",IF($A628&lt;&gt;DR!$B630,"ERR",DR!BG630))</f>
        <v/>
      </c>
      <c r="AD628" s="2" t="str">
        <f>IF(COUNT($A628)=0,"",IF(AC628="3E","3E",IF(AC628="","I",LOOKUP(AC628/AE$2,{0,0.4,0.45,0.5,0.55,0.6,0.65,0.7,0.75,0.8,1},{"F","D","C","C+","B-","B","B+","A-","A","A+"}))))</f>
        <v/>
      </c>
      <c r="AE628" s="99" t="str">
        <f>IF(COUNT($A628)=0,"",IF(AC628="","--",IF(AC628="3E","3E",LOOKUP(AC628/AE$2,{0,0.4,0.45,0.5,0.55,0.6,0.65,0.7,0.75,0.8,1},{0,2,2.25,2.5,2.75,3,3.25,3.5,3.75,4}))))</f>
        <v/>
      </c>
      <c r="AF628" s="5" t="str">
        <f>IF(COUNT($A628)=0,"",IF($A628&lt;&gt;DR!$B630,"ERR",DR!BQ630))</f>
        <v/>
      </c>
      <c r="AG628" s="2" t="str">
        <f>IF(COUNT($A628)=0,"",IF(AF628="3E","3E",IF(AF628="","I",LOOKUP(AF628/AH$2,{0,0.4,0.45,0.5,0.55,0.6,0.65,0.7,0.75,0.8,1},{"F","D","C","C+","B-","B","B+","A-","A","A+"}))))</f>
        <v/>
      </c>
      <c r="AH628" s="99" t="str">
        <f>IF(COUNT($A628)=0,"",IF(AF628="","--",IF(AF628="3E","3E",LOOKUP(AF628/AH$2,{0,0.4,0.45,0.5,0.55,0.6,0.65,0.7,0.75,0.8,1},{0,2,2.25,2.5,2.75,3,3.25,3.5,3.75,4}))))</f>
        <v/>
      </c>
      <c r="AI628" s="5" t="str">
        <f>IF(COUNT($A628)=0,"",IF($A628&lt;&gt;DR!$B630,"ERR",DR!BY630))</f>
        <v/>
      </c>
      <c r="AJ628" s="2" t="str">
        <f>IF(COUNT($A628)=0,"",IF(AI628="3E","3E",IF(AI628="","I",LOOKUP(AI628/AK$2,{0,0.4,0.45,0.5,0.55,0.6,0.65,0.7,0.75,0.8,1},{"F","D","C","C+","B-","B","B+","A-","A","A+"}))))</f>
        <v/>
      </c>
      <c r="AK628" s="103" t="str">
        <f>IF(COUNT($A628)=0,"",IF(AI628="","--",IF(AI628="3E","3E",LOOKUP(AI628/AK$2,{0,0.4,0.45,0.5,0.55,0.6,0.65,0.7,0.75,0.8,1},{0,2,2.25,2.5,2.75,3,3.25,3.5,3.75,4}))))</f>
        <v/>
      </c>
      <c r="AL628" s="94" t="str">
        <f>IFERROR(IF(COUNT($A628)=0,"",IF(COUNT(W628)=0,"--",IF(COUNTIF(B628:AK628,"3E")&gt;0,"3E",SUM(IF(D628&gt;=2,D628*$D$3),IF(G628&gt;=2,G628*$G$3),IF(J628&gt;=2,J628*$J$3),IF(M628&gt;=2,M628*$M$3),IF(P628&gt;=2,P628*$P$3),IF(S628&gt;=2,S628*$S$3),IF(V628&gt;=2,V628*$V$3),IF(Y628&gt;=2,Y628*$Y$3),IF(AB628&gt;=2,AB628*$AB$3),IF(AE628&gt;=2,AE628*$AE$3),IF(AH628&gt;=2,AH628*$AH$3),IF(AK628&gt;=2,AK628*$AK$3))))),"")</f>
        <v/>
      </c>
      <c r="AM628" s="4" t="str">
        <f>IF(COUNT($A628)=0,"",IF(COUNT(W628)=0,"--",IF(COUNTIF(B628:Y628,"3E")&gt;0,"3E",TRUNC(SUM(IF(N(D628)&gt;=2,D$3*D628,0),IF(N(G628)&gt;=2,G$3*G628,0),IF(N(J628)&gt;=2,J$3*J628,0),IF(N(M628)&gt;=2,M$3*M628,0),IF(N(P628)&gt;=2,P$3*P628,0),IF(N(S628)&gt;=2,S$3*S628,0),IF(N(AB628)&gt;=2,AB$3*AB628,0),IF(N(AE628)&gt;=2,AE$3*AE628,0),IF(N(AH628)&gt;=2,AH$3*AH628,0),IF(N(V628)&gt;=2,V$3*V628,0),IF(N(Y628)&gt;=2,Y$3*Y628,0))/TCP,3))))</f>
        <v/>
      </c>
      <c r="AN628" s="2" t="str">
        <f>IFERROR(IF(COUNT($A628)=0,"",IF(COUNT(W628)=0,"--",IF(COUNTIF(B628:AK628,"3E")&gt;0,"3E",SUM(IF(D628&gt;=2,$D$3),IF(G628&gt;=2,$G$3),IF(J628&gt;=2,$J$3),IF(M628&gt;=2,$M$3),IF(P628&gt;=2,$P$3),IF(S628&gt;=2,$S$3),IF(V628&gt;=2,$V$3),IF(Y628&gt;=2,$Y$3),IF(AB628&gt;=2,$AB$3),IF(AE628&gt;=2,$AE$3),IF(AH628&gt;=2,$AH$3),IF(AK628&gt;=2,$AK$3))))),"")</f>
        <v/>
      </c>
      <c r="AO628" s="2" t="str">
        <f>IF(AM628="3E","3E",IF(COUNT($A628)=0,"",IF(COUNT(AK628)=0,"I",LOOKUP(AM628,{0,2,2.25,2.5,2.75,3,3.25,3.5,3.75,4},{"F","D","C","C+","B-","B","B+","A-","A","A+"}))))</f>
        <v/>
      </c>
      <c r="AP628" s="2" t="str">
        <f>IF(AM628="3E","3E",IF(OR(COUNT($A628)=0,COUNT(W628)=0),"",IF(AND(Y628&gt;=2,AM628&gt;=2,AN628&gt;=28),"PASS","FAIL")))</f>
        <v/>
      </c>
      <c r="AQ628" s="2" t="str">
        <f>IF(COUNT($A628)=0,"",IF(AP628="3E","3E",IF(AP628="PASS",CONCATENATE(IF(N(D628)&lt;2,"411F,",""),IF(N(G628)&lt;2,"412F,",""),IF(N(J628)&lt;2,"413F,",""),IF(N(M628)&lt;2,"421F,",""),IF(N(P628)&lt;2,"422F,",""),IF(N(S628)&lt;2,"423F,",""),IF(N(AB628)&lt;2,"431F,",""),IF(N(AE628)&lt;2,"432F,",""),IF(N(AH628)&lt;2,"433F,","")),"")))</f>
        <v/>
      </c>
      <c r="AR628" s="6" t="str">
        <f t="shared" si="10"/>
        <v/>
      </c>
    </row>
    <row r="629" spans="1:44" ht="18.95" customHeight="1" x14ac:dyDescent="0.25">
      <c r="A629" s="93" t="str">
        <f>IF(DR!$B631="","",DR!$B631)</f>
        <v/>
      </c>
      <c r="B629" s="5" t="str">
        <f>IF(COUNT($A629)=0,"",IF($A629&lt;&gt;DR!$B631,"ERR",DR!J631))</f>
        <v/>
      </c>
      <c r="C629" s="2" t="str">
        <f>IF(COUNT($A629)=0,"",IF(B629="3E","3E",IF(B629="","I",LOOKUP(B629/D$2,{0,0.4,0.45,0.5,0.55,0.6,0.65,0.7,0.75,0.8,1},{"F","D","C","C+","B-","B","B+","A-","A","A+"}))))</f>
        <v/>
      </c>
      <c r="D629" s="99" t="str">
        <f>IF(COUNT($A629)=0,"",IF(B629="","--",IF(B629="3E","3E",LOOKUP(B629/D$2,{0,0.4,0.45,0.5,0.55,0.6,0.65,0.7,0.75,0.8,1},{0,2,2.25,2.5,2.75,3,3.25,3.5,3.75,4}))))</f>
        <v/>
      </c>
      <c r="E629" s="5" t="str">
        <f>IF(COUNT($A629)=0,"",IF($A629&lt;&gt;DR!$B631,"ERR",DR!R631))</f>
        <v/>
      </c>
      <c r="F629" s="2" t="str">
        <f>IF(COUNT($A629)=0,"",IF(E629="3E","3E",IF(E629="","I",LOOKUP(E629/G$2,{0,0.4,0.45,0.5,0.55,0.6,0.65,0.7,0.75,0.8,1},{"F","D","C","C+","B-","B","B+","A-","A","A+"}))))</f>
        <v/>
      </c>
      <c r="G629" s="99" t="str">
        <f>IF(COUNT($A629)=0,"",IF(E629="","--",IF(E629="3E","3E",LOOKUP(E629/G$2,{0,0.4,0.45,0.5,0.55,0.6,0.65,0.7,0.75,0.8,1},{0,2,2.25,2.5,2.75,3,3.25,3.5,3.75,4}))))</f>
        <v/>
      </c>
      <c r="H629" s="5" t="str">
        <f>IF(COUNT($A629)=0,"",IF($A629&lt;&gt;DR!$B631,"ERR",DR!Z631))</f>
        <v/>
      </c>
      <c r="I629" s="2" t="str">
        <f>IF(COUNT($A629)=0,"",IF(H629="3E","3E",IF(H629="","I",LOOKUP(H629/J$2,{0,0.4,0.45,0.5,0.55,0.6,0.65,0.7,0.75,0.8,1},{"F","D","C","C+","B-","B","B+","A-","A","A+"}))))</f>
        <v/>
      </c>
      <c r="J629" s="99" t="str">
        <f>IF(COUNT($A629)=0,"",IF(H629="","--",IF(H629="3E","3E",LOOKUP(H629/J$2,{0,0.4,0.45,0.5,0.55,0.6,0.65,0.7,0.75,0.8,1},{0,2,2.25,2.5,2.75,3,3.25,3.5,3.75,4}))))</f>
        <v/>
      </c>
      <c r="K629" s="5" t="str">
        <f>IF(COUNT($A629)=0,"",IF($A629&lt;&gt;DR!$B631,"ERR",DR!AH631))</f>
        <v/>
      </c>
      <c r="L629" s="2" t="str">
        <f>IF(COUNT($A629)=0,"",IF(K629="3E","3E",IF(K629="","I",LOOKUP(K629/M$2,{0,0.4,0.45,0.5,0.55,0.6,0.65,0.7,0.75,0.8,1},{"F","D","C","C+","B-","B","B+","A-","A","A+"}))))</f>
        <v/>
      </c>
      <c r="M629" s="99" t="str">
        <f>IF(COUNT($A629)=0,"",IF(K629="","--",IF(K629="3E","3E",LOOKUP(K629/M$2,{0,0.4,0.45,0.5,0.55,0.6,0.65,0.7,0.75,0.8,1},{0,2,2.25,2.5,2.75,3,3.25,3.5,3.75,4}))))</f>
        <v/>
      </c>
      <c r="N629" s="5" t="str">
        <f>IF(COUNT($A629)=0,"",IF($A629&lt;&gt;DR!$B631,"ERR",DR!AP631))</f>
        <v/>
      </c>
      <c r="O629" s="2" t="str">
        <f>IF(COUNT($A629)=0,"",IF(N629="3E","3E",IF(N629="","I",LOOKUP(N629/P$2,{0,0.4,0.45,0.5,0.55,0.6,0.65,0.7,0.75,0.8,1},{"F","D","C","C+","B-","B","B+","A-","A","A+"}))))</f>
        <v/>
      </c>
      <c r="P629" s="99" t="str">
        <f>IF(COUNT($A629)=0,"",IF(N629="","--",IF(N629="3E","3E",LOOKUP(N629/P$2,{0,0.4,0.45,0.5,0.55,0.6,0.65,0.7,0.75,0.8,1},{0,2,2.25,2.5,2.75,3,3.25,3.5,3.75,4}))))</f>
        <v/>
      </c>
      <c r="Q629" s="5" t="str">
        <f>IF(COUNT($A629)=0,"",IF($A629&lt;&gt;DR!$B631,"ERR",DR!AX631))</f>
        <v/>
      </c>
      <c r="R629" s="2" t="str">
        <f>IF(COUNT($A629)=0,"",IF(Q629="3E","3E",IF(Q629="","I",LOOKUP(Q629/S$2,{0,0.4,0.45,0.5,0.55,0.6,0.65,0.7,0.75,0.8,1},{"F","D","C","C+","B-","B","B+","A-","A","A+"}))))</f>
        <v/>
      </c>
      <c r="S629" s="99" t="str">
        <f>IF(COUNT($A629)=0,"",IF(Q629="","--",IF(Q629="3E","3E",LOOKUP(Q629/S$2,{0,0.4,0.45,0.5,0.55,0.6,0.65,0.7,0.75,0.8,1},{0,2,2.25,2.5,2.75,3,3.25,3.5,3.75,4}))))</f>
        <v/>
      </c>
      <c r="T629" s="5" t="str">
        <f>IF(OR(COUNT($A629)=0,DR!BZ631=""),"",IF($A629&lt;&gt;DR!$B631,"ERR",DR!BZ631))</f>
        <v/>
      </c>
      <c r="U629" s="2" t="str">
        <f>IF(COUNT($A629)=0,"",IF(T629="3E","3E",IF(T629="","I",LOOKUP(T629/V$2,{0,0.4,0.45,0.5,0.55,0.6,0.65,0.7,0.75,0.8,1},{"F","D","C","C+","B-","B","B+","A-","A","A+"}))))</f>
        <v/>
      </c>
      <c r="V629" s="99" t="str">
        <f>IF(COUNT($A629)=0,"",IF(T629="","--",IF(T629="3E","3E",LOOKUP(T629/V$2,{0,0.4,0.45,0.5,0.55,0.6,0.65,0.7,0.75,0.8,1},{0,2,2.25,2.5,2.75,3,3.25,3.5,3.75,4}))))</f>
        <v/>
      </c>
      <c r="W629" s="5" t="str">
        <f>IF(COUNT($A629)=0,"",IF($A629&lt;&gt;DR!$B631,"ERR",IF(DR!$A631="IM",DR!CL631,DR!CK631)))</f>
        <v/>
      </c>
      <c r="X629" s="2" t="str">
        <f>IF(COUNT($A629)=0,"",IF(W629="3E","3E",IF(W629="","I",LOOKUP(W629/Y$2,{0,0.4,0.45,0.5,0.55,0.6,0.65,0.7,0.75,0.8,1},{"F","D","C","C+","B-","B","B+","A-","A","A+"}))))</f>
        <v/>
      </c>
      <c r="Y629" s="99" t="str">
        <f>IF(COUNT($A629)=0,"",IF(W629="","--",IF(W629="3E","3E",LOOKUP(W629/Y$2,{0,0.4,0.45,0.5,0.55,0.6,0.65,0.7,0.75,0.8,1},{0,2,2.25,2.5,2.75,3,3.25,3.5,3.75,4}))))</f>
        <v/>
      </c>
      <c r="Z629" s="5" t="str">
        <f>IF(COUNT($A629)=0,"",IF($A629&lt;&gt;DR!$B631,"ERR",DR!BF631))</f>
        <v/>
      </c>
      <c r="AA629" s="2" t="str">
        <f>IF(COUNT($A629)=0,"",IF(Z629="3E","3E",IF(Z629="","I",LOOKUP(Z629/AB$2,{0,0.4,0.45,0.5,0.55,0.6,0.65,0.7,0.75,0.8,1},{"F","D","C","C+","B-","B","B+","A-","A","A+"}))))</f>
        <v/>
      </c>
      <c r="AB629" s="99" t="str">
        <f>IF(COUNT($A629)=0,"",IF(Z629="","--",IF(Z629="3E","3E",LOOKUP(Z629/AB$2,{0,0.4,0.45,0.5,0.55,0.6,0.65,0.7,0.75,0.8,1},{0,2,2.25,2.5,2.75,3,3.25,3.5,3.75,4}))))</f>
        <v/>
      </c>
      <c r="AC629" s="5" t="str">
        <f>IF(COUNT($A629)=0,"",IF($A629&lt;&gt;DR!$B631,"ERR",DR!BG631))</f>
        <v/>
      </c>
      <c r="AD629" s="2" t="str">
        <f>IF(COUNT($A629)=0,"",IF(AC629="3E","3E",IF(AC629="","I",LOOKUP(AC629/AE$2,{0,0.4,0.45,0.5,0.55,0.6,0.65,0.7,0.75,0.8,1},{"F","D","C","C+","B-","B","B+","A-","A","A+"}))))</f>
        <v/>
      </c>
      <c r="AE629" s="99" t="str">
        <f>IF(COUNT($A629)=0,"",IF(AC629="","--",IF(AC629="3E","3E",LOOKUP(AC629/AE$2,{0,0.4,0.45,0.5,0.55,0.6,0.65,0.7,0.75,0.8,1},{0,2,2.25,2.5,2.75,3,3.25,3.5,3.75,4}))))</f>
        <v/>
      </c>
      <c r="AF629" s="5" t="str">
        <f>IF(COUNT($A629)=0,"",IF($A629&lt;&gt;DR!$B631,"ERR",DR!BQ631))</f>
        <v/>
      </c>
      <c r="AG629" s="2" t="str">
        <f>IF(COUNT($A629)=0,"",IF(AF629="3E","3E",IF(AF629="","I",LOOKUP(AF629/AH$2,{0,0.4,0.45,0.5,0.55,0.6,0.65,0.7,0.75,0.8,1},{"F","D","C","C+","B-","B","B+","A-","A","A+"}))))</f>
        <v/>
      </c>
      <c r="AH629" s="99" t="str">
        <f>IF(COUNT($A629)=0,"",IF(AF629="","--",IF(AF629="3E","3E",LOOKUP(AF629/AH$2,{0,0.4,0.45,0.5,0.55,0.6,0.65,0.7,0.75,0.8,1},{0,2,2.25,2.5,2.75,3,3.25,3.5,3.75,4}))))</f>
        <v/>
      </c>
      <c r="AI629" s="5" t="str">
        <f>IF(COUNT($A629)=0,"",IF($A629&lt;&gt;DR!$B631,"ERR",DR!BY631))</f>
        <v/>
      </c>
      <c r="AJ629" s="2" t="str">
        <f>IF(COUNT($A629)=0,"",IF(AI629="3E","3E",IF(AI629="","I",LOOKUP(AI629/AK$2,{0,0.4,0.45,0.5,0.55,0.6,0.65,0.7,0.75,0.8,1},{"F","D","C","C+","B-","B","B+","A-","A","A+"}))))</f>
        <v/>
      </c>
      <c r="AK629" s="103" t="str">
        <f>IF(COUNT($A629)=0,"",IF(AI629="","--",IF(AI629="3E","3E",LOOKUP(AI629/AK$2,{0,0.4,0.45,0.5,0.55,0.6,0.65,0.7,0.75,0.8,1},{0,2,2.25,2.5,2.75,3,3.25,3.5,3.75,4}))))</f>
        <v/>
      </c>
      <c r="AL629" s="94" t="str">
        <f>IFERROR(IF(COUNT($A629)=0,"",IF(COUNT(W629)=0,"--",IF(COUNTIF(B629:AK629,"3E")&gt;0,"3E",SUM(IF(D629&gt;=2,D629*$D$3),IF(G629&gt;=2,G629*$G$3),IF(J629&gt;=2,J629*$J$3),IF(M629&gt;=2,M629*$M$3),IF(P629&gt;=2,P629*$P$3),IF(S629&gt;=2,S629*$S$3),IF(V629&gt;=2,V629*$V$3),IF(Y629&gt;=2,Y629*$Y$3),IF(AB629&gt;=2,AB629*$AB$3),IF(AE629&gt;=2,AE629*$AE$3),IF(AH629&gt;=2,AH629*$AH$3),IF(AK629&gt;=2,AK629*$AK$3))))),"")</f>
        <v/>
      </c>
      <c r="AM629" s="4" t="str">
        <f>IF(COUNT($A629)=0,"",IF(COUNT(W629)=0,"--",IF(COUNTIF(B629:Y629,"3E")&gt;0,"3E",TRUNC(SUM(IF(N(D629)&gt;=2,D$3*D629,0),IF(N(G629)&gt;=2,G$3*G629,0),IF(N(J629)&gt;=2,J$3*J629,0),IF(N(M629)&gt;=2,M$3*M629,0),IF(N(P629)&gt;=2,P$3*P629,0),IF(N(S629)&gt;=2,S$3*S629,0),IF(N(AB629)&gt;=2,AB$3*AB629,0),IF(N(AE629)&gt;=2,AE$3*AE629,0),IF(N(AH629)&gt;=2,AH$3*AH629,0),IF(N(V629)&gt;=2,V$3*V629,0),IF(N(Y629)&gt;=2,Y$3*Y629,0))/TCP,3))))</f>
        <v/>
      </c>
      <c r="AN629" s="2" t="str">
        <f>IFERROR(IF(COUNT($A629)=0,"",IF(COUNT(W629)=0,"--",IF(COUNTIF(B629:AK629,"3E")&gt;0,"3E",SUM(IF(D629&gt;=2,$D$3),IF(G629&gt;=2,$G$3),IF(J629&gt;=2,$J$3),IF(M629&gt;=2,$M$3),IF(P629&gt;=2,$P$3),IF(S629&gt;=2,$S$3),IF(V629&gt;=2,$V$3),IF(Y629&gt;=2,$Y$3),IF(AB629&gt;=2,$AB$3),IF(AE629&gt;=2,$AE$3),IF(AH629&gt;=2,$AH$3),IF(AK629&gt;=2,$AK$3))))),"")</f>
        <v/>
      </c>
      <c r="AO629" s="2" t="str">
        <f>IF(AM629="3E","3E",IF(COUNT($A629)=0,"",IF(COUNT(AK629)=0,"I",LOOKUP(AM629,{0,2,2.25,2.5,2.75,3,3.25,3.5,3.75,4},{"F","D","C","C+","B-","B","B+","A-","A","A+"}))))</f>
        <v/>
      </c>
      <c r="AP629" s="2" t="str">
        <f>IF(AM629="3E","3E",IF(OR(COUNT($A629)=0,COUNT(W629)=0),"",IF(AND(Y629&gt;=2,AM629&gt;=2,AN629&gt;=28),"PASS","FAIL")))</f>
        <v/>
      </c>
      <c r="AQ629" s="2" t="str">
        <f>IF(COUNT($A629)=0,"",IF(AP629="3E","3E",IF(AP629="PASS",CONCATENATE(IF(N(D629)&lt;2,"411F,",""),IF(N(G629)&lt;2,"412F,",""),IF(N(J629)&lt;2,"413F,",""),IF(N(M629)&lt;2,"421F,",""),IF(N(P629)&lt;2,"422F,",""),IF(N(S629)&lt;2,"423F,",""),IF(N(AB629)&lt;2,"431F,",""),IF(N(AE629)&lt;2,"432F,",""),IF(N(AH629)&lt;2,"433F,","")),"")))</f>
        <v/>
      </c>
      <c r="AR629" s="6" t="str">
        <f t="shared" si="10"/>
        <v/>
      </c>
    </row>
    <row r="630" spans="1:44" ht="18.95" customHeight="1" x14ac:dyDescent="0.25">
      <c r="A630" s="93" t="str">
        <f>IF(DR!$B632="","",DR!$B632)</f>
        <v/>
      </c>
      <c r="B630" s="5" t="str">
        <f>IF(COUNT($A630)=0,"",IF($A630&lt;&gt;DR!$B632,"ERR",DR!J632))</f>
        <v/>
      </c>
      <c r="C630" s="2" t="str">
        <f>IF(COUNT($A630)=0,"",IF(B630="3E","3E",IF(B630="","I",LOOKUP(B630/D$2,{0,0.4,0.45,0.5,0.55,0.6,0.65,0.7,0.75,0.8,1},{"F","D","C","C+","B-","B","B+","A-","A","A+"}))))</f>
        <v/>
      </c>
      <c r="D630" s="99" t="str">
        <f>IF(COUNT($A630)=0,"",IF(B630="","--",IF(B630="3E","3E",LOOKUP(B630/D$2,{0,0.4,0.45,0.5,0.55,0.6,0.65,0.7,0.75,0.8,1},{0,2,2.25,2.5,2.75,3,3.25,3.5,3.75,4}))))</f>
        <v/>
      </c>
      <c r="E630" s="5" t="str">
        <f>IF(COUNT($A630)=0,"",IF($A630&lt;&gt;DR!$B632,"ERR",DR!R632))</f>
        <v/>
      </c>
      <c r="F630" s="2" t="str">
        <f>IF(COUNT($A630)=0,"",IF(E630="3E","3E",IF(E630="","I",LOOKUP(E630/G$2,{0,0.4,0.45,0.5,0.55,0.6,0.65,0.7,0.75,0.8,1},{"F","D","C","C+","B-","B","B+","A-","A","A+"}))))</f>
        <v/>
      </c>
      <c r="G630" s="99" t="str">
        <f>IF(COUNT($A630)=0,"",IF(E630="","--",IF(E630="3E","3E",LOOKUP(E630/G$2,{0,0.4,0.45,0.5,0.55,0.6,0.65,0.7,0.75,0.8,1},{0,2,2.25,2.5,2.75,3,3.25,3.5,3.75,4}))))</f>
        <v/>
      </c>
      <c r="H630" s="5" t="str">
        <f>IF(COUNT($A630)=0,"",IF($A630&lt;&gt;DR!$B632,"ERR",DR!Z632))</f>
        <v/>
      </c>
      <c r="I630" s="2" t="str">
        <f>IF(COUNT($A630)=0,"",IF(H630="3E","3E",IF(H630="","I",LOOKUP(H630/J$2,{0,0.4,0.45,0.5,0.55,0.6,0.65,0.7,0.75,0.8,1},{"F","D","C","C+","B-","B","B+","A-","A","A+"}))))</f>
        <v/>
      </c>
      <c r="J630" s="99" t="str">
        <f>IF(COUNT($A630)=0,"",IF(H630="","--",IF(H630="3E","3E",LOOKUP(H630/J$2,{0,0.4,0.45,0.5,0.55,0.6,0.65,0.7,0.75,0.8,1},{0,2,2.25,2.5,2.75,3,3.25,3.5,3.75,4}))))</f>
        <v/>
      </c>
      <c r="K630" s="5" t="str">
        <f>IF(COUNT($A630)=0,"",IF($A630&lt;&gt;DR!$B632,"ERR",DR!AH632))</f>
        <v/>
      </c>
      <c r="L630" s="2" t="str">
        <f>IF(COUNT($A630)=0,"",IF(K630="3E","3E",IF(K630="","I",LOOKUP(K630/M$2,{0,0.4,0.45,0.5,0.55,0.6,0.65,0.7,0.75,0.8,1},{"F","D","C","C+","B-","B","B+","A-","A","A+"}))))</f>
        <v/>
      </c>
      <c r="M630" s="99" t="str">
        <f>IF(COUNT($A630)=0,"",IF(K630="","--",IF(K630="3E","3E",LOOKUP(K630/M$2,{0,0.4,0.45,0.5,0.55,0.6,0.65,0.7,0.75,0.8,1},{0,2,2.25,2.5,2.75,3,3.25,3.5,3.75,4}))))</f>
        <v/>
      </c>
      <c r="N630" s="5" t="str">
        <f>IF(COUNT($A630)=0,"",IF($A630&lt;&gt;DR!$B632,"ERR",DR!AP632))</f>
        <v/>
      </c>
      <c r="O630" s="2" t="str">
        <f>IF(COUNT($A630)=0,"",IF(N630="3E","3E",IF(N630="","I",LOOKUP(N630/P$2,{0,0.4,0.45,0.5,0.55,0.6,0.65,0.7,0.75,0.8,1},{"F","D","C","C+","B-","B","B+","A-","A","A+"}))))</f>
        <v/>
      </c>
      <c r="P630" s="99" t="str">
        <f>IF(COUNT($A630)=0,"",IF(N630="","--",IF(N630="3E","3E",LOOKUP(N630/P$2,{0,0.4,0.45,0.5,0.55,0.6,0.65,0.7,0.75,0.8,1},{0,2,2.25,2.5,2.75,3,3.25,3.5,3.75,4}))))</f>
        <v/>
      </c>
      <c r="Q630" s="5" t="str">
        <f>IF(COUNT($A630)=0,"",IF($A630&lt;&gt;DR!$B632,"ERR",DR!AX632))</f>
        <v/>
      </c>
      <c r="R630" s="2" t="str">
        <f>IF(COUNT($A630)=0,"",IF(Q630="3E","3E",IF(Q630="","I",LOOKUP(Q630/S$2,{0,0.4,0.45,0.5,0.55,0.6,0.65,0.7,0.75,0.8,1},{"F","D","C","C+","B-","B","B+","A-","A","A+"}))))</f>
        <v/>
      </c>
      <c r="S630" s="99" t="str">
        <f>IF(COUNT($A630)=0,"",IF(Q630="","--",IF(Q630="3E","3E",LOOKUP(Q630/S$2,{0,0.4,0.45,0.5,0.55,0.6,0.65,0.7,0.75,0.8,1},{0,2,2.25,2.5,2.75,3,3.25,3.5,3.75,4}))))</f>
        <v/>
      </c>
      <c r="T630" s="5" t="str">
        <f>IF(OR(COUNT($A630)=0,DR!BZ632=""),"",IF($A630&lt;&gt;DR!$B632,"ERR",DR!BZ632))</f>
        <v/>
      </c>
      <c r="U630" s="2" t="str">
        <f>IF(COUNT($A630)=0,"",IF(T630="3E","3E",IF(T630="","I",LOOKUP(T630/V$2,{0,0.4,0.45,0.5,0.55,0.6,0.65,0.7,0.75,0.8,1},{"F","D","C","C+","B-","B","B+","A-","A","A+"}))))</f>
        <v/>
      </c>
      <c r="V630" s="99" t="str">
        <f>IF(COUNT($A630)=0,"",IF(T630="","--",IF(T630="3E","3E",LOOKUP(T630/V$2,{0,0.4,0.45,0.5,0.55,0.6,0.65,0.7,0.75,0.8,1},{0,2,2.25,2.5,2.75,3,3.25,3.5,3.75,4}))))</f>
        <v/>
      </c>
      <c r="W630" s="5" t="str">
        <f>IF(COUNT($A630)=0,"",IF($A630&lt;&gt;DR!$B632,"ERR",IF(DR!$A632="IM",DR!CL632,DR!CK632)))</f>
        <v/>
      </c>
      <c r="X630" s="2" t="str">
        <f>IF(COUNT($A630)=0,"",IF(W630="3E","3E",IF(W630="","I",LOOKUP(W630/Y$2,{0,0.4,0.45,0.5,0.55,0.6,0.65,0.7,0.75,0.8,1},{"F","D","C","C+","B-","B","B+","A-","A","A+"}))))</f>
        <v/>
      </c>
      <c r="Y630" s="99" t="str">
        <f>IF(COUNT($A630)=0,"",IF(W630="","--",IF(W630="3E","3E",LOOKUP(W630/Y$2,{0,0.4,0.45,0.5,0.55,0.6,0.65,0.7,0.75,0.8,1},{0,2,2.25,2.5,2.75,3,3.25,3.5,3.75,4}))))</f>
        <v/>
      </c>
      <c r="Z630" s="5" t="str">
        <f>IF(COUNT($A630)=0,"",IF($A630&lt;&gt;DR!$B632,"ERR",DR!BF632))</f>
        <v/>
      </c>
      <c r="AA630" s="2" t="str">
        <f>IF(COUNT($A630)=0,"",IF(Z630="3E","3E",IF(Z630="","I",LOOKUP(Z630/AB$2,{0,0.4,0.45,0.5,0.55,0.6,0.65,0.7,0.75,0.8,1},{"F","D","C","C+","B-","B","B+","A-","A","A+"}))))</f>
        <v/>
      </c>
      <c r="AB630" s="99" t="str">
        <f>IF(COUNT($A630)=0,"",IF(Z630="","--",IF(Z630="3E","3E",LOOKUP(Z630/AB$2,{0,0.4,0.45,0.5,0.55,0.6,0.65,0.7,0.75,0.8,1},{0,2,2.25,2.5,2.75,3,3.25,3.5,3.75,4}))))</f>
        <v/>
      </c>
      <c r="AC630" s="5" t="str">
        <f>IF(COUNT($A630)=0,"",IF($A630&lt;&gt;DR!$B632,"ERR",DR!BG632))</f>
        <v/>
      </c>
      <c r="AD630" s="2" t="str">
        <f>IF(COUNT($A630)=0,"",IF(AC630="3E","3E",IF(AC630="","I",LOOKUP(AC630/AE$2,{0,0.4,0.45,0.5,0.55,0.6,0.65,0.7,0.75,0.8,1},{"F","D","C","C+","B-","B","B+","A-","A","A+"}))))</f>
        <v/>
      </c>
      <c r="AE630" s="99" t="str">
        <f>IF(COUNT($A630)=0,"",IF(AC630="","--",IF(AC630="3E","3E",LOOKUP(AC630/AE$2,{0,0.4,0.45,0.5,0.55,0.6,0.65,0.7,0.75,0.8,1},{0,2,2.25,2.5,2.75,3,3.25,3.5,3.75,4}))))</f>
        <v/>
      </c>
      <c r="AF630" s="5" t="str">
        <f>IF(COUNT($A630)=0,"",IF($A630&lt;&gt;DR!$B632,"ERR",DR!BQ632))</f>
        <v/>
      </c>
      <c r="AG630" s="2" t="str">
        <f>IF(COUNT($A630)=0,"",IF(AF630="3E","3E",IF(AF630="","I",LOOKUP(AF630/AH$2,{0,0.4,0.45,0.5,0.55,0.6,0.65,0.7,0.75,0.8,1},{"F","D","C","C+","B-","B","B+","A-","A","A+"}))))</f>
        <v/>
      </c>
      <c r="AH630" s="99" t="str">
        <f>IF(COUNT($A630)=0,"",IF(AF630="","--",IF(AF630="3E","3E",LOOKUP(AF630/AH$2,{0,0.4,0.45,0.5,0.55,0.6,0.65,0.7,0.75,0.8,1},{0,2,2.25,2.5,2.75,3,3.25,3.5,3.75,4}))))</f>
        <v/>
      </c>
      <c r="AI630" s="5" t="str">
        <f>IF(COUNT($A630)=0,"",IF($A630&lt;&gt;DR!$B632,"ERR",DR!BY632))</f>
        <v/>
      </c>
      <c r="AJ630" s="2" t="str">
        <f>IF(COUNT($A630)=0,"",IF(AI630="3E","3E",IF(AI630="","I",LOOKUP(AI630/AK$2,{0,0.4,0.45,0.5,0.55,0.6,0.65,0.7,0.75,0.8,1},{"F","D","C","C+","B-","B","B+","A-","A","A+"}))))</f>
        <v/>
      </c>
      <c r="AK630" s="103" t="str">
        <f>IF(COUNT($A630)=0,"",IF(AI630="","--",IF(AI630="3E","3E",LOOKUP(AI630/AK$2,{0,0.4,0.45,0.5,0.55,0.6,0.65,0.7,0.75,0.8,1},{0,2,2.25,2.5,2.75,3,3.25,3.5,3.75,4}))))</f>
        <v/>
      </c>
      <c r="AL630" s="94" t="str">
        <f>IFERROR(IF(COUNT($A630)=0,"",IF(COUNT(W630)=0,"--",IF(COUNTIF(B630:AK630,"3E")&gt;0,"3E",SUM(IF(D630&gt;=2,D630*$D$3),IF(G630&gt;=2,G630*$G$3),IF(J630&gt;=2,J630*$J$3),IF(M630&gt;=2,M630*$M$3),IF(P630&gt;=2,P630*$P$3),IF(S630&gt;=2,S630*$S$3),IF(V630&gt;=2,V630*$V$3),IF(Y630&gt;=2,Y630*$Y$3),IF(AB630&gt;=2,AB630*$AB$3),IF(AE630&gt;=2,AE630*$AE$3),IF(AH630&gt;=2,AH630*$AH$3),IF(AK630&gt;=2,AK630*$AK$3))))),"")</f>
        <v/>
      </c>
      <c r="AM630" s="4" t="str">
        <f>IF(COUNT($A630)=0,"",IF(COUNT(W630)=0,"--",IF(COUNTIF(B630:Y630,"3E")&gt;0,"3E",TRUNC(SUM(IF(N(D630)&gt;=2,D$3*D630,0),IF(N(G630)&gt;=2,G$3*G630,0),IF(N(J630)&gt;=2,J$3*J630,0),IF(N(M630)&gt;=2,M$3*M630,0),IF(N(P630)&gt;=2,P$3*P630,0),IF(N(S630)&gt;=2,S$3*S630,0),IF(N(AB630)&gt;=2,AB$3*AB630,0),IF(N(AE630)&gt;=2,AE$3*AE630,0),IF(N(AH630)&gt;=2,AH$3*AH630,0),IF(N(V630)&gt;=2,V$3*V630,0),IF(N(Y630)&gt;=2,Y$3*Y630,0))/TCP,3))))</f>
        <v/>
      </c>
      <c r="AN630" s="2" t="str">
        <f>IFERROR(IF(COUNT($A630)=0,"",IF(COUNT(W630)=0,"--",IF(COUNTIF(B630:AK630,"3E")&gt;0,"3E",SUM(IF(D630&gt;=2,$D$3),IF(G630&gt;=2,$G$3),IF(J630&gt;=2,$J$3),IF(M630&gt;=2,$M$3),IF(P630&gt;=2,$P$3),IF(S630&gt;=2,$S$3),IF(V630&gt;=2,$V$3),IF(Y630&gt;=2,$Y$3),IF(AB630&gt;=2,$AB$3),IF(AE630&gt;=2,$AE$3),IF(AH630&gt;=2,$AH$3),IF(AK630&gt;=2,$AK$3))))),"")</f>
        <v/>
      </c>
      <c r="AO630" s="2" t="str">
        <f>IF(AM630="3E","3E",IF(COUNT($A630)=0,"",IF(COUNT(AK630)=0,"I",LOOKUP(AM630,{0,2,2.25,2.5,2.75,3,3.25,3.5,3.75,4},{"F","D","C","C+","B-","B","B+","A-","A","A+"}))))</f>
        <v/>
      </c>
      <c r="AP630" s="2" t="str">
        <f>IF(AM630="3E","3E",IF(OR(COUNT($A630)=0,COUNT(W630)=0),"",IF(AND(Y630&gt;=2,AM630&gt;=2,AN630&gt;=28),"PASS","FAIL")))</f>
        <v/>
      </c>
      <c r="AQ630" s="2" t="str">
        <f>IF(COUNT($A630)=0,"",IF(AP630="3E","3E",IF(AP630="PASS",CONCATENATE(IF(N(D630)&lt;2,"411F,",""),IF(N(G630)&lt;2,"412F,",""),IF(N(J630)&lt;2,"413F,",""),IF(N(M630)&lt;2,"421F,",""),IF(N(P630)&lt;2,"422F,",""),IF(N(S630)&lt;2,"423F,",""),IF(N(AB630)&lt;2,"431F,",""),IF(N(AE630)&lt;2,"432F,",""),IF(N(AH630)&lt;2,"433F,","")),"")))</f>
        <v/>
      </c>
      <c r="AR630" s="6" t="str">
        <f t="shared" si="10"/>
        <v/>
      </c>
    </row>
    <row r="631" spans="1:44" ht="18.95" customHeight="1" x14ac:dyDescent="0.25">
      <c r="A631" s="93" t="str">
        <f>IF(DR!$B633="","",DR!$B633)</f>
        <v/>
      </c>
      <c r="B631" s="5" t="str">
        <f>IF(COUNT($A631)=0,"",IF($A631&lt;&gt;DR!$B633,"ERR",DR!J633))</f>
        <v/>
      </c>
      <c r="C631" s="2" t="str">
        <f>IF(COUNT($A631)=0,"",IF(B631="3E","3E",IF(B631="","I",LOOKUP(B631/D$2,{0,0.4,0.45,0.5,0.55,0.6,0.65,0.7,0.75,0.8,1},{"F","D","C","C+","B-","B","B+","A-","A","A+"}))))</f>
        <v/>
      </c>
      <c r="D631" s="99" t="str">
        <f>IF(COUNT($A631)=0,"",IF(B631="","--",IF(B631="3E","3E",LOOKUP(B631/D$2,{0,0.4,0.45,0.5,0.55,0.6,0.65,0.7,0.75,0.8,1},{0,2,2.25,2.5,2.75,3,3.25,3.5,3.75,4}))))</f>
        <v/>
      </c>
      <c r="E631" s="5" t="str">
        <f>IF(COUNT($A631)=0,"",IF($A631&lt;&gt;DR!$B633,"ERR",DR!R633))</f>
        <v/>
      </c>
      <c r="F631" s="2" t="str">
        <f>IF(COUNT($A631)=0,"",IF(E631="3E","3E",IF(E631="","I",LOOKUP(E631/G$2,{0,0.4,0.45,0.5,0.55,0.6,0.65,0.7,0.75,0.8,1},{"F","D","C","C+","B-","B","B+","A-","A","A+"}))))</f>
        <v/>
      </c>
      <c r="G631" s="99" t="str">
        <f>IF(COUNT($A631)=0,"",IF(E631="","--",IF(E631="3E","3E",LOOKUP(E631/G$2,{0,0.4,0.45,0.5,0.55,0.6,0.65,0.7,0.75,0.8,1},{0,2,2.25,2.5,2.75,3,3.25,3.5,3.75,4}))))</f>
        <v/>
      </c>
      <c r="H631" s="5" t="str">
        <f>IF(COUNT($A631)=0,"",IF($A631&lt;&gt;DR!$B633,"ERR",DR!Z633))</f>
        <v/>
      </c>
      <c r="I631" s="2" t="str">
        <f>IF(COUNT($A631)=0,"",IF(H631="3E","3E",IF(H631="","I",LOOKUP(H631/J$2,{0,0.4,0.45,0.5,0.55,0.6,0.65,0.7,0.75,0.8,1},{"F","D","C","C+","B-","B","B+","A-","A","A+"}))))</f>
        <v/>
      </c>
      <c r="J631" s="99" t="str">
        <f>IF(COUNT($A631)=0,"",IF(H631="","--",IF(H631="3E","3E",LOOKUP(H631/J$2,{0,0.4,0.45,0.5,0.55,0.6,0.65,0.7,0.75,0.8,1},{0,2,2.25,2.5,2.75,3,3.25,3.5,3.75,4}))))</f>
        <v/>
      </c>
      <c r="K631" s="5" t="str">
        <f>IF(COUNT($A631)=0,"",IF($A631&lt;&gt;DR!$B633,"ERR",DR!AH633))</f>
        <v/>
      </c>
      <c r="L631" s="2" t="str">
        <f>IF(COUNT($A631)=0,"",IF(K631="3E","3E",IF(K631="","I",LOOKUP(K631/M$2,{0,0.4,0.45,0.5,0.55,0.6,0.65,0.7,0.75,0.8,1},{"F","D","C","C+","B-","B","B+","A-","A","A+"}))))</f>
        <v/>
      </c>
      <c r="M631" s="99" t="str">
        <f>IF(COUNT($A631)=0,"",IF(K631="","--",IF(K631="3E","3E",LOOKUP(K631/M$2,{0,0.4,0.45,0.5,0.55,0.6,0.65,0.7,0.75,0.8,1},{0,2,2.25,2.5,2.75,3,3.25,3.5,3.75,4}))))</f>
        <v/>
      </c>
      <c r="N631" s="5" t="str">
        <f>IF(COUNT($A631)=0,"",IF($A631&lt;&gt;DR!$B633,"ERR",DR!AP633))</f>
        <v/>
      </c>
      <c r="O631" s="2" t="str">
        <f>IF(COUNT($A631)=0,"",IF(N631="3E","3E",IF(N631="","I",LOOKUP(N631/P$2,{0,0.4,0.45,0.5,0.55,0.6,0.65,0.7,0.75,0.8,1},{"F","D","C","C+","B-","B","B+","A-","A","A+"}))))</f>
        <v/>
      </c>
      <c r="P631" s="99" t="str">
        <f>IF(COUNT($A631)=0,"",IF(N631="","--",IF(N631="3E","3E",LOOKUP(N631/P$2,{0,0.4,0.45,0.5,0.55,0.6,0.65,0.7,0.75,0.8,1},{0,2,2.25,2.5,2.75,3,3.25,3.5,3.75,4}))))</f>
        <v/>
      </c>
      <c r="Q631" s="5" t="str">
        <f>IF(COUNT($A631)=0,"",IF($A631&lt;&gt;DR!$B633,"ERR",DR!AX633))</f>
        <v/>
      </c>
      <c r="R631" s="2" t="str">
        <f>IF(COUNT($A631)=0,"",IF(Q631="3E","3E",IF(Q631="","I",LOOKUP(Q631/S$2,{0,0.4,0.45,0.5,0.55,0.6,0.65,0.7,0.75,0.8,1},{"F","D","C","C+","B-","B","B+","A-","A","A+"}))))</f>
        <v/>
      </c>
      <c r="S631" s="99" t="str">
        <f>IF(COUNT($A631)=0,"",IF(Q631="","--",IF(Q631="3E","3E",LOOKUP(Q631/S$2,{0,0.4,0.45,0.5,0.55,0.6,0.65,0.7,0.75,0.8,1},{0,2,2.25,2.5,2.75,3,3.25,3.5,3.75,4}))))</f>
        <v/>
      </c>
      <c r="T631" s="5" t="str">
        <f>IF(OR(COUNT($A631)=0,DR!BZ633=""),"",IF($A631&lt;&gt;DR!$B633,"ERR",DR!BZ633))</f>
        <v/>
      </c>
      <c r="U631" s="2" t="str">
        <f>IF(COUNT($A631)=0,"",IF(T631="3E","3E",IF(T631="","I",LOOKUP(T631/V$2,{0,0.4,0.45,0.5,0.55,0.6,0.65,0.7,0.75,0.8,1},{"F","D","C","C+","B-","B","B+","A-","A","A+"}))))</f>
        <v/>
      </c>
      <c r="V631" s="99" t="str">
        <f>IF(COUNT($A631)=0,"",IF(T631="","--",IF(T631="3E","3E",LOOKUP(T631/V$2,{0,0.4,0.45,0.5,0.55,0.6,0.65,0.7,0.75,0.8,1},{0,2,2.25,2.5,2.75,3,3.25,3.5,3.75,4}))))</f>
        <v/>
      </c>
      <c r="W631" s="5" t="str">
        <f>IF(COUNT($A631)=0,"",IF($A631&lt;&gt;DR!$B633,"ERR",IF(DR!$A633="IM",DR!CL633,DR!CK633)))</f>
        <v/>
      </c>
      <c r="X631" s="2" t="str">
        <f>IF(COUNT($A631)=0,"",IF(W631="3E","3E",IF(W631="","I",LOOKUP(W631/Y$2,{0,0.4,0.45,0.5,0.55,0.6,0.65,0.7,0.75,0.8,1},{"F","D","C","C+","B-","B","B+","A-","A","A+"}))))</f>
        <v/>
      </c>
      <c r="Y631" s="99" t="str">
        <f>IF(COUNT($A631)=0,"",IF(W631="","--",IF(W631="3E","3E",LOOKUP(W631/Y$2,{0,0.4,0.45,0.5,0.55,0.6,0.65,0.7,0.75,0.8,1},{0,2,2.25,2.5,2.75,3,3.25,3.5,3.75,4}))))</f>
        <v/>
      </c>
      <c r="Z631" s="5" t="str">
        <f>IF(COUNT($A631)=0,"",IF($A631&lt;&gt;DR!$B633,"ERR",DR!BF633))</f>
        <v/>
      </c>
      <c r="AA631" s="2" t="str">
        <f>IF(COUNT($A631)=0,"",IF(Z631="3E","3E",IF(Z631="","I",LOOKUP(Z631/AB$2,{0,0.4,0.45,0.5,0.55,0.6,0.65,0.7,0.75,0.8,1},{"F","D","C","C+","B-","B","B+","A-","A","A+"}))))</f>
        <v/>
      </c>
      <c r="AB631" s="99" t="str">
        <f>IF(COUNT($A631)=0,"",IF(Z631="","--",IF(Z631="3E","3E",LOOKUP(Z631/AB$2,{0,0.4,0.45,0.5,0.55,0.6,0.65,0.7,0.75,0.8,1},{0,2,2.25,2.5,2.75,3,3.25,3.5,3.75,4}))))</f>
        <v/>
      </c>
      <c r="AC631" s="5" t="str">
        <f>IF(COUNT($A631)=0,"",IF($A631&lt;&gt;DR!$B633,"ERR",DR!BG633))</f>
        <v/>
      </c>
      <c r="AD631" s="2" t="str">
        <f>IF(COUNT($A631)=0,"",IF(AC631="3E","3E",IF(AC631="","I",LOOKUP(AC631/AE$2,{0,0.4,0.45,0.5,0.55,0.6,0.65,0.7,0.75,0.8,1},{"F","D","C","C+","B-","B","B+","A-","A","A+"}))))</f>
        <v/>
      </c>
      <c r="AE631" s="99" t="str">
        <f>IF(COUNT($A631)=0,"",IF(AC631="","--",IF(AC631="3E","3E",LOOKUP(AC631/AE$2,{0,0.4,0.45,0.5,0.55,0.6,0.65,0.7,0.75,0.8,1},{0,2,2.25,2.5,2.75,3,3.25,3.5,3.75,4}))))</f>
        <v/>
      </c>
      <c r="AF631" s="5" t="str">
        <f>IF(COUNT($A631)=0,"",IF($A631&lt;&gt;DR!$B633,"ERR",DR!BQ633))</f>
        <v/>
      </c>
      <c r="AG631" s="2" t="str">
        <f>IF(COUNT($A631)=0,"",IF(AF631="3E","3E",IF(AF631="","I",LOOKUP(AF631/AH$2,{0,0.4,0.45,0.5,0.55,0.6,0.65,0.7,0.75,0.8,1},{"F","D","C","C+","B-","B","B+","A-","A","A+"}))))</f>
        <v/>
      </c>
      <c r="AH631" s="99" t="str">
        <f>IF(COUNT($A631)=0,"",IF(AF631="","--",IF(AF631="3E","3E",LOOKUP(AF631/AH$2,{0,0.4,0.45,0.5,0.55,0.6,0.65,0.7,0.75,0.8,1},{0,2,2.25,2.5,2.75,3,3.25,3.5,3.75,4}))))</f>
        <v/>
      </c>
      <c r="AI631" s="5" t="str">
        <f>IF(COUNT($A631)=0,"",IF($A631&lt;&gt;DR!$B633,"ERR",DR!BY633))</f>
        <v/>
      </c>
      <c r="AJ631" s="2" t="str">
        <f>IF(COUNT($A631)=0,"",IF(AI631="3E","3E",IF(AI631="","I",LOOKUP(AI631/AK$2,{0,0.4,0.45,0.5,0.55,0.6,0.65,0.7,0.75,0.8,1},{"F","D","C","C+","B-","B","B+","A-","A","A+"}))))</f>
        <v/>
      </c>
      <c r="AK631" s="103" t="str">
        <f>IF(COUNT($A631)=0,"",IF(AI631="","--",IF(AI631="3E","3E",LOOKUP(AI631/AK$2,{0,0.4,0.45,0.5,0.55,0.6,0.65,0.7,0.75,0.8,1},{0,2,2.25,2.5,2.75,3,3.25,3.5,3.75,4}))))</f>
        <v/>
      </c>
      <c r="AL631" s="94" t="str">
        <f>IFERROR(IF(COUNT($A631)=0,"",IF(COUNT(W631)=0,"--",IF(COUNTIF(B631:AK631,"3E")&gt;0,"3E",SUM(IF(D631&gt;=2,D631*$D$3),IF(G631&gt;=2,G631*$G$3),IF(J631&gt;=2,J631*$J$3),IF(M631&gt;=2,M631*$M$3),IF(P631&gt;=2,P631*$P$3),IF(S631&gt;=2,S631*$S$3),IF(V631&gt;=2,V631*$V$3),IF(Y631&gt;=2,Y631*$Y$3),IF(AB631&gt;=2,AB631*$AB$3),IF(AE631&gt;=2,AE631*$AE$3),IF(AH631&gt;=2,AH631*$AH$3),IF(AK631&gt;=2,AK631*$AK$3))))),"")</f>
        <v/>
      </c>
      <c r="AM631" s="4" t="str">
        <f>IF(COUNT($A631)=0,"",IF(COUNT(W631)=0,"--",IF(COUNTIF(B631:Y631,"3E")&gt;0,"3E",TRUNC(SUM(IF(N(D631)&gt;=2,D$3*D631,0),IF(N(G631)&gt;=2,G$3*G631,0),IF(N(J631)&gt;=2,J$3*J631,0),IF(N(M631)&gt;=2,M$3*M631,0),IF(N(P631)&gt;=2,P$3*P631,0),IF(N(S631)&gt;=2,S$3*S631,0),IF(N(AB631)&gt;=2,AB$3*AB631,0),IF(N(AE631)&gt;=2,AE$3*AE631,0),IF(N(AH631)&gt;=2,AH$3*AH631,0),IF(N(V631)&gt;=2,V$3*V631,0),IF(N(Y631)&gt;=2,Y$3*Y631,0))/TCP,3))))</f>
        <v/>
      </c>
      <c r="AN631" s="2" t="str">
        <f>IFERROR(IF(COUNT($A631)=0,"",IF(COUNT(W631)=0,"--",IF(COUNTIF(B631:AK631,"3E")&gt;0,"3E",SUM(IF(D631&gt;=2,$D$3),IF(G631&gt;=2,$G$3),IF(J631&gt;=2,$J$3),IF(M631&gt;=2,$M$3),IF(P631&gt;=2,$P$3),IF(S631&gt;=2,$S$3),IF(V631&gt;=2,$V$3),IF(Y631&gt;=2,$Y$3),IF(AB631&gt;=2,$AB$3),IF(AE631&gt;=2,$AE$3),IF(AH631&gt;=2,$AH$3),IF(AK631&gt;=2,$AK$3))))),"")</f>
        <v/>
      </c>
      <c r="AO631" s="2" t="str">
        <f>IF(AM631="3E","3E",IF(COUNT($A631)=0,"",IF(COUNT(AK631)=0,"I",LOOKUP(AM631,{0,2,2.25,2.5,2.75,3,3.25,3.5,3.75,4},{"F","D","C","C+","B-","B","B+","A-","A","A+"}))))</f>
        <v/>
      </c>
      <c r="AP631" s="2" t="str">
        <f>IF(AM631="3E","3E",IF(OR(COUNT($A631)=0,COUNT(W631)=0),"",IF(AND(Y631&gt;=2,AM631&gt;=2,AN631&gt;=28),"PASS","FAIL")))</f>
        <v/>
      </c>
      <c r="AQ631" s="2" t="str">
        <f>IF(COUNT($A631)=0,"",IF(AP631="3E","3E",IF(AP631="PASS",CONCATENATE(IF(N(D631)&lt;2,"411F,",""),IF(N(G631)&lt;2,"412F,",""),IF(N(J631)&lt;2,"413F,",""),IF(N(M631)&lt;2,"421F,",""),IF(N(P631)&lt;2,"422F,",""),IF(N(S631)&lt;2,"423F,",""),IF(N(AB631)&lt;2,"431F,",""),IF(N(AE631)&lt;2,"432F,",""),IF(N(AH631)&lt;2,"433F,","")),"")))</f>
        <v/>
      </c>
      <c r="AR631" s="6" t="str">
        <f t="shared" si="10"/>
        <v/>
      </c>
    </row>
    <row r="632" spans="1:44" ht="18.95" customHeight="1" x14ac:dyDescent="0.25">
      <c r="A632" s="93" t="str">
        <f>IF(DR!$B634="","",DR!$B634)</f>
        <v/>
      </c>
      <c r="B632" s="5" t="str">
        <f>IF(COUNT($A632)=0,"",IF($A632&lt;&gt;DR!$B634,"ERR",DR!J634))</f>
        <v/>
      </c>
      <c r="C632" s="2" t="str">
        <f>IF(COUNT($A632)=0,"",IF(B632="3E","3E",IF(B632="","I",LOOKUP(B632/D$2,{0,0.4,0.45,0.5,0.55,0.6,0.65,0.7,0.75,0.8,1},{"F","D","C","C+","B-","B","B+","A-","A","A+"}))))</f>
        <v/>
      </c>
      <c r="D632" s="99" t="str">
        <f>IF(COUNT($A632)=0,"",IF(B632="","--",IF(B632="3E","3E",LOOKUP(B632/D$2,{0,0.4,0.45,0.5,0.55,0.6,0.65,0.7,0.75,0.8,1},{0,2,2.25,2.5,2.75,3,3.25,3.5,3.75,4}))))</f>
        <v/>
      </c>
      <c r="E632" s="5" t="str">
        <f>IF(COUNT($A632)=0,"",IF($A632&lt;&gt;DR!$B634,"ERR",DR!R634))</f>
        <v/>
      </c>
      <c r="F632" s="2" t="str">
        <f>IF(COUNT($A632)=0,"",IF(E632="3E","3E",IF(E632="","I",LOOKUP(E632/G$2,{0,0.4,0.45,0.5,0.55,0.6,0.65,0.7,0.75,0.8,1},{"F","D","C","C+","B-","B","B+","A-","A","A+"}))))</f>
        <v/>
      </c>
      <c r="G632" s="99" t="str">
        <f>IF(COUNT($A632)=0,"",IF(E632="","--",IF(E632="3E","3E",LOOKUP(E632/G$2,{0,0.4,0.45,0.5,0.55,0.6,0.65,0.7,0.75,0.8,1},{0,2,2.25,2.5,2.75,3,3.25,3.5,3.75,4}))))</f>
        <v/>
      </c>
      <c r="H632" s="5" t="str">
        <f>IF(COUNT($A632)=0,"",IF($A632&lt;&gt;DR!$B634,"ERR",DR!Z634))</f>
        <v/>
      </c>
      <c r="I632" s="2" t="str">
        <f>IF(COUNT($A632)=0,"",IF(H632="3E","3E",IF(H632="","I",LOOKUP(H632/J$2,{0,0.4,0.45,0.5,0.55,0.6,0.65,0.7,0.75,0.8,1},{"F","D","C","C+","B-","B","B+","A-","A","A+"}))))</f>
        <v/>
      </c>
      <c r="J632" s="99" t="str">
        <f>IF(COUNT($A632)=0,"",IF(H632="","--",IF(H632="3E","3E",LOOKUP(H632/J$2,{0,0.4,0.45,0.5,0.55,0.6,0.65,0.7,0.75,0.8,1},{0,2,2.25,2.5,2.75,3,3.25,3.5,3.75,4}))))</f>
        <v/>
      </c>
      <c r="K632" s="5" t="str">
        <f>IF(COUNT($A632)=0,"",IF($A632&lt;&gt;DR!$B634,"ERR",DR!AH634))</f>
        <v/>
      </c>
      <c r="L632" s="2" t="str">
        <f>IF(COUNT($A632)=0,"",IF(K632="3E","3E",IF(K632="","I",LOOKUP(K632/M$2,{0,0.4,0.45,0.5,0.55,0.6,0.65,0.7,0.75,0.8,1},{"F","D","C","C+","B-","B","B+","A-","A","A+"}))))</f>
        <v/>
      </c>
      <c r="M632" s="99" t="str">
        <f>IF(COUNT($A632)=0,"",IF(K632="","--",IF(K632="3E","3E",LOOKUP(K632/M$2,{0,0.4,0.45,0.5,0.55,0.6,0.65,0.7,0.75,0.8,1},{0,2,2.25,2.5,2.75,3,3.25,3.5,3.75,4}))))</f>
        <v/>
      </c>
      <c r="N632" s="5" t="str">
        <f>IF(COUNT($A632)=0,"",IF($A632&lt;&gt;DR!$B634,"ERR",DR!AP634))</f>
        <v/>
      </c>
      <c r="O632" s="2" t="str">
        <f>IF(COUNT($A632)=0,"",IF(N632="3E","3E",IF(N632="","I",LOOKUP(N632/P$2,{0,0.4,0.45,0.5,0.55,0.6,0.65,0.7,0.75,0.8,1},{"F","D","C","C+","B-","B","B+","A-","A","A+"}))))</f>
        <v/>
      </c>
      <c r="P632" s="99" t="str">
        <f>IF(COUNT($A632)=0,"",IF(N632="","--",IF(N632="3E","3E",LOOKUP(N632/P$2,{0,0.4,0.45,0.5,0.55,0.6,0.65,0.7,0.75,0.8,1},{0,2,2.25,2.5,2.75,3,3.25,3.5,3.75,4}))))</f>
        <v/>
      </c>
      <c r="Q632" s="5" t="str">
        <f>IF(COUNT($A632)=0,"",IF($A632&lt;&gt;DR!$B634,"ERR",DR!AX634))</f>
        <v/>
      </c>
      <c r="R632" s="2" t="str">
        <f>IF(COUNT($A632)=0,"",IF(Q632="3E","3E",IF(Q632="","I",LOOKUP(Q632/S$2,{0,0.4,0.45,0.5,0.55,0.6,0.65,0.7,0.75,0.8,1},{"F","D","C","C+","B-","B","B+","A-","A","A+"}))))</f>
        <v/>
      </c>
      <c r="S632" s="99" t="str">
        <f>IF(COUNT($A632)=0,"",IF(Q632="","--",IF(Q632="3E","3E",LOOKUP(Q632/S$2,{0,0.4,0.45,0.5,0.55,0.6,0.65,0.7,0.75,0.8,1},{0,2,2.25,2.5,2.75,3,3.25,3.5,3.75,4}))))</f>
        <v/>
      </c>
      <c r="T632" s="5" t="str">
        <f>IF(OR(COUNT($A632)=0,DR!BZ634=""),"",IF($A632&lt;&gt;DR!$B634,"ERR",DR!BZ634))</f>
        <v/>
      </c>
      <c r="U632" s="2" t="str">
        <f>IF(COUNT($A632)=0,"",IF(T632="3E","3E",IF(T632="","I",LOOKUP(T632/V$2,{0,0.4,0.45,0.5,0.55,0.6,0.65,0.7,0.75,0.8,1},{"F","D","C","C+","B-","B","B+","A-","A","A+"}))))</f>
        <v/>
      </c>
      <c r="V632" s="99" t="str">
        <f>IF(COUNT($A632)=0,"",IF(T632="","--",IF(T632="3E","3E",LOOKUP(T632/V$2,{0,0.4,0.45,0.5,0.55,0.6,0.65,0.7,0.75,0.8,1},{0,2,2.25,2.5,2.75,3,3.25,3.5,3.75,4}))))</f>
        <v/>
      </c>
      <c r="W632" s="5" t="str">
        <f>IF(COUNT($A632)=0,"",IF($A632&lt;&gt;DR!$B634,"ERR",IF(DR!$A634="IM",DR!CL634,DR!CK634)))</f>
        <v/>
      </c>
      <c r="X632" s="2" t="str">
        <f>IF(COUNT($A632)=0,"",IF(W632="3E","3E",IF(W632="","I",LOOKUP(W632/Y$2,{0,0.4,0.45,0.5,0.55,0.6,0.65,0.7,0.75,0.8,1},{"F","D","C","C+","B-","B","B+","A-","A","A+"}))))</f>
        <v/>
      </c>
      <c r="Y632" s="99" t="str">
        <f>IF(COUNT($A632)=0,"",IF(W632="","--",IF(W632="3E","3E",LOOKUP(W632/Y$2,{0,0.4,0.45,0.5,0.55,0.6,0.65,0.7,0.75,0.8,1},{0,2,2.25,2.5,2.75,3,3.25,3.5,3.75,4}))))</f>
        <v/>
      </c>
      <c r="Z632" s="5" t="str">
        <f>IF(COUNT($A632)=0,"",IF($A632&lt;&gt;DR!$B634,"ERR",DR!BF634))</f>
        <v/>
      </c>
      <c r="AA632" s="2" t="str">
        <f>IF(COUNT($A632)=0,"",IF(Z632="3E","3E",IF(Z632="","I",LOOKUP(Z632/AB$2,{0,0.4,0.45,0.5,0.55,0.6,0.65,0.7,0.75,0.8,1},{"F","D","C","C+","B-","B","B+","A-","A","A+"}))))</f>
        <v/>
      </c>
      <c r="AB632" s="99" t="str">
        <f>IF(COUNT($A632)=0,"",IF(Z632="","--",IF(Z632="3E","3E",LOOKUP(Z632/AB$2,{0,0.4,0.45,0.5,0.55,0.6,0.65,0.7,0.75,0.8,1},{0,2,2.25,2.5,2.75,3,3.25,3.5,3.75,4}))))</f>
        <v/>
      </c>
      <c r="AC632" s="5" t="str">
        <f>IF(COUNT($A632)=0,"",IF($A632&lt;&gt;DR!$B634,"ERR",DR!BG634))</f>
        <v/>
      </c>
      <c r="AD632" s="2" t="str">
        <f>IF(COUNT($A632)=0,"",IF(AC632="3E","3E",IF(AC632="","I",LOOKUP(AC632/AE$2,{0,0.4,0.45,0.5,0.55,0.6,0.65,0.7,0.75,0.8,1},{"F","D","C","C+","B-","B","B+","A-","A","A+"}))))</f>
        <v/>
      </c>
      <c r="AE632" s="99" t="str">
        <f>IF(COUNT($A632)=0,"",IF(AC632="","--",IF(AC632="3E","3E",LOOKUP(AC632/AE$2,{0,0.4,0.45,0.5,0.55,0.6,0.65,0.7,0.75,0.8,1},{0,2,2.25,2.5,2.75,3,3.25,3.5,3.75,4}))))</f>
        <v/>
      </c>
      <c r="AF632" s="5" t="str">
        <f>IF(COUNT($A632)=0,"",IF($A632&lt;&gt;DR!$B634,"ERR",DR!BQ634))</f>
        <v/>
      </c>
      <c r="AG632" s="2" t="str">
        <f>IF(COUNT($A632)=0,"",IF(AF632="3E","3E",IF(AF632="","I",LOOKUP(AF632/AH$2,{0,0.4,0.45,0.5,0.55,0.6,0.65,0.7,0.75,0.8,1},{"F","D","C","C+","B-","B","B+","A-","A","A+"}))))</f>
        <v/>
      </c>
      <c r="AH632" s="99" t="str">
        <f>IF(COUNT($A632)=0,"",IF(AF632="","--",IF(AF632="3E","3E",LOOKUP(AF632/AH$2,{0,0.4,0.45,0.5,0.55,0.6,0.65,0.7,0.75,0.8,1},{0,2,2.25,2.5,2.75,3,3.25,3.5,3.75,4}))))</f>
        <v/>
      </c>
      <c r="AI632" s="5" t="str">
        <f>IF(COUNT($A632)=0,"",IF($A632&lt;&gt;DR!$B634,"ERR",DR!BY634))</f>
        <v/>
      </c>
      <c r="AJ632" s="2" t="str">
        <f>IF(COUNT($A632)=0,"",IF(AI632="3E","3E",IF(AI632="","I",LOOKUP(AI632/AK$2,{0,0.4,0.45,0.5,0.55,0.6,0.65,0.7,0.75,0.8,1},{"F","D","C","C+","B-","B","B+","A-","A","A+"}))))</f>
        <v/>
      </c>
      <c r="AK632" s="103" t="str">
        <f>IF(COUNT($A632)=0,"",IF(AI632="","--",IF(AI632="3E","3E",LOOKUP(AI632/AK$2,{0,0.4,0.45,0.5,0.55,0.6,0.65,0.7,0.75,0.8,1},{0,2,2.25,2.5,2.75,3,3.25,3.5,3.75,4}))))</f>
        <v/>
      </c>
      <c r="AL632" s="94" t="str">
        <f>IFERROR(IF(COUNT($A632)=0,"",IF(COUNT(W632)=0,"--",IF(COUNTIF(B632:AK632,"3E")&gt;0,"3E",SUM(IF(D632&gt;=2,D632*$D$3),IF(G632&gt;=2,G632*$G$3),IF(J632&gt;=2,J632*$J$3),IF(M632&gt;=2,M632*$M$3),IF(P632&gt;=2,P632*$P$3),IF(S632&gt;=2,S632*$S$3),IF(V632&gt;=2,V632*$V$3),IF(Y632&gt;=2,Y632*$Y$3),IF(AB632&gt;=2,AB632*$AB$3),IF(AE632&gt;=2,AE632*$AE$3),IF(AH632&gt;=2,AH632*$AH$3),IF(AK632&gt;=2,AK632*$AK$3))))),"")</f>
        <v/>
      </c>
      <c r="AM632" s="4" t="str">
        <f>IF(COUNT($A632)=0,"",IF(COUNT(W632)=0,"--",IF(COUNTIF(B632:Y632,"3E")&gt;0,"3E",TRUNC(SUM(IF(N(D632)&gt;=2,D$3*D632,0),IF(N(G632)&gt;=2,G$3*G632,0),IF(N(J632)&gt;=2,J$3*J632,0),IF(N(M632)&gt;=2,M$3*M632,0),IF(N(P632)&gt;=2,P$3*P632,0),IF(N(S632)&gt;=2,S$3*S632,0),IF(N(AB632)&gt;=2,AB$3*AB632,0),IF(N(AE632)&gt;=2,AE$3*AE632,0),IF(N(AH632)&gt;=2,AH$3*AH632,0),IF(N(V632)&gt;=2,V$3*V632,0),IF(N(Y632)&gt;=2,Y$3*Y632,0))/TCP,3))))</f>
        <v/>
      </c>
      <c r="AN632" s="2" t="str">
        <f>IFERROR(IF(COUNT($A632)=0,"",IF(COUNT(W632)=0,"--",IF(COUNTIF(B632:AK632,"3E")&gt;0,"3E",SUM(IF(D632&gt;=2,$D$3),IF(G632&gt;=2,$G$3),IF(J632&gt;=2,$J$3),IF(M632&gt;=2,$M$3),IF(P632&gt;=2,$P$3),IF(S632&gt;=2,$S$3),IF(V632&gt;=2,$V$3),IF(Y632&gt;=2,$Y$3),IF(AB632&gt;=2,$AB$3),IF(AE632&gt;=2,$AE$3),IF(AH632&gt;=2,$AH$3),IF(AK632&gt;=2,$AK$3))))),"")</f>
        <v/>
      </c>
      <c r="AO632" s="2" t="str">
        <f>IF(AM632="3E","3E",IF(COUNT($A632)=0,"",IF(COUNT(AK632)=0,"I",LOOKUP(AM632,{0,2,2.25,2.5,2.75,3,3.25,3.5,3.75,4},{"F","D","C","C+","B-","B","B+","A-","A","A+"}))))</f>
        <v/>
      </c>
      <c r="AP632" s="2" t="str">
        <f>IF(AM632="3E","3E",IF(OR(COUNT($A632)=0,COUNT(W632)=0),"",IF(AND(Y632&gt;=2,AM632&gt;=2,AN632&gt;=28),"PASS","FAIL")))</f>
        <v/>
      </c>
      <c r="AQ632" s="2" t="str">
        <f>IF(COUNT($A632)=0,"",IF(AP632="3E","3E",IF(AP632="PASS",CONCATENATE(IF(N(D632)&lt;2,"411F,",""),IF(N(G632)&lt;2,"412F,",""),IF(N(J632)&lt;2,"413F,",""),IF(N(M632)&lt;2,"421F,",""),IF(N(P632)&lt;2,"422F,",""),IF(N(S632)&lt;2,"423F,",""),IF(N(AB632)&lt;2,"431F,",""),IF(N(AE632)&lt;2,"432F,",""),IF(N(AH632)&lt;2,"433F,","")),"")))</f>
        <v/>
      </c>
      <c r="AR632" s="6" t="str">
        <f t="shared" si="10"/>
        <v/>
      </c>
    </row>
    <row r="633" spans="1:44" ht="18.95" customHeight="1" x14ac:dyDescent="0.25">
      <c r="A633" s="93" t="str">
        <f>IF(DR!$B635="","",DR!$B635)</f>
        <v/>
      </c>
      <c r="B633" s="5" t="str">
        <f>IF(COUNT($A633)=0,"",IF($A633&lt;&gt;DR!$B635,"ERR",DR!J635))</f>
        <v/>
      </c>
      <c r="C633" s="2" t="str">
        <f>IF(COUNT($A633)=0,"",IF(B633="3E","3E",IF(B633="","I",LOOKUP(B633/D$2,{0,0.4,0.45,0.5,0.55,0.6,0.65,0.7,0.75,0.8,1},{"F","D","C","C+","B-","B","B+","A-","A","A+"}))))</f>
        <v/>
      </c>
      <c r="D633" s="99" t="str">
        <f>IF(COUNT($A633)=0,"",IF(B633="","--",IF(B633="3E","3E",LOOKUP(B633/D$2,{0,0.4,0.45,0.5,0.55,0.6,0.65,0.7,0.75,0.8,1},{0,2,2.25,2.5,2.75,3,3.25,3.5,3.75,4}))))</f>
        <v/>
      </c>
      <c r="E633" s="5" t="str">
        <f>IF(COUNT($A633)=0,"",IF($A633&lt;&gt;DR!$B635,"ERR",DR!R635))</f>
        <v/>
      </c>
      <c r="F633" s="2" t="str">
        <f>IF(COUNT($A633)=0,"",IF(E633="3E","3E",IF(E633="","I",LOOKUP(E633/G$2,{0,0.4,0.45,0.5,0.55,0.6,0.65,0.7,0.75,0.8,1},{"F","D","C","C+","B-","B","B+","A-","A","A+"}))))</f>
        <v/>
      </c>
      <c r="G633" s="99" t="str">
        <f>IF(COUNT($A633)=0,"",IF(E633="","--",IF(E633="3E","3E",LOOKUP(E633/G$2,{0,0.4,0.45,0.5,0.55,0.6,0.65,0.7,0.75,0.8,1},{0,2,2.25,2.5,2.75,3,3.25,3.5,3.75,4}))))</f>
        <v/>
      </c>
      <c r="H633" s="5" t="str">
        <f>IF(COUNT($A633)=0,"",IF($A633&lt;&gt;DR!$B635,"ERR",DR!Z635))</f>
        <v/>
      </c>
      <c r="I633" s="2" t="str">
        <f>IF(COUNT($A633)=0,"",IF(H633="3E","3E",IF(H633="","I",LOOKUP(H633/J$2,{0,0.4,0.45,0.5,0.55,0.6,0.65,0.7,0.75,0.8,1},{"F","D","C","C+","B-","B","B+","A-","A","A+"}))))</f>
        <v/>
      </c>
      <c r="J633" s="99" t="str">
        <f>IF(COUNT($A633)=0,"",IF(H633="","--",IF(H633="3E","3E",LOOKUP(H633/J$2,{0,0.4,0.45,0.5,0.55,0.6,0.65,0.7,0.75,0.8,1},{0,2,2.25,2.5,2.75,3,3.25,3.5,3.75,4}))))</f>
        <v/>
      </c>
      <c r="K633" s="5" t="str">
        <f>IF(COUNT($A633)=0,"",IF($A633&lt;&gt;DR!$B635,"ERR",DR!AH635))</f>
        <v/>
      </c>
      <c r="L633" s="2" t="str">
        <f>IF(COUNT($A633)=0,"",IF(K633="3E","3E",IF(K633="","I",LOOKUP(K633/M$2,{0,0.4,0.45,0.5,0.55,0.6,0.65,0.7,0.75,0.8,1},{"F","D","C","C+","B-","B","B+","A-","A","A+"}))))</f>
        <v/>
      </c>
      <c r="M633" s="99" t="str">
        <f>IF(COUNT($A633)=0,"",IF(K633="","--",IF(K633="3E","3E",LOOKUP(K633/M$2,{0,0.4,0.45,0.5,0.55,0.6,0.65,0.7,0.75,0.8,1},{0,2,2.25,2.5,2.75,3,3.25,3.5,3.75,4}))))</f>
        <v/>
      </c>
      <c r="N633" s="5" t="str">
        <f>IF(COUNT($A633)=0,"",IF($A633&lt;&gt;DR!$B635,"ERR",DR!AP635))</f>
        <v/>
      </c>
      <c r="O633" s="2" t="str">
        <f>IF(COUNT($A633)=0,"",IF(N633="3E","3E",IF(N633="","I",LOOKUP(N633/P$2,{0,0.4,0.45,0.5,0.55,0.6,0.65,0.7,0.75,0.8,1},{"F","D","C","C+","B-","B","B+","A-","A","A+"}))))</f>
        <v/>
      </c>
      <c r="P633" s="99" t="str">
        <f>IF(COUNT($A633)=0,"",IF(N633="","--",IF(N633="3E","3E",LOOKUP(N633/P$2,{0,0.4,0.45,0.5,0.55,0.6,0.65,0.7,0.75,0.8,1},{0,2,2.25,2.5,2.75,3,3.25,3.5,3.75,4}))))</f>
        <v/>
      </c>
      <c r="Q633" s="5" t="str">
        <f>IF(COUNT($A633)=0,"",IF($A633&lt;&gt;DR!$B635,"ERR",DR!AX635))</f>
        <v/>
      </c>
      <c r="R633" s="2" t="str">
        <f>IF(COUNT($A633)=0,"",IF(Q633="3E","3E",IF(Q633="","I",LOOKUP(Q633/S$2,{0,0.4,0.45,0.5,0.55,0.6,0.65,0.7,0.75,0.8,1},{"F","D","C","C+","B-","B","B+","A-","A","A+"}))))</f>
        <v/>
      </c>
      <c r="S633" s="99" t="str">
        <f>IF(COUNT($A633)=0,"",IF(Q633="","--",IF(Q633="3E","3E",LOOKUP(Q633/S$2,{0,0.4,0.45,0.5,0.55,0.6,0.65,0.7,0.75,0.8,1},{0,2,2.25,2.5,2.75,3,3.25,3.5,3.75,4}))))</f>
        <v/>
      </c>
      <c r="T633" s="5" t="str">
        <f>IF(OR(COUNT($A633)=0,DR!BZ635=""),"",IF($A633&lt;&gt;DR!$B635,"ERR",DR!BZ635))</f>
        <v/>
      </c>
      <c r="U633" s="2" t="str">
        <f>IF(COUNT($A633)=0,"",IF(T633="3E","3E",IF(T633="","I",LOOKUP(T633/V$2,{0,0.4,0.45,0.5,0.55,0.6,0.65,0.7,0.75,0.8,1},{"F","D","C","C+","B-","B","B+","A-","A","A+"}))))</f>
        <v/>
      </c>
      <c r="V633" s="99" t="str">
        <f>IF(COUNT($A633)=0,"",IF(T633="","--",IF(T633="3E","3E",LOOKUP(T633/V$2,{0,0.4,0.45,0.5,0.55,0.6,0.65,0.7,0.75,0.8,1},{0,2,2.25,2.5,2.75,3,3.25,3.5,3.75,4}))))</f>
        <v/>
      </c>
      <c r="W633" s="5" t="str">
        <f>IF(COUNT($A633)=0,"",IF($A633&lt;&gt;DR!$B635,"ERR",IF(DR!$A635="IM",DR!CL635,DR!CK635)))</f>
        <v/>
      </c>
      <c r="X633" s="2" t="str">
        <f>IF(COUNT($A633)=0,"",IF(W633="3E","3E",IF(W633="","I",LOOKUP(W633/Y$2,{0,0.4,0.45,0.5,0.55,0.6,0.65,0.7,0.75,0.8,1},{"F","D","C","C+","B-","B","B+","A-","A","A+"}))))</f>
        <v/>
      </c>
      <c r="Y633" s="99" t="str">
        <f>IF(COUNT($A633)=0,"",IF(W633="","--",IF(W633="3E","3E",LOOKUP(W633/Y$2,{0,0.4,0.45,0.5,0.55,0.6,0.65,0.7,0.75,0.8,1},{0,2,2.25,2.5,2.75,3,3.25,3.5,3.75,4}))))</f>
        <v/>
      </c>
      <c r="Z633" s="5" t="str">
        <f>IF(COUNT($A633)=0,"",IF($A633&lt;&gt;DR!$B635,"ERR",DR!BF635))</f>
        <v/>
      </c>
      <c r="AA633" s="2" t="str">
        <f>IF(COUNT($A633)=0,"",IF(Z633="3E","3E",IF(Z633="","I",LOOKUP(Z633/AB$2,{0,0.4,0.45,0.5,0.55,0.6,0.65,0.7,0.75,0.8,1},{"F","D","C","C+","B-","B","B+","A-","A","A+"}))))</f>
        <v/>
      </c>
      <c r="AB633" s="99" t="str">
        <f>IF(COUNT($A633)=0,"",IF(Z633="","--",IF(Z633="3E","3E",LOOKUP(Z633/AB$2,{0,0.4,0.45,0.5,0.55,0.6,0.65,0.7,0.75,0.8,1},{0,2,2.25,2.5,2.75,3,3.25,3.5,3.75,4}))))</f>
        <v/>
      </c>
      <c r="AC633" s="5" t="str">
        <f>IF(COUNT($A633)=0,"",IF($A633&lt;&gt;DR!$B635,"ERR",DR!BG635))</f>
        <v/>
      </c>
      <c r="AD633" s="2" t="str">
        <f>IF(COUNT($A633)=0,"",IF(AC633="3E","3E",IF(AC633="","I",LOOKUP(AC633/AE$2,{0,0.4,0.45,0.5,0.55,0.6,0.65,0.7,0.75,0.8,1},{"F","D","C","C+","B-","B","B+","A-","A","A+"}))))</f>
        <v/>
      </c>
      <c r="AE633" s="99" t="str">
        <f>IF(COUNT($A633)=0,"",IF(AC633="","--",IF(AC633="3E","3E",LOOKUP(AC633/AE$2,{0,0.4,0.45,0.5,0.55,0.6,0.65,0.7,0.75,0.8,1},{0,2,2.25,2.5,2.75,3,3.25,3.5,3.75,4}))))</f>
        <v/>
      </c>
      <c r="AF633" s="5" t="str">
        <f>IF(COUNT($A633)=0,"",IF($A633&lt;&gt;DR!$B635,"ERR",DR!BQ635))</f>
        <v/>
      </c>
      <c r="AG633" s="2" t="str">
        <f>IF(COUNT($A633)=0,"",IF(AF633="3E","3E",IF(AF633="","I",LOOKUP(AF633/AH$2,{0,0.4,0.45,0.5,0.55,0.6,0.65,0.7,0.75,0.8,1},{"F","D","C","C+","B-","B","B+","A-","A","A+"}))))</f>
        <v/>
      </c>
      <c r="AH633" s="99" t="str">
        <f>IF(COUNT($A633)=0,"",IF(AF633="","--",IF(AF633="3E","3E",LOOKUP(AF633/AH$2,{0,0.4,0.45,0.5,0.55,0.6,0.65,0.7,0.75,0.8,1},{0,2,2.25,2.5,2.75,3,3.25,3.5,3.75,4}))))</f>
        <v/>
      </c>
      <c r="AI633" s="5" t="str">
        <f>IF(COUNT($A633)=0,"",IF($A633&lt;&gt;DR!$B635,"ERR",DR!BY635))</f>
        <v/>
      </c>
      <c r="AJ633" s="2" t="str">
        <f>IF(COUNT($A633)=0,"",IF(AI633="3E","3E",IF(AI633="","I",LOOKUP(AI633/AK$2,{0,0.4,0.45,0.5,0.55,0.6,0.65,0.7,0.75,0.8,1},{"F","D","C","C+","B-","B","B+","A-","A","A+"}))))</f>
        <v/>
      </c>
      <c r="AK633" s="103" t="str">
        <f>IF(COUNT($A633)=0,"",IF(AI633="","--",IF(AI633="3E","3E",LOOKUP(AI633/AK$2,{0,0.4,0.45,0.5,0.55,0.6,0.65,0.7,0.75,0.8,1},{0,2,2.25,2.5,2.75,3,3.25,3.5,3.75,4}))))</f>
        <v/>
      </c>
      <c r="AL633" s="94" t="str">
        <f>IFERROR(IF(COUNT($A633)=0,"",IF(COUNT(W633)=0,"--",IF(COUNTIF(B633:AK633,"3E")&gt;0,"3E",SUM(IF(D633&gt;=2,D633*$D$3),IF(G633&gt;=2,G633*$G$3),IF(J633&gt;=2,J633*$J$3),IF(M633&gt;=2,M633*$M$3),IF(P633&gt;=2,P633*$P$3),IF(S633&gt;=2,S633*$S$3),IF(V633&gt;=2,V633*$V$3),IF(Y633&gt;=2,Y633*$Y$3),IF(AB633&gt;=2,AB633*$AB$3),IF(AE633&gt;=2,AE633*$AE$3),IF(AH633&gt;=2,AH633*$AH$3),IF(AK633&gt;=2,AK633*$AK$3))))),"")</f>
        <v/>
      </c>
      <c r="AM633" s="4" t="str">
        <f>IF(COUNT($A633)=0,"",IF(COUNT(W633)=0,"--",IF(COUNTIF(B633:Y633,"3E")&gt;0,"3E",TRUNC(SUM(IF(N(D633)&gt;=2,D$3*D633,0),IF(N(G633)&gt;=2,G$3*G633,0),IF(N(J633)&gt;=2,J$3*J633,0),IF(N(M633)&gt;=2,M$3*M633,0),IF(N(P633)&gt;=2,P$3*P633,0),IF(N(S633)&gt;=2,S$3*S633,0),IF(N(AB633)&gt;=2,AB$3*AB633,0),IF(N(AE633)&gt;=2,AE$3*AE633,0),IF(N(AH633)&gt;=2,AH$3*AH633,0),IF(N(V633)&gt;=2,V$3*V633,0),IF(N(Y633)&gt;=2,Y$3*Y633,0))/TCP,3))))</f>
        <v/>
      </c>
      <c r="AN633" s="2" t="str">
        <f>IFERROR(IF(COUNT($A633)=0,"",IF(COUNT(W633)=0,"--",IF(COUNTIF(B633:AK633,"3E")&gt;0,"3E",SUM(IF(D633&gt;=2,$D$3),IF(G633&gt;=2,$G$3),IF(J633&gt;=2,$J$3),IF(M633&gt;=2,$M$3),IF(P633&gt;=2,$P$3),IF(S633&gt;=2,$S$3),IF(V633&gt;=2,$V$3),IF(Y633&gt;=2,$Y$3),IF(AB633&gt;=2,$AB$3),IF(AE633&gt;=2,$AE$3),IF(AH633&gt;=2,$AH$3),IF(AK633&gt;=2,$AK$3))))),"")</f>
        <v/>
      </c>
      <c r="AO633" s="2" t="str">
        <f>IF(AM633="3E","3E",IF(COUNT($A633)=0,"",IF(COUNT(AK633)=0,"I",LOOKUP(AM633,{0,2,2.25,2.5,2.75,3,3.25,3.5,3.75,4},{"F","D","C","C+","B-","B","B+","A-","A","A+"}))))</f>
        <v/>
      </c>
      <c r="AP633" s="2" t="str">
        <f>IF(AM633="3E","3E",IF(OR(COUNT($A633)=0,COUNT(W633)=0),"",IF(AND(Y633&gt;=2,AM633&gt;=2,AN633&gt;=28),"PASS","FAIL")))</f>
        <v/>
      </c>
      <c r="AQ633" s="2" t="str">
        <f>IF(COUNT($A633)=0,"",IF(AP633="3E","3E",IF(AP633="PASS",CONCATENATE(IF(N(D633)&lt;2,"411F,",""),IF(N(G633)&lt;2,"412F,",""),IF(N(J633)&lt;2,"413F,",""),IF(N(M633)&lt;2,"421F,",""),IF(N(P633)&lt;2,"422F,",""),IF(N(S633)&lt;2,"423F,",""),IF(N(AB633)&lt;2,"431F,",""),IF(N(AE633)&lt;2,"432F,",""),IF(N(AH633)&lt;2,"433F,","")),"")))</f>
        <v/>
      </c>
      <c r="AR633" s="6" t="str">
        <f t="shared" si="10"/>
        <v/>
      </c>
    </row>
    <row r="634" spans="1:44" ht="18.95" customHeight="1" x14ac:dyDescent="0.25">
      <c r="A634" s="93" t="str">
        <f>IF(DR!$B636="","",DR!$B636)</f>
        <v/>
      </c>
      <c r="B634" s="5" t="str">
        <f>IF(COUNT($A634)=0,"",IF($A634&lt;&gt;DR!$B636,"ERR",DR!J636))</f>
        <v/>
      </c>
      <c r="C634" s="2" t="str">
        <f>IF(COUNT($A634)=0,"",IF(B634="3E","3E",IF(B634="","I",LOOKUP(B634/D$2,{0,0.4,0.45,0.5,0.55,0.6,0.65,0.7,0.75,0.8,1},{"F","D","C","C+","B-","B","B+","A-","A","A+"}))))</f>
        <v/>
      </c>
      <c r="D634" s="99" t="str">
        <f>IF(COUNT($A634)=0,"",IF(B634="","--",IF(B634="3E","3E",LOOKUP(B634/D$2,{0,0.4,0.45,0.5,0.55,0.6,0.65,0.7,0.75,0.8,1},{0,2,2.25,2.5,2.75,3,3.25,3.5,3.75,4}))))</f>
        <v/>
      </c>
      <c r="E634" s="5" t="str">
        <f>IF(COUNT($A634)=0,"",IF($A634&lt;&gt;DR!$B636,"ERR",DR!R636))</f>
        <v/>
      </c>
      <c r="F634" s="2" t="str">
        <f>IF(COUNT($A634)=0,"",IF(E634="3E","3E",IF(E634="","I",LOOKUP(E634/G$2,{0,0.4,0.45,0.5,0.55,0.6,0.65,0.7,0.75,0.8,1},{"F","D","C","C+","B-","B","B+","A-","A","A+"}))))</f>
        <v/>
      </c>
      <c r="G634" s="99" t="str">
        <f>IF(COUNT($A634)=0,"",IF(E634="","--",IF(E634="3E","3E",LOOKUP(E634/G$2,{0,0.4,0.45,0.5,0.55,0.6,0.65,0.7,0.75,0.8,1},{0,2,2.25,2.5,2.75,3,3.25,3.5,3.75,4}))))</f>
        <v/>
      </c>
      <c r="H634" s="5" t="str">
        <f>IF(COUNT($A634)=0,"",IF($A634&lt;&gt;DR!$B636,"ERR",DR!Z636))</f>
        <v/>
      </c>
      <c r="I634" s="2" t="str">
        <f>IF(COUNT($A634)=0,"",IF(H634="3E","3E",IF(H634="","I",LOOKUP(H634/J$2,{0,0.4,0.45,0.5,0.55,0.6,0.65,0.7,0.75,0.8,1},{"F","D","C","C+","B-","B","B+","A-","A","A+"}))))</f>
        <v/>
      </c>
      <c r="J634" s="99" t="str">
        <f>IF(COUNT($A634)=0,"",IF(H634="","--",IF(H634="3E","3E",LOOKUP(H634/J$2,{0,0.4,0.45,0.5,0.55,0.6,0.65,0.7,0.75,0.8,1},{0,2,2.25,2.5,2.75,3,3.25,3.5,3.75,4}))))</f>
        <v/>
      </c>
      <c r="K634" s="5" t="str">
        <f>IF(COUNT($A634)=0,"",IF($A634&lt;&gt;DR!$B636,"ERR",DR!AH636))</f>
        <v/>
      </c>
      <c r="L634" s="2" t="str">
        <f>IF(COUNT($A634)=0,"",IF(K634="3E","3E",IF(K634="","I",LOOKUP(K634/M$2,{0,0.4,0.45,0.5,0.55,0.6,0.65,0.7,0.75,0.8,1},{"F","D","C","C+","B-","B","B+","A-","A","A+"}))))</f>
        <v/>
      </c>
      <c r="M634" s="99" t="str">
        <f>IF(COUNT($A634)=0,"",IF(K634="","--",IF(K634="3E","3E",LOOKUP(K634/M$2,{0,0.4,0.45,0.5,0.55,0.6,0.65,0.7,0.75,0.8,1},{0,2,2.25,2.5,2.75,3,3.25,3.5,3.75,4}))))</f>
        <v/>
      </c>
      <c r="N634" s="5" t="str">
        <f>IF(COUNT($A634)=0,"",IF($A634&lt;&gt;DR!$B636,"ERR",DR!AP636))</f>
        <v/>
      </c>
      <c r="O634" s="2" t="str">
        <f>IF(COUNT($A634)=0,"",IF(N634="3E","3E",IF(N634="","I",LOOKUP(N634/P$2,{0,0.4,0.45,0.5,0.55,0.6,0.65,0.7,0.75,0.8,1},{"F","D","C","C+","B-","B","B+","A-","A","A+"}))))</f>
        <v/>
      </c>
      <c r="P634" s="99" t="str">
        <f>IF(COUNT($A634)=0,"",IF(N634="","--",IF(N634="3E","3E",LOOKUP(N634/P$2,{0,0.4,0.45,0.5,0.55,0.6,0.65,0.7,0.75,0.8,1},{0,2,2.25,2.5,2.75,3,3.25,3.5,3.75,4}))))</f>
        <v/>
      </c>
      <c r="Q634" s="5" t="str">
        <f>IF(COUNT($A634)=0,"",IF($A634&lt;&gt;DR!$B636,"ERR",DR!AX636))</f>
        <v/>
      </c>
      <c r="R634" s="2" t="str">
        <f>IF(COUNT($A634)=0,"",IF(Q634="3E","3E",IF(Q634="","I",LOOKUP(Q634/S$2,{0,0.4,0.45,0.5,0.55,0.6,0.65,0.7,0.75,0.8,1},{"F","D","C","C+","B-","B","B+","A-","A","A+"}))))</f>
        <v/>
      </c>
      <c r="S634" s="99" t="str">
        <f>IF(COUNT($A634)=0,"",IF(Q634="","--",IF(Q634="3E","3E",LOOKUP(Q634/S$2,{0,0.4,0.45,0.5,0.55,0.6,0.65,0.7,0.75,0.8,1},{0,2,2.25,2.5,2.75,3,3.25,3.5,3.75,4}))))</f>
        <v/>
      </c>
      <c r="T634" s="5" t="str">
        <f>IF(OR(COUNT($A634)=0,DR!BZ636=""),"",IF($A634&lt;&gt;DR!$B636,"ERR",DR!BZ636))</f>
        <v/>
      </c>
      <c r="U634" s="2" t="str">
        <f>IF(COUNT($A634)=0,"",IF(T634="3E","3E",IF(T634="","I",LOOKUP(T634/V$2,{0,0.4,0.45,0.5,0.55,0.6,0.65,0.7,0.75,0.8,1},{"F","D","C","C+","B-","B","B+","A-","A","A+"}))))</f>
        <v/>
      </c>
      <c r="V634" s="99" t="str">
        <f>IF(COUNT($A634)=0,"",IF(T634="","--",IF(T634="3E","3E",LOOKUP(T634/V$2,{0,0.4,0.45,0.5,0.55,0.6,0.65,0.7,0.75,0.8,1},{0,2,2.25,2.5,2.75,3,3.25,3.5,3.75,4}))))</f>
        <v/>
      </c>
      <c r="W634" s="5" t="str">
        <f>IF(COUNT($A634)=0,"",IF($A634&lt;&gt;DR!$B636,"ERR",IF(DR!$A636="IM",DR!CL636,DR!CK636)))</f>
        <v/>
      </c>
      <c r="X634" s="2" t="str">
        <f>IF(COUNT($A634)=0,"",IF(W634="3E","3E",IF(W634="","I",LOOKUP(W634/Y$2,{0,0.4,0.45,0.5,0.55,0.6,0.65,0.7,0.75,0.8,1},{"F","D","C","C+","B-","B","B+","A-","A","A+"}))))</f>
        <v/>
      </c>
      <c r="Y634" s="99" t="str">
        <f>IF(COUNT($A634)=0,"",IF(W634="","--",IF(W634="3E","3E",LOOKUP(W634/Y$2,{0,0.4,0.45,0.5,0.55,0.6,0.65,0.7,0.75,0.8,1},{0,2,2.25,2.5,2.75,3,3.25,3.5,3.75,4}))))</f>
        <v/>
      </c>
      <c r="Z634" s="5" t="str">
        <f>IF(COUNT($A634)=0,"",IF($A634&lt;&gt;DR!$B636,"ERR",DR!BF636))</f>
        <v/>
      </c>
      <c r="AA634" s="2" t="str">
        <f>IF(COUNT($A634)=0,"",IF(Z634="3E","3E",IF(Z634="","I",LOOKUP(Z634/AB$2,{0,0.4,0.45,0.5,0.55,0.6,0.65,0.7,0.75,0.8,1},{"F","D","C","C+","B-","B","B+","A-","A","A+"}))))</f>
        <v/>
      </c>
      <c r="AB634" s="99" t="str">
        <f>IF(COUNT($A634)=0,"",IF(Z634="","--",IF(Z634="3E","3E",LOOKUP(Z634/AB$2,{0,0.4,0.45,0.5,0.55,0.6,0.65,0.7,0.75,0.8,1},{0,2,2.25,2.5,2.75,3,3.25,3.5,3.75,4}))))</f>
        <v/>
      </c>
      <c r="AC634" s="5" t="str">
        <f>IF(COUNT($A634)=0,"",IF($A634&lt;&gt;DR!$B636,"ERR",DR!BG636))</f>
        <v/>
      </c>
      <c r="AD634" s="2" t="str">
        <f>IF(COUNT($A634)=0,"",IF(AC634="3E","3E",IF(AC634="","I",LOOKUP(AC634/AE$2,{0,0.4,0.45,0.5,0.55,0.6,0.65,0.7,0.75,0.8,1},{"F","D","C","C+","B-","B","B+","A-","A","A+"}))))</f>
        <v/>
      </c>
      <c r="AE634" s="99" t="str">
        <f>IF(COUNT($A634)=0,"",IF(AC634="","--",IF(AC634="3E","3E",LOOKUP(AC634/AE$2,{0,0.4,0.45,0.5,0.55,0.6,0.65,0.7,0.75,0.8,1},{0,2,2.25,2.5,2.75,3,3.25,3.5,3.75,4}))))</f>
        <v/>
      </c>
      <c r="AF634" s="5" t="str">
        <f>IF(COUNT($A634)=0,"",IF($A634&lt;&gt;DR!$B636,"ERR",DR!BQ636))</f>
        <v/>
      </c>
      <c r="AG634" s="2" t="str">
        <f>IF(COUNT($A634)=0,"",IF(AF634="3E","3E",IF(AF634="","I",LOOKUP(AF634/AH$2,{0,0.4,0.45,0.5,0.55,0.6,0.65,0.7,0.75,0.8,1},{"F","D","C","C+","B-","B","B+","A-","A","A+"}))))</f>
        <v/>
      </c>
      <c r="AH634" s="99" t="str">
        <f>IF(COUNT($A634)=0,"",IF(AF634="","--",IF(AF634="3E","3E",LOOKUP(AF634/AH$2,{0,0.4,0.45,0.5,0.55,0.6,0.65,0.7,0.75,0.8,1},{0,2,2.25,2.5,2.75,3,3.25,3.5,3.75,4}))))</f>
        <v/>
      </c>
      <c r="AI634" s="5" t="str">
        <f>IF(COUNT($A634)=0,"",IF($A634&lt;&gt;DR!$B636,"ERR",DR!BY636))</f>
        <v/>
      </c>
      <c r="AJ634" s="2" t="str">
        <f>IF(COUNT($A634)=0,"",IF(AI634="3E","3E",IF(AI634="","I",LOOKUP(AI634/AK$2,{0,0.4,0.45,0.5,0.55,0.6,0.65,0.7,0.75,0.8,1},{"F","D","C","C+","B-","B","B+","A-","A","A+"}))))</f>
        <v/>
      </c>
      <c r="AK634" s="103" t="str">
        <f>IF(COUNT($A634)=0,"",IF(AI634="","--",IF(AI634="3E","3E",LOOKUP(AI634/AK$2,{0,0.4,0.45,0.5,0.55,0.6,0.65,0.7,0.75,0.8,1},{0,2,2.25,2.5,2.75,3,3.25,3.5,3.75,4}))))</f>
        <v/>
      </c>
      <c r="AL634" s="94" t="str">
        <f>IFERROR(IF(COUNT($A634)=0,"",IF(COUNT(W634)=0,"--",IF(COUNTIF(B634:AK634,"3E")&gt;0,"3E",SUM(IF(D634&gt;=2,D634*$D$3),IF(G634&gt;=2,G634*$G$3),IF(J634&gt;=2,J634*$J$3),IF(M634&gt;=2,M634*$M$3),IF(P634&gt;=2,P634*$P$3),IF(S634&gt;=2,S634*$S$3),IF(V634&gt;=2,V634*$V$3),IF(Y634&gt;=2,Y634*$Y$3),IF(AB634&gt;=2,AB634*$AB$3),IF(AE634&gt;=2,AE634*$AE$3),IF(AH634&gt;=2,AH634*$AH$3),IF(AK634&gt;=2,AK634*$AK$3))))),"")</f>
        <v/>
      </c>
      <c r="AM634" s="4" t="str">
        <f>IF(COUNT($A634)=0,"",IF(COUNT(W634)=0,"--",IF(COUNTIF(B634:Y634,"3E")&gt;0,"3E",TRUNC(SUM(IF(N(D634)&gt;=2,D$3*D634,0),IF(N(G634)&gt;=2,G$3*G634,0),IF(N(J634)&gt;=2,J$3*J634,0),IF(N(M634)&gt;=2,M$3*M634,0),IF(N(P634)&gt;=2,P$3*P634,0),IF(N(S634)&gt;=2,S$3*S634,0),IF(N(AB634)&gt;=2,AB$3*AB634,0),IF(N(AE634)&gt;=2,AE$3*AE634,0),IF(N(AH634)&gt;=2,AH$3*AH634,0),IF(N(V634)&gt;=2,V$3*V634,0),IF(N(Y634)&gt;=2,Y$3*Y634,0))/TCP,3))))</f>
        <v/>
      </c>
      <c r="AN634" s="2" t="str">
        <f>IFERROR(IF(COUNT($A634)=0,"",IF(COUNT(W634)=0,"--",IF(COUNTIF(B634:AK634,"3E")&gt;0,"3E",SUM(IF(D634&gt;=2,$D$3),IF(G634&gt;=2,$G$3),IF(J634&gt;=2,$J$3),IF(M634&gt;=2,$M$3),IF(P634&gt;=2,$P$3),IF(S634&gt;=2,$S$3),IF(V634&gt;=2,$V$3),IF(Y634&gt;=2,$Y$3),IF(AB634&gt;=2,$AB$3),IF(AE634&gt;=2,$AE$3),IF(AH634&gt;=2,$AH$3),IF(AK634&gt;=2,$AK$3))))),"")</f>
        <v/>
      </c>
      <c r="AO634" s="2" t="str">
        <f>IF(AM634="3E","3E",IF(COUNT($A634)=0,"",IF(COUNT(AK634)=0,"I",LOOKUP(AM634,{0,2,2.25,2.5,2.75,3,3.25,3.5,3.75,4},{"F","D","C","C+","B-","B","B+","A-","A","A+"}))))</f>
        <v/>
      </c>
      <c r="AP634" s="2" t="str">
        <f>IF(AM634="3E","3E",IF(OR(COUNT($A634)=0,COUNT(W634)=0),"",IF(AND(Y634&gt;=2,AM634&gt;=2,AN634&gt;=28),"PASS","FAIL")))</f>
        <v/>
      </c>
      <c r="AQ634" s="2" t="str">
        <f>IF(COUNT($A634)=0,"",IF(AP634="3E","3E",IF(AP634="PASS",CONCATENATE(IF(N(D634)&lt;2,"411F,",""),IF(N(G634)&lt;2,"412F,",""),IF(N(J634)&lt;2,"413F,",""),IF(N(M634)&lt;2,"421F,",""),IF(N(P634)&lt;2,"422F,",""),IF(N(S634)&lt;2,"423F,",""),IF(N(AB634)&lt;2,"431F,",""),IF(N(AE634)&lt;2,"432F,",""),IF(N(AH634)&lt;2,"433F,","")),"")))</f>
        <v/>
      </c>
      <c r="AR634" s="6" t="str">
        <f t="shared" si="10"/>
        <v/>
      </c>
    </row>
    <row r="635" spans="1:44" ht="18.95" customHeight="1" x14ac:dyDescent="0.25">
      <c r="A635" s="93" t="str">
        <f>IF(DR!$B637="","",DR!$B637)</f>
        <v/>
      </c>
      <c r="B635" s="5" t="str">
        <f>IF(COUNT($A635)=0,"",IF($A635&lt;&gt;DR!$B637,"ERR",DR!J637))</f>
        <v/>
      </c>
      <c r="C635" s="2" t="str">
        <f>IF(COUNT($A635)=0,"",IF(B635="3E","3E",IF(B635="","I",LOOKUP(B635/D$2,{0,0.4,0.45,0.5,0.55,0.6,0.65,0.7,0.75,0.8,1},{"F","D","C","C+","B-","B","B+","A-","A","A+"}))))</f>
        <v/>
      </c>
      <c r="D635" s="99" t="str">
        <f>IF(COUNT($A635)=0,"",IF(B635="","--",IF(B635="3E","3E",LOOKUP(B635/D$2,{0,0.4,0.45,0.5,0.55,0.6,0.65,0.7,0.75,0.8,1},{0,2,2.25,2.5,2.75,3,3.25,3.5,3.75,4}))))</f>
        <v/>
      </c>
      <c r="E635" s="5" t="str">
        <f>IF(COUNT($A635)=0,"",IF($A635&lt;&gt;DR!$B637,"ERR",DR!R637))</f>
        <v/>
      </c>
      <c r="F635" s="2" t="str">
        <f>IF(COUNT($A635)=0,"",IF(E635="3E","3E",IF(E635="","I",LOOKUP(E635/G$2,{0,0.4,0.45,0.5,0.55,0.6,0.65,0.7,0.75,0.8,1},{"F","D","C","C+","B-","B","B+","A-","A","A+"}))))</f>
        <v/>
      </c>
      <c r="G635" s="99" t="str">
        <f>IF(COUNT($A635)=0,"",IF(E635="","--",IF(E635="3E","3E",LOOKUP(E635/G$2,{0,0.4,0.45,0.5,0.55,0.6,0.65,0.7,0.75,0.8,1},{0,2,2.25,2.5,2.75,3,3.25,3.5,3.75,4}))))</f>
        <v/>
      </c>
      <c r="H635" s="5" t="str">
        <f>IF(COUNT($A635)=0,"",IF($A635&lt;&gt;DR!$B637,"ERR",DR!Z637))</f>
        <v/>
      </c>
      <c r="I635" s="2" t="str">
        <f>IF(COUNT($A635)=0,"",IF(H635="3E","3E",IF(H635="","I",LOOKUP(H635/J$2,{0,0.4,0.45,0.5,0.55,0.6,0.65,0.7,0.75,0.8,1},{"F","D","C","C+","B-","B","B+","A-","A","A+"}))))</f>
        <v/>
      </c>
      <c r="J635" s="99" t="str">
        <f>IF(COUNT($A635)=0,"",IF(H635="","--",IF(H635="3E","3E",LOOKUP(H635/J$2,{0,0.4,0.45,0.5,0.55,0.6,0.65,0.7,0.75,0.8,1},{0,2,2.25,2.5,2.75,3,3.25,3.5,3.75,4}))))</f>
        <v/>
      </c>
      <c r="K635" s="5" t="str">
        <f>IF(COUNT($A635)=0,"",IF($A635&lt;&gt;DR!$B637,"ERR",DR!AH637))</f>
        <v/>
      </c>
      <c r="L635" s="2" t="str">
        <f>IF(COUNT($A635)=0,"",IF(K635="3E","3E",IF(K635="","I",LOOKUP(K635/M$2,{0,0.4,0.45,0.5,0.55,0.6,0.65,0.7,0.75,0.8,1},{"F","D","C","C+","B-","B","B+","A-","A","A+"}))))</f>
        <v/>
      </c>
      <c r="M635" s="99" t="str">
        <f>IF(COUNT($A635)=0,"",IF(K635="","--",IF(K635="3E","3E",LOOKUP(K635/M$2,{0,0.4,0.45,0.5,0.55,0.6,0.65,0.7,0.75,0.8,1},{0,2,2.25,2.5,2.75,3,3.25,3.5,3.75,4}))))</f>
        <v/>
      </c>
      <c r="N635" s="5" t="str">
        <f>IF(COUNT($A635)=0,"",IF($A635&lt;&gt;DR!$B637,"ERR",DR!AP637))</f>
        <v/>
      </c>
      <c r="O635" s="2" t="str">
        <f>IF(COUNT($A635)=0,"",IF(N635="3E","3E",IF(N635="","I",LOOKUP(N635/P$2,{0,0.4,0.45,0.5,0.55,0.6,0.65,0.7,0.75,0.8,1},{"F","D","C","C+","B-","B","B+","A-","A","A+"}))))</f>
        <v/>
      </c>
      <c r="P635" s="99" t="str">
        <f>IF(COUNT($A635)=0,"",IF(N635="","--",IF(N635="3E","3E",LOOKUP(N635/P$2,{0,0.4,0.45,0.5,0.55,0.6,0.65,0.7,0.75,0.8,1},{0,2,2.25,2.5,2.75,3,3.25,3.5,3.75,4}))))</f>
        <v/>
      </c>
      <c r="Q635" s="5" t="str">
        <f>IF(COUNT($A635)=0,"",IF($A635&lt;&gt;DR!$B637,"ERR",DR!AX637))</f>
        <v/>
      </c>
      <c r="R635" s="2" t="str">
        <f>IF(COUNT($A635)=0,"",IF(Q635="3E","3E",IF(Q635="","I",LOOKUP(Q635/S$2,{0,0.4,0.45,0.5,0.55,0.6,0.65,0.7,0.75,0.8,1},{"F","D","C","C+","B-","B","B+","A-","A","A+"}))))</f>
        <v/>
      </c>
      <c r="S635" s="99" t="str">
        <f>IF(COUNT($A635)=0,"",IF(Q635="","--",IF(Q635="3E","3E",LOOKUP(Q635/S$2,{0,0.4,0.45,0.5,0.55,0.6,0.65,0.7,0.75,0.8,1},{0,2,2.25,2.5,2.75,3,3.25,3.5,3.75,4}))))</f>
        <v/>
      </c>
      <c r="T635" s="5" t="str">
        <f>IF(OR(COUNT($A635)=0,DR!BZ637=""),"",IF($A635&lt;&gt;DR!$B637,"ERR",DR!BZ637))</f>
        <v/>
      </c>
      <c r="U635" s="2" t="str">
        <f>IF(COUNT($A635)=0,"",IF(T635="3E","3E",IF(T635="","I",LOOKUP(T635/V$2,{0,0.4,0.45,0.5,0.55,0.6,0.65,0.7,0.75,0.8,1},{"F","D","C","C+","B-","B","B+","A-","A","A+"}))))</f>
        <v/>
      </c>
      <c r="V635" s="99" t="str">
        <f>IF(COUNT($A635)=0,"",IF(T635="","--",IF(T635="3E","3E",LOOKUP(T635/V$2,{0,0.4,0.45,0.5,0.55,0.6,0.65,0.7,0.75,0.8,1},{0,2,2.25,2.5,2.75,3,3.25,3.5,3.75,4}))))</f>
        <v/>
      </c>
      <c r="W635" s="5" t="str">
        <f>IF(COUNT($A635)=0,"",IF($A635&lt;&gt;DR!$B637,"ERR",IF(DR!$A637="IM",DR!CL637,DR!CK637)))</f>
        <v/>
      </c>
      <c r="X635" s="2" t="str">
        <f>IF(COUNT($A635)=0,"",IF(W635="3E","3E",IF(W635="","I",LOOKUP(W635/Y$2,{0,0.4,0.45,0.5,0.55,0.6,0.65,0.7,0.75,0.8,1},{"F","D","C","C+","B-","B","B+","A-","A","A+"}))))</f>
        <v/>
      </c>
      <c r="Y635" s="99" t="str">
        <f>IF(COUNT($A635)=0,"",IF(W635="","--",IF(W635="3E","3E",LOOKUP(W635/Y$2,{0,0.4,0.45,0.5,0.55,0.6,0.65,0.7,0.75,0.8,1},{0,2,2.25,2.5,2.75,3,3.25,3.5,3.75,4}))))</f>
        <v/>
      </c>
      <c r="Z635" s="5" t="str">
        <f>IF(COUNT($A635)=0,"",IF($A635&lt;&gt;DR!$B637,"ERR",DR!BF637))</f>
        <v/>
      </c>
      <c r="AA635" s="2" t="str">
        <f>IF(COUNT($A635)=0,"",IF(Z635="3E","3E",IF(Z635="","I",LOOKUP(Z635/AB$2,{0,0.4,0.45,0.5,0.55,0.6,0.65,0.7,0.75,0.8,1},{"F","D","C","C+","B-","B","B+","A-","A","A+"}))))</f>
        <v/>
      </c>
      <c r="AB635" s="99" t="str">
        <f>IF(COUNT($A635)=0,"",IF(Z635="","--",IF(Z635="3E","3E",LOOKUP(Z635/AB$2,{0,0.4,0.45,0.5,0.55,0.6,0.65,0.7,0.75,0.8,1},{0,2,2.25,2.5,2.75,3,3.25,3.5,3.75,4}))))</f>
        <v/>
      </c>
      <c r="AC635" s="5" t="str">
        <f>IF(COUNT($A635)=0,"",IF($A635&lt;&gt;DR!$B637,"ERR",DR!BG637))</f>
        <v/>
      </c>
      <c r="AD635" s="2" t="str">
        <f>IF(COUNT($A635)=0,"",IF(AC635="3E","3E",IF(AC635="","I",LOOKUP(AC635/AE$2,{0,0.4,0.45,0.5,0.55,0.6,0.65,0.7,0.75,0.8,1},{"F","D","C","C+","B-","B","B+","A-","A","A+"}))))</f>
        <v/>
      </c>
      <c r="AE635" s="99" t="str">
        <f>IF(COUNT($A635)=0,"",IF(AC635="","--",IF(AC635="3E","3E",LOOKUP(AC635/AE$2,{0,0.4,0.45,0.5,0.55,0.6,0.65,0.7,0.75,0.8,1},{0,2,2.25,2.5,2.75,3,3.25,3.5,3.75,4}))))</f>
        <v/>
      </c>
      <c r="AF635" s="5" t="str">
        <f>IF(COUNT($A635)=0,"",IF($A635&lt;&gt;DR!$B637,"ERR",DR!BQ637))</f>
        <v/>
      </c>
      <c r="AG635" s="2" t="str">
        <f>IF(COUNT($A635)=0,"",IF(AF635="3E","3E",IF(AF635="","I",LOOKUP(AF635/AH$2,{0,0.4,0.45,0.5,0.55,0.6,0.65,0.7,0.75,0.8,1},{"F","D","C","C+","B-","B","B+","A-","A","A+"}))))</f>
        <v/>
      </c>
      <c r="AH635" s="99" t="str">
        <f>IF(COUNT($A635)=0,"",IF(AF635="","--",IF(AF635="3E","3E",LOOKUP(AF635/AH$2,{0,0.4,0.45,0.5,0.55,0.6,0.65,0.7,0.75,0.8,1},{0,2,2.25,2.5,2.75,3,3.25,3.5,3.75,4}))))</f>
        <v/>
      </c>
      <c r="AI635" s="5" t="str">
        <f>IF(COUNT($A635)=0,"",IF($A635&lt;&gt;DR!$B637,"ERR",DR!BY637))</f>
        <v/>
      </c>
      <c r="AJ635" s="2" t="str">
        <f>IF(COUNT($A635)=0,"",IF(AI635="3E","3E",IF(AI635="","I",LOOKUP(AI635/AK$2,{0,0.4,0.45,0.5,0.55,0.6,0.65,0.7,0.75,0.8,1},{"F","D","C","C+","B-","B","B+","A-","A","A+"}))))</f>
        <v/>
      </c>
      <c r="AK635" s="103" t="str">
        <f>IF(COUNT($A635)=0,"",IF(AI635="","--",IF(AI635="3E","3E",LOOKUP(AI635/AK$2,{0,0.4,0.45,0.5,0.55,0.6,0.65,0.7,0.75,0.8,1},{0,2,2.25,2.5,2.75,3,3.25,3.5,3.75,4}))))</f>
        <v/>
      </c>
      <c r="AL635" s="94" t="str">
        <f>IFERROR(IF(COUNT($A635)=0,"",IF(COUNT(W635)=0,"--",IF(COUNTIF(B635:AK635,"3E")&gt;0,"3E",SUM(IF(D635&gt;=2,D635*$D$3),IF(G635&gt;=2,G635*$G$3),IF(J635&gt;=2,J635*$J$3),IF(M635&gt;=2,M635*$M$3),IF(P635&gt;=2,P635*$P$3),IF(S635&gt;=2,S635*$S$3),IF(V635&gt;=2,V635*$V$3),IF(Y635&gt;=2,Y635*$Y$3),IF(AB635&gt;=2,AB635*$AB$3),IF(AE635&gt;=2,AE635*$AE$3),IF(AH635&gt;=2,AH635*$AH$3),IF(AK635&gt;=2,AK635*$AK$3))))),"")</f>
        <v/>
      </c>
      <c r="AM635" s="4" t="str">
        <f>IF(COUNT($A635)=0,"",IF(COUNT(W635)=0,"--",IF(COUNTIF(B635:Y635,"3E")&gt;0,"3E",TRUNC(SUM(IF(N(D635)&gt;=2,D$3*D635,0),IF(N(G635)&gt;=2,G$3*G635,0),IF(N(J635)&gt;=2,J$3*J635,0),IF(N(M635)&gt;=2,M$3*M635,0),IF(N(P635)&gt;=2,P$3*P635,0),IF(N(S635)&gt;=2,S$3*S635,0),IF(N(AB635)&gt;=2,AB$3*AB635,0),IF(N(AE635)&gt;=2,AE$3*AE635,0),IF(N(AH635)&gt;=2,AH$3*AH635,0),IF(N(V635)&gt;=2,V$3*V635,0),IF(N(Y635)&gt;=2,Y$3*Y635,0))/TCP,3))))</f>
        <v/>
      </c>
      <c r="AN635" s="2" t="str">
        <f>IFERROR(IF(COUNT($A635)=0,"",IF(COUNT(W635)=0,"--",IF(COUNTIF(B635:AK635,"3E")&gt;0,"3E",SUM(IF(D635&gt;=2,$D$3),IF(G635&gt;=2,$G$3),IF(J635&gt;=2,$J$3),IF(M635&gt;=2,$M$3),IF(P635&gt;=2,$P$3),IF(S635&gt;=2,$S$3),IF(V635&gt;=2,$V$3),IF(Y635&gt;=2,$Y$3),IF(AB635&gt;=2,$AB$3),IF(AE635&gt;=2,$AE$3),IF(AH635&gt;=2,$AH$3),IF(AK635&gt;=2,$AK$3))))),"")</f>
        <v/>
      </c>
      <c r="AO635" s="2" t="str">
        <f>IF(AM635="3E","3E",IF(COUNT($A635)=0,"",IF(COUNT(AK635)=0,"I",LOOKUP(AM635,{0,2,2.25,2.5,2.75,3,3.25,3.5,3.75,4},{"F","D","C","C+","B-","B","B+","A-","A","A+"}))))</f>
        <v/>
      </c>
      <c r="AP635" s="2" t="str">
        <f>IF(AM635="3E","3E",IF(OR(COUNT($A635)=0,COUNT(W635)=0),"",IF(AND(Y635&gt;=2,AM635&gt;=2,AN635&gt;=28),"PASS","FAIL")))</f>
        <v/>
      </c>
      <c r="AQ635" s="2" t="str">
        <f>IF(COUNT($A635)=0,"",IF(AP635="3E","3E",IF(AP635="PASS",CONCATENATE(IF(N(D635)&lt;2,"411F,",""),IF(N(G635)&lt;2,"412F,",""),IF(N(J635)&lt;2,"413F,",""),IF(N(M635)&lt;2,"421F,",""),IF(N(P635)&lt;2,"422F,",""),IF(N(S635)&lt;2,"423F,",""),IF(N(AB635)&lt;2,"431F,",""),IF(N(AE635)&lt;2,"432F,",""),IF(N(AH635)&lt;2,"433F,","")),"")))</f>
        <v/>
      </c>
      <c r="AR635" s="6" t="str">
        <f t="shared" si="10"/>
        <v/>
      </c>
    </row>
    <row r="636" spans="1:44" ht="18.95" customHeight="1" x14ac:dyDescent="0.25">
      <c r="A636" s="93" t="str">
        <f>IF(DR!$B638="","",DR!$B638)</f>
        <v/>
      </c>
      <c r="B636" s="5" t="str">
        <f>IF(COUNT($A636)=0,"",IF($A636&lt;&gt;DR!$B638,"ERR",DR!J638))</f>
        <v/>
      </c>
      <c r="C636" s="2" t="str">
        <f>IF(COUNT($A636)=0,"",IF(B636="3E","3E",IF(B636="","I",LOOKUP(B636/D$2,{0,0.4,0.45,0.5,0.55,0.6,0.65,0.7,0.75,0.8,1},{"F","D","C","C+","B-","B","B+","A-","A","A+"}))))</f>
        <v/>
      </c>
      <c r="D636" s="99" t="str">
        <f>IF(COUNT($A636)=0,"",IF(B636="","--",IF(B636="3E","3E",LOOKUP(B636/D$2,{0,0.4,0.45,0.5,0.55,0.6,0.65,0.7,0.75,0.8,1},{0,2,2.25,2.5,2.75,3,3.25,3.5,3.75,4}))))</f>
        <v/>
      </c>
      <c r="E636" s="5" t="str">
        <f>IF(COUNT($A636)=0,"",IF($A636&lt;&gt;DR!$B638,"ERR",DR!R638))</f>
        <v/>
      </c>
      <c r="F636" s="2" t="str">
        <f>IF(COUNT($A636)=0,"",IF(E636="3E","3E",IF(E636="","I",LOOKUP(E636/G$2,{0,0.4,0.45,0.5,0.55,0.6,0.65,0.7,0.75,0.8,1},{"F","D","C","C+","B-","B","B+","A-","A","A+"}))))</f>
        <v/>
      </c>
      <c r="G636" s="99" t="str">
        <f>IF(COUNT($A636)=0,"",IF(E636="","--",IF(E636="3E","3E",LOOKUP(E636/G$2,{0,0.4,0.45,0.5,0.55,0.6,0.65,0.7,0.75,0.8,1},{0,2,2.25,2.5,2.75,3,3.25,3.5,3.75,4}))))</f>
        <v/>
      </c>
      <c r="H636" s="5" t="str">
        <f>IF(COUNT($A636)=0,"",IF($A636&lt;&gt;DR!$B638,"ERR",DR!Z638))</f>
        <v/>
      </c>
      <c r="I636" s="2" t="str">
        <f>IF(COUNT($A636)=0,"",IF(H636="3E","3E",IF(H636="","I",LOOKUP(H636/J$2,{0,0.4,0.45,0.5,0.55,0.6,0.65,0.7,0.75,0.8,1},{"F","D","C","C+","B-","B","B+","A-","A","A+"}))))</f>
        <v/>
      </c>
      <c r="J636" s="99" t="str">
        <f>IF(COUNT($A636)=0,"",IF(H636="","--",IF(H636="3E","3E",LOOKUP(H636/J$2,{0,0.4,0.45,0.5,0.55,0.6,0.65,0.7,0.75,0.8,1},{0,2,2.25,2.5,2.75,3,3.25,3.5,3.75,4}))))</f>
        <v/>
      </c>
      <c r="K636" s="5" t="str">
        <f>IF(COUNT($A636)=0,"",IF($A636&lt;&gt;DR!$B638,"ERR",DR!AH638))</f>
        <v/>
      </c>
      <c r="L636" s="2" t="str">
        <f>IF(COUNT($A636)=0,"",IF(K636="3E","3E",IF(K636="","I",LOOKUP(K636/M$2,{0,0.4,0.45,0.5,0.55,0.6,0.65,0.7,0.75,0.8,1},{"F","D","C","C+","B-","B","B+","A-","A","A+"}))))</f>
        <v/>
      </c>
      <c r="M636" s="99" t="str">
        <f>IF(COUNT($A636)=0,"",IF(K636="","--",IF(K636="3E","3E",LOOKUP(K636/M$2,{0,0.4,0.45,0.5,0.55,0.6,0.65,0.7,0.75,0.8,1},{0,2,2.25,2.5,2.75,3,3.25,3.5,3.75,4}))))</f>
        <v/>
      </c>
      <c r="N636" s="5" t="str">
        <f>IF(COUNT($A636)=0,"",IF($A636&lt;&gt;DR!$B638,"ERR",DR!AP638))</f>
        <v/>
      </c>
      <c r="O636" s="2" t="str">
        <f>IF(COUNT($A636)=0,"",IF(N636="3E","3E",IF(N636="","I",LOOKUP(N636/P$2,{0,0.4,0.45,0.5,0.55,0.6,0.65,0.7,0.75,0.8,1},{"F","D","C","C+","B-","B","B+","A-","A","A+"}))))</f>
        <v/>
      </c>
      <c r="P636" s="99" t="str">
        <f>IF(COUNT($A636)=0,"",IF(N636="","--",IF(N636="3E","3E",LOOKUP(N636/P$2,{0,0.4,0.45,0.5,0.55,0.6,0.65,0.7,0.75,0.8,1},{0,2,2.25,2.5,2.75,3,3.25,3.5,3.75,4}))))</f>
        <v/>
      </c>
      <c r="Q636" s="5" t="str">
        <f>IF(COUNT($A636)=0,"",IF($A636&lt;&gt;DR!$B638,"ERR",DR!AX638))</f>
        <v/>
      </c>
      <c r="R636" s="2" t="str">
        <f>IF(COUNT($A636)=0,"",IF(Q636="3E","3E",IF(Q636="","I",LOOKUP(Q636/S$2,{0,0.4,0.45,0.5,0.55,0.6,0.65,0.7,0.75,0.8,1},{"F","D","C","C+","B-","B","B+","A-","A","A+"}))))</f>
        <v/>
      </c>
      <c r="S636" s="99" t="str">
        <f>IF(COUNT($A636)=0,"",IF(Q636="","--",IF(Q636="3E","3E",LOOKUP(Q636/S$2,{0,0.4,0.45,0.5,0.55,0.6,0.65,0.7,0.75,0.8,1},{0,2,2.25,2.5,2.75,3,3.25,3.5,3.75,4}))))</f>
        <v/>
      </c>
      <c r="T636" s="5" t="str">
        <f>IF(OR(COUNT($A636)=0,DR!BZ638=""),"",IF($A636&lt;&gt;DR!$B638,"ERR",DR!BZ638))</f>
        <v/>
      </c>
      <c r="U636" s="2" t="str">
        <f>IF(COUNT($A636)=0,"",IF(T636="3E","3E",IF(T636="","I",LOOKUP(T636/V$2,{0,0.4,0.45,0.5,0.55,0.6,0.65,0.7,0.75,0.8,1},{"F","D","C","C+","B-","B","B+","A-","A","A+"}))))</f>
        <v/>
      </c>
      <c r="V636" s="99" t="str">
        <f>IF(COUNT($A636)=0,"",IF(T636="","--",IF(T636="3E","3E",LOOKUP(T636/V$2,{0,0.4,0.45,0.5,0.55,0.6,0.65,0.7,0.75,0.8,1},{0,2,2.25,2.5,2.75,3,3.25,3.5,3.75,4}))))</f>
        <v/>
      </c>
      <c r="W636" s="5" t="str">
        <f>IF(COUNT($A636)=0,"",IF($A636&lt;&gt;DR!$B638,"ERR",IF(DR!$A638="IM",DR!CL638,DR!CK638)))</f>
        <v/>
      </c>
      <c r="X636" s="2" t="str">
        <f>IF(COUNT($A636)=0,"",IF(W636="3E","3E",IF(W636="","I",LOOKUP(W636/Y$2,{0,0.4,0.45,0.5,0.55,0.6,0.65,0.7,0.75,0.8,1},{"F","D","C","C+","B-","B","B+","A-","A","A+"}))))</f>
        <v/>
      </c>
      <c r="Y636" s="99" t="str">
        <f>IF(COUNT($A636)=0,"",IF(W636="","--",IF(W636="3E","3E",LOOKUP(W636/Y$2,{0,0.4,0.45,0.5,0.55,0.6,0.65,0.7,0.75,0.8,1},{0,2,2.25,2.5,2.75,3,3.25,3.5,3.75,4}))))</f>
        <v/>
      </c>
      <c r="Z636" s="5" t="str">
        <f>IF(COUNT($A636)=0,"",IF($A636&lt;&gt;DR!$B638,"ERR",DR!BF638))</f>
        <v/>
      </c>
      <c r="AA636" s="2" t="str">
        <f>IF(COUNT($A636)=0,"",IF(Z636="3E","3E",IF(Z636="","I",LOOKUP(Z636/AB$2,{0,0.4,0.45,0.5,0.55,0.6,0.65,0.7,0.75,0.8,1},{"F","D","C","C+","B-","B","B+","A-","A","A+"}))))</f>
        <v/>
      </c>
      <c r="AB636" s="99" t="str">
        <f>IF(COUNT($A636)=0,"",IF(Z636="","--",IF(Z636="3E","3E",LOOKUP(Z636/AB$2,{0,0.4,0.45,0.5,0.55,0.6,0.65,0.7,0.75,0.8,1},{0,2,2.25,2.5,2.75,3,3.25,3.5,3.75,4}))))</f>
        <v/>
      </c>
      <c r="AC636" s="5" t="str">
        <f>IF(COUNT($A636)=0,"",IF($A636&lt;&gt;DR!$B638,"ERR",DR!BG638))</f>
        <v/>
      </c>
      <c r="AD636" s="2" t="str">
        <f>IF(COUNT($A636)=0,"",IF(AC636="3E","3E",IF(AC636="","I",LOOKUP(AC636/AE$2,{0,0.4,0.45,0.5,0.55,0.6,0.65,0.7,0.75,0.8,1},{"F","D","C","C+","B-","B","B+","A-","A","A+"}))))</f>
        <v/>
      </c>
      <c r="AE636" s="99" t="str">
        <f>IF(COUNT($A636)=0,"",IF(AC636="","--",IF(AC636="3E","3E",LOOKUP(AC636/AE$2,{0,0.4,0.45,0.5,0.55,0.6,0.65,0.7,0.75,0.8,1},{0,2,2.25,2.5,2.75,3,3.25,3.5,3.75,4}))))</f>
        <v/>
      </c>
      <c r="AF636" s="5" t="str">
        <f>IF(COUNT($A636)=0,"",IF($A636&lt;&gt;DR!$B638,"ERR",DR!BQ638))</f>
        <v/>
      </c>
      <c r="AG636" s="2" t="str">
        <f>IF(COUNT($A636)=0,"",IF(AF636="3E","3E",IF(AF636="","I",LOOKUP(AF636/AH$2,{0,0.4,0.45,0.5,0.55,0.6,0.65,0.7,0.75,0.8,1},{"F","D","C","C+","B-","B","B+","A-","A","A+"}))))</f>
        <v/>
      </c>
      <c r="AH636" s="99" t="str">
        <f>IF(COUNT($A636)=0,"",IF(AF636="","--",IF(AF636="3E","3E",LOOKUP(AF636/AH$2,{0,0.4,0.45,0.5,0.55,0.6,0.65,0.7,0.75,0.8,1},{0,2,2.25,2.5,2.75,3,3.25,3.5,3.75,4}))))</f>
        <v/>
      </c>
      <c r="AI636" s="5" t="str">
        <f>IF(COUNT($A636)=0,"",IF($A636&lt;&gt;DR!$B638,"ERR",DR!BY638))</f>
        <v/>
      </c>
      <c r="AJ636" s="2" t="str">
        <f>IF(COUNT($A636)=0,"",IF(AI636="3E","3E",IF(AI636="","I",LOOKUP(AI636/AK$2,{0,0.4,0.45,0.5,0.55,0.6,0.65,0.7,0.75,0.8,1},{"F","D","C","C+","B-","B","B+","A-","A","A+"}))))</f>
        <v/>
      </c>
      <c r="AK636" s="103" t="str">
        <f>IF(COUNT($A636)=0,"",IF(AI636="","--",IF(AI636="3E","3E",LOOKUP(AI636/AK$2,{0,0.4,0.45,0.5,0.55,0.6,0.65,0.7,0.75,0.8,1},{0,2,2.25,2.5,2.75,3,3.25,3.5,3.75,4}))))</f>
        <v/>
      </c>
      <c r="AL636" s="94" t="str">
        <f>IFERROR(IF(COUNT($A636)=0,"",IF(COUNT(W636)=0,"--",IF(COUNTIF(B636:AK636,"3E")&gt;0,"3E",SUM(IF(D636&gt;=2,D636*$D$3),IF(G636&gt;=2,G636*$G$3),IF(J636&gt;=2,J636*$J$3),IF(M636&gt;=2,M636*$M$3),IF(P636&gt;=2,P636*$P$3),IF(S636&gt;=2,S636*$S$3),IF(V636&gt;=2,V636*$V$3),IF(Y636&gt;=2,Y636*$Y$3),IF(AB636&gt;=2,AB636*$AB$3),IF(AE636&gt;=2,AE636*$AE$3),IF(AH636&gt;=2,AH636*$AH$3),IF(AK636&gt;=2,AK636*$AK$3))))),"")</f>
        <v/>
      </c>
      <c r="AM636" s="4" t="str">
        <f>IF(COUNT($A636)=0,"",IF(COUNT(W636)=0,"--",IF(COUNTIF(B636:Y636,"3E")&gt;0,"3E",TRUNC(SUM(IF(N(D636)&gt;=2,D$3*D636,0),IF(N(G636)&gt;=2,G$3*G636,0),IF(N(J636)&gt;=2,J$3*J636,0),IF(N(M636)&gt;=2,M$3*M636,0),IF(N(P636)&gt;=2,P$3*P636,0),IF(N(S636)&gt;=2,S$3*S636,0),IF(N(AB636)&gt;=2,AB$3*AB636,0),IF(N(AE636)&gt;=2,AE$3*AE636,0),IF(N(AH636)&gt;=2,AH$3*AH636,0),IF(N(V636)&gt;=2,V$3*V636,0),IF(N(Y636)&gt;=2,Y$3*Y636,0))/TCP,3))))</f>
        <v/>
      </c>
      <c r="AN636" s="2" t="str">
        <f>IFERROR(IF(COUNT($A636)=0,"",IF(COUNT(W636)=0,"--",IF(COUNTIF(B636:AK636,"3E")&gt;0,"3E",SUM(IF(D636&gt;=2,$D$3),IF(G636&gt;=2,$G$3),IF(J636&gt;=2,$J$3),IF(M636&gt;=2,$M$3),IF(P636&gt;=2,$P$3),IF(S636&gt;=2,$S$3),IF(V636&gt;=2,$V$3),IF(Y636&gt;=2,$Y$3),IF(AB636&gt;=2,$AB$3),IF(AE636&gt;=2,$AE$3),IF(AH636&gt;=2,$AH$3),IF(AK636&gt;=2,$AK$3))))),"")</f>
        <v/>
      </c>
      <c r="AO636" s="2" t="str">
        <f>IF(AM636="3E","3E",IF(COUNT($A636)=0,"",IF(COUNT(AK636)=0,"I",LOOKUP(AM636,{0,2,2.25,2.5,2.75,3,3.25,3.5,3.75,4},{"F","D","C","C+","B-","B","B+","A-","A","A+"}))))</f>
        <v/>
      </c>
      <c r="AP636" s="2" t="str">
        <f>IF(AM636="3E","3E",IF(OR(COUNT($A636)=0,COUNT(W636)=0),"",IF(AND(Y636&gt;=2,AM636&gt;=2,AN636&gt;=28),"PASS","FAIL")))</f>
        <v/>
      </c>
      <c r="AQ636" s="2" t="str">
        <f>IF(COUNT($A636)=0,"",IF(AP636="3E","3E",IF(AP636="PASS",CONCATENATE(IF(N(D636)&lt;2,"411F,",""),IF(N(G636)&lt;2,"412F,",""),IF(N(J636)&lt;2,"413F,",""),IF(N(M636)&lt;2,"421F,",""),IF(N(P636)&lt;2,"422F,",""),IF(N(S636)&lt;2,"423F,",""),IF(N(AB636)&lt;2,"431F,",""),IF(N(AE636)&lt;2,"432F,",""),IF(N(AH636)&lt;2,"433F,","")),"")))</f>
        <v/>
      </c>
      <c r="AR636" s="6" t="str">
        <f t="shared" si="10"/>
        <v/>
      </c>
    </row>
    <row r="637" spans="1:44" ht="18.95" customHeight="1" x14ac:dyDescent="0.25">
      <c r="A637" s="93" t="str">
        <f>IF(DR!$B639="","",DR!$B639)</f>
        <v/>
      </c>
      <c r="B637" s="5" t="str">
        <f>IF(COUNT($A637)=0,"",IF($A637&lt;&gt;DR!$B639,"ERR",DR!J639))</f>
        <v/>
      </c>
      <c r="C637" s="2" t="str">
        <f>IF(COUNT($A637)=0,"",IF(B637="3E","3E",IF(B637="","I",LOOKUP(B637/D$2,{0,0.4,0.45,0.5,0.55,0.6,0.65,0.7,0.75,0.8,1},{"F","D","C","C+","B-","B","B+","A-","A","A+"}))))</f>
        <v/>
      </c>
      <c r="D637" s="99" t="str">
        <f>IF(COUNT($A637)=0,"",IF(B637="","--",IF(B637="3E","3E",LOOKUP(B637/D$2,{0,0.4,0.45,0.5,0.55,0.6,0.65,0.7,0.75,0.8,1},{0,2,2.25,2.5,2.75,3,3.25,3.5,3.75,4}))))</f>
        <v/>
      </c>
      <c r="E637" s="5" t="str">
        <f>IF(COUNT($A637)=0,"",IF($A637&lt;&gt;DR!$B639,"ERR",DR!R639))</f>
        <v/>
      </c>
      <c r="F637" s="2" t="str">
        <f>IF(COUNT($A637)=0,"",IF(E637="3E","3E",IF(E637="","I",LOOKUP(E637/G$2,{0,0.4,0.45,0.5,0.55,0.6,0.65,0.7,0.75,0.8,1},{"F","D","C","C+","B-","B","B+","A-","A","A+"}))))</f>
        <v/>
      </c>
      <c r="G637" s="99" t="str">
        <f>IF(COUNT($A637)=0,"",IF(E637="","--",IF(E637="3E","3E",LOOKUP(E637/G$2,{0,0.4,0.45,0.5,0.55,0.6,0.65,0.7,0.75,0.8,1},{0,2,2.25,2.5,2.75,3,3.25,3.5,3.75,4}))))</f>
        <v/>
      </c>
      <c r="H637" s="5" t="str">
        <f>IF(COUNT($A637)=0,"",IF($A637&lt;&gt;DR!$B639,"ERR",DR!Z639))</f>
        <v/>
      </c>
      <c r="I637" s="2" t="str">
        <f>IF(COUNT($A637)=0,"",IF(H637="3E","3E",IF(H637="","I",LOOKUP(H637/J$2,{0,0.4,0.45,0.5,0.55,0.6,0.65,0.7,0.75,0.8,1},{"F","D","C","C+","B-","B","B+","A-","A","A+"}))))</f>
        <v/>
      </c>
      <c r="J637" s="99" t="str">
        <f>IF(COUNT($A637)=0,"",IF(H637="","--",IF(H637="3E","3E",LOOKUP(H637/J$2,{0,0.4,0.45,0.5,0.55,0.6,0.65,0.7,0.75,0.8,1},{0,2,2.25,2.5,2.75,3,3.25,3.5,3.75,4}))))</f>
        <v/>
      </c>
      <c r="K637" s="5" t="str">
        <f>IF(COUNT($A637)=0,"",IF($A637&lt;&gt;DR!$B639,"ERR",DR!AH639))</f>
        <v/>
      </c>
      <c r="L637" s="2" t="str">
        <f>IF(COUNT($A637)=0,"",IF(K637="3E","3E",IF(K637="","I",LOOKUP(K637/M$2,{0,0.4,0.45,0.5,0.55,0.6,0.65,0.7,0.75,0.8,1},{"F","D","C","C+","B-","B","B+","A-","A","A+"}))))</f>
        <v/>
      </c>
      <c r="M637" s="99" t="str">
        <f>IF(COUNT($A637)=0,"",IF(K637="","--",IF(K637="3E","3E",LOOKUP(K637/M$2,{0,0.4,0.45,0.5,0.55,0.6,0.65,0.7,0.75,0.8,1},{0,2,2.25,2.5,2.75,3,3.25,3.5,3.75,4}))))</f>
        <v/>
      </c>
      <c r="N637" s="5" t="str">
        <f>IF(COUNT($A637)=0,"",IF($A637&lt;&gt;DR!$B639,"ERR",DR!AP639))</f>
        <v/>
      </c>
      <c r="O637" s="2" t="str">
        <f>IF(COUNT($A637)=0,"",IF(N637="3E","3E",IF(N637="","I",LOOKUP(N637/P$2,{0,0.4,0.45,0.5,0.55,0.6,0.65,0.7,0.75,0.8,1},{"F","D","C","C+","B-","B","B+","A-","A","A+"}))))</f>
        <v/>
      </c>
      <c r="P637" s="99" t="str">
        <f>IF(COUNT($A637)=0,"",IF(N637="","--",IF(N637="3E","3E",LOOKUP(N637/P$2,{0,0.4,0.45,0.5,0.55,0.6,0.65,0.7,0.75,0.8,1},{0,2,2.25,2.5,2.75,3,3.25,3.5,3.75,4}))))</f>
        <v/>
      </c>
      <c r="Q637" s="5" t="str">
        <f>IF(COUNT($A637)=0,"",IF($A637&lt;&gt;DR!$B639,"ERR",DR!AX639))</f>
        <v/>
      </c>
      <c r="R637" s="2" t="str">
        <f>IF(COUNT($A637)=0,"",IF(Q637="3E","3E",IF(Q637="","I",LOOKUP(Q637/S$2,{0,0.4,0.45,0.5,0.55,0.6,0.65,0.7,0.75,0.8,1},{"F","D","C","C+","B-","B","B+","A-","A","A+"}))))</f>
        <v/>
      </c>
      <c r="S637" s="99" t="str">
        <f>IF(COUNT($A637)=0,"",IF(Q637="","--",IF(Q637="3E","3E",LOOKUP(Q637/S$2,{0,0.4,0.45,0.5,0.55,0.6,0.65,0.7,0.75,0.8,1},{0,2,2.25,2.5,2.75,3,3.25,3.5,3.75,4}))))</f>
        <v/>
      </c>
      <c r="T637" s="5" t="str">
        <f>IF(OR(COUNT($A637)=0,DR!BZ639=""),"",IF($A637&lt;&gt;DR!$B639,"ERR",DR!BZ639))</f>
        <v/>
      </c>
      <c r="U637" s="2" t="str">
        <f>IF(COUNT($A637)=0,"",IF(T637="3E","3E",IF(T637="","I",LOOKUP(T637/V$2,{0,0.4,0.45,0.5,0.55,0.6,0.65,0.7,0.75,0.8,1},{"F","D","C","C+","B-","B","B+","A-","A","A+"}))))</f>
        <v/>
      </c>
      <c r="V637" s="99" t="str">
        <f>IF(COUNT($A637)=0,"",IF(T637="","--",IF(T637="3E","3E",LOOKUP(T637/V$2,{0,0.4,0.45,0.5,0.55,0.6,0.65,0.7,0.75,0.8,1},{0,2,2.25,2.5,2.75,3,3.25,3.5,3.75,4}))))</f>
        <v/>
      </c>
      <c r="W637" s="5" t="str">
        <f>IF(COUNT($A637)=0,"",IF($A637&lt;&gt;DR!$B639,"ERR",IF(DR!$A639="IM",DR!CL639,DR!CK639)))</f>
        <v/>
      </c>
      <c r="X637" s="2" t="str">
        <f>IF(COUNT($A637)=0,"",IF(W637="3E","3E",IF(W637="","I",LOOKUP(W637/Y$2,{0,0.4,0.45,0.5,0.55,0.6,0.65,0.7,0.75,0.8,1},{"F","D","C","C+","B-","B","B+","A-","A","A+"}))))</f>
        <v/>
      </c>
      <c r="Y637" s="99" t="str">
        <f>IF(COUNT($A637)=0,"",IF(W637="","--",IF(W637="3E","3E",LOOKUP(W637/Y$2,{0,0.4,0.45,0.5,0.55,0.6,0.65,0.7,0.75,0.8,1},{0,2,2.25,2.5,2.75,3,3.25,3.5,3.75,4}))))</f>
        <v/>
      </c>
      <c r="Z637" s="5" t="str">
        <f>IF(COUNT($A637)=0,"",IF($A637&lt;&gt;DR!$B639,"ERR",DR!BF639))</f>
        <v/>
      </c>
      <c r="AA637" s="2" t="str">
        <f>IF(COUNT($A637)=0,"",IF(Z637="3E","3E",IF(Z637="","I",LOOKUP(Z637/AB$2,{0,0.4,0.45,0.5,0.55,0.6,0.65,0.7,0.75,0.8,1},{"F","D","C","C+","B-","B","B+","A-","A","A+"}))))</f>
        <v/>
      </c>
      <c r="AB637" s="99" t="str">
        <f>IF(COUNT($A637)=0,"",IF(Z637="","--",IF(Z637="3E","3E",LOOKUP(Z637/AB$2,{0,0.4,0.45,0.5,0.55,0.6,0.65,0.7,0.75,0.8,1},{0,2,2.25,2.5,2.75,3,3.25,3.5,3.75,4}))))</f>
        <v/>
      </c>
      <c r="AC637" s="5" t="str">
        <f>IF(COUNT($A637)=0,"",IF($A637&lt;&gt;DR!$B639,"ERR",DR!BG639))</f>
        <v/>
      </c>
      <c r="AD637" s="2" t="str">
        <f>IF(COUNT($A637)=0,"",IF(AC637="3E","3E",IF(AC637="","I",LOOKUP(AC637/AE$2,{0,0.4,0.45,0.5,0.55,0.6,0.65,0.7,0.75,0.8,1},{"F","D","C","C+","B-","B","B+","A-","A","A+"}))))</f>
        <v/>
      </c>
      <c r="AE637" s="99" t="str">
        <f>IF(COUNT($A637)=0,"",IF(AC637="","--",IF(AC637="3E","3E",LOOKUP(AC637/AE$2,{0,0.4,0.45,0.5,0.55,0.6,0.65,0.7,0.75,0.8,1},{0,2,2.25,2.5,2.75,3,3.25,3.5,3.75,4}))))</f>
        <v/>
      </c>
      <c r="AF637" s="5" t="str">
        <f>IF(COUNT($A637)=0,"",IF($A637&lt;&gt;DR!$B639,"ERR",DR!BQ639))</f>
        <v/>
      </c>
      <c r="AG637" s="2" t="str">
        <f>IF(COUNT($A637)=0,"",IF(AF637="3E","3E",IF(AF637="","I",LOOKUP(AF637/AH$2,{0,0.4,0.45,0.5,0.55,0.6,0.65,0.7,0.75,0.8,1},{"F","D","C","C+","B-","B","B+","A-","A","A+"}))))</f>
        <v/>
      </c>
      <c r="AH637" s="99" t="str">
        <f>IF(COUNT($A637)=0,"",IF(AF637="","--",IF(AF637="3E","3E",LOOKUP(AF637/AH$2,{0,0.4,0.45,0.5,0.55,0.6,0.65,0.7,0.75,0.8,1},{0,2,2.25,2.5,2.75,3,3.25,3.5,3.75,4}))))</f>
        <v/>
      </c>
      <c r="AI637" s="5" t="str">
        <f>IF(COUNT($A637)=0,"",IF($A637&lt;&gt;DR!$B639,"ERR",DR!BY639))</f>
        <v/>
      </c>
      <c r="AJ637" s="2" t="str">
        <f>IF(COUNT($A637)=0,"",IF(AI637="3E","3E",IF(AI637="","I",LOOKUP(AI637/AK$2,{0,0.4,0.45,0.5,0.55,0.6,0.65,0.7,0.75,0.8,1},{"F","D","C","C+","B-","B","B+","A-","A","A+"}))))</f>
        <v/>
      </c>
      <c r="AK637" s="103" t="str">
        <f>IF(COUNT($A637)=0,"",IF(AI637="","--",IF(AI637="3E","3E",LOOKUP(AI637/AK$2,{0,0.4,0.45,0.5,0.55,0.6,0.65,0.7,0.75,0.8,1},{0,2,2.25,2.5,2.75,3,3.25,3.5,3.75,4}))))</f>
        <v/>
      </c>
      <c r="AL637" s="94" t="str">
        <f>IFERROR(IF(COUNT($A637)=0,"",IF(COUNT(W637)=0,"--",IF(COUNTIF(B637:AK637,"3E")&gt;0,"3E",SUM(IF(D637&gt;=2,D637*$D$3),IF(G637&gt;=2,G637*$G$3),IF(J637&gt;=2,J637*$J$3),IF(M637&gt;=2,M637*$M$3),IF(P637&gt;=2,P637*$P$3),IF(S637&gt;=2,S637*$S$3),IF(V637&gt;=2,V637*$V$3),IF(Y637&gt;=2,Y637*$Y$3),IF(AB637&gt;=2,AB637*$AB$3),IF(AE637&gt;=2,AE637*$AE$3),IF(AH637&gt;=2,AH637*$AH$3),IF(AK637&gt;=2,AK637*$AK$3))))),"")</f>
        <v/>
      </c>
      <c r="AM637" s="4" t="str">
        <f>IF(COUNT($A637)=0,"",IF(COUNT(W637)=0,"--",IF(COUNTIF(B637:Y637,"3E")&gt;0,"3E",TRUNC(SUM(IF(N(D637)&gt;=2,D$3*D637,0),IF(N(G637)&gt;=2,G$3*G637,0),IF(N(J637)&gt;=2,J$3*J637,0),IF(N(M637)&gt;=2,M$3*M637,0),IF(N(P637)&gt;=2,P$3*P637,0),IF(N(S637)&gt;=2,S$3*S637,0),IF(N(AB637)&gt;=2,AB$3*AB637,0),IF(N(AE637)&gt;=2,AE$3*AE637,0),IF(N(AH637)&gt;=2,AH$3*AH637,0),IF(N(V637)&gt;=2,V$3*V637,0),IF(N(Y637)&gt;=2,Y$3*Y637,0))/TCP,3))))</f>
        <v/>
      </c>
      <c r="AN637" s="2" t="str">
        <f>IFERROR(IF(COUNT($A637)=0,"",IF(COUNT(W637)=0,"--",IF(COUNTIF(B637:AK637,"3E")&gt;0,"3E",SUM(IF(D637&gt;=2,$D$3),IF(G637&gt;=2,$G$3),IF(J637&gt;=2,$J$3),IF(M637&gt;=2,$M$3),IF(P637&gt;=2,$P$3),IF(S637&gt;=2,$S$3),IF(V637&gt;=2,$V$3),IF(Y637&gt;=2,$Y$3),IF(AB637&gt;=2,$AB$3),IF(AE637&gt;=2,$AE$3),IF(AH637&gt;=2,$AH$3),IF(AK637&gt;=2,$AK$3))))),"")</f>
        <v/>
      </c>
      <c r="AO637" s="2" t="str">
        <f>IF(AM637="3E","3E",IF(COUNT($A637)=0,"",IF(COUNT(AK637)=0,"I",LOOKUP(AM637,{0,2,2.25,2.5,2.75,3,3.25,3.5,3.75,4},{"F","D","C","C+","B-","B","B+","A-","A","A+"}))))</f>
        <v/>
      </c>
      <c r="AP637" s="2" t="str">
        <f>IF(AM637="3E","3E",IF(OR(COUNT($A637)=0,COUNT(W637)=0),"",IF(AND(Y637&gt;=2,AM637&gt;=2,AN637&gt;=28),"PASS","FAIL")))</f>
        <v/>
      </c>
      <c r="AQ637" s="2" t="str">
        <f>IF(COUNT($A637)=0,"",IF(AP637="3E","3E",IF(AP637="PASS",CONCATENATE(IF(N(D637)&lt;2,"411F,",""),IF(N(G637)&lt;2,"412F,",""),IF(N(J637)&lt;2,"413F,",""),IF(N(M637)&lt;2,"421F,",""),IF(N(P637)&lt;2,"422F,",""),IF(N(S637)&lt;2,"423F,",""),IF(N(AB637)&lt;2,"431F,",""),IF(N(AE637)&lt;2,"432F,",""),IF(N(AH637)&lt;2,"433F,","")),"")))</f>
        <v/>
      </c>
      <c r="AR637" s="6" t="str">
        <f t="shared" si="10"/>
        <v/>
      </c>
    </row>
    <row r="638" spans="1:44" ht="18.95" customHeight="1" x14ac:dyDescent="0.25">
      <c r="A638" s="93" t="str">
        <f>IF(DR!$B640="","",DR!$B640)</f>
        <v/>
      </c>
      <c r="B638" s="5" t="str">
        <f>IF(COUNT($A638)=0,"",IF($A638&lt;&gt;DR!$B640,"ERR",DR!J640))</f>
        <v/>
      </c>
      <c r="C638" s="2" t="str">
        <f>IF(COUNT($A638)=0,"",IF(B638="3E","3E",IF(B638="","I",LOOKUP(B638/D$2,{0,0.4,0.45,0.5,0.55,0.6,0.65,0.7,0.75,0.8,1},{"F","D","C","C+","B-","B","B+","A-","A","A+"}))))</f>
        <v/>
      </c>
      <c r="D638" s="99" t="str">
        <f>IF(COUNT($A638)=0,"",IF(B638="","--",IF(B638="3E","3E",LOOKUP(B638/D$2,{0,0.4,0.45,0.5,0.55,0.6,0.65,0.7,0.75,0.8,1},{0,2,2.25,2.5,2.75,3,3.25,3.5,3.75,4}))))</f>
        <v/>
      </c>
      <c r="E638" s="5" t="str">
        <f>IF(COUNT($A638)=0,"",IF($A638&lt;&gt;DR!$B640,"ERR",DR!R640))</f>
        <v/>
      </c>
      <c r="F638" s="2" t="str">
        <f>IF(COUNT($A638)=0,"",IF(E638="3E","3E",IF(E638="","I",LOOKUP(E638/G$2,{0,0.4,0.45,0.5,0.55,0.6,0.65,0.7,0.75,0.8,1},{"F","D","C","C+","B-","B","B+","A-","A","A+"}))))</f>
        <v/>
      </c>
      <c r="G638" s="99" t="str">
        <f>IF(COUNT($A638)=0,"",IF(E638="","--",IF(E638="3E","3E",LOOKUP(E638/G$2,{0,0.4,0.45,0.5,0.55,0.6,0.65,0.7,0.75,0.8,1},{0,2,2.25,2.5,2.75,3,3.25,3.5,3.75,4}))))</f>
        <v/>
      </c>
      <c r="H638" s="5" t="str">
        <f>IF(COUNT($A638)=0,"",IF($A638&lt;&gt;DR!$B640,"ERR",DR!Z640))</f>
        <v/>
      </c>
      <c r="I638" s="2" t="str">
        <f>IF(COUNT($A638)=0,"",IF(H638="3E","3E",IF(H638="","I",LOOKUP(H638/J$2,{0,0.4,0.45,0.5,0.55,0.6,0.65,0.7,0.75,0.8,1},{"F","D","C","C+","B-","B","B+","A-","A","A+"}))))</f>
        <v/>
      </c>
      <c r="J638" s="99" t="str">
        <f>IF(COUNT($A638)=0,"",IF(H638="","--",IF(H638="3E","3E",LOOKUP(H638/J$2,{0,0.4,0.45,0.5,0.55,0.6,0.65,0.7,0.75,0.8,1},{0,2,2.25,2.5,2.75,3,3.25,3.5,3.75,4}))))</f>
        <v/>
      </c>
      <c r="K638" s="5" t="str">
        <f>IF(COUNT($A638)=0,"",IF($A638&lt;&gt;DR!$B640,"ERR",DR!AH640))</f>
        <v/>
      </c>
      <c r="L638" s="2" t="str">
        <f>IF(COUNT($A638)=0,"",IF(K638="3E","3E",IF(K638="","I",LOOKUP(K638/M$2,{0,0.4,0.45,0.5,0.55,0.6,0.65,0.7,0.75,0.8,1},{"F","D","C","C+","B-","B","B+","A-","A","A+"}))))</f>
        <v/>
      </c>
      <c r="M638" s="99" t="str">
        <f>IF(COUNT($A638)=0,"",IF(K638="","--",IF(K638="3E","3E",LOOKUP(K638/M$2,{0,0.4,0.45,0.5,0.55,0.6,0.65,0.7,0.75,0.8,1},{0,2,2.25,2.5,2.75,3,3.25,3.5,3.75,4}))))</f>
        <v/>
      </c>
      <c r="N638" s="5" t="str">
        <f>IF(COUNT($A638)=0,"",IF($A638&lt;&gt;DR!$B640,"ERR",DR!AP640))</f>
        <v/>
      </c>
      <c r="O638" s="2" t="str">
        <f>IF(COUNT($A638)=0,"",IF(N638="3E","3E",IF(N638="","I",LOOKUP(N638/P$2,{0,0.4,0.45,0.5,0.55,0.6,0.65,0.7,0.75,0.8,1},{"F","D","C","C+","B-","B","B+","A-","A","A+"}))))</f>
        <v/>
      </c>
      <c r="P638" s="99" t="str">
        <f>IF(COUNT($A638)=0,"",IF(N638="","--",IF(N638="3E","3E",LOOKUP(N638/P$2,{0,0.4,0.45,0.5,0.55,0.6,0.65,0.7,0.75,0.8,1},{0,2,2.25,2.5,2.75,3,3.25,3.5,3.75,4}))))</f>
        <v/>
      </c>
      <c r="Q638" s="5" t="str">
        <f>IF(COUNT($A638)=0,"",IF($A638&lt;&gt;DR!$B640,"ERR",DR!AX640))</f>
        <v/>
      </c>
      <c r="R638" s="2" t="str">
        <f>IF(COUNT($A638)=0,"",IF(Q638="3E","3E",IF(Q638="","I",LOOKUP(Q638/S$2,{0,0.4,0.45,0.5,0.55,0.6,0.65,0.7,0.75,0.8,1},{"F","D","C","C+","B-","B","B+","A-","A","A+"}))))</f>
        <v/>
      </c>
      <c r="S638" s="99" t="str">
        <f>IF(COUNT($A638)=0,"",IF(Q638="","--",IF(Q638="3E","3E",LOOKUP(Q638/S$2,{0,0.4,0.45,0.5,0.55,0.6,0.65,0.7,0.75,0.8,1},{0,2,2.25,2.5,2.75,3,3.25,3.5,3.75,4}))))</f>
        <v/>
      </c>
      <c r="T638" s="5" t="str">
        <f>IF(OR(COUNT($A638)=0,DR!BZ640=""),"",IF($A638&lt;&gt;DR!$B640,"ERR",DR!BZ640))</f>
        <v/>
      </c>
      <c r="U638" s="2" t="str">
        <f>IF(COUNT($A638)=0,"",IF(T638="3E","3E",IF(T638="","I",LOOKUP(T638/V$2,{0,0.4,0.45,0.5,0.55,0.6,0.65,0.7,0.75,0.8,1},{"F","D","C","C+","B-","B","B+","A-","A","A+"}))))</f>
        <v/>
      </c>
      <c r="V638" s="99" t="str">
        <f>IF(COUNT($A638)=0,"",IF(T638="","--",IF(T638="3E","3E",LOOKUP(T638/V$2,{0,0.4,0.45,0.5,0.55,0.6,0.65,0.7,0.75,0.8,1},{0,2,2.25,2.5,2.75,3,3.25,3.5,3.75,4}))))</f>
        <v/>
      </c>
      <c r="W638" s="5" t="str">
        <f>IF(COUNT($A638)=0,"",IF($A638&lt;&gt;DR!$B640,"ERR",IF(DR!$A640="IM",DR!CL640,DR!CK640)))</f>
        <v/>
      </c>
      <c r="X638" s="2" t="str">
        <f>IF(COUNT($A638)=0,"",IF(W638="3E","3E",IF(W638="","I",LOOKUP(W638/Y$2,{0,0.4,0.45,0.5,0.55,0.6,0.65,0.7,0.75,0.8,1},{"F","D","C","C+","B-","B","B+","A-","A","A+"}))))</f>
        <v/>
      </c>
      <c r="Y638" s="99" t="str">
        <f>IF(COUNT($A638)=0,"",IF(W638="","--",IF(W638="3E","3E",LOOKUP(W638/Y$2,{0,0.4,0.45,0.5,0.55,0.6,0.65,0.7,0.75,0.8,1},{0,2,2.25,2.5,2.75,3,3.25,3.5,3.75,4}))))</f>
        <v/>
      </c>
      <c r="Z638" s="5" t="str">
        <f>IF(COUNT($A638)=0,"",IF($A638&lt;&gt;DR!$B640,"ERR",DR!BF640))</f>
        <v/>
      </c>
      <c r="AA638" s="2" t="str">
        <f>IF(COUNT($A638)=0,"",IF(Z638="3E","3E",IF(Z638="","I",LOOKUP(Z638/AB$2,{0,0.4,0.45,0.5,0.55,0.6,0.65,0.7,0.75,0.8,1},{"F","D","C","C+","B-","B","B+","A-","A","A+"}))))</f>
        <v/>
      </c>
      <c r="AB638" s="99" t="str">
        <f>IF(COUNT($A638)=0,"",IF(Z638="","--",IF(Z638="3E","3E",LOOKUP(Z638/AB$2,{0,0.4,0.45,0.5,0.55,0.6,0.65,0.7,0.75,0.8,1},{0,2,2.25,2.5,2.75,3,3.25,3.5,3.75,4}))))</f>
        <v/>
      </c>
      <c r="AC638" s="5" t="str">
        <f>IF(COUNT($A638)=0,"",IF($A638&lt;&gt;DR!$B640,"ERR",DR!BG640))</f>
        <v/>
      </c>
      <c r="AD638" s="2" t="str">
        <f>IF(COUNT($A638)=0,"",IF(AC638="3E","3E",IF(AC638="","I",LOOKUP(AC638/AE$2,{0,0.4,0.45,0.5,0.55,0.6,0.65,0.7,0.75,0.8,1},{"F","D","C","C+","B-","B","B+","A-","A","A+"}))))</f>
        <v/>
      </c>
      <c r="AE638" s="99" t="str">
        <f>IF(COUNT($A638)=0,"",IF(AC638="","--",IF(AC638="3E","3E",LOOKUP(AC638/AE$2,{0,0.4,0.45,0.5,0.55,0.6,0.65,0.7,0.75,0.8,1},{0,2,2.25,2.5,2.75,3,3.25,3.5,3.75,4}))))</f>
        <v/>
      </c>
      <c r="AF638" s="5" t="str">
        <f>IF(COUNT($A638)=0,"",IF($A638&lt;&gt;DR!$B640,"ERR",DR!BQ640))</f>
        <v/>
      </c>
      <c r="AG638" s="2" t="str">
        <f>IF(COUNT($A638)=0,"",IF(AF638="3E","3E",IF(AF638="","I",LOOKUP(AF638/AH$2,{0,0.4,0.45,0.5,0.55,0.6,0.65,0.7,0.75,0.8,1},{"F","D","C","C+","B-","B","B+","A-","A","A+"}))))</f>
        <v/>
      </c>
      <c r="AH638" s="99" t="str">
        <f>IF(COUNT($A638)=0,"",IF(AF638="","--",IF(AF638="3E","3E",LOOKUP(AF638/AH$2,{0,0.4,0.45,0.5,0.55,0.6,0.65,0.7,0.75,0.8,1},{0,2,2.25,2.5,2.75,3,3.25,3.5,3.75,4}))))</f>
        <v/>
      </c>
      <c r="AI638" s="5" t="str">
        <f>IF(COUNT($A638)=0,"",IF($A638&lt;&gt;DR!$B640,"ERR",DR!BY640))</f>
        <v/>
      </c>
      <c r="AJ638" s="2" t="str">
        <f>IF(COUNT($A638)=0,"",IF(AI638="3E","3E",IF(AI638="","I",LOOKUP(AI638/AK$2,{0,0.4,0.45,0.5,0.55,0.6,0.65,0.7,0.75,0.8,1},{"F","D","C","C+","B-","B","B+","A-","A","A+"}))))</f>
        <v/>
      </c>
      <c r="AK638" s="103" t="str">
        <f>IF(COUNT($A638)=0,"",IF(AI638="","--",IF(AI638="3E","3E",LOOKUP(AI638/AK$2,{0,0.4,0.45,0.5,0.55,0.6,0.65,0.7,0.75,0.8,1},{0,2,2.25,2.5,2.75,3,3.25,3.5,3.75,4}))))</f>
        <v/>
      </c>
      <c r="AL638" s="94" t="str">
        <f>IFERROR(IF(COUNT($A638)=0,"",IF(COUNT(W638)=0,"--",IF(COUNTIF(B638:AK638,"3E")&gt;0,"3E",SUM(IF(D638&gt;=2,D638*$D$3),IF(G638&gt;=2,G638*$G$3),IF(J638&gt;=2,J638*$J$3),IF(M638&gt;=2,M638*$M$3),IF(P638&gt;=2,P638*$P$3),IF(S638&gt;=2,S638*$S$3),IF(V638&gt;=2,V638*$V$3),IF(Y638&gt;=2,Y638*$Y$3),IF(AB638&gt;=2,AB638*$AB$3),IF(AE638&gt;=2,AE638*$AE$3),IF(AH638&gt;=2,AH638*$AH$3),IF(AK638&gt;=2,AK638*$AK$3))))),"")</f>
        <v/>
      </c>
      <c r="AM638" s="4" t="str">
        <f>IF(COUNT($A638)=0,"",IF(COUNT(W638)=0,"--",IF(COUNTIF(B638:Y638,"3E")&gt;0,"3E",TRUNC(SUM(IF(N(D638)&gt;=2,D$3*D638,0),IF(N(G638)&gt;=2,G$3*G638,0),IF(N(J638)&gt;=2,J$3*J638,0),IF(N(M638)&gt;=2,M$3*M638,0),IF(N(P638)&gt;=2,P$3*P638,0),IF(N(S638)&gt;=2,S$3*S638,0),IF(N(AB638)&gt;=2,AB$3*AB638,0),IF(N(AE638)&gt;=2,AE$3*AE638,0),IF(N(AH638)&gt;=2,AH$3*AH638,0),IF(N(V638)&gt;=2,V$3*V638,0),IF(N(Y638)&gt;=2,Y$3*Y638,0))/TCP,3))))</f>
        <v/>
      </c>
      <c r="AN638" s="2" t="str">
        <f>IFERROR(IF(COUNT($A638)=0,"",IF(COUNT(W638)=0,"--",IF(COUNTIF(B638:AK638,"3E")&gt;0,"3E",SUM(IF(D638&gt;=2,$D$3),IF(G638&gt;=2,$G$3),IF(J638&gt;=2,$J$3),IF(M638&gt;=2,$M$3),IF(P638&gt;=2,$P$3),IF(S638&gt;=2,$S$3),IF(V638&gt;=2,$V$3),IF(Y638&gt;=2,$Y$3),IF(AB638&gt;=2,$AB$3),IF(AE638&gt;=2,$AE$3),IF(AH638&gt;=2,$AH$3),IF(AK638&gt;=2,$AK$3))))),"")</f>
        <v/>
      </c>
      <c r="AO638" s="2" t="str">
        <f>IF(AM638="3E","3E",IF(COUNT($A638)=0,"",IF(COUNT(AK638)=0,"I",LOOKUP(AM638,{0,2,2.25,2.5,2.75,3,3.25,3.5,3.75,4},{"F","D","C","C+","B-","B","B+","A-","A","A+"}))))</f>
        <v/>
      </c>
      <c r="AP638" s="2" t="str">
        <f>IF(AM638="3E","3E",IF(OR(COUNT($A638)=0,COUNT(W638)=0),"",IF(AND(Y638&gt;=2,AM638&gt;=2,AN638&gt;=28),"PASS","FAIL")))</f>
        <v/>
      </c>
      <c r="AQ638" s="2" t="str">
        <f>IF(COUNT($A638)=0,"",IF(AP638="3E","3E",IF(AP638="PASS",CONCATENATE(IF(N(D638)&lt;2,"411F,",""),IF(N(G638)&lt;2,"412F,",""),IF(N(J638)&lt;2,"413F,",""),IF(N(M638)&lt;2,"421F,",""),IF(N(P638)&lt;2,"422F,",""),IF(N(S638)&lt;2,"423F,",""),IF(N(AB638)&lt;2,"431F,",""),IF(N(AE638)&lt;2,"432F,",""),IF(N(AH638)&lt;2,"433F,","")),"")))</f>
        <v/>
      </c>
      <c r="AR638" s="6" t="str">
        <f t="shared" si="10"/>
        <v/>
      </c>
    </row>
    <row r="639" spans="1:44" ht="18.95" customHeight="1" x14ac:dyDescent="0.25">
      <c r="A639" s="93" t="str">
        <f>IF(DR!$B641="","",DR!$B641)</f>
        <v/>
      </c>
      <c r="B639" s="5" t="str">
        <f>IF(COUNT($A639)=0,"",IF($A639&lt;&gt;DR!$B641,"ERR",DR!J641))</f>
        <v/>
      </c>
      <c r="C639" s="2" t="str">
        <f>IF(COUNT($A639)=0,"",IF(B639="3E","3E",IF(B639="","I",LOOKUP(B639/D$2,{0,0.4,0.45,0.5,0.55,0.6,0.65,0.7,0.75,0.8,1},{"F","D","C","C+","B-","B","B+","A-","A","A+"}))))</f>
        <v/>
      </c>
      <c r="D639" s="99" t="str">
        <f>IF(COUNT($A639)=0,"",IF(B639="","--",IF(B639="3E","3E",LOOKUP(B639/D$2,{0,0.4,0.45,0.5,0.55,0.6,0.65,0.7,0.75,0.8,1},{0,2,2.25,2.5,2.75,3,3.25,3.5,3.75,4}))))</f>
        <v/>
      </c>
      <c r="E639" s="5" t="str">
        <f>IF(COUNT($A639)=0,"",IF($A639&lt;&gt;DR!$B641,"ERR",DR!R641))</f>
        <v/>
      </c>
      <c r="F639" s="2" t="str">
        <f>IF(COUNT($A639)=0,"",IF(E639="3E","3E",IF(E639="","I",LOOKUP(E639/G$2,{0,0.4,0.45,0.5,0.55,0.6,0.65,0.7,0.75,0.8,1},{"F","D","C","C+","B-","B","B+","A-","A","A+"}))))</f>
        <v/>
      </c>
      <c r="G639" s="99" t="str">
        <f>IF(COUNT($A639)=0,"",IF(E639="","--",IF(E639="3E","3E",LOOKUP(E639/G$2,{0,0.4,0.45,0.5,0.55,0.6,0.65,0.7,0.75,0.8,1},{0,2,2.25,2.5,2.75,3,3.25,3.5,3.75,4}))))</f>
        <v/>
      </c>
      <c r="H639" s="5" t="str">
        <f>IF(COUNT($A639)=0,"",IF($A639&lt;&gt;DR!$B641,"ERR",DR!Z641))</f>
        <v/>
      </c>
      <c r="I639" s="2" t="str">
        <f>IF(COUNT($A639)=0,"",IF(H639="3E","3E",IF(H639="","I",LOOKUP(H639/J$2,{0,0.4,0.45,0.5,0.55,0.6,0.65,0.7,0.75,0.8,1},{"F","D","C","C+","B-","B","B+","A-","A","A+"}))))</f>
        <v/>
      </c>
      <c r="J639" s="99" t="str">
        <f>IF(COUNT($A639)=0,"",IF(H639="","--",IF(H639="3E","3E",LOOKUP(H639/J$2,{0,0.4,0.45,0.5,0.55,0.6,0.65,0.7,0.75,0.8,1},{0,2,2.25,2.5,2.75,3,3.25,3.5,3.75,4}))))</f>
        <v/>
      </c>
      <c r="K639" s="5" t="str">
        <f>IF(COUNT($A639)=0,"",IF($A639&lt;&gt;DR!$B641,"ERR",DR!AH641))</f>
        <v/>
      </c>
      <c r="L639" s="2" t="str">
        <f>IF(COUNT($A639)=0,"",IF(K639="3E","3E",IF(K639="","I",LOOKUP(K639/M$2,{0,0.4,0.45,0.5,0.55,0.6,0.65,0.7,0.75,0.8,1},{"F","D","C","C+","B-","B","B+","A-","A","A+"}))))</f>
        <v/>
      </c>
      <c r="M639" s="99" t="str">
        <f>IF(COUNT($A639)=0,"",IF(K639="","--",IF(K639="3E","3E",LOOKUP(K639/M$2,{0,0.4,0.45,0.5,0.55,0.6,0.65,0.7,0.75,0.8,1},{0,2,2.25,2.5,2.75,3,3.25,3.5,3.75,4}))))</f>
        <v/>
      </c>
      <c r="N639" s="5" t="str">
        <f>IF(COUNT($A639)=0,"",IF($A639&lt;&gt;DR!$B641,"ERR",DR!AP641))</f>
        <v/>
      </c>
      <c r="O639" s="2" t="str">
        <f>IF(COUNT($A639)=0,"",IF(N639="3E","3E",IF(N639="","I",LOOKUP(N639/P$2,{0,0.4,0.45,0.5,0.55,0.6,0.65,0.7,0.75,0.8,1},{"F","D","C","C+","B-","B","B+","A-","A","A+"}))))</f>
        <v/>
      </c>
      <c r="P639" s="99" t="str">
        <f>IF(COUNT($A639)=0,"",IF(N639="","--",IF(N639="3E","3E",LOOKUP(N639/P$2,{0,0.4,0.45,0.5,0.55,0.6,0.65,0.7,0.75,0.8,1},{0,2,2.25,2.5,2.75,3,3.25,3.5,3.75,4}))))</f>
        <v/>
      </c>
      <c r="Q639" s="5" t="str">
        <f>IF(COUNT($A639)=0,"",IF($A639&lt;&gt;DR!$B641,"ERR",DR!AX641))</f>
        <v/>
      </c>
      <c r="R639" s="2" t="str">
        <f>IF(COUNT($A639)=0,"",IF(Q639="3E","3E",IF(Q639="","I",LOOKUP(Q639/S$2,{0,0.4,0.45,0.5,0.55,0.6,0.65,0.7,0.75,0.8,1},{"F","D","C","C+","B-","B","B+","A-","A","A+"}))))</f>
        <v/>
      </c>
      <c r="S639" s="99" t="str">
        <f>IF(COUNT($A639)=0,"",IF(Q639="","--",IF(Q639="3E","3E",LOOKUP(Q639/S$2,{0,0.4,0.45,0.5,0.55,0.6,0.65,0.7,0.75,0.8,1},{0,2,2.25,2.5,2.75,3,3.25,3.5,3.75,4}))))</f>
        <v/>
      </c>
      <c r="T639" s="5" t="str">
        <f>IF(OR(COUNT($A639)=0,DR!BZ641=""),"",IF($A639&lt;&gt;DR!$B641,"ERR",DR!BZ641))</f>
        <v/>
      </c>
      <c r="U639" s="2" t="str">
        <f>IF(COUNT($A639)=0,"",IF(T639="3E","3E",IF(T639="","I",LOOKUP(T639/V$2,{0,0.4,0.45,0.5,0.55,0.6,0.65,0.7,0.75,0.8,1},{"F","D","C","C+","B-","B","B+","A-","A","A+"}))))</f>
        <v/>
      </c>
      <c r="V639" s="99" t="str">
        <f>IF(COUNT($A639)=0,"",IF(T639="","--",IF(T639="3E","3E",LOOKUP(T639/V$2,{0,0.4,0.45,0.5,0.55,0.6,0.65,0.7,0.75,0.8,1},{0,2,2.25,2.5,2.75,3,3.25,3.5,3.75,4}))))</f>
        <v/>
      </c>
      <c r="W639" s="5" t="str">
        <f>IF(COUNT($A639)=0,"",IF($A639&lt;&gt;DR!$B641,"ERR",IF(DR!$A641="IM",DR!CL641,DR!CK641)))</f>
        <v/>
      </c>
      <c r="X639" s="2" t="str">
        <f>IF(COUNT($A639)=0,"",IF(W639="3E","3E",IF(W639="","I",LOOKUP(W639/Y$2,{0,0.4,0.45,0.5,0.55,0.6,0.65,0.7,0.75,0.8,1},{"F","D","C","C+","B-","B","B+","A-","A","A+"}))))</f>
        <v/>
      </c>
      <c r="Y639" s="99" t="str">
        <f>IF(COUNT($A639)=0,"",IF(W639="","--",IF(W639="3E","3E",LOOKUP(W639/Y$2,{0,0.4,0.45,0.5,0.55,0.6,0.65,0.7,0.75,0.8,1},{0,2,2.25,2.5,2.75,3,3.25,3.5,3.75,4}))))</f>
        <v/>
      </c>
      <c r="Z639" s="5" t="str">
        <f>IF(COUNT($A639)=0,"",IF($A639&lt;&gt;DR!$B641,"ERR",DR!BF641))</f>
        <v/>
      </c>
      <c r="AA639" s="2" t="str">
        <f>IF(COUNT($A639)=0,"",IF(Z639="3E","3E",IF(Z639="","I",LOOKUP(Z639/AB$2,{0,0.4,0.45,0.5,0.55,0.6,0.65,0.7,0.75,0.8,1},{"F","D","C","C+","B-","B","B+","A-","A","A+"}))))</f>
        <v/>
      </c>
      <c r="AB639" s="99" t="str">
        <f>IF(COUNT($A639)=0,"",IF(Z639="","--",IF(Z639="3E","3E",LOOKUP(Z639/AB$2,{0,0.4,0.45,0.5,0.55,0.6,0.65,0.7,0.75,0.8,1},{0,2,2.25,2.5,2.75,3,3.25,3.5,3.75,4}))))</f>
        <v/>
      </c>
      <c r="AC639" s="5" t="str">
        <f>IF(COUNT($A639)=0,"",IF($A639&lt;&gt;DR!$B641,"ERR",DR!BG641))</f>
        <v/>
      </c>
      <c r="AD639" s="2" t="str">
        <f>IF(COUNT($A639)=0,"",IF(AC639="3E","3E",IF(AC639="","I",LOOKUP(AC639/AE$2,{0,0.4,0.45,0.5,0.55,0.6,0.65,0.7,0.75,0.8,1},{"F","D","C","C+","B-","B","B+","A-","A","A+"}))))</f>
        <v/>
      </c>
      <c r="AE639" s="99" t="str">
        <f>IF(COUNT($A639)=0,"",IF(AC639="","--",IF(AC639="3E","3E",LOOKUP(AC639/AE$2,{0,0.4,0.45,0.5,0.55,0.6,0.65,0.7,0.75,0.8,1},{0,2,2.25,2.5,2.75,3,3.25,3.5,3.75,4}))))</f>
        <v/>
      </c>
      <c r="AF639" s="5" t="str">
        <f>IF(COUNT($A639)=0,"",IF($A639&lt;&gt;DR!$B641,"ERR",DR!BQ641))</f>
        <v/>
      </c>
      <c r="AG639" s="2" t="str">
        <f>IF(COUNT($A639)=0,"",IF(AF639="3E","3E",IF(AF639="","I",LOOKUP(AF639/AH$2,{0,0.4,0.45,0.5,0.55,0.6,0.65,0.7,0.75,0.8,1},{"F","D","C","C+","B-","B","B+","A-","A","A+"}))))</f>
        <v/>
      </c>
      <c r="AH639" s="99" t="str">
        <f>IF(COUNT($A639)=0,"",IF(AF639="","--",IF(AF639="3E","3E",LOOKUP(AF639/AH$2,{0,0.4,0.45,0.5,0.55,0.6,0.65,0.7,0.75,0.8,1},{0,2,2.25,2.5,2.75,3,3.25,3.5,3.75,4}))))</f>
        <v/>
      </c>
      <c r="AI639" s="5" t="str">
        <f>IF(COUNT($A639)=0,"",IF($A639&lt;&gt;DR!$B641,"ERR",DR!BY641))</f>
        <v/>
      </c>
      <c r="AJ639" s="2" t="str">
        <f>IF(COUNT($A639)=0,"",IF(AI639="3E","3E",IF(AI639="","I",LOOKUP(AI639/AK$2,{0,0.4,0.45,0.5,0.55,0.6,0.65,0.7,0.75,0.8,1},{"F","D","C","C+","B-","B","B+","A-","A","A+"}))))</f>
        <v/>
      </c>
      <c r="AK639" s="103" t="str">
        <f>IF(COUNT($A639)=0,"",IF(AI639="","--",IF(AI639="3E","3E",LOOKUP(AI639/AK$2,{0,0.4,0.45,0.5,0.55,0.6,0.65,0.7,0.75,0.8,1},{0,2,2.25,2.5,2.75,3,3.25,3.5,3.75,4}))))</f>
        <v/>
      </c>
      <c r="AL639" s="94" t="str">
        <f>IFERROR(IF(COUNT($A639)=0,"",IF(COUNT(W639)=0,"--",IF(COUNTIF(B639:AK639,"3E")&gt;0,"3E",SUM(IF(D639&gt;=2,D639*$D$3),IF(G639&gt;=2,G639*$G$3),IF(J639&gt;=2,J639*$J$3),IF(M639&gt;=2,M639*$M$3),IF(P639&gt;=2,P639*$P$3),IF(S639&gt;=2,S639*$S$3),IF(V639&gt;=2,V639*$V$3),IF(Y639&gt;=2,Y639*$Y$3),IF(AB639&gt;=2,AB639*$AB$3),IF(AE639&gt;=2,AE639*$AE$3),IF(AH639&gt;=2,AH639*$AH$3),IF(AK639&gt;=2,AK639*$AK$3))))),"")</f>
        <v/>
      </c>
      <c r="AM639" s="4" t="str">
        <f>IF(COUNT($A639)=0,"",IF(COUNT(W639)=0,"--",IF(COUNTIF(B639:Y639,"3E")&gt;0,"3E",TRUNC(SUM(IF(N(D639)&gt;=2,D$3*D639,0),IF(N(G639)&gt;=2,G$3*G639,0),IF(N(J639)&gt;=2,J$3*J639,0),IF(N(M639)&gt;=2,M$3*M639,0),IF(N(P639)&gt;=2,P$3*P639,0),IF(N(S639)&gt;=2,S$3*S639,0),IF(N(AB639)&gt;=2,AB$3*AB639,0),IF(N(AE639)&gt;=2,AE$3*AE639,0),IF(N(AH639)&gt;=2,AH$3*AH639,0),IF(N(V639)&gt;=2,V$3*V639,0),IF(N(Y639)&gt;=2,Y$3*Y639,0))/TCP,3))))</f>
        <v/>
      </c>
      <c r="AN639" s="2" t="str">
        <f>IFERROR(IF(COUNT($A639)=0,"",IF(COUNT(W639)=0,"--",IF(COUNTIF(B639:AK639,"3E")&gt;0,"3E",SUM(IF(D639&gt;=2,$D$3),IF(G639&gt;=2,$G$3),IF(J639&gt;=2,$J$3),IF(M639&gt;=2,$M$3),IF(P639&gt;=2,$P$3),IF(S639&gt;=2,$S$3),IF(V639&gt;=2,$V$3),IF(Y639&gt;=2,$Y$3),IF(AB639&gt;=2,$AB$3),IF(AE639&gt;=2,$AE$3),IF(AH639&gt;=2,$AH$3),IF(AK639&gt;=2,$AK$3))))),"")</f>
        <v/>
      </c>
      <c r="AO639" s="2" t="str">
        <f>IF(AM639="3E","3E",IF(COUNT($A639)=0,"",IF(COUNT(AK639)=0,"I",LOOKUP(AM639,{0,2,2.25,2.5,2.75,3,3.25,3.5,3.75,4},{"F","D","C","C+","B-","B","B+","A-","A","A+"}))))</f>
        <v/>
      </c>
      <c r="AP639" s="2" t="str">
        <f>IF(AM639="3E","3E",IF(OR(COUNT($A639)=0,COUNT(W639)=0),"",IF(AND(Y639&gt;=2,AM639&gt;=2,AN639&gt;=28),"PASS","FAIL")))</f>
        <v/>
      </c>
      <c r="AQ639" s="2" t="str">
        <f>IF(COUNT($A639)=0,"",IF(AP639="3E","3E",IF(AP639="PASS",CONCATENATE(IF(N(D639)&lt;2,"411F,",""),IF(N(G639)&lt;2,"412F,",""),IF(N(J639)&lt;2,"413F,",""),IF(N(M639)&lt;2,"421F,",""),IF(N(P639)&lt;2,"422F,",""),IF(N(S639)&lt;2,"423F,",""),IF(N(AB639)&lt;2,"431F,",""),IF(N(AE639)&lt;2,"432F,",""),IF(N(AH639)&lt;2,"433F,","")),"")))</f>
        <v/>
      </c>
      <c r="AR639" s="6" t="str">
        <f t="shared" si="10"/>
        <v/>
      </c>
    </row>
    <row r="640" spans="1:44" ht="18.95" customHeight="1" x14ac:dyDescent="0.25">
      <c r="A640" s="93" t="str">
        <f>IF(DR!$B642="","",DR!$B642)</f>
        <v/>
      </c>
      <c r="B640" s="5" t="str">
        <f>IF(COUNT($A640)=0,"",IF($A640&lt;&gt;DR!$B642,"ERR",DR!J642))</f>
        <v/>
      </c>
      <c r="C640" s="2" t="str">
        <f>IF(COUNT($A640)=0,"",IF(B640="3E","3E",IF(B640="","I",LOOKUP(B640/D$2,{0,0.4,0.45,0.5,0.55,0.6,0.65,0.7,0.75,0.8,1},{"F","D","C","C+","B-","B","B+","A-","A","A+"}))))</f>
        <v/>
      </c>
      <c r="D640" s="99" t="str">
        <f>IF(COUNT($A640)=0,"",IF(B640="","--",IF(B640="3E","3E",LOOKUP(B640/D$2,{0,0.4,0.45,0.5,0.55,0.6,0.65,0.7,0.75,0.8,1},{0,2,2.25,2.5,2.75,3,3.25,3.5,3.75,4}))))</f>
        <v/>
      </c>
      <c r="E640" s="5" t="str">
        <f>IF(COUNT($A640)=0,"",IF($A640&lt;&gt;DR!$B642,"ERR",DR!R642))</f>
        <v/>
      </c>
      <c r="F640" s="2" t="str">
        <f>IF(COUNT($A640)=0,"",IF(E640="3E","3E",IF(E640="","I",LOOKUP(E640/G$2,{0,0.4,0.45,0.5,0.55,0.6,0.65,0.7,0.75,0.8,1},{"F","D","C","C+","B-","B","B+","A-","A","A+"}))))</f>
        <v/>
      </c>
      <c r="G640" s="99" t="str">
        <f>IF(COUNT($A640)=0,"",IF(E640="","--",IF(E640="3E","3E",LOOKUP(E640/G$2,{0,0.4,0.45,0.5,0.55,0.6,0.65,0.7,0.75,0.8,1},{0,2,2.25,2.5,2.75,3,3.25,3.5,3.75,4}))))</f>
        <v/>
      </c>
      <c r="H640" s="5" t="str">
        <f>IF(COUNT($A640)=0,"",IF($A640&lt;&gt;DR!$B642,"ERR",DR!Z642))</f>
        <v/>
      </c>
      <c r="I640" s="2" t="str">
        <f>IF(COUNT($A640)=0,"",IF(H640="3E","3E",IF(H640="","I",LOOKUP(H640/J$2,{0,0.4,0.45,0.5,0.55,0.6,0.65,0.7,0.75,0.8,1},{"F","D","C","C+","B-","B","B+","A-","A","A+"}))))</f>
        <v/>
      </c>
      <c r="J640" s="99" t="str">
        <f>IF(COUNT($A640)=0,"",IF(H640="","--",IF(H640="3E","3E",LOOKUP(H640/J$2,{0,0.4,0.45,0.5,0.55,0.6,0.65,0.7,0.75,0.8,1},{0,2,2.25,2.5,2.75,3,3.25,3.5,3.75,4}))))</f>
        <v/>
      </c>
      <c r="K640" s="5" t="str">
        <f>IF(COUNT($A640)=0,"",IF($A640&lt;&gt;DR!$B642,"ERR",DR!AH642))</f>
        <v/>
      </c>
      <c r="L640" s="2" t="str">
        <f>IF(COUNT($A640)=0,"",IF(K640="3E","3E",IF(K640="","I",LOOKUP(K640/M$2,{0,0.4,0.45,0.5,0.55,0.6,0.65,0.7,0.75,0.8,1},{"F","D","C","C+","B-","B","B+","A-","A","A+"}))))</f>
        <v/>
      </c>
      <c r="M640" s="99" t="str">
        <f>IF(COUNT($A640)=0,"",IF(K640="","--",IF(K640="3E","3E",LOOKUP(K640/M$2,{0,0.4,0.45,0.5,0.55,0.6,0.65,0.7,0.75,0.8,1},{0,2,2.25,2.5,2.75,3,3.25,3.5,3.75,4}))))</f>
        <v/>
      </c>
      <c r="N640" s="5" t="str">
        <f>IF(COUNT($A640)=0,"",IF($A640&lt;&gt;DR!$B642,"ERR",DR!AP642))</f>
        <v/>
      </c>
      <c r="O640" s="2" t="str">
        <f>IF(COUNT($A640)=0,"",IF(N640="3E","3E",IF(N640="","I",LOOKUP(N640/P$2,{0,0.4,0.45,0.5,0.55,0.6,0.65,0.7,0.75,0.8,1},{"F","D","C","C+","B-","B","B+","A-","A","A+"}))))</f>
        <v/>
      </c>
      <c r="P640" s="99" t="str">
        <f>IF(COUNT($A640)=0,"",IF(N640="","--",IF(N640="3E","3E",LOOKUP(N640/P$2,{0,0.4,0.45,0.5,0.55,0.6,0.65,0.7,0.75,0.8,1},{0,2,2.25,2.5,2.75,3,3.25,3.5,3.75,4}))))</f>
        <v/>
      </c>
      <c r="Q640" s="5" t="str">
        <f>IF(COUNT($A640)=0,"",IF($A640&lt;&gt;DR!$B642,"ERR",DR!AX642))</f>
        <v/>
      </c>
      <c r="R640" s="2" t="str">
        <f>IF(COUNT($A640)=0,"",IF(Q640="3E","3E",IF(Q640="","I",LOOKUP(Q640/S$2,{0,0.4,0.45,0.5,0.55,0.6,0.65,0.7,0.75,0.8,1},{"F","D","C","C+","B-","B","B+","A-","A","A+"}))))</f>
        <v/>
      </c>
      <c r="S640" s="99" t="str">
        <f>IF(COUNT($A640)=0,"",IF(Q640="","--",IF(Q640="3E","3E",LOOKUP(Q640/S$2,{0,0.4,0.45,0.5,0.55,0.6,0.65,0.7,0.75,0.8,1},{0,2,2.25,2.5,2.75,3,3.25,3.5,3.75,4}))))</f>
        <v/>
      </c>
      <c r="T640" s="5" t="str">
        <f>IF(OR(COUNT($A640)=0,DR!BZ642=""),"",IF($A640&lt;&gt;DR!$B642,"ERR",DR!BZ642))</f>
        <v/>
      </c>
      <c r="U640" s="2" t="str">
        <f>IF(COUNT($A640)=0,"",IF(T640="3E","3E",IF(T640="","I",LOOKUP(T640/V$2,{0,0.4,0.45,0.5,0.55,0.6,0.65,0.7,0.75,0.8,1},{"F","D","C","C+","B-","B","B+","A-","A","A+"}))))</f>
        <v/>
      </c>
      <c r="V640" s="99" t="str">
        <f>IF(COUNT($A640)=0,"",IF(T640="","--",IF(T640="3E","3E",LOOKUP(T640/V$2,{0,0.4,0.45,0.5,0.55,0.6,0.65,0.7,0.75,0.8,1},{0,2,2.25,2.5,2.75,3,3.25,3.5,3.75,4}))))</f>
        <v/>
      </c>
      <c r="W640" s="5" t="str">
        <f>IF(COUNT($A640)=0,"",IF($A640&lt;&gt;DR!$B642,"ERR",IF(DR!$A642="IM",DR!CL642,DR!CK642)))</f>
        <v/>
      </c>
      <c r="X640" s="2" t="str">
        <f>IF(COUNT($A640)=0,"",IF(W640="3E","3E",IF(W640="","I",LOOKUP(W640/Y$2,{0,0.4,0.45,0.5,0.55,0.6,0.65,0.7,0.75,0.8,1},{"F","D","C","C+","B-","B","B+","A-","A","A+"}))))</f>
        <v/>
      </c>
      <c r="Y640" s="99" t="str">
        <f>IF(COUNT($A640)=0,"",IF(W640="","--",IF(W640="3E","3E",LOOKUP(W640/Y$2,{0,0.4,0.45,0.5,0.55,0.6,0.65,0.7,0.75,0.8,1},{0,2,2.25,2.5,2.75,3,3.25,3.5,3.75,4}))))</f>
        <v/>
      </c>
      <c r="Z640" s="5" t="str">
        <f>IF(COUNT($A640)=0,"",IF($A640&lt;&gt;DR!$B642,"ERR",DR!BF642))</f>
        <v/>
      </c>
      <c r="AA640" s="2" t="str">
        <f>IF(COUNT($A640)=0,"",IF(Z640="3E","3E",IF(Z640="","I",LOOKUP(Z640/AB$2,{0,0.4,0.45,0.5,0.55,0.6,0.65,0.7,0.75,0.8,1},{"F","D","C","C+","B-","B","B+","A-","A","A+"}))))</f>
        <v/>
      </c>
      <c r="AB640" s="99" t="str">
        <f>IF(COUNT($A640)=0,"",IF(Z640="","--",IF(Z640="3E","3E",LOOKUP(Z640/AB$2,{0,0.4,0.45,0.5,0.55,0.6,0.65,0.7,0.75,0.8,1},{0,2,2.25,2.5,2.75,3,3.25,3.5,3.75,4}))))</f>
        <v/>
      </c>
      <c r="AC640" s="5" t="str">
        <f>IF(COUNT($A640)=0,"",IF($A640&lt;&gt;DR!$B642,"ERR",DR!BG642))</f>
        <v/>
      </c>
      <c r="AD640" s="2" t="str">
        <f>IF(COUNT($A640)=0,"",IF(AC640="3E","3E",IF(AC640="","I",LOOKUP(AC640/AE$2,{0,0.4,0.45,0.5,0.55,0.6,0.65,0.7,0.75,0.8,1},{"F","D","C","C+","B-","B","B+","A-","A","A+"}))))</f>
        <v/>
      </c>
      <c r="AE640" s="99" t="str">
        <f>IF(COUNT($A640)=0,"",IF(AC640="","--",IF(AC640="3E","3E",LOOKUP(AC640/AE$2,{0,0.4,0.45,0.5,0.55,0.6,0.65,0.7,0.75,0.8,1},{0,2,2.25,2.5,2.75,3,3.25,3.5,3.75,4}))))</f>
        <v/>
      </c>
      <c r="AF640" s="5" t="str">
        <f>IF(COUNT($A640)=0,"",IF($A640&lt;&gt;DR!$B642,"ERR",DR!BQ642))</f>
        <v/>
      </c>
      <c r="AG640" s="2" t="str">
        <f>IF(COUNT($A640)=0,"",IF(AF640="3E","3E",IF(AF640="","I",LOOKUP(AF640/AH$2,{0,0.4,0.45,0.5,0.55,0.6,0.65,0.7,0.75,0.8,1},{"F","D","C","C+","B-","B","B+","A-","A","A+"}))))</f>
        <v/>
      </c>
      <c r="AH640" s="99" t="str">
        <f>IF(COUNT($A640)=0,"",IF(AF640="","--",IF(AF640="3E","3E",LOOKUP(AF640/AH$2,{0,0.4,0.45,0.5,0.55,0.6,0.65,0.7,0.75,0.8,1},{0,2,2.25,2.5,2.75,3,3.25,3.5,3.75,4}))))</f>
        <v/>
      </c>
      <c r="AI640" s="5" t="str">
        <f>IF(COUNT($A640)=0,"",IF($A640&lt;&gt;DR!$B642,"ERR",DR!BY642))</f>
        <v/>
      </c>
      <c r="AJ640" s="2" t="str">
        <f>IF(COUNT($A640)=0,"",IF(AI640="3E","3E",IF(AI640="","I",LOOKUP(AI640/AK$2,{0,0.4,0.45,0.5,0.55,0.6,0.65,0.7,0.75,0.8,1},{"F","D","C","C+","B-","B","B+","A-","A","A+"}))))</f>
        <v/>
      </c>
      <c r="AK640" s="103" t="str">
        <f>IF(COUNT($A640)=0,"",IF(AI640="","--",IF(AI640="3E","3E",LOOKUP(AI640/AK$2,{0,0.4,0.45,0.5,0.55,0.6,0.65,0.7,0.75,0.8,1},{0,2,2.25,2.5,2.75,3,3.25,3.5,3.75,4}))))</f>
        <v/>
      </c>
      <c r="AL640" s="94" t="str">
        <f>IFERROR(IF(COUNT($A640)=0,"",IF(COUNT(W640)=0,"--",IF(COUNTIF(B640:AK640,"3E")&gt;0,"3E",SUM(IF(D640&gt;=2,D640*$D$3),IF(G640&gt;=2,G640*$G$3),IF(J640&gt;=2,J640*$J$3),IF(M640&gt;=2,M640*$M$3),IF(P640&gt;=2,P640*$P$3),IF(S640&gt;=2,S640*$S$3),IF(V640&gt;=2,V640*$V$3),IF(Y640&gt;=2,Y640*$Y$3),IF(AB640&gt;=2,AB640*$AB$3),IF(AE640&gt;=2,AE640*$AE$3),IF(AH640&gt;=2,AH640*$AH$3),IF(AK640&gt;=2,AK640*$AK$3))))),"")</f>
        <v/>
      </c>
      <c r="AM640" s="4" t="str">
        <f>IF(COUNT($A640)=0,"",IF(COUNT(W640)=0,"--",IF(COUNTIF(B640:Y640,"3E")&gt;0,"3E",TRUNC(SUM(IF(N(D640)&gt;=2,D$3*D640,0),IF(N(G640)&gt;=2,G$3*G640,0),IF(N(J640)&gt;=2,J$3*J640,0),IF(N(M640)&gt;=2,M$3*M640,0),IF(N(P640)&gt;=2,P$3*P640,0),IF(N(S640)&gt;=2,S$3*S640,0),IF(N(AB640)&gt;=2,AB$3*AB640,0),IF(N(AE640)&gt;=2,AE$3*AE640,0),IF(N(AH640)&gt;=2,AH$3*AH640,0),IF(N(V640)&gt;=2,V$3*V640,0),IF(N(Y640)&gt;=2,Y$3*Y640,0))/TCP,3))))</f>
        <v/>
      </c>
      <c r="AN640" s="2" t="str">
        <f>IFERROR(IF(COUNT($A640)=0,"",IF(COUNT(W640)=0,"--",IF(COUNTIF(B640:AK640,"3E")&gt;0,"3E",SUM(IF(D640&gt;=2,$D$3),IF(G640&gt;=2,$G$3),IF(J640&gt;=2,$J$3),IF(M640&gt;=2,$M$3),IF(P640&gt;=2,$P$3),IF(S640&gt;=2,$S$3),IF(V640&gt;=2,$V$3),IF(Y640&gt;=2,$Y$3),IF(AB640&gt;=2,$AB$3),IF(AE640&gt;=2,$AE$3),IF(AH640&gt;=2,$AH$3),IF(AK640&gt;=2,$AK$3))))),"")</f>
        <v/>
      </c>
      <c r="AO640" s="2" t="str">
        <f>IF(AM640="3E","3E",IF(COUNT($A640)=0,"",IF(COUNT(AK640)=0,"I",LOOKUP(AM640,{0,2,2.25,2.5,2.75,3,3.25,3.5,3.75,4},{"F","D","C","C+","B-","B","B+","A-","A","A+"}))))</f>
        <v/>
      </c>
      <c r="AP640" s="2" t="str">
        <f>IF(AM640="3E","3E",IF(OR(COUNT($A640)=0,COUNT(W640)=0),"",IF(AND(Y640&gt;=2,AM640&gt;=2,AN640&gt;=28),"PASS","FAIL")))</f>
        <v/>
      </c>
      <c r="AQ640" s="2" t="str">
        <f>IF(COUNT($A640)=0,"",IF(AP640="3E","3E",IF(AP640="PASS",CONCATENATE(IF(N(D640)&lt;2,"411F,",""),IF(N(G640)&lt;2,"412F,",""),IF(N(J640)&lt;2,"413F,",""),IF(N(M640)&lt;2,"421F,",""),IF(N(P640)&lt;2,"422F,",""),IF(N(S640)&lt;2,"423F,",""),IF(N(AB640)&lt;2,"431F,",""),IF(N(AE640)&lt;2,"432F,",""),IF(N(AH640)&lt;2,"433F,","")),"")))</f>
        <v/>
      </c>
      <c r="AR640" s="6" t="str">
        <f t="shared" si="10"/>
        <v/>
      </c>
    </row>
    <row r="641" spans="1:44" ht="18.95" customHeight="1" x14ac:dyDescent="0.25">
      <c r="A641" s="93" t="str">
        <f>IF(DR!$B643="","",DR!$B643)</f>
        <v/>
      </c>
      <c r="B641" s="5" t="str">
        <f>IF(COUNT($A641)=0,"",IF($A641&lt;&gt;DR!$B643,"ERR",DR!J643))</f>
        <v/>
      </c>
      <c r="C641" s="2" t="str">
        <f>IF(COUNT($A641)=0,"",IF(B641="3E","3E",IF(B641="","I",LOOKUP(B641/D$2,{0,0.4,0.45,0.5,0.55,0.6,0.65,0.7,0.75,0.8,1},{"F","D","C","C+","B-","B","B+","A-","A","A+"}))))</f>
        <v/>
      </c>
      <c r="D641" s="99" t="str">
        <f>IF(COUNT($A641)=0,"",IF(B641="","--",IF(B641="3E","3E",LOOKUP(B641/D$2,{0,0.4,0.45,0.5,0.55,0.6,0.65,0.7,0.75,0.8,1},{0,2,2.25,2.5,2.75,3,3.25,3.5,3.75,4}))))</f>
        <v/>
      </c>
      <c r="E641" s="5" t="str">
        <f>IF(COUNT($A641)=0,"",IF($A641&lt;&gt;DR!$B643,"ERR",DR!R643))</f>
        <v/>
      </c>
      <c r="F641" s="2" t="str">
        <f>IF(COUNT($A641)=0,"",IF(E641="3E","3E",IF(E641="","I",LOOKUP(E641/G$2,{0,0.4,0.45,0.5,0.55,0.6,0.65,0.7,0.75,0.8,1},{"F","D","C","C+","B-","B","B+","A-","A","A+"}))))</f>
        <v/>
      </c>
      <c r="G641" s="99" t="str">
        <f>IF(COUNT($A641)=0,"",IF(E641="","--",IF(E641="3E","3E",LOOKUP(E641/G$2,{0,0.4,0.45,0.5,0.55,0.6,0.65,0.7,0.75,0.8,1},{0,2,2.25,2.5,2.75,3,3.25,3.5,3.75,4}))))</f>
        <v/>
      </c>
      <c r="H641" s="5" t="str">
        <f>IF(COUNT($A641)=0,"",IF($A641&lt;&gt;DR!$B643,"ERR",DR!Z643))</f>
        <v/>
      </c>
      <c r="I641" s="2" t="str">
        <f>IF(COUNT($A641)=0,"",IF(H641="3E","3E",IF(H641="","I",LOOKUP(H641/J$2,{0,0.4,0.45,0.5,0.55,0.6,0.65,0.7,0.75,0.8,1},{"F","D","C","C+","B-","B","B+","A-","A","A+"}))))</f>
        <v/>
      </c>
      <c r="J641" s="99" t="str">
        <f>IF(COUNT($A641)=0,"",IF(H641="","--",IF(H641="3E","3E",LOOKUP(H641/J$2,{0,0.4,0.45,0.5,0.55,0.6,0.65,0.7,0.75,0.8,1},{0,2,2.25,2.5,2.75,3,3.25,3.5,3.75,4}))))</f>
        <v/>
      </c>
      <c r="K641" s="5" t="str">
        <f>IF(COUNT($A641)=0,"",IF($A641&lt;&gt;DR!$B643,"ERR",DR!AH643))</f>
        <v/>
      </c>
      <c r="L641" s="2" t="str">
        <f>IF(COUNT($A641)=0,"",IF(K641="3E","3E",IF(K641="","I",LOOKUP(K641/M$2,{0,0.4,0.45,0.5,0.55,0.6,0.65,0.7,0.75,0.8,1},{"F","D","C","C+","B-","B","B+","A-","A","A+"}))))</f>
        <v/>
      </c>
      <c r="M641" s="99" t="str">
        <f>IF(COUNT($A641)=0,"",IF(K641="","--",IF(K641="3E","3E",LOOKUP(K641/M$2,{0,0.4,0.45,0.5,0.55,0.6,0.65,0.7,0.75,0.8,1},{0,2,2.25,2.5,2.75,3,3.25,3.5,3.75,4}))))</f>
        <v/>
      </c>
      <c r="N641" s="5" t="str">
        <f>IF(COUNT($A641)=0,"",IF($A641&lt;&gt;DR!$B643,"ERR",DR!AP643))</f>
        <v/>
      </c>
      <c r="O641" s="2" t="str">
        <f>IF(COUNT($A641)=0,"",IF(N641="3E","3E",IF(N641="","I",LOOKUP(N641/P$2,{0,0.4,0.45,0.5,0.55,0.6,0.65,0.7,0.75,0.8,1},{"F","D","C","C+","B-","B","B+","A-","A","A+"}))))</f>
        <v/>
      </c>
      <c r="P641" s="99" t="str">
        <f>IF(COUNT($A641)=0,"",IF(N641="","--",IF(N641="3E","3E",LOOKUP(N641/P$2,{0,0.4,0.45,0.5,0.55,0.6,0.65,0.7,0.75,0.8,1},{0,2,2.25,2.5,2.75,3,3.25,3.5,3.75,4}))))</f>
        <v/>
      </c>
      <c r="Q641" s="5" t="str">
        <f>IF(COUNT($A641)=0,"",IF($A641&lt;&gt;DR!$B643,"ERR",DR!AX643))</f>
        <v/>
      </c>
      <c r="R641" s="2" t="str">
        <f>IF(COUNT($A641)=0,"",IF(Q641="3E","3E",IF(Q641="","I",LOOKUP(Q641/S$2,{0,0.4,0.45,0.5,0.55,0.6,0.65,0.7,0.75,0.8,1},{"F","D","C","C+","B-","B","B+","A-","A","A+"}))))</f>
        <v/>
      </c>
      <c r="S641" s="99" t="str">
        <f>IF(COUNT($A641)=0,"",IF(Q641="","--",IF(Q641="3E","3E",LOOKUP(Q641/S$2,{0,0.4,0.45,0.5,0.55,0.6,0.65,0.7,0.75,0.8,1},{0,2,2.25,2.5,2.75,3,3.25,3.5,3.75,4}))))</f>
        <v/>
      </c>
      <c r="T641" s="5" t="str">
        <f>IF(OR(COUNT($A641)=0,DR!BZ643=""),"",IF($A641&lt;&gt;DR!$B643,"ERR",DR!BZ643))</f>
        <v/>
      </c>
      <c r="U641" s="2" t="str">
        <f>IF(COUNT($A641)=0,"",IF(T641="3E","3E",IF(T641="","I",LOOKUP(T641/V$2,{0,0.4,0.45,0.5,0.55,0.6,0.65,0.7,0.75,0.8,1},{"F","D","C","C+","B-","B","B+","A-","A","A+"}))))</f>
        <v/>
      </c>
      <c r="V641" s="99" t="str">
        <f>IF(COUNT($A641)=0,"",IF(T641="","--",IF(T641="3E","3E",LOOKUP(T641/V$2,{0,0.4,0.45,0.5,0.55,0.6,0.65,0.7,0.75,0.8,1},{0,2,2.25,2.5,2.75,3,3.25,3.5,3.75,4}))))</f>
        <v/>
      </c>
      <c r="W641" s="5" t="str">
        <f>IF(COUNT($A641)=0,"",IF($A641&lt;&gt;DR!$B643,"ERR",IF(DR!$A643="IM",DR!CL643,DR!CK643)))</f>
        <v/>
      </c>
      <c r="X641" s="2" t="str">
        <f>IF(COUNT($A641)=0,"",IF(W641="3E","3E",IF(W641="","I",LOOKUP(W641/Y$2,{0,0.4,0.45,0.5,0.55,0.6,0.65,0.7,0.75,0.8,1},{"F","D","C","C+","B-","B","B+","A-","A","A+"}))))</f>
        <v/>
      </c>
      <c r="Y641" s="99" t="str">
        <f>IF(COUNT($A641)=0,"",IF(W641="","--",IF(W641="3E","3E",LOOKUP(W641/Y$2,{0,0.4,0.45,0.5,0.55,0.6,0.65,0.7,0.75,0.8,1},{0,2,2.25,2.5,2.75,3,3.25,3.5,3.75,4}))))</f>
        <v/>
      </c>
      <c r="Z641" s="5" t="str">
        <f>IF(COUNT($A641)=0,"",IF($A641&lt;&gt;DR!$B643,"ERR",DR!BF643))</f>
        <v/>
      </c>
      <c r="AA641" s="2" t="str">
        <f>IF(COUNT($A641)=0,"",IF(Z641="3E","3E",IF(Z641="","I",LOOKUP(Z641/AB$2,{0,0.4,0.45,0.5,0.55,0.6,0.65,0.7,0.75,0.8,1},{"F","D","C","C+","B-","B","B+","A-","A","A+"}))))</f>
        <v/>
      </c>
      <c r="AB641" s="99" t="str">
        <f>IF(COUNT($A641)=0,"",IF(Z641="","--",IF(Z641="3E","3E",LOOKUP(Z641/AB$2,{0,0.4,0.45,0.5,0.55,0.6,0.65,0.7,0.75,0.8,1},{0,2,2.25,2.5,2.75,3,3.25,3.5,3.75,4}))))</f>
        <v/>
      </c>
      <c r="AC641" s="5" t="str">
        <f>IF(COUNT($A641)=0,"",IF($A641&lt;&gt;DR!$B643,"ERR",DR!BG643))</f>
        <v/>
      </c>
      <c r="AD641" s="2" t="str">
        <f>IF(COUNT($A641)=0,"",IF(AC641="3E","3E",IF(AC641="","I",LOOKUP(AC641/AE$2,{0,0.4,0.45,0.5,0.55,0.6,0.65,0.7,0.75,0.8,1},{"F","D","C","C+","B-","B","B+","A-","A","A+"}))))</f>
        <v/>
      </c>
      <c r="AE641" s="99" t="str">
        <f>IF(COUNT($A641)=0,"",IF(AC641="","--",IF(AC641="3E","3E",LOOKUP(AC641/AE$2,{0,0.4,0.45,0.5,0.55,0.6,0.65,0.7,0.75,0.8,1},{0,2,2.25,2.5,2.75,3,3.25,3.5,3.75,4}))))</f>
        <v/>
      </c>
      <c r="AF641" s="5" t="str">
        <f>IF(COUNT($A641)=0,"",IF($A641&lt;&gt;DR!$B643,"ERR",DR!BQ643))</f>
        <v/>
      </c>
      <c r="AG641" s="2" t="str">
        <f>IF(COUNT($A641)=0,"",IF(AF641="3E","3E",IF(AF641="","I",LOOKUP(AF641/AH$2,{0,0.4,0.45,0.5,0.55,0.6,0.65,0.7,0.75,0.8,1},{"F","D","C","C+","B-","B","B+","A-","A","A+"}))))</f>
        <v/>
      </c>
      <c r="AH641" s="99" t="str">
        <f>IF(COUNT($A641)=0,"",IF(AF641="","--",IF(AF641="3E","3E",LOOKUP(AF641/AH$2,{0,0.4,0.45,0.5,0.55,0.6,0.65,0.7,0.75,0.8,1},{0,2,2.25,2.5,2.75,3,3.25,3.5,3.75,4}))))</f>
        <v/>
      </c>
      <c r="AI641" s="5" t="str">
        <f>IF(COUNT($A641)=0,"",IF($A641&lt;&gt;DR!$B643,"ERR",DR!BY643))</f>
        <v/>
      </c>
      <c r="AJ641" s="2" t="str">
        <f>IF(COUNT($A641)=0,"",IF(AI641="3E","3E",IF(AI641="","I",LOOKUP(AI641/AK$2,{0,0.4,0.45,0.5,0.55,0.6,0.65,0.7,0.75,0.8,1},{"F","D","C","C+","B-","B","B+","A-","A","A+"}))))</f>
        <v/>
      </c>
      <c r="AK641" s="103" t="str">
        <f>IF(COUNT($A641)=0,"",IF(AI641="","--",IF(AI641="3E","3E",LOOKUP(AI641/AK$2,{0,0.4,0.45,0.5,0.55,0.6,0.65,0.7,0.75,0.8,1},{0,2,2.25,2.5,2.75,3,3.25,3.5,3.75,4}))))</f>
        <v/>
      </c>
      <c r="AL641" s="94" t="str">
        <f>IFERROR(IF(COUNT($A641)=0,"",IF(COUNT(W641)=0,"--",IF(COUNTIF(B641:AK641,"3E")&gt;0,"3E",SUM(IF(D641&gt;=2,D641*$D$3),IF(G641&gt;=2,G641*$G$3),IF(J641&gt;=2,J641*$J$3),IF(M641&gt;=2,M641*$M$3),IF(P641&gt;=2,P641*$P$3),IF(S641&gt;=2,S641*$S$3),IF(V641&gt;=2,V641*$V$3),IF(Y641&gt;=2,Y641*$Y$3),IF(AB641&gt;=2,AB641*$AB$3),IF(AE641&gt;=2,AE641*$AE$3),IF(AH641&gt;=2,AH641*$AH$3),IF(AK641&gt;=2,AK641*$AK$3))))),"")</f>
        <v/>
      </c>
      <c r="AM641" s="4" t="str">
        <f>IF(COUNT($A641)=0,"",IF(COUNT(W641)=0,"--",IF(COUNTIF(B641:Y641,"3E")&gt;0,"3E",TRUNC(SUM(IF(N(D641)&gt;=2,D$3*D641,0),IF(N(G641)&gt;=2,G$3*G641,0),IF(N(J641)&gt;=2,J$3*J641,0),IF(N(M641)&gt;=2,M$3*M641,0),IF(N(P641)&gt;=2,P$3*P641,0),IF(N(S641)&gt;=2,S$3*S641,0),IF(N(AB641)&gt;=2,AB$3*AB641,0),IF(N(AE641)&gt;=2,AE$3*AE641,0),IF(N(AH641)&gt;=2,AH$3*AH641,0),IF(N(V641)&gt;=2,V$3*V641,0),IF(N(Y641)&gt;=2,Y$3*Y641,0))/TCP,3))))</f>
        <v/>
      </c>
      <c r="AN641" s="2" t="str">
        <f>IFERROR(IF(COUNT($A641)=0,"",IF(COUNT(W641)=0,"--",IF(COUNTIF(B641:AK641,"3E")&gt;0,"3E",SUM(IF(D641&gt;=2,$D$3),IF(G641&gt;=2,$G$3),IF(J641&gt;=2,$J$3),IF(M641&gt;=2,$M$3),IF(P641&gt;=2,$P$3),IF(S641&gt;=2,$S$3),IF(V641&gt;=2,$V$3),IF(Y641&gt;=2,$Y$3),IF(AB641&gt;=2,$AB$3),IF(AE641&gt;=2,$AE$3),IF(AH641&gt;=2,$AH$3),IF(AK641&gt;=2,$AK$3))))),"")</f>
        <v/>
      </c>
      <c r="AO641" s="2" t="str">
        <f>IF(AM641="3E","3E",IF(COUNT($A641)=0,"",IF(COUNT(AK641)=0,"I",LOOKUP(AM641,{0,2,2.25,2.5,2.75,3,3.25,3.5,3.75,4},{"F","D","C","C+","B-","B","B+","A-","A","A+"}))))</f>
        <v/>
      </c>
      <c r="AP641" s="2" t="str">
        <f>IF(AM641="3E","3E",IF(OR(COUNT($A641)=0,COUNT(W641)=0),"",IF(AND(Y641&gt;=2,AM641&gt;=2,AN641&gt;=28),"PASS","FAIL")))</f>
        <v/>
      </c>
      <c r="AQ641" s="2" t="str">
        <f>IF(COUNT($A641)=0,"",IF(AP641="3E","3E",IF(AP641="PASS",CONCATENATE(IF(N(D641)&lt;2,"411F,",""),IF(N(G641)&lt;2,"412F,",""),IF(N(J641)&lt;2,"413F,",""),IF(N(M641)&lt;2,"421F,",""),IF(N(P641)&lt;2,"422F,",""),IF(N(S641)&lt;2,"423F,",""),IF(N(AB641)&lt;2,"431F,",""),IF(N(AE641)&lt;2,"432F,",""),IF(N(AH641)&lt;2,"433F,","")),"")))</f>
        <v/>
      </c>
      <c r="AR641" s="6" t="str">
        <f t="shared" si="10"/>
        <v/>
      </c>
    </row>
    <row r="642" spans="1:44" ht="18.95" customHeight="1" x14ac:dyDescent="0.25">
      <c r="A642" s="93" t="str">
        <f>IF(DR!$B644="","",DR!$B644)</f>
        <v/>
      </c>
      <c r="B642" s="5" t="str">
        <f>IF(COUNT($A642)=0,"",IF($A642&lt;&gt;DR!$B644,"ERR",DR!J644))</f>
        <v/>
      </c>
      <c r="C642" s="2" t="str">
        <f>IF(COUNT($A642)=0,"",IF(B642="3E","3E",IF(B642="","I",LOOKUP(B642/D$2,{0,0.4,0.45,0.5,0.55,0.6,0.65,0.7,0.75,0.8,1},{"F","D","C","C+","B-","B","B+","A-","A","A+"}))))</f>
        <v/>
      </c>
      <c r="D642" s="99" t="str">
        <f>IF(COUNT($A642)=0,"",IF(B642="","--",IF(B642="3E","3E",LOOKUP(B642/D$2,{0,0.4,0.45,0.5,0.55,0.6,0.65,0.7,0.75,0.8,1},{0,2,2.25,2.5,2.75,3,3.25,3.5,3.75,4}))))</f>
        <v/>
      </c>
      <c r="E642" s="5" t="str">
        <f>IF(COUNT($A642)=0,"",IF($A642&lt;&gt;DR!$B644,"ERR",DR!R644))</f>
        <v/>
      </c>
      <c r="F642" s="2" t="str">
        <f>IF(COUNT($A642)=0,"",IF(E642="3E","3E",IF(E642="","I",LOOKUP(E642/G$2,{0,0.4,0.45,0.5,0.55,0.6,0.65,0.7,0.75,0.8,1},{"F","D","C","C+","B-","B","B+","A-","A","A+"}))))</f>
        <v/>
      </c>
      <c r="G642" s="99" t="str">
        <f>IF(COUNT($A642)=0,"",IF(E642="","--",IF(E642="3E","3E",LOOKUP(E642/G$2,{0,0.4,0.45,0.5,0.55,0.6,0.65,0.7,0.75,0.8,1},{0,2,2.25,2.5,2.75,3,3.25,3.5,3.75,4}))))</f>
        <v/>
      </c>
      <c r="H642" s="5" t="str">
        <f>IF(COUNT($A642)=0,"",IF($A642&lt;&gt;DR!$B644,"ERR",DR!Z644))</f>
        <v/>
      </c>
      <c r="I642" s="2" t="str">
        <f>IF(COUNT($A642)=0,"",IF(H642="3E","3E",IF(H642="","I",LOOKUP(H642/J$2,{0,0.4,0.45,0.5,0.55,0.6,0.65,0.7,0.75,0.8,1},{"F","D","C","C+","B-","B","B+","A-","A","A+"}))))</f>
        <v/>
      </c>
      <c r="J642" s="99" t="str">
        <f>IF(COUNT($A642)=0,"",IF(H642="","--",IF(H642="3E","3E",LOOKUP(H642/J$2,{0,0.4,0.45,0.5,0.55,0.6,0.65,0.7,0.75,0.8,1},{0,2,2.25,2.5,2.75,3,3.25,3.5,3.75,4}))))</f>
        <v/>
      </c>
      <c r="K642" s="5" t="str">
        <f>IF(COUNT($A642)=0,"",IF($A642&lt;&gt;DR!$B644,"ERR",DR!AH644))</f>
        <v/>
      </c>
      <c r="L642" s="2" t="str">
        <f>IF(COUNT($A642)=0,"",IF(K642="3E","3E",IF(K642="","I",LOOKUP(K642/M$2,{0,0.4,0.45,0.5,0.55,0.6,0.65,0.7,0.75,0.8,1},{"F","D","C","C+","B-","B","B+","A-","A","A+"}))))</f>
        <v/>
      </c>
      <c r="M642" s="99" t="str">
        <f>IF(COUNT($A642)=0,"",IF(K642="","--",IF(K642="3E","3E",LOOKUP(K642/M$2,{0,0.4,0.45,0.5,0.55,0.6,0.65,0.7,0.75,0.8,1},{0,2,2.25,2.5,2.75,3,3.25,3.5,3.75,4}))))</f>
        <v/>
      </c>
      <c r="N642" s="5" t="str">
        <f>IF(COUNT($A642)=0,"",IF($A642&lt;&gt;DR!$B644,"ERR",DR!AP644))</f>
        <v/>
      </c>
      <c r="O642" s="2" t="str">
        <f>IF(COUNT($A642)=0,"",IF(N642="3E","3E",IF(N642="","I",LOOKUP(N642/P$2,{0,0.4,0.45,0.5,0.55,0.6,0.65,0.7,0.75,0.8,1},{"F","D","C","C+","B-","B","B+","A-","A","A+"}))))</f>
        <v/>
      </c>
      <c r="P642" s="99" t="str">
        <f>IF(COUNT($A642)=0,"",IF(N642="","--",IF(N642="3E","3E",LOOKUP(N642/P$2,{0,0.4,0.45,0.5,0.55,0.6,0.65,0.7,0.75,0.8,1},{0,2,2.25,2.5,2.75,3,3.25,3.5,3.75,4}))))</f>
        <v/>
      </c>
      <c r="Q642" s="5" t="str">
        <f>IF(COUNT($A642)=0,"",IF($A642&lt;&gt;DR!$B644,"ERR",DR!AX644))</f>
        <v/>
      </c>
      <c r="R642" s="2" t="str">
        <f>IF(COUNT($A642)=0,"",IF(Q642="3E","3E",IF(Q642="","I",LOOKUP(Q642/S$2,{0,0.4,0.45,0.5,0.55,0.6,0.65,0.7,0.75,0.8,1},{"F","D","C","C+","B-","B","B+","A-","A","A+"}))))</f>
        <v/>
      </c>
      <c r="S642" s="99" t="str">
        <f>IF(COUNT($A642)=0,"",IF(Q642="","--",IF(Q642="3E","3E",LOOKUP(Q642/S$2,{0,0.4,0.45,0.5,0.55,0.6,0.65,0.7,0.75,0.8,1},{0,2,2.25,2.5,2.75,3,3.25,3.5,3.75,4}))))</f>
        <v/>
      </c>
      <c r="T642" s="5" t="str">
        <f>IF(OR(COUNT($A642)=0,DR!BZ644=""),"",IF($A642&lt;&gt;DR!$B644,"ERR",DR!BZ644))</f>
        <v/>
      </c>
      <c r="U642" s="2" t="str">
        <f>IF(COUNT($A642)=0,"",IF(T642="3E","3E",IF(T642="","I",LOOKUP(T642/V$2,{0,0.4,0.45,0.5,0.55,0.6,0.65,0.7,0.75,0.8,1},{"F","D","C","C+","B-","B","B+","A-","A","A+"}))))</f>
        <v/>
      </c>
      <c r="V642" s="99" t="str">
        <f>IF(COUNT($A642)=0,"",IF(T642="","--",IF(T642="3E","3E",LOOKUP(T642/V$2,{0,0.4,0.45,0.5,0.55,0.6,0.65,0.7,0.75,0.8,1},{0,2,2.25,2.5,2.75,3,3.25,3.5,3.75,4}))))</f>
        <v/>
      </c>
      <c r="W642" s="5" t="str">
        <f>IF(COUNT($A642)=0,"",IF($A642&lt;&gt;DR!$B644,"ERR",IF(DR!$A644="IM",DR!CL644,DR!CK644)))</f>
        <v/>
      </c>
      <c r="X642" s="2" t="str">
        <f>IF(COUNT($A642)=0,"",IF(W642="3E","3E",IF(W642="","I",LOOKUP(W642/Y$2,{0,0.4,0.45,0.5,0.55,0.6,0.65,0.7,0.75,0.8,1},{"F","D","C","C+","B-","B","B+","A-","A","A+"}))))</f>
        <v/>
      </c>
      <c r="Y642" s="99" t="str">
        <f>IF(COUNT($A642)=0,"",IF(W642="","--",IF(W642="3E","3E",LOOKUP(W642/Y$2,{0,0.4,0.45,0.5,0.55,0.6,0.65,0.7,0.75,0.8,1},{0,2,2.25,2.5,2.75,3,3.25,3.5,3.75,4}))))</f>
        <v/>
      </c>
      <c r="Z642" s="5" t="str">
        <f>IF(COUNT($A642)=0,"",IF($A642&lt;&gt;DR!$B644,"ERR",DR!BF644))</f>
        <v/>
      </c>
      <c r="AA642" s="2" t="str">
        <f>IF(COUNT($A642)=0,"",IF(Z642="3E","3E",IF(Z642="","I",LOOKUP(Z642/AB$2,{0,0.4,0.45,0.5,0.55,0.6,0.65,0.7,0.75,0.8,1},{"F","D","C","C+","B-","B","B+","A-","A","A+"}))))</f>
        <v/>
      </c>
      <c r="AB642" s="99" t="str">
        <f>IF(COUNT($A642)=0,"",IF(Z642="","--",IF(Z642="3E","3E",LOOKUP(Z642/AB$2,{0,0.4,0.45,0.5,0.55,0.6,0.65,0.7,0.75,0.8,1},{0,2,2.25,2.5,2.75,3,3.25,3.5,3.75,4}))))</f>
        <v/>
      </c>
      <c r="AC642" s="5" t="str">
        <f>IF(COUNT($A642)=0,"",IF($A642&lt;&gt;DR!$B644,"ERR",DR!BG644))</f>
        <v/>
      </c>
      <c r="AD642" s="2" t="str">
        <f>IF(COUNT($A642)=0,"",IF(AC642="3E","3E",IF(AC642="","I",LOOKUP(AC642/AE$2,{0,0.4,0.45,0.5,0.55,0.6,0.65,0.7,0.75,0.8,1},{"F","D","C","C+","B-","B","B+","A-","A","A+"}))))</f>
        <v/>
      </c>
      <c r="AE642" s="99" t="str">
        <f>IF(COUNT($A642)=0,"",IF(AC642="","--",IF(AC642="3E","3E",LOOKUP(AC642/AE$2,{0,0.4,0.45,0.5,0.55,0.6,0.65,0.7,0.75,0.8,1},{0,2,2.25,2.5,2.75,3,3.25,3.5,3.75,4}))))</f>
        <v/>
      </c>
      <c r="AF642" s="5" t="str">
        <f>IF(COUNT($A642)=0,"",IF($A642&lt;&gt;DR!$B644,"ERR",DR!BQ644))</f>
        <v/>
      </c>
      <c r="AG642" s="2" t="str">
        <f>IF(COUNT($A642)=0,"",IF(AF642="3E","3E",IF(AF642="","I",LOOKUP(AF642/AH$2,{0,0.4,0.45,0.5,0.55,0.6,0.65,0.7,0.75,0.8,1},{"F","D","C","C+","B-","B","B+","A-","A","A+"}))))</f>
        <v/>
      </c>
      <c r="AH642" s="99" t="str">
        <f>IF(COUNT($A642)=0,"",IF(AF642="","--",IF(AF642="3E","3E",LOOKUP(AF642/AH$2,{0,0.4,0.45,0.5,0.55,0.6,0.65,0.7,0.75,0.8,1},{0,2,2.25,2.5,2.75,3,3.25,3.5,3.75,4}))))</f>
        <v/>
      </c>
      <c r="AI642" s="5" t="str">
        <f>IF(COUNT($A642)=0,"",IF($A642&lt;&gt;DR!$B644,"ERR",DR!BY644))</f>
        <v/>
      </c>
      <c r="AJ642" s="2" t="str">
        <f>IF(COUNT($A642)=0,"",IF(AI642="3E","3E",IF(AI642="","I",LOOKUP(AI642/AK$2,{0,0.4,0.45,0.5,0.55,0.6,0.65,0.7,0.75,0.8,1},{"F","D","C","C+","B-","B","B+","A-","A","A+"}))))</f>
        <v/>
      </c>
      <c r="AK642" s="103" t="str">
        <f>IF(COUNT($A642)=0,"",IF(AI642="","--",IF(AI642="3E","3E",LOOKUP(AI642/AK$2,{0,0.4,0.45,0.5,0.55,0.6,0.65,0.7,0.75,0.8,1},{0,2,2.25,2.5,2.75,3,3.25,3.5,3.75,4}))))</f>
        <v/>
      </c>
      <c r="AL642" s="94" t="str">
        <f>IFERROR(IF(COUNT($A642)=0,"",IF(COUNT(W642)=0,"--",IF(COUNTIF(B642:AK642,"3E")&gt;0,"3E",SUM(IF(D642&gt;=2,D642*$D$3),IF(G642&gt;=2,G642*$G$3),IF(J642&gt;=2,J642*$J$3),IF(M642&gt;=2,M642*$M$3),IF(P642&gt;=2,P642*$P$3),IF(S642&gt;=2,S642*$S$3),IF(V642&gt;=2,V642*$V$3),IF(Y642&gt;=2,Y642*$Y$3),IF(AB642&gt;=2,AB642*$AB$3),IF(AE642&gt;=2,AE642*$AE$3),IF(AH642&gt;=2,AH642*$AH$3),IF(AK642&gt;=2,AK642*$AK$3))))),"")</f>
        <v/>
      </c>
      <c r="AM642" s="4" t="str">
        <f>IF(COUNT($A642)=0,"",IF(COUNT(W642)=0,"--",IF(COUNTIF(B642:Y642,"3E")&gt;0,"3E",TRUNC(SUM(IF(N(D642)&gt;=2,D$3*D642,0),IF(N(G642)&gt;=2,G$3*G642,0),IF(N(J642)&gt;=2,J$3*J642,0),IF(N(M642)&gt;=2,M$3*M642,0),IF(N(P642)&gt;=2,P$3*P642,0),IF(N(S642)&gt;=2,S$3*S642,0),IF(N(AB642)&gt;=2,AB$3*AB642,0),IF(N(AE642)&gt;=2,AE$3*AE642,0),IF(N(AH642)&gt;=2,AH$3*AH642,0),IF(N(V642)&gt;=2,V$3*V642,0),IF(N(Y642)&gt;=2,Y$3*Y642,0))/TCP,3))))</f>
        <v/>
      </c>
      <c r="AN642" s="2" t="str">
        <f>IFERROR(IF(COUNT($A642)=0,"",IF(COUNT(W642)=0,"--",IF(COUNTIF(B642:AK642,"3E")&gt;0,"3E",SUM(IF(D642&gt;=2,$D$3),IF(G642&gt;=2,$G$3),IF(J642&gt;=2,$J$3),IF(M642&gt;=2,$M$3),IF(P642&gt;=2,$P$3),IF(S642&gt;=2,$S$3),IF(V642&gt;=2,$V$3),IF(Y642&gt;=2,$Y$3),IF(AB642&gt;=2,$AB$3),IF(AE642&gt;=2,$AE$3),IF(AH642&gt;=2,$AH$3),IF(AK642&gt;=2,$AK$3))))),"")</f>
        <v/>
      </c>
      <c r="AO642" s="2" t="str">
        <f>IF(AM642="3E","3E",IF(COUNT($A642)=0,"",IF(COUNT(AK642)=0,"I",LOOKUP(AM642,{0,2,2.25,2.5,2.75,3,3.25,3.5,3.75,4},{"F","D","C","C+","B-","B","B+","A-","A","A+"}))))</f>
        <v/>
      </c>
      <c r="AP642" s="2" t="str">
        <f>IF(AM642="3E","3E",IF(OR(COUNT($A642)=0,COUNT(W642)=0),"",IF(AND(Y642&gt;=2,AM642&gt;=2,AN642&gt;=28),"PASS","FAIL")))</f>
        <v/>
      </c>
      <c r="AQ642" s="2" t="str">
        <f>IF(COUNT($A642)=0,"",IF(AP642="3E","3E",IF(AP642="PASS",CONCATENATE(IF(N(D642)&lt;2,"411F,",""),IF(N(G642)&lt;2,"412F,",""),IF(N(J642)&lt;2,"413F,",""),IF(N(M642)&lt;2,"421F,",""),IF(N(P642)&lt;2,"422F,",""),IF(N(S642)&lt;2,"423F,",""),IF(N(AB642)&lt;2,"431F,",""),IF(N(AE642)&lt;2,"432F,",""),IF(N(AH642)&lt;2,"433F,","")),"")))</f>
        <v/>
      </c>
      <c r="AR642" s="6" t="str">
        <f t="shared" si="10"/>
        <v/>
      </c>
    </row>
    <row r="643" spans="1:44" ht="18.95" customHeight="1" x14ac:dyDescent="0.25">
      <c r="A643" s="93" t="str">
        <f>IF(DR!$B645="","",DR!$B645)</f>
        <v/>
      </c>
      <c r="B643" s="5" t="str">
        <f>IF(COUNT($A643)=0,"",IF($A643&lt;&gt;DR!$B645,"ERR",DR!J645))</f>
        <v/>
      </c>
      <c r="C643" s="2" t="str">
        <f>IF(COUNT($A643)=0,"",IF(B643="3E","3E",IF(B643="","I",LOOKUP(B643/D$2,{0,0.4,0.45,0.5,0.55,0.6,0.65,0.7,0.75,0.8,1},{"F","D","C","C+","B-","B","B+","A-","A","A+"}))))</f>
        <v/>
      </c>
      <c r="D643" s="99" t="str">
        <f>IF(COUNT($A643)=0,"",IF(B643="","--",IF(B643="3E","3E",LOOKUP(B643/D$2,{0,0.4,0.45,0.5,0.55,0.6,0.65,0.7,0.75,0.8,1},{0,2,2.25,2.5,2.75,3,3.25,3.5,3.75,4}))))</f>
        <v/>
      </c>
      <c r="E643" s="5" t="str">
        <f>IF(COUNT($A643)=0,"",IF($A643&lt;&gt;DR!$B645,"ERR",DR!R645))</f>
        <v/>
      </c>
      <c r="F643" s="2" t="str">
        <f>IF(COUNT($A643)=0,"",IF(E643="3E","3E",IF(E643="","I",LOOKUP(E643/G$2,{0,0.4,0.45,0.5,0.55,0.6,0.65,0.7,0.75,0.8,1},{"F","D","C","C+","B-","B","B+","A-","A","A+"}))))</f>
        <v/>
      </c>
      <c r="G643" s="99" t="str">
        <f>IF(COUNT($A643)=0,"",IF(E643="","--",IF(E643="3E","3E",LOOKUP(E643/G$2,{0,0.4,0.45,0.5,0.55,0.6,0.65,0.7,0.75,0.8,1},{0,2,2.25,2.5,2.75,3,3.25,3.5,3.75,4}))))</f>
        <v/>
      </c>
      <c r="H643" s="5" t="str">
        <f>IF(COUNT($A643)=0,"",IF($A643&lt;&gt;DR!$B645,"ERR",DR!Z645))</f>
        <v/>
      </c>
      <c r="I643" s="2" t="str">
        <f>IF(COUNT($A643)=0,"",IF(H643="3E","3E",IF(H643="","I",LOOKUP(H643/J$2,{0,0.4,0.45,0.5,0.55,0.6,0.65,0.7,0.75,0.8,1},{"F","D","C","C+","B-","B","B+","A-","A","A+"}))))</f>
        <v/>
      </c>
      <c r="J643" s="99" t="str">
        <f>IF(COUNT($A643)=0,"",IF(H643="","--",IF(H643="3E","3E",LOOKUP(H643/J$2,{0,0.4,0.45,0.5,0.55,0.6,0.65,0.7,0.75,0.8,1},{0,2,2.25,2.5,2.75,3,3.25,3.5,3.75,4}))))</f>
        <v/>
      </c>
      <c r="K643" s="5" t="str">
        <f>IF(COUNT($A643)=0,"",IF($A643&lt;&gt;DR!$B645,"ERR",DR!AH645))</f>
        <v/>
      </c>
      <c r="L643" s="2" t="str">
        <f>IF(COUNT($A643)=0,"",IF(K643="3E","3E",IF(K643="","I",LOOKUP(K643/M$2,{0,0.4,0.45,0.5,0.55,0.6,0.65,0.7,0.75,0.8,1},{"F","D","C","C+","B-","B","B+","A-","A","A+"}))))</f>
        <v/>
      </c>
      <c r="M643" s="99" t="str">
        <f>IF(COUNT($A643)=0,"",IF(K643="","--",IF(K643="3E","3E",LOOKUP(K643/M$2,{0,0.4,0.45,0.5,0.55,0.6,0.65,0.7,0.75,0.8,1},{0,2,2.25,2.5,2.75,3,3.25,3.5,3.75,4}))))</f>
        <v/>
      </c>
      <c r="N643" s="5" t="str">
        <f>IF(COUNT($A643)=0,"",IF($A643&lt;&gt;DR!$B645,"ERR",DR!AP645))</f>
        <v/>
      </c>
      <c r="O643" s="2" t="str">
        <f>IF(COUNT($A643)=0,"",IF(N643="3E","3E",IF(N643="","I",LOOKUP(N643/P$2,{0,0.4,0.45,0.5,0.55,0.6,0.65,0.7,0.75,0.8,1},{"F","D","C","C+","B-","B","B+","A-","A","A+"}))))</f>
        <v/>
      </c>
      <c r="P643" s="99" t="str">
        <f>IF(COUNT($A643)=0,"",IF(N643="","--",IF(N643="3E","3E",LOOKUP(N643/P$2,{0,0.4,0.45,0.5,0.55,0.6,0.65,0.7,0.75,0.8,1},{0,2,2.25,2.5,2.75,3,3.25,3.5,3.75,4}))))</f>
        <v/>
      </c>
      <c r="Q643" s="5" t="str">
        <f>IF(COUNT($A643)=0,"",IF($A643&lt;&gt;DR!$B645,"ERR",DR!AX645))</f>
        <v/>
      </c>
      <c r="R643" s="2" t="str">
        <f>IF(COUNT($A643)=0,"",IF(Q643="3E","3E",IF(Q643="","I",LOOKUP(Q643/S$2,{0,0.4,0.45,0.5,0.55,0.6,0.65,0.7,0.75,0.8,1},{"F","D","C","C+","B-","B","B+","A-","A","A+"}))))</f>
        <v/>
      </c>
      <c r="S643" s="99" t="str">
        <f>IF(COUNT($A643)=0,"",IF(Q643="","--",IF(Q643="3E","3E",LOOKUP(Q643/S$2,{0,0.4,0.45,0.5,0.55,0.6,0.65,0.7,0.75,0.8,1},{0,2,2.25,2.5,2.75,3,3.25,3.5,3.75,4}))))</f>
        <v/>
      </c>
      <c r="T643" s="5" t="str">
        <f>IF(OR(COUNT($A643)=0,DR!BZ645=""),"",IF($A643&lt;&gt;DR!$B645,"ERR",DR!BZ645))</f>
        <v/>
      </c>
      <c r="U643" s="2" t="str">
        <f>IF(COUNT($A643)=0,"",IF(T643="3E","3E",IF(T643="","I",LOOKUP(T643/V$2,{0,0.4,0.45,0.5,0.55,0.6,0.65,0.7,0.75,0.8,1},{"F","D","C","C+","B-","B","B+","A-","A","A+"}))))</f>
        <v/>
      </c>
      <c r="V643" s="99" t="str">
        <f>IF(COUNT($A643)=0,"",IF(T643="","--",IF(T643="3E","3E",LOOKUP(T643/V$2,{0,0.4,0.45,0.5,0.55,0.6,0.65,0.7,0.75,0.8,1},{0,2,2.25,2.5,2.75,3,3.25,3.5,3.75,4}))))</f>
        <v/>
      </c>
      <c r="W643" s="5" t="str">
        <f>IF(COUNT($A643)=0,"",IF($A643&lt;&gt;DR!$B645,"ERR",IF(DR!$A645="IM",DR!CL645,DR!CK645)))</f>
        <v/>
      </c>
      <c r="X643" s="2" t="str">
        <f>IF(COUNT($A643)=0,"",IF(W643="3E","3E",IF(W643="","I",LOOKUP(W643/Y$2,{0,0.4,0.45,0.5,0.55,0.6,0.65,0.7,0.75,0.8,1},{"F","D","C","C+","B-","B","B+","A-","A","A+"}))))</f>
        <v/>
      </c>
      <c r="Y643" s="99" t="str">
        <f>IF(COUNT($A643)=0,"",IF(W643="","--",IF(W643="3E","3E",LOOKUP(W643/Y$2,{0,0.4,0.45,0.5,0.55,0.6,0.65,0.7,0.75,0.8,1},{0,2,2.25,2.5,2.75,3,3.25,3.5,3.75,4}))))</f>
        <v/>
      </c>
      <c r="Z643" s="5" t="str">
        <f>IF(COUNT($A643)=0,"",IF($A643&lt;&gt;DR!$B645,"ERR",DR!BF645))</f>
        <v/>
      </c>
      <c r="AA643" s="2" t="str">
        <f>IF(COUNT($A643)=0,"",IF(Z643="3E","3E",IF(Z643="","I",LOOKUP(Z643/AB$2,{0,0.4,0.45,0.5,0.55,0.6,0.65,0.7,0.75,0.8,1},{"F","D","C","C+","B-","B","B+","A-","A","A+"}))))</f>
        <v/>
      </c>
      <c r="AB643" s="99" t="str">
        <f>IF(COUNT($A643)=0,"",IF(Z643="","--",IF(Z643="3E","3E",LOOKUP(Z643/AB$2,{0,0.4,0.45,0.5,0.55,0.6,0.65,0.7,0.75,0.8,1},{0,2,2.25,2.5,2.75,3,3.25,3.5,3.75,4}))))</f>
        <v/>
      </c>
      <c r="AC643" s="5" t="str">
        <f>IF(COUNT($A643)=0,"",IF($A643&lt;&gt;DR!$B645,"ERR",DR!BG645))</f>
        <v/>
      </c>
      <c r="AD643" s="2" t="str">
        <f>IF(COUNT($A643)=0,"",IF(AC643="3E","3E",IF(AC643="","I",LOOKUP(AC643/AE$2,{0,0.4,0.45,0.5,0.55,0.6,0.65,0.7,0.75,0.8,1},{"F","D","C","C+","B-","B","B+","A-","A","A+"}))))</f>
        <v/>
      </c>
      <c r="AE643" s="99" t="str">
        <f>IF(COUNT($A643)=0,"",IF(AC643="","--",IF(AC643="3E","3E",LOOKUP(AC643/AE$2,{0,0.4,0.45,0.5,0.55,0.6,0.65,0.7,0.75,0.8,1},{0,2,2.25,2.5,2.75,3,3.25,3.5,3.75,4}))))</f>
        <v/>
      </c>
      <c r="AF643" s="5" t="str">
        <f>IF(COUNT($A643)=0,"",IF($A643&lt;&gt;DR!$B645,"ERR",DR!BQ645))</f>
        <v/>
      </c>
      <c r="AG643" s="2" t="str">
        <f>IF(COUNT($A643)=0,"",IF(AF643="3E","3E",IF(AF643="","I",LOOKUP(AF643/AH$2,{0,0.4,0.45,0.5,0.55,0.6,0.65,0.7,0.75,0.8,1},{"F","D","C","C+","B-","B","B+","A-","A","A+"}))))</f>
        <v/>
      </c>
      <c r="AH643" s="99" t="str">
        <f>IF(COUNT($A643)=0,"",IF(AF643="","--",IF(AF643="3E","3E",LOOKUP(AF643/AH$2,{0,0.4,0.45,0.5,0.55,0.6,0.65,0.7,0.75,0.8,1},{0,2,2.25,2.5,2.75,3,3.25,3.5,3.75,4}))))</f>
        <v/>
      </c>
      <c r="AI643" s="5" t="str">
        <f>IF(COUNT($A643)=0,"",IF($A643&lt;&gt;DR!$B645,"ERR",DR!BY645))</f>
        <v/>
      </c>
      <c r="AJ643" s="2" t="str">
        <f>IF(COUNT($A643)=0,"",IF(AI643="3E","3E",IF(AI643="","I",LOOKUP(AI643/AK$2,{0,0.4,0.45,0.5,0.55,0.6,0.65,0.7,0.75,0.8,1},{"F","D","C","C+","B-","B","B+","A-","A","A+"}))))</f>
        <v/>
      </c>
      <c r="AK643" s="103" t="str">
        <f>IF(COUNT($A643)=0,"",IF(AI643="","--",IF(AI643="3E","3E",LOOKUP(AI643/AK$2,{0,0.4,0.45,0.5,0.55,0.6,0.65,0.7,0.75,0.8,1},{0,2,2.25,2.5,2.75,3,3.25,3.5,3.75,4}))))</f>
        <v/>
      </c>
      <c r="AL643" s="94" t="str">
        <f>IFERROR(IF(COUNT($A643)=0,"",IF(COUNT(W643)=0,"--",IF(COUNTIF(B643:AK643,"3E")&gt;0,"3E",SUM(IF(D643&gt;=2,D643*$D$3),IF(G643&gt;=2,G643*$G$3),IF(J643&gt;=2,J643*$J$3),IF(M643&gt;=2,M643*$M$3),IF(P643&gt;=2,P643*$P$3),IF(S643&gt;=2,S643*$S$3),IF(V643&gt;=2,V643*$V$3),IF(Y643&gt;=2,Y643*$Y$3),IF(AB643&gt;=2,AB643*$AB$3),IF(AE643&gt;=2,AE643*$AE$3),IF(AH643&gt;=2,AH643*$AH$3),IF(AK643&gt;=2,AK643*$AK$3))))),"")</f>
        <v/>
      </c>
      <c r="AM643" s="4" t="str">
        <f>IF(COUNT($A643)=0,"",IF(COUNT(W643)=0,"--",IF(COUNTIF(B643:Y643,"3E")&gt;0,"3E",TRUNC(SUM(IF(N(D643)&gt;=2,D$3*D643,0),IF(N(G643)&gt;=2,G$3*G643,0),IF(N(J643)&gt;=2,J$3*J643,0),IF(N(M643)&gt;=2,M$3*M643,0),IF(N(P643)&gt;=2,P$3*P643,0),IF(N(S643)&gt;=2,S$3*S643,0),IF(N(AB643)&gt;=2,AB$3*AB643,0),IF(N(AE643)&gt;=2,AE$3*AE643,0),IF(N(AH643)&gt;=2,AH$3*AH643,0),IF(N(V643)&gt;=2,V$3*V643,0),IF(N(Y643)&gt;=2,Y$3*Y643,0))/TCP,3))))</f>
        <v/>
      </c>
      <c r="AN643" s="2" t="str">
        <f>IFERROR(IF(COUNT($A643)=0,"",IF(COUNT(W643)=0,"--",IF(COUNTIF(B643:AK643,"3E")&gt;0,"3E",SUM(IF(D643&gt;=2,$D$3),IF(G643&gt;=2,$G$3),IF(J643&gt;=2,$J$3),IF(M643&gt;=2,$M$3),IF(P643&gt;=2,$P$3),IF(S643&gt;=2,$S$3),IF(V643&gt;=2,$V$3),IF(Y643&gt;=2,$Y$3),IF(AB643&gt;=2,$AB$3),IF(AE643&gt;=2,$AE$3),IF(AH643&gt;=2,$AH$3),IF(AK643&gt;=2,$AK$3))))),"")</f>
        <v/>
      </c>
      <c r="AO643" s="2" t="str">
        <f>IF(AM643="3E","3E",IF(COUNT($A643)=0,"",IF(COUNT(AK643)=0,"I",LOOKUP(AM643,{0,2,2.25,2.5,2.75,3,3.25,3.5,3.75,4},{"F","D","C","C+","B-","B","B+","A-","A","A+"}))))</f>
        <v/>
      </c>
      <c r="AP643" s="2" t="str">
        <f>IF(AM643="3E","3E",IF(OR(COUNT($A643)=0,COUNT(W643)=0),"",IF(AND(Y643&gt;=2,AM643&gt;=2,AN643&gt;=28),"PASS","FAIL")))</f>
        <v/>
      </c>
      <c r="AQ643" s="2" t="str">
        <f>IF(COUNT($A643)=0,"",IF(AP643="3E","3E",IF(AP643="PASS",CONCATENATE(IF(N(D643)&lt;2,"411F,",""),IF(N(G643)&lt;2,"412F,",""),IF(N(J643)&lt;2,"413F,",""),IF(N(M643)&lt;2,"421F,",""),IF(N(P643)&lt;2,"422F,",""),IF(N(S643)&lt;2,"423F,",""),IF(N(AB643)&lt;2,"431F,",""),IF(N(AE643)&lt;2,"432F,",""),IF(N(AH643)&lt;2,"433F,","")),"")))</f>
        <v/>
      </c>
      <c r="AR643" s="6" t="str">
        <f t="shared" si="10"/>
        <v/>
      </c>
    </row>
    <row r="644" spans="1:44" ht="18.95" customHeight="1" x14ac:dyDescent="0.25">
      <c r="A644" s="93" t="str">
        <f>IF(DR!$B646="","",DR!$B646)</f>
        <v/>
      </c>
      <c r="B644" s="5" t="str">
        <f>IF(COUNT($A644)=0,"",IF($A644&lt;&gt;DR!$B646,"ERR",DR!J646))</f>
        <v/>
      </c>
      <c r="C644" s="2" t="str">
        <f>IF(COUNT($A644)=0,"",IF(B644="3E","3E",IF(B644="","I",LOOKUP(B644/D$2,{0,0.4,0.45,0.5,0.55,0.6,0.65,0.7,0.75,0.8,1},{"F","D","C","C+","B-","B","B+","A-","A","A+"}))))</f>
        <v/>
      </c>
      <c r="D644" s="99" t="str">
        <f>IF(COUNT($A644)=0,"",IF(B644="","--",IF(B644="3E","3E",LOOKUP(B644/D$2,{0,0.4,0.45,0.5,0.55,0.6,0.65,0.7,0.75,0.8,1},{0,2,2.25,2.5,2.75,3,3.25,3.5,3.75,4}))))</f>
        <v/>
      </c>
      <c r="E644" s="5" t="str">
        <f>IF(COUNT($A644)=0,"",IF($A644&lt;&gt;DR!$B646,"ERR",DR!R646))</f>
        <v/>
      </c>
      <c r="F644" s="2" t="str">
        <f>IF(COUNT($A644)=0,"",IF(E644="3E","3E",IF(E644="","I",LOOKUP(E644/G$2,{0,0.4,0.45,0.5,0.55,0.6,0.65,0.7,0.75,0.8,1},{"F","D","C","C+","B-","B","B+","A-","A","A+"}))))</f>
        <v/>
      </c>
      <c r="G644" s="99" t="str">
        <f>IF(COUNT($A644)=0,"",IF(E644="","--",IF(E644="3E","3E",LOOKUP(E644/G$2,{0,0.4,0.45,0.5,0.55,0.6,0.65,0.7,0.75,0.8,1},{0,2,2.25,2.5,2.75,3,3.25,3.5,3.75,4}))))</f>
        <v/>
      </c>
      <c r="H644" s="5" t="str">
        <f>IF(COUNT($A644)=0,"",IF($A644&lt;&gt;DR!$B646,"ERR",DR!Z646))</f>
        <v/>
      </c>
      <c r="I644" s="2" t="str">
        <f>IF(COUNT($A644)=0,"",IF(H644="3E","3E",IF(H644="","I",LOOKUP(H644/J$2,{0,0.4,0.45,0.5,0.55,0.6,0.65,0.7,0.75,0.8,1},{"F","D","C","C+","B-","B","B+","A-","A","A+"}))))</f>
        <v/>
      </c>
      <c r="J644" s="99" t="str">
        <f>IF(COUNT($A644)=0,"",IF(H644="","--",IF(H644="3E","3E",LOOKUP(H644/J$2,{0,0.4,0.45,0.5,0.55,0.6,0.65,0.7,0.75,0.8,1},{0,2,2.25,2.5,2.75,3,3.25,3.5,3.75,4}))))</f>
        <v/>
      </c>
      <c r="K644" s="5" t="str">
        <f>IF(COUNT($A644)=0,"",IF($A644&lt;&gt;DR!$B646,"ERR",DR!AH646))</f>
        <v/>
      </c>
      <c r="L644" s="2" t="str">
        <f>IF(COUNT($A644)=0,"",IF(K644="3E","3E",IF(K644="","I",LOOKUP(K644/M$2,{0,0.4,0.45,0.5,0.55,0.6,0.65,0.7,0.75,0.8,1},{"F","D","C","C+","B-","B","B+","A-","A","A+"}))))</f>
        <v/>
      </c>
      <c r="M644" s="99" t="str">
        <f>IF(COUNT($A644)=0,"",IF(K644="","--",IF(K644="3E","3E",LOOKUP(K644/M$2,{0,0.4,0.45,0.5,0.55,0.6,0.65,0.7,0.75,0.8,1},{0,2,2.25,2.5,2.75,3,3.25,3.5,3.75,4}))))</f>
        <v/>
      </c>
      <c r="N644" s="5" t="str">
        <f>IF(COUNT($A644)=0,"",IF($A644&lt;&gt;DR!$B646,"ERR",DR!AP646))</f>
        <v/>
      </c>
      <c r="O644" s="2" t="str">
        <f>IF(COUNT($A644)=0,"",IF(N644="3E","3E",IF(N644="","I",LOOKUP(N644/P$2,{0,0.4,0.45,0.5,0.55,0.6,0.65,0.7,0.75,0.8,1},{"F","D","C","C+","B-","B","B+","A-","A","A+"}))))</f>
        <v/>
      </c>
      <c r="P644" s="99" t="str">
        <f>IF(COUNT($A644)=0,"",IF(N644="","--",IF(N644="3E","3E",LOOKUP(N644/P$2,{0,0.4,0.45,0.5,0.55,0.6,0.65,0.7,0.75,0.8,1},{0,2,2.25,2.5,2.75,3,3.25,3.5,3.75,4}))))</f>
        <v/>
      </c>
      <c r="Q644" s="5" t="str">
        <f>IF(COUNT($A644)=0,"",IF($A644&lt;&gt;DR!$B646,"ERR",DR!AX646))</f>
        <v/>
      </c>
      <c r="R644" s="2" t="str">
        <f>IF(COUNT($A644)=0,"",IF(Q644="3E","3E",IF(Q644="","I",LOOKUP(Q644/S$2,{0,0.4,0.45,0.5,0.55,0.6,0.65,0.7,0.75,0.8,1},{"F","D","C","C+","B-","B","B+","A-","A","A+"}))))</f>
        <v/>
      </c>
      <c r="S644" s="99" t="str">
        <f>IF(COUNT($A644)=0,"",IF(Q644="","--",IF(Q644="3E","3E",LOOKUP(Q644/S$2,{0,0.4,0.45,0.5,0.55,0.6,0.65,0.7,0.75,0.8,1},{0,2,2.25,2.5,2.75,3,3.25,3.5,3.75,4}))))</f>
        <v/>
      </c>
      <c r="T644" s="5" t="str">
        <f>IF(OR(COUNT($A644)=0,DR!BZ646=""),"",IF($A644&lt;&gt;DR!$B646,"ERR",DR!BZ646))</f>
        <v/>
      </c>
      <c r="U644" s="2" t="str">
        <f>IF(COUNT($A644)=0,"",IF(T644="3E","3E",IF(T644="","I",LOOKUP(T644/V$2,{0,0.4,0.45,0.5,0.55,0.6,0.65,0.7,0.75,0.8,1},{"F","D","C","C+","B-","B","B+","A-","A","A+"}))))</f>
        <v/>
      </c>
      <c r="V644" s="99" t="str">
        <f>IF(COUNT($A644)=0,"",IF(T644="","--",IF(T644="3E","3E",LOOKUP(T644/V$2,{0,0.4,0.45,0.5,0.55,0.6,0.65,0.7,0.75,0.8,1},{0,2,2.25,2.5,2.75,3,3.25,3.5,3.75,4}))))</f>
        <v/>
      </c>
      <c r="W644" s="5" t="str">
        <f>IF(COUNT($A644)=0,"",IF($A644&lt;&gt;DR!$B646,"ERR",IF(DR!$A646="IM",DR!CL646,DR!CK646)))</f>
        <v/>
      </c>
      <c r="X644" s="2" t="str">
        <f>IF(COUNT($A644)=0,"",IF(W644="3E","3E",IF(W644="","I",LOOKUP(W644/Y$2,{0,0.4,0.45,0.5,0.55,0.6,0.65,0.7,0.75,0.8,1},{"F","D","C","C+","B-","B","B+","A-","A","A+"}))))</f>
        <v/>
      </c>
      <c r="Y644" s="99" t="str">
        <f>IF(COUNT($A644)=0,"",IF(W644="","--",IF(W644="3E","3E",LOOKUP(W644/Y$2,{0,0.4,0.45,0.5,0.55,0.6,0.65,0.7,0.75,0.8,1},{0,2,2.25,2.5,2.75,3,3.25,3.5,3.75,4}))))</f>
        <v/>
      </c>
      <c r="Z644" s="5" t="str">
        <f>IF(COUNT($A644)=0,"",IF($A644&lt;&gt;DR!$B646,"ERR",DR!BF646))</f>
        <v/>
      </c>
      <c r="AA644" s="2" t="str">
        <f>IF(COUNT($A644)=0,"",IF(Z644="3E","3E",IF(Z644="","I",LOOKUP(Z644/AB$2,{0,0.4,0.45,0.5,0.55,0.6,0.65,0.7,0.75,0.8,1},{"F","D","C","C+","B-","B","B+","A-","A","A+"}))))</f>
        <v/>
      </c>
      <c r="AB644" s="99" t="str">
        <f>IF(COUNT($A644)=0,"",IF(Z644="","--",IF(Z644="3E","3E",LOOKUP(Z644/AB$2,{0,0.4,0.45,0.5,0.55,0.6,0.65,0.7,0.75,0.8,1},{0,2,2.25,2.5,2.75,3,3.25,3.5,3.75,4}))))</f>
        <v/>
      </c>
      <c r="AC644" s="5" t="str">
        <f>IF(COUNT($A644)=0,"",IF($A644&lt;&gt;DR!$B646,"ERR",DR!BG646))</f>
        <v/>
      </c>
      <c r="AD644" s="2" t="str">
        <f>IF(COUNT($A644)=0,"",IF(AC644="3E","3E",IF(AC644="","I",LOOKUP(AC644/AE$2,{0,0.4,0.45,0.5,0.55,0.6,0.65,0.7,0.75,0.8,1},{"F","D","C","C+","B-","B","B+","A-","A","A+"}))))</f>
        <v/>
      </c>
      <c r="AE644" s="99" t="str">
        <f>IF(COUNT($A644)=0,"",IF(AC644="","--",IF(AC644="3E","3E",LOOKUP(AC644/AE$2,{0,0.4,0.45,0.5,0.55,0.6,0.65,0.7,0.75,0.8,1},{0,2,2.25,2.5,2.75,3,3.25,3.5,3.75,4}))))</f>
        <v/>
      </c>
      <c r="AF644" s="5" t="str">
        <f>IF(COUNT($A644)=0,"",IF($A644&lt;&gt;DR!$B646,"ERR",DR!BQ646))</f>
        <v/>
      </c>
      <c r="AG644" s="2" t="str">
        <f>IF(COUNT($A644)=0,"",IF(AF644="3E","3E",IF(AF644="","I",LOOKUP(AF644/AH$2,{0,0.4,0.45,0.5,0.55,0.6,0.65,0.7,0.75,0.8,1},{"F","D","C","C+","B-","B","B+","A-","A","A+"}))))</f>
        <v/>
      </c>
      <c r="AH644" s="99" t="str">
        <f>IF(COUNT($A644)=0,"",IF(AF644="","--",IF(AF644="3E","3E",LOOKUP(AF644/AH$2,{0,0.4,0.45,0.5,0.55,0.6,0.65,0.7,0.75,0.8,1},{0,2,2.25,2.5,2.75,3,3.25,3.5,3.75,4}))))</f>
        <v/>
      </c>
      <c r="AI644" s="5" t="str">
        <f>IF(COUNT($A644)=0,"",IF($A644&lt;&gt;DR!$B646,"ERR",DR!BY646))</f>
        <v/>
      </c>
      <c r="AJ644" s="2" t="str">
        <f>IF(COUNT($A644)=0,"",IF(AI644="3E","3E",IF(AI644="","I",LOOKUP(AI644/AK$2,{0,0.4,0.45,0.5,0.55,0.6,0.65,0.7,0.75,0.8,1},{"F","D","C","C+","B-","B","B+","A-","A","A+"}))))</f>
        <v/>
      </c>
      <c r="AK644" s="103" t="str">
        <f>IF(COUNT($A644)=0,"",IF(AI644="","--",IF(AI644="3E","3E",LOOKUP(AI644/AK$2,{0,0.4,0.45,0.5,0.55,0.6,0.65,0.7,0.75,0.8,1},{0,2,2.25,2.5,2.75,3,3.25,3.5,3.75,4}))))</f>
        <v/>
      </c>
      <c r="AL644" s="94" t="str">
        <f>IFERROR(IF(COUNT($A644)=0,"",IF(COUNT(W644)=0,"--",IF(COUNTIF(B644:AK644,"3E")&gt;0,"3E",SUM(IF(D644&gt;=2,D644*$D$3),IF(G644&gt;=2,G644*$G$3),IF(J644&gt;=2,J644*$J$3),IF(M644&gt;=2,M644*$M$3),IF(P644&gt;=2,P644*$P$3),IF(S644&gt;=2,S644*$S$3),IF(V644&gt;=2,V644*$V$3),IF(Y644&gt;=2,Y644*$Y$3),IF(AB644&gt;=2,AB644*$AB$3),IF(AE644&gt;=2,AE644*$AE$3),IF(AH644&gt;=2,AH644*$AH$3),IF(AK644&gt;=2,AK644*$AK$3))))),"")</f>
        <v/>
      </c>
      <c r="AM644" s="4" t="str">
        <f>IF(COUNT($A644)=0,"",IF(COUNT(W644)=0,"--",IF(COUNTIF(B644:Y644,"3E")&gt;0,"3E",TRUNC(SUM(IF(N(D644)&gt;=2,D$3*D644,0),IF(N(G644)&gt;=2,G$3*G644,0),IF(N(J644)&gt;=2,J$3*J644,0),IF(N(M644)&gt;=2,M$3*M644,0),IF(N(P644)&gt;=2,P$3*P644,0),IF(N(S644)&gt;=2,S$3*S644,0),IF(N(AB644)&gt;=2,AB$3*AB644,0),IF(N(AE644)&gt;=2,AE$3*AE644,0),IF(N(AH644)&gt;=2,AH$3*AH644,0),IF(N(V644)&gt;=2,V$3*V644,0),IF(N(Y644)&gt;=2,Y$3*Y644,0))/TCP,3))))</f>
        <v/>
      </c>
      <c r="AN644" s="2" t="str">
        <f>IFERROR(IF(COUNT($A644)=0,"",IF(COUNT(W644)=0,"--",IF(COUNTIF(B644:AK644,"3E")&gt;0,"3E",SUM(IF(D644&gt;=2,$D$3),IF(G644&gt;=2,$G$3),IF(J644&gt;=2,$J$3),IF(M644&gt;=2,$M$3),IF(P644&gt;=2,$P$3),IF(S644&gt;=2,$S$3),IF(V644&gt;=2,$V$3),IF(Y644&gt;=2,$Y$3),IF(AB644&gt;=2,$AB$3),IF(AE644&gt;=2,$AE$3),IF(AH644&gt;=2,$AH$3),IF(AK644&gt;=2,$AK$3))))),"")</f>
        <v/>
      </c>
      <c r="AO644" s="2" t="str">
        <f>IF(AM644="3E","3E",IF(COUNT($A644)=0,"",IF(COUNT(AK644)=0,"I",LOOKUP(AM644,{0,2,2.25,2.5,2.75,3,3.25,3.5,3.75,4},{"F","D","C","C+","B-","B","B+","A-","A","A+"}))))</f>
        <v/>
      </c>
      <c r="AP644" s="2" t="str">
        <f>IF(AM644="3E","3E",IF(OR(COUNT($A644)=0,COUNT(W644)=0),"",IF(AND(Y644&gt;=2,AM644&gt;=2,AN644&gt;=28),"PASS","FAIL")))</f>
        <v/>
      </c>
      <c r="AQ644" s="2" t="str">
        <f>IF(COUNT($A644)=0,"",IF(AP644="3E","3E",IF(AP644="PASS",CONCATENATE(IF(N(D644)&lt;2,"411F,",""),IF(N(G644)&lt;2,"412F,",""),IF(N(J644)&lt;2,"413F,",""),IF(N(M644)&lt;2,"421F,",""),IF(N(P644)&lt;2,"422F,",""),IF(N(S644)&lt;2,"423F,",""),IF(N(AB644)&lt;2,"431F,",""),IF(N(AE644)&lt;2,"432F,",""),IF(N(AH644)&lt;2,"433F,","")),"")))</f>
        <v/>
      </c>
      <c r="AR644" s="6" t="str">
        <f t="shared" si="10"/>
        <v/>
      </c>
    </row>
    <row r="645" spans="1:44" ht="18.95" customHeight="1" x14ac:dyDescent="0.25">
      <c r="A645" s="93" t="str">
        <f>IF(DR!$B647="","",DR!$B647)</f>
        <v/>
      </c>
      <c r="B645" s="5" t="str">
        <f>IF(COUNT($A645)=0,"",IF($A645&lt;&gt;DR!$B647,"ERR",DR!J647))</f>
        <v/>
      </c>
      <c r="C645" s="2" t="str">
        <f>IF(COUNT($A645)=0,"",IF(B645="3E","3E",IF(B645="","I",LOOKUP(B645/D$2,{0,0.4,0.45,0.5,0.55,0.6,0.65,0.7,0.75,0.8,1},{"F","D","C","C+","B-","B","B+","A-","A","A+"}))))</f>
        <v/>
      </c>
      <c r="D645" s="99" t="str">
        <f>IF(COUNT($A645)=0,"",IF(B645="","--",IF(B645="3E","3E",LOOKUP(B645/D$2,{0,0.4,0.45,0.5,0.55,0.6,0.65,0.7,0.75,0.8,1},{0,2,2.25,2.5,2.75,3,3.25,3.5,3.75,4}))))</f>
        <v/>
      </c>
      <c r="E645" s="5" t="str">
        <f>IF(COUNT($A645)=0,"",IF($A645&lt;&gt;DR!$B647,"ERR",DR!R647))</f>
        <v/>
      </c>
      <c r="F645" s="2" t="str">
        <f>IF(COUNT($A645)=0,"",IF(E645="3E","3E",IF(E645="","I",LOOKUP(E645/G$2,{0,0.4,0.45,0.5,0.55,0.6,0.65,0.7,0.75,0.8,1},{"F","D","C","C+","B-","B","B+","A-","A","A+"}))))</f>
        <v/>
      </c>
      <c r="G645" s="99" t="str">
        <f>IF(COUNT($A645)=0,"",IF(E645="","--",IF(E645="3E","3E",LOOKUP(E645/G$2,{0,0.4,0.45,0.5,0.55,0.6,0.65,0.7,0.75,0.8,1},{0,2,2.25,2.5,2.75,3,3.25,3.5,3.75,4}))))</f>
        <v/>
      </c>
      <c r="H645" s="5" t="str">
        <f>IF(COUNT($A645)=0,"",IF($A645&lt;&gt;DR!$B647,"ERR",DR!Z647))</f>
        <v/>
      </c>
      <c r="I645" s="2" t="str">
        <f>IF(COUNT($A645)=0,"",IF(H645="3E","3E",IF(H645="","I",LOOKUP(H645/J$2,{0,0.4,0.45,0.5,0.55,0.6,0.65,0.7,0.75,0.8,1},{"F","D","C","C+","B-","B","B+","A-","A","A+"}))))</f>
        <v/>
      </c>
      <c r="J645" s="99" t="str">
        <f>IF(COUNT($A645)=0,"",IF(H645="","--",IF(H645="3E","3E",LOOKUP(H645/J$2,{0,0.4,0.45,0.5,0.55,0.6,0.65,0.7,0.75,0.8,1},{0,2,2.25,2.5,2.75,3,3.25,3.5,3.75,4}))))</f>
        <v/>
      </c>
      <c r="K645" s="5" t="str">
        <f>IF(COUNT($A645)=0,"",IF($A645&lt;&gt;DR!$B647,"ERR",DR!AH647))</f>
        <v/>
      </c>
      <c r="L645" s="2" t="str">
        <f>IF(COUNT($A645)=0,"",IF(K645="3E","3E",IF(K645="","I",LOOKUP(K645/M$2,{0,0.4,0.45,0.5,0.55,0.6,0.65,0.7,0.75,0.8,1},{"F","D","C","C+","B-","B","B+","A-","A","A+"}))))</f>
        <v/>
      </c>
      <c r="M645" s="99" t="str">
        <f>IF(COUNT($A645)=0,"",IF(K645="","--",IF(K645="3E","3E",LOOKUP(K645/M$2,{0,0.4,0.45,0.5,0.55,0.6,0.65,0.7,0.75,0.8,1},{0,2,2.25,2.5,2.75,3,3.25,3.5,3.75,4}))))</f>
        <v/>
      </c>
      <c r="N645" s="5" t="str">
        <f>IF(COUNT($A645)=0,"",IF($A645&lt;&gt;DR!$B647,"ERR",DR!AP647))</f>
        <v/>
      </c>
      <c r="O645" s="2" t="str">
        <f>IF(COUNT($A645)=0,"",IF(N645="3E","3E",IF(N645="","I",LOOKUP(N645/P$2,{0,0.4,0.45,0.5,0.55,0.6,0.65,0.7,0.75,0.8,1},{"F","D","C","C+","B-","B","B+","A-","A","A+"}))))</f>
        <v/>
      </c>
      <c r="P645" s="99" t="str">
        <f>IF(COUNT($A645)=0,"",IF(N645="","--",IF(N645="3E","3E",LOOKUP(N645/P$2,{0,0.4,0.45,0.5,0.55,0.6,0.65,0.7,0.75,0.8,1},{0,2,2.25,2.5,2.75,3,3.25,3.5,3.75,4}))))</f>
        <v/>
      </c>
      <c r="Q645" s="5" t="str">
        <f>IF(COUNT($A645)=0,"",IF($A645&lt;&gt;DR!$B647,"ERR",DR!AX647))</f>
        <v/>
      </c>
      <c r="R645" s="2" t="str">
        <f>IF(COUNT($A645)=0,"",IF(Q645="3E","3E",IF(Q645="","I",LOOKUP(Q645/S$2,{0,0.4,0.45,0.5,0.55,0.6,0.65,0.7,0.75,0.8,1},{"F","D","C","C+","B-","B","B+","A-","A","A+"}))))</f>
        <v/>
      </c>
      <c r="S645" s="99" t="str">
        <f>IF(COUNT($A645)=0,"",IF(Q645="","--",IF(Q645="3E","3E",LOOKUP(Q645/S$2,{0,0.4,0.45,0.5,0.55,0.6,0.65,0.7,0.75,0.8,1},{0,2,2.25,2.5,2.75,3,3.25,3.5,3.75,4}))))</f>
        <v/>
      </c>
      <c r="T645" s="5" t="str">
        <f>IF(OR(COUNT($A645)=0,DR!BZ647=""),"",IF($A645&lt;&gt;DR!$B647,"ERR",DR!BZ647))</f>
        <v/>
      </c>
      <c r="U645" s="2" t="str">
        <f>IF(COUNT($A645)=0,"",IF(T645="3E","3E",IF(T645="","I",LOOKUP(T645/V$2,{0,0.4,0.45,0.5,0.55,0.6,0.65,0.7,0.75,0.8,1},{"F","D","C","C+","B-","B","B+","A-","A","A+"}))))</f>
        <v/>
      </c>
      <c r="V645" s="99" t="str">
        <f>IF(COUNT($A645)=0,"",IF(T645="","--",IF(T645="3E","3E",LOOKUP(T645/V$2,{0,0.4,0.45,0.5,0.55,0.6,0.65,0.7,0.75,0.8,1},{0,2,2.25,2.5,2.75,3,3.25,3.5,3.75,4}))))</f>
        <v/>
      </c>
      <c r="W645" s="5" t="str">
        <f>IF(COUNT($A645)=0,"",IF($A645&lt;&gt;DR!$B647,"ERR",IF(DR!$A647="IM",DR!CL647,DR!CK647)))</f>
        <v/>
      </c>
      <c r="X645" s="2" t="str">
        <f>IF(COUNT($A645)=0,"",IF(W645="3E","3E",IF(W645="","I",LOOKUP(W645/Y$2,{0,0.4,0.45,0.5,0.55,0.6,0.65,0.7,0.75,0.8,1},{"F","D","C","C+","B-","B","B+","A-","A","A+"}))))</f>
        <v/>
      </c>
      <c r="Y645" s="99" t="str">
        <f>IF(COUNT($A645)=0,"",IF(W645="","--",IF(W645="3E","3E",LOOKUP(W645/Y$2,{0,0.4,0.45,0.5,0.55,0.6,0.65,0.7,0.75,0.8,1},{0,2,2.25,2.5,2.75,3,3.25,3.5,3.75,4}))))</f>
        <v/>
      </c>
      <c r="Z645" s="5" t="str">
        <f>IF(COUNT($A645)=0,"",IF($A645&lt;&gt;DR!$B647,"ERR",DR!BF647))</f>
        <v/>
      </c>
      <c r="AA645" s="2" t="str">
        <f>IF(COUNT($A645)=0,"",IF(Z645="3E","3E",IF(Z645="","I",LOOKUP(Z645/AB$2,{0,0.4,0.45,0.5,0.55,0.6,0.65,0.7,0.75,0.8,1},{"F","D","C","C+","B-","B","B+","A-","A","A+"}))))</f>
        <v/>
      </c>
      <c r="AB645" s="99" t="str">
        <f>IF(COUNT($A645)=0,"",IF(Z645="","--",IF(Z645="3E","3E",LOOKUP(Z645/AB$2,{0,0.4,0.45,0.5,0.55,0.6,0.65,0.7,0.75,0.8,1},{0,2,2.25,2.5,2.75,3,3.25,3.5,3.75,4}))))</f>
        <v/>
      </c>
      <c r="AC645" s="5" t="str">
        <f>IF(COUNT($A645)=0,"",IF($A645&lt;&gt;DR!$B647,"ERR",DR!BG647))</f>
        <v/>
      </c>
      <c r="AD645" s="2" t="str">
        <f>IF(COUNT($A645)=0,"",IF(AC645="3E","3E",IF(AC645="","I",LOOKUP(AC645/AE$2,{0,0.4,0.45,0.5,0.55,0.6,0.65,0.7,0.75,0.8,1},{"F","D","C","C+","B-","B","B+","A-","A","A+"}))))</f>
        <v/>
      </c>
      <c r="AE645" s="99" t="str">
        <f>IF(COUNT($A645)=0,"",IF(AC645="","--",IF(AC645="3E","3E",LOOKUP(AC645/AE$2,{0,0.4,0.45,0.5,0.55,0.6,0.65,0.7,0.75,0.8,1},{0,2,2.25,2.5,2.75,3,3.25,3.5,3.75,4}))))</f>
        <v/>
      </c>
      <c r="AF645" s="5" t="str">
        <f>IF(COUNT($A645)=0,"",IF($A645&lt;&gt;DR!$B647,"ERR",DR!BQ647))</f>
        <v/>
      </c>
      <c r="AG645" s="2" t="str">
        <f>IF(COUNT($A645)=0,"",IF(AF645="3E","3E",IF(AF645="","I",LOOKUP(AF645/AH$2,{0,0.4,0.45,0.5,0.55,0.6,0.65,0.7,0.75,0.8,1},{"F","D","C","C+","B-","B","B+","A-","A","A+"}))))</f>
        <v/>
      </c>
      <c r="AH645" s="99" t="str">
        <f>IF(COUNT($A645)=0,"",IF(AF645="","--",IF(AF645="3E","3E",LOOKUP(AF645/AH$2,{0,0.4,0.45,0.5,0.55,0.6,0.65,0.7,0.75,0.8,1},{0,2,2.25,2.5,2.75,3,3.25,3.5,3.75,4}))))</f>
        <v/>
      </c>
      <c r="AI645" s="5" t="str">
        <f>IF(COUNT($A645)=0,"",IF($A645&lt;&gt;DR!$B647,"ERR",DR!BY647))</f>
        <v/>
      </c>
      <c r="AJ645" s="2" t="str">
        <f>IF(COUNT($A645)=0,"",IF(AI645="3E","3E",IF(AI645="","I",LOOKUP(AI645/AK$2,{0,0.4,0.45,0.5,0.55,0.6,0.65,0.7,0.75,0.8,1},{"F","D","C","C+","B-","B","B+","A-","A","A+"}))))</f>
        <v/>
      </c>
      <c r="AK645" s="103" t="str">
        <f>IF(COUNT($A645)=0,"",IF(AI645="","--",IF(AI645="3E","3E",LOOKUP(AI645/AK$2,{0,0.4,0.45,0.5,0.55,0.6,0.65,0.7,0.75,0.8,1},{0,2,2.25,2.5,2.75,3,3.25,3.5,3.75,4}))))</f>
        <v/>
      </c>
      <c r="AL645" s="94" t="str">
        <f>IFERROR(IF(COUNT($A645)=0,"",IF(COUNT(W645)=0,"--",IF(COUNTIF(B645:AK645,"3E")&gt;0,"3E",SUM(IF(D645&gt;=2,D645*$D$3),IF(G645&gt;=2,G645*$G$3),IF(J645&gt;=2,J645*$J$3),IF(M645&gt;=2,M645*$M$3),IF(P645&gt;=2,P645*$P$3),IF(S645&gt;=2,S645*$S$3),IF(V645&gt;=2,V645*$V$3),IF(Y645&gt;=2,Y645*$Y$3),IF(AB645&gt;=2,AB645*$AB$3),IF(AE645&gt;=2,AE645*$AE$3),IF(AH645&gt;=2,AH645*$AH$3),IF(AK645&gt;=2,AK645*$AK$3))))),"")</f>
        <v/>
      </c>
      <c r="AM645" s="4" t="str">
        <f>IF(COUNT($A645)=0,"",IF(COUNT(W645)=0,"--",IF(COUNTIF(B645:Y645,"3E")&gt;0,"3E",TRUNC(SUM(IF(N(D645)&gt;=2,D$3*D645,0),IF(N(G645)&gt;=2,G$3*G645,0),IF(N(J645)&gt;=2,J$3*J645,0),IF(N(M645)&gt;=2,M$3*M645,0),IF(N(P645)&gt;=2,P$3*P645,0),IF(N(S645)&gt;=2,S$3*S645,0),IF(N(AB645)&gt;=2,AB$3*AB645,0),IF(N(AE645)&gt;=2,AE$3*AE645,0),IF(N(AH645)&gt;=2,AH$3*AH645,0),IF(N(V645)&gt;=2,V$3*V645,0),IF(N(Y645)&gt;=2,Y$3*Y645,0))/TCP,3))))</f>
        <v/>
      </c>
      <c r="AN645" s="2" t="str">
        <f>IFERROR(IF(COUNT($A645)=0,"",IF(COUNT(W645)=0,"--",IF(COUNTIF(B645:AK645,"3E")&gt;0,"3E",SUM(IF(D645&gt;=2,$D$3),IF(G645&gt;=2,$G$3),IF(J645&gt;=2,$J$3),IF(M645&gt;=2,$M$3),IF(P645&gt;=2,$P$3),IF(S645&gt;=2,$S$3),IF(V645&gt;=2,$V$3),IF(Y645&gt;=2,$Y$3),IF(AB645&gt;=2,$AB$3),IF(AE645&gt;=2,$AE$3),IF(AH645&gt;=2,$AH$3),IF(AK645&gt;=2,$AK$3))))),"")</f>
        <v/>
      </c>
      <c r="AO645" s="2" t="str">
        <f>IF(AM645="3E","3E",IF(COUNT($A645)=0,"",IF(COUNT(AK645)=0,"I",LOOKUP(AM645,{0,2,2.25,2.5,2.75,3,3.25,3.5,3.75,4},{"F","D","C","C+","B-","B","B+","A-","A","A+"}))))</f>
        <v/>
      </c>
      <c r="AP645" s="2" t="str">
        <f>IF(AM645="3E","3E",IF(OR(COUNT($A645)=0,COUNT(W645)=0),"",IF(AND(Y645&gt;=2,AM645&gt;=2,AN645&gt;=28),"PASS","FAIL")))</f>
        <v/>
      </c>
      <c r="AQ645" s="2" t="str">
        <f>IF(COUNT($A645)=0,"",IF(AP645="3E","3E",IF(AP645="PASS",CONCATENATE(IF(N(D645)&lt;2,"411F,",""),IF(N(G645)&lt;2,"412F,",""),IF(N(J645)&lt;2,"413F,",""),IF(N(M645)&lt;2,"421F,",""),IF(N(P645)&lt;2,"422F,",""),IF(N(S645)&lt;2,"423F,",""),IF(N(AB645)&lt;2,"431F,",""),IF(N(AE645)&lt;2,"432F,",""),IF(N(AH645)&lt;2,"433F,","")),"")))</f>
        <v/>
      </c>
      <c r="AR645" s="6" t="str">
        <f t="shared" si="10"/>
        <v/>
      </c>
    </row>
    <row r="646" spans="1:44" ht="18.95" customHeight="1" x14ac:dyDescent="0.25">
      <c r="A646" s="93" t="str">
        <f>IF(DR!$B648="","",DR!$B648)</f>
        <v/>
      </c>
      <c r="B646" s="5" t="str">
        <f>IF(COUNT($A646)=0,"",IF($A646&lt;&gt;DR!$B648,"ERR",DR!J648))</f>
        <v/>
      </c>
      <c r="C646" s="2" t="str">
        <f>IF(COUNT($A646)=0,"",IF(B646="3E","3E",IF(B646="","I",LOOKUP(B646/D$2,{0,0.4,0.45,0.5,0.55,0.6,0.65,0.7,0.75,0.8,1},{"F","D","C","C+","B-","B","B+","A-","A","A+"}))))</f>
        <v/>
      </c>
      <c r="D646" s="99" t="str">
        <f>IF(COUNT($A646)=0,"",IF(B646="","--",IF(B646="3E","3E",LOOKUP(B646/D$2,{0,0.4,0.45,0.5,0.55,0.6,0.65,0.7,0.75,0.8,1},{0,2,2.25,2.5,2.75,3,3.25,3.5,3.75,4}))))</f>
        <v/>
      </c>
      <c r="E646" s="5" t="str">
        <f>IF(COUNT($A646)=0,"",IF($A646&lt;&gt;DR!$B648,"ERR",DR!R648))</f>
        <v/>
      </c>
      <c r="F646" s="2" t="str">
        <f>IF(COUNT($A646)=0,"",IF(E646="3E","3E",IF(E646="","I",LOOKUP(E646/G$2,{0,0.4,0.45,0.5,0.55,0.6,0.65,0.7,0.75,0.8,1},{"F","D","C","C+","B-","B","B+","A-","A","A+"}))))</f>
        <v/>
      </c>
      <c r="G646" s="99" t="str">
        <f>IF(COUNT($A646)=0,"",IF(E646="","--",IF(E646="3E","3E",LOOKUP(E646/G$2,{0,0.4,0.45,0.5,0.55,0.6,0.65,0.7,0.75,0.8,1},{0,2,2.25,2.5,2.75,3,3.25,3.5,3.75,4}))))</f>
        <v/>
      </c>
      <c r="H646" s="5" t="str">
        <f>IF(COUNT($A646)=0,"",IF($A646&lt;&gt;DR!$B648,"ERR",DR!Z648))</f>
        <v/>
      </c>
      <c r="I646" s="2" t="str">
        <f>IF(COUNT($A646)=0,"",IF(H646="3E","3E",IF(H646="","I",LOOKUP(H646/J$2,{0,0.4,0.45,0.5,0.55,0.6,0.65,0.7,0.75,0.8,1},{"F","D","C","C+","B-","B","B+","A-","A","A+"}))))</f>
        <v/>
      </c>
      <c r="J646" s="99" t="str">
        <f>IF(COUNT($A646)=0,"",IF(H646="","--",IF(H646="3E","3E",LOOKUP(H646/J$2,{0,0.4,0.45,0.5,0.55,0.6,0.65,0.7,0.75,0.8,1},{0,2,2.25,2.5,2.75,3,3.25,3.5,3.75,4}))))</f>
        <v/>
      </c>
      <c r="K646" s="5" t="str">
        <f>IF(COUNT($A646)=0,"",IF($A646&lt;&gt;DR!$B648,"ERR",DR!AH648))</f>
        <v/>
      </c>
      <c r="L646" s="2" t="str">
        <f>IF(COUNT($A646)=0,"",IF(K646="3E","3E",IF(K646="","I",LOOKUP(K646/M$2,{0,0.4,0.45,0.5,0.55,0.6,0.65,0.7,0.75,0.8,1},{"F","D","C","C+","B-","B","B+","A-","A","A+"}))))</f>
        <v/>
      </c>
      <c r="M646" s="99" t="str">
        <f>IF(COUNT($A646)=0,"",IF(K646="","--",IF(K646="3E","3E",LOOKUP(K646/M$2,{0,0.4,0.45,0.5,0.55,0.6,0.65,0.7,0.75,0.8,1},{0,2,2.25,2.5,2.75,3,3.25,3.5,3.75,4}))))</f>
        <v/>
      </c>
      <c r="N646" s="5" t="str">
        <f>IF(COUNT($A646)=0,"",IF($A646&lt;&gt;DR!$B648,"ERR",DR!AP648))</f>
        <v/>
      </c>
      <c r="O646" s="2" t="str">
        <f>IF(COUNT($A646)=0,"",IF(N646="3E","3E",IF(N646="","I",LOOKUP(N646/P$2,{0,0.4,0.45,0.5,0.55,0.6,0.65,0.7,0.75,0.8,1},{"F","D","C","C+","B-","B","B+","A-","A","A+"}))))</f>
        <v/>
      </c>
      <c r="P646" s="99" t="str">
        <f>IF(COUNT($A646)=0,"",IF(N646="","--",IF(N646="3E","3E",LOOKUP(N646/P$2,{0,0.4,0.45,0.5,0.55,0.6,0.65,0.7,0.75,0.8,1},{0,2,2.25,2.5,2.75,3,3.25,3.5,3.75,4}))))</f>
        <v/>
      </c>
      <c r="Q646" s="5" t="str">
        <f>IF(COUNT($A646)=0,"",IF($A646&lt;&gt;DR!$B648,"ERR",DR!AX648))</f>
        <v/>
      </c>
      <c r="R646" s="2" t="str">
        <f>IF(COUNT($A646)=0,"",IF(Q646="3E","3E",IF(Q646="","I",LOOKUP(Q646/S$2,{0,0.4,0.45,0.5,0.55,0.6,0.65,0.7,0.75,0.8,1},{"F","D","C","C+","B-","B","B+","A-","A","A+"}))))</f>
        <v/>
      </c>
      <c r="S646" s="99" t="str">
        <f>IF(COUNT($A646)=0,"",IF(Q646="","--",IF(Q646="3E","3E",LOOKUP(Q646/S$2,{0,0.4,0.45,0.5,0.55,0.6,0.65,0.7,0.75,0.8,1},{0,2,2.25,2.5,2.75,3,3.25,3.5,3.75,4}))))</f>
        <v/>
      </c>
      <c r="T646" s="5" t="str">
        <f>IF(OR(COUNT($A646)=0,DR!BZ648=""),"",IF($A646&lt;&gt;DR!$B648,"ERR",DR!BZ648))</f>
        <v/>
      </c>
      <c r="U646" s="2" t="str">
        <f>IF(COUNT($A646)=0,"",IF(T646="3E","3E",IF(T646="","I",LOOKUP(T646/V$2,{0,0.4,0.45,0.5,0.55,0.6,0.65,0.7,0.75,0.8,1},{"F","D","C","C+","B-","B","B+","A-","A","A+"}))))</f>
        <v/>
      </c>
      <c r="V646" s="99" t="str">
        <f>IF(COUNT($A646)=0,"",IF(T646="","--",IF(T646="3E","3E",LOOKUP(T646/V$2,{0,0.4,0.45,0.5,0.55,0.6,0.65,0.7,0.75,0.8,1},{0,2,2.25,2.5,2.75,3,3.25,3.5,3.75,4}))))</f>
        <v/>
      </c>
      <c r="W646" s="5" t="str">
        <f>IF(COUNT($A646)=0,"",IF($A646&lt;&gt;DR!$B648,"ERR",IF(DR!$A648="IM",DR!CL648,DR!CK648)))</f>
        <v/>
      </c>
      <c r="X646" s="2" t="str">
        <f>IF(COUNT($A646)=0,"",IF(W646="3E","3E",IF(W646="","I",LOOKUP(W646/Y$2,{0,0.4,0.45,0.5,0.55,0.6,0.65,0.7,0.75,0.8,1},{"F","D","C","C+","B-","B","B+","A-","A","A+"}))))</f>
        <v/>
      </c>
      <c r="Y646" s="99" t="str">
        <f>IF(COUNT($A646)=0,"",IF(W646="","--",IF(W646="3E","3E",LOOKUP(W646/Y$2,{0,0.4,0.45,0.5,0.55,0.6,0.65,0.7,0.75,0.8,1},{0,2,2.25,2.5,2.75,3,3.25,3.5,3.75,4}))))</f>
        <v/>
      </c>
      <c r="Z646" s="5" t="str">
        <f>IF(COUNT($A646)=0,"",IF($A646&lt;&gt;DR!$B648,"ERR",DR!BF648))</f>
        <v/>
      </c>
      <c r="AA646" s="2" t="str">
        <f>IF(COUNT($A646)=0,"",IF(Z646="3E","3E",IF(Z646="","I",LOOKUP(Z646/AB$2,{0,0.4,0.45,0.5,0.55,0.6,0.65,0.7,0.75,0.8,1},{"F","D","C","C+","B-","B","B+","A-","A","A+"}))))</f>
        <v/>
      </c>
      <c r="AB646" s="99" t="str">
        <f>IF(COUNT($A646)=0,"",IF(Z646="","--",IF(Z646="3E","3E",LOOKUP(Z646/AB$2,{0,0.4,0.45,0.5,0.55,0.6,0.65,0.7,0.75,0.8,1},{0,2,2.25,2.5,2.75,3,3.25,3.5,3.75,4}))))</f>
        <v/>
      </c>
      <c r="AC646" s="5" t="str">
        <f>IF(COUNT($A646)=0,"",IF($A646&lt;&gt;DR!$B648,"ERR",DR!BG648))</f>
        <v/>
      </c>
      <c r="AD646" s="2" t="str">
        <f>IF(COUNT($A646)=0,"",IF(AC646="3E","3E",IF(AC646="","I",LOOKUP(AC646/AE$2,{0,0.4,0.45,0.5,0.55,0.6,0.65,0.7,0.75,0.8,1},{"F","D","C","C+","B-","B","B+","A-","A","A+"}))))</f>
        <v/>
      </c>
      <c r="AE646" s="99" t="str">
        <f>IF(COUNT($A646)=0,"",IF(AC646="","--",IF(AC646="3E","3E",LOOKUP(AC646/AE$2,{0,0.4,0.45,0.5,0.55,0.6,0.65,0.7,0.75,0.8,1},{0,2,2.25,2.5,2.75,3,3.25,3.5,3.75,4}))))</f>
        <v/>
      </c>
      <c r="AF646" s="5" t="str">
        <f>IF(COUNT($A646)=0,"",IF($A646&lt;&gt;DR!$B648,"ERR",DR!BQ648))</f>
        <v/>
      </c>
      <c r="AG646" s="2" t="str">
        <f>IF(COUNT($A646)=0,"",IF(AF646="3E","3E",IF(AF646="","I",LOOKUP(AF646/AH$2,{0,0.4,0.45,0.5,0.55,0.6,0.65,0.7,0.75,0.8,1},{"F","D","C","C+","B-","B","B+","A-","A","A+"}))))</f>
        <v/>
      </c>
      <c r="AH646" s="99" t="str">
        <f>IF(COUNT($A646)=0,"",IF(AF646="","--",IF(AF646="3E","3E",LOOKUP(AF646/AH$2,{0,0.4,0.45,0.5,0.55,0.6,0.65,0.7,0.75,0.8,1},{0,2,2.25,2.5,2.75,3,3.25,3.5,3.75,4}))))</f>
        <v/>
      </c>
      <c r="AI646" s="5" t="str">
        <f>IF(COUNT($A646)=0,"",IF($A646&lt;&gt;DR!$B648,"ERR",DR!BY648))</f>
        <v/>
      </c>
      <c r="AJ646" s="2" t="str">
        <f>IF(COUNT($A646)=0,"",IF(AI646="3E","3E",IF(AI646="","I",LOOKUP(AI646/AK$2,{0,0.4,0.45,0.5,0.55,0.6,0.65,0.7,0.75,0.8,1},{"F","D","C","C+","B-","B","B+","A-","A","A+"}))))</f>
        <v/>
      </c>
      <c r="AK646" s="103" t="str">
        <f>IF(COUNT($A646)=0,"",IF(AI646="","--",IF(AI646="3E","3E",LOOKUP(AI646/AK$2,{0,0.4,0.45,0.5,0.55,0.6,0.65,0.7,0.75,0.8,1},{0,2,2.25,2.5,2.75,3,3.25,3.5,3.75,4}))))</f>
        <v/>
      </c>
      <c r="AL646" s="94" t="str">
        <f>IFERROR(IF(COUNT($A646)=0,"",IF(COUNT(W646)=0,"--",IF(COUNTIF(B646:AK646,"3E")&gt;0,"3E",SUM(IF(D646&gt;=2,D646*$D$3),IF(G646&gt;=2,G646*$G$3),IF(J646&gt;=2,J646*$J$3),IF(M646&gt;=2,M646*$M$3),IF(P646&gt;=2,P646*$P$3),IF(S646&gt;=2,S646*$S$3),IF(V646&gt;=2,V646*$V$3),IF(Y646&gt;=2,Y646*$Y$3),IF(AB646&gt;=2,AB646*$AB$3),IF(AE646&gt;=2,AE646*$AE$3),IF(AH646&gt;=2,AH646*$AH$3),IF(AK646&gt;=2,AK646*$AK$3))))),"")</f>
        <v/>
      </c>
      <c r="AM646" s="4" t="str">
        <f>IF(COUNT($A646)=0,"",IF(COUNT(W646)=0,"--",IF(COUNTIF(B646:Y646,"3E")&gt;0,"3E",TRUNC(SUM(IF(N(D646)&gt;=2,D$3*D646,0),IF(N(G646)&gt;=2,G$3*G646,0),IF(N(J646)&gt;=2,J$3*J646,0),IF(N(M646)&gt;=2,M$3*M646,0),IF(N(P646)&gt;=2,P$3*P646,0),IF(N(S646)&gt;=2,S$3*S646,0),IF(N(AB646)&gt;=2,AB$3*AB646,0),IF(N(AE646)&gt;=2,AE$3*AE646,0),IF(N(AH646)&gt;=2,AH$3*AH646,0),IF(N(V646)&gt;=2,V$3*V646,0),IF(N(Y646)&gt;=2,Y$3*Y646,0))/TCP,3))))</f>
        <v/>
      </c>
      <c r="AN646" s="2" t="str">
        <f>IFERROR(IF(COUNT($A646)=0,"",IF(COUNT(W646)=0,"--",IF(COUNTIF(B646:AK646,"3E")&gt;0,"3E",SUM(IF(D646&gt;=2,$D$3),IF(G646&gt;=2,$G$3),IF(J646&gt;=2,$J$3),IF(M646&gt;=2,$M$3),IF(P646&gt;=2,$P$3),IF(S646&gt;=2,$S$3),IF(V646&gt;=2,$V$3),IF(Y646&gt;=2,$Y$3),IF(AB646&gt;=2,$AB$3),IF(AE646&gt;=2,$AE$3),IF(AH646&gt;=2,$AH$3),IF(AK646&gt;=2,$AK$3))))),"")</f>
        <v/>
      </c>
      <c r="AO646" s="2" t="str">
        <f>IF(AM646="3E","3E",IF(COUNT($A646)=0,"",IF(COUNT(AK646)=0,"I",LOOKUP(AM646,{0,2,2.25,2.5,2.75,3,3.25,3.5,3.75,4},{"F","D","C","C+","B-","B","B+","A-","A","A+"}))))</f>
        <v/>
      </c>
      <c r="AP646" s="2" t="str">
        <f>IF(AM646="3E","3E",IF(OR(COUNT($A646)=0,COUNT(W646)=0),"",IF(AND(Y646&gt;=2,AM646&gt;=2,AN646&gt;=28),"PASS","FAIL")))</f>
        <v/>
      </c>
      <c r="AQ646" s="2" t="str">
        <f>IF(COUNT($A646)=0,"",IF(AP646="3E","3E",IF(AP646="PASS",CONCATENATE(IF(N(D646)&lt;2,"411F,",""),IF(N(G646)&lt;2,"412F,",""),IF(N(J646)&lt;2,"413F,",""),IF(N(M646)&lt;2,"421F,",""),IF(N(P646)&lt;2,"422F,",""),IF(N(S646)&lt;2,"423F,",""),IF(N(AB646)&lt;2,"431F,",""),IF(N(AE646)&lt;2,"432F,",""),IF(N(AH646)&lt;2,"433F,","")),"")))</f>
        <v/>
      </c>
      <c r="AR646" s="6" t="str">
        <f t="shared" ref="AR646:AR709" si="11">IF($AM646="3E","3E",IF(AM646=0,"",IF(OR(COUNT($A646)=0,COUNT(W646)=0),"",RANK(AM646,$AM$5:$AM$500,0))))</f>
        <v/>
      </c>
    </row>
    <row r="647" spans="1:44" ht="18.95" customHeight="1" x14ac:dyDescent="0.25">
      <c r="A647" s="93" t="str">
        <f>IF(DR!$B649="","",DR!$B649)</f>
        <v/>
      </c>
      <c r="B647" s="5" t="str">
        <f>IF(COUNT($A647)=0,"",IF($A647&lt;&gt;DR!$B649,"ERR",DR!J649))</f>
        <v/>
      </c>
      <c r="C647" s="2" t="str">
        <f>IF(COUNT($A647)=0,"",IF(B647="3E","3E",IF(B647="","I",LOOKUP(B647/D$2,{0,0.4,0.45,0.5,0.55,0.6,0.65,0.7,0.75,0.8,1},{"F","D","C","C+","B-","B","B+","A-","A","A+"}))))</f>
        <v/>
      </c>
      <c r="D647" s="99" t="str">
        <f>IF(COUNT($A647)=0,"",IF(B647="","--",IF(B647="3E","3E",LOOKUP(B647/D$2,{0,0.4,0.45,0.5,0.55,0.6,0.65,0.7,0.75,0.8,1},{0,2,2.25,2.5,2.75,3,3.25,3.5,3.75,4}))))</f>
        <v/>
      </c>
      <c r="E647" s="5" t="str">
        <f>IF(COUNT($A647)=0,"",IF($A647&lt;&gt;DR!$B649,"ERR",DR!R649))</f>
        <v/>
      </c>
      <c r="F647" s="2" t="str">
        <f>IF(COUNT($A647)=0,"",IF(E647="3E","3E",IF(E647="","I",LOOKUP(E647/G$2,{0,0.4,0.45,0.5,0.55,0.6,0.65,0.7,0.75,0.8,1},{"F","D","C","C+","B-","B","B+","A-","A","A+"}))))</f>
        <v/>
      </c>
      <c r="G647" s="99" t="str">
        <f>IF(COUNT($A647)=0,"",IF(E647="","--",IF(E647="3E","3E",LOOKUP(E647/G$2,{0,0.4,0.45,0.5,0.55,0.6,0.65,0.7,0.75,0.8,1},{0,2,2.25,2.5,2.75,3,3.25,3.5,3.75,4}))))</f>
        <v/>
      </c>
      <c r="H647" s="5" t="str">
        <f>IF(COUNT($A647)=0,"",IF($A647&lt;&gt;DR!$B649,"ERR",DR!Z649))</f>
        <v/>
      </c>
      <c r="I647" s="2" t="str">
        <f>IF(COUNT($A647)=0,"",IF(H647="3E","3E",IF(H647="","I",LOOKUP(H647/J$2,{0,0.4,0.45,0.5,0.55,0.6,0.65,0.7,0.75,0.8,1},{"F","D","C","C+","B-","B","B+","A-","A","A+"}))))</f>
        <v/>
      </c>
      <c r="J647" s="99" t="str">
        <f>IF(COUNT($A647)=0,"",IF(H647="","--",IF(H647="3E","3E",LOOKUP(H647/J$2,{0,0.4,0.45,0.5,0.55,0.6,0.65,0.7,0.75,0.8,1},{0,2,2.25,2.5,2.75,3,3.25,3.5,3.75,4}))))</f>
        <v/>
      </c>
      <c r="K647" s="5" t="str">
        <f>IF(COUNT($A647)=0,"",IF($A647&lt;&gt;DR!$B649,"ERR",DR!AH649))</f>
        <v/>
      </c>
      <c r="L647" s="2" t="str">
        <f>IF(COUNT($A647)=0,"",IF(K647="3E","3E",IF(K647="","I",LOOKUP(K647/M$2,{0,0.4,0.45,0.5,0.55,0.6,0.65,0.7,0.75,0.8,1},{"F","D","C","C+","B-","B","B+","A-","A","A+"}))))</f>
        <v/>
      </c>
      <c r="M647" s="99" t="str">
        <f>IF(COUNT($A647)=0,"",IF(K647="","--",IF(K647="3E","3E",LOOKUP(K647/M$2,{0,0.4,0.45,0.5,0.55,0.6,0.65,0.7,0.75,0.8,1},{0,2,2.25,2.5,2.75,3,3.25,3.5,3.75,4}))))</f>
        <v/>
      </c>
      <c r="N647" s="5" t="str">
        <f>IF(COUNT($A647)=0,"",IF($A647&lt;&gt;DR!$B649,"ERR",DR!AP649))</f>
        <v/>
      </c>
      <c r="O647" s="2" t="str">
        <f>IF(COUNT($A647)=0,"",IF(N647="3E","3E",IF(N647="","I",LOOKUP(N647/P$2,{0,0.4,0.45,0.5,0.55,0.6,0.65,0.7,0.75,0.8,1},{"F","D","C","C+","B-","B","B+","A-","A","A+"}))))</f>
        <v/>
      </c>
      <c r="P647" s="99" t="str">
        <f>IF(COUNT($A647)=0,"",IF(N647="","--",IF(N647="3E","3E",LOOKUP(N647/P$2,{0,0.4,0.45,0.5,0.55,0.6,0.65,0.7,0.75,0.8,1},{0,2,2.25,2.5,2.75,3,3.25,3.5,3.75,4}))))</f>
        <v/>
      </c>
      <c r="Q647" s="5" t="str">
        <f>IF(COUNT($A647)=0,"",IF($A647&lt;&gt;DR!$B649,"ERR",DR!AX649))</f>
        <v/>
      </c>
      <c r="R647" s="2" t="str">
        <f>IF(COUNT($A647)=0,"",IF(Q647="3E","3E",IF(Q647="","I",LOOKUP(Q647/S$2,{0,0.4,0.45,0.5,0.55,0.6,0.65,0.7,0.75,0.8,1},{"F","D","C","C+","B-","B","B+","A-","A","A+"}))))</f>
        <v/>
      </c>
      <c r="S647" s="99" t="str">
        <f>IF(COUNT($A647)=0,"",IF(Q647="","--",IF(Q647="3E","3E",LOOKUP(Q647/S$2,{0,0.4,0.45,0.5,0.55,0.6,0.65,0.7,0.75,0.8,1},{0,2,2.25,2.5,2.75,3,3.25,3.5,3.75,4}))))</f>
        <v/>
      </c>
      <c r="T647" s="5" t="str">
        <f>IF(OR(COUNT($A647)=0,DR!BZ649=""),"",IF($A647&lt;&gt;DR!$B649,"ERR",DR!BZ649))</f>
        <v/>
      </c>
      <c r="U647" s="2" t="str">
        <f>IF(COUNT($A647)=0,"",IF(T647="3E","3E",IF(T647="","I",LOOKUP(T647/V$2,{0,0.4,0.45,0.5,0.55,0.6,0.65,0.7,0.75,0.8,1},{"F","D","C","C+","B-","B","B+","A-","A","A+"}))))</f>
        <v/>
      </c>
      <c r="V647" s="99" t="str">
        <f>IF(COUNT($A647)=0,"",IF(T647="","--",IF(T647="3E","3E",LOOKUP(T647/V$2,{0,0.4,0.45,0.5,0.55,0.6,0.65,0.7,0.75,0.8,1},{0,2,2.25,2.5,2.75,3,3.25,3.5,3.75,4}))))</f>
        <v/>
      </c>
      <c r="W647" s="5" t="str">
        <f>IF(COUNT($A647)=0,"",IF($A647&lt;&gt;DR!$B649,"ERR",IF(DR!$A649="IM",DR!CL649,DR!CK649)))</f>
        <v/>
      </c>
      <c r="X647" s="2" t="str">
        <f>IF(COUNT($A647)=0,"",IF(W647="3E","3E",IF(W647="","I",LOOKUP(W647/Y$2,{0,0.4,0.45,0.5,0.55,0.6,0.65,0.7,0.75,0.8,1},{"F","D","C","C+","B-","B","B+","A-","A","A+"}))))</f>
        <v/>
      </c>
      <c r="Y647" s="99" t="str">
        <f>IF(COUNT($A647)=0,"",IF(W647="","--",IF(W647="3E","3E",LOOKUP(W647/Y$2,{0,0.4,0.45,0.5,0.55,0.6,0.65,0.7,0.75,0.8,1},{0,2,2.25,2.5,2.75,3,3.25,3.5,3.75,4}))))</f>
        <v/>
      </c>
      <c r="Z647" s="5" t="str">
        <f>IF(COUNT($A647)=0,"",IF($A647&lt;&gt;DR!$B649,"ERR",DR!BF649))</f>
        <v/>
      </c>
      <c r="AA647" s="2" t="str">
        <f>IF(COUNT($A647)=0,"",IF(Z647="3E","3E",IF(Z647="","I",LOOKUP(Z647/AB$2,{0,0.4,0.45,0.5,0.55,0.6,0.65,0.7,0.75,0.8,1},{"F","D","C","C+","B-","B","B+","A-","A","A+"}))))</f>
        <v/>
      </c>
      <c r="AB647" s="99" t="str">
        <f>IF(COUNT($A647)=0,"",IF(Z647="","--",IF(Z647="3E","3E",LOOKUP(Z647/AB$2,{0,0.4,0.45,0.5,0.55,0.6,0.65,0.7,0.75,0.8,1},{0,2,2.25,2.5,2.75,3,3.25,3.5,3.75,4}))))</f>
        <v/>
      </c>
      <c r="AC647" s="5" t="str">
        <f>IF(COUNT($A647)=0,"",IF($A647&lt;&gt;DR!$B649,"ERR",DR!BG649))</f>
        <v/>
      </c>
      <c r="AD647" s="2" t="str">
        <f>IF(COUNT($A647)=0,"",IF(AC647="3E","3E",IF(AC647="","I",LOOKUP(AC647/AE$2,{0,0.4,0.45,0.5,0.55,0.6,0.65,0.7,0.75,0.8,1},{"F","D","C","C+","B-","B","B+","A-","A","A+"}))))</f>
        <v/>
      </c>
      <c r="AE647" s="99" t="str">
        <f>IF(COUNT($A647)=0,"",IF(AC647="","--",IF(AC647="3E","3E",LOOKUP(AC647/AE$2,{0,0.4,0.45,0.5,0.55,0.6,0.65,0.7,0.75,0.8,1},{0,2,2.25,2.5,2.75,3,3.25,3.5,3.75,4}))))</f>
        <v/>
      </c>
      <c r="AF647" s="5" t="str">
        <f>IF(COUNT($A647)=0,"",IF($A647&lt;&gt;DR!$B649,"ERR",DR!BQ649))</f>
        <v/>
      </c>
      <c r="AG647" s="2" t="str">
        <f>IF(COUNT($A647)=0,"",IF(AF647="3E","3E",IF(AF647="","I",LOOKUP(AF647/AH$2,{0,0.4,0.45,0.5,0.55,0.6,0.65,0.7,0.75,0.8,1},{"F","D","C","C+","B-","B","B+","A-","A","A+"}))))</f>
        <v/>
      </c>
      <c r="AH647" s="99" t="str">
        <f>IF(COUNT($A647)=0,"",IF(AF647="","--",IF(AF647="3E","3E",LOOKUP(AF647/AH$2,{0,0.4,0.45,0.5,0.55,0.6,0.65,0.7,0.75,0.8,1},{0,2,2.25,2.5,2.75,3,3.25,3.5,3.75,4}))))</f>
        <v/>
      </c>
      <c r="AI647" s="5" t="str">
        <f>IF(COUNT($A647)=0,"",IF($A647&lt;&gt;DR!$B649,"ERR",DR!BY649))</f>
        <v/>
      </c>
      <c r="AJ647" s="2" t="str">
        <f>IF(COUNT($A647)=0,"",IF(AI647="3E","3E",IF(AI647="","I",LOOKUP(AI647/AK$2,{0,0.4,0.45,0.5,0.55,0.6,0.65,0.7,0.75,0.8,1},{"F","D","C","C+","B-","B","B+","A-","A","A+"}))))</f>
        <v/>
      </c>
      <c r="AK647" s="103" t="str">
        <f>IF(COUNT($A647)=0,"",IF(AI647="","--",IF(AI647="3E","3E",LOOKUP(AI647/AK$2,{0,0.4,0.45,0.5,0.55,0.6,0.65,0.7,0.75,0.8,1},{0,2,2.25,2.5,2.75,3,3.25,3.5,3.75,4}))))</f>
        <v/>
      </c>
      <c r="AL647" s="94" t="str">
        <f>IFERROR(IF(COUNT($A647)=0,"",IF(COUNT(W647)=0,"--",IF(COUNTIF(B647:AK647,"3E")&gt;0,"3E",SUM(IF(D647&gt;=2,D647*$D$3),IF(G647&gt;=2,G647*$G$3),IF(J647&gt;=2,J647*$J$3),IF(M647&gt;=2,M647*$M$3),IF(P647&gt;=2,P647*$P$3),IF(S647&gt;=2,S647*$S$3),IF(V647&gt;=2,V647*$V$3),IF(Y647&gt;=2,Y647*$Y$3),IF(AB647&gt;=2,AB647*$AB$3),IF(AE647&gt;=2,AE647*$AE$3),IF(AH647&gt;=2,AH647*$AH$3),IF(AK647&gt;=2,AK647*$AK$3))))),"")</f>
        <v/>
      </c>
      <c r="AM647" s="4" t="str">
        <f>IF(COUNT($A647)=0,"",IF(COUNT(W647)=0,"--",IF(COUNTIF(B647:Y647,"3E")&gt;0,"3E",TRUNC(SUM(IF(N(D647)&gt;=2,D$3*D647,0),IF(N(G647)&gt;=2,G$3*G647,0),IF(N(J647)&gt;=2,J$3*J647,0),IF(N(M647)&gt;=2,M$3*M647,0),IF(N(P647)&gt;=2,P$3*P647,0),IF(N(S647)&gt;=2,S$3*S647,0),IF(N(AB647)&gt;=2,AB$3*AB647,0),IF(N(AE647)&gt;=2,AE$3*AE647,0),IF(N(AH647)&gt;=2,AH$3*AH647,0),IF(N(V647)&gt;=2,V$3*V647,0),IF(N(Y647)&gt;=2,Y$3*Y647,0))/TCP,3))))</f>
        <v/>
      </c>
      <c r="AN647" s="2" t="str">
        <f>IFERROR(IF(COUNT($A647)=0,"",IF(COUNT(W647)=0,"--",IF(COUNTIF(B647:AK647,"3E")&gt;0,"3E",SUM(IF(D647&gt;=2,$D$3),IF(G647&gt;=2,$G$3),IF(J647&gt;=2,$J$3),IF(M647&gt;=2,$M$3),IF(P647&gt;=2,$P$3),IF(S647&gt;=2,$S$3),IF(V647&gt;=2,$V$3),IF(Y647&gt;=2,$Y$3),IF(AB647&gt;=2,$AB$3),IF(AE647&gt;=2,$AE$3),IF(AH647&gt;=2,$AH$3),IF(AK647&gt;=2,$AK$3))))),"")</f>
        <v/>
      </c>
      <c r="AO647" s="2" t="str">
        <f>IF(AM647="3E","3E",IF(COUNT($A647)=0,"",IF(COUNT(AK647)=0,"I",LOOKUP(AM647,{0,2,2.25,2.5,2.75,3,3.25,3.5,3.75,4},{"F","D","C","C+","B-","B","B+","A-","A","A+"}))))</f>
        <v/>
      </c>
      <c r="AP647" s="2" t="str">
        <f>IF(AM647="3E","3E",IF(OR(COUNT($A647)=0,COUNT(W647)=0),"",IF(AND(Y647&gt;=2,AM647&gt;=2,AN647&gt;=28),"PASS","FAIL")))</f>
        <v/>
      </c>
      <c r="AQ647" s="2" t="str">
        <f>IF(COUNT($A647)=0,"",IF(AP647="3E","3E",IF(AP647="PASS",CONCATENATE(IF(N(D647)&lt;2,"411F,",""),IF(N(G647)&lt;2,"412F,",""),IF(N(J647)&lt;2,"413F,",""),IF(N(M647)&lt;2,"421F,",""),IF(N(P647)&lt;2,"422F,",""),IF(N(S647)&lt;2,"423F,",""),IF(N(AB647)&lt;2,"431F,",""),IF(N(AE647)&lt;2,"432F,",""),IF(N(AH647)&lt;2,"433F,","")),"")))</f>
        <v/>
      </c>
      <c r="AR647" s="6" t="str">
        <f t="shared" si="11"/>
        <v/>
      </c>
    </row>
    <row r="648" spans="1:44" ht="18.95" customHeight="1" x14ac:dyDescent="0.25">
      <c r="A648" s="93" t="str">
        <f>IF(DR!$B650="","",DR!$B650)</f>
        <v/>
      </c>
      <c r="B648" s="5" t="str">
        <f>IF(COUNT($A648)=0,"",IF($A648&lt;&gt;DR!$B650,"ERR",DR!J650))</f>
        <v/>
      </c>
      <c r="C648" s="2" t="str">
        <f>IF(COUNT($A648)=0,"",IF(B648="3E","3E",IF(B648="","I",LOOKUP(B648/D$2,{0,0.4,0.45,0.5,0.55,0.6,0.65,0.7,0.75,0.8,1},{"F","D","C","C+","B-","B","B+","A-","A","A+"}))))</f>
        <v/>
      </c>
      <c r="D648" s="99" t="str">
        <f>IF(COUNT($A648)=0,"",IF(B648="","--",IF(B648="3E","3E",LOOKUP(B648/D$2,{0,0.4,0.45,0.5,0.55,0.6,0.65,0.7,0.75,0.8,1},{0,2,2.25,2.5,2.75,3,3.25,3.5,3.75,4}))))</f>
        <v/>
      </c>
      <c r="E648" s="5" t="str">
        <f>IF(COUNT($A648)=0,"",IF($A648&lt;&gt;DR!$B650,"ERR",DR!R650))</f>
        <v/>
      </c>
      <c r="F648" s="2" t="str">
        <f>IF(COUNT($A648)=0,"",IF(E648="3E","3E",IF(E648="","I",LOOKUP(E648/G$2,{0,0.4,0.45,0.5,0.55,0.6,0.65,0.7,0.75,0.8,1},{"F","D","C","C+","B-","B","B+","A-","A","A+"}))))</f>
        <v/>
      </c>
      <c r="G648" s="99" t="str">
        <f>IF(COUNT($A648)=0,"",IF(E648="","--",IF(E648="3E","3E",LOOKUP(E648/G$2,{0,0.4,0.45,0.5,0.55,0.6,0.65,0.7,0.75,0.8,1},{0,2,2.25,2.5,2.75,3,3.25,3.5,3.75,4}))))</f>
        <v/>
      </c>
      <c r="H648" s="5" t="str">
        <f>IF(COUNT($A648)=0,"",IF($A648&lt;&gt;DR!$B650,"ERR",DR!Z650))</f>
        <v/>
      </c>
      <c r="I648" s="2" t="str">
        <f>IF(COUNT($A648)=0,"",IF(H648="3E","3E",IF(H648="","I",LOOKUP(H648/J$2,{0,0.4,0.45,0.5,0.55,0.6,0.65,0.7,0.75,0.8,1},{"F","D","C","C+","B-","B","B+","A-","A","A+"}))))</f>
        <v/>
      </c>
      <c r="J648" s="99" t="str">
        <f>IF(COUNT($A648)=0,"",IF(H648="","--",IF(H648="3E","3E",LOOKUP(H648/J$2,{0,0.4,0.45,0.5,0.55,0.6,0.65,0.7,0.75,0.8,1},{0,2,2.25,2.5,2.75,3,3.25,3.5,3.75,4}))))</f>
        <v/>
      </c>
      <c r="K648" s="5" t="str">
        <f>IF(COUNT($A648)=0,"",IF($A648&lt;&gt;DR!$B650,"ERR",DR!AH650))</f>
        <v/>
      </c>
      <c r="L648" s="2" t="str">
        <f>IF(COUNT($A648)=0,"",IF(K648="3E","3E",IF(K648="","I",LOOKUP(K648/M$2,{0,0.4,0.45,0.5,0.55,0.6,0.65,0.7,0.75,0.8,1},{"F","D","C","C+","B-","B","B+","A-","A","A+"}))))</f>
        <v/>
      </c>
      <c r="M648" s="99" t="str">
        <f>IF(COUNT($A648)=0,"",IF(K648="","--",IF(K648="3E","3E",LOOKUP(K648/M$2,{0,0.4,0.45,0.5,0.55,0.6,0.65,0.7,0.75,0.8,1},{0,2,2.25,2.5,2.75,3,3.25,3.5,3.75,4}))))</f>
        <v/>
      </c>
      <c r="N648" s="5" t="str">
        <f>IF(COUNT($A648)=0,"",IF($A648&lt;&gt;DR!$B650,"ERR",DR!AP650))</f>
        <v/>
      </c>
      <c r="O648" s="2" t="str">
        <f>IF(COUNT($A648)=0,"",IF(N648="3E","3E",IF(N648="","I",LOOKUP(N648/P$2,{0,0.4,0.45,0.5,0.55,0.6,0.65,0.7,0.75,0.8,1},{"F","D","C","C+","B-","B","B+","A-","A","A+"}))))</f>
        <v/>
      </c>
      <c r="P648" s="99" t="str">
        <f>IF(COUNT($A648)=0,"",IF(N648="","--",IF(N648="3E","3E",LOOKUP(N648/P$2,{0,0.4,0.45,0.5,0.55,0.6,0.65,0.7,0.75,0.8,1},{0,2,2.25,2.5,2.75,3,3.25,3.5,3.75,4}))))</f>
        <v/>
      </c>
      <c r="Q648" s="5" t="str">
        <f>IF(COUNT($A648)=0,"",IF($A648&lt;&gt;DR!$B650,"ERR",DR!AX650))</f>
        <v/>
      </c>
      <c r="R648" s="2" t="str">
        <f>IF(COUNT($A648)=0,"",IF(Q648="3E","3E",IF(Q648="","I",LOOKUP(Q648/S$2,{0,0.4,0.45,0.5,0.55,0.6,0.65,0.7,0.75,0.8,1},{"F","D","C","C+","B-","B","B+","A-","A","A+"}))))</f>
        <v/>
      </c>
      <c r="S648" s="99" t="str">
        <f>IF(COUNT($A648)=0,"",IF(Q648="","--",IF(Q648="3E","3E",LOOKUP(Q648/S$2,{0,0.4,0.45,0.5,0.55,0.6,0.65,0.7,0.75,0.8,1},{0,2,2.25,2.5,2.75,3,3.25,3.5,3.75,4}))))</f>
        <v/>
      </c>
      <c r="T648" s="5" t="str">
        <f>IF(OR(COUNT($A648)=0,DR!BZ650=""),"",IF($A648&lt;&gt;DR!$B650,"ERR",DR!BZ650))</f>
        <v/>
      </c>
      <c r="U648" s="2" t="str">
        <f>IF(COUNT($A648)=0,"",IF(T648="3E","3E",IF(T648="","I",LOOKUP(T648/V$2,{0,0.4,0.45,0.5,0.55,0.6,0.65,0.7,0.75,0.8,1},{"F","D","C","C+","B-","B","B+","A-","A","A+"}))))</f>
        <v/>
      </c>
      <c r="V648" s="99" t="str">
        <f>IF(COUNT($A648)=0,"",IF(T648="","--",IF(T648="3E","3E",LOOKUP(T648/V$2,{0,0.4,0.45,0.5,0.55,0.6,0.65,0.7,0.75,0.8,1},{0,2,2.25,2.5,2.75,3,3.25,3.5,3.75,4}))))</f>
        <v/>
      </c>
      <c r="W648" s="5" t="str">
        <f>IF(COUNT($A648)=0,"",IF($A648&lt;&gt;DR!$B650,"ERR",IF(DR!$A650="IM",DR!CL650,DR!CK650)))</f>
        <v/>
      </c>
      <c r="X648" s="2" t="str">
        <f>IF(COUNT($A648)=0,"",IF(W648="3E","3E",IF(W648="","I",LOOKUP(W648/Y$2,{0,0.4,0.45,0.5,0.55,0.6,0.65,0.7,0.75,0.8,1},{"F","D","C","C+","B-","B","B+","A-","A","A+"}))))</f>
        <v/>
      </c>
      <c r="Y648" s="99" t="str">
        <f>IF(COUNT($A648)=0,"",IF(W648="","--",IF(W648="3E","3E",LOOKUP(W648/Y$2,{0,0.4,0.45,0.5,0.55,0.6,0.65,0.7,0.75,0.8,1},{0,2,2.25,2.5,2.75,3,3.25,3.5,3.75,4}))))</f>
        <v/>
      </c>
      <c r="Z648" s="5" t="str">
        <f>IF(COUNT($A648)=0,"",IF($A648&lt;&gt;DR!$B650,"ERR",DR!BF650))</f>
        <v/>
      </c>
      <c r="AA648" s="2" t="str">
        <f>IF(COUNT($A648)=0,"",IF(Z648="3E","3E",IF(Z648="","I",LOOKUP(Z648/AB$2,{0,0.4,0.45,0.5,0.55,0.6,0.65,0.7,0.75,0.8,1},{"F","D","C","C+","B-","B","B+","A-","A","A+"}))))</f>
        <v/>
      </c>
      <c r="AB648" s="99" t="str">
        <f>IF(COUNT($A648)=0,"",IF(Z648="","--",IF(Z648="3E","3E",LOOKUP(Z648/AB$2,{0,0.4,0.45,0.5,0.55,0.6,0.65,0.7,0.75,0.8,1},{0,2,2.25,2.5,2.75,3,3.25,3.5,3.75,4}))))</f>
        <v/>
      </c>
      <c r="AC648" s="5" t="str">
        <f>IF(COUNT($A648)=0,"",IF($A648&lt;&gt;DR!$B650,"ERR",DR!BG650))</f>
        <v/>
      </c>
      <c r="AD648" s="2" t="str">
        <f>IF(COUNT($A648)=0,"",IF(AC648="3E","3E",IF(AC648="","I",LOOKUP(AC648/AE$2,{0,0.4,0.45,0.5,0.55,0.6,0.65,0.7,0.75,0.8,1},{"F","D","C","C+","B-","B","B+","A-","A","A+"}))))</f>
        <v/>
      </c>
      <c r="AE648" s="99" t="str">
        <f>IF(COUNT($A648)=0,"",IF(AC648="","--",IF(AC648="3E","3E",LOOKUP(AC648/AE$2,{0,0.4,0.45,0.5,0.55,0.6,0.65,0.7,0.75,0.8,1},{0,2,2.25,2.5,2.75,3,3.25,3.5,3.75,4}))))</f>
        <v/>
      </c>
      <c r="AF648" s="5" t="str">
        <f>IF(COUNT($A648)=0,"",IF($A648&lt;&gt;DR!$B650,"ERR",DR!BQ650))</f>
        <v/>
      </c>
      <c r="AG648" s="2" t="str">
        <f>IF(COUNT($A648)=0,"",IF(AF648="3E","3E",IF(AF648="","I",LOOKUP(AF648/AH$2,{0,0.4,0.45,0.5,0.55,0.6,0.65,0.7,0.75,0.8,1},{"F","D","C","C+","B-","B","B+","A-","A","A+"}))))</f>
        <v/>
      </c>
      <c r="AH648" s="99" t="str">
        <f>IF(COUNT($A648)=0,"",IF(AF648="","--",IF(AF648="3E","3E",LOOKUP(AF648/AH$2,{0,0.4,0.45,0.5,0.55,0.6,0.65,0.7,0.75,0.8,1},{0,2,2.25,2.5,2.75,3,3.25,3.5,3.75,4}))))</f>
        <v/>
      </c>
      <c r="AI648" s="5" t="str">
        <f>IF(COUNT($A648)=0,"",IF($A648&lt;&gt;DR!$B650,"ERR",DR!BY650))</f>
        <v/>
      </c>
      <c r="AJ648" s="2" t="str">
        <f>IF(COUNT($A648)=0,"",IF(AI648="3E","3E",IF(AI648="","I",LOOKUP(AI648/AK$2,{0,0.4,0.45,0.5,0.55,0.6,0.65,0.7,0.75,0.8,1},{"F","D","C","C+","B-","B","B+","A-","A","A+"}))))</f>
        <v/>
      </c>
      <c r="AK648" s="103" t="str">
        <f>IF(COUNT($A648)=0,"",IF(AI648="","--",IF(AI648="3E","3E",LOOKUP(AI648/AK$2,{0,0.4,0.45,0.5,0.55,0.6,0.65,0.7,0.75,0.8,1},{0,2,2.25,2.5,2.75,3,3.25,3.5,3.75,4}))))</f>
        <v/>
      </c>
      <c r="AL648" s="94" t="str">
        <f>IFERROR(IF(COUNT($A648)=0,"",IF(COUNT(W648)=0,"--",IF(COUNTIF(B648:AK648,"3E")&gt;0,"3E",SUM(IF(D648&gt;=2,D648*$D$3),IF(G648&gt;=2,G648*$G$3),IF(J648&gt;=2,J648*$J$3),IF(M648&gt;=2,M648*$M$3),IF(P648&gt;=2,P648*$P$3),IF(S648&gt;=2,S648*$S$3),IF(V648&gt;=2,V648*$V$3),IF(Y648&gt;=2,Y648*$Y$3),IF(AB648&gt;=2,AB648*$AB$3),IF(AE648&gt;=2,AE648*$AE$3),IF(AH648&gt;=2,AH648*$AH$3),IF(AK648&gt;=2,AK648*$AK$3))))),"")</f>
        <v/>
      </c>
      <c r="AM648" s="4" t="str">
        <f>IF(COUNT($A648)=0,"",IF(COUNT(W648)=0,"--",IF(COUNTIF(B648:Y648,"3E")&gt;0,"3E",TRUNC(SUM(IF(N(D648)&gt;=2,D$3*D648,0),IF(N(G648)&gt;=2,G$3*G648,0),IF(N(J648)&gt;=2,J$3*J648,0),IF(N(M648)&gt;=2,M$3*M648,0),IF(N(P648)&gt;=2,P$3*P648,0),IF(N(S648)&gt;=2,S$3*S648,0),IF(N(AB648)&gt;=2,AB$3*AB648,0),IF(N(AE648)&gt;=2,AE$3*AE648,0),IF(N(AH648)&gt;=2,AH$3*AH648,0),IF(N(V648)&gt;=2,V$3*V648,0),IF(N(Y648)&gt;=2,Y$3*Y648,0))/TCP,3))))</f>
        <v/>
      </c>
      <c r="AN648" s="2" t="str">
        <f>IFERROR(IF(COUNT($A648)=0,"",IF(COUNT(W648)=0,"--",IF(COUNTIF(B648:AK648,"3E")&gt;0,"3E",SUM(IF(D648&gt;=2,$D$3),IF(G648&gt;=2,$G$3),IF(J648&gt;=2,$J$3),IF(M648&gt;=2,$M$3),IF(P648&gt;=2,$P$3),IF(S648&gt;=2,$S$3),IF(V648&gt;=2,$V$3),IF(Y648&gt;=2,$Y$3),IF(AB648&gt;=2,$AB$3),IF(AE648&gt;=2,$AE$3),IF(AH648&gt;=2,$AH$3),IF(AK648&gt;=2,$AK$3))))),"")</f>
        <v/>
      </c>
      <c r="AO648" s="2" t="str">
        <f>IF(AM648="3E","3E",IF(COUNT($A648)=0,"",IF(COUNT(AK648)=0,"I",LOOKUP(AM648,{0,2,2.25,2.5,2.75,3,3.25,3.5,3.75,4},{"F","D","C","C+","B-","B","B+","A-","A","A+"}))))</f>
        <v/>
      </c>
      <c r="AP648" s="2" t="str">
        <f>IF(AM648="3E","3E",IF(OR(COUNT($A648)=0,COUNT(W648)=0),"",IF(AND(Y648&gt;=2,AM648&gt;=2,AN648&gt;=28),"PASS","FAIL")))</f>
        <v/>
      </c>
      <c r="AQ648" s="2" t="str">
        <f>IF(COUNT($A648)=0,"",IF(AP648="3E","3E",IF(AP648="PASS",CONCATENATE(IF(N(D648)&lt;2,"411F,",""),IF(N(G648)&lt;2,"412F,",""),IF(N(J648)&lt;2,"413F,",""),IF(N(M648)&lt;2,"421F,",""),IF(N(P648)&lt;2,"422F,",""),IF(N(S648)&lt;2,"423F,",""),IF(N(AB648)&lt;2,"431F,",""),IF(N(AE648)&lt;2,"432F,",""),IF(N(AH648)&lt;2,"433F,","")),"")))</f>
        <v/>
      </c>
      <c r="AR648" s="6" t="str">
        <f t="shared" si="11"/>
        <v/>
      </c>
    </row>
    <row r="649" spans="1:44" ht="18.95" customHeight="1" x14ac:dyDescent="0.25">
      <c r="A649" s="93" t="str">
        <f>IF(DR!$B651="","",DR!$B651)</f>
        <v/>
      </c>
      <c r="B649" s="5" t="str">
        <f>IF(COUNT($A649)=0,"",IF($A649&lt;&gt;DR!$B651,"ERR",DR!J651))</f>
        <v/>
      </c>
      <c r="C649" s="2" t="str">
        <f>IF(COUNT($A649)=0,"",IF(B649="3E","3E",IF(B649="","I",LOOKUP(B649/D$2,{0,0.4,0.45,0.5,0.55,0.6,0.65,0.7,0.75,0.8,1},{"F","D","C","C+","B-","B","B+","A-","A","A+"}))))</f>
        <v/>
      </c>
      <c r="D649" s="99" t="str">
        <f>IF(COUNT($A649)=0,"",IF(B649="","--",IF(B649="3E","3E",LOOKUP(B649/D$2,{0,0.4,0.45,0.5,0.55,0.6,0.65,0.7,0.75,0.8,1},{0,2,2.25,2.5,2.75,3,3.25,3.5,3.75,4}))))</f>
        <v/>
      </c>
      <c r="E649" s="5" t="str">
        <f>IF(COUNT($A649)=0,"",IF($A649&lt;&gt;DR!$B651,"ERR",DR!R651))</f>
        <v/>
      </c>
      <c r="F649" s="2" t="str">
        <f>IF(COUNT($A649)=0,"",IF(E649="3E","3E",IF(E649="","I",LOOKUP(E649/G$2,{0,0.4,0.45,0.5,0.55,0.6,0.65,0.7,0.75,0.8,1},{"F","D","C","C+","B-","B","B+","A-","A","A+"}))))</f>
        <v/>
      </c>
      <c r="G649" s="99" t="str">
        <f>IF(COUNT($A649)=0,"",IF(E649="","--",IF(E649="3E","3E",LOOKUP(E649/G$2,{0,0.4,0.45,0.5,0.55,0.6,0.65,0.7,0.75,0.8,1},{0,2,2.25,2.5,2.75,3,3.25,3.5,3.75,4}))))</f>
        <v/>
      </c>
      <c r="H649" s="5" t="str">
        <f>IF(COUNT($A649)=0,"",IF($A649&lt;&gt;DR!$B651,"ERR",DR!Z651))</f>
        <v/>
      </c>
      <c r="I649" s="2" t="str">
        <f>IF(COUNT($A649)=0,"",IF(H649="3E","3E",IF(H649="","I",LOOKUP(H649/J$2,{0,0.4,0.45,0.5,0.55,0.6,0.65,0.7,0.75,0.8,1},{"F","D","C","C+","B-","B","B+","A-","A","A+"}))))</f>
        <v/>
      </c>
      <c r="J649" s="99" t="str">
        <f>IF(COUNT($A649)=0,"",IF(H649="","--",IF(H649="3E","3E",LOOKUP(H649/J$2,{0,0.4,0.45,0.5,0.55,0.6,0.65,0.7,0.75,0.8,1},{0,2,2.25,2.5,2.75,3,3.25,3.5,3.75,4}))))</f>
        <v/>
      </c>
      <c r="K649" s="5" t="str">
        <f>IF(COUNT($A649)=0,"",IF($A649&lt;&gt;DR!$B651,"ERR",DR!AH651))</f>
        <v/>
      </c>
      <c r="L649" s="2" t="str">
        <f>IF(COUNT($A649)=0,"",IF(K649="3E","3E",IF(K649="","I",LOOKUP(K649/M$2,{0,0.4,0.45,0.5,0.55,0.6,0.65,0.7,0.75,0.8,1},{"F","D","C","C+","B-","B","B+","A-","A","A+"}))))</f>
        <v/>
      </c>
      <c r="M649" s="99" t="str">
        <f>IF(COUNT($A649)=0,"",IF(K649="","--",IF(K649="3E","3E",LOOKUP(K649/M$2,{0,0.4,0.45,0.5,0.55,0.6,0.65,0.7,0.75,0.8,1},{0,2,2.25,2.5,2.75,3,3.25,3.5,3.75,4}))))</f>
        <v/>
      </c>
      <c r="N649" s="5" t="str">
        <f>IF(COUNT($A649)=0,"",IF($A649&lt;&gt;DR!$B651,"ERR",DR!AP651))</f>
        <v/>
      </c>
      <c r="O649" s="2" t="str">
        <f>IF(COUNT($A649)=0,"",IF(N649="3E","3E",IF(N649="","I",LOOKUP(N649/P$2,{0,0.4,0.45,0.5,0.55,0.6,0.65,0.7,0.75,0.8,1},{"F","D","C","C+","B-","B","B+","A-","A","A+"}))))</f>
        <v/>
      </c>
      <c r="P649" s="99" t="str">
        <f>IF(COUNT($A649)=0,"",IF(N649="","--",IF(N649="3E","3E",LOOKUP(N649/P$2,{0,0.4,0.45,0.5,0.55,0.6,0.65,0.7,0.75,0.8,1},{0,2,2.25,2.5,2.75,3,3.25,3.5,3.75,4}))))</f>
        <v/>
      </c>
      <c r="Q649" s="5" t="str">
        <f>IF(COUNT($A649)=0,"",IF($A649&lt;&gt;DR!$B651,"ERR",DR!AX651))</f>
        <v/>
      </c>
      <c r="R649" s="2" t="str">
        <f>IF(COUNT($A649)=0,"",IF(Q649="3E","3E",IF(Q649="","I",LOOKUP(Q649/S$2,{0,0.4,0.45,0.5,0.55,0.6,0.65,0.7,0.75,0.8,1},{"F","D","C","C+","B-","B","B+","A-","A","A+"}))))</f>
        <v/>
      </c>
      <c r="S649" s="99" t="str">
        <f>IF(COUNT($A649)=0,"",IF(Q649="","--",IF(Q649="3E","3E",LOOKUP(Q649/S$2,{0,0.4,0.45,0.5,0.55,0.6,0.65,0.7,0.75,0.8,1},{0,2,2.25,2.5,2.75,3,3.25,3.5,3.75,4}))))</f>
        <v/>
      </c>
      <c r="T649" s="5" t="str">
        <f>IF(OR(COUNT($A649)=0,DR!BZ651=""),"",IF($A649&lt;&gt;DR!$B651,"ERR",DR!BZ651))</f>
        <v/>
      </c>
      <c r="U649" s="2" t="str">
        <f>IF(COUNT($A649)=0,"",IF(T649="3E","3E",IF(T649="","I",LOOKUP(T649/V$2,{0,0.4,0.45,0.5,0.55,0.6,0.65,0.7,0.75,0.8,1},{"F","D","C","C+","B-","B","B+","A-","A","A+"}))))</f>
        <v/>
      </c>
      <c r="V649" s="99" t="str">
        <f>IF(COUNT($A649)=0,"",IF(T649="","--",IF(T649="3E","3E",LOOKUP(T649/V$2,{0,0.4,0.45,0.5,0.55,0.6,0.65,0.7,0.75,0.8,1},{0,2,2.25,2.5,2.75,3,3.25,3.5,3.75,4}))))</f>
        <v/>
      </c>
      <c r="W649" s="5" t="str">
        <f>IF(COUNT($A649)=0,"",IF($A649&lt;&gt;DR!$B651,"ERR",IF(DR!$A651="IM",DR!CL651,DR!CK651)))</f>
        <v/>
      </c>
      <c r="X649" s="2" t="str">
        <f>IF(COUNT($A649)=0,"",IF(W649="3E","3E",IF(W649="","I",LOOKUP(W649/Y$2,{0,0.4,0.45,0.5,0.55,0.6,0.65,0.7,0.75,0.8,1},{"F","D","C","C+","B-","B","B+","A-","A","A+"}))))</f>
        <v/>
      </c>
      <c r="Y649" s="99" t="str">
        <f>IF(COUNT($A649)=0,"",IF(W649="","--",IF(W649="3E","3E",LOOKUP(W649/Y$2,{0,0.4,0.45,0.5,0.55,0.6,0.65,0.7,0.75,0.8,1},{0,2,2.25,2.5,2.75,3,3.25,3.5,3.75,4}))))</f>
        <v/>
      </c>
      <c r="Z649" s="5" t="str">
        <f>IF(COUNT($A649)=0,"",IF($A649&lt;&gt;DR!$B651,"ERR",DR!BF651))</f>
        <v/>
      </c>
      <c r="AA649" s="2" t="str">
        <f>IF(COUNT($A649)=0,"",IF(Z649="3E","3E",IF(Z649="","I",LOOKUP(Z649/AB$2,{0,0.4,0.45,0.5,0.55,0.6,0.65,0.7,0.75,0.8,1},{"F","D","C","C+","B-","B","B+","A-","A","A+"}))))</f>
        <v/>
      </c>
      <c r="AB649" s="99" t="str">
        <f>IF(COUNT($A649)=0,"",IF(Z649="","--",IF(Z649="3E","3E",LOOKUP(Z649/AB$2,{0,0.4,0.45,0.5,0.55,0.6,0.65,0.7,0.75,0.8,1},{0,2,2.25,2.5,2.75,3,3.25,3.5,3.75,4}))))</f>
        <v/>
      </c>
      <c r="AC649" s="5" t="str">
        <f>IF(COUNT($A649)=0,"",IF($A649&lt;&gt;DR!$B651,"ERR",DR!BG651))</f>
        <v/>
      </c>
      <c r="AD649" s="2" t="str">
        <f>IF(COUNT($A649)=0,"",IF(AC649="3E","3E",IF(AC649="","I",LOOKUP(AC649/AE$2,{0,0.4,0.45,0.5,0.55,0.6,0.65,0.7,0.75,0.8,1},{"F","D","C","C+","B-","B","B+","A-","A","A+"}))))</f>
        <v/>
      </c>
      <c r="AE649" s="99" t="str">
        <f>IF(COUNT($A649)=0,"",IF(AC649="","--",IF(AC649="3E","3E",LOOKUP(AC649/AE$2,{0,0.4,0.45,0.5,0.55,0.6,0.65,0.7,0.75,0.8,1},{0,2,2.25,2.5,2.75,3,3.25,3.5,3.75,4}))))</f>
        <v/>
      </c>
      <c r="AF649" s="5" t="str">
        <f>IF(COUNT($A649)=0,"",IF($A649&lt;&gt;DR!$B651,"ERR",DR!BQ651))</f>
        <v/>
      </c>
      <c r="AG649" s="2" t="str">
        <f>IF(COUNT($A649)=0,"",IF(AF649="3E","3E",IF(AF649="","I",LOOKUP(AF649/AH$2,{0,0.4,0.45,0.5,0.55,0.6,0.65,0.7,0.75,0.8,1},{"F","D","C","C+","B-","B","B+","A-","A","A+"}))))</f>
        <v/>
      </c>
      <c r="AH649" s="99" t="str">
        <f>IF(COUNT($A649)=0,"",IF(AF649="","--",IF(AF649="3E","3E",LOOKUP(AF649/AH$2,{0,0.4,0.45,0.5,0.55,0.6,0.65,0.7,0.75,0.8,1},{0,2,2.25,2.5,2.75,3,3.25,3.5,3.75,4}))))</f>
        <v/>
      </c>
      <c r="AI649" s="5" t="str">
        <f>IF(COUNT($A649)=0,"",IF($A649&lt;&gt;DR!$B651,"ERR",DR!BY651))</f>
        <v/>
      </c>
      <c r="AJ649" s="2" t="str">
        <f>IF(COUNT($A649)=0,"",IF(AI649="3E","3E",IF(AI649="","I",LOOKUP(AI649/AK$2,{0,0.4,0.45,0.5,0.55,0.6,0.65,0.7,0.75,0.8,1},{"F","D","C","C+","B-","B","B+","A-","A","A+"}))))</f>
        <v/>
      </c>
      <c r="AK649" s="103" t="str">
        <f>IF(COUNT($A649)=0,"",IF(AI649="","--",IF(AI649="3E","3E",LOOKUP(AI649/AK$2,{0,0.4,0.45,0.5,0.55,0.6,0.65,0.7,0.75,0.8,1},{0,2,2.25,2.5,2.75,3,3.25,3.5,3.75,4}))))</f>
        <v/>
      </c>
      <c r="AL649" s="94" t="str">
        <f>IFERROR(IF(COUNT($A649)=0,"",IF(COUNT(W649)=0,"--",IF(COUNTIF(B649:AK649,"3E")&gt;0,"3E",SUM(IF(D649&gt;=2,D649*$D$3),IF(G649&gt;=2,G649*$G$3),IF(J649&gt;=2,J649*$J$3),IF(M649&gt;=2,M649*$M$3),IF(P649&gt;=2,P649*$P$3),IF(S649&gt;=2,S649*$S$3),IF(V649&gt;=2,V649*$V$3),IF(Y649&gt;=2,Y649*$Y$3),IF(AB649&gt;=2,AB649*$AB$3),IF(AE649&gt;=2,AE649*$AE$3),IF(AH649&gt;=2,AH649*$AH$3),IF(AK649&gt;=2,AK649*$AK$3))))),"")</f>
        <v/>
      </c>
      <c r="AM649" s="4" t="str">
        <f>IF(COUNT($A649)=0,"",IF(COUNT(W649)=0,"--",IF(COUNTIF(B649:Y649,"3E")&gt;0,"3E",TRUNC(SUM(IF(N(D649)&gt;=2,D$3*D649,0),IF(N(G649)&gt;=2,G$3*G649,0),IF(N(J649)&gt;=2,J$3*J649,0),IF(N(M649)&gt;=2,M$3*M649,0),IF(N(P649)&gt;=2,P$3*P649,0),IF(N(S649)&gt;=2,S$3*S649,0),IF(N(AB649)&gt;=2,AB$3*AB649,0),IF(N(AE649)&gt;=2,AE$3*AE649,0),IF(N(AH649)&gt;=2,AH$3*AH649,0),IF(N(V649)&gt;=2,V$3*V649,0),IF(N(Y649)&gt;=2,Y$3*Y649,0))/TCP,3))))</f>
        <v/>
      </c>
      <c r="AN649" s="2" t="str">
        <f>IFERROR(IF(COUNT($A649)=0,"",IF(COUNT(W649)=0,"--",IF(COUNTIF(B649:AK649,"3E")&gt;0,"3E",SUM(IF(D649&gt;=2,$D$3),IF(G649&gt;=2,$G$3),IF(J649&gt;=2,$J$3),IF(M649&gt;=2,$M$3),IF(P649&gt;=2,$P$3),IF(S649&gt;=2,$S$3),IF(V649&gt;=2,$V$3),IF(Y649&gt;=2,$Y$3),IF(AB649&gt;=2,$AB$3),IF(AE649&gt;=2,$AE$3),IF(AH649&gt;=2,$AH$3),IF(AK649&gt;=2,$AK$3))))),"")</f>
        <v/>
      </c>
      <c r="AO649" s="2" t="str">
        <f>IF(AM649="3E","3E",IF(COUNT($A649)=0,"",IF(COUNT(AK649)=0,"I",LOOKUP(AM649,{0,2,2.25,2.5,2.75,3,3.25,3.5,3.75,4},{"F","D","C","C+","B-","B","B+","A-","A","A+"}))))</f>
        <v/>
      </c>
      <c r="AP649" s="2" t="str">
        <f>IF(AM649="3E","3E",IF(OR(COUNT($A649)=0,COUNT(W649)=0),"",IF(AND(Y649&gt;=2,AM649&gt;=2,AN649&gt;=28),"PASS","FAIL")))</f>
        <v/>
      </c>
      <c r="AQ649" s="2" t="str">
        <f>IF(COUNT($A649)=0,"",IF(AP649="3E","3E",IF(AP649="PASS",CONCATENATE(IF(N(D649)&lt;2,"411F,",""),IF(N(G649)&lt;2,"412F,",""),IF(N(J649)&lt;2,"413F,",""),IF(N(M649)&lt;2,"421F,",""),IF(N(P649)&lt;2,"422F,",""),IF(N(S649)&lt;2,"423F,",""),IF(N(AB649)&lt;2,"431F,",""),IF(N(AE649)&lt;2,"432F,",""),IF(N(AH649)&lt;2,"433F,","")),"")))</f>
        <v/>
      </c>
      <c r="AR649" s="6" t="str">
        <f t="shared" si="11"/>
        <v/>
      </c>
    </row>
    <row r="650" spans="1:44" ht="18.95" customHeight="1" x14ac:dyDescent="0.25">
      <c r="A650" s="93" t="str">
        <f>IF(DR!$B652="","",DR!$B652)</f>
        <v/>
      </c>
      <c r="B650" s="5" t="str">
        <f>IF(COUNT($A650)=0,"",IF($A650&lt;&gt;DR!$B652,"ERR",DR!J652))</f>
        <v/>
      </c>
      <c r="C650" s="2" t="str">
        <f>IF(COUNT($A650)=0,"",IF(B650="3E","3E",IF(B650="","I",LOOKUP(B650/D$2,{0,0.4,0.45,0.5,0.55,0.6,0.65,0.7,0.75,0.8,1},{"F","D","C","C+","B-","B","B+","A-","A","A+"}))))</f>
        <v/>
      </c>
      <c r="D650" s="99" t="str">
        <f>IF(COUNT($A650)=0,"",IF(B650="","--",IF(B650="3E","3E",LOOKUP(B650/D$2,{0,0.4,0.45,0.5,0.55,0.6,0.65,0.7,0.75,0.8,1},{0,2,2.25,2.5,2.75,3,3.25,3.5,3.75,4}))))</f>
        <v/>
      </c>
      <c r="E650" s="5" t="str">
        <f>IF(COUNT($A650)=0,"",IF($A650&lt;&gt;DR!$B652,"ERR",DR!R652))</f>
        <v/>
      </c>
      <c r="F650" s="2" t="str">
        <f>IF(COUNT($A650)=0,"",IF(E650="3E","3E",IF(E650="","I",LOOKUP(E650/G$2,{0,0.4,0.45,0.5,0.55,0.6,0.65,0.7,0.75,0.8,1},{"F","D","C","C+","B-","B","B+","A-","A","A+"}))))</f>
        <v/>
      </c>
      <c r="G650" s="99" t="str">
        <f>IF(COUNT($A650)=0,"",IF(E650="","--",IF(E650="3E","3E",LOOKUP(E650/G$2,{0,0.4,0.45,0.5,0.55,0.6,0.65,0.7,0.75,0.8,1},{0,2,2.25,2.5,2.75,3,3.25,3.5,3.75,4}))))</f>
        <v/>
      </c>
      <c r="H650" s="5" t="str">
        <f>IF(COUNT($A650)=0,"",IF($A650&lt;&gt;DR!$B652,"ERR",DR!Z652))</f>
        <v/>
      </c>
      <c r="I650" s="2" t="str">
        <f>IF(COUNT($A650)=0,"",IF(H650="3E","3E",IF(H650="","I",LOOKUP(H650/J$2,{0,0.4,0.45,0.5,0.55,0.6,0.65,0.7,0.75,0.8,1},{"F","D","C","C+","B-","B","B+","A-","A","A+"}))))</f>
        <v/>
      </c>
      <c r="J650" s="99" t="str">
        <f>IF(COUNT($A650)=0,"",IF(H650="","--",IF(H650="3E","3E",LOOKUP(H650/J$2,{0,0.4,0.45,0.5,0.55,0.6,0.65,0.7,0.75,0.8,1},{0,2,2.25,2.5,2.75,3,3.25,3.5,3.75,4}))))</f>
        <v/>
      </c>
      <c r="K650" s="5" t="str">
        <f>IF(COUNT($A650)=0,"",IF($A650&lt;&gt;DR!$B652,"ERR",DR!AH652))</f>
        <v/>
      </c>
      <c r="L650" s="2" t="str">
        <f>IF(COUNT($A650)=0,"",IF(K650="3E","3E",IF(K650="","I",LOOKUP(K650/M$2,{0,0.4,0.45,0.5,0.55,0.6,0.65,0.7,0.75,0.8,1},{"F","D","C","C+","B-","B","B+","A-","A","A+"}))))</f>
        <v/>
      </c>
      <c r="M650" s="99" t="str">
        <f>IF(COUNT($A650)=0,"",IF(K650="","--",IF(K650="3E","3E",LOOKUP(K650/M$2,{0,0.4,0.45,0.5,0.55,0.6,0.65,0.7,0.75,0.8,1},{0,2,2.25,2.5,2.75,3,3.25,3.5,3.75,4}))))</f>
        <v/>
      </c>
      <c r="N650" s="5" t="str">
        <f>IF(COUNT($A650)=0,"",IF($A650&lt;&gt;DR!$B652,"ERR",DR!AP652))</f>
        <v/>
      </c>
      <c r="O650" s="2" t="str">
        <f>IF(COUNT($A650)=0,"",IF(N650="3E","3E",IF(N650="","I",LOOKUP(N650/P$2,{0,0.4,0.45,0.5,0.55,0.6,0.65,0.7,0.75,0.8,1},{"F","D","C","C+","B-","B","B+","A-","A","A+"}))))</f>
        <v/>
      </c>
      <c r="P650" s="99" t="str">
        <f>IF(COUNT($A650)=0,"",IF(N650="","--",IF(N650="3E","3E",LOOKUP(N650/P$2,{0,0.4,0.45,0.5,0.55,0.6,0.65,0.7,0.75,0.8,1},{0,2,2.25,2.5,2.75,3,3.25,3.5,3.75,4}))))</f>
        <v/>
      </c>
      <c r="Q650" s="5" t="str">
        <f>IF(COUNT($A650)=0,"",IF($A650&lt;&gt;DR!$B652,"ERR",DR!AX652))</f>
        <v/>
      </c>
      <c r="R650" s="2" t="str">
        <f>IF(COUNT($A650)=0,"",IF(Q650="3E","3E",IF(Q650="","I",LOOKUP(Q650/S$2,{0,0.4,0.45,0.5,0.55,0.6,0.65,0.7,0.75,0.8,1},{"F","D","C","C+","B-","B","B+","A-","A","A+"}))))</f>
        <v/>
      </c>
      <c r="S650" s="99" t="str">
        <f>IF(COUNT($A650)=0,"",IF(Q650="","--",IF(Q650="3E","3E",LOOKUP(Q650/S$2,{0,0.4,0.45,0.5,0.55,0.6,0.65,0.7,0.75,0.8,1},{0,2,2.25,2.5,2.75,3,3.25,3.5,3.75,4}))))</f>
        <v/>
      </c>
      <c r="T650" s="5" t="str">
        <f>IF(OR(COUNT($A650)=0,DR!BZ652=""),"",IF($A650&lt;&gt;DR!$B652,"ERR",DR!BZ652))</f>
        <v/>
      </c>
      <c r="U650" s="2" t="str">
        <f>IF(COUNT($A650)=0,"",IF(T650="3E","3E",IF(T650="","I",LOOKUP(T650/V$2,{0,0.4,0.45,0.5,0.55,0.6,0.65,0.7,0.75,0.8,1},{"F","D","C","C+","B-","B","B+","A-","A","A+"}))))</f>
        <v/>
      </c>
      <c r="V650" s="99" t="str">
        <f>IF(COUNT($A650)=0,"",IF(T650="","--",IF(T650="3E","3E",LOOKUP(T650/V$2,{0,0.4,0.45,0.5,0.55,0.6,0.65,0.7,0.75,0.8,1},{0,2,2.25,2.5,2.75,3,3.25,3.5,3.75,4}))))</f>
        <v/>
      </c>
      <c r="W650" s="5" t="str">
        <f>IF(COUNT($A650)=0,"",IF($A650&lt;&gt;DR!$B652,"ERR",IF(DR!$A652="IM",DR!CL652,DR!CK652)))</f>
        <v/>
      </c>
      <c r="X650" s="2" t="str">
        <f>IF(COUNT($A650)=0,"",IF(W650="3E","3E",IF(W650="","I",LOOKUP(W650/Y$2,{0,0.4,0.45,0.5,0.55,0.6,0.65,0.7,0.75,0.8,1},{"F","D","C","C+","B-","B","B+","A-","A","A+"}))))</f>
        <v/>
      </c>
      <c r="Y650" s="99" t="str">
        <f>IF(COUNT($A650)=0,"",IF(W650="","--",IF(W650="3E","3E",LOOKUP(W650/Y$2,{0,0.4,0.45,0.5,0.55,0.6,0.65,0.7,0.75,0.8,1},{0,2,2.25,2.5,2.75,3,3.25,3.5,3.75,4}))))</f>
        <v/>
      </c>
      <c r="Z650" s="5" t="str">
        <f>IF(COUNT($A650)=0,"",IF($A650&lt;&gt;DR!$B652,"ERR",DR!BF652))</f>
        <v/>
      </c>
      <c r="AA650" s="2" t="str">
        <f>IF(COUNT($A650)=0,"",IF(Z650="3E","3E",IF(Z650="","I",LOOKUP(Z650/AB$2,{0,0.4,0.45,0.5,0.55,0.6,0.65,0.7,0.75,0.8,1},{"F","D","C","C+","B-","B","B+","A-","A","A+"}))))</f>
        <v/>
      </c>
      <c r="AB650" s="99" t="str">
        <f>IF(COUNT($A650)=0,"",IF(Z650="","--",IF(Z650="3E","3E",LOOKUP(Z650/AB$2,{0,0.4,0.45,0.5,0.55,0.6,0.65,0.7,0.75,0.8,1},{0,2,2.25,2.5,2.75,3,3.25,3.5,3.75,4}))))</f>
        <v/>
      </c>
      <c r="AC650" s="5" t="str">
        <f>IF(COUNT($A650)=0,"",IF($A650&lt;&gt;DR!$B652,"ERR",DR!BG652))</f>
        <v/>
      </c>
      <c r="AD650" s="2" t="str">
        <f>IF(COUNT($A650)=0,"",IF(AC650="3E","3E",IF(AC650="","I",LOOKUP(AC650/AE$2,{0,0.4,0.45,0.5,0.55,0.6,0.65,0.7,0.75,0.8,1},{"F","D","C","C+","B-","B","B+","A-","A","A+"}))))</f>
        <v/>
      </c>
      <c r="AE650" s="99" t="str">
        <f>IF(COUNT($A650)=0,"",IF(AC650="","--",IF(AC650="3E","3E",LOOKUP(AC650/AE$2,{0,0.4,0.45,0.5,0.55,0.6,0.65,0.7,0.75,0.8,1},{0,2,2.25,2.5,2.75,3,3.25,3.5,3.75,4}))))</f>
        <v/>
      </c>
      <c r="AF650" s="5" t="str">
        <f>IF(COUNT($A650)=0,"",IF($A650&lt;&gt;DR!$B652,"ERR",DR!BQ652))</f>
        <v/>
      </c>
      <c r="AG650" s="2" t="str">
        <f>IF(COUNT($A650)=0,"",IF(AF650="3E","3E",IF(AF650="","I",LOOKUP(AF650/AH$2,{0,0.4,0.45,0.5,0.55,0.6,0.65,0.7,0.75,0.8,1},{"F","D","C","C+","B-","B","B+","A-","A","A+"}))))</f>
        <v/>
      </c>
      <c r="AH650" s="99" t="str">
        <f>IF(COUNT($A650)=0,"",IF(AF650="","--",IF(AF650="3E","3E",LOOKUP(AF650/AH$2,{0,0.4,0.45,0.5,0.55,0.6,0.65,0.7,0.75,0.8,1},{0,2,2.25,2.5,2.75,3,3.25,3.5,3.75,4}))))</f>
        <v/>
      </c>
      <c r="AI650" s="5" t="str">
        <f>IF(COUNT($A650)=0,"",IF($A650&lt;&gt;DR!$B652,"ERR",DR!BY652))</f>
        <v/>
      </c>
      <c r="AJ650" s="2" t="str">
        <f>IF(COUNT($A650)=0,"",IF(AI650="3E","3E",IF(AI650="","I",LOOKUP(AI650/AK$2,{0,0.4,0.45,0.5,0.55,0.6,0.65,0.7,0.75,0.8,1},{"F","D","C","C+","B-","B","B+","A-","A","A+"}))))</f>
        <v/>
      </c>
      <c r="AK650" s="103" t="str">
        <f>IF(COUNT($A650)=0,"",IF(AI650="","--",IF(AI650="3E","3E",LOOKUP(AI650/AK$2,{0,0.4,0.45,0.5,0.55,0.6,0.65,0.7,0.75,0.8,1},{0,2,2.25,2.5,2.75,3,3.25,3.5,3.75,4}))))</f>
        <v/>
      </c>
      <c r="AL650" s="94" t="str">
        <f>IFERROR(IF(COUNT($A650)=0,"",IF(COUNT(W650)=0,"--",IF(COUNTIF(B650:AK650,"3E")&gt;0,"3E",SUM(IF(D650&gt;=2,D650*$D$3),IF(G650&gt;=2,G650*$G$3),IF(J650&gt;=2,J650*$J$3),IF(M650&gt;=2,M650*$M$3),IF(P650&gt;=2,P650*$P$3),IF(S650&gt;=2,S650*$S$3),IF(V650&gt;=2,V650*$V$3),IF(Y650&gt;=2,Y650*$Y$3),IF(AB650&gt;=2,AB650*$AB$3),IF(AE650&gt;=2,AE650*$AE$3),IF(AH650&gt;=2,AH650*$AH$3),IF(AK650&gt;=2,AK650*$AK$3))))),"")</f>
        <v/>
      </c>
      <c r="AM650" s="4" t="str">
        <f>IF(COUNT($A650)=0,"",IF(COUNT(W650)=0,"--",IF(COUNTIF(B650:Y650,"3E")&gt;0,"3E",TRUNC(SUM(IF(N(D650)&gt;=2,D$3*D650,0),IF(N(G650)&gt;=2,G$3*G650,0),IF(N(J650)&gt;=2,J$3*J650,0),IF(N(M650)&gt;=2,M$3*M650,0),IF(N(P650)&gt;=2,P$3*P650,0),IF(N(S650)&gt;=2,S$3*S650,0),IF(N(AB650)&gt;=2,AB$3*AB650,0),IF(N(AE650)&gt;=2,AE$3*AE650,0),IF(N(AH650)&gt;=2,AH$3*AH650,0),IF(N(V650)&gt;=2,V$3*V650,0),IF(N(Y650)&gt;=2,Y$3*Y650,0))/TCP,3))))</f>
        <v/>
      </c>
      <c r="AN650" s="2" t="str">
        <f>IFERROR(IF(COUNT($A650)=0,"",IF(COUNT(W650)=0,"--",IF(COUNTIF(B650:AK650,"3E")&gt;0,"3E",SUM(IF(D650&gt;=2,$D$3),IF(G650&gt;=2,$G$3),IF(J650&gt;=2,$J$3),IF(M650&gt;=2,$M$3),IF(P650&gt;=2,$P$3),IF(S650&gt;=2,$S$3),IF(V650&gt;=2,$V$3),IF(Y650&gt;=2,$Y$3),IF(AB650&gt;=2,$AB$3),IF(AE650&gt;=2,$AE$3),IF(AH650&gt;=2,$AH$3),IF(AK650&gt;=2,$AK$3))))),"")</f>
        <v/>
      </c>
      <c r="AO650" s="2" t="str">
        <f>IF(AM650="3E","3E",IF(COUNT($A650)=0,"",IF(COUNT(AK650)=0,"I",LOOKUP(AM650,{0,2,2.25,2.5,2.75,3,3.25,3.5,3.75,4},{"F","D","C","C+","B-","B","B+","A-","A","A+"}))))</f>
        <v/>
      </c>
      <c r="AP650" s="2" t="str">
        <f>IF(AM650="3E","3E",IF(OR(COUNT($A650)=0,COUNT(W650)=0),"",IF(AND(Y650&gt;=2,AM650&gt;=2,AN650&gt;=28),"PASS","FAIL")))</f>
        <v/>
      </c>
      <c r="AQ650" s="2" t="str">
        <f>IF(COUNT($A650)=0,"",IF(AP650="3E","3E",IF(AP650="PASS",CONCATENATE(IF(N(D650)&lt;2,"411F,",""),IF(N(G650)&lt;2,"412F,",""),IF(N(J650)&lt;2,"413F,",""),IF(N(M650)&lt;2,"421F,",""),IF(N(P650)&lt;2,"422F,",""),IF(N(S650)&lt;2,"423F,",""),IF(N(AB650)&lt;2,"431F,",""),IF(N(AE650)&lt;2,"432F,",""),IF(N(AH650)&lt;2,"433F,","")),"")))</f>
        <v/>
      </c>
      <c r="AR650" s="6" t="str">
        <f t="shared" si="11"/>
        <v/>
      </c>
    </row>
    <row r="651" spans="1:44" ht="18.95" customHeight="1" x14ac:dyDescent="0.25">
      <c r="A651" s="93" t="str">
        <f>IF(DR!$B653="","",DR!$B653)</f>
        <v/>
      </c>
      <c r="B651" s="5" t="str">
        <f>IF(COUNT($A651)=0,"",IF($A651&lt;&gt;DR!$B653,"ERR",DR!J653))</f>
        <v/>
      </c>
      <c r="C651" s="2" t="str">
        <f>IF(COUNT($A651)=0,"",IF(B651="3E","3E",IF(B651="","I",LOOKUP(B651/D$2,{0,0.4,0.45,0.5,0.55,0.6,0.65,0.7,0.75,0.8,1},{"F","D","C","C+","B-","B","B+","A-","A","A+"}))))</f>
        <v/>
      </c>
      <c r="D651" s="99" t="str">
        <f>IF(COUNT($A651)=0,"",IF(B651="","--",IF(B651="3E","3E",LOOKUP(B651/D$2,{0,0.4,0.45,0.5,0.55,0.6,0.65,0.7,0.75,0.8,1},{0,2,2.25,2.5,2.75,3,3.25,3.5,3.75,4}))))</f>
        <v/>
      </c>
      <c r="E651" s="5" t="str">
        <f>IF(COUNT($A651)=0,"",IF($A651&lt;&gt;DR!$B653,"ERR",DR!R653))</f>
        <v/>
      </c>
      <c r="F651" s="2" t="str">
        <f>IF(COUNT($A651)=0,"",IF(E651="3E","3E",IF(E651="","I",LOOKUP(E651/G$2,{0,0.4,0.45,0.5,0.55,0.6,0.65,0.7,0.75,0.8,1},{"F","D","C","C+","B-","B","B+","A-","A","A+"}))))</f>
        <v/>
      </c>
      <c r="G651" s="99" t="str">
        <f>IF(COUNT($A651)=0,"",IF(E651="","--",IF(E651="3E","3E",LOOKUP(E651/G$2,{0,0.4,0.45,0.5,0.55,0.6,0.65,0.7,0.75,0.8,1},{0,2,2.25,2.5,2.75,3,3.25,3.5,3.75,4}))))</f>
        <v/>
      </c>
      <c r="H651" s="5" t="str">
        <f>IF(COUNT($A651)=0,"",IF($A651&lt;&gt;DR!$B653,"ERR",DR!Z653))</f>
        <v/>
      </c>
      <c r="I651" s="2" t="str">
        <f>IF(COUNT($A651)=0,"",IF(H651="3E","3E",IF(H651="","I",LOOKUP(H651/J$2,{0,0.4,0.45,0.5,0.55,0.6,0.65,0.7,0.75,0.8,1},{"F","D","C","C+","B-","B","B+","A-","A","A+"}))))</f>
        <v/>
      </c>
      <c r="J651" s="99" t="str">
        <f>IF(COUNT($A651)=0,"",IF(H651="","--",IF(H651="3E","3E",LOOKUP(H651/J$2,{0,0.4,0.45,0.5,0.55,0.6,0.65,0.7,0.75,0.8,1},{0,2,2.25,2.5,2.75,3,3.25,3.5,3.75,4}))))</f>
        <v/>
      </c>
      <c r="K651" s="5" t="str">
        <f>IF(COUNT($A651)=0,"",IF($A651&lt;&gt;DR!$B653,"ERR",DR!AH653))</f>
        <v/>
      </c>
      <c r="L651" s="2" t="str">
        <f>IF(COUNT($A651)=0,"",IF(K651="3E","3E",IF(K651="","I",LOOKUP(K651/M$2,{0,0.4,0.45,0.5,0.55,0.6,0.65,0.7,0.75,0.8,1},{"F","D","C","C+","B-","B","B+","A-","A","A+"}))))</f>
        <v/>
      </c>
      <c r="M651" s="99" t="str">
        <f>IF(COUNT($A651)=0,"",IF(K651="","--",IF(K651="3E","3E",LOOKUP(K651/M$2,{0,0.4,0.45,0.5,0.55,0.6,0.65,0.7,0.75,0.8,1},{0,2,2.25,2.5,2.75,3,3.25,3.5,3.75,4}))))</f>
        <v/>
      </c>
      <c r="N651" s="5" t="str">
        <f>IF(COUNT($A651)=0,"",IF($A651&lt;&gt;DR!$B653,"ERR",DR!AP653))</f>
        <v/>
      </c>
      <c r="O651" s="2" t="str">
        <f>IF(COUNT($A651)=0,"",IF(N651="3E","3E",IF(N651="","I",LOOKUP(N651/P$2,{0,0.4,0.45,0.5,0.55,0.6,0.65,0.7,0.75,0.8,1},{"F","D","C","C+","B-","B","B+","A-","A","A+"}))))</f>
        <v/>
      </c>
      <c r="P651" s="99" t="str">
        <f>IF(COUNT($A651)=0,"",IF(N651="","--",IF(N651="3E","3E",LOOKUP(N651/P$2,{0,0.4,0.45,0.5,0.55,0.6,0.65,0.7,0.75,0.8,1},{0,2,2.25,2.5,2.75,3,3.25,3.5,3.75,4}))))</f>
        <v/>
      </c>
      <c r="Q651" s="5" t="str">
        <f>IF(COUNT($A651)=0,"",IF($A651&lt;&gt;DR!$B653,"ERR",DR!AX653))</f>
        <v/>
      </c>
      <c r="R651" s="2" t="str">
        <f>IF(COUNT($A651)=0,"",IF(Q651="3E","3E",IF(Q651="","I",LOOKUP(Q651/S$2,{0,0.4,0.45,0.5,0.55,0.6,0.65,0.7,0.75,0.8,1},{"F","D","C","C+","B-","B","B+","A-","A","A+"}))))</f>
        <v/>
      </c>
      <c r="S651" s="99" t="str">
        <f>IF(COUNT($A651)=0,"",IF(Q651="","--",IF(Q651="3E","3E",LOOKUP(Q651/S$2,{0,0.4,0.45,0.5,0.55,0.6,0.65,0.7,0.75,0.8,1},{0,2,2.25,2.5,2.75,3,3.25,3.5,3.75,4}))))</f>
        <v/>
      </c>
      <c r="T651" s="5" t="str">
        <f>IF(OR(COUNT($A651)=0,DR!BZ653=""),"",IF($A651&lt;&gt;DR!$B653,"ERR",DR!BZ653))</f>
        <v/>
      </c>
      <c r="U651" s="2" t="str">
        <f>IF(COUNT($A651)=0,"",IF(T651="3E","3E",IF(T651="","I",LOOKUP(T651/V$2,{0,0.4,0.45,0.5,0.55,0.6,0.65,0.7,0.75,0.8,1},{"F","D","C","C+","B-","B","B+","A-","A","A+"}))))</f>
        <v/>
      </c>
      <c r="V651" s="99" t="str">
        <f>IF(COUNT($A651)=0,"",IF(T651="","--",IF(T651="3E","3E",LOOKUP(T651/V$2,{0,0.4,0.45,0.5,0.55,0.6,0.65,0.7,0.75,0.8,1},{0,2,2.25,2.5,2.75,3,3.25,3.5,3.75,4}))))</f>
        <v/>
      </c>
      <c r="W651" s="5" t="str">
        <f>IF(COUNT($A651)=0,"",IF($A651&lt;&gt;DR!$B653,"ERR",IF(DR!$A653="IM",DR!CL653,DR!CK653)))</f>
        <v/>
      </c>
      <c r="X651" s="2" t="str">
        <f>IF(COUNT($A651)=0,"",IF(W651="3E","3E",IF(W651="","I",LOOKUP(W651/Y$2,{0,0.4,0.45,0.5,0.55,0.6,0.65,0.7,0.75,0.8,1},{"F","D","C","C+","B-","B","B+","A-","A","A+"}))))</f>
        <v/>
      </c>
      <c r="Y651" s="99" t="str">
        <f>IF(COUNT($A651)=0,"",IF(W651="","--",IF(W651="3E","3E",LOOKUP(W651/Y$2,{0,0.4,0.45,0.5,0.55,0.6,0.65,0.7,0.75,0.8,1},{0,2,2.25,2.5,2.75,3,3.25,3.5,3.75,4}))))</f>
        <v/>
      </c>
      <c r="Z651" s="5" t="str">
        <f>IF(COUNT($A651)=0,"",IF($A651&lt;&gt;DR!$B653,"ERR",DR!BF653))</f>
        <v/>
      </c>
      <c r="AA651" s="2" t="str">
        <f>IF(COUNT($A651)=0,"",IF(Z651="3E","3E",IF(Z651="","I",LOOKUP(Z651/AB$2,{0,0.4,0.45,0.5,0.55,0.6,0.65,0.7,0.75,0.8,1},{"F","D","C","C+","B-","B","B+","A-","A","A+"}))))</f>
        <v/>
      </c>
      <c r="AB651" s="99" t="str">
        <f>IF(COUNT($A651)=0,"",IF(Z651="","--",IF(Z651="3E","3E",LOOKUP(Z651/AB$2,{0,0.4,0.45,0.5,0.55,0.6,0.65,0.7,0.75,0.8,1},{0,2,2.25,2.5,2.75,3,3.25,3.5,3.75,4}))))</f>
        <v/>
      </c>
      <c r="AC651" s="5" t="str">
        <f>IF(COUNT($A651)=0,"",IF($A651&lt;&gt;DR!$B653,"ERR",DR!BG653))</f>
        <v/>
      </c>
      <c r="AD651" s="2" t="str">
        <f>IF(COUNT($A651)=0,"",IF(AC651="3E","3E",IF(AC651="","I",LOOKUP(AC651/AE$2,{0,0.4,0.45,0.5,0.55,0.6,0.65,0.7,0.75,0.8,1},{"F","D","C","C+","B-","B","B+","A-","A","A+"}))))</f>
        <v/>
      </c>
      <c r="AE651" s="99" t="str">
        <f>IF(COUNT($A651)=0,"",IF(AC651="","--",IF(AC651="3E","3E",LOOKUP(AC651/AE$2,{0,0.4,0.45,0.5,0.55,0.6,0.65,0.7,0.75,0.8,1},{0,2,2.25,2.5,2.75,3,3.25,3.5,3.75,4}))))</f>
        <v/>
      </c>
      <c r="AF651" s="5" t="str">
        <f>IF(COUNT($A651)=0,"",IF($A651&lt;&gt;DR!$B653,"ERR",DR!BQ653))</f>
        <v/>
      </c>
      <c r="AG651" s="2" t="str">
        <f>IF(COUNT($A651)=0,"",IF(AF651="3E","3E",IF(AF651="","I",LOOKUP(AF651/AH$2,{0,0.4,0.45,0.5,0.55,0.6,0.65,0.7,0.75,0.8,1},{"F","D","C","C+","B-","B","B+","A-","A","A+"}))))</f>
        <v/>
      </c>
      <c r="AH651" s="99" t="str">
        <f>IF(COUNT($A651)=0,"",IF(AF651="","--",IF(AF651="3E","3E",LOOKUP(AF651/AH$2,{0,0.4,0.45,0.5,0.55,0.6,0.65,0.7,0.75,0.8,1},{0,2,2.25,2.5,2.75,3,3.25,3.5,3.75,4}))))</f>
        <v/>
      </c>
      <c r="AI651" s="5" t="str">
        <f>IF(COUNT($A651)=0,"",IF($A651&lt;&gt;DR!$B653,"ERR",DR!BY653))</f>
        <v/>
      </c>
      <c r="AJ651" s="2" t="str">
        <f>IF(COUNT($A651)=0,"",IF(AI651="3E","3E",IF(AI651="","I",LOOKUP(AI651/AK$2,{0,0.4,0.45,0.5,0.55,0.6,0.65,0.7,0.75,0.8,1},{"F","D","C","C+","B-","B","B+","A-","A","A+"}))))</f>
        <v/>
      </c>
      <c r="AK651" s="103" t="str">
        <f>IF(COUNT($A651)=0,"",IF(AI651="","--",IF(AI651="3E","3E",LOOKUP(AI651/AK$2,{0,0.4,0.45,0.5,0.55,0.6,0.65,0.7,0.75,0.8,1},{0,2,2.25,2.5,2.75,3,3.25,3.5,3.75,4}))))</f>
        <v/>
      </c>
      <c r="AL651" s="94" t="str">
        <f>IFERROR(IF(COUNT($A651)=0,"",IF(COUNT(W651)=0,"--",IF(COUNTIF(B651:AK651,"3E")&gt;0,"3E",SUM(IF(D651&gt;=2,D651*$D$3),IF(G651&gt;=2,G651*$G$3),IF(J651&gt;=2,J651*$J$3),IF(M651&gt;=2,M651*$M$3),IF(P651&gt;=2,P651*$P$3),IF(S651&gt;=2,S651*$S$3),IF(V651&gt;=2,V651*$V$3),IF(Y651&gt;=2,Y651*$Y$3),IF(AB651&gt;=2,AB651*$AB$3),IF(AE651&gt;=2,AE651*$AE$3),IF(AH651&gt;=2,AH651*$AH$3),IF(AK651&gt;=2,AK651*$AK$3))))),"")</f>
        <v/>
      </c>
      <c r="AM651" s="4" t="str">
        <f>IF(COUNT($A651)=0,"",IF(COUNT(W651)=0,"--",IF(COUNTIF(B651:Y651,"3E")&gt;0,"3E",TRUNC(SUM(IF(N(D651)&gt;=2,D$3*D651,0),IF(N(G651)&gt;=2,G$3*G651,0),IF(N(J651)&gt;=2,J$3*J651,0),IF(N(M651)&gt;=2,M$3*M651,0),IF(N(P651)&gt;=2,P$3*P651,0),IF(N(S651)&gt;=2,S$3*S651,0),IF(N(AB651)&gt;=2,AB$3*AB651,0),IF(N(AE651)&gt;=2,AE$3*AE651,0),IF(N(AH651)&gt;=2,AH$3*AH651,0),IF(N(V651)&gt;=2,V$3*V651,0),IF(N(Y651)&gt;=2,Y$3*Y651,0))/TCP,3))))</f>
        <v/>
      </c>
      <c r="AN651" s="2" t="str">
        <f>IFERROR(IF(COUNT($A651)=0,"",IF(COUNT(W651)=0,"--",IF(COUNTIF(B651:AK651,"3E")&gt;0,"3E",SUM(IF(D651&gt;=2,$D$3),IF(G651&gt;=2,$G$3),IF(J651&gt;=2,$J$3),IF(M651&gt;=2,$M$3),IF(P651&gt;=2,$P$3),IF(S651&gt;=2,$S$3),IF(V651&gt;=2,$V$3),IF(Y651&gt;=2,$Y$3),IF(AB651&gt;=2,$AB$3),IF(AE651&gt;=2,$AE$3),IF(AH651&gt;=2,$AH$3),IF(AK651&gt;=2,$AK$3))))),"")</f>
        <v/>
      </c>
      <c r="AO651" s="2" t="str">
        <f>IF(AM651="3E","3E",IF(COUNT($A651)=0,"",IF(COUNT(AK651)=0,"I",LOOKUP(AM651,{0,2,2.25,2.5,2.75,3,3.25,3.5,3.75,4},{"F","D","C","C+","B-","B","B+","A-","A","A+"}))))</f>
        <v/>
      </c>
      <c r="AP651" s="2" t="str">
        <f>IF(AM651="3E","3E",IF(OR(COUNT($A651)=0,COUNT(W651)=0),"",IF(AND(Y651&gt;=2,AM651&gt;=2,AN651&gt;=28),"PASS","FAIL")))</f>
        <v/>
      </c>
      <c r="AQ651" s="2" t="str">
        <f>IF(COUNT($A651)=0,"",IF(AP651="3E","3E",IF(AP651="PASS",CONCATENATE(IF(N(D651)&lt;2,"411F,",""),IF(N(G651)&lt;2,"412F,",""),IF(N(J651)&lt;2,"413F,",""),IF(N(M651)&lt;2,"421F,",""),IF(N(P651)&lt;2,"422F,",""),IF(N(S651)&lt;2,"423F,",""),IF(N(AB651)&lt;2,"431F,",""),IF(N(AE651)&lt;2,"432F,",""),IF(N(AH651)&lt;2,"433F,","")),"")))</f>
        <v/>
      </c>
      <c r="AR651" s="6" t="str">
        <f t="shared" si="11"/>
        <v/>
      </c>
    </row>
    <row r="652" spans="1:44" ht="18.95" customHeight="1" x14ac:dyDescent="0.25">
      <c r="A652" s="93" t="str">
        <f>IF(DR!$B654="","",DR!$B654)</f>
        <v/>
      </c>
      <c r="B652" s="5" t="str">
        <f>IF(COUNT($A652)=0,"",IF($A652&lt;&gt;DR!$B654,"ERR",DR!J654))</f>
        <v/>
      </c>
      <c r="C652" s="2" t="str">
        <f>IF(COUNT($A652)=0,"",IF(B652="3E","3E",IF(B652="","I",LOOKUP(B652/D$2,{0,0.4,0.45,0.5,0.55,0.6,0.65,0.7,0.75,0.8,1},{"F","D","C","C+","B-","B","B+","A-","A","A+"}))))</f>
        <v/>
      </c>
      <c r="D652" s="99" t="str">
        <f>IF(COUNT($A652)=0,"",IF(B652="","--",IF(B652="3E","3E",LOOKUP(B652/D$2,{0,0.4,0.45,0.5,0.55,0.6,0.65,0.7,0.75,0.8,1},{0,2,2.25,2.5,2.75,3,3.25,3.5,3.75,4}))))</f>
        <v/>
      </c>
      <c r="E652" s="5" t="str">
        <f>IF(COUNT($A652)=0,"",IF($A652&lt;&gt;DR!$B654,"ERR",DR!R654))</f>
        <v/>
      </c>
      <c r="F652" s="2" t="str">
        <f>IF(COUNT($A652)=0,"",IF(E652="3E","3E",IF(E652="","I",LOOKUP(E652/G$2,{0,0.4,0.45,0.5,0.55,0.6,0.65,0.7,0.75,0.8,1},{"F","D","C","C+","B-","B","B+","A-","A","A+"}))))</f>
        <v/>
      </c>
      <c r="G652" s="99" t="str">
        <f>IF(COUNT($A652)=0,"",IF(E652="","--",IF(E652="3E","3E",LOOKUP(E652/G$2,{0,0.4,0.45,0.5,0.55,0.6,0.65,0.7,0.75,0.8,1},{0,2,2.25,2.5,2.75,3,3.25,3.5,3.75,4}))))</f>
        <v/>
      </c>
      <c r="H652" s="5" t="str">
        <f>IF(COUNT($A652)=0,"",IF($A652&lt;&gt;DR!$B654,"ERR",DR!Z654))</f>
        <v/>
      </c>
      <c r="I652" s="2" t="str">
        <f>IF(COUNT($A652)=0,"",IF(H652="3E","3E",IF(H652="","I",LOOKUP(H652/J$2,{0,0.4,0.45,0.5,0.55,0.6,0.65,0.7,0.75,0.8,1},{"F","D","C","C+","B-","B","B+","A-","A","A+"}))))</f>
        <v/>
      </c>
      <c r="J652" s="99" t="str">
        <f>IF(COUNT($A652)=0,"",IF(H652="","--",IF(H652="3E","3E",LOOKUP(H652/J$2,{0,0.4,0.45,0.5,0.55,0.6,0.65,0.7,0.75,0.8,1},{0,2,2.25,2.5,2.75,3,3.25,3.5,3.75,4}))))</f>
        <v/>
      </c>
      <c r="K652" s="5" t="str">
        <f>IF(COUNT($A652)=0,"",IF($A652&lt;&gt;DR!$B654,"ERR",DR!AH654))</f>
        <v/>
      </c>
      <c r="L652" s="2" t="str">
        <f>IF(COUNT($A652)=0,"",IF(K652="3E","3E",IF(K652="","I",LOOKUP(K652/M$2,{0,0.4,0.45,0.5,0.55,0.6,0.65,0.7,0.75,0.8,1},{"F","D","C","C+","B-","B","B+","A-","A","A+"}))))</f>
        <v/>
      </c>
      <c r="M652" s="99" t="str">
        <f>IF(COUNT($A652)=0,"",IF(K652="","--",IF(K652="3E","3E",LOOKUP(K652/M$2,{0,0.4,0.45,0.5,0.55,0.6,0.65,0.7,0.75,0.8,1},{0,2,2.25,2.5,2.75,3,3.25,3.5,3.75,4}))))</f>
        <v/>
      </c>
      <c r="N652" s="5" t="str">
        <f>IF(COUNT($A652)=0,"",IF($A652&lt;&gt;DR!$B654,"ERR",DR!AP654))</f>
        <v/>
      </c>
      <c r="O652" s="2" t="str">
        <f>IF(COUNT($A652)=0,"",IF(N652="3E","3E",IF(N652="","I",LOOKUP(N652/P$2,{0,0.4,0.45,0.5,0.55,0.6,0.65,0.7,0.75,0.8,1},{"F","D","C","C+","B-","B","B+","A-","A","A+"}))))</f>
        <v/>
      </c>
      <c r="P652" s="99" t="str">
        <f>IF(COUNT($A652)=0,"",IF(N652="","--",IF(N652="3E","3E",LOOKUP(N652/P$2,{0,0.4,0.45,0.5,0.55,0.6,0.65,0.7,0.75,0.8,1},{0,2,2.25,2.5,2.75,3,3.25,3.5,3.75,4}))))</f>
        <v/>
      </c>
      <c r="Q652" s="5" t="str">
        <f>IF(COUNT($A652)=0,"",IF($A652&lt;&gt;DR!$B654,"ERR",DR!AX654))</f>
        <v/>
      </c>
      <c r="R652" s="2" t="str">
        <f>IF(COUNT($A652)=0,"",IF(Q652="3E","3E",IF(Q652="","I",LOOKUP(Q652/S$2,{0,0.4,0.45,0.5,0.55,0.6,0.65,0.7,0.75,0.8,1},{"F","D","C","C+","B-","B","B+","A-","A","A+"}))))</f>
        <v/>
      </c>
      <c r="S652" s="99" t="str">
        <f>IF(COUNT($A652)=0,"",IF(Q652="","--",IF(Q652="3E","3E",LOOKUP(Q652/S$2,{0,0.4,0.45,0.5,0.55,0.6,0.65,0.7,0.75,0.8,1},{0,2,2.25,2.5,2.75,3,3.25,3.5,3.75,4}))))</f>
        <v/>
      </c>
      <c r="T652" s="5" t="str">
        <f>IF(OR(COUNT($A652)=0,DR!BZ654=""),"",IF($A652&lt;&gt;DR!$B654,"ERR",DR!BZ654))</f>
        <v/>
      </c>
      <c r="U652" s="2" t="str">
        <f>IF(COUNT($A652)=0,"",IF(T652="3E","3E",IF(T652="","I",LOOKUP(T652/V$2,{0,0.4,0.45,0.5,0.55,0.6,0.65,0.7,0.75,0.8,1},{"F","D","C","C+","B-","B","B+","A-","A","A+"}))))</f>
        <v/>
      </c>
      <c r="V652" s="99" t="str">
        <f>IF(COUNT($A652)=0,"",IF(T652="","--",IF(T652="3E","3E",LOOKUP(T652/V$2,{0,0.4,0.45,0.5,0.55,0.6,0.65,0.7,0.75,0.8,1},{0,2,2.25,2.5,2.75,3,3.25,3.5,3.75,4}))))</f>
        <v/>
      </c>
      <c r="W652" s="5" t="str">
        <f>IF(COUNT($A652)=0,"",IF($A652&lt;&gt;DR!$B654,"ERR",IF(DR!$A654="IM",DR!CL654,DR!CK654)))</f>
        <v/>
      </c>
      <c r="X652" s="2" t="str">
        <f>IF(COUNT($A652)=0,"",IF(W652="3E","3E",IF(W652="","I",LOOKUP(W652/Y$2,{0,0.4,0.45,0.5,0.55,0.6,0.65,0.7,0.75,0.8,1},{"F","D","C","C+","B-","B","B+","A-","A","A+"}))))</f>
        <v/>
      </c>
      <c r="Y652" s="99" t="str">
        <f>IF(COUNT($A652)=0,"",IF(W652="","--",IF(W652="3E","3E",LOOKUP(W652/Y$2,{0,0.4,0.45,0.5,0.55,0.6,0.65,0.7,0.75,0.8,1},{0,2,2.25,2.5,2.75,3,3.25,3.5,3.75,4}))))</f>
        <v/>
      </c>
      <c r="Z652" s="5" t="str">
        <f>IF(COUNT($A652)=0,"",IF($A652&lt;&gt;DR!$B654,"ERR",DR!BF654))</f>
        <v/>
      </c>
      <c r="AA652" s="2" t="str">
        <f>IF(COUNT($A652)=0,"",IF(Z652="3E","3E",IF(Z652="","I",LOOKUP(Z652/AB$2,{0,0.4,0.45,0.5,0.55,0.6,0.65,0.7,0.75,0.8,1},{"F","D","C","C+","B-","B","B+","A-","A","A+"}))))</f>
        <v/>
      </c>
      <c r="AB652" s="99" t="str">
        <f>IF(COUNT($A652)=0,"",IF(Z652="","--",IF(Z652="3E","3E",LOOKUP(Z652/AB$2,{0,0.4,0.45,0.5,0.55,0.6,0.65,0.7,0.75,0.8,1},{0,2,2.25,2.5,2.75,3,3.25,3.5,3.75,4}))))</f>
        <v/>
      </c>
      <c r="AC652" s="5" t="str">
        <f>IF(COUNT($A652)=0,"",IF($A652&lt;&gt;DR!$B654,"ERR",DR!BG654))</f>
        <v/>
      </c>
      <c r="AD652" s="2" t="str">
        <f>IF(COUNT($A652)=0,"",IF(AC652="3E","3E",IF(AC652="","I",LOOKUP(AC652/AE$2,{0,0.4,0.45,0.5,0.55,0.6,0.65,0.7,0.75,0.8,1},{"F","D","C","C+","B-","B","B+","A-","A","A+"}))))</f>
        <v/>
      </c>
      <c r="AE652" s="99" t="str">
        <f>IF(COUNT($A652)=0,"",IF(AC652="","--",IF(AC652="3E","3E",LOOKUP(AC652/AE$2,{0,0.4,0.45,0.5,0.55,0.6,0.65,0.7,0.75,0.8,1},{0,2,2.25,2.5,2.75,3,3.25,3.5,3.75,4}))))</f>
        <v/>
      </c>
      <c r="AF652" s="5" t="str">
        <f>IF(COUNT($A652)=0,"",IF($A652&lt;&gt;DR!$B654,"ERR",DR!BQ654))</f>
        <v/>
      </c>
      <c r="AG652" s="2" t="str">
        <f>IF(COUNT($A652)=0,"",IF(AF652="3E","3E",IF(AF652="","I",LOOKUP(AF652/AH$2,{0,0.4,0.45,0.5,0.55,0.6,0.65,0.7,0.75,0.8,1},{"F","D","C","C+","B-","B","B+","A-","A","A+"}))))</f>
        <v/>
      </c>
      <c r="AH652" s="99" t="str">
        <f>IF(COUNT($A652)=0,"",IF(AF652="","--",IF(AF652="3E","3E",LOOKUP(AF652/AH$2,{0,0.4,0.45,0.5,0.55,0.6,0.65,0.7,0.75,0.8,1},{0,2,2.25,2.5,2.75,3,3.25,3.5,3.75,4}))))</f>
        <v/>
      </c>
      <c r="AI652" s="5" t="str">
        <f>IF(COUNT($A652)=0,"",IF($A652&lt;&gt;DR!$B654,"ERR",DR!BY654))</f>
        <v/>
      </c>
      <c r="AJ652" s="2" t="str">
        <f>IF(COUNT($A652)=0,"",IF(AI652="3E","3E",IF(AI652="","I",LOOKUP(AI652/AK$2,{0,0.4,0.45,0.5,0.55,0.6,0.65,0.7,0.75,0.8,1},{"F","D","C","C+","B-","B","B+","A-","A","A+"}))))</f>
        <v/>
      </c>
      <c r="AK652" s="103" t="str">
        <f>IF(COUNT($A652)=0,"",IF(AI652="","--",IF(AI652="3E","3E",LOOKUP(AI652/AK$2,{0,0.4,0.45,0.5,0.55,0.6,0.65,0.7,0.75,0.8,1},{0,2,2.25,2.5,2.75,3,3.25,3.5,3.75,4}))))</f>
        <v/>
      </c>
      <c r="AL652" s="94" t="str">
        <f>IFERROR(IF(COUNT($A652)=0,"",IF(COUNT(W652)=0,"--",IF(COUNTIF(B652:AK652,"3E")&gt;0,"3E",SUM(IF(D652&gt;=2,D652*$D$3),IF(G652&gt;=2,G652*$G$3),IF(J652&gt;=2,J652*$J$3),IF(M652&gt;=2,M652*$M$3),IF(P652&gt;=2,P652*$P$3),IF(S652&gt;=2,S652*$S$3),IF(V652&gt;=2,V652*$V$3),IF(Y652&gt;=2,Y652*$Y$3),IF(AB652&gt;=2,AB652*$AB$3),IF(AE652&gt;=2,AE652*$AE$3),IF(AH652&gt;=2,AH652*$AH$3),IF(AK652&gt;=2,AK652*$AK$3))))),"")</f>
        <v/>
      </c>
      <c r="AM652" s="4" t="str">
        <f>IF(COUNT($A652)=0,"",IF(COUNT(W652)=0,"--",IF(COUNTIF(B652:Y652,"3E")&gt;0,"3E",TRUNC(SUM(IF(N(D652)&gt;=2,D$3*D652,0),IF(N(G652)&gt;=2,G$3*G652,0),IF(N(J652)&gt;=2,J$3*J652,0),IF(N(M652)&gt;=2,M$3*M652,0),IF(N(P652)&gt;=2,P$3*P652,0),IF(N(S652)&gt;=2,S$3*S652,0),IF(N(AB652)&gt;=2,AB$3*AB652,0),IF(N(AE652)&gt;=2,AE$3*AE652,0),IF(N(AH652)&gt;=2,AH$3*AH652,0),IF(N(V652)&gt;=2,V$3*V652,0),IF(N(Y652)&gt;=2,Y$3*Y652,0))/TCP,3))))</f>
        <v/>
      </c>
      <c r="AN652" s="2" t="str">
        <f>IFERROR(IF(COUNT($A652)=0,"",IF(COUNT(W652)=0,"--",IF(COUNTIF(B652:AK652,"3E")&gt;0,"3E",SUM(IF(D652&gt;=2,$D$3),IF(G652&gt;=2,$G$3),IF(J652&gt;=2,$J$3),IF(M652&gt;=2,$M$3),IF(P652&gt;=2,$P$3),IF(S652&gt;=2,$S$3),IF(V652&gt;=2,$V$3),IF(Y652&gt;=2,$Y$3),IF(AB652&gt;=2,$AB$3),IF(AE652&gt;=2,$AE$3),IF(AH652&gt;=2,$AH$3),IF(AK652&gt;=2,$AK$3))))),"")</f>
        <v/>
      </c>
      <c r="AO652" s="2" t="str">
        <f>IF(AM652="3E","3E",IF(COUNT($A652)=0,"",IF(COUNT(AK652)=0,"I",LOOKUP(AM652,{0,2,2.25,2.5,2.75,3,3.25,3.5,3.75,4},{"F","D","C","C+","B-","B","B+","A-","A","A+"}))))</f>
        <v/>
      </c>
      <c r="AP652" s="2" t="str">
        <f>IF(AM652="3E","3E",IF(OR(COUNT($A652)=0,COUNT(W652)=0),"",IF(AND(Y652&gt;=2,AM652&gt;=2,AN652&gt;=28),"PASS","FAIL")))</f>
        <v/>
      </c>
      <c r="AQ652" s="2" t="str">
        <f>IF(COUNT($A652)=0,"",IF(AP652="3E","3E",IF(AP652="PASS",CONCATENATE(IF(N(D652)&lt;2,"411F,",""),IF(N(G652)&lt;2,"412F,",""),IF(N(J652)&lt;2,"413F,",""),IF(N(M652)&lt;2,"421F,",""),IF(N(P652)&lt;2,"422F,",""),IF(N(S652)&lt;2,"423F,",""),IF(N(AB652)&lt;2,"431F,",""),IF(N(AE652)&lt;2,"432F,",""),IF(N(AH652)&lt;2,"433F,","")),"")))</f>
        <v/>
      </c>
      <c r="AR652" s="6" t="str">
        <f t="shared" si="11"/>
        <v/>
      </c>
    </row>
    <row r="653" spans="1:44" ht="18.95" customHeight="1" x14ac:dyDescent="0.25">
      <c r="A653" s="93" t="str">
        <f>IF(DR!$B655="","",DR!$B655)</f>
        <v/>
      </c>
      <c r="B653" s="5" t="str">
        <f>IF(COUNT($A653)=0,"",IF($A653&lt;&gt;DR!$B655,"ERR",DR!J655))</f>
        <v/>
      </c>
      <c r="C653" s="2" t="str">
        <f>IF(COUNT($A653)=0,"",IF(B653="3E","3E",IF(B653="","I",LOOKUP(B653/D$2,{0,0.4,0.45,0.5,0.55,0.6,0.65,0.7,0.75,0.8,1},{"F","D","C","C+","B-","B","B+","A-","A","A+"}))))</f>
        <v/>
      </c>
      <c r="D653" s="99" t="str">
        <f>IF(COUNT($A653)=0,"",IF(B653="","--",IF(B653="3E","3E",LOOKUP(B653/D$2,{0,0.4,0.45,0.5,0.55,0.6,0.65,0.7,0.75,0.8,1},{0,2,2.25,2.5,2.75,3,3.25,3.5,3.75,4}))))</f>
        <v/>
      </c>
      <c r="E653" s="5" t="str">
        <f>IF(COUNT($A653)=0,"",IF($A653&lt;&gt;DR!$B655,"ERR",DR!R655))</f>
        <v/>
      </c>
      <c r="F653" s="2" t="str">
        <f>IF(COUNT($A653)=0,"",IF(E653="3E","3E",IF(E653="","I",LOOKUP(E653/G$2,{0,0.4,0.45,0.5,0.55,0.6,0.65,0.7,0.75,0.8,1},{"F","D","C","C+","B-","B","B+","A-","A","A+"}))))</f>
        <v/>
      </c>
      <c r="G653" s="99" t="str">
        <f>IF(COUNT($A653)=0,"",IF(E653="","--",IF(E653="3E","3E",LOOKUP(E653/G$2,{0,0.4,0.45,0.5,0.55,0.6,0.65,0.7,0.75,0.8,1},{0,2,2.25,2.5,2.75,3,3.25,3.5,3.75,4}))))</f>
        <v/>
      </c>
      <c r="H653" s="5" t="str">
        <f>IF(COUNT($A653)=0,"",IF($A653&lt;&gt;DR!$B655,"ERR",DR!Z655))</f>
        <v/>
      </c>
      <c r="I653" s="2" t="str">
        <f>IF(COUNT($A653)=0,"",IF(H653="3E","3E",IF(H653="","I",LOOKUP(H653/J$2,{0,0.4,0.45,0.5,0.55,0.6,0.65,0.7,0.75,0.8,1},{"F","D","C","C+","B-","B","B+","A-","A","A+"}))))</f>
        <v/>
      </c>
      <c r="J653" s="99" t="str">
        <f>IF(COUNT($A653)=0,"",IF(H653="","--",IF(H653="3E","3E",LOOKUP(H653/J$2,{0,0.4,0.45,0.5,0.55,0.6,0.65,0.7,0.75,0.8,1},{0,2,2.25,2.5,2.75,3,3.25,3.5,3.75,4}))))</f>
        <v/>
      </c>
      <c r="K653" s="5" t="str">
        <f>IF(COUNT($A653)=0,"",IF($A653&lt;&gt;DR!$B655,"ERR",DR!AH655))</f>
        <v/>
      </c>
      <c r="L653" s="2" t="str">
        <f>IF(COUNT($A653)=0,"",IF(K653="3E","3E",IF(K653="","I",LOOKUP(K653/M$2,{0,0.4,0.45,0.5,0.55,0.6,0.65,0.7,0.75,0.8,1},{"F","D","C","C+","B-","B","B+","A-","A","A+"}))))</f>
        <v/>
      </c>
      <c r="M653" s="99" t="str">
        <f>IF(COUNT($A653)=0,"",IF(K653="","--",IF(K653="3E","3E",LOOKUP(K653/M$2,{0,0.4,0.45,0.5,0.55,0.6,0.65,0.7,0.75,0.8,1},{0,2,2.25,2.5,2.75,3,3.25,3.5,3.75,4}))))</f>
        <v/>
      </c>
      <c r="N653" s="5" t="str">
        <f>IF(COUNT($A653)=0,"",IF($A653&lt;&gt;DR!$B655,"ERR",DR!AP655))</f>
        <v/>
      </c>
      <c r="O653" s="2" t="str">
        <f>IF(COUNT($A653)=0,"",IF(N653="3E","3E",IF(N653="","I",LOOKUP(N653/P$2,{0,0.4,0.45,0.5,0.55,0.6,0.65,0.7,0.75,0.8,1},{"F","D","C","C+","B-","B","B+","A-","A","A+"}))))</f>
        <v/>
      </c>
      <c r="P653" s="99" t="str">
        <f>IF(COUNT($A653)=0,"",IF(N653="","--",IF(N653="3E","3E",LOOKUP(N653/P$2,{0,0.4,0.45,0.5,0.55,0.6,0.65,0.7,0.75,0.8,1},{0,2,2.25,2.5,2.75,3,3.25,3.5,3.75,4}))))</f>
        <v/>
      </c>
      <c r="Q653" s="5" t="str">
        <f>IF(COUNT($A653)=0,"",IF($A653&lt;&gt;DR!$B655,"ERR",DR!AX655))</f>
        <v/>
      </c>
      <c r="R653" s="2" t="str">
        <f>IF(COUNT($A653)=0,"",IF(Q653="3E","3E",IF(Q653="","I",LOOKUP(Q653/S$2,{0,0.4,0.45,0.5,0.55,0.6,0.65,0.7,0.75,0.8,1},{"F","D","C","C+","B-","B","B+","A-","A","A+"}))))</f>
        <v/>
      </c>
      <c r="S653" s="99" t="str">
        <f>IF(COUNT($A653)=0,"",IF(Q653="","--",IF(Q653="3E","3E",LOOKUP(Q653/S$2,{0,0.4,0.45,0.5,0.55,0.6,0.65,0.7,0.75,0.8,1},{0,2,2.25,2.5,2.75,3,3.25,3.5,3.75,4}))))</f>
        <v/>
      </c>
      <c r="T653" s="5" t="str">
        <f>IF(OR(COUNT($A653)=0,DR!BZ655=""),"",IF($A653&lt;&gt;DR!$B655,"ERR",DR!BZ655))</f>
        <v/>
      </c>
      <c r="U653" s="2" t="str">
        <f>IF(COUNT($A653)=0,"",IF(T653="3E","3E",IF(T653="","I",LOOKUP(T653/V$2,{0,0.4,0.45,0.5,0.55,0.6,0.65,0.7,0.75,0.8,1},{"F","D","C","C+","B-","B","B+","A-","A","A+"}))))</f>
        <v/>
      </c>
      <c r="V653" s="99" t="str">
        <f>IF(COUNT($A653)=0,"",IF(T653="","--",IF(T653="3E","3E",LOOKUP(T653/V$2,{0,0.4,0.45,0.5,0.55,0.6,0.65,0.7,0.75,0.8,1},{0,2,2.25,2.5,2.75,3,3.25,3.5,3.75,4}))))</f>
        <v/>
      </c>
      <c r="W653" s="5" t="str">
        <f>IF(COUNT($A653)=0,"",IF($A653&lt;&gt;DR!$B655,"ERR",IF(DR!$A655="IM",DR!CL655,DR!CK655)))</f>
        <v/>
      </c>
      <c r="X653" s="2" t="str">
        <f>IF(COUNT($A653)=0,"",IF(W653="3E","3E",IF(W653="","I",LOOKUP(W653/Y$2,{0,0.4,0.45,0.5,0.55,0.6,0.65,0.7,0.75,0.8,1},{"F","D","C","C+","B-","B","B+","A-","A","A+"}))))</f>
        <v/>
      </c>
      <c r="Y653" s="99" t="str">
        <f>IF(COUNT($A653)=0,"",IF(W653="","--",IF(W653="3E","3E",LOOKUP(W653/Y$2,{0,0.4,0.45,0.5,0.55,0.6,0.65,0.7,0.75,0.8,1},{0,2,2.25,2.5,2.75,3,3.25,3.5,3.75,4}))))</f>
        <v/>
      </c>
      <c r="Z653" s="5" t="str">
        <f>IF(COUNT($A653)=0,"",IF($A653&lt;&gt;DR!$B655,"ERR",DR!BF655))</f>
        <v/>
      </c>
      <c r="AA653" s="2" t="str">
        <f>IF(COUNT($A653)=0,"",IF(Z653="3E","3E",IF(Z653="","I",LOOKUP(Z653/AB$2,{0,0.4,0.45,0.5,0.55,0.6,0.65,0.7,0.75,0.8,1},{"F","D","C","C+","B-","B","B+","A-","A","A+"}))))</f>
        <v/>
      </c>
      <c r="AB653" s="99" t="str">
        <f>IF(COUNT($A653)=0,"",IF(Z653="","--",IF(Z653="3E","3E",LOOKUP(Z653/AB$2,{0,0.4,0.45,0.5,0.55,0.6,0.65,0.7,0.75,0.8,1},{0,2,2.25,2.5,2.75,3,3.25,3.5,3.75,4}))))</f>
        <v/>
      </c>
      <c r="AC653" s="5" t="str">
        <f>IF(COUNT($A653)=0,"",IF($A653&lt;&gt;DR!$B655,"ERR",DR!BG655))</f>
        <v/>
      </c>
      <c r="AD653" s="2" t="str">
        <f>IF(COUNT($A653)=0,"",IF(AC653="3E","3E",IF(AC653="","I",LOOKUP(AC653/AE$2,{0,0.4,0.45,0.5,0.55,0.6,0.65,0.7,0.75,0.8,1},{"F","D","C","C+","B-","B","B+","A-","A","A+"}))))</f>
        <v/>
      </c>
      <c r="AE653" s="99" t="str">
        <f>IF(COUNT($A653)=0,"",IF(AC653="","--",IF(AC653="3E","3E",LOOKUP(AC653/AE$2,{0,0.4,0.45,0.5,0.55,0.6,0.65,0.7,0.75,0.8,1},{0,2,2.25,2.5,2.75,3,3.25,3.5,3.75,4}))))</f>
        <v/>
      </c>
      <c r="AF653" s="5" t="str">
        <f>IF(COUNT($A653)=0,"",IF($A653&lt;&gt;DR!$B655,"ERR",DR!BQ655))</f>
        <v/>
      </c>
      <c r="AG653" s="2" t="str">
        <f>IF(COUNT($A653)=0,"",IF(AF653="3E","3E",IF(AF653="","I",LOOKUP(AF653/AH$2,{0,0.4,0.45,0.5,0.55,0.6,0.65,0.7,0.75,0.8,1},{"F","D","C","C+","B-","B","B+","A-","A","A+"}))))</f>
        <v/>
      </c>
      <c r="AH653" s="99" t="str">
        <f>IF(COUNT($A653)=0,"",IF(AF653="","--",IF(AF653="3E","3E",LOOKUP(AF653/AH$2,{0,0.4,0.45,0.5,0.55,0.6,0.65,0.7,0.75,0.8,1},{0,2,2.25,2.5,2.75,3,3.25,3.5,3.75,4}))))</f>
        <v/>
      </c>
      <c r="AI653" s="5" t="str">
        <f>IF(COUNT($A653)=0,"",IF($A653&lt;&gt;DR!$B655,"ERR",DR!BY655))</f>
        <v/>
      </c>
      <c r="AJ653" s="2" t="str">
        <f>IF(COUNT($A653)=0,"",IF(AI653="3E","3E",IF(AI653="","I",LOOKUP(AI653/AK$2,{0,0.4,0.45,0.5,0.55,0.6,0.65,0.7,0.75,0.8,1},{"F","D","C","C+","B-","B","B+","A-","A","A+"}))))</f>
        <v/>
      </c>
      <c r="AK653" s="103" t="str">
        <f>IF(COUNT($A653)=0,"",IF(AI653="","--",IF(AI653="3E","3E",LOOKUP(AI653/AK$2,{0,0.4,0.45,0.5,0.55,0.6,0.65,0.7,0.75,0.8,1},{0,2,2.25,2.5,2.75,3,3.25,3.5,3.75,4}))))</f>
        <v/>
      </c>
      <c r="AL653" s="94" t="str">
        <f>IFERROR(IF(COUNT($A653)=0,"",IF(COUNT(W653)=0,"--",IF(COUNTIF(B653:AK653,"3E")&gt;0,"3E",SUM(IF(D653&gt;=2,D653*$D$3),IF(G653&gt;=2,G653*$G$3),IF(J653&gt;=2,J653*$J$3),IF(M653&gt;=2,M653*$M$3),IF(P653&gt;=2,P653*$P$3),IF(S653&gt;=2,S653*$S$3),IF(V653&gt;=2,V653*$V$3),IF(Y653&gt;=2,Y653*$Y$3),IF(AB653&gt;=2,AB653*$AB$3),IF(AE653&gt;=2,AE653*$AE$3),IF(AH653&gt;=2,AH653*$AH$3),IF(AK653&gt;=2,AK653*$AK$3))))),"")</f>
        <v/>
      </c>
      <c r="AM653" s="4" t="str">
        <f>IF(COUNT($A653)=0,"",IF(COUNT(W653)=0,"--",IF(COUNTIF(B653:Y653,"3E")&gt;0,"3E",TRUNC(SUM(IF(N(D653)&gt;=2,D$3*D653,0),IF(N(G653)&gt;=2,G$3*G653,0),IF(N(J653)&gt;=2,J$3*J653,0),IF(N(M653)&gt;=2,M$3*M653,0),IF(N(P653)&gt;=2,P$3*P653,0),IF(N(S653)&gt;=2,S$3*S653,0),IF(N(AB653)&gt;=2,AB$3*AB653,0),IF(N(AE653)&gt;=2,AE$3*AE653,0),IF(N(AH653)&gt;=2,AH$3*AH653,0),IF(N(V653)&gt;=2,V$3*V653,0),IF(N(Y653)&gt;=2,Y$3*Y653,0))/TCP,3))))</f>
        <v/>
      </c>
      <c r="AN653" s="2" t="str">
        <f>IFERROR(IF(COUNT($A653)=0,"",IF(COUNT(W653)=0,"--",IF(COUNTIF(B653:AK653,"3E")&gt;0,"3E",SUM(IF(D653&gt;=2,$D$3),IF(G653&gt;=2,$G$3),IF(J653&gt;=2,$J$3),IF(M653&gt;=2,$M$3),IF(P653&gt;=2,$P$3),IF(S653&gt;=2,$S$3),IF(V653&gt;=2,$V$3),IF(Y653&gt;=2,$Y$3),IF(AB653&gt;=2,$AB$3),IF(AE653&gt;=2,$AE$3),IF(AH653&gt;=2,$AH$3),IF(AK653&gt;=2,$AK$3))))),"")</f>
        <v/>
      </c>
      <c r="AO653" s="2" t="str">
        <f>IF(AM653="3E","3E",IF(COUNT($A653)=0,"",IF(COUNT(AK653)=0,"I",LOOKUP(AM653,{0,2,2.25,2.5,2.75,3,3.25,3.5,3.75,4},{"F","D","C","C+","B-","B","B+","A-","A","A+"}))))</f>
        <v/>
      </c>
      <c r="AP653" s="2" t="str">
        <f>IF(AM653="3E","3E",IF(OR(COUNT($A653)=0,COUNT(W653)=0),"",IF(AND(Y653&gt;=2,AM653&gt;=2,AN653&gt;=28),"PASS","FAIL")))</f>
        <v/>
      </c>
      <c r="AQ653" s="2" t="str">
        <f>IF(COUNT($A653)=0,"",IF(AP653="3E","3E",IF(AP653="PASS",CONCATENATE(IF(N(D653)&lt;2,"411F,",""),IF(N(G653)&lt;2,"412F,",""),IF(N(J653)&lt;2,"413F,",""),IF(N(M653)&lt;2,"421F,",""),IF(N(P653)&lt;2,"422F,",""),IF(N(S653)&lt;2,"423F,",""),IF(N(AB653)&lt;2,"431F,",""),IF(N(AE653)&lt;2,"432F,",""),IF(N(AH653)&lt;2,"433F,","")),"")))</f>
        <v/>
      </c>
      <c r="AR653" s="6" t="str">
        <f t="shared" si="11"/>
        <v/>
      </c>
    </row>
    <row r="654" spans="1:44" ht="18.95" customHeight="1" x14ac:dyDescent="0.25">
      <c r="A654" s="93" t="str">
        <f>IF(DR!$B656="","",DR!$B656)</f>
        <v/>
      </c>
      <c r="B654" s="5" t="str">
        <f>IF(COUNT($A654)=0,"",IF($A654&lt;&gt;DR!$B656,"ERR",DR!J656))</f>
        <v/>
      </c>
      <c r="C654" s="2" t="str">
        <f>IF(COUNT($A654)=0,"",IF(B654="3E","3E",IF(B654="","I",LOOKUP(B654/D$2,{0,0.4,0.45,0.5,0.55,0.6,0.65,0.7,0.75,0.8,1},{"F","D","C","C+","B-","B","B+","A-","A","A+"}))))</f>
        <v/>
      </c>
      <c r="D654" s="99" t="str">
        <f>IF(COUNT($A654)=0,"",IF(B654="","--",IF(B654="3E","3E",LOOKUP(B654/D$2,{0,0.4,0.45,0.5,0.55,0.6,0.65,0.7,0.75,0.8,1},{0,2,2.25,2.5,2.75,3,3.25,3.5,3.75,4}))))</f>
        <v/>
      </c>
      <c r="E654" s="5" t="str">
        <f>IF(COUNT($A654)=0,"",IF($A654&lt;&gt;DR!$B656,"ERR",DR!R656))</f>
        <v/>
      </c>
      <c r="F654" s="2" t="str">
        <f>IF(COUNT($A654)=0,"",IF(E654="3E","3E",IF(E654="","I",LOOKUP(E654/G$2,{0,0.4,0.45,0.5,0.55,0.6,0.65,0.7,0.75,0.8,1},{"F","D","C","C+","B-","B","B+","A-","A","A+"}))))</f>
        <v/>
      </c>
      <c r="G654" s="99" t="str">
        <f>IF(COUNT($A654)=0,"",IF(E654="","--",IF(E654="3E","3E",LOOKUP(E654/G$2,{0,0.4,0.45,0.5,0.55,0.6,0.65,0.7,0.75,0.8,1},{0,2,2.25,2.5,2.75,3,3.25,3.5,3.75,4}))))</f>
        <v/>
      </c>
      <c r="H654" s="5" t="str">
        <f>IF(COUNT($A654)=0,"",IF($A654&lt;&gt;DR!$B656,"ERR",DR!Z656))</f>
        <v/>
      </c>
      <c r="I654" s="2" t="str">
        <f>IF(COUNT($A654)=0,"",IF(H654="3E","3E",IF(H654="","I",LOOKUP(H654/J$2,{0,0.4,0.45,0.5,0.55,0.6,0.65,0.7,0.75,0.8,1},{"F","D","C","C+","B-","B","B+","A-","A","A+"}))))</f>
        <v/>
      </c>
      <c r="J654" s="99" t="str">
        <f>IF(COUNT($A654)=0,"",IF(H654="","--",IF(H654="3E","3E",LOOKUP(H654/J$2,{0,0.4,0.45,0.5,0.55,0.6,0.65,0.7,0.75,0.8,1},{0,2,2.25,2.5,2.75,3,3.25,3.5,3.75,4}))))</f>
        <v/>
      </c>
      <c r="K654" s="5" t="str">
        <f>IF(COUNT($A654)=0,"",IF($A654&lt;&gt;DR!$B656,"ERR",DR!AH656))</f>
        <v/>
      </c>
      <c r="L654" s="2" t="str">
        <f>IF(COUNT($A654)=0,"",IF(K654="3E","3E",IF(K654="","I",LOOKUP(K654/M$2,{0,0.4,0.45,0.5,0.55,0.6,0.65,0.7,0.75,0.8,1},{"F","D","C","C+","B-","B","B+","A-","A","A+"}))))</f>
        <v/>
      </c>
      <c r="M654" s="99" t="str">
        <f>IF(COUNT($A654)=0,"",IF(K654="","--",IF(K654="3E","3E",LOOKUP(K654/M$2,{0,0.4,0.45,0.5,0.55,0.6,0.65,0.7,0.75,0.8,1},{0,2,2.25,2.5,2.75,3,3.25,3.5,3.75,4}))))</f>
        <v/>
      </c>
      <c r="N654" s="5" t="str">
        <f>IF(COUNT($A654)=0,"",IF($A654&lt;&gt;DR!$B656,"ERR",DR!AP656))</f>
        <v/>
      </c>
      <c r="O654" s="2" t="str">
        <f>IF(COUNT($A654)=0,"",IF(N654="3E","3E",IF(N654="","I",LOOKUP(N654/P$2,{0,0.4,0.45,0.5,0.55,0.6,0.65,0.7,0.75,0.8,1},{"F","D","C","C+","B-","B","B+","A-","A","A+"}))))</f>
        <v/>
      </c>
      <c r="P654" s="99" t="str">
        <f>IF(COUNT($A654)=0,"",IF(N654="","--",IF(N654="3E","3E",LOOKUP(N654/P$2,{0,0.4,0.45,0.5,0.55,0.6,0.65,0.7,0.75,0.8,1},{0,2,2.25,2.5,2.75,3,3.25,3.5,3.75,4}))))</f>
        <v/>
      </c>
      <c r="Q654" s="5" t="str">
        <f>IF(COUNT($A654)=0,"",IF($A654&lt;&gt;DR!$B656,"ERR",DR!AX656))</f>
        <v/>
      </c>
      <c r="R654" s="2" t="str">
        <f>IF(COUNT($A654)=0,"",IF(Q654="3E","3E",IF(Q654="","I",LOOKUP(Q654/S$2,{0,0.4,0.45,0.5,0.55,0.6,0.65,0.7,0.75,0.8,1},{"F","D","C","C+","B-","B","B+","A-","A","A+"}))))</f>
        <v/>
      </c>
      <c r="S654" s="99" t="str">
        <f>IF(COUNT($A654)=0,"",IF(Q654="","--",IF(Q654="3E","3E",LOOKUP(Q654/S$2,{0,0.4,0.45,0.5,0.55,0.6,0.65,0.7,0.75,0.8,1},{0,2,2.25,2.5,2.75,3,3.25,3.5,3.75,4}))))</f>
        <v/>
      </c>
      <c r="T654" s="5" t="str">
        <f>IF(OR(COUNT($A654)=0,DR!BZ656=""),"",IF($A654&lt;&gt;DR!$B656,"ERR",DR!BZ656))</f>
        <v/>
      </c>
      <c r="U654" s="2" t="str">
        <f>IF(COUNT($A654)=0,"",IF(T654="3E","3E",IF(T654="","I",LOOKUP(T654/V$2,{0,0.4,0.45,0.5,0.55,0.6,0.65,0.7,0.75,0.8,1},{"F","D","C","C+","B-","B","B+","A-","A","A+"}))))</f>
        <v/>
      </c>
      <c r="V654" s="99" t="str">
        <f>IF(COUNT($A654)=0,"",IF(T654="","--",IF(T654="3E","3E",LOOKUP(T654/V$2,{0,0.4,0.45,0.5,0.55,0.6,0.65,0.7,0.75,0.8,1},{0,2,2.25,2.5,2.75,3,3.25,3.5,3.75,4}))))</f>
        <v/>
      </c>
      <c r="W654" s="5" t="str">
        <f>IF(COUNT($A654)=0,"",IF($A654&lt;&gt;DR!$B656,"ERR",IF(DR!$A656="IM",DR!CL656,DR!CK656)))</f>
        <v/>
      </c>
      <c r="X654" s="2" t="str">
        <f>IF(COUNT($A654)=0,"",IF(W654="3E","3E",IF(W654="","I",LOOKUP(W654/Y$2,{0,0.4,0.45,0.5,0.55,0.6,0.65,0.7,0.75,0.8,1},{"F","D","C","C+","B-","B","B+","A-","A","A+"}))))</f>
        <v/>
      </c>
      <c r="Y654" s="99" t="str">
        <f>IF(COUNT($A654)=0,"",IF(W654="","--",IF(W654="3E","3E",LOOKUP(W654/Y$2,{0,0.4,0.45,0.5,0.55,0.6,0.65,0.7,0.75,0.8,1},{0,2,2.25,2.5,2.75,3,3.25,3.5,3.75,4}))))</f>
        <v/>
      </c>
      <c r="Z654" s="5" t="str">
        <f>IF(COUNT($A654)=0,"",IF($A654&lt;&gt;DR!$B656,"ERR",DR!BF656))</f>
        <v/>
      </c>
      <c r="AA654" s="2" t="str">
        <f>IF(COUNT($A654)=0,"",IF(Z654="3E","3E",IF(Z654="","I",LOOKUP(Z654/AB$2,{0,0.4,0.45,0.5,0.55,0.6,0.65,0.7,0.75,0.8,1},{"F","D","C","C+","B-","B","B+","A-","A","A+"}))))</f>
        <v/>
      </c>
      <c r="AB654" s="99" t="str">
        <f>IF(COUNT($A654)=0,"",IF(Z654="","--",IF(Z654="3E","3E",LOOKUP(Z654/AB$2,{0,0.4,0.45,0.5,0.55,0.6,0.65,0.7,0.75,0.8,1},{0,2,2.25,2.5,2.75,3,3.25,3.5,3.75,4}))))</f>
        <v/>
      </c>
      <c r="AC654" s="5" t="str">
        <f>IF(COUNT($A654)=0,"",IF($A654&lt;&gt;DR!$B656,"ERR",DR!BG656))</f>
        <v/>
      </c>
      <c r="AD654" s="2" t="str">
        <f>IF(COUNT($A654)=0,"",IF(AC654="3E","3E",IF(AC654="","I",LOOKUP(AC654/AE$2,{0,0.4,0.45,0.5,0.55,0.6,0.65,0.7,0.75,0.8,1},{"F","D","C","C+","B-","B","B+","A-","A","A+"}))))</f>
        <v/>
      </c>
      <c r="AE654" s="99" t="str">
        <f>IF(COUNT($A654)=0,"",IF(AC654="","--",IF(AC654="3E","3E",LOOKUP(AC654/AE$2,{0,0.4,0.45,0.5,0.55,0.6,0.65,0.7,0.75,0.8,1},{0,2,2.25,2.5,2.75,3,3.25,3.5,3.75,4}))))</f>
        <v/>
      </c>
      <c r="AF654" s="5" t="str">
        <f>IF(COUNT($A654)=0,"",IF($A654&lt;&gt;DR!$B656,"ERR",DR!BQ656))</f>
        <v/>
      </c>
      <c r="AG654" s="2" t="str">
        <f>IF(COUNT($A654)=0,"",IF(AF654="3E","3E",IF(AF654="","I",LOOKUP(AF654/AH$2,{0,0.4,0.45,0.5,0.55,0.6,0.65,0.7,0.75,0.8,1},{"F","D","C","C+","B-","B","B+","A-","A","A+"}))))</f>
        <v/>
      </c>
      <c r="AH654" s="99" t="str">
        <f>IF(COUNT($A654)=0,"",IF(AF654="","--",IF(AF654="3E","3E",LOOKUP(AF654/AH$2,{0,0.4,0.45,0.5,0.55,0.6,0.65,0.7,0.75,0.8,1},{0,2,2.25,2.5,2.75,3,3.25,3.5,3.75,4}))))</f>
        <v/>
      </c>
      <c r="AI654" s="5" t="str">
        <f>IF(COUNT($A654)=0,"",IF($A654&lt;&gt;DR!$B656,"ERR",DR!BY656))</f>
        <v/>
      </c>
      <c r="AJ654" s="2" t="str">
        <f>IF(COUNT($A654)=0,"",IF(AI654="3E","3E",IF(AI654="","I",LOOKUP(AI654/AK$2,{0,0.4,0.45,0.5,0.55,0.6,0.65,0.7,0.75,0.8,1},{"F","D","C","C+","B-","B","B+","A-","A","A+"}))))</f>
        <v/>
      </c>
      <c r="AK654" s="103" t="str">
        <f>IF(COUNT($A654)=0,"",IF(AI654="","--",IF(AI654="3E","3E",LOOKUP(AI654/AK$2,{0,0.4,0.45,0.5,0.55,0.6,0.65,0.7,0.75,0.8,1},{0,2,2.25,2.5,2.75,3,3.25,3.5,3.75,4}))))</f>
        <v/>
      </c>
      <c r="AL654" s="94" t="str">
        <f>IFERROR(IF(COUNT($A654)=0,"",IF(COUNT(W654)=0,"--",IF(COUNTIF(B654:AK654,"3E")&gt;0,"3E",SUM(IF(D654&gt;=2,D654*$D$3),IF(G654&gt;=2,G654*$G$3),IF(J654&gt;=2,J654*$J$3),IF(M654&gt;=2,M654*$M$3),IF(P654&gt;=2,P654*$P$3),IF(S654&gt;=2,S654*$S$3),IF(V654&gt;=2,V654*$V$3),IF(Y654&gt;=2,Y654*$Y$3),IF(AB654&gt;=2,AB654*$AB$3),IF(AE654&gt;=2,AE654*$AE$3),IF(AH654&gt;=2,AH654*$AH$3),IF(AK654&gt;=2,AK654*$AK$3))))),"")</f>
        <v/>
      </c>
      <c r="AM654" s="4" t="str">
        <f>IF(COUNT($A654)=0,"",IF(COUNT(W654)=0,"--",IF(COUNTIF(B654:Y654,"3E")&gt;0,"3E",TRUNC(SUM(IF(N(D654)&gt;=2,D$3*D654,0),IF(N(G654)&gt;=2,G$3*G654,0),IF(N(J654)&gt;=2,J$3*J654,0),IF(N(M654)&gt;=2,M$3*M654,0),IF(N(P654)&gt;=2,P$3*P654,0),IF(N(S654)&gt;=2,S$3*S654,0),IF(N(AB654)&gt;=2,AB$3*AB654,0),IF(N(AE654)&gt;=2,AE$3*AE654,0),IF(N(AH654)&gt;=2,AH$3*AH654,0),IF(N(V654)&gt;=2,V$3*V654,0),IF(N(Y654)&gt;=2,Y$3*Y654,0))/TCP,3))))</f>
        <v/>
      </c>
      <c r="AN654" s="2" t="str">
        <f>IFERROR(IF(COUNT($A654)=0,"",IF(COUNT(W654)=0,"--",IF(COUNTIF(B654:AK654,"3E")&gt;0,"3E",SUM(IF(D654&gt;=2,$D$3),IF(G654&gt;=2,$G$3),IF(J654&gt;=2,$J$3),IF(M654&gt;=2,$M$3),IF(P654&gt;=2,$P$3),IF(S654&gt;=2,$S$3),IF(V654&gt;=2,$V$3),IF(Y654&gt;=2,$Y$3),IF(AB654&gt;=2,$AB$3),IF(AE654&gt;=2,$AE$3),IF(AH654&gt;=2,$AH$3),IF(AK654&gt;=2,$AK$3))))),"")</f>
        <v/>
      </c>
      <c r="AO654" s="2" t="str">
        <f>IF(AM654="3E","3E",IF(COUNT($A654)=0,"",IF(COUNT(AK654)=0,"I",LOOKUP(AM654,{0,2,2.25,2.5,2.75,3,3.25,3.5,3.75,4},{"F","D","C","C+","B-","B","B+","A-","A","A+"}))))</f>
        <v/>
      </c>
      <c r="AP654" s="2" t="str">
        <f>IF(AM654="3E","3E",IF(OR(COUNT($A654)=0,COUNT(W654)=0),"",IF(AND(Y654&gt;=2,AM654&gt;=2,AN654&gt;=28),"PASS","FAIL")))</f>
        <v/>
      </c>
      <c r="AQ654" s="2" t="str">
        <f>IF(COUNT($A654)=0,"",IF(AP654="3E","3E",IF(AP654="PASS",CONCATENATE(IF(N(D654)&lt;2,"411F,",""),IF(N(G654)&lt;2,"412F,",""),IF(N(J654)&lt;2,"413F,",""),IF(N(M654)&lt;2,"421F,",""),IF(N(P654)&lt;2,"422F,",""),IF(N(S654)&lt;2,"423F,",""),IF(N(AB654)&lt;2,"431F,",""),IF(N(AE654)&lt;2,"432F,",""),IF(N(AH654)&lt;2,"433F,","")),"")))</f>
        <v/>
      </c>
      <c r="AR654" s="6" t="str">
        <f t="shared" si="11"/>
        <v/>
      </c>
    </row>
    <row r="655" spans="1:44" ht="18.95" customHeight="1" x14ac:dyDescent="0.25">
      <c r="A655" s="93" t="str">
        <f>IF(DR!$B657="","",DR!$B657)</f>
        <v/>
      </c>
      <c r="B655" s="5" t="str">
        <f>IF(COUNT($A655)=0,"",IF($A655&lt;&gt;DR!$B657,"ERR",DR!J657))</f>
        <v/>
      </c>
      <c r="C655" s="2" t="str">
        <f>IF(COUNT($A655)=0,"",IF(B655="3E","3E",IF(B655="","I",LOOKUP(B655/D$2,{0,0.4,0.45,0.5,0.55,0.6,0.65,0.7,0.75,0.8,1},{"F","D","C","C+","B-","B","B+","A-","A","A+"}))))</f>
        <v/>
      </c>
      <c r="D655" s="99" t="str">
        <f>IF(COUNT($A655)=0,"",IF(B655="","--",IF(B655="3E","3E",LOOKUP(B655/D$2,{0,0.4,0.45,0.5,0.55,0.6,0.65,0.7,0.75,0.8,1},{0,2,2.25,2.5,2.75,3,3.25,3.5,3.75,4}))))</f>
        <v/>
      </c>
      <c r="E655" s="5" t="str">
        <f>IF(COUNT($A655)=0,"",IF($A655&lt;&gt;DR!$B657,"ERR",DR!R657))</f>
        <v/>
      </c>
      <c r="F655" s="2" t="str">
        <f>IF(COUNT($A655)=0,"",IF(E655="3E","3E",IF(E655="","I",LOOKUP(E655/G$2,{0,0.4,0.45,0.5,0.55,0.6,0.65,0.7,0.75,0.8,1},{"F","D","C","C+","B-","B","B+","A-","A","A+"}))))</f>
        <v/>
      </c>
      <c r="G655" s="99" t="str">
        <f>IF(COUNT($A655)=0,"",IF(E655="","--",IF(E655="3E","3E",LOOKUP(E655/G$2,{0,0.4,0.45,0.5,0.55,0.6,0.65,0.7,0.75,0.8,1},{0,2,2.25,2.5,2.75,3,3.25,3.5,3.75,4}))))</f>
        <v/>
      </c>
      <c r="H655" s="5" t="str">
        <f>IF(COUNT($A655)=0,"",IF($A655&lt;&gt;DR!$B657,"ERR",DR!Z657))</f>
        <v/>
      </c>
      <c r="I655" s="2" t="str">
        <f>IF(COUNT($A655)=0,"",IF(H655="3E","3E",IF(H655="","I",LOOKUP(H655/J$2,{0,0.4,0.45,0.5,0.55,0.6,0.65,0.7,0.75,0.8,1},{"F","D","C","C+","B-","B","B+","A-","A","A+"}))))</f>
        <v/>
      </c>
      <c r="J655" s="99" t="str">
        <f>IF(COUNT($A655)=0,"",IF(H655="","--",IF(H655="3E","3E",LOOKUP(H655/J$2,{0,0.4,0.45,0.5,0.55,0.6,0.65,0.7,0.75,0.8,1},{0,2,2.25,2.5,2.75,3,3.25,3.5,3.75,4}))))</f>
        <v/>
      </c>
      <c r="K655" s="5" t="str">
        <f>IF(COUNT($A655)=0,"",IF($A655&lt;&gt;DR!$B657,"ERR",DR!AH657))</f>
        <v/>
      </c>
      <c r="L655" s="2" t="str">
        <f>IF(COUNT($A655)=0,"",IF(K655="3E","3E",IF(K655="","I",LOOKUP(K655/M$2,{0,0.4,0.45,0.5,0.55,0.6,0.65,0.7,0.75,0.8,1},{"F","D","C","C+","B-","B","B+","A-","A","A+"}))))</f>
        <v/>
      </c>
      <c r="M655" s="99" t="str">
        <f>IF(COUNT($A655)=0,"",IF(K655="","--",IF(K655="3E","3E",LOOKUP(K655/M$2,{0,0.4,0.45,0.5,0.55,0.6,0.65,0.7,0.75,0.8,1},{0,2,2.25,2.5,2.75,3,3.25,3.5,3.75,4}))))</f>
        <v/>
      </c>
      <c r="N655" s="5" t="str">
        <f>IF(COUNT($A655)=0,"",IF($A655&lt;&gt;DR!$B657,"ERR",DR!AP657))</f>
        <v/>
      </c>
      <c r="O655" s="2" t="str">
        <f>IF(COUNT($A655)=0,"",IF(N655="3E","3E",IF(N655="","I",LOOKUP(N655/P$2,{0,0.4,0.45,0.5,0.55,0.6,0.65,0.7,0.75,0.8,1},{"F","D","C","C+","B-","B","B+","A-","A","A+"}))))</f>
        <v/>
      </c>
      <c r="P655" s="99" t="str">
        <f>IF(COUNT($A655)=0,"",IF(N655="","--",IF(N655="3E","3E",LOOKUP(N655/P$2,{0,0.4,0.45,0.5,0.55,0.6,0.65,0.7,0.75,0.8,1},{0,2,2.25,2.5,2.75,3,3.25,3.5,3.75,4}))))</f>
        <v/>
      </c>
      <c r="Q655" s="5" t="str">
        <f>IF(COUNT($A655)=0,"",IF($A655&lt;&gt;DR!$B657,"ERR",DR!AX657))</f>
        <v/>
      </c>
      <c r="R655" s="2" t="str">
        <f>IF(COUNT($A655)=0,"",IF(Q655="3E","3E",IF(Q655="","I",LOOKUP(Q655/S$2,{0,0.4,0.45,0.5,0.55,0.6,0.65,0.7,0.75,0.8,1},{"F","D","C","C+","B-","B","B+","A-","A","A+"}))))</f>
        <v/>
      </c>
      <c r="S655" s="99" t="str">
        <f>IF(COUNT($A655)=0,"",IF(Q655="","--",IF(Q655="3E","3E",LOOKUP(Q655/S$2,{0,0.4,0.45,0.5,0.55,0.6,0.65,0.7,0.75,0.8,1},{0,2,2.25,2.5,2.75,3,3.25,3.5,3.75,4}))))</f>
        <v/>
      </c>
      <c r="T655" s="5" t="str">
        <f>IF(OR(COUNT($A655)=0,DR!BZ657=""),"",IF($A655&lt;&gt;DR!$B657,"ERR",DR!BZ657))</f>
        <v/>
      </c>
      <c r="U655" s="2" t="str">
        <f>IF(COUNT($A655)=0,"",IF(T655="3E","3E",IF(T655="","I",LOOKUP(T655/V$2,{0,0.4,0.45,0.5,0.55,0.6,0.65,0.7,0.75,0.8,1},{"F","D","C","C+","B-","B","B+","A-","A","A+"}))))</f>
        <v/>
      </c>
      <c r="V655" s="99" t="str">
        <f>IF(COUNT($A655)=0,"",IF(T655="","--",IF(T655="3E","3E",LOOKUP(T655/V$2,{0,0.4,0.45,0.5,0.55,0.6,0.65,0.7,0.75,0.8,1},{0,2,2.25,2.5,2.75,3,3.25,3.5,3.75,4}))))</f>
        <v/>
      </c>
      <c r="W655" s="5" t="str">
        <f>IF(COUNT($A655)=0,"",IF($A655&lt;&gt;DR!$B657,"ERR",IF(DR!$A657="IM",DR!CL657,DR!CK657)))</f>
        <v/>
      </c>
      <c r="X655" s="2" t="str">
        <f>IF(COUNT($A655)=0,"",IF(W655="3E","3E",IF(W655="","I",LOOKUP(W655/Y$2,{0,0.4,0.45,0.5,0.55,0.6,0.65,0.7,0.75,0.8,1},{"F","D","C","C+","B-","B","B+","A-","A","A+"}))))</f>
        <v/>
      </c>
      <c r="Y655" s="99" t="str">
        <f>IF(COUNT($A655)=0,"",IF(W655="","--",IF(W655="3E","3E",LOOKUP(W655/Y$2,{0,0.4,0.45,0.5,0.55,0.6,0.65,0.7,0.75,0.8,1},{0,2,2.25,2.5,2.75,3,3.25,3.5,3.75,4}))))</f>
        <v/>
      </c>
      <c r="Z655" s="5" t="str">
        <f>IF(COUNT($A655)=0,"",IF($A655&lt;&gt;DR!$B657,"ERR",DR!BF657))</f>
        <v/>
      </c>
      <c r="AA655" s="2" t="str">
        <f>IF(COUNT($A655)=0,"",IF(Z655="3E","3E",IF(Z655="","I",LOOKUP(Z655/AB$2,{0,0.4,0.45,0.5,0.55,0.6,0.65,0.7,0.75,0.8,1},{"F","D","C","C+","B-","B","B+","A-","A","A+"}))))</f>
        <v/>
      </c>
      <c r="AB655" s="99" t="str">
        <f>IF(COUNT($A655)=0,"",IF(Z655="","--",IF(Z655="3E","3E",LOOKUP(Z655/AB$2,{0,0.4,0.45,0.5,0.55,0.6,0.65,0.7,0.75,0.8,1},{0,2,2.25,2.5,2.75,3,3.25,3.5,3.75,4}))))</f>
        <v/>
      </c>
      <c r="AC655" s="5" t="str">
        <f>IF(COUNT($A655)=0,"",IF($A655&lt;&gt;DR!$B657,"ERR",DR!BG657))</f>
        <v/>
      </c>
      <c r="AD655" s="2" t="str">
        <f>IF(COUNT($A655)=0,"",IF(AC655="3E","3E",IF(AC655="","I",LOOKUP(AC655/AE$2,{0,0.4,0.45,0.5,0.55,0.6,0.65,0.7,0.75,0.8,1},{"F","D","C","C+","B-","B","B+","A-","A","A+"}))))</f>
        <v/>
      </c>
      <c r="AE655" s="99" t="str">
        <f>IF(COUNT($A655)=0,"",IF(AC655="","--",IF(AC655="3E","3E",LOOKUP(AC655/AE$2,{0,0.4,0.45,0.5,0.55,0.6,0.65,0.7,0.75,0.8,1},{0,2,2.25,2.5,2.75,3,3.25,3.5,3.75,4}))))</f>
        <v/>
      </c>
      <c r="AF655" s="5" t="str">
        <f>IF(COUNT($A655)=0,"",IF($A655&lt;&gt;DR!$B657,"ERR",DR!BQ657))</f>
        <v/>
      </c>
      <c r="AG655" s="2" t="str">
        <f>IF(COUNT($A655)=0,"",IF(AF655="3E","3E",IF(AF655="","I",LOOKUP(AF655/AH$2,{0,0.4,0.45,0.5,0.55,0.6,0.65,0.7,0.75,0.8,1},{"F","D","C","C+","B-","B","B+","A-","A","A+"}))))</f>
        <v/>
      </c>
      <c r="AH655" s="99" t="str">
        <f>IF(COUNT($A655)=0,"",IF(AF655="","--",IF(AF655="3E","3E",LOOKUP(AF655/AH$2,{0,0.4,0.45,0.5,0.55,0.6,0.65,0.7,0.75,0.8,1},{0,2,2.25,2.5,2.75,3,3.25,3.5,3.75,4}))))</f>
        <v/>
      </c>
      <c r="AI655" s="5" t="str">
        <f>IF(COUNT($A655)=0,"",IF($A655&lt;&gt;DR!$B657,"ERR",DR!BY657))</f>
        <v/>
      </c>
      <c r="AJ655" s="2" t="str">
        <f>IF(COUNT($A655)=0,"",IF(AI655="3E","3E",IF(AI655="","I",LOOKUP(AI655/AK$2,{0,0.4,0.45,0.5,0.55,0.6,0.65,0.7,0.75,0.8,1},{"F","D","C","C+","B-","B","B+","A-","A","A+"}))))</f>
        <v/>
      </c>
      <c r="AK655" s="103" t="str">
        <f>IF(COUNT($A655)=0,"",IF(AI655="","--",IF(AI655="3E","3E",LOOKUP(AI655/AK$2,{0,0.4,0.45,0.5,0.55,0.6,0.65,0.7,0.75,0.8,1},{0,2,2.25,2.5,2.75,3,3.25,3.5,3.75,4}))))</f>
        <v/>
      </c>
      <c r="AL655" s="94" t="str">
        <f>IFERROR(IF(COUNT($A655)=0,"",IF(COUNT(W655)=0,"--",IF(COUNTIF(B655:AK655,"3E")&gt;0,"3E",SUM(IF(D655&gt;=2,D655*$D$3),IF(G655&gt;=2,G655*$G$3),IF(J655&gt;=2,J655*$J$3),IF(M655&gt;=2,M655*$M$3),IF(P655&gt;=2,P655*$P$3),IF(S655&gt;=2,S655*$S$3),IF(V655&gt;=2,V655*$V$3),IF(Y655&gt;=2,Y655*$Y$3),IF(AB655&gt;=2,AB655*$AB$3),IF(AE655&gt;=2,AE655*$AE$3),IF(AH655&gt;=2,AH655*$AH$3),IF(AK655&gt;=2,AK655*$AK$3))))),"")</f>
        <v/>
      </c>
      <c r="AM655" s="4" t="str">
        <f>IF(COUNT($A655)=0,"",IF(COUNT(W655)=0,"--",IF(COUNTIF(B655:Y655,"3E")&gt;0,"3E",TRUNC(SUM(IF(N(D655)&gt;=2,D$3*D655,0),IF(N(G655)&gt;=2,G$3*G655,0),IF(N(J655)&gt;=2,J$3*J655,0),IF(N(M655)&gt;=2,M$3*M655,0),IF(N(P655)&gt;=2,P$3*P655,0),IF(N(S655)&gt;=2,S$3*S655,0),IF(N(AB655)&gt;=2,AB$3*AB655,0),IF(N(AE655)&gt;=2,AE$3*AE655,0),IF(N(AH655)&gt;=2,AH$3*AH655,0),IF(N(V655)&gt;=2,V$3*V655,0),IF(N(Y655)&gt;=2,Y$3*Y655,0))/TCP,3))))</f>
        <v/>
      </c>
      <c r="AN655" s="2" t="str">
        <f>IFERROR(IF(COUNT($A655)=0,"",IF(COUNT(W655)=0,"--",IF(COUNTIF(B655:AK655,"3E")&gt;0,"3E",SUM(IF(D655&gt;=2,$D$3),IF(G655&gt;=2,$G$3),IF(J655&gt;=2,$J$3),IF(M655&gt;=2,$M$3),IF(P655&gt;=2,$P$3),IF(S655&gt;=2,$S$3),IF(V655&gt;=2,$V$3),IF(Y655&gt;=2,$Y$3),IF(AB655&gt;=2,$AB$3),IF(AE655&gt;=2,$AE$3),IF(AH655&gt;=2,$AH$3),IF(AK655&gt;=2,$AK$3))))),"")</f>
        <v/>
      </c>
      <c r="AO655" s="2" t="str">
        <f>IF(AM655="3E","3E",IF(COUNT($A655)=0,"",IF(COUNT(AK655)=0,"I",LOOKUP(AM655,{0,2,2.25,2.5,2.75,3,3.25,3.5,3.75,4},{"F","D","C","C+","B-","B","B+","A-","A","A+"}))))</f>
        <v/>
      </c>
      <c r="AP655" s="2" t="str">
        <f>IF(AM655="3E","3E",IF(OR(COUNT($A655)=0,COUNT(W655)=0),"",IF(AND(Y655&gt;=2,AM655&gt;=2,AN655&gt;=28),"PASS","FAIL")))</f>
        <v/>
      </c>
      <c r="AQ655" s="2" t="str">
        <f>IF(COUNT($A655)=0,"",IF(AP655="3E","3E",IF(AP655="PASS",CONCATENATE(IF(N(D655)&lt;2,"411F,",""),IF(N(G655)&lt;2,"412F,",""),IF(N(J655)&lt;2,"413F,",""),IF(N(M655)&lt;2,"421F,",""),IF(N(P655)&lt;2,"422F,",""),IF(N(S655)&lt;2,"423F,",""),IF(N(AB655)&lt;2,"431F,",""),IF(N(AE655)&lt;2,"432F,",""),IF(N(AH655)&lt;2,"433F,","")),"")))</f>
        <v/>
      </c>
      <c r="AR655" s="6" t="str">
        <f t="shared" si="11"/>
        <v/>
      </c>
    </row>
    <row r="656" spans="1:44" ht="18.95" customHeight="1" x14ac:dyDescent="0.25">
      <c r="A656" s="93" t="str">
        <f>IF(DR!$B658="","",DR!$B658)</f>
        <v/>
      </c>
      <c r="B656" s="5" t="str">
        <f>IF(COUNT($A656)=0,"",IF($A656&lt;&gt;DR!$B658,"ERR",DR!J658))</f>
        <v/>
      </c>
      <c r="C656" s="2" t="str">
        <f>IF(COUNT($A656)=0,"",IF(B656="3E","3E",IF(B656="","I",LOOKUP(B656/D$2,{0,0.4,0.45,0.5,0.55,0.6,0.65,0.7,0.75,0.8,1},{"F","D","C","C+","B-","B","B+","A-","A","A+"}))))</f>
        <v/>
      </c>
      <c r="D656" s="99" t="str">
        <f>IF(COUNT($A656)=0,"",IF(B656="","--",IF(B656="3E","3E",LOOKUP(B656/D$2,{0,0.4,0.45,0.5,0.55,0.6,0.65,0.7,0.75,0.8,1},{0,2,2.25,2.5,2.75,3,3.25,3.5,3.75,4}))))</f>
        <v/>
      </c>
      <c r="E656" s="5" t="str">
        <f>IF(COUNT($A656)=0,"",IF($A656&lt;&gt;DR!$B658,"ERR",DR!R658))</f>
        <v/>
      </c>
      <c r="F656" s="2" t="str">
        <f>IF(COUNT($A656)=0,"",IF(E656="3E","3E",IF(E656="","I",LOOKUP(E656/G$2,{0,0.4,0.45,0.5,0.55,0.6,0.65,0.7,0.75,0.8,1},{"F","D","C","C+","B-","B","B+","A-","A","A+"}))))</f>
        <v/>
      </c>
      <c r="G656" s="99" t="str">
        <f>IF(COUNT($A656)=0,"",IF(E656="","--",IF(E656="3E","3E",LOOKUP(E656/G$2,{0,0.4,0.45,0.5,0.55,0.6,0.65,0.7,0.75,0.8,1},{0,2,2.25,2.5,2.75,3,3.25,3.5,3.75,4}))))</f>
        <v/>
      </c>
      <c r="H656" s="5" t="str">
        <f>IF(COUNT($A656)=0,"",IF($A656&lt;&gt;DR!$B658,"ERR",DR!Z658))</f>
        <v/>
      </c>
      <c r="I656" s="2" t="str">
        <f>IF(COUNT($A656)=0,"",IF(H656="3E","3E",IF(H656="","I",LOOKUP(H656/J$2,{0,0.4,0.45,0.5,0.55,0.6,0.65,0.7,0.75,0.8,1},{"F","D","C","C+","B-","B","B+","A-","A","A+"}))))</f>
        <v/>
      </c>
      <c r="J656" s="99" t="str">
        <f>IF(COUNT($A656)=0,"",IF(H656="","--",IF(H656="3E","3E",LOOKUP(H656/J$2,{0,0.4,0.45,0.5,0.55,0.6,0.65,0.7,0.75,0.8,1},{0,2,2.25,2.5,2.75,3,3.25,3.5,3.75,4}))))</f>
        <v/>
      </c>
      <c r="K656" s="5" t="str">
        <f>IF(COUNT($A656)=0,"",IF($A656&lt;&gt;DR!$B658,"ERR",DR!AH658))</f>
        <v/>
      </c>
      <c r="L656" s="2" t="str">
        <f>IF(COUNT($A656)=0,"",IF(K656="3E","3E",IF(K656="","I",LOOKUP(K656/M$2,{0,0.4,0.45,0.5,0.55,0.6,0.65,0.7,0.75,0.8,1},{"F","D","C","C+","B-","B","B+","A-","A","A+"}))))</f>
        <v/>
      </c>
      <c r="M656" s="99" t="str">
        <f>IF(COUNT($A656)=0,"",IF(K656="","--",IF(K656="3E","3E",LOOKUP(K656/M$2,{0,0.4,0.45,0.5,0.55,0.6,0.65,0.7,0.75,0.8,1},{0,2,2.25,2.5,2.75,3,3.25,3.5,3.75,4}))))</f>
        <v/>
      </c>
      <c r="N656" s="5" t="str">
        <f>IF(COUNT($A656)=0,"",IF($A656&lt;&gt;DR!$B658,"ERR",DR!AP658))</f>
        <v/>
      </c>
      <c r="O656" s="2" t="str">
        <f>IF(COUNT($A656)=0,"",IF(N656="3E","3E",IF(N656="","I",LOOKUP(N656/P$2,{0,0.4,0.45,0.5,0.55,0.6,0.65,0.7,0.75,0.8,1},{"F","D","C","C+","B-","B","B+","A-","A","A+"}))))</f>
        <v/>
      </c>
      <c r="P656" s="99" t="str">
        <f>IF(COUNT($A656)=0,"",IF(N656="","--",IF(N656="3E","3E",LOOKUP(N656/P$2,{0,0.4,0.45,0.5,0.55,0.6,0.65,0.7,0.75,0.8,1},{0,2,2.25,2.5,2.75,3,3.25,3.5,3.75,4}))))</f>
        <v/>
      </c>
      <c r="Q656" s="5" t="str">
        <f>IF(COUNT($A656)=0,"",IF($A656&lt;&gt;DR!$B658,"ERR",DR!AX658))</f>
        <v/>
      </c>
      <c r="R656" s="2" t="str">
        <f>IF(COUNT($A656)=0,"",IF(Q656="3E","3E",IF(Q656="","I",LOOKUP(Q656/S$2,{0,0.4,0.45,0.5,0.55,0.6,0.65,0.7,0.75,0.8,1},{"F","D","C","C+","B-","B","B+","A-","A","A+"}))))</f>
        <v/>
      </c>
      <c r="S656" s="99" t="str">
        <f>IF(COUNT($A656)=0,"",IF(Q656="","--",IF(Q656="3E","3E",LOOKUP(Q656/S$2,{0,0.4,0.45,0.5,0.55,0.6,0.65,0.7,0.75,0.8,1},{0,2,2.25,2.5,2.75,3,3.25,3.5,3.75,4}))))</f>
        <v/>
      </c>
      <c r="T656" s="5" t="str">
        <f>IF(OR(COUNT($A656)=0,DR!BZ658=""),"",IF($A656&lt;&gt;DR!$B658,"ERR",DR!BZ658))</f>
        <v/>
      </c>
      <c r="U656" s="2" t="str">
        <f>IF(COUNT($A656)=0,"",IF(T656="3E","3E",IF(T656="","I",LOOKUP(T656/V$2,{0,0.4,0.45,0.5,0.55,0.6,0.65,0.7,0.75,0.8,1},{"F","D","C","C+","B-","B","B+","A-","A","A+"}))))</f>
        <v/>
      </c>
      <c r="V656" s="99" t="str">
        <f>IF(COUNT($A656)=0,"",IF(T656="","--",IF(T656="3E","3E",LOOKUP(T656/V$2,{0,0.4,0.45,0.5,0.55,0.6,0.65,0.7,0.75,0.8,1},{0,2,2.25,2.5,2.75,3,3.25,3.5,3.75,4}))))</f>
        <v/>
      </c>
      <c r="W656" s="5" t="str">
        <f>IF(COUNT($A656)=0,"",IF($A656&lt;&gt;DR!$B658,"ERR",IF(DR!$A658="IM",DR!CL658,DR!CK658)))</f>
        <v/>
      </c>
      <c r="X656" s="2" t="str">
        <f>IF(COUNT($A656)=0,"",IF(W656="3E","3E",IF(W656="","I",LOOKUP(W656/Y$2,{0,0.4,0.45,0.5,0.55,0.6,0.65,0.7,0.75,0.8,1},{"F","D","C","C+","B-","B","B+","A-","A","A+"}))))</f>
        <v/>
      </c>
      <c r="Y656" s="99" t="str">
        <f>IF(COUNT($A656)=0,"",IF(W656="","--",IF(W656="3E","3E",LOOKUP(W656/Y$2,{0,0.4,0.45,0.5,0.55,0.6,0.65,0.7,0.75,0.8,1},{0,2,2.25,2.5,2.75,3,3.25,3.5,3.75,4}))))</f>
        <v/>
      </c>
      <c r="Z656" s="5" t="str">
        <f>IF(COUNT($A656)=0,"",IF($A656&lt;&gt;DR!$B658,"ERR",DR!BF658))</f>
        <v/>
      </c>
      <c r="AA656" s="2" t="str">
        <f>IF(COUNT($A656)=0,"",IF(Z656="3E","3E",IF(Z656="","I",LOOKUP(Z656/AB$2,{0,0.4,0.45,0.5,0.55,0.6,0.65,0.7,0.75,0.8,1},{"F","D","C","C+","B-","B","B+","A-","A","A+"}))))</f>
        <v/>
      </c>
      <c r="AB656" s="99" t="str">
        <f>IF(COUNT($A656)=0,"",IF(Z656="","--",IF(Z656="3E","3E",LOOKUP(Z656/AB$2,{0,0.4,0.45,0.5,0.55,0.6,0.65,0.7,0.75,0.8,1},{0,2,2.25,2.5,2.75,3,3.25,3.5,3.75,4}))))</f>
        <v/>
      </c>
      <c r="AC656" s="5" t="str">
        <f>IF(COUNT($A656)=0,"",IF($A656&lt;&gt;DR!$B658,"ERR",DR!BG658))</f>
        <v/>
      </c>
      <c r="AD656" s="2" t="str">
        <f>IF(COUNT($A656)=0,"",IF(AC656="3E","3E",IF(AC656="","I",LOOKUP(AC656/AE$2,{0,0.4,0.45,0.5,0.55,0.6,0.65,0.7,0.75,0.8,1},{"F","D","C","C+","B-","B","B+","A-","A","A+"}))))</f>
        <v/>
      </c>
      <c r="AE656" s="99" t="str">
        <f>IF(COUNT($A656)=0,"",IF(AC656="","--",IF(AC656="3E","3E",LOOKUP(AC656/AE$2,{0,0.4,0.45,0.5,0.55,0.6,0.65,0.7,0.75,0.8,1},{0,2,2.25,2.5,2.75,3,3.25,3.5,3.75,4}))))</f>
        <v/>
      </c>
      <c r="AF656" s="5" t="str">
        <f>IF(COUNT($A656)=0,"",IF($A656&lt;&gt;DR!$B658,"ERR",DR!BQ658))</f>
        <v/>
      </c>
      <c r="AG656" s="2" t="str">
        <f>IF(COUNT($A656)=0,"",IF(AF656="3E","3E",IF(AF656="","I",LOOKUP(AF656/AH$2,{0,0.4,0.45,0.5,0.55,0.6,0.65,0.7,0.75,0.8,1},{"F","D","C","C+","B-","B","B+","A-","A","A+"}))))</f>
        <v/>
      </c>
      <c r="AH656" s="99" t="str">
        <f>IF(COUNT($A656)=0,"",IF(AF656="","--",IF(AF656="3E","3E",LOOKUP(AF656/AH$2,{0,0.4,0.45,0.5,0.55,0.6,0.65,0.7,0.75,0.8,1},{0,2,2.25,2.5,2.75,3,3.25,3.5,3.75,4}))))</f>
        <v/>
      </c>
      <c r="AI656" s="5" t="str">
        <f>IF(COUNT($A656)=0,"",IF($A656&lt;&gt;DR!$B658,"ERR",DR!BY658))</f>
        <v/>
      </c>
      <c r="AJ656" s="2" t="str">
        <f>IF(COUNT($A656)=0,"",IF(AI656="3E","3E",IF(AI656="","I",LOOKUP(AI656/AK$2,{0,0.4,0.45,0.5,0.55,0.6,0.65,0.7,0.75,0.8,1},{"F","D","C","C+","B-","B","B+","A-","A","A+"}))))</f>
        <v/>
      </c>
      <c r="AK656" s="103" t="str">
        <f>IF(COUNT($A656)=0,"",IF(AI656="","--",IF(AI656="3E","3E",LOOKUP(AI656/AK$2,{0,0.4,0.45,0.5,0.55,0.6,0.65,0.7,0.75,0.8,1},{0,2,2.25,2.5,2.75,3,3.25,3.5,3.75,4}))))</f>
        <v/>
      </c>
      <c r="AL656" s="94" t="str">
        <f>IFERROR(IF(COUNT($A656)=0,"",IF(COUNT(W656)=0,"--",IF(COUNTIF(B656:AK656,"3E")&gt;0,"3E",SUM(IF(D656&gt;=2,D656*$D$3),IF(G656&gt;=2,G656*$G$3),IF(J656&gt;=2,J656*$J$3),IF(M656&gt;=2,M656*$M$3),IF(P656&gt;=2,P656*$P$3),IF(S656&gt;=2,S656*$S$3),IF(V656&gt;=2,V656*$V$3),IF(Y656&gt;=2,Y656*$Y$3),IF(AB656&gt;=2,AB656*$AB$3),IF(AE656&gt;=2,AE656*$AE$3),IF(AH656&gt;=2,AH656*$AH$3),IF(AK656&gt;=2,AK656*$AK$3))))),"")</f>
        <v/>
      </c>
      <c r="AM656" s="4" t="str">
        <f>IF(COUNT($A656)=0,"",IF(COUNT(W656)=0,"--",IF(COUNTIF(B656:Y656,"3E")&gt;0,"3E",TRUNC(SUM(IF(N(D656)&gt;=2,D$3*D656,0),IF(N(G656)&gt;=2,G$3*G656,0),IF(N(J656)&gt;=2,J$3*J656,0),IF(N(M656)&gt;=2,M$3*M656,0),IF(N(P656)&gt;=2,P$3*P656,0),IF(N(S656)&gt;=2,S$3*S656,0),IF(N(AB656)&gt;=2,AB$3*AB656,0),IF(N(AE656)&gt;=2,AE$3*AE656,0),IF(N(AH656)&gt;=2,AH$3*AH656,0),IF(N(V656)&gt;=2,V$3*V656,0),IF(N(Y656)&gt;=2,Y$3*Y656,0))/TCP,3))))</f>
        <v/>
      </c>
      <c r="AN656" s="2" t="str">
        <f>IFERROR(IF(COUNT($A656)=0,"",IF(COUNT(W656)=0,"--",IF(COUNTIF(B656:AK656,"3E")&gt;0,"3E",SUM(IF(D656&gt;=2,$D$3),IF(G656&gt;=2,$G$3),IF(J656&gt;=2,$J$3),IF(M656&gt;=2,$M$3),IF(P656&gt;=2,$P$3),IF(S656&gt;=2,$S$3),IF(V656&gt;=2,$V$3),IF(Y656&gt;=2,$Y$3),IF(AB656&gt;=2,$AB$3),IF(AE656&gt;=2,$AE$3),IF(AH656&gt;=2,$AH$3),IF(AK656&gt;=2,$AK$3))))),"")</f>
        <v/>
      </c>
      <c r="AO656" s="2" t="str">
        <f>IF(AM656="3E","3E",IF(COUNT($A656)=0,"",IF(COUNT(AK656)=0,"I",LOOKUP(AM656,{0,2,2.25,2.5,2.75,3,3.25,3.5,3.75,4},{"F","D","C","C+","B-","B","B+","A-","A","A+"}))))</f>
        <v/>
      </c>
      <c r="AP656" s="2" t="str">
        <f>IF(AM656="3E","3E",IF(OR(COUNT($A656)=0,COUNT(W656)=0),"",IF(AND(Y656&gt;=2,AM656&gt;=2,AN656&gt;=28),"PASS","FAIL")))</f>
        <v/>
      </c>
      <c r="AQ656" s="2" t="str">
        <f>IF(COUNT($A656)=0,"",IF(AP656="3E","3E",IF(AP656="PASS",CONCATENATE(IF(N(D656)&lt;2,"411F,",""),IF(N(G656)&lt;2,"412F,",""),IF(N(J656)&lt;2,"413F,",""),IF(N(M656)&lt;2,"421F,",""),IF(N(P656)&lt;2,"422F,",""),IF(N(S656)&lt;2,"423F,",""),IF(N(AB656)&lt;2,"431F,",""),IF(N(AE656)&lt;2,"432F,",""),IF(N(AH656)&lt;2,"433F,","")),"")))</f>
        <v/>
      </c>
      <c r="AR656" s="6" t="str">
        <f t="shared" si="11"/>
        <v/>
      </c>
    </row>
    <row r="657" spans="1:44" ht="18.95" customHeight="1" x14ac:dyDescent="0.25">
      <c r="A657" s="93" t="str">
        <f>IF(DR!$B659="","",DR!$B659)</f>
        <v/>
      </c>
      <c r="B657" s="5" t="str">
        <f>IF(COUNT($A657)=0,"",IF($A657&lt;&gt;DR!$B659,"ERR",DR!J659))</f>
        <v/>
      </c>
      <c r="C657" s="2" t="str">
        <f>IF(COUNT($A657)=0,"",IF(B657="3E","3E",IF(B657="","I",LOOKUP(B657/D$2,{0,0.4,0.45,0.5,0.55,0.6,0.65,0.7,0.75,0.8,1},{"F","D","C","C+","B-","B","B+","A-","A","A+"}))))</f>
        <v/>
      </c>
      <c r="D657" s="99" t="str">
        <f>IF(COUNT($A657)=0,"",IF(B657="","--",IF(B657="3E","3E",LOOKUP(B657/D$2,{0,0.4,0.45,0.5,0.55,0.6,0.65,0.7,0.75,0.8,1},{0,2,2.25,2.5,2.75,3,3.25,3.5,3.75,4}))))</f>
        <v/>
      </c>
      <c r="E657" s="5" t="str">
        <f>IF(COUNT($A657)=0,"",IF($A657&lt;&gt;DR!$B659,"ERR",DR!R659))</f>
        <v/>
      </c>
      <c r="F657" s="2" t="str">
        <f>IF(COUNT($A657)=0,"",IF(E657="3E","3E",IF(E657="","I",LOOKUP(E657/G$2,{0,0.4,0.45,0.5,0.55,0.6,0.65,0.7,0.75,0.8,1},{"F","D","C","C+","B-","B","B+","A-","A","A+"}))))</f>
        <v/>
      </c>
      <c r="G657" s="99" t="str">
        <f>IF(COUNT($A657)=0,"",IF(E657="","--",IF(E657="3E","3E",LOOKUP(E657/G$2,{0,0.4,0.45,0.5,0.55,0.6,0.65,0.7,0.75,0.8,1},{0,2,2.25,2.5,2.75,3,3.25,3.5,3.75,4}))))</f>
        <v/>
      </c>
      <c r="H657" s="5" t="str">
        <f>IF(COUNT($A657)=0,"",IF($A657&lt;&gt;DR!$B659,"ERR",DR!Z659))</f>
        <v/>
      </c>
      <c r="I657" s="2" t="str">
        <f>IF(COUNT($A657)=0,"",IF(H657="3E","3E",IF(H657="","I",LOOKUP(H657/J$2,{0,0.4,0.45,0.5,0.55,0.6,0.65,0.7,0.75,0.8,1},{"F","D","C","C+","B-","B","B+","A-","A","A+"}))))</f>
        <v/>
      </c>
      <c r="J657" s="99" t="str">
        <f>IF(COUNT($A657)=0,"",IF(H657="","--",IF(H657="3E","3E",LOOKUP(H657/J$2,{0,0.4,0.45,0.5,0.55,0.6,0.65,0.7,0.75,0.8,1},{0,2,2.25,2.5,2.75,3,3.25,3.5,3.75,4}))))</f>
        <v/>
      </c>
      <c r="K657" s="5" t="str">
        <f>IF(COUNT($A657)=0,"",IF($A657&lt;&gt;DR!$B659,"ERR",DR!AH659))</f>
        <v/>
      </c>
      <c r="L657" s="2" t="str">
        <f>IF(COUNT($A657)=0,"",IF(K657="3E","3E",IF(K657="","I",LOOKUP(K657/M$2,{0,0.4,0.45,0.5,0.55,0.6,0.65,0.7,0.75,0.8,1},{"F","D","C","C+","B-","B","B+","A-","A","A+"}))))</f>
        <v/>
      </c>
      <c r="M657" s="99" t="str">
        <f>IF(COUNT($A657)=0,"",IF(K657="","--",IF(K657="3E","3E",LOOKUP(K657/M$2,{0,0.4,0.45,0.5,0.55,0.6,0.65,0.7,0.75,0.8,1},{0,2,2.25,2.5,2.75,3,3.25,3.5,3.75,4}))))</f>
        <v/>
      </c>
      <c r="N657" s="5" t="str">
        <f>IF(COUNT($A657)=0,"",IF($A657&lt;&gt;DR!$B659,"ERR",DR!AP659))</f>
        <v/>
      </c>
      <c r="O657" s="2" t="str">
        <f>IF(COUNT($A657)=0,"",IF(N657="3E","3E",IF(N657="","I",LOOKUP(N657/P$2,{0,0.4,0.45,0.5,0.55,0.6,0.65,0.7,0.75,0.8,1},{"F","D","C","C+","B-","B","B+","A-","A","A+"}))))</f>
        <v/>
      </c>
      <c r="P657" s="99" t="str">
        <f>IF(COUNT($A657)=0,"",IF(N657="","--",IF(N657="3E","3E",LOOKUP(N657/P$2,{0,0.4,0.45,0.5,0.55,0.6,0.65,0.7,0.75,0.8,1},{0,2,2.25,2.5,2.75,3,3.25,3.5,3.75,4}))))</f>
        <v/>
      </c>
      <c r="Q657" s="5" t="str">
        <f>IF(COUNT($A657)=0,"",IF($A657&lt;&gt;DR!$B659,"ERR",DR!AX659))</f>
        <v/>
      </c>
      <c r="R657" s="2" t="str">
        <f>IF(COUNT($A657)=0,"",IF(Q657="3E","3E",IF(Q657="","I",LOOKUP(Q657/S$2,{0,0.4,0.45,0.5,0.55,0.6,0.65,0.7,0.75,0.8,1},{"F","D","C","C+","B-","B","B+","A-","A","A+"}))))</f>
        <v/>
      </c>
      <c r="S657" s="99" t="str">
        <f>IF(COUNT($A657)=0,"",IF(Q657="","--",IF(Q657="3E","3E",LOOKUP(Q657/S$2,{0,0.4,0.45,0.5,0.55,0.6,0.65,0.7,0.75,0.8,1},{0,2,2.25,2.5,2.75,3,3.25,3.5,3.75,4}))))</f>
        <v/>
      </c>
      <c r="T657" s="5" t="str">
        <f>IF(OR(COUNT($A657)=0,DR!BZ659=""),"",IF($A657&lt;&gt;DR!$B659,"ERR",DR!BZ659))</f>
        <v/>
      </c>
      <c r="U657" s="2" t="str">
        <f>IF(COUNT($A657)=0,"",IF(T657="3E","3E",IF(T657="","I",LOOKUP(T657/V$2,{0,0.4,0.45,0.5,0.55,0.6,0.65,0.7,0.75,0.8,1},{"F","D","C","C+","B-","B","B+","A-","A","A+"}))))</f>
        <v/>
      </c>
      <c r="V657" s="99" t="str">
        <f>IF(COUNT($A657)=0,"",IF(T657="","--",IF(T657="3E","3E",LOOKUP(T657/V$2,{0,0.4,0.45,0.5,0.55,0.6,0.65,0.7,0.75,0.8,1},{0,2,2.25,2.5,2.75,3,3.25,3.5,3.75,4}))))</f>
        <v/>
      </c>
      <c r="W657" s="5" t="str">
        <f>IF(COUNT($A657)=0,"",IF($A657&lt;&gt;DR!$B659,"ERR",IF(DR!$A659="IM",DR!CL659,DR!CK659)))</f>
        <v/>
      </c>
      <c r="X657" s="2" t="str">
        <f>IF(COUNT($A657)=0,"",IF(W657="3E","3E",IF(W657="","I",LOOKUP(W657/Y$2,{0,0.4,0.45,0.5,0.55,0.6,0.65,0.7,0.75,0.8,1},{"F","D","C","C+","B-","B","B+","A-","A","A+"}))))</f>
        <v/>
      </c>
      <c r="Y657" s="99" t="str">
        <f>IF(COUNT($A657)=0,"",IF(W657="","--",IF(W657="3E","3E",LOOKUP(W657/Y$2,{0,0.4,0.45,0.5,0.55,0.6,0.65,0.7,0.75,0.8,1},{0,2,2.25,2.5,2.75,3,3.25,3.5,3.75,4}))))</f>
        <v/>
      </c>
      <c r="Z657" s="5" t="str">
        <f>IF(COUNT($A657)=0,"",IF($A657&lt;&gt;DR!$B659,"ERR",DR!BF659))</f>
        <v/>
      </c>
      <c r="AA657" s="2" t="str">
        <f>IF(COUNT($A657)=0,"",IF(Z657="3E","3E",IF(Z657="","I",LOOKUP(Z657/AB$2,{0,0.4,0.45,0.5,0.55,0.6,0.65,0.7,0.75,0.8,1},{"F","D","C","C+","B-","B","B+","A-","A","A+"}))))</f>
        <v/>
      </c>
      <c r="AB657" s="99" t="str">
        <f>IF(COUNT($A657)=0,"",IF(Z657="","--",IF(Z657="3E","3E",LOOKUP(Z657/AB$2,{0,0.4,0.45,0.5,0.55,0.6,0.65,0.7,0.75,0.8,1},{0,2,2.25,2.5,2.75,3,3.25,3.5,3.75,4}))))</f>
        <v/>
      </c>
      <c r="AC657" s="5" t="str">
        <f>IF(COUNT($A657)=0,"",IF($A657&lt;&gt;DR!$B659,"ERR",DR!BG659))</f>
        <v/>
      </c>
      <c r="AD657" s="2" t="str">
        <f>IF(COUNT($A657)=0,"",IF(AC657="3E","3E",IF(AC657="","I",LOOKUP(AC657/AE$2,{0,0.4,0.45,0.5,0.55,0.6,0.65,0.7,0.75,0.8,1},{"F","D","C","C+","B-","B","B+","A-","A","A+"}))))</f>
        <v/>
      </c>
      <c r="AE657" s="99" t="str">
        <f>IF(COUNT($A657)=0,"",IF(AC657="","--",IF(AC657="3E","3E",LOOKUP(AC657/AE$2,{0,0.4,0.45,0.5,0.55,0.6,0.65,0.7,0.75,0.8,1},{0,2,2.25,2.5,2.75,3,3.25,3.5,3.75,4}))))</f>
        <v/>
      </c>
      <c r="AF657" s="5" t="str">
        <f>IF(COUNT($A657)=0,"",IF($A657&lt;&gt;DR!$B659,"ERR",DR!BQ659))</f>
        <v/>
      </c>
      <c r="AG657" s="2" t="str">
        <f>IF(COUNT($A657)=0,"",IF(AF657="3E","3E",IF(AF657="","I",LOOKUP(AF657/AH$2,{0,0.4,0.45,0.5,0.55,0.6,0.65,0.7,0.75,0.8,1},{"F","D","C","C+","B-","B","B+","A-","A","A+"}))))</f>
        <v/>
      </c>
      <c r="AH657" s="99" t="str">
        <f>IF(COUNT($A657)=0,"",IF(AF657="","--",IF(AF657="3E","3E",LOOKUP(AF657/AH$2,{0,0.4,0.45,0.5,0.55,0.6,0.65,0.7,0.75,0.8,1},{0,2,2.25,2.5,2.75,3,3.25,3.5,3.75,4}))))</f>
        <v/>
      </c>
      <c r="AI657" s="5" t="str">
        <f>IF(COUNT($A657)=0,"",IF($A657&lt;&gt;DR!$B659,"ERR",DR!BY659))</f>
        <v/>
      </c>
      <c r="AJ657" s="2" t="str">
        <f>IF(COUNT($A657)=0,"",IF(AI657="3E","3E",IF(AI657="","I",LOOKUP(AI657/AK$2,{0,0.4,0.45,0.5,0.55,0.6,0.65,0.7,0.75,0.8,1},{"F","D","C","C+","B-","B","B+","A-","A","A+"}))))</f>
        <v/>
      </c>
      <c r="AK657" s="103" t="str">
        <f>IF(COUNT($A657)=0,"",IF(AI657="","--",IF(AI657="3E","3E",LOOKUP(AI657/AK$2,{0,0.4,0.45,0.5,0.55,0.6,0.65,0.7,0.75,0.8,1},{0,2,2.25,2.5,2.75,3,3.25,3.5,3.75,4}))))</f>
        <v/>
      </c>
      <c r="AL657" s="94" t="str">
        <f>IFERROR(IF(COUNT($A657)=0,"",IF(COUNT(W657)=0,"--",IF(COUNTIF(B657:AK657,"3E")&gt;0,"3E",SUM(IF(D657&gt;=2,D657*$D$3),IF(G657&gt;=2,G657*$G$3),IF(J657&gt;=2,J657*$J$3),IF(M657&gt;=2,M657*$M$3),IF(P657&gt;=2,P657*$P$3),IF(S657&gt;=2,S657*$S$3),IF(V657&gt;=2,V657*$V$3),IF(Y657&gt;=2,Y657*$Y$3),IF(AB657&gt;=2,AB657*$AB$3),IF(AE657&gt;=2,AE657*$AE$3),IF(AH657&gt;=2,AH657*$AH$3),IF(AK657&gt;=2,AK657*$AK$3))))),"")</f>
        <v/>
      </c>
      <c r="AM657" s="4" t="str">
        <f>IF(COUNT($A657)=0,"",IF(COUNT(W657)=0,"--",IF(COUNTIF(B657:Y657,"3E")&gt;0,"3E",TRUNC(SUM(IF(N(D657)&gt;=2,D$3*D657,0),IF(N(G657)&gt;=2,G$3*G657,0),IF(N(J657)&gt;=2,J$3*J657,0),IF(N(M657)&gt;=2,M$3*M657,0),IF(N(P657)&gt;=2,P$3*P657,0),IF(N(S657)&gt;=2,S$3*S657,0),IF(N(AB657)&gt;=2,AB$3*AB657,0),IF(N(AE657)&gt;=2,AE$3*AE657,0),IF(N(AH657)&gt;=2,AH$3*AH657,0),IF(N(V657)&gt;=2,V$3*V657,0),IF(N(Y657)&gt;=2,Y$3*Y657,0))/TCP,3))))</f>
        <v/>
      </c>
      <c r="AN657" s="2" t="str">
        <f>IFERROR(IF(COUNT($A657)=0,"",IF(COUNT(W657)=0,"--",IF(COUNTIF(B657:AK657,"3E")&gt;0,"3E",SUM(IF(D657&gt;=2,$D$3),IF(G657&gt;=2,$G$3),IF(J657&gt;=2,$J$3),IF(M657&gt;=2,$M$3),IF(P657&gt;=2,$P$3),IF(S657&gt;=2,$S$3),IF(V657&gt;=2,$V$3),IF(Y657&gt;=2,$Y$3),IF(AB657&gt;=2,$AB$3),IF(AE657&gt;=2,$AE$3),IF(AH657&gt;=2,$AH$3),IF(AK657&gt;=2,$AK$3))))),"")</f>
        <v/>
      </c>
      <c r="AO657" s="2" t="str">
        <f>IF(AM657="3E","3E",IF(COUNT($A657)=0,"",IF(COUNT(AK657)=0,"I",LOOKUP(AM657,{0,2,2.25,2.5,2.75,3,3.25,3.5,3.75,4},{"F","D","C","C+","B-","B","B+","A-","A","A+"}))))</f>
        <v/>
      </c>
      <c r="AP657" s="2" t="str">
        <f>IF(AM657="3E","3E",IF(OR(COUNT($A657)=0,COUNT(W657)=0),"",IF(AND(Y657&gt;=2,AM657&gt;=2,AN657&gt;=28),"PASS","FAIL")))</f>
        <v/>
      </c>
      <c r="AQ657" s="2" t="str">
        <f>IF(COUNT($A657)=0,"",IF(AP657="3E","3E",IF(AP657="PASS",CONCATENATE(IF(N(D657)&lt;2,"411F,",""),IF(N(G657)&lt;2,"412F,",""),IF(N(J657)&lt;2,"413F,",""),IF(N(M657)&lt;2,"421F,",""),IF(N(P657)&lt;2,"422F,",""),IF(N(S657)&lt;2,"423F,",""),IF(N(AB657)&lt;2,"431F,",""),IF(N(AE657)&lt;2,"432F,",""),IF(N(AH657)&lt;2,"433F,","")),"")))</f>
        <v/>
      </c>
      <c r="AR657" s="6" t="str">
        <f t="shared" si="11"/>
        <v/>
      </c>
    </row>
    <row r="658" spans="1:44" ht="18.95" customHeight="1" x14ac:dyDescent="0.25">
      <c r="A658" s="93" t="str">
        <f>IF(DR!$B660="","",DR!$B660)</f>
        <v/>
      </c>
      <c r="B658" s="5" t="str">
        <f>IF(COUNT($A658)=0,"",IF($A658&lt;&gt;DR!$B660,"ERR",DR!J660))</f>
        <v/>
      </c>
      <c r="C658" s="2" t="str">
        <f>IF(COUNT($A658)=0,"",IF(B658="3E","3E",IF(B658="","I",LOOKUP(B658/D$2,{0,0.4,0.45,0.5,0.55,0.6,0.65,0.7,0.75,0.8,1},{"F","D","C","C+","B-","B","B+","A-","A","A+"}))))</f>
        <v/>
      </c>
      <c r="D658" s="99" t="str">
        <f>IF(COUNT($A658)=0,"",IF(B658="","--",IF(B658="3E","3E",LOOKUP(B658/D$2,{0,0.4,0.45,0.5,0.55,0.6,0.65,0.7,0.75,0.8,1},{0,2,2.25,2.5,2.75,3,3.25,3.5,3.75,4}))))</f>
        <v/>
      </c>
      <c r="E658" s="5" t="str">
        <f>IF(COUNT($A658)=0,"",IF($A658&lt;&gt;DR!$B660,"ERR",DR!R660))</f>
        <v/>
      </c>
      <c r="F658" s="2" t="str">
        <f>IF(COUNT($A658)=0,"",IF(E658="3E","3E",IF(E658="","I",LOOKUP(E658/G$2,{0,0.4,0.45,0.5,0.55,0.6,0.65,0.7,0.75,0.8,1},{"F","D","C","C+","B-","B","B+","A-","A","A+"}))))</f>
        <v/>
      </c>
      <c r="G658" s="99" t="str">
        <f>IF(COUNT($A658)=0,"",IF(E658="","--",IF(E658="3E","3E",LOOKUP(E658/G$2,{0,0.4,0.45,0.5,0.55,0.6,0.65,0.7,0.75,0.8,1},{0,2,2.25,2.5,2.75,3,3.25,3.5,3.75,4}))))</f>
        <v/>
      </c>
      <c r="H658" s="5" t="str">
        <f>IF(COUNT($A658)=0,"",IF($A658&lt;&gt;DR!$B660,"ERR",DR!Z660))</f>
        <v/>
      </c>
      <c r="I658" s="2" t="str">
        <f>IF(COUNT($A658)=0,"",IF(H658="3E","3E",IF(H658="","I",LOOKUP(H658/J$2,{0,0.4,0.45,0.5,0.55,0.6,0.65,0.7,0.75,0.8,1},{"F","D","C","C+","B-","B","B+","A-","A","A+"}))))</f>
        <v/>
      </c>
      <c r="J658" s="99" t="str">
        <f>IF(COUNT($A658)=0,"",IF(H658="","--",IF(H658="3E","3E",LOOKUP(H658/J$2,{0,0.4,0.45,0.5,0.55,0.6,0.65,0.7,0.75,0.8,1},{0,2,2.25,2.5,2.75,3,3.25,3.5,3.75,4}))))</f>
        <v/>
      </c>
      <c r="K658" s="5" t="str">
        <f>IF(COUNT($A658)=0,"",IF($A658&lt;&gt;DR!$B660,"ERR",DR!AH660))</f>
        <v/>
      </c>
      <c r="L658" s="2" t="str">
        <f>IF(COUNT($A658)=0,"",IF(K658="3E","3E",IF(K658="","I",LOOKUP(K658/M$2,{0,0.4,0.45,0.5,0.55,0.6,0.65,0.7,0.75,0.8,1},{"F","D","C","C+","B-","B","B+","A-","A","A+"}))))</f>
        <v/>
      </c>
      <c r="M658" s="99" t="str">
        <f>IF(COUNT($A658)=0,"",IF(K658="","--",IF(K658="3E","3E",LOOKUP(K658/M$2,{0,0.4,0.45,0.5,0.55,0.6,0.65,0.7,0.75,0.8,1},{0,2,2.25,2.5,2.75,3,3.25,3.5,3.75,4}))))</f>
        <v/>
      </c>
      <c r="N658" s="5" t="str">
        <f>IF(COUNT($A658)=0,"",IF($A658&lt;&gt;DR!$B660,"ERR",DR!AP660))</f>
        <v/>
      </c>
      <c r="O658" s="2" t="str">
        <f>IF(COUNT($A658)=0,"",IF(N658="3E","3E",IF(N658="","I",LOOKUP(N658/P$2,{0,0.4,0.45,0.5,0.55,0.6,0.65,0.7,0.75,0.8,1},{"F","D","C","C+","B-","B","B+","A-","A","A+"}))))</f>
        <v/>
      </c>
      <c r="P658" s="99" t="str">
        <f>IF(COUNT($A658)=0,"",IF(N658="","--",IF(N658="3E","3E",LOOKUP(N658/P$2,{0,0.4,0.45,0.5,0.55,0.6,0.65,0.7,0.75,0.8,1},{0,2,2.25,2.5,2.75,3,3.25,3.5,3.75,4}))))</f>
        <v/>
      </c>
      <c r="Q658" s="5" t="str">
        <f>IF(COUNT($A658)=0,"",IF($A658&lt;&gt;DR!$B660,"ERR",DR!AX660))</f>
        <v/>
      </c>
      <c r="R658" s="2" t="str">
        <f>IF(COUNT($A658)=0,"",IF(Q658="3E","3E",IF(Q658="","I",LOOKUP(Q658/S$2,{0,0.4,0.45,0.5,0.55,0.6,0.65,0.7,0.75,0.8,1},{"F","D","C","C+","B-","B","B+","A-","A","A+"}))))</f>
        <v/>
      </c>
      <c r="S658" s="99" t="str">
        <f>IF(COUNT($A658)=0,"",IF(Q658="","--",IF(Q658="3E","3E",LOOKUP(Q658/S$2,{0,0.4,0.45,0.5,0.55,0.6,0.65,0.7,0.75,0.8,1},{0,2,2.25,2.5,2.75,3,3.25,3.5,3.75,4}))))</f>
        <v/>
      </c>
      <c r="T658" s="5" t="str">
        <f>IF(OR(COUNT($A658)=0,DR!BZ660=""),"",IF($A658&lt;&gt;DR!$B660,"ERR",DR!BZ660))</f>
        <v/>
      </c>
      <c r="U658" s="2" t="str">
        <f>IF(COUNT($A658)=0,"",IF(T658="3E","3E",IF(T658="","I",LOOKUP(T658/V$2,{0,0.4,0.45,0.5,0.55,0.6,0.65,0.7,0.75,0.8,1},{"F","D","C","C+","B-","B","B+","A-","A","A+"}))))</f>
        <v/>
      </c>
      <c r="V658" s="99" t="str">
        <f>IF(COUNT($A658)=0,"",IF(T658="","--",IF(T658="3E","3E",LOOKUP(T658/V$2,{0,0.4,0.45,0.5,0.55,0.6,0.65,0.7,0.75,0.8,1},{0,2,2.25,2.5,2.75,3,3.25,3.5,3.75,4}))))</f>
        <v/>
      </c>
      <c r="W658" s="5" t="str">
        <f>IF(COUNT($A658)=0,"",IF($A658&lt;&gt;DR!$B660,"ERR",IF(DR!$A660="IM",DR!CL660,DR!CK660)))</f>
        <v/>
      </c>
      <c r="X658" s="2" t="str">
        <f>IF(COUNT($A658)=0,"",IF(W658="3E","3E",IF(W658="","I",LOOKUP(W658/Y$2,{0,0.4,0.45,0.5,0.55,0.6,0.65,0.7,0.75,0.8,1},{"F","D","C","C+","B-","B","B+","A-","A","A+"}))))</f>
        <v/>
      </c>
      <c r="Y658" s="99" t="str">
        <f>IF(COUNT($A658)=0,"",IF(W658="","--",IF(W658="3E","3E",LOOKUP(W658/Y$2,{0,0.4,0.45,0.5,0.55,0.6,0.65,0.7,0.75,0.8,1},{0,2,2.25,2.5,2.75,3,3.25,3.5,3.75,4}))))</f>
        <v/>
      </c>
      <c r="Z658" s="5" t="str">
        <f>IF(COUNT($A658)=0,"",IF($A658&lt;&gt;DR!$B660,"ERR",DR!BF660))</f>
        <v/>
      </c>
      <c r="AA658" s="2" t="str">
        <f>IF(COUNT($A658)=0,"",IF(Z658="3E","3E",IF(Z658="","I",LOOKUP(Z658/AB$2,{0,0.4,0.45,0.5,0.55,0.6,0.65,0.7,0.75,0.8,1},{"F","D","C","C+","B-","B","B+","A-","A","A+"}))))</f>
        <v/>
      </c>
      <c r="AB658" s="99" t="str">
        <f>IF(COUNT($A658)=0,"",IF(Z658="","--",IF(Z658="3E","3E",LOOKUP(Z658/AB$2,{0,0.4,0.45,0.5,0.55,0.6,0.65,0.7,0.75,0.8,1},{0,2,2.25,2.5,2.75,3,3.25,3.5,3.75,4}))))</f>
        <v/>
      </c>
      <c r="AC658" s="5" t="str">
        <f>IF(COUNT($A658)=0,"",IF($A658&lt;&gt;DR!$B660,"ERR",DR!BG660))</f>
        <v/>
      </c>
      <c r="AD658" s="2" t="str">
        <f>IF(COUNT($A658)=0,"",IF(AC658="3E","3E",IF(AC658="","I",LOOKUP(AC658/AE$2,{0,0.4,0.45,0.5,0.55,0.6,0.65,0.7,0.75,0.8,1},{"F","D","C","C+","B-","B","B+","A-","A","A+"}))))</f>
        <v/>
      </c>
      <c r="AE658" s="99" t="str">
        <f>IF(COUNT($A658)=0,"",IF(AC658="","--",IF(AC658="3E","3E",LOOKUP(AC658/AE$2,{0,0.4,0.45,0.5,0.55,0.6,0.65,0.7,0.75,0.8,1},{0,2,2.25,2.5,2.75,3,3.25,3.5,3.75,4}))))</f>
        <v/>
      </c>
      <c r="AF658" s="5" t="str">
        <f>IF(COUNT($A658)=0,"",IF($A658&lt;&gt;DR!$B660,"ERR",DR!BQ660))</f>
        <v/>
      </c>
      <c r="AG658" s="2" t="str">
        <f>IF(COUNT($A658)=0,"",IF(AF658="3E","3E",IF(AF658="","I",LOOKUP(AF658/AH$2,{0,0.4,0.45,0.5,0.55,0.6,0.65,0.7,0.75,0.8,1},{"F","D","C","C+","B-","B","B+","A-","A","A+"}))))</f>
        <v/>
      </c>
      <c r="AH658" s="99" t="str">
        <f>IF(COUNT($A658)=0,"",IF(AF658="","--",IF(AF658="3E","3E",LOOKUP(AF658/AH$2,{0,0.4,0.45,0.5,0.55,0.6,0.65,0.7,0.75,0.8,1},{0,2,2.25,2.5,2.75,3,3.25,3.5,3.75,4}))))</f>
        <v/>
      </c>
      <c r="AI658" s="5" t="str">
        <f>IF(COUNT($A658)=0,"",IF($A658&lt;&gt;DR!$B660,"ERR",DR!BY660))</f>
        <v/>
      </c>
      <c r="AJ658" s="2" t="str">
        <f>IF(COUNT($A658)=0,"",IF(AI658="3E","3E",IF(AI658="","I",LOOKUP(AI658/AK$2,{0,0.4,0.45,0.5,0.55,0.6,0.65,0.7,0.75,0.8,1},{"F","D","C","C+","B-","B","B+","A-","A","A+"}))))</f>
        <v/>
      </c>
      <c r="AK658" s="103" t="str">
        <f>IF(COUNT($A658)=0,"",IF(AI658="","--",IF(AI658="3E","3E",LOOKUP(AI658/AK$2,{0,0.4,0.45,0.5,0.55,0.6,0.65,0.7,0.75,0.8,1},{0,2,2.25,2.5,2.75,3,3.25,3.5,3.75,4}))))</f>
        <v/>
      </c>
      <c r="AL658" s="94" t="str">
        <f>IFERROR(IF(COUNT($A658)=0,"",IF(COUNT(W658)=0,"--",IF(COUNTIF(B658:AK658,"3E")&gt;0,"3E",SUM(IF(D658&gt;=2,D658*$D$3),IF(G658&gt;=2,G658*$G$3),IF(J658&gt;=2,J658*$J$3),IF(M658&gt;=2,M658*$M$3),IF(P658&gt;=2,P658*$P$3),IF(S658&gt;=2,S658*$S$3),IF(V658&gt;=2,V658*$V$3),IF(Y658&gt;=2,Y658*$Y$3),IF(AB658&gt;=2,AB658*$AB$3),IF(AE658&gt;=2,AE658*$AE$3),IF(AH658&gt;=2,AH658*$AH$3),IF(AK658&gt;=2,AK658*$AK$3))))),"")</f>
        <v/>
      </c>
      <c r="AM658" s="4" t="str">
        <f>IF(COUNT($A658)=0,"",IF(COUNT(W658)=0,"--",IF(COUNTIF(B658:Y658,"3E")&gt;0,"3E",TRUNC(SUM(IF(N(D658)&gt;=2,D$3*D658,0),IF(N(G658)&gt;=2,G$3*G658,0),IF(N(J658)&gt;=2,J$3*J658,0),IF(N(M658)&gt;=2,M$3*M658,0),IF(N(P658)&gt;=2,P$3*P658,0),IF(N(S658)&gt;=2,S$3*S658,0),IF(N(AB658)&gt;=2,AB$3*AB658,0),IF(N(AE658)&gt;=2,AE$3*AE658,0),IF(N(AH658)&gt;=2,AH$3*AH658,0),IF(N(V658)&gt;=2,V$3*V658,0),IF(N(Y658)&gt;=2,Y$3*Y658,0))/TCP,3))))</f>
        <v/>
      </c>
      <c r="AN658" s="2" t="str">
        <f>IFERROR(IF(COUNT($A658)=0,"",IF(COUNT(W658)=0,"--",IF(COUNTIF(B658:AK658,"3E")&gt;0,"3E",SUM(IF(D658&gt;=2,$D$3),IF(G658&gt;=2,$G$3),IF(J658&gt;=2,$J$3),IF(M658&gt;=2,$M$3),IF(P658&gt;=2,$P$3),IF(S658&gt;=2,$S$3),IF(V658&gt;=2,$V$3),IF(Y658&gt;=2,$Y$3),IF(AB658&gt;=2,$AB$3),IF(AE658&gt;=2,$AE$3),IF(AH658&gt;=2,$AH$3),IF(AK658&gt;=2,$AK$3))))),"")</f>
        <v/>
      </c>
      <c r="AO658" s="2" t="str">
        <f>IF(AM658="3E","3E",IF(COUNT($A658)=0,"",IF(COUNT(AK658)=0,"I",LOOKUP(AM658,{0,2,2.25,2.5,2.75,3,3.25,3.5,3.75,4},{"F","D","C","C+","B-","B","B+","A-","A","A+"}))))</f>
        <v/>
      </c>
      <c r="AP658" s="2" t="str">
        <f>IF(AM658="3E","3E",IF(OR(COUNT($A658)=0,COUNT(W658)=0),"",IF(AND(Y658&gt;=2,AM658&gt;=2,AN658&gt;=28),"PASS","FAIL")))</f>
        <v/>
      </c>
      <c r="AQ658" s="2" t="str">
        <f>IF(COUNT($A658)=0,"",IF(AP658="3E","3E",IF(AP658="PASS",CONCATENATE(IF(N(D658)&lt;2,"411F,",""),IF(N(G658)&lt;2,"412F,",""),IF(N(J658)&lt;2,"413F,",""),IF(N(M658)&lt;2,"421F,",""),IF(N(P658)&lt;2,"422F,",""),IF(N(S658)&lt;2,"423F,",""),IF(N(AB658)&lt;2,"431F,",""),IF(N(AE658)&lt;2,"432F,",""),IF(N(AH658)&lt;2,"433F,","")),"")))</f>
        <v/>
      </c>
      <c r="AR658" s="6" t="str">
        <f t="shared" si="11"/>
        <v/>
      </c>
    </row>
    <row r="659" spans="1:44" ht="18.95" customHeight="1" x14ac:dyDescent="0.25">
      <c r="A659" s="93" t="str">
        <f>IF(DR!$B661="","",DR!$B661)</f>
        <v/>
      </c>
      <c r="B659" s="5" t="str">
        <f>IF(COUNT($A659)=0,"",IF($A659&lt;&gt;DR!$B661,"ERR",DR!J661))</f>
        <v/>
      </c>
      <c r="C659" s="2" t="str">
        <f>IF(COUNT($A659)=0,"",IF(B659="3E","3E",IF(B659="","I",LOOKUP(B659/D$2,{0,0.4,0.45,0.5,0.55,0.6,0.65,0.7,0.75,0.8,1},{"F","D","C","C+","B-","B","B+","A-","A","A+"}))))</f>
        <v/>
      </c>
      <c r="D659" s="99" t="str">
        <f>IF(COUNT($A659)=0,"",IF(B659="","--",IF(B659="3E","3E",LOOKUP(B659/D$2,{0,0.4,0.45,0.5,0.55,0.6,0.65,0.7,0.75,0.8,1},{0,2,2.25,2.5,2.75,3,3.25,3.5,3.75,4}))))</f>
        <v/>
      </c>
      <c r="E659" s="5" t="str">
        <f>IF(COUNT($A659)=0,"",IF($A659&lt;&gt;DR!$B661,"ERR",DR!R661))</f>
        <v/>
      </c>
      <c r="F659" s="2" t="str">
        <f>IF(COUNT($A659)=0,"",IF(E659="3E","3E",IF(E659="","I",LOOKUP(E659/G$2,{0,0.4,0.45,0.5,0.55,0.6,0.65,0.7,0.75,0.8,1},{"F","D","C","C+","B-","B","B+","A-","A","A+"}))))</f>
        <v/>
      </c>
      <c r="G659" s="99" t="str">
        <f>IF(COUNT($A659)=0,"",IF(E659="","--",IF(E659="3E","3E",LOOKUP(E659/G$2,{0,0.4,0.45,0.5,0.55,0.6,0.65,0.7,0.75,0.8,1},{0,2,2.25,2.5,2.75,3,3.25,3.5,3.75,4}))))</f>
        <v/>
      </c>
      <c r="H659" s="5" t="str">
        <f>IF(COUNT($A659)=0,"",IF($A659&lt;&gt;DR!$B661,"ERR",DR!Z661))</f>
        <v/>
      </c>
      <c r="I659" s="2" t="str">
        <f>IF(COUNT($A659)=0,"",IF(H659="3E","3E",IF(H659="","I",LOOKUP(H659/J$2,{0,0.4,0.45,0.5,0.55,0.6,0.65,0.7,0.75,0.8,1},{"F","D","C","C+","B-","B","B+","A-","A","A+"}))))</f>
        <v/>
      </c>
      <c r="J659" s="99" t="str">
        <f>IF(COUNT($A659)=0,"",IF(H659="","--",IF(H659="3E","3E",LOOKUP(H659/J$2,{0,0.4,0.45,0.5,0.55,0.6,0.65,0.7,0.75,0.8,1},{0,2,2.25,2.5,2.75,3,3.25,3.5,3.75,4}))))</f>
        <v/>
      </c>
      <c r="K659" s="5" t="str">
        <f>IF(COUNT($A659)=0,"",IF($A659&lt;&gt;DR!$B661,"ERR",DR!AH661))</f>
        <v/>
      </c>
      <c r="L659" s="2" t="str">
        <f>IF(COUNT($A659)=0,"",IF(K659="3E","3E",IF(K659="","I",LOOKUP(K659/M$2,{0,0.4,0.45,0.5,0.55,0.6,0.65,0.7,0.75,0.8,1},{"F","D","C","C+","B-","B","B+","A-","A","A+"}))))</f>
        <v/>
      </c>
      <c r="M659" s="99" t="str">
        <f>IF(COUNT($A659)=0,"",IF(K659="","--",IF(K659="3E","3E",LOOKUP(K659/M$2,{0,0.4,0.45,0.5,0.55,0.6,0.65,0.7,0.75,0.8,1},{0,2,2.25,2.5,2.75,3,3.25,3.5,3.75,4}))))</f>
        <v/>
      </c>
      <c r="N659" s="5" t="str">
        <f>IF(COUNT($A659)=0,"",IF($A659&lt;&gt;DR!$B661,"ERR",DR!AP661))</f>
        <v/>
      </c>
      <c r="O659" s="2" t="str">
        <f>IF(COUNT($A659)=0,"",IF(N659="3E","3E",IF(N659="","I",LOOKUP(N659/P$2,{0,0.4,0.45,0.5,0.55,0.6,0.65,0.7,0.75,0.8,1},{"F","D","C","C+","B-","B","B+","A-","A","A+"}))))</f>
        <v/>
      </c>
      <c r="P659" s="99" t="str">
        <f>IF(COUNT($A659)=0,"",IF(N659="","--",IF(N659="3E","3E",LOOKUP(N659/P$2,{0,0.4,0.45,0.5,0.55,0.6,0.65,0.7,0.75,0.8,1},{0,2,2.25,2.5,2.75,3,3.25,3.5,3.75,4}))))</f>
        <v/>
      </c>
      <c r="Q659" s="5" t="str">
        <f>IF(COUNT($A659)=0,"",IF($A659&lt;&gt;DR!$B661,"ERR",DR!AX661))</f>
        <v/>
      </c>
      <c r="R659" s="2" t="str">
        <f>IF(COUNT($A659)=0,"",IF(Q659="3E","3E",IF(Q659="","I",LOOKUP(Q659/S$2,{0,0.4,0.45,0.5,0.55,0.6,0.65,0.7,0.75,0.8,1},{"F","D","C","C+","B-","B","B+","A-","A","A+"}))))</f>
        <v/>
      </c>
      <c r="S659" s="99" t="str">
        <f>IF(COUNT($A659)=0,"",IF(Q659="","--",IF(Q659="3E","3E",LOOKUP(Q659/S$2,{0,0.4,0.45,0.5,0.55,0.6,0.65,0.7,0.75,0.8,1},{0,2,2.25,2.5,2.75,3,3.25,3.5,3.75,4}))))</f>
        <v/>
      </c>
      <c r="T659" s="5" t="str">
        <f>IF(OR(COUNT($A659)=0,DR!BZ661=""),"",IF($A659&lt;&gt;DR!$B661,"ERR",DR!BZ661))</f>
        <v/>
      </c>
      <c r="U659" s="2" t="str">
        <f>IF(COUNT($A659)=0,"",IF(T659="3E","3E",IF(T659="","I",LOOKUP(T659/V$2,{0,0.4,0.45,0.5,0.55,0.6,0.65,0.7,0.75,0.8,1},{"F","D","C","C+","B-","B","B+","A-","A","A+"}))))</f>
        <v/>
      </c>
      <c r="V659" s="99" t="str">
        <f>IF(COUNT($A659)=0,"",IF(T659="","--",IF(T659="3E","3E",LOOKUP(T659/V$2,{0,0.4,0.45,0.5,0.55,0.6,0.65,0.7,0.75,0.8,1},{0,2,2.25,2.5,2.75,3,3.25,3.5,3.75,4}))))</f>
        <v/>
      </c>
      <c r="W659" s="5" t="str">
        <f>IF(COUNT($A659)=0,"",IF($A659&lt;&gt;DR!$B661,"ERR",IF(DR!$A661="IM",DR!CL661,DR!CK661)))</f>
        <v/>
      </c>
      <c r="X659" s="2" t="str">
        <f>IF(COUNT($A659)=0,"",IF(W659="3E","3E",IF(W659="","I",LOOKUP(W659/Y$2,{0,0.4,0.45,0.5,0.55,0.6,0.65,0.7,0.75,0.8,1},{"F","D","C","C+","B-","B","B+","A-","A","A+"}))))</f>
        <v/>
      </c>
      <c r="Y659" s="99" t="str">
        <f>IF(COUNT($A659)=0,"",IF(W659="","--",IF(W659="3E","3E",LOOKUP(W659/Y$2,{0,0.4,0.45,0.5,0.55,0.6,0.65,0.7,0.75,0.8,1},{0,2,2.25,2.5,2.75,3,3.25,3.5,3.75,4}))))</f>
        <v/>
      </c>
      <c r="Z659" s="5" t="str">
        <f>IF(COUNT($A659)=0,"",IF($A659&lt;&gt;DR!$B661,"ERR",DR!BF661))</f>
        <v/>
      </c>
      <c r="AA659" s="2" t="str">
        <f>IF(COUNT($A659)=0,"",IF(Z659="3E","3E",IF(Z659="","I",LOOKUP(Z659/AB$2,{0,0.4,0.45,0.5,0.55,0.6,0.65,0.7,0.75,0.8,1},{"F","D","C","C+","B-","B","B+","A-","A","A+"}))))</f>
        <v/>
      </c>
      <c r="AB659" s="99" t="str">
        <f>IF(COUNT($A659)=0,"",IF(Z659="","--",IF(Z659="3E","3E",LOOKUP(Z659/AB$2,{0,0.4,0.45,0.5,0.55,0.6,0.65,0.7,0.75,0.8,1},{0,2,2.25,2.5,2.75,3,3.25,3.5,3.75,4}))))</f>
        <v/>
      </c>
      <c r="AC659" s="5" t="str">
        <f>IF(COUNT($A659)=0,"",IF($A659&lt;&gt;DR!$B661,"ERR",DR!BG661))</f>
        <v/>
      </c>
      <c r="AD659" s="2" t="str">
        <f>IF(COUNT($A659)=0,"",IF(AC659="3E","3E",IF(AC659="","I",LOOKUP(AC659/AE$2,{0,0.4,0.45,0.5,0.55,0.6,0.65,0.7,0.75,0.8,1},{"F","D","C","C+","B-","B","B+","A-","A","A+"}))))</f>
        <v/>
      </c>
      <c r="AE659" s="99" t="str">
        <f>IF(COUNT($A659)=0,"",IF(AC659="","--",IF(AC659="3E","3E",LOOKUP(AC659/AE$2,{0,0.4,0.45,0.5,0.55,0.6,0.65,0.7,0.75,0.8,1},{0,2,2.25,2.5,2.75,3,3.25,3.5,3.75,4}))))</f>
        <v/>
      </c>
      <c r="AF659" s="5" t="str">
        <f>IF(COUNT($A659)=0,"",IF($A659&lt;&gt;DR!$B661,"ERR",DR!BQ661))</f>
        <v/>
      </c>
      <c r="AG659" s="2" t="str">
        <f>IF(COUNT($A659)=0,"",IF(AF659="3E","3E",IF(AF659="","I",LOOKUP(AF659/AH$2,{0,0.4,0.45,0.5,0.55,0.6,0.65,0.7,0.75,0.8,1},{"F","D","C","C+","B-","B","B+","A-","A","A+"}))))</f>
        <v/>
      </c>
      <c r="AH659" s="99" t="str">
        <f>IF(COUNT($A659)=0,"",IF(AF659="","--",IF(AF659="3E","3E",LOOKUP(AF659/AH$2,{0,0.4,0.45,0.5,0.55,0.6,0.65,0.7,0.75,0.8,1},{0,2,2.25,2.5,2.75,3,3.25,3.5,3.75,4}))))</f>
        <v/>
      </c>
      <c r="AI659" s="5" t="str">
        <f>IF(COUNT($A659)=0,"",IF($A659&lt;&gt;DR!$B661,"ERR",DR!BY661))</f>
        <v/>
      </c>
      <c r="AJ659" s="2" t="str">
        <f>IF(COUNT($A659)=0,"",IF(AI659="3E","3E",IF(AI659="","I",LOOKUP(AI659/AK$2,{0,0.4,0.45,0.5,0.55,0.6,0.65,0.7,0.75,0.8,1},{"F","D","C","C+","B-","B","B+","A-","A","A+"}))))</f>
        <v/>
      </c>
      <c r="AK659" s="103" t="str">
        <f>IF(COUNT($A659)=0,"",IF(AI659="","--",IF(AI659="3E","3E",LOOKUP(AI659/AK$2,{0,0.4,0.45,0.5,0.55,0.6,0.65,0.7,0.75,0.8,1},{0,2,2.25,2.5,2.75,3,3.25,3.5,3.75,4}))))</f>
        <v/>
      </c>
      <c r="AL659" s="94" t="str">
        <f>IFERROR(IF(COUNT($A659)=0,"",IF(COUNT(W659)=0,"--",IF(COUNTIF(B659:AK659,"3E")&gt;0,"3E",SUM(IF(D659&gt;=2,D659*$D$3),IF(G659&gt;=2,G659*$G$3),IF(J659&gt;=2,J659*$J$3),IF(M659&gt;=2,M659*$M$3),IF(P659&gt;=2,P659*$P$3),IF(S659&gt;=2,S659*$S$3),IF(V659&gt;=2,V659*$V$3),IF(Y659&gt;=2,Y659*$Y$3),IF(AB659&gt;=2,AB659*$AB$3),IF(AE659&gt;=2,AE659*$AE$3),IF(AH659&gt;=2,AH659*$AH$3),IF(AK659&gt;=2,AK659*$AK$3))))),"")</f>
        <v/>
      </c>
      <c r="AM659" s="4" t="str">
        <f>IF(COUNT($A659)=0,"",IF(COUNT(W659)=0,"--",IF(COUNTIF(B659:Y659,"3E")&gt;0,"3E",TRUNC(SUM(IF(N(D659)&gt;=2,D$3*D659,0),IF(N(G659)&gt;=2,G$3*G659,0),IF(N(J659)&gt;=2,J$3*J659,0),IF(N(M659)&gt;=2,M$3*M659,0),IF(N(P659)&gt;=2,P$3*P659,0),IF(N(S659)&gt;=2,S$3*S659,0),IF(N(AB659)&gt;=2,AB$3*AB659,0),IF(N(AE659)&gt;=2,AE$3*AE659,0),IF(N(AH659)&gt;=2,AH$3*AH659,0),IF(N(V659)&gt;=2,V$3*V659,0),IF(N(Y659)&gt;=2,Y$3*Y659,0))/TCP,3))))</f>
        <v/>
      </c>
      <c r="AN659" s="2" t="str">
        <f>IFERROR(IF(COUNT($A659)=0,"",IF(COUNT(W659)=0,"--",IF(COUNTIF(B659:AK659,"3E")&gt;0,"3E",SUM(IF(D659&gt;=2,$D$3),IF(G659&gt;=2,$G$3),IF(J659&gt;=2,$J$3),IF(M659&gt;=2,$M$3),IF(P659&gt;=2,$P$3),IF(S659&gt;=2,$S$3),IF(V659&gt;=2,$V$3),IF(Y659&gt;=2,$Y$3),IF(AB659&gt;=2,$AB$3),IF(AE659&gt;=2,$AE$3),IF(AH659&gt;=2,$AH$3),IF(AK659&gt;=2,$AK$3))))),"")</f>
        <v/>
      </c>
      <c r="AO659" s="2" t="str">
        <f>IF(AM659="3E","3E",IF(COUNT($A659)=0,"",IF(COUNT(AK659)=0,"I",LOOKUP(AM659,{0,2,2.25,2.5,2.75,3,3.25,3.5,3.75,4},{"F","D","C","C+","B-","B","B+","A-","A","A+"}))))</f>
        <v/>
      </c>
      <c r="AP659" s="2" t="str">
        <f>IF(AM659="3E","3E",IF(OR(COUNT($A659)=0,COUNT(W659)=0),"",IF(AND(Y659&gt;=2,AM659&gt;=2,AN659&gt;=28),"PASS","FAIL")))</f>
        <v/>
      </c>
      <c r="AQ659" s="2" t="str">
        <f>IF(COUNT($A659)=0,"",IF(AP659="3E","3E",IF(AP659="PASS",CONCATENATE(IF(N(D659)&lt;2,"411F,",""),IF(N(G659)&lt;2,"412F,",""),IF(N(J659)&lt;2,"413F,",""),IF(N(M659)&lt;2,"421F,",""),IF(N(P659)&lt;2,"422F,",""),IF(N(S659)&lt;2,"423F,",""),IF(N(AB659)&lt;2,"431F,",""),IF(N(AE659)&lt;2,"432F,",""),IF(N(AH659)&lt;2,"433F,","")),"")))</f>
        <v/>
      </c>
      <c r="AR659" s="6" t="str">
        <f t="shared" si="11"/>
        <v/>
      </c>
    </row>
    <row r="660" spans="1:44" ht="18.95" customHeight="1" x14ac:dyDescent="0.25">
      <c r="A660" s="93" t="str">
        <f>IF(DR!$B662="","",DR!$B662)</f>
        <v/>
      </c>
      <c r="B660" s="5" t="str">
        <f>IF(COUNT($A660)=0,"",IF($A660&lt;&gt;DR!$B662,"ERR",DR!J662))</f>
        <v/>
      </c>
      <c r="C660" s="2" t="str">
        <f>IF(COUNT($A660)=0,"",IF(B660="3E","3E",IF(B660="","I",LOOKUP(B660/D$2,{0,0.4,0.45,0.5,0.55,0.6,0.65,0.7,0.75,0.8,1},{"F","D","C","C+","B-","B","B+","A-","A","A+"}))))</f>
        <v/>
      </c>
      <c r="D660" s="99" t="str">
        <f>IF(COUNT($A660)=0,"",IF(B660="","--",IF(B660="3E","3E",LOOKUP(B660/D$2,{0,0.4,0.45,0.5,0.55,0.6,0.65,0.7,0.75,0.8,1},{0,2,2.25,2.5,2.75,3,3.25,3.5,3.75,4}))))</f>
        <v/>
      </c>
      <c r="E660" s="5" t="str">
        <f>IF(COUNT($A660)=0,"",IF($A660&lt;&gt;DR!$B662,"ERR",DR!R662))</f>
        <v/>
      </c>
      <c r="F660" s="2" t="str">
        <f>IF(COUNT($A660)=0,"",IF(E660="3E","3E",IF(E660="","I",LOOKUP(E660/G$2,{0,0.4,0.45,0.5,0.55,0.6,0.65,0.7,0.75,0.8,1},{"F","D","C","C+","B-","B","B+","A-","A","A+"}))))</f>
        <v/>
      </c>
      <c r="G660" s="99" t="str">
        <f>IF(COUNT($A660)=0,"",IF(E660="","--",IF(E660="3E","3E",LOOKUP(E660/G$2,{0,0.4,0.45,0.5,0.55,0.6,0.65,0.7,0.75,0.8,1},{0,2,2.25,2.5,2.75,3,3.25,3.5,3.75,4}))))</f>
        <v/>
      </c>
      <c r="H660" s="5" t="str">
        <f>IF(COUNT($A660)=0,"",IF($A660&lt;&gt;DR!$B662,"ERR",DR!Z662))</f>
        <v/>
      </c>
      <c r="I660" s="2" t="str">
        <f>IF(COUNT($A660)=0,"",IF(H660="3E","3E",IF(H660="","I",LOOKUP(H660/J$2,{0,0.4,0.45,0.5,0.55,0.6,0.65,0.7,0.75,0.8,1},{"F","D","C","C+","B-","B","B+","A-","A","A+"}))))</f>
        <v/>
      </c>
      <c r="J660" s="99" t="str">
        <f>IF(COUNT($A660)=0,"",IF(H660="","--",IF(H660="3E","3E",LOOKUP(H660/J$2,{0,0.4,0.45,0.5,0.55,0.6,0.65,0.7,0.75,0.8,1},{0,2,2.25,2.5,2.75,3,3.25,3.5,3.75,4}))))</f>
        <v/>
      </c>
      <c r="K660" s="5" t="str">
        <f>IF(COUNT($A660)=0,"",IF($A660&lt;&gt;DR!$B662,"ERR",DR!AH662))</f>
        <v/>
      </c>
      <c r="L660" s="2" t="str">
        <f>IF(COUNT($A660)=0,"",IF(K660="3E","3E",IF(K660="","I",LOOKUP(K660/M$2,{0,0.4,0.45,0.5,0.55,0.6,0.65,0.7,0.75,0.8,1},{"F","D","C","C+","B-","B","B+","A-","A","A+"}))))</f>
        <v/>
      </c>
      <c r="M660" s="99" t="str">
        <f>IF(COUNT($A660)=0,"",IF(K660="","--",IF(K660="3E","3E",LOOKUP(K660/M$2,{0,0.4,0.45,0.5,0.55,0.6,0.65,0.7,0.75,0.8,1},{0,2,2.25,2.5,2.75,3,3.25,3.5,3.75,4}))))</f>
        <v/>
      </c>
      <c r="N660" s="5" t="str">
        <f>IF(COUNT($A660)=0,"",IF($A660&lt;&gt;DR!$B662,"ERR",DR!AP662))</f>
        <v/>
      </c>
      <c r="O660" s="2" t="str">
        <f>IF(COUNT($A660)=0,"",IF(N660="3E","3E",IF(N660="","I",LOOKUP(N660/P$2,{0,0.4,0.45,0.5,0.55,0.6,0.65,0.7,0.75,0.8,1},{"F","D","C","C+","B-","B","B+","A-","A","A+"}))))</f>
        <v/>
      </c>
      <c r="P660" s="99" t="str">
        <f>IF(COUNT($A660)=0,"",IF(N660="","--",IF(N660="3E","3E",LOOKUP(N660/P$2,{0,0.4,0.45,0.5,0.55,0.6,0.65,0.7,0.75,0.8,1},{0,2,2.25,2.5,2.75,3,3.25,3.5,3.75,4}))))</f>
        <v/>
      </c>
      <c r="Q660" s="5" t="str">
        <f>IF(COUNT($A660)=0,"",IF($A660&lt;&gt;DR!$B662,"ERR",DR!AX662))</f>
        <v/>
      </c>
      <c r="R660" s="2" t="str">
        <f>IF(COUNT($A660)=0,"",IF(Q660="3E","3E",IF(Q660="","I",LOOKUP(Q660/S$2,{0,0.4,0.45,0.5,0.55,0.6,0.65,0.7,0.75,0.8,1},{"F","D","C","C+","B-","B","B+","A-","A","A+"}))))</f>
        <v/>
      </c>
      <c r="S660" s="99" t="str">
        <f>IF(COUNT($A660)=0,"",IF(Q660="","--",IF(Q660="3E","3E",LOOKUP(Q660/S$2,{0,0.4,0.45,0.5,0.55,0.6,0.65,0.7,0.75,0.8,1},{0,2,2.25,2.5,2.75,3,3.25,3.5,3.75,4}))))</f>
        <v/>
      </c>
      <c r="T660" s="5" t="str">
        <f>IF(OR(COUNT($A660)=0,DR!BZ662=""),"",IF($A660&lt;&gt;DR!$B662,"ERR",DR!BZ662))</f>
        <v/>
      </c>
      <c r="U660" s="2" t="str">
        <f>IF(COUNT($A660)=0,"",IF(T660="3E","3E",IF(T660="","I",LOOKUP(T660/V$2,{0,0.4,0.45,0.5,0.55,0.6,0.65,0.7,0.75,0.8,1},{"F","D","C","C+","B-","B","B+","A-","A","A+"}))))</f>
        <v/>
      </c>
      <c r="V660" s="99" t="str">
        <f>IF(COUNT($A660)=0,"",IF(T660="","--",IF(T660="3E","3E",LOOKUP(T660/V$2,{0,0.4,0.45,0.5,0.55,0.6,0.65,0.7,0.75,0.8,1},{0,2,2.25,2.5,2.75,3,3.25,3.5,3.75,4}))))</f>
        <v/>
      </c>
      <c r="W660" s="5" t="str">
        <f>IF(COUNT($A660)=0,"",IF($A660&lt;&gt;DR!$B662,"ERR",IF(DR!$A662="IM",DR!CL662,DR!CK662)))</f>
        <v/>
      </c>
      <c r="X660" s="2" t="str">
        <f>IF(COUNT($A660)=0,"",IF(W660="3E","3E",IF(W660="","I",LOOKUP(W660/Y$2,{0,0.4,0.45,0.5,0.55,0.6,0.65,0.7,0.75,0.8,1},{"F","D","C","C+","B-","B","B+","A-","A","A+"}))))</f>
        <v/>
      </c>
      <c r="Y660" s="99" t="str">
        <f>IF(COUNT($A660)=0,"",IF(W660="","--",IF(W660="3E","3E",LOOKUP(W660/Y$2,{0,0.4,0.45,0.5,0.55,0.6,0.65,0.7,0.75,0.8,1},{0,2,2.25,2.5,2.75,3,3.25,3.5,3.75,4}))))</f>
        <v/>
      </c>
      <c r="Z660" s="5" t="str">
        <f>IF(COUNT($A660)=0,"",IF($A660&lt;&gt;DR!$B662,"ERR",DR!BF662))</f>
        <v/>
      </c>
      <c r="AA660" s="2" t="str">
        <f>IF(COUNT($A660)=0,"",IF(Z660="3E","3E",IF(Z660="","I",LOOKUP(Z660/AB$2,{0,0.4,0.45,0.5,0.55,0.6,0.65,0.7,0.75,0.8,1},{"F","D","C","C+","B-","B","B+","A-","A","A+"}))))</f>
        <v/>
      </c>
      <c r="AB660" s="99" t="str">
        <f>IF(COUNT($A660)=0,"",IF(Z660="","--",IF(Z660="3E","3E",LOOKUP(Z660/AB$2,{0,0.4,0.45,0.5,0.55,0.6,0.65,0.7,0.75,0.8,1},{0,2,2.25,2.5,2.75,3,3.25,3.5,3.75,4}))))</f>
        <v/>
      </c>
      <c r="AC660" s="5" t="str">
        <f>IF(COUNT($A660)=0,"",IF($A660&lt;&gt;DR!$B662,"ERR",DR!BG662))</f>
        <v/>
      </c>
      <c r="AD660" s="2" t="str">
        <f>IF(COUNT($A660)=0,"",IF(AC660="3E","3E",IF(AC660="","I",LOOKUP(AC660/AE$2,{0,0.4,0.45,0.5,0.55,0.6,0.65,0.7,0.75,0.8,1},{"F","D","C","C+","B-","B","B+","A-","A","A+"}))))</f>
        <v/>
      </c>
      <c r="AE660" s="99" t="str">
        <f>IF(COUNT($A660)=0,"",IF(AC660="","--",IF(AC660="3E","3E",LOOKUP(AC660/AE$2,{0,0.4,0.45,0.5,0.55,0.6,0.65,0.7,0.75,0.8,1},{0,2,2.25,2.5,2.75,3,3.25,3.5,3.75,4}))))</f>
        <v/>
      </c>
      <c r="AF660" s="5" t="str">
        <f>IF(COUNT($A660)=0,"",IF($A660&lt;&gt;DR!$B662,"ERR",DR!BQ662))</f>
        <v/>
      </c>
      <c r="AG660" s="2" t="str">
        <f>IF(COUNT($A660)=0,"",IF(AF660="3E","3E",IF(AF660="","I",LOOKUP(AF660/AH$2,{0,0.4,0.45,0.5,0.55,0.6,0.65,0.7,0.75,0.8,1},{"F","D","C","C+","B-","B","B+","A-","A","A+"}))))</f>
        <v/>
      </c>
      <c r="AH660" s="99" t="str">
        <f>IF(COUNT($A660)=0,"",IF(AF660="","--",IF(AF660="3E","3E",LOOKUP(AF660/AH$2,{0,0.4,0.45,0.5,0.55,0.6,0.65,0.7,0.75,0.8,1},{0,2,2.25,2.5,2.75,3,3.25,3.5,3.75,4}))))</f>
        <v/>
      </c>
      <c r="AI660" s="5" t="str">
        <f>IF(COUNT($A660)=0,"",IF($A660&lt;&gt;DR!$B662,"ERR",DR!BY662))</f>
        <v/>
      </c>
      <c r="AJ660" s="2" t="str">
        <f>IF(COUNT($A660)=0,"",IF(AI660="3E","3E",IF(AI660="","I",LOOKUP(AI660/AK$2,{0,0.4,0.45,0.5,0.55,0.6,0.65,0.7,0.75,0.8,1},{"F","D","C","C+","B-","B","B+","A-","A","A+"}))))</f>
        <v/>
      </c>
      <c r="AK660" s="103" t="str">
        <f>IF(COUNT($A660)=0,"",IF(AI660="","--",IF(AI660="3E","3E",LOOKUP(AI660/AK$2,{0,0.4,0.45,0.5,0.55,0.6,0.65,0.7,0.75,0.8,1},{0,2,2.25,2.5,2.75,3,3.25,3.5,3.75,4}))))</f>
        <v/>
      </c>
      <c r="AL660" s="94" t="str">
        <f>IFERROR(IF(COUNT($A660)=0,"",IF(COUNT(W660)=0,"--",IF(COUNTIF(B660:AK660,"3E")&gt;0,"3E",SUM(IF(D660&gt;=2,D660*$D$3),IF(G660&gt;=2,G660*$G$3),IF(J660&gt;=2,J660*$J$3),IF(M660&gt;=2,M660*$M$3),IF(P660&gt;=2,P660*$P$3),IF(S660&gt;=2,S660*$S$3),IF(V660&gt;=2,V660*$V$3),IF(Y660&gt;=2,Y660*$Y$3),IF(AB660&gt;=2,AB660*$AB$3),IF(AE660&gt;=2,AE660*$AE$3),IF(AH660&gt;=2,AH660*$AH$3),IF(AK660&gt;=2,AK660*$AK$3))))),"")</f>
        <v/>
      </c>
      <c r="AM660" s="4" t="str">
        <f>IF(COUNT($A660)=0,"",IF(COUNT(W660)=0,"--",IF(COUNTIF(B660:Y660,"3E")&gt;0,"3E",TRUNC(SUM(IF(N(D660)&gt;=2,D$3*D660,0),IF(N(G660)&gt;=2,G$3*G660,0),IF(N(J660)&gt;=2,J$3*J660,0),IF(N(M660)&gt;=2,M$3*M660,0),IF(N(P660)&gt;=2,P$3*P660,0),IF(N(S660)&gt;=2,S$3*S660,0),IF(N(AB660)&gt;=2,AB$3*AB660,0),IF(N(AE660)&gt;=2,AE$3*AE660,0),IF(N(AH660)&gt;=2,AH$3*AH660,0),IF(N(V660)&gt;=2,V$3*V660,0),IF(N(Y660)&gt;=2,Y$3*Y660,0))/TCP,3))))</f>
        <v/>
      </c>
      <c r="AN660" s="2" t="str">
        <f>IFERROR(IF(COUNT($A660)=0,"",IF(COUNT(W660)=0,"--",IF(COUNTIF(B660:AK660,"3E")&gt;0,"3E",SUM(IF(D660&gt;=2,$D$3),IF(G660&gt;=2,$G$3),IF(J660&gt;=2,$J$3),IF(M660&gt;=2,$M$3),IF(P660&gt;=2,$P$3),IF(S660&gt;=2,$S$3),IF(V660&gt;=2,$V$3),IF(Y660&gt;=2,$Y$3),IF(AB660&gt;=2,$AB$3),IF(AE660&gt;=2,$AE$3),IF(AH660&gt;=2,$AH$3),IF(AK660&gt;=2,$AK$3))))),"")</f>
        <v/>
      </c>
      <c r="AO660" s="2" t="str">
        <f>IF(AM660="3E","3E",IF(COUNT($A660)=0,"",IF(COUNT(AK660)=0,"I",LOOKUP(AM660,{0,2,2.25,2.5,2.75,3,3.25,3.5,3.75,4},{"F","D","C","C+","B-","B","B+","A-","A","A+"}))))</f>
        <v/>
      </c>
      <c r="AP660" s="2" t="str">
        <f>IF(AM660="3E","3E",IF(OR(COUNT($A660)=0,COUNT(W660)=0),"",IF(AND(Y660&gt;=2,AM660&gt;=2,AN660&gt;=28),"PASS","FAIL")))</f>
        <v/>
      </c>
      <c r="AQ660" s="2" t="str">
        <f>IF(COUNT($A660)=0,"",IF(AP660="3E","3E",IF(AP660="PASS",CONCATENATE(IF(N(D660)&lt;2,"411F,",""),IF(N(G660)&lt;2,"412F,",""),IF(N(J660)&lt;2,"413F,",""),IF(N(M660)&lt;2,"421F,",""),IF(N(P660)&lt;2,"422F,",""),IF(N(S660)&lt;2,"423F,",""),IF(N(AB660)&lt;2,"431F,",""),IF(N(AE660)&lt;2,"432F,",""),IF(N(AH660)&lt;2,"433F,","")),"")))</f>
        <v/>
      </c>
      <c r="AR660" s="6" t="str">
        <f t="shared" si="11"/>
        <v/>
      </c>
    </row>
    <row r="661" spans="1:44" ht="18.95" customHeight="1" x14ac:dyDescent="0.25">
      <c r="A661" s="93" t="str">
        <f>IF(DR!$B663="","",DR!$B663)</f>
        <v/>
      </c>
      <c r="B661" s="5" t="str">
        <f>IF(COUNT($A661)=0,"",IF($A661&lt;&gt;DR!$B663,"ERR",DR!J663))</f>
        <v/>
      </c>
      <c r="C661" s="2" t="str">
        <f>IF(COUNT($A661)=0,"",IF(B661="3E","3E",IF(B661="","I",LOOKUP(B661/D$2,{0,0.4,0.45,0.5,0.55,0.6,0.65,0.7,0.75,0.8,1},{"F","D","C","C+","B-","B","B+","A-","A","A+"}))))</f>
        <v/>
      </c>
      <c r="D661" s="99" t="str">
        <f>IF(COUNT($A661)=0,"",IF(B661="","--",IF(B661="3E","3E",LOOKUP(B661/D$2,{0,0.4,0.45,0.5,0.55,0.6,0.65,0.7,0.75,0.8,1},{0,2,2.25,2.5,2.75,3,3.25,3.5,3.75,4}))))</f>
        <v/>
      </c>
      <c r="E661" s="5" t="str">
        <f>IF(COUNT($A661)=0,"",IF($A661&lt;&gt;DR!$B663,"ERR",DR!R663))</f>
        <v/>
      </c>
      <c r="F661" s="2" t="str">
        <f>IF(COUNT($A661)=0,"",IF(E661="3E","3E",IF(E661="","I",LOOKUP(E661/G$2,{0,0.4,0.45,0.5,0.55,0.6,0.65,0.7,0.75,0.8,1},{"F","D","C","C+","B-","B","B+","A-","A","A+"}))))</f>
        <v/>
      </c>
      <c r="G661" s="99" t="str">
        <f>IF(COUNT($A661)=0,"",IF(E661="","--",IF(E661="3E","3E",LOOKUP(E661/G$2,{0,0.4,0.45,0.5,0.55,0.6,0.65,0.7,0.75,0.8,1},{0,2,2.25,2.5,2.75,3,3.25,3.5,3.75,4}))))</f>
        <v/>
      </c>
      <c r="H661" s="5" t="str">
        <f>IF(COUNT($A661)=0,"",IF($A661&lt;&gt;DR!$B663,"ERR",DR!Z663))</f>
        <v/>
      </c>
      <c r="I661" s="2" t="str">
        <f>IF(COUNT($A661)=0,"",IF(H661="3E","3E",IF(H661="","I",LOOKUP(H661/J$2,{0,0.4,0.45,0.5,0.55,0.6,0.65,0.7,0.75,0.8,1},{"F","D","C","C+","B-","B","B+","A-","A","A+"}))))</f>
        <v/>
      </c>
      <c r="J661" s="99" t="str">
        <f>IF(COUNT($A661)=0,"",IF(H661="","--",IF(H661="3E","3E",LOOKUP(H661/J$2,{0,0.4,0.45,0.5,0.55,0.6,0.65,0.7,0.75,0.8,1},{0,2,2.25,2.5,2.75,3,3.25,3.5,3.75,4}))))</f>
        <v/>
      </c>
      <c r="K661" s="5" t="str">
        <f>IF(COUNT($A661)=0,"",IF($A661&lt;&gt;DR!$B663,"ERR",DR!AH663))</f>
        <v/>
      </c>
      <c r="L661" s="2" t="str">
        <f>IF(COUNT($A661)=0,"",IF(K661="3E","3E",IF(K661="","I",LOOKUP(K661/M$2,{0,0.4,0.45,0.5,0.55,0.6,0.65,0.7,0.75,0.8,1},{"F","D","C","C+","B-","B","B+","A-","A","A+"}))))</f>
        <v/>
      </c>
      <c r="M661" s="99" t="str">
        <f>IF(COUNT($A661)=0,"",IF(K661="","--",IF(K661="3E","3E",LOOKUP(K661/M$2,{0,0.4,0.45,0.5,0.55,0.6,0.65,0.7,0.75,0.8,1},{0,2,2.25,2.5,2.75,3,3.25,3.5,3.75,4}))))</f>
        <v/>
      </c>
      <c r="N661" s="5" t="str">
        <f>IF(COUNT($A661)=0,"",IF($A661&lt;&gt;DR!$B663,"ERR",DR!AP663))</f>
        <v/>
      </c>
      <c r="O661" s="2" t="str">
        <f>IF(COUNT($A661)=0,"",IF(N661="3E","3E",IF(N661="","I",LOOKUP(N661/P$2,{0,0.4,0.45,0.5,0.55,0.6,0.65,0.7,0.75,0.8,1},{"F","D","C","C+","B-","B","B+","A-","A","A+"}))))</f>
        <v/>
      </c>
      <c r="P661" s="99" t="str">
        <f>IF(COUNT($A661)=0,"",IF(N661="","--",IF(N661="3E","3E",LOOKUP(N661/P$2,{0,0.4,0.45,0.5,0.55,0.6,0.65,0.7,0.75,0.8,1},{0,2,2.25,2.5,2.75,3,3.25,3.5,3.75,4}))))</f>
        <v/>
      </c>
      <c r="Q661" s="5" t="str">
        <f>IF(COUNT($A661)=0,"",IF($A661&lt;&gt;DR!$B663,"ERR",DR!AX663))</f>
        <v/>
      </c>
      <c r="R661" s="2" t="str">
        <f>IF(COUNT($A661)=0,"",IF(Q661="3E","3E",IF(Q661="","I",LOOKUP(Q661/S$2,{0,0.4,0.45,0.5,0.55,0.6,0.65,0.7,0.75,0.8,1},{"F","D","C","C+","B-","B","B+","A-","A","A+"}))))</f>
        <v/>
      </c>
      <c r="S661" s="99" t="str">
        <f>IF(COUNT($A661)=0,"",IF(Q661="","--",IF(Q661="3E","3E",LOOKUP(Q661/S$2,{0,0.4,0.45,0.5,0.55,0.6,0.65,0.7,0.75,0.8,1},{0,2,2.25,2.5,2.75,3,3.25,3.5,3.75,4}))))</f>
        <v/>
      </c>
      <c r="T661" s="5" t="str">
        <f>IF(OR(COUNT($A661)=0,DR!BZ663=""),"",IF($A661&lt;&gt;DR!$B663,"ERR",DR!BZ663))</f>
        <v/>
      </c>
      <c r="U661" s="2" t="str">
        <f>IF(COUNT($A661)=0,"",IF(T661="3E","3E",IF(T661="","I",LOOKUP(T661/V$2,{0,0.4,0.45,0.5,0.55,0.6,0.65,0.7,0.75,0.8,1},{"F","D","C","C+","B-","B","B+","A-","A","A+"}))))</f>
        <v/>
      </c>
      <c r="V661" s="99" t="str">
        <f>IF(COUNT($A661)=0,"",IF(T661="","--",IF(T661="3E","3E",LOOKUP(T661/V$2,{0,0.4,0.45,0.5,0.55,0.6,0.65,0.7,0.75,0.8,1},{0,2,2.25,2.5,2.75,3,3.25,3.5,3.75,4}))))</f>
        <v/>
      </c>
      <c r="W661" s="5" t="str">
        <f>IF(COUNT($A661)=0,"",IF($A661&lt;&gt;DR!$B663,"ERR",IF(DR!$A663="IM",DR!CL663,DR!CK663)))</f>
        <v/>
      </c>
      <c r="X661" s="2" t="str">
        <f>IF(COUNT($A661)=0,"",IF(W661="3E","3E",IF(W661="","I",LOOKUP(W661/Y$2,{0,0.4,0.45,0.5,0.55,0.6,0.65,0.7,0.75,0.8,1},{"F","D","C","C+","B-","B","B+","A-","A","A+"}))))</f>
        <v/>
      </c>
      <c r="Y661" s="99" t="str">
        <f>IF(COUNT($A661)=0,"",IF(W661="","--",IF(W661="3E","3E",LOOKUP(W661/Y$2,{0,0.4,0.45,0.5,0.55,0.6,0.65,0.7,0.75,0.8,1},{0,2,2.25,2.5,2.75,3,3.25,3.5,3.75,4}))))</f>
        <v/>
      </c>
      <c r="Z661" s="5" t="str">
        <f>IF(COUNT($A661)=0,"",IF($A661&lt;&gt;DR!$B663,"ERR",DR!BF663))</f>
        <v/>
      </c>
      <c r="AA661" s="2" t="str">
        <f>IF(COUNT($A661)=0,"",IF(Z661="3E","3E",IF(Z661="","I",LOOKUP(Z661/AB$2,{0,0.4,0.45,0.5,0.55,0.6,0.65,0.7,0.75,0.8,1},{"F","D","C","C+","B-","B","B+","A-","A","A+"}))))</f>
        <v/>
      </c>
      <c r="AB661" s="99" t="str">
        <f>IF(COUNT($A661)=0,"",IF(Z661="","--",IF(Z661="3E","3E",LOOKUP(Z661/AB$2,{0,0.4,0.45,0.5,0.55,0.6,0.65,0.7,0.75,0.8,1},{0,2,2.25,2.5,2.75,3,3.25,3.5,3.75,4}))))</f>
        <v/>
      </c>
      <c r="AC661" s="5" t="str">
        <f>IF(COUNT($A661)=0,"",IF($A661&lt;&gt;DR!$B663,"ERR",DR!BG663))</f>
        <v/>
      </c>
      <c r="AD661" s="2" t="str">
        <f>IF(COUNT($A661)=0,"",IF(AC661="3E","3E",IF(AC661="","I",LOOKUP(AC661/AE$2,{0,0.4,0.45,0.5,0.55,0.6,0.65,0.7,0.75,0.8,1},{"F","D","C","C+","B-","B","B+","A-","A","A+"}))))</f>
        <v/>
      </c>
      <c r="AE661" s="99" t="str">
        <f>IF(COUNT($A661)=0,"",IF(AC661="","--",IF(AC661="3E","3E",LOOKUP(AC661/AE$2,{0,0.4,0.45,0.5,0.55,0.6,0.65,0.7,0.75,0.8,1},{0,2,2.25,2.5,2.75,3,3.25,3.5,3.75,4}))))</f>
        <v/>
      </c>
      <c r="AF661" s="5" t="str">
        <f>IF(COUNT($A661)=0,"",IF($A661&lt;&gt;DR!$B663,"ERR",DR!BQ663))</f>
        <v/>
      </c>
      <c r="AG661" s="2" t="str">
        <f>IF(COUNT($A661)=0,"",IF(AF661="3E","3E",IF(AF661="","I",LOOKUP(AF661/AH$2,{0,0.4,0.45,0.5,0.55,0.6,0.65,0.7,0.75,0.8,1},{"F","D","C","C+","B-","B","B+","A-","A","A+"}))))</f>
        <v/>
      </c>
      <c r="AH661" s="99" t="str">
        <f>IF(COUNT($A661)=0,"",IF(AF661="","--",IF(AF661="3E","3E",LOOKUP(AF661/AH$2,{0,0.4,0.45,0.5,0.55,0.6,0.65,0.7,0.75,0.8,1},{0,2,2.25,2.5,2.75,3,3.25,3.5,3.75,4}))))</f>
        <v/>
      </c>
      <c r="AI661" s="5" t="str">
        <f>IF(COUNT($A661)=0,"",IF($A661&lt;&gt;DR!$B663,"ERR",DR!BY663))</f>
        <v/>
      </c>
      <c r="AJ661" s="2" t="str">
        <f>IF(COUNT($A661)=0,"",IF(AI661="3E","3E",IF(AI661="","I",LOOKUP(AI661/AK$2,{0,0.4,0.45,0.5,0.55,0.6,0.65,0.7,0.75,0.8,1},{"F","D","C","C+","B-","B","B+","A-","A","A+"}))))</f>
        <v/>
      </c>
      <c r="AK661" s="103" t="str">
        <f>IF(COUNT($A661)=0,"",IF(AI661="","--",IF(AI661="3E","3E",LOOKUP(AI661/AK$2,{0,0.4,0.45,0.5,0.55,0.6,0.65,0.7,0.75,0.8,1},{0,2,2.25,2.5,2.75,3,3.25,3.5,3.75,4}))))</f>
        <v/>
      </c>
      <c r="AL661" s="94" t="str">
        <f>IFERROR(IF(COUNT($A661)=0,"",IF(COUNT(W661)=0,"--",IF(COUNTIF(B661:AK661,"3E")&gt;0,"3E",SUM(IF(D661&gt;=2,D661*$D$3),IF(G661&gt;=2,G661*$G$3),IF(J661&gt;=2,J661*$J$3),IF(M661&gt;=2,M661*$M$3),IF(P661&gt;=2,P661*$P$3),IF(S661&gt;=2,S661*$S$3),IF(V661&gt;=2,V661*$V$3),IF(Y661&gt;=2,Y661*$Y$3),IF(AB661&gt;=2,AB661*$AB$3),IF(AE661&gt;=2,AE661*$AE$3),IF(AH661&gt;=2,AH661*$AH$3),IF(AK661&gt;=2,AK661*$AK$3))))),"")</f>
        <v/>
      </c>
      <c r="AM661" s="4" t="str">
        <f>IF(COUNT($A661)=0,"",IF(COUNT(W661)=0,"--",IF(COUNTIF(B661:Y661,"3E")&gt;0,"3E",TRUNC(SUM(IF(N(D661)&gt;=2,D$3*D661,0),IF(N(G661)&gt;=2,G$3*G661,0),IF(N(J661)&gt;=2,J$3*J661,0),IF(N(M661)&gt;=2,M$3*M661,0),IF(N(P661)&gt;=2,P$3*P661,0),IF(N(S661)&gt;=2,S$3*S661,0),IF(N(AB661)&gt;=2,AB$3*AB661,0),IF(N(AE661)&gt;=2,AE$3*AE661,0),IF(N(AH661)&gt;=2,AH$3*AH661,0),IF(N(V661)&gt;=2,V$3*V661,0),IF(N(Y661)&gt;=2,Y$3*Y661,0))/TCP,3))))</f>
        <v/>
      </c>
      <c r="AN661" s="2" t="str">
        <f>IFERROR(IF(COUNT($A661)=0,"",IF(COUNT(W661)=0,"--",IF(COUNTIF(B661:AK661,"3E")&gt;0,"3E",SUM(IF(D661&gt;=2,$D$3),IF(G661&gt;=2,$G$3),IF(J661&gt;=2,$J$3),IF(M661&gt;=2,$M$3),IF(P661&gt;=2,$P$3),IF(S661&gt;=2,$S$3),IF(V661&gt;=2,$V$3),IF(Y661&gt;=2,$Y$3),IF(AB661&gt;=2,$AB$3),IF(AE661&gt;=2,$AE$3),IF(AH661&gt;=2,$AH$3),IF(AK661&gt;=2,$AK$3))))),"")</f>
        <v/>
      </c>
      <c r="AO661" s="2" t="str">
        <f>IF(AM661="3E","3E",IF(COUNT($A661)=0,"",IF(COUNT(AK661)=0,"I",LOOKUP(AM661,{0,2,2.25,2.5,2.75,3,3.25,3.5,3.75,4},{"F","D","C","C+","B-","B","B+","A-","A","A+"}))))</f>
        <v/>
      </c>
      <c r="AP661" s="2" t="str">
        <f>IF(AM661="3E","3E",IF(OR(COUNT($A661)=0,COUNT(W661)=0),"",IF(AND(Y661&gt;=2,AM661&gt;=2,AN661&gt;=28),"PASS","FAIL")))</f>
        <v/>
      </c>
      <c r="AQ661" s="2" t="str">
        <f>IF(COUNT($A661)=0,"",IF(AP661="3E","3E",IF(AP661="PASS",CONCATENATE(IF(N(D661)&lt;2,"411F,",""),IF(N(G661)&lt;2,"412F,",""),IF(N(J661)&lt;2,"413F,",""),IF(N(M661)&lt;2,"421F,",""),IF(N(P661)&lt;2,"422F,",""),IF(N(S661)&lt;2,"423F,",""),IF(N(AB661)&lt;2,"431F,",""),IF(N(AE661)&lt;2,"432F,",""),IF(N(AH661)&lt;2,"433F,","")),"")))</f>
        <v/>
      </c>
      <c r="AR661" s="6" t="str">
        <f t="shared" si="11"/>
        <v/>
      </c>
    </row>
    <row r="662" spans="1:44" ht="18.95" customHeight="1" x14ac:dyDescent="0.25">
      <c r="A662" s="93" t="str">
        <f>IF(DR!$B664="","",DR!$B664)</f>
        <v/>
      </c>
      <c r="B662" s="5" t="str">
        <f>IF(COUNT($A662)=0,"",IF($A662&lt;&gt;DR!$B664,"ERR",DR!J664))</f>
        <v/>
      </c>
      <c r="C662" s="2" t="str">
        <f>IF(COUNT($A662)=0,"",IF(B662="3E","3E",IF(B662="","I",LOOKUP(B662/D$2,{0,0.4,0.45,0.5,0.55,0.6,0.65,0.7,0.75,0.8,1},{"F","D","C","C+","B-","B","B+","A-","A","A+"}))))</f>
        <v/>
      </c>
      <c r="D662" s="99" t="str">
        <f>IF(COUNT($A662)=0,"",IF(B662="","--",IF(B662="3E","3E",LOOKUP(B662/D$2,{0,0.4,0.45,0.5,0.55,0.6,0.65,0.7,0.75,0.8,1},{0,2,2.25,2.5,2.75,3,3.25,3.5,3.75,4}))))</f>
        <v/>
      </c>
      <c r="E662" s="5" t="str">
        <f>IF(COUNT($A662)=0,"",IF($A662&lt;&gt;DR!$B664,"ERR",DR!R664))</f>
        <v/>
      </c>
      <c r="F662" s="2" t="str">
        <f>IF(COUNT($A662)=0,"",IF(E662="3E","3E",IF(E662="","I",LOOKUP(E662/G$2,{0,0.4,0.45,0.5,0.55,0.6,0.65,0.7,0.75,0.8,1},{"F","D","C","C+","B-","B","B+","A-","A","A+"}))))</f>
        <v/>
      </c>
      <c r="G662" s="99" t="str">
        <f>IF(COUNT($A662)=0,"",IF(E662="","--",IF(E662="3E","3E",LOOKUP(E662/G$2,{0,0.4,0.45,0.5,0.55,0.6,0.65,0.7,0.75,0.8,1},{0,2,2.25,2.5,2.75,3,3.25,3.5,3.75,4}))))</f>
        <v/>
      </c>
      <c r="H662" s="5" t="str">
        <f>IF(COUNT($A662)=0,"",IF($A662&lt;&gt;DR!$B664,"ERR",DR!Z664))</f>
        <v/>
      </c>
      <c r="I662" s="2" t="str">
        <f>IF(COUNT($A662)=0,"",IF(H662="3E","3E",IF(H662="","I",LOOKUP(H662/J$2,{0,0.4,0.45,0.5,0.55,0.6,0.65,0.7,0.75,0.8,1},{"F","D","C","C+","B-","B","B+","A-","A","A+"}))))</f>
        <v/>
      </c>
      <c r="J662" s="99" t="str">
        <f>IF(COUNT($A662)=0,"",IF(H662="","--",IF(H662="3E","3E",LOOKUP(H662/J$2,{0,0.4,0.45,0.5,0.55,0.6,0.65,0.7,0.75,0.8,1},{0,2,2.25,2.5,2.75,3,3.25,3.5,3.75,4}))))</f>
        <v/>
      </c>
      <c r="K662" s="5" t="str">
        <f>IF(COUNT($A662)=0,"",IF($A662&lt;&gt;DR!$B664,"ERR",DR!AH664))</f>
        <v/>
      </c>
      <c r="L662" s="2" t="str">
        <f>IF(COUNT($A662)=0,"",IF(K662="3E","3E",IF(K662="","I",LOOKUP(K662/M$2,{0,0.4,0.45,0.5,0.55,0.6,0.65,0.7,0.75,0.8,1},{"F","D","C","C+","B-","B","B+","A-","A","A+"}))))</f>
        <v/>
      </c>
      <c r="M662" s="99" t="str">
        <f>IF(COUNT($A662)=0,"",IF(K662="","--",IF(K662="3E","3E",LOOKUP(K662/M$2,{0,0.4,0.45,0.5,0.55,0.6,0.65,0.7,0.75,0.8,1},{0,2,2.25,2.5,2.75,3,3.25,3.5,3.75,4}))))</f>
        <v/>
      </c>
      <c r="N662" s="5" t="str">
        <f>IF(COUNT($A662)=0,"",IF($A662&lt;&gt;DR!$B664,"ERR",DR!AP664))</f>
        <v/>
      </c>
      <c r="O662" s="2" t="str">
        <f>IF(COUNT($A662)=0,"",IF(N662="3E","3E",IF(N662="","I",LOOKUP(N662/P$2,{0,0.4,0.45,0.5,0.55,0.6,0.65,0.7,0.75,0.8,1},{"F","D","C","C+","B-","B","B+","A-","A","A+"}))))</f>
        <v/>
      </c>
      <c r="P662" s="99" t="str">
        <f>IF(COUNT($A662)=0,"",IF(N662="","--",IF(N662="3E","3E",LOOKUP(N662/P$2,{0,0.4,0.45,0.5,0.55,0.6,0.65,0.7,0.75,0.8,1},{0,2,2.25,2.5,2.75,3,3.25,3.5,3.75,4}))))</f>
        <v/>
      </c>
      <c r="Q662" s="5" t="str">
        <f>IF(COUNT($A662)=0,"",IF($A662&lt;&gt;DR!$B664,"ERR",DR!AX664))</f>
        <v/>
      </c>
      <c r="R662" s="2" t="str">
        <f>IF(COUNT($A662)=0,"",IF(Q662="3E","3E",IF(Q662="","I",LOOKUP(Q662/S$2,{0,0.4,0.45,0.5,0.55,0.6,0.65,0.7,0.75,0.8,1},{"F","D","C","C+","B-","B","B+","A-","A","A+"}))))</f>
        <v/>
      </c>
      <c r="S662" s="99" t="str">
        <f>IF(COUNT($A662)=0,"",IF(Q662="","--",IF(Q662="3E","3E",LOOKUP(Q662/S$2,{0,0.4,0.45,0.5,0.55,0.6,0.65,0.7,0.75,0.8,1},{0,2,2.25,2.5,2.75,3,3.25,3.5,3.75,4}))))</f>
        <v/>
      </c>
      <c r="T662" s="5" t="str">
        <f>IF(OR(COUNT($A662)=0,DR!BZ664=""),"",IF($A662&lt;&gt;DR!$B664,"ERR",DR!BZ664))</f>
        <v/>
      </c>
      <c r="U662" s="2" t="str">
        <f>IF(COUNT($A662)=0,"",IF(T662="3E","3E",IF(T662="","I",LOOKUP(T662/V$2,{0,0.4,0.45,0.5,0.55,0.6,0.65,0.7,0.75,0.8,1},{"F","D","C","C+","B-","B","B+","A-","A","A+"}))))</f>
        <v/>
      </c>
      <c r="V662" s="99" t="str">
        <f>IF(COUNT($A662)=0,"",IF(T662="","--",IF(T662="3E","3E",LOOKUP(T662/V$2,{0,0.4,0.45,0.5,0.55,0.6,0.65,0.7,0.75,0.8,1},{0,2,2.25,2.5,2.75,3,3.25,3.5,3.75,4}))))</f>
        <v/>
      </c>
      <c r="W662" s="5" t="str">
        <f>IF(COUNT($A662)=0,"",IF($A662&lt;&gt;DR!$B664,"ERR",IF(DR!$A664="IM",DR!CL664,DR!CK664)))</f>
        <v/>
      </c>
      <c r="X662" s="2" t="str">
        <f>IF(COUNT($A662)=0,"",IF(W662="3E","3E",IF(W662="","I",LOOKUP(W662/Y$2,{0,0.4,0.45,0.5,0.55,0.6,0.65,0.7,0.75,0.8,1},{"F","D","C","C+","B-","B","B+","A-","A","A+"}))))</f>
        <v/>
      </c>
      <c r="Y662" s="99" t="str">
        <f>IF(COUNT($A662)=0,"",IF(W662="","--",IF(W662="3E","3E",LOOKUP(W662/Y$2,{0,0.4,0.45,0.5,0.55,0.6,0.65,0.7,0.75,0.8,1},{0,2,2.25,2.5,2.75,3,3.25,3.5,3.75,4}))))</f>
        <v/>
      </c>
      <c r="Z662" s="5" t="str">
        <f>IF(COUNT($A662)=0,"",IF($A662&lt;&gt;DR!$B664,"ERR",DR!BF664))</f>
        <v/>
      </c>
      <c r="AA662" s="2" t="str">
        <f>IF(COUNT($A662)=0,"",IF(Z662="3E","3E",IF(Z662="","I",LOOKUP(Z662/AB$2,{0,0.4,0.45,0.5,0.55,0.6,0.65,0.7,0.75,0.8,1},{"F","D","C","C+","B-","B","B+","A-","A","A+"}))))</f>
        <v/>
      </c>
      <c r="AB662" s="99" t="str">
        <f>IF(COUNT($A662)=0,"",IF(Z662="","--",IF(Z662="3E","3E",LOOKUP(Z662/AB$2,{0,0.4,0.45,0.5,0.55,0.6,0.65,0.7,0.75,0.8,1},{0,2,2.25,2.5,2.75,3,3.25,3.5,3.75,4}))))</f>
        <v/>
      </c>
      <c r="AC662" s="5" t="str">
        <f>IF(COUNT($A662)=0,"",IF($A662&lt;&gt;DR!$B664,"ERR",DR!BG664))</f>
        <v/>
      </c>
      <c r="AD662" s="2" t="str">
        <f>IF(COUNT($A662)=0,"",IF(AC662="3E","3E",IF(AC662="","I",LOOKUP(AC662/AE$2,{0,0.4,0.45,0.5,0.55,0.6,0.65,0.7,0.75,0.8,1},{"F","D","C","C+","B-","B","B+","A-","A","A+"}))))</f>
        <v/>
      </c>
      <c r="AE662" s="99" t="str">
        <f>IF(COUNT($A662)=0,"",IF(AC662="","--",IF(AC662="3E","3E",LOOKUP(AC662/AE$2,{0,0.4,0.45,0.5,0.55,0.6,0.65,0.7,0.75,0.8,1},{0,2,2.25,2.5,2.75,3,3.25,3.5,3.75,4}))))</f>
        <v/>
      </c>
      <c r="AF662" s="5" t="str">
        <f>IF(COUNT($A662)=0,"",IF($A662&lt;&gt;DR!$B664,"ERR",DR!BQ664))</f>
        <v/>
      </c>
      <c r="AG662" s="2" t="str">
        <f>IF(COUNT($A662)=0,"",IF(AF662="3E","3E",IF(AF662="","I",LOOKUP(AF662/AH$2,{0,0.4,0.45,0.5,0.55,0.6,0.65,0.7,0.75,0.8,1},{"F","D","C","C+","B-","B","B+","A-","A","A+"}))))</f>
        <v/>
      </c>
      <c r="AH662" s="99" t="str">
        <f>IF(COUNT($A662)=0,"",IF(AF662="","--",IF(AF662="3E","3E",LOOKUP(AF662/AH$2,{0,0.4,0.45,0.5,0.55,0.6,0.65,0.7,0.75,0.8,1},{0,2,2.25,2.5,2.75,3,3.25,3.5,3.75,4}))))</f>
        <v/>
      </c>
      <c r="AI662" s="5" t="str">
        <f>IF(COUNT($A662)=0,"",IF($A662&lt;&gt;DR!$B664,"ERR",DR!BY664))</f>
        <v/>
      </c>
      <c r="AJ662" s="2" t="str">
        <f>IF(COUNT($A662)=0,"",IF(AI662="3E","3E",IF(AI662="","I",LOOKUP(AI662/AK$2,{0,0.4,0.45,0.5,0.55,0.6,0.65,0.7,0.75,0.8,1},{"F","D","C","C+","B-","B","B+","A-","A","A+"}))))</f>
        <v/>
      </c>
      <c r="AK662" s="103" t="str">
        <f>IF(COUNT($A662)=0,"",IF(AI662="","--",IF(AI662="3E","3E",LOOKUP(AI662/AK$2,{0,0.4,0.45,0.5,0.55,0.6,0.65,0.7,0.75,0.8,1},{0,2,2.25,2.5,2.75,3,3.25,3.5,3.75,4}))))</f>
        <v/>
      </c>
      <c r="AL662" s="94" t="str">
        <f>IFERROR(IF(COUNT($A662)=0,"",IF(COUNT(W662)=0,"--",IF(COUNTIF(B662:AK662,"3E")&gt;0,"3E",SUM(IF(D662&gt;=2,D662*$D$3),IF(G662&gt;=2,G662*$G$3),IF(J662&gt;=2,J662*$J$3),IF(M662&gt;=2,M662*$M$3),IF(P662&gt;=2,P662*$P$3),IF(S662&gt;=2,S662*$S$3),IF(V662&gt;=2,V662*$V$3),IF(Y662&gt;=2,Y662*$Y$3),IF(AB662&gt;=2,AB662*$AB$3),IF(AE662&gt;=2,AE662*$AE$3),IF(AH662&gt;=2,AH662*$AH$3),IF(AK662&gt;=2,AK662*$AK$3))))),"")</f>
        <v/>
      </c>
      <c r="AM662" s="4" t="str">
        <f>IF(COUNT($A662)=0,"",IF(COUNT(W662)=0,"--",IF(COUNTIF(B662:Y662,"3E")&gt;0,"3E",TRUNC(SUM(IF(N(D662)&gt;=2,D$3*D662,0),IF(N(G662)&gt;=2,G$3*G662,0),IF(N(J662)&gt;=2,J$3*J662,0),IF(N(M662)&gt;=2,M$3*M662,0),IF(N(P662)&gt;=2,P$3*P662,0),IF(N(S662)&gt;=2,S$3*S662,0),IF(N(AB662)&gt;=2,AB$3*AB662,0),IF(N(AE662)&gt;=2,AE$3*AE662,0),IF(N(AH662)&gt;=2,AH$3*AH662,0),IF(N(V662)&gt;=2,V$3*V662,0),IF(N(Y662)&gt;=2,Y$3*Y662,0))/TCP,3))))</f>
        <v/>
      </c>
      <c r="AN662" s="2" t="str">
        <f>IFERROR(IF(COUNT($A662)=0,"",IF(COUNT(W662)=0,"--",IF(COUNTIF(B662:AK662,"3E")&gt;0,"3E",SUM(IF(D662&gt;=2,$D$3),IF(G662&gt;=2,$G$3),IF(J662&gt;=2,$J$3),IF(M662&gt;=2,$M$3),IF(P662&gt;=2,$P$3),IF(S662&gt;=2,$S$3),IF(V662&gt;=2,$V$3),IF(Y662&gt;=2,$Y$3),IF(AB662&gt;=2,$AB$3),IF(AE662&gt;=2,$AE$3),IF(AH662&gt;=2,$AH$3),IF(AK662&gt;=2,$AK$3))))),"")</f>
        <v/>
      </c>
      <c r="AO662" s="2" t="str">
        <f>IF(AM662="3E","3E",IF(COUNT($A662)=0,"",IF(COUNT(AK662)=0,"I",LOOKUP(AM662,{0,2,2.25,2.5,2.75,3,3.25,3.5,3.75,4},{"F","D","C","C+","B-","B","B+","A-","A","A+"}))))</f>
        <v/>
      </c>
      <c r="AP662" s="2" t="str">
        <f>IF(AM662="3E","3E",IF(OR(COUNT($A662)=0,COUNT(W662)=0),"",IF(AND(Y662&gt;=2,AM662&gt;=2,AN662&gt;=28),"PASS","FAIL")))</f>
        <v/>
      </c>
      <c r="AQ662" s="2" t="str">
        <f>IF(COUNT($A662)=0,"",IF(AP662="3E","3E",IF(AP662="PASS",CONCATENATE(IF(N(D662)&lt;2,"411F,",""),IF(N(G662)&lt;2,"412F,",""),IF(N(J662)&lt;2,"413F,",""),IF(N(M662)&lt;2,"421F,",""),IF(N(P662)&lt;2,"422F,",""),IF(N(S662)&lt;2,"423F,",""),IF(N(AB662)&lt;2,"431F,",""),IF(N(AE662)&lt;2,"432F,",""),IF(N(AH662)&lt;2,"433F,","")),"")))</f>
        <v/>
      </c>
      <c r="AR662" s="6" t="str">
        <f t="shared" si="11"/>
        <v/>
      </c>
    </row>
    <row r="663" spans="1:44" ht="18.95" customHeight="1" x14ac:dyDescent="0.25">
      <c r="A663" s="93" t="str">
        <f>IF(DR!$B665="","",DR!$B665)</f>
        <v/>
      </c>
      <c r="B663" s="5" t="str">
        <f>IF(COUNT($A663)=0,"",IF($A663&lt;&gt;DR!$B665,"ERR",DR!J665))</f>
        <v/>
      </c>
      <c r="C663" s="2" t="str">
        <f>IF(COUNT($A663)=0,"",IF(B663="3E","3E",IF(B663="","I",LOOKUP(B663/D$2,{0,0.4,0.45,0.5,0.55,0.6,0.65,0.7,0.75,0.8,1},{"F","D","C","C+","B-","B","B+","A-","A","A+"}))))</f>
        <v/>
      </c>
      <c r="D663" s="99" t="str">
        <f>IF(COUNT($A663)=0,"",IF(B663="","--",IF(B663="3E","3E",LOOKUP(B663/D$2,{0,0.4,0.45,0.5,0.55,0.6,0.65,0.7,0.75,0.8,1},{0,2,2.25,2.5,2.75,3,3.25,3.5,3.75,4}))))</f>
        <v/>
      </c>
      <c r="E663" s="5" t="str">
        <f>IF(COUNT($A663)=0,"",IF($A663&lt;&gt;DR!$B665,"ERR",DR!R665))</f>
        <v/>
      </c>
      <c r="F663" s="2" t="str">
        <f>IF(COUNT($A663)=0,"",IF(E663="3E","3E",IF(E663="","I",LOOKUP(E663/G$2,{0,0.4,0.45,0.5,0.55,0.6,0.65,0.7,0.75,0.8,1},{"F","D","C","C+","B-","B","B+","A-","A","A+"}))))</f>
        <v/>
      </c>
      <c r="G663" s="99" t="str">
        <f>IF(COUNT($A663)=0,"",IF(E663="","--",IF(E663="3E","3E",LOOKUP(E663/G$2,{0,0.4,0.45,0.5,0.55,0.6,0.65,0.7,0.75,0.8,1},{0,2,2.25,2.5,2.75,3,3.25,3.5,3.75,4}))))</f>
        <v/>
      </c>
      <c r="H663" s="5" t="str">
        <f>IF(COUNT($A663)=0,"",IF($A663&lt;&gt;DR!$B665,"ERR",DR!Z665))</f>
        <v/>
      </c>
      <c r="I663" s="2" t="str">
        <f>IF(COUNT($A663)=0,"",IF(H663="3E","3E",IF(H663="","I",LOOKUP(H663/J$2,{0,0.4,0.45,0.5,0.55,0.6,0.65,0.7,0.75,0.8,1},{"F","D","C","C+","B-","B","B+","A-","A","A+"}))))</f>
        <v/>
      </c>
      <c r="J663" s="99" t="str">
        <f>IF(COUNT($A663)=0,"",IF(H663="","--",IF(H663="3E","3E",LOOKUP(H663/J$2,{0,0.4,0.45,0.5,0.55,0.6,0.65,0.7,0.75,0.8,1},{0,2,2.25,2.5,2.75,3,3.25,3.5,3.75,4}))))</f>
        <v/>
      </c>
      <c r="K663" s="5" t="str">
        <f>IF(COUNT($A663)=0,"",IF($A663&lt;&gt;DR!$B665,"ERR",DR!AH665))</f>
        <v/>
      </c>
      <c r="L663" s="2" t="str">
        <f>IF(COUNT($A663)=0,"",IF(K663="3E","3E",IF(K663="","I",LOOKUP(K663/M$2,{0,0.4,0.45,0.5,0.55,0.6,0.65,0.7,0.75,0.8,1},{"F","D","C","C+","B-","B","B+","A-","A","A+"}))))</f>
        <v/>
      </c>
      <c r="M663" s="99" t="str">
        <f>IF(COUNT($A663)=0,"",IF(K663="","--",IF(K663="3E","3E",LOOKUP(K663/M$2,{0,0.4,0.45,0.5,0.55,0.6,0.65,0.7,0.75,0.8,1},{0,2,2.25,2.5,2.75,3,3.25,3.5,3.75,4}))))</f>
        <v/>
      </c>
      <c r="N663" s="5" t="str">
        <f>IF(COUNT($A663)=0,"",IF($A663&lt;&gt;DR!$B665,"ERR",DR!AP665))</f>
        <v/>
      </c>
      <c r="O663" s="2" t="str">
        <f>IF(COUNT($A663)=0,"",IF(N663="3E","3E",IF(N663="","I",LOOKUP(N663/P$2,{0,0.4,0.45,0.5,0.55,0.6,0.65,0.7,0.75,0.8,1},{"F","D","C","C+","B-","B","B+","A-","A","A+"}))))</f>
        <v/>
      </c>
      <c r="P663" s="99" t="str">
        <f>IF(COUNT($A663)=0,"",IF(N663="","--",IF(N663="3E","3E",LOOKUP(N663/P$2,{0,0.4,0.45,0.5,0.55,0.6,0.65,0.7,0.75,0.8,1},{0,2,2.25,2.5,2.75,3,3.25,3.5,3.75,4}))))</f>
        <v/>
      </c>
      <c r="Q663" s="5" t="str">
        <f>IF(COUNT($A663)=0,"",IF($A663&lt;&gt;DR!$B665,"ERR",DR!AX665))</f>
        <v/>
      </c>
      <c r="R663" s="2" t="str">
        <f>IF(COUNT($A663)=0,"",IF(Q663="3E","3E",IF(Q663="","I",LOOKUP(Q663/S$2,{0,0.4,0.45,0.5,0.55,0.6,0.65,0.7,0.75,0.8,1},{"F","D","C","C+","B-","B","B+","A-","A","A+"}))))</f>
        <v/>
      </c>
      <c r="S663" s="99" t="str">
        <f>IF(COUNT($A663)=0,"",IF(Q663="","--",IF(Q663="3E","3E",LOOKUP(Q663/S$2,{0,0.4,0.45,0.5,0.55,0.6,0.65,0.7,0.75,0.8,1},{0,2,2.25,2.5,2.75,3,3.25,3.5,3.75,4}))))</f>
        <v/>
      </c>
      <c r="T663" s="5" t="str">
        <f>IF(OR(COUNT($A663)=0,DR!BZ665=""),"",IF($A663&lt;&gt;DR!$B665,"ERR",DR!BZ665))</f>
        <v/>
      </c>
      <c r="U663" s="2" t="str">
        <f>IF(COUNT($A663)=0,"",IF(T663="3E","3E",IF(T663="","I",LOOKUP(T663/V$2,{0,0.4,0.45,0.5,0.55,0.6,0.65,0.7,0.75,0.8,1},{"F","D","C","C+","B-","B","B+","A-","A","A+"}))))</f>
        <v/>
      </c>
      <c r="V663" s="99" t="str">
        <f>IF(COUNT($A663)=0,"",IF(T663="","--",IF(T663="3E","3E",LOOKUP(T663/V$2,{0,0.4,0.45,0.5,0.55,0.6,0.65,0.7,0.75,0.8,1},{0,2,2.25,2.5,2.75,3,3.25,3.5,3.75,4}))))</f>
        <v/>
      </c>
      <c r="W663" s="5" t="str">
        <f>IF(COUNT($A663)=0,"",IF($A663&lt;&gt;DR!$B665,"ERR",IF(DR!$A665="IM",DR!CL665,DR!CK665)))</f>
        <v/>
      </c>
      <c r="X663" s="2" t="str">
        <f>IF(COUNT($A663)=0,"",IF(W663="3E","3E",IF(W663="","I",LOOKUP(W663/Y$2,{0,0.4,0.45,0.5,0.55,0.6,0.65,0.7,0.75,0.8,1},{"F","D","C","C+","B-","B","B+","A-","A","A+"}))))</f>
        <v/>
      </c>
      <c r="Y663" s="99" t="str">
        <f>IF(COUNT($A663)=0,"",IF(W663="","--",IF(W663="3E","3E",LOOKUP(W663/Y$2,{0,0.4,0.45,0.5,0.55,0.6,0.65,0.7,0.75,0.8,1},{0,2,2.25,2.5,2.75,3,3.25,3.5,3.75,4}))))</f>
        <v/>
      </c>
      <c r="Z663" s="5" t="str">
        <f>IF(COUNT($A663)=0,"",IF($A663&lt;&gt;DR!$B665,"ERR",DR!BF665))</f>
        <v/>
      </c>
      <c r="AA663" s="2" t="str">
        <f>IF(COUNT($A663)=0,"",IF(Z663="3E","3E",IF(Z663="","I",LOOKUP(Z663/AB$2,{0,0.4,0.45,0.5,0.55,0.6,0.65,0.7,0.75,0.8,1},{"F","D","C","C+","B-","B","B+","A-","A","A+"}))))</f>
        <v/>
      </c>
      <c r="AB663" s="99" t="str">
        <f>IF(COUNT($A663)=0,"",IF(Z663="","--",IF(Z663="3E","3E",LOOKUP(Z663/AB$2,{0,0.4,0.45,0.5,0.55,0.6,0.65,0.7,0.75,0.8,1},{0,2,2.25,2.5,2.75,3,3.25,3.5,3.75,4}))))</f>
        <v/>
      </c>
      <c r="AC663" s="5" t="str">
        <f>IF(COUNT($A663)=0,"",IF($A663&lt;&gt;DR!$B665,"ERR",DR!BG665))</f>
        <v/>
      </c>
      <c r="AD663" s="2" t="str">
        <f>IF(COUNT($A663)=0,"",IF(AC663="3E","3E",IF(AC663="","I",LOOKUP(AC663/AE$2,{0,0.4,0.45,0.5,0.55,0.6,0.65,0.7,0.75,0.8,1},{"F","D","C","C+","B-","B","B+","A-","A","A+"}))))</f>
        <v/>
      </c>
      <c r="AE663" s="99" t="str">
        <f>IF(COUNT($A663)=0,"",IF(AC663="","--",IF(AC663="3E","3E",LOOKUP(AC663/AE$2,{0,0.4,0.45,0.5,0.55,0.6,0.65,0.7,0.75,0.8,1},{0,2,2.25,2.5,2.75,3,3.25,3.5,3.75,4}))))</f>
        <v/>
      </c>
      <c r="AF663" s="5" t="str">
        <f>IF(COUNT($A663)=0,"",IF($A663&lt;&gt;DR!$B665,"ERR",DR!BQ665))</f>
        <v/>
      </c>
      <c r="AG663" s="2" t="str">
        <f>IF(COUNT($A663)=0,"",IF(AF663="3E","3E",IF(AF663="","I",LOOKUP(AF663/AH$2,{0,0.4,0.45,0.5,0.55,0.6,0.65,0.7,0.75,0.8,1},{"F","D","C","C+","B-","B","B+","A-","A","A+"}))))</f>
        <v/>
      </c>
      <c r="AH663" s="99" t="str">
        <f>IF(COUNT($A663)=0,"",IF(AF663="","--",IF(AF663="3E","3E",LOOKUP(AF663/AH$2,{0,0.4,0.45,0.5,0.55,0.6,0.65,0.7,0.75,0.8,1},{0,2,2.25,2.5,2.75,3,3.25,3.5,3.75,4}))))</f>
        <v/>
      </c>
      <c r="AI663" s="5" t="str">
        <f>IF(COUNT($A663)=0,"",IF($A663&lt;&gt;DR!$B665,"ERR",DR!BY665))</f>
        <v/>
      </c>
      <c r="AJ663" s="2" t="str">
        <f>IF(COUNT($A663)=0,"",IF(AI663="3E","3E",IF(AI663="","I",LOOKUP(AI663/AK$2,{0,0.4,0.45,0.5,0.55,0.6,0.65,0.7,0.75,0.8,1},{"F","D","C","C+","B-","B","B+","A-","A","A+"}))))</f>
        <v/>
      </c>
      <c r="AK663" s="103" t="str">
        <f>IF(COUNT($A663)=0,"",IF(AI663="","--",IF(AI663="3E","3E",LOOKUP(AI663/AK$2,{0,0.4,0.45,0.5,0.55,0.6,0.65,0.7,0.75,0.8,1},{0,2,2.25,2.5,2.75,3,3.25,3.5,3.75,4}))))</f>
        <v/>
      </c>
      <c r="AL663" s="94" t="str">
        <f>IFERROR(IF(COUNT($A663)=0,"",IF(COUNT(W663)=0,"--",IF(COUNTIF(B663:AK663,"3E")&gt;0,"3E",SUM(IF(D663&gt;=2,D663*$D$3),IF(G663&gt;=2,G663*$G$3),IF(J663&gt;=2,J663*$J$3),IF(M663&gt;=2,M663*$M$3),IF(P663&gt;=2,P663*$P$3),IF(S663&gt;=2,S663*$S$3),IF(V663&gt;=2,V663*$V$3),IF(Y663&gt;=2,Y663*$Y$3),IF(AB663&gt;=2,AB663*$AB$3),IF(AE663&gt;=2,AE663*$AE$3),IF(AH663&gt;=2,AH663*$AH$3),IF(AK663&gt;=2,AK663*$AK$3))))),"")</f>
        <v/>
      </c>
      <c r="AM663" s="4" t="str">
        <f>IF(COUNT($A663)=0,"",IF(COUNT(W663)=0,"--",IF(COUNTIF(B663:Y663,"3E")&gt;0,"3E",TRUNC(SUM(IF(N(D663)&gt;=2,D$3*D663,0),IF(N(G663)&gt;=2,G$3*G663,0),IF(N(J663)&gt;=2,J$3*J663,0),IF(N(M663)&gt;=2,M$3*M663,0),IF(N(P663)&gt;=2,P$3*P663,0),IF(N(S663)&gt;=2,S$3*S663,0),IF(N(AB663)&gt;=2,AB$3*AB663,0),IF(N(AE663)&gt;=2,AE$3*AE663,0),IF(N(AH663)&gt;=2,AH$3*AH663,0),IF(N(V663)&gt;=2,V$3*V663,0),IF(N(Y663)&gt;=2,Y$3*Y663,0))/TCP,3))))</f>
        <v/>
      </c>
      <c r="AN663" s="2" t="str">
        <f>IFERROR(IF(COUNT($A663)=0,"",IF(COUNT(W663)=0,"--",IF(COUNTIF(B663:AK663,"3E")&gt;0,"3E",SUM(IF(D663&gt;=2,$D$3),IF(G663&gt;=2,$G$3),IF(J663&gt;=2,$J$3),IF(M663&gt;=2,$M$3),IF(P663&gt;=2,$P$3),IF(S663&gt;=2,$S$3),IF(V663&gt;=2,$V$3),IF(Y663&gt;=2,$Y$3),IF(AB663&gt;=2,$AB$3),IF(AE663&gt;=2,$AE$3),IF(AH663&gt;=2,$AH$3),IF(AK663&gt;=2,$AK$3))))),"")</f>
        <v/>
      </c>
      <c r="AO663" s="2" t="str">
        <f>IF(AM663="3E","3E",IF(COUNT($A663)=0,"",IF(COUNT(AK663)=0,"I",LOOKUP(AM663,{0,2,2.25,2.5,2.75,3,3.25,3.5,3.75,4},{"F","D","C","C+","B-","B","B+","A-","A","A+"}))))</f>
        <v/>
      </c>
      <c r="AP663" s="2" t="str">
        <f>IF(AM663="3E","3E",IF(OR(COUNT($A663)=0,COUNT(W663)=0),"",IF(AND(Y663&gt;=2,AM663&gt;=2,AN663&gt;=28),"PASS","FAIL")))</f>
        <v/>
      </c>
      <c r="AQ663" s="2" t="str">
        <f>IF(COUNT($A663)=0,"",IF(AP663="3E","3E",IF(AP663="PASS",CONCATENATE(IF(N(D663)&lt;2,"411F,",""),IF(N(G663)&lt;2,"412F,",""),IF(N(J663)&lt;2,"413F,",""),IF(N(M663)&lt;2,"421F,",""),IF(N(P663)&lt;2,"422F,",""),IF(N(S663)&lt;2,"423F,",""),IF(N(AB663)&lt;2,"431F,",""),IF(N(AE663)&lt;2,"432F,",""),IF(N(AH663)&lt;2,"433F,","")),"")))</f>
        <v/>
      </c>
      <c r="AR663" s="6" t="str">
        <f t="shared" si="11"/>
        <v/>
      </c>
    </row>
    <row r="664" spans="1:44" ht="18.95" customHeight="1" x14ac:dyDescent="0.25">
      <c r="A664" s="93" t="str">
        <f>IF(DR!$B666="","",DR!$B666)</f>
        <v/>
      </c>
      <c r="B664" s="5" t="str">
        <f>IF(COUNT($A664)=0,"",IF($A664&lt;&gt;DR!$B666,"ERR",DR!J666))</f>
        <v/>
      </c>
      <c r="C664" s="2" t="str">
        <f>IF(COUNT($A664)=0,"",IF(B664="3E","3E",IF(B664="","I",LOOKUP(B664/D$2,{0,0.4,0.45,0.5,0.55,0.6,0.65,0.7,0.75,0.8,1},{"F","D","C","C+","B-","B","B+","A-","A","A+"}))))</f>
        <v/>
      </c>
      <c r="D664" s="99" t="str">
        <f>IF(COUNT($A664)=0,"",IF(B664="","--",IF(B664="3E","3E",LOOKUP(B664/D$2,{0,0.4,0.45,0.5,0.55,0.6,0.65,0.7,0.75,0.8,1},{0,2,2.25,2.5,2.75,3,3.25,3.5,3.75,4}))))</f>
        <v/>
      </c>
      <c r="E664" s="5" t="str">
        <f>IF(COUNT($A664)=0,"",IF($A664&lt;&gt;DR!$B666,"ERR",DR!R666))</f>
        <v/>
      </c>
      <c r="F664" s="2" t="str">
        <f>IF(COUNT($A664)=0,"",IF(E664="3E","3E",IF(E664="","I",LOOKUP(E664/G$2,{0,0.4,0.45,0.5,0.55,0.6,0.65,0.7,0.75,0.8,1},{"F","D","C","C+","B-","B","B+","A-","A","A+"}))))</f>
        <v/>
      </c>
      <c r="G664" s="99" t="str">
        <f>IF(COUNT($A664)=0,"",IF(E664="","--",IF(E664="3E","3E",LOOKUP(E664/G$2,{0,0.4,0.45,0.5,0.55,0.6,0.65,0.7,0.75,0.8,1},{0,2,2.25,2.5,2.75,3,3.25,3.5,3.75,4}))))</f>
        <v/>
      </c>
      <c r="H664" s="5" t="str">
        <f>IF(COUNT($A664)=0,"",IF($A664&lt;&gt;DR!$B666,"ERR",DR!Z666))</f>
        <v/>
      </c>
      <c r="I664" s="2" t="str">
        <f>IF(COUNT($A664)=0,"",IF(H664="3E","3E",IF(H664="","I",LOOKUP(H664/J$2,{0,0.4,0.45,0.5,0.55,0.6,0.65,0.7,0.75,0.8,1},{"F","D","C","C+","B-","B","B+","A-","A","A+"}))))</f>
        <v/>
      </c>
      <c r="J664" s="99" t="str">
        <f>IF(COUNT($A664)=0,"",IF(H664="","--",IF(H664="3E","3E",LOOKUP(H664/J$2,{0,0.4,0.45,0.5,0.55,0.6,0.65,0.7,0.75,0.8,1},{0,2,2.25,2.5,2.75,3,3.25,3.5,3.75,4}))))</f>
        <v/>
      </c>
      <c r="K664" s="5" t="str">
        <f>IF(COUNT($A664)=0,"",IF($A664&lt;&gt;DR!$B666,"ERR",DR!AH666))</f>
        <v/>
      </c>
      <c r="L664" s="2" t="str">
        <f>IF(COUNT($A664)=0,"",IF(K664="3E","3E",IF(K664="","I",LOOKUP(K664/M$2,{0,0.4,0.45,0.5,0.55,0.6,0.65,0.7,0.75,0.8,1},{"F","D","C","C+","B-","B","B+","A-","A","A+"}))))</f>
        <v/>
      </c>
      <c r="M664" s="99" t="str">
        <f>IF(COUNT($A664)=0,"",IF(K664="","--",IF(K664="3E","3E",LOOKUP(K664/M$2,{0,0.4,0.45,0.5,0.55,0.6,0.65,0.7,0.75,0.8,1},{0,2,2.25,2.5,2.75,3,3.25,3.5,3.75,4}))))</f>
        <v/>
      </c>
      <c r="N664" s="5" t="str">
        <f>IF(COUNT($A664)=0,"",IF($A664&lt;&gt;DR!$B666,"ERR",DR!AP666))</f>
        <v/>
      </c>
      <c r="O664" s="2" t="str">
        <f>IF(COUNT($A664)=0,"",IF(N664="3E","3E",IF(N664="","I",LOOKUP(N664/P$2,{0,0.4,0.45,0.5,0.55,0.6,0.65,0.7,0.75,0.8,1},{"F","D","C","C+","B-","B","B+","A-","A","A+"}))))</f>
        <v/>
      </c>
      <c r="P664" s="99" t="str">
        <f>IF(COUNT($A664)=0,"",IF(N664="","--",IF(N664="3E","3E",LOOKUP(N664/P$2,{0,0.4,0.45,0.5,0.55,0.6,0.65,0.7,0.75,0.8,1},{0,2,2.25,2.5,2.75,3,3.25,3.5,3.75,4}))))</f>
        <v/>
      </c>
      <c r="Q664" s="5" t="str">
        <f>IF(COUNT($A664)=0,"",IF($A664&lt;&gt;DR!$B666,"ERR",DR!AX666))</f>
        <v/>
      </c>
      <c r="R664" s="2" t="str">
        <f>IF(COUNT($A664)=0,"",IF(Q664="3E","3E",IF(Q664="","I",LOOKUP(Q664/S$2,{0,0.4,0.45,0.5,0.55,0.6,0.65,0.7,0.75,0.8,1},{"F","D","C","C+","B-","B","B+","A-","A","A+"}))))</f>
        <v/>
      </c>
      <c r="S664" s="99" t="str">
        <f>IF(COUNT($A664)=0,"",IF(Q664="","--",IF(Q664="3E","3E",LOOKUP(Q664/S$2,{0,0.4,0.45,0.5,0.55,0.6,0.65,0.7,0.75,0.8,1},{0,2,2.25,2.5,2.75,3,3.25,3.5,3.75,4}))))</f>
        <v/>
      </c>
      <c r="T664" s="5" t="str">
        <f>IF(OR(COUNT($A664)=0,DR!BZ666=""),"",IF($A664&lt;&gt;DR!$B666,"ERR",DR!BZ666))</f>
        <v/>
      </c>
      <c r="U664" s="2" t="str">
        <f>IF(COUNT($A664)=0,"",IF(T664="3E","3E",IF(T664="","I",LOOKUP(T664/V$2,{0,0.4,0.45,0.5,0.55,0.6,0.65,0.7,0.75,0.8,1},{"F","D","C","C+","B-","B","B+","A-","A","A+"}))))</f>
        <v/>
      </c>
      <c r="V664" s="99" t="str">
        <f>IF(COUNT($A664)=0,"",IF(T664="","--",IF(T664="3E","3E",LOOKUP(T664/V$2,{0,0.4,0.45,0.5,0.55,0.6,0.65,0.7,0.75,0.8,1},{0,2,2.25,2.5,2.75,3,3.25,3.5,3.75,4}))))</f>
        <v/>
      </c>
      <c r="W664" s="5" t="str">
        <f>IF(COUNT($A664)=0,"",IF($A664&lt;&gt;DR!$B666,"ERR",IF(DR!$A666="IM",DR!CL666,DR!CK666)))</f>
        <v/>
      </c>
      <c r="X664" s="2" t="str">
        <f>IF(COUNT($A664)=0,"",IF(W664="3E","3E",IF(W664="","I",LOOKUP(W664/Y$2,{0,0.4,0.45,0.5,0.55,0.6,0.65,0.7,0.75,0.8,1},{"F","D","C","C+","B-","B","B+","A-","A","A+"}))))</f>
        <v/>
      </c>
      <c r="Y664" s="99" t="str">
        <f>IF(COUNT($A664)=0,"",IF(W664="","--",IF(W664="3E","3E",LOOKUP(W664/Y$2,{0,0.4,0.45,0.5,0.55,0.6,0.65,0.7,0.75,0.8,1},{0,2,2.25,2.5,2.75,3,3.25,3.5,3.75,4}))))</f>
        <v/>
      </c>
      <c r="Z664" s="5" t="str">
        <f>IF(COUNT($A664)=0,"",IF($A664&lt;&gt;DR!$B666,"ERR",DR!BF666))</f>
        <v/>
      </c>
      <c r="AA664" s="2" t="str">
        <f>IF(COUNT($A664)=0,"",IF(Z664="3E","3E",IF(Z664="","I",LOOKUP(Z664/AB$2,{0,0.4,0.45,0.5,0.55,0.6,0.65,0.7,0.75,0.8,1},{"F","D","C","C+","B-","B","B+","A-","A","A+"}))))</f>
        <v/>
      </c>
      <c r="AB664" s="99" t="str">
        <f>IF(COUNT($A664)=0,"",IF(Z664="","--",IF(Z664="3E","3E",LOOKUP(Z664/AB$2,{0,0.4,0.45,0.5,0.55,0.6,0.65,0.7,0.75,0.8,1},{0,2,2.25,2.5,2.75,3,3.25,3.5,3.75,4}))))</f>
        <v/>
      </c>
      <c r="AC664" s="5" t="str">
        <f>IF(COUNT($A664)=0,"",IF($A664&lt;&gt;DR!$B666,"ERR",DR!BG666))</f>
        <v/>
      </c>
      <c r="AD664" s="2" t="str">
        <f>IF(COUNT($A664)=0,"",IF(AC664="3E","3E",IF(AC664="","I",LOOKUP(AC664/AE$2,{0,0.4,0.45,0.5,0.55,0.6,0.65,0.7,0.75,0.8,1},{"F","D","C","C+","B-","B","B+","A-","A","A+"}))))</f>
        <v/>
      </c>
      <c r="AE664" s="99" t="str">
        <f>IF(COUNT($A664)=0,"",IF(AC664="","--",IF(AC664="3E","3E",LOOKUP(AC664/AE$2,{0,0.4,0.45,0.5,0.55,0.6,0.65,0.7,0.75,0.8,1},{0,2,2.25,2.5,2.75,3,3.25,3.5,3.75,4}))))</f>
        <v/>
      </c>
      <c r="AF664" s="5" t="str">
        <f>IF(COUNT($A664)=0,"",IF($A664&lt;&gt;DR!$B666,"ERR",DR!BQ666))</f>
        <v/>
      </c>
      <c r="AG664" s="2" t="str">
        <f>IF(COUNT($A664)=0,"",IF(AF664="3E","3E",IF(AF664="","I",LOOKUP(AF664/AH$2,{0,0.4,0.45,0.5,0.55,0.6,0.65,0.7,0.75,0.8,1},{"F","D","C","C+","B-","B","B+","A-","A","A+"}))))</f>
        <v/>
      </c>
      <c r="AH664" s="99" t="str">
        <f>IF(COUNT($A664)=0,"",IF(AF664="","--",IF(AF664="3E","3E",LOOKUP(AF664/AH$2,{0,0.4,0.45,0.5,0.55,0.6,0.65,0.7,0.75,0.8,1},{0,2,2.25,2.5,2.75,3,3.25,3.5,3.75,4}))))</f>
        <v/>
      </c>
      <c r="AI664" s="5" t="str">
        <f>IF(COUNT($A664)=0,"",IF($A664&lt;&gt;DR!$B666,"ERR",DR!BY666))</f>
        <v/>
      </c>
      <c r="AJ664" s="2" t="str">
        <f>IF(COUNT($A664)=0,"",IF(AI664="3E","3E",IF(AI664="","I",LOOKUP(AI664/AK$2,{0,0.4,0.45,0.5,0.55,0.6,0.65,0.7,0.75,0.8,1},{"F","D","C","C+","B-","B","B+","A-","A","A+"}))))</f>
        <v/>
      </c>
      <c r="AK664" s="103" t="str">
        <f>IF(COUNT($A664)=0,"",IF(AI664="","--",IF(AI664="3E","3E",LOOKUP(AI664/AK$2,{0,0.4,0.45,0.5,0.55,0.6,0.65,0.7,0.75,0.8,1},{0,2,2.25,2.5,2.75,3,3.25,3.5,3.75,4}))))</f>
        <v/>
      </c>
      <c r="AL664" s="94" t="str">
        <f>IFERROR(IF(COUNT($A664)=0,"",IF(COUNT(W664)=0,"--",IF(COUNTIF(B664:AK664,"3E")&gt;0,"3E",SUM(IF(D664&gt;=2,D664*$D$3),IF(G664&gt;=2,G664*$G$3),IF(J664&gt;=2,J664*$J$3),IF(M664&gt;=2,M664*$M$3),IF(P664&gt;=2,P664*$P$3),IF(S664&gt;=2,S664*$S$3),IF(V664&gt;=2,V664*$V$3),IF(Y664&gt;=2,Y664*$Y$3),IF(AB664&gt;=2,AB664*$AB$3),IF(AE664&gt;=2,AE664*$AE$3),IF(AH664&gt;=2,AH664*$AH$3),IF(AK664&gt;=2,AK664*$AK$3))))),"")</f>
        <v/>
      </c>
      <c r="AM664" s="4" t="str">
        <f>IF(COUNT($A664)=0,"",IF(COUNT(W664)=0,"--",IF(COUNTIF(B664:Y664,"3E")&gt;0,"3E",TRUNC(SUM(IF(N(D664)&gt;=2,D$3*D664,0),IF(N(G664)&gt;=2,G$3*G664,0),IF(N(J664)&gt;=2,J$3*J664,0),IF(N(M664)&gt;=2,M$3*M664,0),IF(N(P664)&gt;=2,P$3*P664,0),IF(N(S664)&gt;=2,S$3*S664,0),IF(N(AB664)&gt;=2,AB$3*AB664,0),IF(N(AE664)&gt;=2,AE$3*AE664,0),IF(N(AH664)&gt;=2,AH$3*AH664,0),IF(N(V664)&gt;=2,V$3*V664,0),IF(N(Y664)&gt;=2,Y$3*Y664,0))/TCP,3))))</f>
        <v/>
      </c>
      <c r="AN664" s="2" t="str">
        <f>IFERROR(IF(COUNT($A664)=0,"",IF(COUNT(W664)=0,"--",IF(COUNTIF(B664:AK664,"3E")&gt;0,"3E",SUM(IF(D664&gt;=2,$D$3),IF(G664&gt;=2,$G$3),IF(J664&gt;=2,$J$3),IF(M664&gt;=2,$M$3),IF(P664&gt;=2,$P$3),IF(S664&gt;=2,$S$3),IF(V664&gt;=2,$V$3),IF(Y664&gt;=2,$Y$3),IF(AB664&gt;=2,$AB$3),IF(AE664&gt;=2,$AE$3),IF(AH664&gt;=2,$AH$3),IF(AK664&gt;=2,$AK$3))))),"")</f>
        <v/>
      </c>
      <c r="AO664" s="2" t="str">
        <f>IF(AM664="3E","3E",IF(COUNT($A664)=0,"",IF(COUNT(AK664)=0,"I",LOOKUP(AM664,{0,2,2.25,2.5,2.75,3,3.25,3.5,3.75,4},{"F","D","C","C+","B-","B","B+","A-","A","A+"}))))</f>
        <v/>
      </c>
      <c r="AP664" s="2" t="str">
        <f>IF(AM664="3E","3E",IF(OR(COUNT($A664)=0,COUNT(W664)=0),"",IF(AND(Y664&gt;=2,AM664&gt;=2,AN664&gt;=28),"PASS","FAIL")))</f>
        <v/>
      </c>
      <c r="AQ664" s="2" t="str">
        <f>IF(COUNT($A664)=0,"",IF(AP664="3E","3E",IF(AP664="PASS",CONCATENATE(IF(N(D664)&lt;2,"411F,",""),IF(N(G664)&lt;2,"412F,",""),IF(N(J664)&lt;2,"413F,",""),IF(N(M664)&lt;2,"421F,",""),IF(N(P664)&lt;2,"422F,",""),IF(N(S664)&lt;2,"423F,",""),IF(N(AB664)&lt;2,"431F,",""),IF(N(AE664)&lt;2,"432F,",""),IF(N(AH664)&lt;2,"433F,","")),"")))</f>
        <v/>
      </c>
      <c r="AR664" s="6" t="str">
        <f t="shared" si="11"/>
        <v/>
      </c>
    </row>
    <row r="665" spans="1:44" ht="18.95" customHeight="1" x14ac:dyDescent="0.25">
      <c r="A665" s="93" t="str">
        <f>IF(DR!$B667="","",DR!$B667)</f>
        <v/>
      </c>
      <c r="B665" s="5" t="str">
        <f>IF(COUNT($A665)=0,"",IF($A665&lt;&gt;DR!$B667,"ERR",DR!J667))</f>
        <v/>
      </c>
      <c r="C665" s="2" t="str">
        <f>IF(COUNT($A665)=0,"",IF(B665="3E","3E",IF(B665="","I",LOOKUP(B665/D$2,{0,0.4,0.45,0.5,0.55,0.6,0.65,0.7,0.75,0.8,1},{"F","D","C","C+","B-","B","B+","A-","A","A+"}))))</f>
        <v/>
      </c>
      <c r="D665" s="99" t="str">
        <f>IF(COUNT($A665)=0,"",IF(B665="","--",IF(B665="3E","3E",LOOKUP(B665/D$2,{0,0.4,0.45,0.5,0.55,0.6,0.65,0.7,0.75,0.8,1},{0,2,2.25,2.5,2.75,3,3.25,3.5,3.75,4}))))</f>
        <v/>
      </c>
      <c r="E665" s="5" t="str">
        <f>IF(COUNT($A665)=0,"",IF($A665&lt;&gt;DR!$B667,"ERR",DR!R667))</f>
        <v/>
      </c>
      <c r="F665" s="2" t="str">
        <f>IF(COUNT($A665)=0,"",IF(E665="3E","3E",IF(E665="","I",LOOKUP(E665/G$2,{0,0.4,0.45,0.5,0.55,0.6,0.65,0.7,0.75,0.8,1},{"F","D","C","C+","B-","B","B+","A-","A","A+"}))))</f>
        <v/>
      </c>
      <c r="G665" s="99" t="str">
        <f>IF(COUNT($A665)=0,"",IF(E665="","--",IF(E665="3E","3E",LOOKUP(E665/G$2,{0,0.4,0.45,0.5,0.55,0.6,0.65,0.7,0.75,0.8,1},{0,2,2.25,2.5,2.75,3,3.25,3.5,3.75,4}))))</f>
        <v/>
      </c>
      <c r="H665" s="5" t="str">
        <f>IF(COUNT($A665)=0,"",IF($A665&lt;&gt;DR!$B667,"ERR",DR!Z667))</f>
        <v/>
      </c>
      <c r="I665" s="2" t="str">
        <f>IF(COUNT($A665)=0,"",IF(H665="3E","3E",IF(H665="","I",LOOKUP(H665/J$2,{0,0.4,0.45,0.5,0.55,0.6,0.65,0.7,0.75,0.8,1},{"F","D","C","C+","B-","B","B+","A-","A","A+"}))))</f>
        <v/>
      </c>
      <c r="J665" s="99" t="str">
        <f>IF(COUNT($A665)=0,"",IF(H665="","--",IF(H665="3E","3E",LOOKUP(H665/J$2,{0,0.4,0.45,0.5,0.55,0.6,0.65,0.7,0.75,0.8,1},{0,2,2.25,2.5,2.75,3,3.25,3.5,3.75,4}))))</f>
        <v/>
      </c>
      <c r="K665" s="5" t="str">
        <f>IF(COUNT($A665)=0,"",IF($A665&lt;&gt;DR!$B667,"ERR",DR!AH667))</f>
        <v/>
      </c>
      <c r="L665" s="2" t="str">
        <f>IF(COUNT($A665)=0,"",IF(K665="3E","3E",IF(K665="","I",LOOKUP(K665/M$2,{0,0.4,0.45,0.5,0.55,0.6,0.65,0.7,0.75,0.8,1},{"F","D","C","C+","B-","B","B+","A-","A","A+"}))))</f>
        <v/>
      </c>
      <c r="M665" s="99" t="str">
        <f>IF(COUNT($A665)=0,"",IF(K665="","--",IF(K665="3E","3E",LOOKUP(K665/M$2,{0,0.4,0.45,0.5,0.55,0.6,0.65,0.7,0.75,0.8,1},{0,2,2.25,2.5,2.75,3,3.25,3.5,3.75,4}))))</f>
        <v/>
      </c>
      <c r="N665" s="5" t="str">
        <f>IF(COUNT($A665)=0,"",IF($A665&lt;&gt;DR!$B667,"ERR",DR!AP667))</f>
        <v/>
      </c>
      <c r="O665" s="2" t="str">
        <f>IF(COUNT($A665)=0,"",IF(N665="3E","3E",IF(N665="","I",LOOKUP(N665/P$2,{0,0.4,0.45,0.5,0.55,0.6,0.65,0.7,0.75,0.8,1},{"F","D","C","C+","B-","B","B+","A-","A","A+"}))))</f>
        <v/>
      </c>
      <c r="P665" s="99" t="str">
        <f>IF(COUNT($A665)=0,"",IF(N665="","--",IF(N665="3E","3E",LOOKUP(N665/P$2,{0,0.4,0.45,0.5,0.55,0.6,0.65,0.7,0.75,0.8,1},{0,2,2.25,2.5,2.75,3,3.25,3.5,3.75,4}))))</f>
        <v/>
      </c>
      <c r="Q665" s="5" t="str">
        <f>IF(COUNT($A665)=0,"",IF($A665&lt;&gt;DR!$B667,"ERR",DR!AX667))</f>
        <v/>
      </c>
      <c r="R665" s="2" t="str">
        <f>IF(COUNT($A665)=0,"",IF(Q665="3E","3E",IF(Q665="","I",LOOKUP(Q665/S$2,{0,0.4,0.45,0.5,0.55,0.6,0.65,0.7,0.75,0.8,1},{"F","D","C","C+","B-","B","B+","A-","A","A+"}))))</f>
        <v/>
      </c>
      <c r="S665" s="99" t="str">
        <f>IF(COUNT($A665)=0,"",IF(Q665="","--",IF(Q665="3E","3E",LOOKUP(Q665/S$2,{0,0.4,0.45,0.5,0.55,0.6,0.65,0.7,0.75,0.8,1},{0,2,2.25,2.5,2.75,3,3.25,3.5,3.75,4}))))</f>
        <v/>
      </c>
      <c r="T665" s="5" t="str">
        <f>IF(OR(COUNT($A665)=0,DR!BZ667=""),"",IF($A665&lt;&gt;DR!$B667,"ERR",DR!BZ667))</f>
        <v/>
      </c>
      <c r="U665" s="2" t="str">
        <f>IF(COUNT($A665)=0,"",IF(T665="3E","3E",IF(T665="","I",LOOKUP(T665/V$2,{0,0.4,0.45,0.5,0.55,0.6,0.65,0.7,0.75,0.8,1},{"F","D","C","C+","B-","B","B+","A-","A","A+"}))))</f>
        <v/>
      </c>
      <c r="V665" s="99" t="str">
        <f>IF(COUNT($A665)=0,"",IF(T665="","--",IF(T665="3E","3E",LOOKUP(T665/V$2,{0,0.4,0.45,0.5,0.55,0.6,0.65,0.7,0.75,0.8,1},{0,2,2.25,2.5,2.75,3,3.25,3.5,3.75,4}))))</f>
        <v/>
      </c>
      <c r="W665" s="5" t="str">
        <f>IF(COUNT($A665)=0,"",IF($A665&lt;&gt;DR!$B667,"ERR",IF(DR!$A667="IM",DR!CL667,DR!CK667)))</f>
        <v/>
      </c>
      <c r="X665" s="2" t="str">
        <f>IF(COUNT($A665)=0,"",IF(W665="3E","3E",IF(W665="","I",LOOKUP(W665/Y$2,{0,0.4,0.45,0.5,0.55,0.6,0.65,0.7,0.75,0.8,1},{"F","D","C","C+","B-","B","B+","A-","A","A+"}))))</f>
        <v/>
      </c>
      <c r="Y665" s="99" t="str">
        <f>IF(COUNT($A665)=0,"",IF(W665="","--",IF(W665="3E","3E",LOOKUP(W665/Y$2,{0,0.4,0.45,0.5,0.55,0.6,0.65,0.7,0.75,0.8,1},{0,2,2.25,2.5,2.75,3,3.25,3.5,3.75,4}))))</f>
        <v/>
      </c>
      <c r="Z665" s="5" t="str">
        <f>IF(COUNT($A665)=0,"",IF($A665&lt;&gt;DR!$B667,"ERR",DR!BF667))</f>
        <v/>
      </c>
      <c r="AA665" s="2" t="str">
        <f>IF(COUNT($A665)=0,"",IF(Z665="3E","3E",IF(Z665="","I",LOOKUP(Z665/AB$2,{0,0.4,0.45,0.5,0.55,0.6,0.65,0.7,0.75,0.8,1},{"F","D","C","C+","B-","B","B+","A-","A","A+"}))))</f>
        <v/>
      </c>
      <c r="AB665" s="99" t="str">
        <f>IF(COUNT($A665)=0,"",IF(Z665="","--",IF(Z665="3E","3E",LOOKUP(Z665/AB$2,{0,0.4,0.45,0.5,0.55,0.6,0.65,0.7,0.75,0.8,1},{0,2,2.25,2.5,2.75,3,3.25,3.5,3.75,4}))))</f>
        <v/>
      </c>
      <c r="AC665" s="5" t="str">
        <f>IF(COUNT($A665)=0,"",IF($A665&lt;&gt;DR!$B667,"ERR",DR!BG667))</f>
        <v/>
      </c>
      <c r="AD665" s="2" t="str">
        <f>IF(COUNT($A665)=0,"",IF(AC665="3E","3E",IF(AC665="","I",LOOKUP(AC665/AE$2,{0,0.4,0.45,0.5,0.55,0.6,0.65,0.7,0.75,0.8,1},{"F","D","C","C+","B-","B","B+","A-","A","A+"}))))</f>
        <v/>
      </c>
      <c r="AE665" s="99" t="str">
        <f>IF(COUNT($A665)=0,"",IF(AC665="","--",IF(AC665="3E","3E",LOOKUP(AC665/AE$2,{0,0.4,0.45,0.5,0.55,0.6,0.65,0.7,0.75,0.8,1},{0,2,2.25,2.5,2.75,3,3.25,3.5,3.75,4}))))</f>
        <v/>
      </c>
      <c r="AF665" s="5" t="str">
        <f>IF(COUNT($A665)=0,"",IF($A665&lt;&gt;DR!$B667,"ERR",DR!BQ667))</f>
        <v/>
      </c>
      <c r="AG665" s="2" t="str">
        <f>IF(COUNT($A665)=0,"",IF(AF665="3E","3E",IF(AF665="","I",LOOKUP(AF665/AH$2,{0,0.4,0.45,0.5,0.55,0.6,0.65,0.7,0.75,0.8,1},{"F","D","C","C+","B-","B","B+","A-","A","A+"}))))</f>
        <v/>
      </c>
      <c r="AH665" s="99" t="str">
        <f>IF(COUNT($A665)=0,"",IF(AF665="","--",IF(AF665="3E","3E",LOOKUP(AF665/AH$2,{0,0.4,0.45,0.5,0.55,0.6,0.65,0.7,0.75,0.8,1},{0,2,2.25,2.5,2.75,3,3.25,3.5,3.75,4}))))</f>
        <v/>
      </c>
      <c r="AI665" s="5" t="str">
        <f>IF(COUNT($A665)=0,"",IF($A665&lt;&gt;DR!$B667,"ERR",DR!BY667))</f>
        <v/>
      </c>
      <c r="AJ665" s="2" t="str">
        <f>IF(COUNT($A665)=0,"",IF(AI665="3E","3E",IF(AI665="","I",LOOKUP(AI665/AK$2,{0,0.4,0.45,0.5,0.55,0.6,0.65,0.7,0.75,0.8,1},{"F","D","C","C+","B-","B","B+","A-","A","A+"}))))</f>
        <v/>
      </c>
      <c r="AK665" s="103" t="str">
        <f>IF(COUNT($A665)=0,"",IF(AI665="","--",IF(AI665="3E","3E",LOOKUP(AI665/AK$2,{0,0.4,0.45,0.5,0.55,0.6,0.65,0.7,0.75,0.8,1},{0,2,2.25,2.5,2.75,3,3.25,3.5,3.75,4}))))</f>
        <v/>
      </c>
      <c r="AL665" s="94" t="str">
        <f>IFERROR(IF(COUNT($A665)=0,"",IF(COUNT(W665)=0,"--",IF(COUNTIF(B665:AK665,"3E")&gt;0,"3E",SUM(IF(D665&gt;=2,D665*$D$3),IF(G665&gt;=2,G665*$G$3),IF(J665&gt;=2,J665*$J$3),IF(M665&gt;=2,M665*$M$3),IF(P665&gt;=2,P665*$P$3),IF(S665&gt;=2,S665*$S$3),IF(V665&gt;=2,V665*$V$3),IF(Y665&gt;=2,Y665*$Y$3),IF(AB665&gt;=2,AB665*$AB$3),IF(AE665&gt;=2,AE665*$AE$3),IF(AH665&gt;=2,AH665*$AH$3),IF(AK665&gt;=2,AK665*$AK$3))))),"")</f>
        <v/>
      </c>
      <c r="AM665" s="4" t="str">
        <f>IF(COUNT($A665)=0,"",IF(COUNT(W665)=0,"--",IF(COUNTIF(B665:Y665,"3E")&gt;0,"3E",TRUNC(SUM(IF(N(D665)&gt;=2,D$3*D665,0),IF(N(G665)&gt;=2,G$3*G665,0),IF(N(J665)&gt;=2,J$3*J665,0),IF(N(M665)&gt;=2,M$3*M665,0),IF(N(P665)&gt;=2,P$3*P665,0),IF(N(S665)&gt;=2,S$3*S665,0),IF(N(AB665)&gt;=2,AB$3*AB665,0),IF(N(AE665)&gt;=2,AE$3*AE665,0),IF(N(AH665)&gt;=2,AH$3*AH665,0),IF(N(V665)&gt;=2,V$3*V665,0),IF(N(Y665)&gt;=2,Y$3*Y665,0))/TCP,3))))</f>
        <v/>
      </c>
      <c r="AN665" s="2" t="str">
        <f>IFERROR(IF(COUNT($A665)=0,"",IF(COUNT(W665)=0,"--",IF(COUNTIF(B665:AK665,"3E")&gt;0,"3E",SUM(IF(D665&gt;=2,$D$3),IF(G665&gt;=2,$G$3),IF(J665&gt;=2,$J$3),IF(M665&gt;=2,$M$3),IF(P665&gt;=2,$P$3),IF(S665&gt;=2,$S$3),IF(V665&gt;=2,$V$3),IF(Y665&gt;=2,$Y$3),IF(AB665&gt;=2,$AB$3),IF(AE665&gt;=2,$AE$3),IF(AH665&gt;=2,$AH$3),IF(AK665&gt;=2,$AK$3))))),"")</f>
        <v/>
      </c>
      <c r="AO665" s="2" t="str">
        <f>IF(AM665="3E","3E",IF(COUNT($A665)=0,"",IF(COUNT(AK665)=0,"I",LOOKUP(AM665,{0,2,2.25,2.5,2.75,3,3.25,3.5,3.75,4},{"F","D","C","C+","B-","B","B+","A-","A","A+"}))))</f>
        <v/>
      </c>
      <c r="AP665" s="2" t="str">
        <f>IF(AM665="3E","3E",IF(OR(COUNT($A665)=0,COUNT(W665)=0),"",IF(AND(Y665&gt;=2,AM665&gt;=2,AN665&gt;=28),"PASS","FAIL")))</f>
        <v/>
      </c>
      <c r="AQ665" s="2" t="str">
        <f>IF(COUNT($A665)=0,"",IF(AP665="3E","3E",IF(AP665="PASS",CONCATENATE(IF(N(D665)&lt;2,"411F,",""),IF(N(G665)&lt;2,"412F,",""),IF(N(J665)&lt;2,"413F,",""),IF(N(M665)&lt;2,"421F,",""),IF(N(P665)&lt;2,"422F,",""),IF(N(S665)&lt;2,"423F,",""),IF(N(AB665)&lt;2,"431F,",""),IF(N(AE665)&lt;2,"432F,",""),IF(N(AH665)&lt;2,"433F,","")),"")))</f>
        <v/>
      </c>
      <c r="AR665" s="6" t="str">
        <f t="shared" si="11"/>
        <v/>
      </c>
    </row>
    <row r="666" spans="1:44" ht="18.95" customHeight="1" x14ac:dyDescent="0.25">
      <c r="A666" s="93" t="str">
        <f>IF(DR!$B668="","",DR!$B668)</f>
        <v/>
      </c>
      <c r="B666" s="5" t="str">
        <f>IF(COUNT($A666)=0,"",IF($A666&lt;&gt;DR!$B668,"ERR",DR!J668))</f>
        <v/>
      </c>
      <c r="C666" s="2" t="str">
        <f>IF(COUNT($A666)=0,"",IF(B666="3E","3E",IF(B666="","I",LOOKUP(B666/D$2,{0,0.4,0.45,0.5,0.55,0.6,0.65,0.7,0.75,0.8,1},{"F","D","C","C+","B-","B","B+","A-","A","A+"}))))</f>
        <v/>
      </c>
      <c r="D666" s="99" t="str">
        <f>IF(COUNT($A666)=0,"",IF(B666="","--",IF(B666="3E","3E",LOOKUP(B666/D$2,{0,0.4,0.45,0.5,0.55,0.6,0.65,0.7,0.75,0.8,1},{0,2,2.25,2.5,2.75,3,3.25,3.5,3.75,4}))))</f>
        <v/>
      </c>
      <c r="E666" s="5" t="str">
        <f>IF(COUNT($A666)=0,"",IF($A666&lt;&gt;DR!$B668,"ERR",DR!R668))</f>
        <v/>
      </c>
      <c r="F666" s="2" t="str">
        <f>IF(COUNT($A666)=0,"",IF(E666="3E","3E",IF(E666="","I",LOOKUP(E666/G$2,{0,0.4,0.45,0.5,0.55,0.6,0.65,0.7,0.75,0.8,1},{"F","D","C","C+","B-","B","B+","A-","A","A+"}))))</f>
        <v/>
      </c>
      <c r="G666" s="99" t="str">
        <f>IF(COUNT($A666)=0,"",IF(E666="","--",IF(E666="3E","3E",LOOKUP(E666/G$2,{0,0.4,0.45,0.5,0.55,0.6,0.65,0.7,0.75,0.8,1},{0,2,2.25,2.5,2.75,3,3.25,3.5,3.75,4}))))</f>
        <v/>
      </c>
      <c r="H666" s="5" t="str">
        <f>IF(COUNT($A666)=0,"",IF($A666&lt;&gt;DR!$B668,"ERR",DR!Z668))</f>
        <v/>
      </c>
      <c r="I666" s="2" t="str">
        <f>IF(COUNT($A666)=0,"",IF(H666="3E","3E",IF(H666="","I",LOOKUP(H666/J$2,{0,0.4,0.45,0.5,0.55,0.6,0.65,0.7,0.75,0.8,1},{"F","D","C","C+","B-","B","B+","A-","A","A+"}))))</f>
        <v/>
      </c>
      <c r="J666" s="99" t="str">
        <f>IF(COUNT($A666)=0,"",IF(H666="","--",IF(H666="3E","3E",LOOKUP(H666/J$2,{0,0.4,0.45,0.5,0.55,0.6,0.65,0.7,0.75,0.8,1},{0,2,2.25,2.5,2.75,3,3.25,3.5,3.75,4}))))</f>
        <v/>
      </c>
      <c r="K666" s="5" t="str">
        <f>IF(COUNT($A666)=0,"",IF($A666&lt;&gt;DR!$B668,"ERR",DR!AH668))</f>
        <v/>
      </c>
      <c r="L666" s="2" t="str">
        <f>IF(COUNT($A666)=0,"",IF(K666="3E","3E",IF(K666="","I",LOOKUP(K666/M$2,{0,0.4,0.45,0.5,0.55,0.6,0.65,0.7,0.75,0.8,1},{"F","D","C","C+","B-","B","B+","A-","A","A+"}))))</f>
        <v/>
      </c>
      <c r="M666" s="99" t="str">
        <f>IF(COUNT($A666)=0,"",IF(K666="","--",IF(K666="3E","3E",LOOKUP(K666/M$2,{0,0.4,0.45,0.5,0.55,0.6,0.65,0.7,0.75,0.8,1},{0,2,2.25,2.5,2.75,3,3.25,3.5,3.75,4}))))</f>
        <v/>
      </c>
      <c r="N666" s="5" t="str">
        <f>IF(COUNT($A666)=0,"",IF($A666&lt;&gt;DR!$B668,"ERR",DR!AP668))</f>
        <v/>
      </c>
      <c r="O666" s="2" t="str">
        <f>IF(COUNT($A666)=0,"",IF(N666="3E","3E",IF(N666="","I",LOOKUP(N666/P$2,{0,0.4,0.45,0.5,0.55,0.6,0.65,0.7,0.75,0.8,1},{"F","D","C","C+","B-","B","B+","A-","A","A+"}))))</f>
        <v/>
      </c>
      <c r="P666" s="99" t="str">
        <f>IF(COUNT($A666)=0,"",IF(N666="","--",IF(N666="3E","3E",LOOKUP(N666/P$2,{0,0.4,0.45,0.5,0.55,0.6,0.65,0.7,0.75,0.8,1},{0,2,2.25,2.5,2.75,3,3.25,3.5,3.75,4}))))</f>
        <v/>
      </c>
      <c r="Q666" s="5" t="str">
        <f>IF(COUNT($A666)=0,"",IF($A666&lt;&gt;DR!$B668,"ERR",DR!AX668))</f>
        <v/>
      </c>
      <c r="R666" s="2" t="str">
        <f>IF(COUNT($A666)=0,"",IF(Q666="3E","3E",IF(Q666="","I",LOOKUP(Q666/S$2,{0,0.4,0.45,0.5,0.55,0.6,0.65,0.7,0.75,0.8,1},{"F","D","C","C+","B-","B","B+","A-","A","A+"}))))</f>
        <v/>
      </c>
      <c r="S666" s="99" t="str">
        <f>IF(COUNT($A666)=0,"",IF(Q666="","--",IF(Q666="3E","3E",LOOKUP(Q666/S$2,{0,0.4,0.45,0.5,0.55,0.6,0.65,0.7,0.75,0.8,1},{0,2,2.25,2.5,2.75,3,3.25,3.5,3.75,4}))))</f>
        <v/>
      </c>
      <c r="T666" s="5" t="str">
        <f>IF(OR(COUNT($A666)=0,DR!BZ668=""),"",IF($A666&lt;&gt;DR!$B668,"ERR",DR!BZ668))</f>
        <v/>
      </c>
      <c r="U666" s="2" t="str">
        <f>IF(COUNT($A666)=0,"",IF(T666="3E","3E",IF(T666="","I",LOOKUP(T666/V$2,{0,0.4,0.45,0.5,0.55,0.6,0.65,0.7,0.75,0.8,1},{"F","D","C","C+","B-","B","B+","A-","A","A+"}))))</f>
        <v/>
      </c>
      <c r="V666" s="99" t="str">
        <f>IF(COUNT($A666)=0,"",IF(T666="","--",IF(T666="3E","3E",LOOKUP(T666/V$2,{0,0.4,0.45,0.5,0.55,0.6,0.65,0.7,0.75,0.8,1},{0,2,2.25,2.5,2.75,3,3.25,3.5,3.75,4}))))</f>
        <v/>
      </c>
      <c r="W666" s="5" t="str">
        <f>IF(COUNT($A666)=0,"",IF($A666&lt;&gt;DR!$B668,"ERR",IF(DR!$A668="IM",DR!CL668,DR!CK668)))</f>
        <v/>
      </c>
      <c r="X666" s="2" t="str">
        <f>IF(COUNT($A666)=0,"",IF(W666="3E","3E",IF(W666="","I",LOOKUP(W666/Y$2,{0,0.4,0.45,0.5,0.55,0.6,0.65,0.7,0.75,0.8,1},{"F","D","C","C+","B-","B","B+","A-","A","A+"}))))</f>
        <v/>
      </c>
      <c r="Y666" s="99" t="str">
        <f>IF(COUNT($A666)=0,"",IF(W666="","--",IF(W666="3E","3E",LOOKUP(W666/Y$2,{0,0.4,0.45,0.5,0.55,0.6,0.65,0.7,0.75,0.8,1},{0,2,2.25,2.5,2.75,3,3.25,3.5,3.75,4}))))</f>
        <v/>
      </c>
      <c r="Z666" s="5" t="str">
        <f>IF(COUNT($A666)=0,"",IF($A666&lt;&gt;DR!$B668,"ERR",DR!BF668))</f>
        <v/>
      </c>
      <c r="AA666" s="2" t="str">
        <f>IF(COUNT($A666)=0,"",IF(Z666="3E","3E",IF(Z666="","I",LOOKUP(Z666/AB$2,{0,0.4,0.45,0.5,0.55,0.6,0.65,0.7,0.75,0.8,1},{"F","D","C","C+","B-","B","B+","A-","A","A+"}))))</f>
        <v/>
      </c>
      <c r="AB666" s="99" t="str">
        <f>IF(COUNT($A666)=0,"",IF(Z666="","--",IF(Z666="3E","3E",LOOKUP(Z666/AB$2,{0,0.4,0.45,0.5,0.55,0.6,0.65,0.7,0.75,0.8,1},{0,2,2.25,2.5,2.75,3,3.25,3.5,3.75,4}))))</f>
        <v/>
      </c>
      <c r="AC666" s="5" t="str">
        <f>IF(COUNT($A666)=0,"",IF($A666&lt;&gt;DR!$B668,"ERR",DR!BG668))</f>
        <v/>
      </c>
      <c r="AD666" s="2" t="str">
        <f>IF(COUNT($A666)=0,"",IF(AC666="3E","3E",IF(AC666="","I",LOOKUP(AC666/AE$2,{0,0.4,0.45,0.5,0.55,0.6,0.65,0.7,0.75,0.8,1},{"F","D","C","C+","B-","B","B+","A-","A","A+"}))))</f>
        <v/>
      </c>
      <c r="AE666" s="99" t="str">
        <f>IF(COUNT($A666)=0,"",IF(AC666="","--",IF(AC666="3E","3E",LOOKUP(AC666/AE$2,{0,0.4,0.45,0.5,0.55,0.6,0.65,0.7,0.75,0.8,1},{0,2,2.25,2.5,2.75,3,3.25,3.5,3.75,4}))))</f>
        <v/>
      </c>
      <c r="AF666" s="5" t="str">
        <f>IF(COUNT($A666)=0,"",IF($A666&lt;&gt;DR!$B668,"ERR",DR!BQ668))</f>
        <v/>
      </c>
      <c r="AG666" s="2" t="str">
        <f>IF(COUNT($A666)=0,"",IF(AF666="3E","3E",IF(AF666="","I",LOOKUP(AF666/AH$2,{0,0.4,0.45,0.5,0.55,0.6,0.65,0.7,0.75,0.8,1},{"F","D","C","C+","B-","B","B+","A-","A","A+"}))))</f>
        <v/>
      </c>
      <c r="AH666" s="99" t="str">
        <f>IF(COUNT($A666)=0,"",IF(AF666="","--",IF(AF666="3E","3E",LOOKUP(AF666/AH$2,{0,0.4,0.45,0.5,0.55,0.6,0.65,0.7,0.75,0.8,1},{0,2,2.25,2.5,2.75,3,3.25,3.5,3.75,4}))))</f>
        <v/>
      </c>
      <c r="AI666" s="5" t="str">
        <f>IF(COUNT($A666)=0,"",IF($A666&lt;&gt;DR!$B668,"ERR",DR!BY668))</f>
        <v/>
      </c>
      <c r="AJ666" s="2" t="str">
        <f>IF(COUNT($A666)=0,"",IF(AI666="3E","3E",IF(AI666="","I",LOOKUP(AI666/AK$2,{0,0.4,0.45,0.5,0.55,0.6,0.65,0.7,0.75,0.8,1},{"F","D","C","C+","B-","B","B+","A-","A","A+"}))))</f>
        <v/>
      </c>
      <c r="AK666" s="103" t="str">
        <f>IF(COUNT($A666)=0,"",IF(AI666="","--",IF(AI666="3E","3E",LOOKUP(AI666/AK$2,{0,0.4,0.45,0.5,0.55,0.6,0.65,0.7,0.75,0.8,1},{0,2,2.25,2.5,2.75,3,3.25,3.5,3.75,4}))))</f>
        <v/>
      </c>
      <c r="AL666" s="94" t="str">
        <f>IFERROR(IF(COUNT($A666)=0,"",IF(COUNT(W666)=0,"--",IF(COUNTIF(B666:AK666,"3E")&gt;0,"3E",SUM(IF(D666&gt;=2,D666*$D$3),IF(G666&gt;=2,G666*$G$3),IF(J666&gt;=2,J666*$J$3),IF(M666&gt;=2,M666*$M$3),IF(P666&gt;=2,P666*$P$3),IF(S666&gt;=2,S666*$S$3),IF(V666&gt;=2,V666*$V$3),IF(Y666&gt;=2,Y666*$Y$3),IF(AB666&gt;=2,AB666*$AB$3),IF(AE666&gt;=2,AE666*$AE$3),IF(AH666&gt;=2,AH666*$AH$3),IF(AK666&gt;=2,AK666*$AK$3))))),"")</f>
        <v/>
      </c>
      <c r="AM666" s="4" t="str">
        <f>IF(COUNT($A666)=0,"",IF(COUNT(W666)=0,"--",IF(COUNTIF(B666:Y666,"3E")&gt;0,"3E",TRUNC(SUM(IF(N(D666)&gt;=2,D$3*D666,0),IF(N(G666)&gt;=2,G$3*G666,0),IF(N(J666)&gt;=2,J$3*J666,0),IF(N(M666)&gt;=2,M$3*M666,0),IF(N(P666)&gt;=2,P$3*P666,0),IF(N(S666)&gt;=2,S$3*S666,0),IF(N(AB666)&gt;=2,AB$3*AB666,0),IF(N(AE666)&gt;=2,AE$3*AE666,0),IF(N(AH666)&gt;=2,AH$3*AH666,0),IF(N(V666)&gt;=2,V$3*V666,0),IF(N(Y666)&gt;=2,Y$3*Y666,0))/TCP,3))))</f>
        <v/>
      </c>
      <c r="AN666" s="2" t="str">
        <f>IFERROR(IF(COUNT($A666)=0,"",IF(COUNT(W666)=0,"--",IF(COUNTIF(B666:AK666,"3E")&gt;0,"3E",SUM(IF(D666&gt;=2,$D$3),IF(G666&gt;=2,$G$3),IF(J666&gt;=2,$J$3),IF(M666&gt;=2,$M$3),IF(P666&gt;=2,$P$3),IF(S666&gt;=2,$S$3),IF(V666&gt;=2,$V$3),IF(Y666&gt;=2,$Y$3),IF(AB666&gt;=2,$AB$3),IF(AE666&gt;=2,$AE$3),IF(AH666&gt;=2,$AH$3),IF(AK666&gt;=2,$AK$3))))),"")</f>
        <v/>
      </c>
      <c r="AO666" s="2" t="str">
        <f>IF(AM666="3E","3E",IF(COUNT($A666)=0,"",IF(COUNT(AK666)=0,"I",LOOKUP(AM666,{0,2,2.25,2.5,2.75,3,3.25,3.5,3.75,4},{"F","D","C","C+","B-","B","B+","A-","A","A+"}))))</f>
        <v/>
      </c>
      <c r="AP666" s="2" t="str">
        <f>IF(AM666="3E","3E",IF(OR(COUNT($A666)=0,COUNT(W666)=0),"",IF(AND(Y666&gt;=2,AM666&gt;=2,AN666&gt;=28),"PASS","FAIL")))</f>
        <v/>
      </c>
      <c r="AQ666" s="2" t="str">
        <f>IF(COUNT($A666)=0,"",IF(AP666="3E","3E",IF(AP666="PASS",CONCATENATE(IF(N(D666)&lt;2,"411F,",""),IF(N(G666)&lt;2,"412F,",""),IF(N(J666)&lt;2,"413F,",""),IF(N(M666)&lt;2,"421F,",""),IF(N(P666)&lt;2,"422F,",""),IF(N(S666)&lt;2,"423F,",""),IF(N(AB666)&lt;2,"431F,",""),IF(N(AE666)&lt;2,"432F,",""),IF(N(AH666)&lt;2,"433F,","")),"")))</f>
        <v/>
      </c>
      <c r="AR666" s="6" t="str">
        <f t="shared" si="11"/>
        <v/>
      </c>
    </row>
    <row r="667" spans="1:44" ht="18.95" customHeight="1" x14ac:dyDescent="0.25">
      <c r="A667" s="93" t="str">
        <f>IF(DR!$B669="","",DR!$B669)</f>
        <v/>
      </c>
      <c r="B667" s="5" t="str">
        <f>IF(COUNT($A667)=0,"",IF($A667&lt;&gt;DR!$B669,"ERR",DR!J669))</f>
        <v/>
      </c>
      <c r="C667" s="2" t="str">
        <f>IF(COUNT($A667)=0,"",IF(B667="3E","3E",IF(B667="","I",LOOKUP(B667/D$2,{0,0.4,0.45,0.5,0.55,0.6,0.65,0.7,0.75,0.8,1},{"F","D","C","C+","B-","B","B+","A-","A","A+"}))))</f>
        <v/>
      </c>
      <c r="D667" s="99" t="str">
        <f>IF(COUNT($A667)=0,"",IF(B667="","--",IF(B667="3E","3E",LOOKUP(B667/D$2,{0,0.4,0.45,0.5,0.55,0.6,0.65,0.7,0.75,0.8,1},{0,2,2.25,2.5,2.75,3,3.25,3.5,3.75,4}))))</f>
        <v/>
      </c>
      <c r="E667" s="5" t="str">
        <f>IF(COUNT($A667)=0,"",IF($A667&lt;&gt;DR!$B669,"ERR",DR!R669))</f>
        <v/>
      </c>
      <c r="F667" s="2" t="str">
        <f>IF(COUNT($A667)=0,"",IF(E667="3E","3E",IF(E667="","I",LOOKUP(E667/G$2,{0,0.4,0.45,0.5,0.55,0.6,0.65,0.7,0.75,0.8,1},{"F","D","C","C+","B-","B","B+","A-","A","A+"}))))</f>
        <v/>
      </c>
      <c r="G667" s="99" t="str">
        <f>IF(COUNT($A667)=0,"",IF(E667="","--",IF(E667="3E","3E",LOOKUP(E667/G$2,{0,0.4,0.45,0.5,0.55,0.6,0.65,0.7,0.75,0.8,1},{0,2,2.25,2.5,2.75,3,3.25,3.5,3.75,4}))))</f>
        <v/>
      </c>
      <c r="H667" s="5" t="str">
        <f>IF(COUNT($A667)=0,"",IF($A667&lt;&gt;DR!$B669,"ERR",DR!Z669))</f>
        <v/>
      </c>
      <c r="I667" s="2" t="str">
        <f>IF(COUNT($A667)=0,"",IF(H667="3E","3E",IF(H667="","I",LOOKUP(H667/J$2,{0,0.4,0.45,0.5,0.55,0.6,0.65,0.7,0.75,0.8,1},{"F","D","C","C+","B-","B","B+","A-","A","A+"}))))</f>
        <v/>
      </c>
      <c r="J667" s="99" t="str">
        <f>IF(COUNT($A667)=0,"",IF(H667="","--",IF(H667="3E","3E",LOOKUP(H667/J$2,{0,0.4,0.45,0.5,0.55,0.6,0.65,0.7,0.75,0.8,1},{0,2,2.25,2.5,2.75,3,3.25,3.5,3.75,4}))))</f>
        <v/>
      </c>
      <c r="K667" s="5" t="str">
        <f>IF(COUNT($A667)=0,"",IF($A667&lt;&gt;DR!$B669,"ERR",DR!AH669))</f>
        <v/>
      </c>
      <c r="L667" s="2" t="str">
        <f>IF(COUNT($A667)=0,"",IF(K667="3E","3E",IF(K667="","I",LOOKUP(K667/M$2,{0,0.4,0.45,0.5,0.55,0.6,0.65,0.7,0.75,0.8,1},{"F","D","C","C+","B-","B","B+","A-","A","A+"}))))</f>
        <v/>
      </c>
      <c r="M667" s="99" t="str">
        <f>IF(COUNT($A667)=0,"",IF(K667="","--",IF(K667="3E","3E",LOOKUP(K667/M$2,{0,0.4,0.45,0.5,0.55,0.6,0.65,0.7,0.75,0.8,1},{0,2,2.25,2.5,2.75,3,3.25,3.5,3.75,4}))))</f>
        <v/>
      </c>
      <c r="N667" s="5" t="str">
        <f>IF(COUNT($A667)=0,"",IF($A667&lt;&gt;DR!$B669,"ERR",DR!AP669))</f>
        <v/>
      </c>
      <c r="O667" s="2" t="str">
        <f>IF(COUNT($A667)=0,"",IF(N667="3E","3E",IF(N667="","I",LOOKUP(N667/P$2,{0,0.4,0.45,0.5,0.55,0.6,0.65,0.7,0.75,0.8,1},{"F","D","C","C+","B-","B","B+","A-","A","A+"}))))</f>
        <v/>
      </c>
      <c r="P667" s="99" t="str">
        <f>IF(COUNT($A667)=0,"",IF(N667="","--",IF(N667="3E","3E",LOOKUP(N667/P$2,{0,0.4,0.45,0.5,0.55,0.6,0.65,0.7,0.75,0.8,1},{0,2,2.25,2.5,2.75,3,3.25,3.5,3.75,4}))))</f>
        <v/>
      </c>
      <c r="Q667" s="5" t="str">
        <f>IF(COUNT($A667)=0,"",IF($A667&lt;&gt;DR!$B669,"ERR",DR!AX669))</f>
        <v/>
      </c>
      <c r="R667" s="2" t="str">
        <f>IF(COUNT($A667)=0,"",IF(Q667="3E","3E",IF(Q667="","I",LOOKUP(Q667/S$2,{0,0.4,0.45,0.5,0.55,0.6,0.65,0.7,0.75,0.8,1},{"F","D","C","C+","B-","B","B+","A-","A","A+"}))))</f>
        <v/>
      </c>
      <c r="S667" s="99" t="str">
        <f>IF(COUNT($A667)=0,"",IF(Q667="","--",IF(Q667="3E","3E",LOOKUP(Q667/S$2,{0,0.4,0.45,0.5,0.55,0.6,0.65,0.7,0.75,0.8,1},{0,2,2.25,2.5,2.75,3,3.25,3.5,3.75,4}))))</f>
        <v/>
      </c>
      <c r="T667" s="5" t="str">
        <f>IF(OR(COUNT($A667)=0,DR!BZ669=""),"",IF($A667&lt;&gt;DR!$B669,"ERR",DR!BZ669))</f>
        <v/>
      </c>
      <c r="U667" s="2" t="str">
        <f>IF(COUNT($A667)=0,"",IF(T667="3E","3E",IF(T667="","I",LOOKUP(T667/V$2,{0,0.4,0.45,0.5,0.55,0.6,0.65,0.7,0.75,0.8,1},{"F","D","C","C+","B-","B","B+","A-","A","A+"}))))</f>
        <v/>
      </c>
      <c r="V667" s="99" t="str">
        <f>IF(COUNT($A667)=0,"",IF(T667="","--",IF(T667="3E","3E",LOOKUP(T667/V$2,{0,0.4,0.45,0.5,0.55,0.6,0.65,0.7,0.75,0.8,1},{0,2,2.25,2.5,2.75,3,3.25,3.5,3.75,4}))))</f>
        <v/>
      </c>
      <c r="W667" s="5" t="str">
        <f>IF(COUNT($A667)=0,"",IF($A667&lt;&gt;DR!$B669,"ERR",IF(DR!$A669="IM",DR!CL669,DR!CK669)))</f>
        <v/>
      </c>
      <c r="X667" s="2" t="str">
        <f>IF(COUNT($A667)=0,"",IF(W667="3E","3E",IF(W667="","I",LOOKUP(W667/Y$2,{0,0.4,0.45,0.5,0.55,0.6,0.65,0.7,0.75,0.8,1},{"F","D","C","C+","B-","B","B+","A-","A","A+"}))))</f>
        <v/>
      </c>
      <c r="Y667" s="99" t="str">
        <f>IF(COUNT($A667)=0,"",IF(W667="","--",IF(W667="3E","3E",LOOKUP(W667/Y$2,{0,0.4,0.45,0.5,0.55,0.6,0.65,0.7,0.75,0.8,1},{0,2,2.25,2.5,2.75,3,3.25,3.5,3.75,4}))))</f>
        <v/>
      </c>
      <c r="Z667" s="5" t="str">
        <f>IF(COUNT($A667)=0,"",IF($A667&lt;&gt;DR!$B669,"ERR",DR!BF669))</f>
        <v/>
      </c>
      <c r="AA667" s="2" t="str">
        <f>IF(COUNT($A667)=0,"",IF(Z667="3E","3E",IF(Z667="","I",LOOKUP(Z667/AB$2,{0,0.4,0.45,0.5,0.55,0.6,0.65,0.7,0.75,0.8,1},{"F","D","C","C+","B-","B","B+","A-","A","A+"}))))</f>
        <v/>
      </c>
      <c r="AB667" s="99" t="str">
        <f>IF(COUNT($A667)=0,"",IF(Z667="","--",IF(Z667="3E","3E",LOOKUP(Z667/AB$2,{0,0.4,0.45,0.5,0.55,0.6,0.65,0.7,0.75,0.8,1},{0,2,2.25,2.5,2.75,3,3.25,3.5,3.75,4}))))</f>
        <v/>
      </c>
      <c r="AC667" s="5" t="str">
        <f>IF(COUNT($A667)=0,"",IF($A667&lt;&gt;DR!$B669,"ERR",DR!BG669))</f>
        <v/>
      </c>
      <c r="AD667" s="2" t="str">
        <f>IF(COUNT($A667)=0,"",IF(AC667="3E","3E",IF(AC667="","I",LOOKUP(AC667/AE$2,{0,0.4,0.45,0.5,0.55,0.6,0.65,0.7,0.75,0.8,1},{"F","D","C","C+","B-","B","B+","A-","A","A+"}))))</f>
        <v/>
      </c>
      <c r="AE667" s="99" t="str">
        <f>IF(COUNT($A667)=0,"",IF(AC667="","--",IF(AC667="3E","3E",LOOKUP(AC667/AE$2,{0,0.4,0.45,0.5,0.55,0.6,0.65,0.7,0.75,0.8,1},{0,2,2.25,2.5,2.75,3,3.25,3.5,3.75,4}))))</f>
        <v/>
      </c>
      <c r="AF667" s="5" t="str">
        <f>IF(COUNT($A667)=0,"",IF($A667&lt;&gt;DR!$B669,"ERR",DR!BQ669))</f>
        <v/>
      </c>
      <c r="AG667" s="2" t="str">
        <f>IF(COUNT($A667)=0,"",IF(AF667="3E","3E",IF(AF667="","I",LOOKUP(AF667/AH$2,{0,0.4,0.45,0.5,0.55,0.6,0.65,0.7,0.75,0.8,1},{"F","D","C","C+","B-","B","B+","A-","A","A+"}))))</f>
        <v/>
      </c>
      <c r="AH667" s="99" t="str">
        <f>IF(COUNT($A667)=0,"",IF(AF667="","--",IF(AF667="3E","3E",LOOKUP(AF667/AH$2,{0,0.4,0.45,0.5,0.55,0.6,0.65,0.7,0.75,0.8,1},{0,2,2.25,2.5,2.75,3,3.25,3.5,3.75,4}))))</f>
        <v/>
      </c>
      <c r="AI667" s="5" t="str">
        <f>IF(COUNT($A667)=0,"",IF($A667&lt;&gt;DR!$B669,"ERR",DR!BY669))</f>
        <v/>
      </c>
      <c r="AJ667" s="2" t="str">
        <f>IF(COUNT($A667)=0,"",IF(AI667="3E","3E",IF(AI667="","I",LOOKUP(AI667/AK$2,{0,0.4,0.45,0.5,0.55,0.6,0.65,0.7,0.75,0.8,1},{"F","D","C","C+","B-","B","B+","A-","A","A+"}))))</f>
        <v/>
      </c>
      <c r="AK667" s="103" t="str">
        <f>IF(COUNT($A667)=0,"",IF(AI667="","--",IF(AI667="3E","3E",LOOKUP(AI667/AK$2,{0,0.4,0.45,0.5,0.55,0.6,0.65,0.7,0.75,0.8,1},{0,2,2.25,2.5,2.75,3,3.25,3.5,3.75,4}))))</f>
        <v/>
      </c>
      <c r="AL667" s="94" t="str">
        <f>IFERROR(IF(COUNT($A667)=0,"",IF(COUNT(W667)=0,"--",IF(COUNTIF(B667:AK667,"3E")&gt;0,"3E",SUM(IF(D667&gt;=2,D667*$D$3),IF(G667&gt;=2,G667*$G$3),IF(J667&gt;=2,J667*$J$3),IF(M667&gt;=2,M667*$M$3),IF(P667&gt;=2,P667*$P$3),IF(S667&gt;=2,S667*$S$3),IF(V667&gt;=2,V667*$V$3),IF(Y667&gt;=2,Y667*$Y$3),IF(AB667&gt;=2,AB667*$AB$3),IF(AE667&gt;=2,AE667*$AE$3),IF(AH667&gt;=2,AH667*$AH$3),IF(AK667&gt;=2,AK667*$AK$3))))),"")</f>
        <v/>
      </c>
      <c r="AM667" s="4" t="str">
        <f>IF(COUNT($A667)=0,"",IF(COUNT(W667)=0,"--",IF(COUNTIF(B667:Y667,"3E")&gt;0,"3E",TRUNC(SUM(IF(N(D667)&gt;=2,D$3*D667,0),IF(N(G667)&gt;=2,G$3*G667,0),IF(N(J667)&gt;=2,J$3*J667,0),IF(N(M667)&gt;=2,M$3*M667,0),IF(N(P667)&gt;=2,P$3*P667,0),IF(N(S667)&gt;=2,S$3*S667,0),IF(N(AB667)&gt;=2,AB$3*AB667,0),IF(N(AE667)&gt;=2,AE$3*AE667,0),IF(N(AH667)&gt;=2,AH$3*AH667,0),IF(N(V667)&gt;=2,V$3*V667,0),IF(N(Y667)&gt;=2,Y$3*Y667,0))/TCP,3))))</f>
        <v/>
      </c>
      <c r="AN667" s="2" t="str">
        <f>IFERROR(IF(COUNT($A667)=0,"",IF(COUNT(W667)=0,"--",IF(COUNTIF(B667:AK667,"3E")&gt;0,"3E",SUM(IF(D667&gt;=2,$D$3),IF(G667&gt;=2,$G$3),IF(J667&gt;=2,$J$3),IF(M667&gt;=2,$M$3),IF(P667&gt;=2,$P$3),IF(S667&gt;=2,$S$3),IF(V667&gt;=2,$V$3),IF(Y667&gt;=2,$Y$3),IF(AB667&gt;=2,$AB$3),IF(AE667&gt;=2,$AE$3),IF(AH667&gt;=2,$AH$3),IF(AK667&gt;=2,$AK$3))))),"")</f>
        <v/>
      </c>
      <c r="AO667" s="2" t="str">
        <f>IF(AM667="3E","3E",IF(COUNT($A667)=0,"",IF(COUNT(AK667)=0,"I",LOOKUP(AM667,{0,2,2.25,2.5,2.75,3,3.25,3.5,3.75,4},{"F","D","C","C+","B-","B","B+","A-","A","A+"}))))</f>
        <v/>
      </c>
      <c r="AP667" s="2" t="str">
        <f>IF(AM667="3E","3E",IF(OR(COUNT($A667)=0,COUNT(W667)=0),"",IF(AND(Y667&gt;=2,AM667&gt;=2,AN667&gt;=28),"PASS","FAIL")))</f>
        <v/>
      </c>
      <c r="AQ667" s="2" t="str">
        <f>IF(COUNT($A667)=0,"",IF(AP667="3E","3E",IF(AP667="PASS",CONCATENATE(IF(N(D667)&lt;2,"411F,",""),IF(N(G667)&lt;2,"412F,",""),IF(N(J667)&lt;2,"413F,",""),IF(N(M667)&lt;2,"421F,",""),IF(N(P667)&lt;2,"422F,",""),IF(N(S667)&lt;2,"423F,",""),IF(N(AB667)&lt;2,"431F,",""),IF(N(AE667)&lt;2,"432F,",""),IF(N(AH667)&lt;2,"433F,","")),"")))</f>
        <v/>
      </c>
      <c r="AR667" s="6" t="str">
        <f t="shared" si="11"/>
        <v/>
      </c>
    </row>
    <row r="668" spans="1:44" ht="18.95" customHeight="1" x14ac:dyDescent="0.25">
      <c r="A668" s="93" t="str">
        <f>IF(DR!$B670="","",DR!$B670)</f>
        <v/>
      </c>
      <c r="B668" s="5" t="str">
        <f>IF(COUNT($A668)=0,"",IF($A668&lt;&gt;DR!$B670,"ERR",DR!J670))</f>
        <v/>
      </c>
      <c r="C668" s="2" t="str">
        <f>IF(COUNT($A668)=0,"",IF(B668="3E","3E",IF(B668="","I",LOOKUP(B668/D$2,{0,0.4,0.45,0.5,0.55,0.6,0.65,0.7,0.75,0.8,1},{"F","D","C","C+","B-","B","B+","A-","A","A+"}))))</f>
        <v/>
      </c>
      <c r="D668" s="99" t="str">
        <f>IF(COUNT($A668)=0,"",IF(B668="","--",IF(B668="3E","3E",LOOKUP(B668/D$2,{0,0.4,0.45,0.5,0.55,0.6,0.65,0.7,0.75,0.8,1},{0,2,2.25,2.5,2.75,3,3.25,3.5,3.75,4}))))</f>
        <v/>
      </c>
      <c r="E668" s="5" t="str">
        <f>IF(COUNT($A668)=0,"",IF($A668&lt;&gt;DR!$B670,"ERR",DR!R670))</f>
        <v/>
      </c>
      <c r="F668" s="2" t="str">
        <f>IF(COUNT($A668)=0,"",IF(E668="3E","3E",IF(E668="","I",LOOKUP(E668/G$2,{0,0.4,0.45,0.5,0.55,0.6,0.65,0.7,0.75,0.8,1},{"F","D","C","C+","B-","B","B+","A-","A","A+"}))))</f>
        <v/>
      </c>
      <c r="G668" s="99" t="str">
        <f>IF(COUNT($A668)=0,"",IF(E668="","--",IF(E668="3E","3E",LOOKUP(E668/G$2,{0,0.4,0.45,0.5,0.55,0.6,0.65,0.7,0.75,0.8,1},{0,2,2.25,2.5,2.75,3,3.25,3.5,3.75,4}))))</f>
        <v/>
      </c>
      <c r="H668" s="5" t="str">
        <f>IF(COUNT($A668)=0,"",IF($A668&lt;&gt;DR!$B670,"ERR",DR!Z670))</f>
        <v/>
      </c>
      <c r="I668" s="2" t="str">
        <f>IF(COUNT($A668)=0,"",IF(H668="3E","3E",IF(H668="","I",LOOKUP(H668/J$2,{0,0.4,0.45,0.5,0.55,0.6,0.65,0.7,0.75,0.8,1},{"F","D","C","C+","B-","B","B+","A-","A","A+"}))))</f>
        <v/>
      </c>
      <c r="J668" s="99" t="str">
        <f>IF(COUNT($A668)=0,"",IF(H668="","--",IF(H668="3E","3E",LOOKUP(H668/J$2,{0,0.4,0.45,0.5,0.55,0.6,0.65,0.7,0.75,0.8,1},{0,2,2.25,2.5,2.75,3,3.25,3.5,3.75,4}))))</f>
        <v/>
      </c>
      <c r="K668" s="5" t="str">
        <f>IF(COUNT($A668)=0,"",IF($A668&lt;&gt;DR!$B670,"ERR",DR!AH670))</f>
        <v/>
      </c>
      <c r="L668" s="2" t="str">
        <f>IF(COUNT($A668)=0,"",IF(K668="3E","3E",IF(K668="","I",LOOKUP(K668/M$2,{0,0.4,0.45,0.5,0.55,0.6,0.65,0.7,0.75,0.8,1},{"F","D","C","C+","B-","B","B+","A-","A","A+"}))))</f>
        <v/>
      </c>
      <c r="M668" s="99" t="str">
        <f>IF(COUNT($A668)=0,"",IF(K668="","--",IF(K668="3E","3E",LOOKUP(K668/M$2,{0,0.4,0.45,0.5,0.55,0.6,0.65,0.7,0.75,0.8,1},{0,2,2.25,2.5,2.75,3,3.25,3.5,3.75,4}))))</f>
        <v/>
      </c>
      <c r="N668" s="5" t="str">
        <f>IF(COUNT($A668)=0,"",IF($A668&lt;&gt;DR!$B670,"ERR",DR!AP670))</f>
        <v/>
      </c>
      <c r="O668" s="2" t="str">
        <f>IF(COUNT($A668)=0,"",IF(N668="3E","3E",IF(N668="","I",LOOKUP(N668/P$2,{0,0.4,0.45,0.5,0.55,0.6,0.65,0.7,0.75,0.8,1},{"F","D","C","C+","B-","B","B+","A-","A","A+"}))))</f>
        <v/>
      </c>
      <c r="P668" s="99" t="str">
        <f>IF(COUNT($A668)=0,"",IF(N668="","--",IF(N668="3E","3E",LOOKUP(N668/P$2,{0,0.4,0.45,0.5,0.55,0.6,0.65,0.7,0.75,0.8,1},{0,2,2.25,2.5,2.75,3,3.25,3.5,3.75,4}))))</f>
        <v/>
      </c>
      <c r="Q668" s="5" t="str">
        <f>IF(COUNT($A668)=0,"",IF($A668&lt;&gt;DR!$B670,"ERR",DR!AX670))</f>
        <v/>
      </c>
      <c r="R668" s="2" t="str">
        <f>IF(COUNT($A668)=0,"",IF(Q668="3E","3E",IF(Q668="","I",LOOKUP(Q668/S$2,{0,0.4,0.45,0.5,0.55,0.6,0.65,0.7,0.75,0.8,1},{"F","D","C","C+","B-","B","B+","A-","A","A+"}))))</f>
        <v/>
      </c>
      <c r="S668" s="99" t="str">
        <f>IF(COUNT($A668)=0,"",IF(Q668="","--",IF(Q668="3E","3E",LOOKUP(Q668/S$2,{0,0.4,0.45,0.5,0.55,0.6,0.65,0.7,0.75,0.8,1},{0,2,2.25,2.5,2.75,3,3.25,3.5,3.75,4}))))</f>
        <v/>
      </c>
      <c r="T668" s="5" t="str">
        <f>IF(OR(COUNT($A668)=0,DR!BZ670=""),"",IF($A668&lt;&gt;DR!$B670,"ERR",DR!BZ670))</f>
        <v/>
      </c>
      <c r="U668" s="2" t="str">
        <f>IF(COUNT($A668)=0,"",IF(T668="3E","3E",IF(T668="","I",LOOKUP(T668/V$2,{0,0.4,0.45,0.5,0.55,0.6,0.65,0.7,0.75,0.8,1},{"F","D","C","C+","B-","B","B+","A-","A","A+"}))))</f>
        <v/>
      </c>
      <c r="V668" s="99" t="str">
        <f>IF(COUNT($A668)=0,"",IF(T668="","--",IF(T668="3E","3E",LOOKUP(T668/V$2,{0,0.4,0.45,0.5,0.55,0.6,0.65,0.7,0.75,0.8,1},{0,2,2.25,2.5,2.75,3,3.25,3.5,3.75,4}))))</f>
        <v/>
      </c>
      <c r="W668" s="5" t="str">
        <f>IF(COUNT($A668)=0,"",IF($A668&lt;&gt;DR!$B670,"ERR",IF(DR!$A670="IM",DR!CL670,DR!CK670)))</f>
        <v/>
      </c>
      <c r="X668" s="2" t="str">
        <f>IF(COUNT($A668)=0,"",IF(W668="3E","3E",IF(W668="","I",LOOKUP(W668/Y$2,{0,0.4,0.45,0.5,0.55,0.6,0.65,0.7,0.75,0.8,1},{"F","D","C","C+","B-","B","B+","A-","A","A+"}))))</f>
        <v/>
      </c>
      <c r="Y668" s="99" t="str">
        <f>IF(COUNT($A668)=0,"",IF(W668="","--",IF(W668="3E","3E",LOOKUP(W668/Y$2,{0,0.4,0.45,0.5,0.55,0.6,0.65,0.7,0.75,0.8,1},{0,2,2.25,2.5,2.75,3,3.25,3.5,3.75,4}))))</f>
        <v/>
      </c>
      <c r="Z668" s="5" t="str">
        <f>IF(COUNT($A668)=0,"",IF($A668&lt;&gt;DR!$B670,"ERR",DR!BF670))</f>
        <v/>
      </c>
      <c r="AA668" s="2" t="str">
        <f>IF(COUNT($A668)=0,"",IF(Z668="3E","3E",IF(Z668="","I",LOOKUP(Z668/AB$2,{0,0.4,0.45,0.5,0.55,0.6,0.65,0.7,0.75,0.8,1},{"F","D","C","C+","B-","B","B+","A-","A","A+"}))))</f>
        <v/>
      </c>
      <c r="AB668" s="99" t="str">
        <f>IF(COUNT($A668)=0,"",IF(Z668="","--",IF(Z668="3E","3E",LOOKUP(Z668/AB$2,{0,0.4,0.45,0.5,0.55,0.6,0.65,0.7,0.75,0.8,1},{0,2,2.25,2.5,2.75,3,3.25,3.5,3.75,4}))))</f>
        <v/>
      </c>
      <c r="AC668" s="5" t="str">
        <f>IF(COUNT($A668)=0,"",IF($A668&lt;&gt;DR!$B670,"ERR",DR!BG670))</f>
        <v/>
      </c>
      <c r="AD668" s="2" t="str">
        <f>IF(COUNT($A668)=0,"",IF(AC668="3E","3E",IF(AC668="","I",LOOKUP(AC668/AE$2,{0,0.4,0.45,0.5,0.55,0.6,0.65,0.7,0.75,0.8,1},{"F","D","C","C+","B-","B","B+","A-","A","A+"}))))</f>
        <v/>
      </c>
      <c r="AE668" s="99" t="str">
        <f>IF(COUNT($A668)=0,"",IF(AC668="","--",IF(AC668="3E","3E",LOOKUP(AC668/AE$2,{0,0.4,0.45,0.5,0.55,0.6,0.65,0.7,0.75,0.8,1},{0,2,2.25,2.5,2.75,3,3.25,3.5,3.75,4}))))</f>
        <v/>
      </c>
      <c r="AF668" s="5" t="str">
        <f>IF(COUNT($A668)=0,"",IF($A668&lt;&gt;DR!$B670,"ERR",DR!BQ670))</f>
        <v/>
      </c>
      <c r="AG668" s="2" t="str">
        <f>IF(COUNT($A668)=0,"",IF(AF668="3E","3E",IF(AF668="","I",LOOKUP(AF668/AH$2,{0,0.4,0.45,0.5,0.55,0.6,0.65,0.7,0.75,0.8,1},{"F","D","C","C+","B-","B","B+","A-","A","A+"}))))</f>
        <v/>
      </c>
      <c r="AH668" s="99" t="str">
        <f>IF(COUNT($A668)=0,"",IF(AF668="","--",IF(AF668="3E","3E",LOOKUP(AF668/AH$2,{0,0.4,0.45,0.5,0.55,0.6,0.65,0.7,0.75,0.8,1},{0,2,2.25,2.5,2.75,3,3.25,3.5,3.75,4}))))</f>
        <v/>
      </c>
      <c r="AI668" s="5" t="str">
        <f>IF(COUNT($A668)=0,"",IF($A668&lt;&gt;DR!$B670,"ERR",DR!BY670))</f>
        <v/>
      </c>
      <c r="AJ668" s="2" t="str">
        <f>IF(COUNT($A668)=0,"",IF(AI668="3E","3E",IF(AI668="","I",LOOKUP(AI668/AK$2,{0,0.4,0.45,0.5,0.55,0.6,0.65,0.7,0.75,0.8,1},{"F","D","C","C+","B-","B","B+","A-","A","A+"}))))</f>
        <v/>
      </c>
      <c r="AK668" s="103" t="str">
        <f>IF(COUNT($A668)=0,"",IF(AI668="","--",IF(AI668="3E","3E",LOOKUP(AI668/AK$2,{0,0.4,0.45,0.5,0.55,0.6,0.65,0.7,0.75,0.8,1},{0,2,2.25,2.5,2.75,3,3.25,3.5,3.75,4}))))</f>
        <v/>
      </c>
      <c r="AL668" s="94" t="str">
        <f>IFERROR(IF(COUNT($A668)=0,"",IF(COUNT(W668)=0,"--",IF(COUNTIF(B668:AK668,"3E")&gt;0,"3E",SUM(IF(D668&gt;=2,D668*$D$3),IF(G668&gt;=2,G668*$G$3),IF(J668&gt;=2,J668*$J$3),IF(M668&gt;=2,M668*$M$3),IF(P668&gt;=2,P668*$P$3),IF(S668&gt;=2,S668*$S$3),IF(V668&gt;=2,V668*$V$3),IF(Y668&gt;=2,Y668*$Y$3),IF(AB668&gt;=2,AB668*$AB$3),IF(AE668&gt;=2,AE668*$AE$3),IF(AH668&gt;=2,AH668*$AH$3),IF(AK668&gt;=2,AK668*$AK$3))))),"")</f>
        <v/>
      </c>
      <c r="AM668" s="4" t="str">
        <f>IF(COUNT($A668)=0,"",IF(COUNT(W668)=0,"--",IF(COUNTIF(B668:Y668,"3E")&gt;0,"3E",TRUNC(SUM(IF(N(D668)&gt;=2,D$3*D668,0),IF(N(G668)&gt;=2,G$3*G668,0),IF(N(J668)&gt;=2,J$3*J668,0),IF(N(M668)&gt;=2,M$3*M668,0),IF(N(P668)&gt;=2,P$3*P668,0),IF(N(S668)&gt;=2,S$3*S668,0),IF(N(AB668)&gt;=2,AB$3*AB668,0),IF(N(AE668)&gt;=2,AE$3*AE668,0),IF(N(AH668)&gt;=2,AH$3*AH668,0),IF(N(V668)&gt;=2,V$3*V668,0),IF(N(Y668)&gt;=2,Y$3*Y668,0))/TCP,3))))</f>
        <v/>
      </c>
      <c r="AN668" s="2" t="str">
        <f>IFERROR(IF(COUNT($A668)=0,"",IF(COUNT(W668)=0,"--",IF(COUNTIF(B668:AK668,"3E")&gt;0,"3E",SUM(IF(D668&gt;=2,$D$3),IF(G668&gt;=2,$G$3),IF(J668&gt;=2,$J$3),IF(M668&gt;=2,$M$3),IF(P668&gt;=2,$P$3),IF(S668&gt;=2,$S$3),IF(V668&gt;=2,$V$3),IF(Y668&gt;=2,$Y$3),IF(AB668&gt;=2,$AB$3),IF(AE668&gt;=2,$AE$3),IF(AH668&gt;=2,$AH$3),IF(AK668&gt;=2,$AK$3))))),"")</f>
        <v/>
      </c>
      <c r="AO668" s="2" t="str">
        <f>IF(AM668="3E","3E",IF(COUNT($A668)=0,"",IF(COUNT(AK668)=0,"I",LOOKUP(AM668,{0,2,2.25,2.5,2.75,3,3.25,3.5,3.75,4},{"F","D","C","C+","B-","B","B+","A-","A","A+"}))))</f>
        <v/>
      </c>
      <c r="AP668" s="2" t="str">
        <f>IF(AM668="3E","3E",IF(OR(COUNT($A668)=0,COUNT(W668)=0),"",IF(AND(Y668&gt;=2,AM668&gt;=2,AN668&gt;=28),"PASS","FAIL")))</f>
        <v/>
      </c>
      <c r="AQ668" s="2" t="str">
        <f>IF(COUNT($A668)=0,"",IF(AP668="3E","3E",IF(AP668="PASS",CONCATENATE(IF(N(D668)&lt;2,"411F,",""),IF(N(G668)&lt;2,"412F,",""),IF(N(J668)&lt;2,"413F,",""),IF(N(M668)&lt;2,"421F,",""),IF(N(P668)&lt;2,"422F,",""),IF(N(S668)&lt;2,"423F,",""),IF(N(AB668)&lt;2,"431F,",""),IF(N(AE668)&lt;2,"432F,",""),IF(N(AH668)&lt;2,"433F,","")),"")))</f>
        <v/>
      </c>
      <c r="AR668" s="6" t="str">
        <f t="shared" si="11"/>
        <v/>
      </c>
    </row>
    <row r="669" spans="1:44" ht="18.95" customHeight="1" x14ac:dyDescent="0.25">
      <c r="A669" s="93" t="str">
        <f>IF(DR!$B671="","",DR!$B671)</f>
        <v/>
      </c>
      <c r="B669" s="5" t="str">
        <f>IF(COUNT($A669)=0,"",IF($A669&lt;&gt;DR!$B671,"ERR",DR!J671))</f>
        <v/>
      </c>
      <c r="C669" s="2" t="str">
        <f>IF(COUNT($A669)=0,"",IF(B669="3E","3E",IF(B669="","I",LOOKUP(B669/D$2,{0,0.4,0.45,0.5,0.55,0.6,0.65,0.7,0.75,0.8,1},{"F","D","C","C+","B-","B","B+","A-","A","A+"}))))</f>
        <v/>
      </c>
      <c r="D669" s="99" t="str">
        <f>IF(COUNT($A669)=0,"",IF(B669="","--",IF(B669="3E","3E",LOOKUP(B669/D$2,{0,0.4,0.45,0.5,0.55,0.6,0.65,0.7,0.75,0.8,1},{0,2,2.25,2.5,2.75,3,3.25,3.5,3.75,4}))))</f>
        <v/>
      </c>
      <c r="E669" s="5" t="str">
        <f>IF(COUNT($A669)=0,"",IF($A669&lt;&gt;DR!$B671,"ERR",DR!R671))</f>
        <v/>
      </c>
      <c r="F669" s="2" t="str">
        <f>IF(COUNT($A669)=0,"",IF(E669="3E","3E",IF(E669="","I",LOOKUP(E669/G$2,{0,0.4,0.45,0.5,0.55,0.6,0.65,0.7,0.75,0.8,1},{"F","D","C","C+","B-","B","B+","A-","A","A+"}))))</f>
        <v/>
      </c>
      <c r="G669" s="99" t="str">
        <f>IF(COUNT($A669)=0,"",IF(E669="","--",IF(E669="3E","3E",LOOKUP(E669/G$2,{0,0.4,0.45,0.5,0.55,0.6,0.65,0.7,0.75,0.8,1},{0,2,2.25,2.5,2.75,3,3.25,3.5,3.75,4}))))</f>
        <v/>
      </c>
      <c r="H669" s="5" t="str">
        <f>IF(COUNT($A669)=0,"",IF($A669&lt;&gt;DR!$B671,"ERR",DR!Z671))</f>
        <v/>
      </c>
      <c r="I669" s="2" t="str">
        <f>IF(COUNT($A669)=0,"",IF(H669="3E","3E",IF(H669="","I",LOOKUP(H669/J$2,{0,0.4,0.45,0.5,0.55,0.6,0.65,0.7,0.75,0.8,1},{"F","D","C","C+","B-","B","B+","A-","A","A+"}))))</f>
        <v/>
      </c>
      <c r="J669" s="99" t="str">
        <f>IF(COUNT($A669)=0,"",IF(H669="","--",IF(H669="3E","3E",LOOKUP(H669/J$2,{0,0.4,0.45,0.5,0.55,0.6,0.65,0.7,0.75,0.8,1},{0,2,2.25,2.5,2.75,3,3.25,3.5,3.75,4}))))</f>
        <v/>
      </c>
      <c r="K669" s="5" t="str">
        <f>IF(COUNT($A669)=0,"",IF($A669&lt;&gt;DR!$B671,"ERR",DR!AH671))</f>
        <v/>
      </c>
      <c r="L669" s="2" t="str">
        <f>IF(COUNT($A669)=0,"",IF(K669="3E","3E",IF(K669="","I",LOOKUP(K669/M$2,{0,0.4,0.45,0.5,0.55,0.6,0.65,0.7,0.75,0.8,1},{"F","D","C","C+","B-","B","B+","A-","A","A+"}))))</f>
        <v/>
      </c>
      <c r="M669" s="99" t="str">
        <f>IF(COUNT($A669)=0,"",IF(K669="","--",IF(K669="3E","3E",LOOKUP(K669/M$2,{0,0.4,0.45,0.5,0.55,0.6,0.65,0.7,0.75,0.8,1},{0,2,2.25,2.5,2.75,3,3.25,3.5,3.75,4}))))</f>
        <v/>
      </c>
      <c r="N669" s="5" t="str">
        <f>IF(COUNT($A669)=0,"",IF($A669&lt;&gt;DR!$B671,"ERR",DR!AP671))</f>
        <v/>
      </c>
      <c r="O669" s="2" t="str">
        <f>IF(COUNT($A669)=0,"",IF(N669="3E","3E",IF(N669="","I",LOOKUP(N669/P$2,{0,0.4,0.45,0.5,0.55,0.6,0.65,0.7,0.75,0.8,1},{"F","D","C","C+","B-","B","B+","A-","A","A+"}))))</f>
        <v/>
      </c>
      <c r="P669" s="99" t="str">
        <f>IF(COUNT($A669)=0,"",IF(N669="","--",IF(N669="3E","3E",LOOKUP(N669/P$2,{0,0.4,0.45,0.5,0.55,0.6,0.65,0.7,0.75,0.8,1},{0,2,2.25,2.5,2.75,3,3.25,3.5,3.75,4}))))</f>
        <v/>
      </c>
      <c r="Q669" s="5" t="str">
        <f>IF(COUNT($A669)=0,"",IF($A669&lt;&gt;DR!$B671,"ERR",DR!AX671))</f>
        <v/>
      </c>
      <c r="R669" s="2" t="str">
        <f>IF(COUNT($A669)=0,"",IF(Q669="3E","3E",IF(Q669="","I",LOOKUP(Q669/S$2,{0,0.4,0.45,0.5,0.55,0.6,0.65,0.7,0.75,0.8,1},{"F","D","C","C+","B-","B","B+","A-","A","A+"}))))</f>
        <v/>
      </c>
      <c r="S669" s="99" t="str">
        <f>IF(COUNT($A669)=0,"",IF(Q669="","--",IF(Q669="3E","3E",LOOKUP(Q669/S$2,{0,0.4,0.45,0.5,0.55,0.6,0.65,0.7,0.75,0.8,1},{0,2,2.25,2.5,2.75,3,3.25,3.5,3.75,4}))))</f>
        <v/>
      </c>
      <c r="T669" s="5" t="str">
        <f>IF(OR(COUNT($A669)=0,DR!BZ671=""),"",IF($A669&lt;&gt;DR!$B671,"ERR",DR!BZ671))</f>
        <v/>
      </c>
      <c r="U669" s="2" t="str">
        <f>IF(COUNT($A669)=0,"",IF(T669="3E","3E",IF(T669="","I",LOOKUP(T669/V$2,{0,0.4,0.45,0.5,0.55,0.6,0.65,0.7,0.75,0.8,1},{"F","D","C","C+","B-","B","B+","A-","A","A+"}))))</f>
        <v/>
      </c>
      <c r="V669" s="99" t="str">
        <f>IF(COUNT($A669)=0,"",IF(T669="","--",IF(T669="3E","3E",LOOKUP(T669/V$2,{0,0.4,0.45,0.5,0.55,0.6,0.65,0.7,0.75,0.8,1},{0,2,2.25,2.5,2.75,3,3.25,3.5,3.75,4}))))</f>
        <v/>
      </c>
      <c r="W669" s="5" t="str">
        <f>IF(COUNT($A669)=0,"",IF($A669&lt;&gt;DR!$B671,"ERR",IF(DR!$A671="IM",DR!CL671,DR!CK671)))</f>
        <v/>
      </c>
      <c r="X669" s="2" t="str">
        <f>IF(COUNT($A669)=0,"",IF(W669="3E","3E",IF(W669="","I",LOOKUP(W669/Y$2,{0,0.4,0.45,0.5,0.55,0.6,0.65,0.7,0.75,0.8,1},{"F","D","C","C+","B-","B","B+","A-","A","A+"}))))</f>
        <v/>
      </c>
      <c r="Y669" s="99" t="str">
        <f>IF(COUNT($A669)=0,"",IF(W669="","--",IF(W669="3E","3E",LOOKUP(W669/Y$2,{0,0.4,0.45,0.5,0.55,0.6,0.65,0.7,0.75,0.8,1},{0,2,2.25,2.5,2.75,3,3.25,3.5,3.75,4}))))</f>
        <v/>
      </c>
      <c r="Z669" s="5" t="str">
        <f>IF(COUNT($A669)=0,"",IF($A669&lt;&gt;DR!$B671,"ERR",DR!BF671))</f>
        <v/>
      </c>
      <c r="AA669" s="2" t="str">
        <f>IF(COUNT($A669)=0,"",IF(Z669="3E","3E",IF(Z669="","I",LOOKUP(Z669/AB$2,{0,0.4,0.45,0.5,0.55,0.6,0.65,0.7,0.75,0.8,1},{"F","D","C","C+","B-","B","B+","A-","A","A+"}))))</f>
        <v/>
      </c>
      <c r="AB669" s="99" t="str">
        <f>IF(COUNT($A669)=0,"",IF(Z669="","--",IF(Z669="3E","3E",LOOKUP(Z669/AB$2,{0,0.4,0.45,0.5,0.55,0.6,0.65,0.7,0.75,0.8,1},{0,2,2.25,2.5,2.75,3,3.25,3.5,3.75,4}))))</f>
        <v/>
      </c>
      <c r="AC669" s="5" t="str">
        <f>IF(COUNT($A669)=0,"",IF($A669&lt;&gt;DR!$B671,"ERR",DR!BG671))</f>
        <v/>
      </c>
      <c r="AD669" s="2" t="str">
        <f>IF(COUNT($A669)=0,"",IF(AC669="3E","3E",IF(AC669="","I",LOOKUP(AC669/AE$2,{0,0.4,0.45,0.5,0.55,0.6,0.65,0.7,0.75,0.8,1},{"F","D","C","C+","B-","B","B+","A-","A","A+"}))))</f>
        <v/>
      </c>
      <c r="AE669" s="99" t="str">
        <f>IF(COUNT($A669)=0,"",IF(AC669="","--",IF(AC669="3E","3E",LOOKUP(AC669/AE$2,{0,0.4,0.45,0.5,0.55,0.6,0.65,0.7,0.75,0.8,1},{0,2,2.25,2.5,2.75,3,3.25,3.5,3.75,4}))))</f>
        <v/>
      </c>
      <c r="AF669" s="5" t="str">
        <f>IF(COUNT($A669)=0,"",IF($A669&lt;&gt;DR!$B671,"ERR",DR!BQ671))</f>
        <v/>
      </c>
      <c r="AG669" s="2" t="str">
        <f>IF(COUNT($A669)=0,"",IF(AF669="3E","3E",IF(AF669="","I",LOOKUP(AF669/AH$2,{0,0.4,0.45,0.5,0.55,0.6,0.65,0.7,0.75,0.8,1},{"F","D","C","C+","B-","B","B+","A-","A","A+"}))))</f>
        <v/>
      </c>
      <c r="AH669" s="99" t="str">
        <f>IF(COUNT($A669)=0,"",IF(AF669="","--",IF(AF669="3E","3E",LOOKUP(AF669/AH$2,{0,0.4,0.45,0.5,0.55,0.6,0.65,0.7,0.75,0.8,1},{0,2,2.25,2.5,2.75,3,3.25,3.5,3.75,4}))))</f>
        <v/>
      </c>
      <c r="AI669" s="5" t="str">
        <f>IF(COUNT($A669)=0,"",IF($A669&lt;&gt;DR!$B671,"ERR",DR!BY671))</f>
        <v/>
      </c>
      <c r="AJ669" s="2" t="str">
        <f>IF(COUNT($A669)=0,"",IF(AI669="3E","3E",IF(AI669="","I",LOOKUP(AI669/AK$2,{0,0.4,0.45,0.5,0.55,0.6,0.65,0.7,0.75,0.8,1},{"F","D","C","C+","B-","B","B+","A-","A","A+"}))))</f>
        <v/>
      </c>
      <c r="AK669" s="103" t="str">
        <f>IF(COUNT($A669)=0,"",IF(AI669="","--",IF(AI669="3E","3E",LOOKUP(AI669/AK$2,{0,0.4,0.45,0.5,0.55,0.6,0.65,0.7,0.75,0.8,1},{0,2,2.25,2.5,2.75,3,3.25,3.5,3.75,4}))))</f>
        <v/>
      </c>
      <c r="AL669" s="94" t="str">
        <f>IFERROR(IF(COUNT($A669)=0,"",IF(COUNT(W669)=0,"--",IF(COUNTIF(B669:AK669,"3E")&gt;0,"3E",SUM(IF(D669&gt;=2,D669*$D$3),IF(G669&gt;=2,G669*$G$3),IF(J669&gt;=2,J669*$J$3),IF(M669&gt;=2,M669*$M$3),IF(P669&gt;=2,P669*$P$3),IF(S669&gt;=2,S669*$S$3),IF(V669&gt;=2,V669*$V$3),IF(Y669&gt;=2,Y669*$Y$3),IF(AB669&gt;=2,AB669*$AB$3),IF(AE669&gt;=2,AE669*$AE$3),IF(AH669&gt;=2,AH669*$AH$3),IF(AK669&gt;=2,AK669*$AK$3))))),"")</f>
        <v/>
      </c>
      <c r="AM669" s="4" t="str">
        <f>IF(COUNT($A669)=0,"",IF(COUNT(W669)=0,"--",IF(COUNTIF(B669:Y669,"3E")&gt;0,"3E",TRUNC(SUM(IF(N(D669)&gt;=2,D$3*D669,0),IF(N(G669)&gt;=2,G$3*G669,0),IF(N(J669)&gt;=2,J$3*J669,0),IF(N(M669)&gt;=2,M$3*M669,0),IF(N(P669)&gt;=2,P$3*P669,0),IF(N(S669)&gt;=2,S$3*S669,0),IF(N(AB669)&gt;=2,AB$3*AB669,0),IF(N(AE669)&gt;=2,AE$3*AE669,0),IF(N(AH669)&gt;=2,AH$3*AH669,0),IF(N(V669)&gt;=2,V$3*V669,0),IF(N(Y669)&gt;=2,Y$3*Y669,0))/TCP,3))))</f>
        <v/>
      </c>
      <c r="AN669" s="2" t="str">
        <f>IFERROR(IF(COUNT($A669)=0,"",IF(COUNT(W669)=0,"--",IF(COUNTIF(B669:AK669,"3E")&gt;0,"3E",SUM(IF(D669&gt;=2,$D$3),IF(G669&gt;=2,$G$3),IF(J669&gt;=2,$J$3),IF(M669&gt;=2,$M$3),IF(P669&gt;=2,$P$3),IF(S669&gt;=2,$S$3),IF(V669&gt;=2,$V$3),IF(Y669&gt;=2,$Y$3),IF(AB669&gt;=2,$AB$3),IF(AE669&gt;=2,$AE$3),IF(AH669&gt;=2,$AH$3),IF(AK669&gt;=2,$AK$3))))),"")</f>
        <v/>
      </c>
      <c r="AO669" s="2" t="str">
        <f>IF(AM669="3E","3E",IF(COUNT($A669)=0,"",IF(COUNT(AK669)=0,"I",LOOKUP(AM669,{0,2,2.25,2.5,2.75,3,3.25,3.5,3.75,4},{"F","D","C","C+","B-","B","B+","A-","A","A+"}))))</f>
        <v/>
      </c>
      <c r="AP669" s="2" t="str">
        <f>IF(AM669="3E","3E",IF(OR(COUNT($A669)=0,COUNT(W669)=0),"",IF(AND(Y669&gt;=2,AM669&gt;=2,AN669&gt;=28),"PASS","FAIL")))</f>
        <v/>
      </c>
      <c r="AQ669" s="2" t="str">
        <f>IF(COUNT($A669)=0,"",IF(AP669="3E","3E",IF(AP669="PASS",CONCATENATE(IF(N(D669)&lt;2,"411F,",""),IF(N(G669)&lt;2,"412F,",""),IF(N(J669)&lt;2,"413F,",""),IF(N(M669)&lt;2,"421F,",""),IF(N(P669)&lt;2,"422F,",""),IF(N(S669)&lt;2,"423F,",""),IF(N(AB669)&lt;2,"431F,",""),IF(N(AE669)&lt;2,"432F,",""),IF(N(AH669)&lt;2,"433F,","")),"")))</f>
        <v/>
      </c>
      <c r="AR669" s="6" t="str">
        <f t="shared" si="11"/>
        <v/>
      </c>
    </row>
    <row r="670" spans="1:44" ht="18.95" customHeight="1" x14ac:dyDescent="0.25">
      <c r="A670" s="93" t="str">
        <f>IF(DR!$B672="","",DR!$B672)</f>
        <v/>
      </c>
      <c r="B670" s="5" t="str">
        <f>IF(COUNT($A670)=0,"",IF($A670&lt;&gt;DR!$B672,"ERR",DR!J672))</f>
        <v/>
      </c>
      <c r="C670" s="2" t="str">
        <f>IF(COUNT($A670)=0,"",IF(B670="3E","3E",IF(B670="","I",LOOKUP(B670/D$2,{0,0.4,0.45,0.5,0.55,0.6,0.65,0.7,0.75,0.8,1},{"F","D","C","C+","B-","B","B+","A-","A","A+"}))))</f>
        <v/>
      </c>
      <c r="D670" s="99" t="str">
        <f>IF(COUNT($A670)=0,"",IF(B670="","--",IF(B670="3E","3E",LOOKUP(B670/D$2,{0,0.4,0.45,0.5,0.55,0.6,0.65,0.7,0.75,0.8,1},{0,2,2.25,2.5,2.75,3,3.25,3.5,3.75,4}))))</f>
        <v/>
      </c>
      <c r="E670" s="5" t="str">
        <f>IF(COUNT($A670)=0,"",IF($A670&lt;&gt;DR!$B672,"ERR",DR!R672))</f>
        <v/>
      </c>
      <c r="F670" s="2" t="str">
        <f>IF(COUNT($A670)=0,"",IF(E670="3E","3E",IF(E670="","I",LOOKUP(E670/G$2,{0,0.4,0.45,0.5,0.55,0.6,0.65,0.7,0.75,0.8,1},{"F","D","C","C+","B-","B","B+","A-","A","A+"}))))</f>
        <v/>
      </c>
      <c r="G670" s="99" t="str">
        <f>IF(COUNT($A670)=0,"",IF(E670="","--",IF(E670="3E","3E",LOOKUP(E670/G$2,{0,0.4,0.45,0.5,0.55,0.6,0.65,0.7,0.75,0.8,1},{0,2,2.25,2.5,2.75,3,3.25,3.5,3.75,4}))))</f>
        <v/>
      </c>
      <c r="H670" s="5" t="str">
        <f>IF(COUNT($A670)=0,"",IF($A670&lt;&gt;DR!$B672,"ERR",DR!Z672))</f>
        <v/>
      </c>
      <c r="I670" s="2" t="str">
        <f>IF(COUNT($A670)=0,"",IF(H670="3E","3E",IF(H670="","I",LOOKUP(H670/J$2,{0,0.4,0.45,0.5,0.55,0.6,0.65,0.7,0.75,0.8,1},{"F","D","C","C+","B-","B","B+","A-","A","A+"}))))</f>
        <v/>
      </c>
      <c r="J670" s="99" t="str">
        <f>IF(COUNT($A670)=0,"",IF(H670="","--",IF(H670="3E","3E",LOOKUP(H670/J$2,{0,0.4,0.45,0.5,0.55,0.6,0.65,0.7,0.75,0.8,1},{0,2,2.25,2.5,2.75,3,3.25,3.5,3.75,4}))))</f>
        <v/>
      </c>
      <c r="K670" s="5" t="str">
        <f>IF(COUNT($A670)=0,"",IF($A670&lt;&gt;DR!$B672,"ERR",DR!AH672))</f>
        <v/>
      </c>
      <c r="L670" s="2" t="str">
        <f>IF(COUNT($A670)=0,"",IF(K670="3E","3E",IF(K670="","I",LOOKUP(K670/M$2,{0,0.4,0.45,0.5,0.55,0.6,0.65,0.7,0.75,0.8,1},{"F","D","C","C+","B-","B","B+","A-","A","A+"}))))</f>
        <v/>
      </c>
      <c r="M670" s="99" t="str">
        <f>IF(COUNT($A670)=0,"",IF(K670="","--",IF(K670="3E","3E",LOOKUP(K670/M$2,{0,0.4,0.45,0.5,0.55,0.6,0.65,0.7,0.75,0.8,1},{0,2,2.25,2.5,2.75,3,3.25,3.5,3.75,4}))))</f>
        <v/>
      </c>
      <c r="N670" s="5" t="str">
        <f>IF(COUNT($A670)=0,"",IF($A670&lt;&gt;DR!$B672,"ERR",DR!AP672))</f>
        <v/>
      </c>
      <c r="O670" s="2" t="str">
        <f>IF(COUNT($A670)=0,"",IF(N670="3E","3E",IF(N670="","I",LOOKUP(N670/P$2,{0,0.4,0.45,0.5,0.55,0.6,0.65,0.7,0.75,0.8,1},{"F","D","C","C+","B-","B","B+","A-","A","A+"}))))</f>
        <v/>
      </c>
      <c r="P670" s="99" t="str">
        <f>IF(COUNT($A670)=0,"",IF(N670="","--",IF(N670="3E","3E",LOOKUP(N670/P$2,{0,0.4,0.45,0.5,0.55,0.6,0.65,0.7,0.75,0.8,1},{0,2,2.25,2.5,2.75,3,3.25,3.5,3.75,4}))))</f>
        <v/>
      </c>
      <c r="Q670" s="5" t="str">
        <f>IF(COUNT($A670)=0,"",IF($A670&lt;&gt;DR!$B672,"ERR",DR!AX672))</f>
        <v/>
      </c>
      <c r="R670" s="2" t="str">
        <f>IF(COUNT($A670)=0,"",IF(Q670="3E","3E",IF(Q670="","I",LOOKUP(Q670/S$2,{0,0.4,0.45,0.5,0.55,0.6,0.65,0.7,0.75,0.8,1},{"F","D","C","C+","B-","B","B+","A-","A","A+"}))))</f>
        <v/>
      </c>
      <c r="S670" s="99" t="str">
        <f>IF(COUNT($A670)=0,"",IF(Q670="","--",IF(Q670="3E","3E",LOOKUP(Q670/S$2,{0,0.4,0.45,0.5,0.55,0.6,0.65,0.7,0.75,0.8,1},{0,2,2.25,2.5,2.75,3,3.25,3.5,3.75,4}))))</f>
        <v/>
      </c>
      <c r="T670" s="5" t="str">
        <f>IF(OR(COUNT($A670)=0,DR!BZ672=""),"",IF($A670&lt;&gt;DR!$B672,"ERR",DR!BZ672))</f>
        <v/>
      </c>
      <c r="U670" s="2" t="str">
        <f>IF(COUNT($A670)=0,"",IF(T670="3E","3E",IF(T670="","I",LOOKUP(T670/V$2,{0,0.4,0.45,0.5,0.55,0.6,0.65,0.7,0.75,0.8,1},{"F","D","C","C+","B-","B","B+","A-","A","A+"}))))</f>
        <v/>
      </c>
      <c r="V670" s="99" t="str">
        <f>IF(COUNT($A670)=0,"",IF(T670="","--",IF(T670="3E","3E",LOOKUP(T670/V$2,{0,0.4,0.45,0.5,0.55,0.6,0.65,0.7,0.75,0.8,1},{0,2,2.25,2.5,2.75,3,3.25,3.5,3.75,4}))))</f>
        <v/>
      </c>
      <c r="W670" s="5" t="str">
        <f>IF(COUNT($A670)=0,"",IF($A670&lt;&gt;DR!$B672,"ERR",IF(DR!$A672="IM",DR!CL672,DR!CK672)))</f>
        <v/>
      </c>
      <c r="X670" s="2" t="str">
        <f>IF(COUNT($A670)=0,"",IF(W670="3E","3E",IF(W670="","I",LOOKUP(W670/Y$2,{0,0.4,0.45,0.5,0.55,0.6,0.65,0.7,0.75,0.8,1},{"F","D","C","C+","B-","B","B+","A-","A","A+"}))))</f>
        <v/>
      </c>
      <c r="Y670" s="99" t="str">
        <f>IF(COUNT($A670)=0,"",IF(W670="","--",IF(W670="3E","3E",LOOKUP(W670/Y$2,{0,0.4,0.45,0.5,0.55,0.6,0.65,0.7,0.75,0.8,1},{0,2,2.25,2.5,2.75,3,3.25,3.5,3.75,4}))))</f>
        <v/>
      </c>
      <c r="Z670" s="5" t="str">
        <f>IF(COUNT($A670)=0,"",IF($A670&lt;&gt;DR!$B672,"ERR",DR!BF672))</f>
        <v/>
      </c>
      <c r="AA670" s="2" t="str">
        <f>IF(COUNT($A670)=0,"",IF(Z670="3E","3E",IF(Z670="","I",LOOKUP(Z670/AB$2,{0,0.4,0.45,0.5,0.55,0.6,0.65,0.7,0.75,0.8,1},{"F","D","C","C+","B-","B","B+","A-","A","A+"}))))</f>
        <v/>
      </c>
      <c r="AB670" s="99" t="str">
        <f>IF(COUNT($A670)=0,"",IF(Z670="","--",IF(Z670="3E","3E",LOOKUP(Z670/AB$2,{0,0.4,0.45,0.5,0.55,0.6,0.65,0.7,0.75,0.8,1},{0,2,2.25,2.5,2.75,3,3.25,3.5,3.75,4}))))</f>
        <v/>
      </c>
      <c r="AC670" s="5" t="str">
        <f>IF(COUNT($A670)=0,"",IF($A670&lt;&gt;DR!$B672,"ERR",DR!BG672))</f>
        <v/>
      </c>
      <c r="AD670" s="2" t="str">
        <f>IF(COUNT($A670)=0,"",IF(AC670="3E","3E",IF(AC670="","I",LOOKUP(AC670/AE$2,{0,0.4,0.45,0.5,0.55,0.6,0.65,0.7,0.75,0.8,1},{"F","D","C","C+","B-","B","B+","A-","A","A+"}))))</f>
        <v/>
      </c>
      <c r="AE670" s="99" t="str">
        <f>IF(COUNT($A670)=0,"",IF(AC670="","--",IF(AC670="3E","3E",LOOKUP(AC670/AE$2,{0,0.4,0.45,0.5,0.55,0.6,0.65,0.7,0.75,0.8,1},{0,2,2.25,2.5,2.75,3,3.25,3.5,3.75,4}))))</f>
        <v/>
      </c>
      <c r="AF670" s="5" t="str">
        <f>IF(COUNT($A670)=0,"",IF($A670&lt;&gt;DR!$B672,"ERR",DR!BQ672))</f>
        <v/>
      </c>
      <c r="AG670" s="2" t="str">
        <f>IF(COUNT($A670)=0,"",IF(AF670="3E","3E",IF(AF670="","I",LOOKUP(AF670/AH$2,{0,0.4,0.45,0.5,0.55,0.6,0.65,0.7,0.75,0.8,1},{"F","D","C","C+","B-","B","B+","A-","A","A+"}))))</f>
        <v/>
      </c>
      <c r="AH670" s="99" t="str">
        <f>IF(COUNT($A670)=0,"",IF(AF670="","--",IF(AF670="3E","3E",LOOKUP(AF670/AH$2,{0,0.4,0.45,0.5,0.55,0.6,0.65,0.7,0.75,0.8,1},{0,2,2.25,2.5,2.75,3,3.25,3.5,3.75,4}))))</f>
        <v/>
      </c>
      <c r="AI670" s="5" t="str">
        <f>IF(COUNT($A670)=0,"",IF($A670&lt;&gt;DR!$B672,"ERR",DR!BY672))</f>
        <v/>
      </c>
      <c r="AJ670" s="2" t="str">
        <f>IF(COUNT($A670)=0,"",IF(AI670="3E","3E",IF(AI670="","I",LOOKUP(AI670/AK$2,{0,0.4,0.45,0.5,0.55,0.6,0.65,0.7,0.75,0.8,1},{"F","D","C","C+","B-","B","B+","A-","A","A+"}))))</f>
        <v/>
      </c>
      <c r="AK670" s="103" t="str">
        <f>IF(COUNT($A670)=0,"",IF(AI670="","--",IF(AI670="3E","3E",LOOKUP(AI670/AK$2,{0,0.4,0.45,0.5,0.55,0.6,0.65,0.7,0.75,0.8,1},{0,2,2.25,2.5,2.75,3,3.25,3.5,3.75,4}))))</f>
        <v/>
      </c>
      <c r="AL670" s="94" t="str">
        <f>IFERROR(IF(COUNT($A670)=0,"",IF(COUNT(W670)=0,"--",IF(COUNTIF(B670:AK670,"3E")&gt;0,"3E",SUM(IF(D670&gt;=2,D670*$D$3),IF(G670&gt;=2,G670*$G$3),IF(J670&gt;=2,J670*$J$3),IF(M670&gt;=2,M670*$M$3),IF(P670&gt;=2,P670*$P$3),IF(S670&gt;=2,S670*$S$3),IF(V670&gt;=2,V670*$V$3),IF(Y670&gt;=2,Y670*$Y$3),IF(AB670&gt;=2,AB670*$AB$3),IF(AE670&gt;=2,AE670*$AE$3),IF(AH670&gt;=2,AH670*$AH$3),IF(AK670&gt;=2,AK670*$AK$3))))),"")</f>
        <v/>
      </c>
      <c r="AM670" s="4" t="str">
        <f>IF(COUNT($A670)=0,"",IF(COUNT(W670)=0,"--",IF(COUNTIF(B670:Y670,"3E")&gt;0,"3E",TRUNC(SUM(IF(N(D670)&gt;=2,D$3*D670,0),IF(N(G670)&gt;=2,G$3*G670,0),IF(N(J670)&gt;=2,J$3*J670,0),IF(N(M670)&gt;=2,M$3*M670,0),IF(N(P670)&gt;=2,P$3*P670,0),IF(N(S670)&gt;=2,S$3*S670,0),IF(N(AB670)&gt;=2,AB$3*AB670,0),IF(N(AE670)&gt;=2,AE$3*AE670,0),IF(N(AH670)&gt;=2,AH$3*AH670,0),IF(N(V670)&gt;=2,V$3*V670,0),IF(N(Y670)&gt;=2,Y$3*Y670,0))/TCP,3))))</f>
        <v/>
      </c>
      <c r="AN670" s="2" t="str">
        <f>IFERROR(IF(COUNT($A670)=0,"",IF(COUNT(W670)=0,"--",IF(COUNTIF(B670:AK670,"3E")&gt;0,"3E",SUM(IF(D670&gt;=2,$D$3),IF(G670&gt;=2,$G$3),IF(J670&gt;=2,$J$3),IF(M670&gt;=2,$M$3),IF(P670&gt;=2,$P$3),IF(S670&gt;=2,$S$3),IF(V670&gt;=2,$V$3),IF(Y670&gt;=2,$Y$3),IF(AB670&gt;=2,$AB$3),IF(AE670&gt;=2,$AE$3),IF(AH670&gt;=2,$AH$3),IF(AK670&gt;=2,$AK$3))))),"")</f>
        <v/>
      </c>
      <c r="AO670" s="2" t="str">
        <f>IF(AM670="3E","3E",IF(COUNT($A670)=0,"",IF(COUNT(AK670)=0,"I",LOOKUP(AM670,{0,2,2.25,2.5,2.75,3,3.25,3.5,3.75,4},{"F","D","C","C+","B-","B","B+","A-","A","A+"}))))</f>
        <v/>
      </c>
      <c r="AP670" s="2" t="str">
        <f>IF(AM670="3E","3E",IF(OR(COUNT($A670)=0,COUNT(W670)=0),"",IF(AND(Y670&gt;=2,AM670&gt;=2,AN670&gt;=28),"PASS","FAIL")))</f>
        <v/>
      </c>
      <c r="AQ670" s="2" t="str">
        <f>IF(COUNT($A670)=0,"",IF(AP670="3E","3E",IF(AP670="PASS",CONCATENATE(IF(N(D670)&lt;2,"411F,",""),IF(N(G670)&lt;2,"412F,",""),IF(N(J670)&lt;2,"413F,",""),IF(N(M670)&lt;2,"421F,",""),IF(N(P670)&lt;2,"422F,",""),IF(N(S670)&lt;2,"423F,",""),IF(N(AB670)&lt;2,"431F,",""),IF(N(AE670)&lt;2,"432F,",""),IF(N(AH670)&lt;2,"433F,","")),"")))</f>
        <v/>
      </c>
      <c r="AR670" s="6" t="str">
        <f t="shared" si="11"/>
        <v/>
      </c>
    </row>
    <row r="671" spans="1:44" ht="18.95" customHeight="1" x14ac:dyDescent="0.25">
      <c r="A671" s="93" t="str">
        <f>IF(DR!$B673="","",DR!$B673)</f>
        <v/>
      </c>
      <c r="B671" s="5" t="str">
        <f>IF(COUNT($A671)=0,"",IF($A671&lt;&gt;DR!$B673,"ERR",DR!J673))</f>
        <v/>
      </c>
      <c r="C671" s="2" t="str">
        <f>IF(COUNT($A671)=0,"",IF(B671="3E","3E",IF(B671="","I",LOOKUP(B671/D$2,{0,0.4,0.45,0.5,0.55,0.6,0.65,0.7,0.75,0.8,1},{"F","D","C","C+","B-","B","B+","A-","A","A+"}))))</f>
        <v/>
      </c>
      <c r="D671" s="99" t="str">
        <f>IF(COUNT($A671)=0,"",IF(B671="","--",IF(B671="3E","3E",LOOKUP(B671/D$2,{0,0.4,0.45,0.5,0.55,0.6,0.65,0.7,0.75,0.8,1},{0,2,2.25,2.5,2.75,3,3.25,3.5,3.75,4}))))</f>
        <v/>
      </c>
      <c r="E671" s="5" t="str">
        <f>IF(COUNT($A671)=0,"",IF($A671&lt;&gt;DR!$B673,"ERR",DR!R673))</f>
        <v/>
      </c>
      <c r="F671" s="2" t="str">
        <f>IF(COUNT($A671)=0,"",IF(E671="3E","3E",IF(E671="","I",LOOKUP(E671/G$2,{0,0.4,0.45,0.5,0.55,0.6,0.65,0.7,0.75,0.8,1},{"F","D","C","C+","B-","B","B+","A-","A","A+"}))))</f>
        <v/>
      </c>
      <c r="G671" s="99" t="str">
        <f>IF(COUNT($A671)=0,"",IF(E671="","--",IF(E671="3E","3E",LOOKUP(E671/G$2,{0,0.4,0.45,0.5,0.55,0.6,0.65,0.7,0.75,0.8,1},{0,2,2.25,2.5,2.75,3,3.25,3.5,3.75,4}))))</f>
        <v/>
      </c>
      <c r="H671" s="5" t="str">
        <f>IF(COUNT($A671)=0,"",IF($A671&lt;&gt;DR!$B673,"ERR",DR!Z673))</f>
        <v/>
      </c>
      <c r="I671" s="2" t="str">
        <f>IF(COUNT($A671)=0,"",IF(H671="3E","3E",IF(H671="","I",LOOKUP(H671/J$2,{0,0.4,0.45,0.5,0.55,0.6,0.65,0.7,0.75,0.8,1},{"F","D","C","C+","B-","B","B+","A-","A","A+"}))))</f>
        <v/>
      </c>
      <c r="J671" s="99" t="str">
        <f>IF(COUNT($A671)=0,"",IF(H671="","--",IF(H671="3E","3E",LOOKUP(H671/J$2,{0,0.4,0.45,0.5,0.55,0.6,0.65,0.7,0.75,0.8,1},{0,2,2.25,2.5,2.75,3,3.25,3.5,3.75,4}))))</f>
        <v/>
      </c>
      <c r="K671" s="5" t="str">
        <f>IF(COUNT($A671)=0,"",IF($A671&lt;&gt;DR!$B673,"ERR",DR!AH673))</f>
        <v/>
      </c>
      <c r="L671" s="2" t="str">
        <f>IF(COUNT($A671)=0,"",IF(K671="3E","3E",IF(K671="","I",LOOKUP(K671/M$2,{0,0.4,0.45,0.5,0.55,0.6,0.65,0.7,0.75,0.8,1},{"F","D","C","C+","B-","B","B+","A-","A","A+"}))))</f>
        <v/>
      </c>
      <c r="M671" s="99" t="str">
        <f>IF(COUNT($A671)=0,"",IF(K671="","--",IF(K671="3E","3E",LOOKUP(K671/M$2,{0,0.4,0.45,0.5,0.55,0.6,0.65,0.7,0.75,0.8,1},{0,2,2.25,2.5,2.75,3,3.25,3.5,3.75,4}))))</f>
        <v/>
      </c>
      <c r="N671" s="5" t="str">
        <f>IF(COUNT($A671)=0,"",IF($A671&lt;&gt;DR!$B673,"ERR",DR!AP673))</f>
        <v/>
      </c>
      <c r="O671" s="2" t="str">
        <f>IF(COUNT($A671)=0,"",IF(N671="3E","3E",IF(N671="","I",LOOKUP(N671/P$2,{0,0.4,0.45,0.5,0.55,0.6,0.65,0.7,0.75,0.8,1},{"F","D","C","C+","B-","B","B+","A-","A","A+"}))))</f>
        <v/>
      </c>
      <c r="P671" s="99" t="str">
        <f>IF(COUNT($A671)=0,"",IF(N671="","--",IF(N671="3E","3E",LOOKUP(N671/P$2,{0,0.4,0.45,0.5,0.55,0.6,0.65,0.7,0.75,0.8,1},{0,2,2.25,2.5,2.75,3,3.25,3.5,3.75,4}))))</f>
        <v/>
      </c>
      <c r="Q671" s="5" t="str">
        <f>IF(COUNT($A671)=0,"",IF($A671&lt;&gt;DR!$B673,"ERR",DR!AX673))</f>
        <v/>
      </c>
      <c r="R671" s="2" t="str">
        <f>IF(COUNT($A671)=0,"",IF(Q671="3E","3E",IF(Q671="","I",LOOKUP(Q671/S$2,{0,0.4,0.45,0.5,0.55,0.6,0.65,0.7,0.75,0.8,1},{"F","D","C","C+","B-","B","B+","A-","A","A+"}))))</f>
        <v/>
      </c>
      <c r="S671" s="99" t="str">
        <f>IF(COUNT($A671)=0,"",IF(Q671="","--",IF(Q671="3E","3E",LOOKUP(Q671/S$2,{0,0.4,0.45,0.5,0.55,0.6,0.65,0.7,0.75,0.8,1},{0,2,2.25,2.5,2.75,3,3.25,3.5,3.75,4}))))</f>
        <v/>
      </c>
      <c r="T671" s="5" t="str">
        <f>IF(OR(COUNT($A671)=0,DR!BZ673=""),"",IF($A671&lt;&gt;DR!$B673,"ERR",DR!BZ673))</f>
        <v/>
      </c>
      <c r="U671" s="2" t="str">
        <f>IF(COUNT($A671)=0,"",IF(T671="3E","3E",IF(T671="","I",LOOKUP(T671/V$2,{0,0.4,0.45,0.5,0.55,0.6,0.65,0.7,0.75,0.8,1},{"F","D","C","C+","B-","B","B+","A-","A","A+"}))))</f>
        <v/>
      </c>
      <c r="V671" s="99" t="str">
        <f>IF(COUNT($A671)=0,"",IF(T671="","--",IF(T671="3E","3E",LOOKUP(T671/V$2,{0,0.4,0.45,0.5,0.55,0.6,0.65,0.7,0.75,0.8,1},{0,2,2.25,2.5,2.75,3,3.25,3.5,3.75,4}))))</f>
        <v/>
      </c>
      <c r="W671" s="5" t="str">
        <f>IF(COUNT($A671)=0,"",IF($A671&lt;&gt;DR!$B673,"ERR",IF(DR!$A673="IM",DR!CL673,DR!CK673)))</f>
        <v/>
      </c>
      <c r="X671" s="2" t="str">
        <f>IF(COUNT($A671)=0,"",IF(W671="3E","3E",IF(W671="","I",LOOKUP(W671/Y$2,{0,0.4,0.45,0.5,0.55,0.6,0.65,0.7,0.75,0.8,1},{"F","D","C","C+","B-","B","B+","A-","A","A+"}))))</f>
        <v/>
      </c>
      <c r="Y671" s="99" t="str">
        <f>IF(COUNT($A671)=0,"",IF(W671="","--",IF(W671="3E","3E",LOOKUP(W671/Y$2,{0,0.4,0.45,0.5,0.55,0.6,0.65,0.7,0.75,0.8,1},{0,2,2.25,2.5,2.75,3,3.25,3.5,3.75,4}))))</f>
        <v/>
      </c>
      <c r="Z671" s="5" t="str">
        <f>IF(COUNT($A671)=0,"",IF($A671&lt;&gt;DR!$B673,"ERR",DR!BF673))</f>
        <v/>
      </c>
      <c r="AA671" s="2" t="str">
        <f>IF(COUNT($A671)=0,"",IF(Z671="3E","3E",IF(Z671="","I",LOOKUP(Z671/AB$2,{0,0.4,0.45,0.5,0.55,0.6,0.65,0.7,0.75,0.8,1},{"F","D","C","C+","B-","B","B+","A-","A","A+"}))))</f>
        <v/>
      </c>
      <c r="AB671" s="99" t="str">
        <f>IF(COUNT($A671)=0,"",IF(Z671="","--",IF(Z671="3E","3E",LOOKUP(Z671/AB$2,{0,0.4,0.45,0.5,0.55,0.6,0.65,0.7,0.75,0.8,1},{0,2,2.25,2.5,2.75,3,3.25,3.5,3.75,4}))))</f>
        <v/>
      </c>
      <c r="AC671" s="5" t="str">
        <f>IF(COUNT($A671)=0,"",IF($A671&lt;&gt;DR!$B673,"ERR",DR!BG673))</f>
        <v/>
      </c>
      <c r="AD671" s="2" t="str">
        <f>IF(COUNT($A671)=0,"",IF(AC671="3E","3E",IF(AC671="","I",LOOKUP(AC671/AE$2,{0,0.4,0.45,0.5,0.55,0.6,0.65,0.7,0.75,0.8,1},{"F","D","C","C+","B-","B","B+","A-","A","A+"}))))</f>
        <v/>
      </c>
      <c r="AE671" s="99" t="str">
        <f>IF(COUNT($A671)=0,"",IF(AC671="","--",IF(AC671="3E","3E",LOOKUP(AC671/AE$2,{0,0.4,0.45,0.5,0.55,0.6,0.65,0.7,0.75,0.8,1},{0,2,2.25,2.5,2.75,3,3.25,3.5,3.75,4}))))</f>
        <v/>
      </c>
      <c r="AF671" s="5" t="str">
        <f>IF(COUNT($A671)=0,"",IF($A671&lt;&gt;DR!$B673,"ERR",DR!BQ673))</f>
        <v/>
      </c>
      <c r="AG671" s="2" t="str">
        <f>IF(COUNT($A671)=0,"",IF(AF671="3E","3E",IF(AF671="","I",LOOKUP(AF671/AH$2,{0,0.4,0.45,0.5,0.55,0.6,0.65,0.7,0.75,0.8,1},{"F","D","C","C+","B-","B","B+","A-","A","A+"}))))</f>
        <v/>
      </c>
      <c r="AH671" s="99" t="str">
        <f>IF(COUNT($A671)=0,"",IF(AF671="","--",IF(AF671="3E","3E",LOOKUP(AF671/AH$2,{0,0.4,0.45,0.5,0.55,0.6,0.65,0.7,0.75,0.8,1},{0,2,2.25,2.5,2.75,3,3.25,3.5,3.75,4}))))</f>
        <v/>
      </c>
      <c r="AI671" s="5" t="str">
        <f>IF(COUNT($A671)=0,"",IF($A671&lt;&gt;DR!$B673,"ERR",DR!BY673))</f>
        <v/>
      </c>
      <c r="AJ671" s="2" t="str">
        <f>IF(COUNT($A671)=0,"",IF(AI671="3E","3E",IF(AI671="","I",LOOKUP(AI671/AK$2,{0,0.4,0.45,0.5,0.55,0.6,0.65,0.7,0.75,0.8,1},{"F","D","C","C+","B-","B","B+","A-","A","A+"}))))</f>
        <v/>
      </c>
      <c r="AK671" s="103" t="str">
        <f>IF(COUNT($A671)=0,"",IF(AI671="","--",IF(AI671="3E","3E",LOOKUP(AI671/AK$2,{0,0.4,0.45,0.5,0.55,0.6,0.65,0.7,0.75,0.8,1},{0,2,2.25,2.5,2.75,3,3.25,3.5,3.75,4}))))</f>
        <v/>
      </c>
      <c r="AL671" s="94" t="str">
        <f>IFERROR(IF(COUNT($A671)=0,"",IF(COUNT(W671)=0,"--",IF(COUNTIF(B671:AK671,"3E")&gt;0,"3E",SUM(IF(D671&gt;=2,D671*$D$3),IF(G671&gt;=2,G671*$G$3),IF(J671&gt;=2,J671*$J$3),IF(M671&gt;=2,M671*$M$3),IF(P671&gt;=2,P671*$P$3),IF(S671&gt;=2,S671*$S$3),IF(V671&gt;=2,V671*$V$3),IF(Y671&gt;=2,Y671*$Y$3),IF(AB671&gt;=2,AB671*$AB$3),IF(AE671&gt;=2,AE671*$AE$3),IF(AH671&gt;=2,AH671*$AH$3),IF(AK671&gt;=2,AK671*$AK$3))))),"")</f>
        <v/>
      </c>
      <c r="AM671" s="4" t="str">
        <f>IF(COUNT($A671)=0,"",IF(COUNT(W671)=0,"--",IF(COUNTIF(B671:Y671,"3E")&gt;0,"3E",TRUNC(SUM(IF(N(D671)&gt;=2,D$3*D671,0),IF(N(G671)&gt;=2,G$3*G671,0),IF(N(J671)&gt;=2,J$3*J671,0),IF(N(M671)&gt;=2,M$3*M671,0),IF(N(P671)&gt;=2,P$3*P671,0),IF(N(S671)&gt;=2,S$3*S671,0),IF(N(AB671)&gt;=2,AB$3*AB671,0),IF(N(AE671)&gt;=2,AE$3*AE671,0),IF(N(AH671)&gt;=2,AH$3*AH671,0),IF(N(V671)&gt;=2,V$3*V671,0),IF(N(Y671)&gt;=2,Y$3*Y671,0))/TCP,3))))</f>
        <v/>
      </c>
      <c r="AN671" s="2" t="str">
        <f>IFERROR(IF(COUNT($A671)=0,"",IF(COUNT(W671)=0,"--",IF(COUNTIF(B671:AK671,"3E")&gt;0,"3E",SUM(IF(D671&gt;=2,$D$3),IF(G671&gt;=2,$G$3),IF(J671&gt;=2,$J$3),IF(M671&gt;=2,$M$3),IF(P671&gt;=2,$P$3),IF(S671&gt;=2,$S$3),IF(V671&gt;=2,$V$3),IF(Y671&gt;=2,$Y$3),IF(AB671&gt;=2,$AB$3),IF(AE671&gt;=2,$AE$3),IF(AH671&gt;=2,$AH$3),IF(AK671&gt;=2,$AK$3))))),"")</f>
        <v/>
      </c>
      <c r="AO671" s="2" t="str">
        <f>IF(AM671="3E","3E",IF(COUNT($A671)=0,"",IF(COUNT(AK671)=0,"I",LOOKUP(AM671,{0,2,2.25,2.5,2.75,3,3.25,3.5,3.75,4},{"F","D","C","C+","B-","B","B+","A-","A","A+"}))))</f>
        <v/>
      </c>
      <c r="AP671" s="2" t="str">
        <f>IF(AM671="3E","3E",IF(OR(COUNT($A671)=0,COUNT(W671)=0),"",IF(AND(Y671&gt;=2,AM671&gt;=2,AN671&gt;=28),"PASS","FAIL")))</f>
        <v/>
      </c>
      <c r="AQ671" s="2" t="str">
        <f>IF(COUNT($A671)=0,"",IF(AP671="3E","3E",IF(AP671="PASS",CONCATENATE(IF(N(D671)&lt;2,"411F,",""),IF(N(G671)&lt;2,"412F,",""),IF(N(J671)&lt;2,"413F,",""),IF(N(M671)&lt;2,"421F,",""),IF(N(P671)&lt;2,"422F,",""),IF(N(S671)&lt;2,"423F,",""),IF(N(AB671)&lt;2,"431F,",""),IF(N(AE671)&lt;2,"432F,",""),IF(N(AH671)&lt;2,"433F,","")),"")))</f>
        <v/>
      </c>
      <c r="AR671" s="6" t="str">
        <f t="shared" si="11"/>
        <v/>
      </c>
    </row>
    <row r="672" spans="1:44" ht="18.95" customHeight="1" x14ac:dyDescent="0.25">
      <c r="A672" s="93" t="str">
        <f>IF(DR!$B674="","",DR!$B674)</f>
        <v/>
      </c>
      <c r="B672" s="5" t="str">
        <f>IF(COUNT($A672)=0,"",IF($A672&lt;&gt;DR!$B674,"ERR",DR!J674))</f>
        <v/>
      </c>
      <c r="C672" s="2" t="str">
        <f>IF(COUNT($A672)=0,"",IF(B672="3E","3E",IF(B672="","I",LOOKUP(B672/D$2,{0,0.4,0.45,0.5,0.55,0.6,0.65,0.7,0.75,0.8,1},{"F","D","C","C+","B-","B","B+","A-","A","A+"}))))</f>
        <v/>
      </c>
      <c r="D672" s="99" t="str">
        <f>IF(COUNT($A672)=0,"",IF(B672="","--",IF(B672="3E","3E",LOOKUP(B672/D$2,{0,0.4,0.45,0.5,0.55,0.6,0.65,0.7,0.75,0.8,1},{0,2,2.25,2.5,2.75,3,3.25,3.5,3.75,4}))))</f>
        <v/>
      </c>
      <c r="E672" s="5" t="str">
        <f>IF(COUNT($A672)=0,"",IF($A672&lt;&gt;DR!$B674,"ERR",DR!R674))</f>
        <v/>
      </c>
      <c r="F672" s="2" t="str">
        <f>IF(COUNT($A672)=0,"",IF(E672="3E","3E",IF(E672="","I",LOOKUP(E672/G$2,{0,0.4,0.45,0.5,0.55,0.6,0.65,0.7,0.75,0.8,1},{"F","D","C","C+","B-","B","B+","A-","A","A+"}))))</f>
        <v/>
      </c>
      <c r="G672" s="99" t="str">
        <f>IF(COUNT($A672)=0,"",IF(E672="","--",IF(E672="3E","3E",LOOKUP(E672/G$2,{0,0.4,0.45,0.5,0.55,0.6,0.65,0.7,0.75,0.8,1},{0,2,2.25,2.5,2.75,3,3.25,3.5,3.75,4}))))</f>
        <v/>
      </c>
      <c r="H672" s="5" t="str">
        <f>IF(COUNT($A672)=0,"",IF($A672&lt;&gt;DR!$B674,"ERR",DR!Z674))</f>
        <v/>
      </c>
      <c r="I672" s="2" t="str">
        <f>IF(COUNT($A672)=0,"",IF(H672="3E","3E",IF(H672="","I",LOOKUP(H672/J$2,{0,0.4,0.45,0.5,0.55,0.6,0.65,0.7,0.75,0.8,1},{"F","D","C","C+","B-","B","B+","A-","A","A+"}))))</f>
        <v/>
      </c>
      <c r="J672" s="99" t="str">
        <f>IF(COUNT($A672)=0,"",IF(H672="","--",IF(H672="3E","3E",LOOKUP(H672/J$2,{0,0.4,0.45,0.5,0.55,0.6,0.65,0.7,0.75,0.8,1},{0,2,2.25,2.5,2.75,3,3.25,3.5,3.75,4}))))</f>
        <v/>
      </c>
      <c r="K672" s="5" t="str">
        <f>IF(COUNT($A672)=0,"",IF($A672&lt;&gt;DR!$B674,"ERR",DR!AH674))</f>
        <v/>
      </c>
      <c r="L672" s="2" t="str">
        <f>IF(COUNT($A672)=0,"",IF(K672="3E","3E",IF(K672="","I",LOOKUP(K672/M$2,{0,0.4,0.45,0.5,0.55,0.6,0.65,0.7,0.75,0.8,1},{"F","D","C","C+","B-","B","B+","A-","A","A+"}))))</f>
        <v/>
      </c>
      <c r="M672" s="99" t="str">
        <f>IF(COUNT($A672)=0,"",IF(K672="","--",IF(K672="3E","3E",LOOKUP(K672/M$2,{0,0.4,0.45,0.5,0.55,0.6,0.65,0.7,0.75,0.8,1},{0,2,2.25,2.5,2.75,3,3.25,3.5,3.75,4}))))</f>
        <v/>
      </c>
      <c r="N672" s="5" t="str">
        <f>IF(COUNT($A672)=0,"",IF($A672&lt;&gt;DR!$B674,"ERR",DR!AP674))</f>
        <v/>
      </c>
      <c r="O672" s="2" t="str">
        <f>IF(COUNT($A672)=0,"",IF(N672="3E","3E",IF(N672="","I",LOOKUP(N672/P$2,{0,0.4,0.45,0.5,0.55,0.6,0.65,0.7,0.75,0.8,1},{"F","D","C","C+","B-","B","B+","A-","A","A+"}))))</f>
        <v/>
      </c>
      <c r="P672" s="99" t="str">
        <f>IF(COUNT($A672)=0,"",IF(N672="","--",IF(N672="3E","3E",LOOKUP(N672/P$2,{0,0.4,0.45,0.5,0.55,0.6,0.65,0.7,0.75,0.8,1},{0,2,2.25,2.5,2.75,3,3.25,3.5,3.75,4}))))</f>
        <v/>
      </c>
      <c r="Q672" s="5" t="str">
        <f>IF(COUNT($A672)=0,"",IF($A672&lt;&gt;DR!$B674,"ERR",DR!AX674))</f>
        <v/>
      </c>
      <c r="R672" s="2" t="str">
        <f>IF(COUNT($A672)=0,"",IF(Q672="3E","3E",IF(Q672="","I",LOOKUP(Q672/S$2,{0,0.4,0.45,0.5,0.55,0.6,0.65,0.7,0.75,0.8,1},{"F","D","C","C+","B-","B","B+","A-","A","A+"}))))</f>
        <v/>
      </c>
      <c r="S672" s="99" t="str">
        <f>IF(COUNT($A672)=0,"",IF(Q672="","--",IF(Q672="3E","3E",LOOKUP(Q672/S$2,{0,0.4,0.45,0.5,0.55,0.6,0.65,0.7,0.75,0.8,1},{0,2,2.25,2.5,2.75,3,3.25,3.5,3.75,4}))))</f>
        <v/>
      </c>
      <c r="T672" s="5" t="str">
        <f>IF(OR(COUNT($A672)=0,DR!BZ674=""),"",IF($A672&lt;&gt;DR!$B674,"ERR",DR!BZ674))</f>
        <v/>
      </c>
      <c r="U672" s="2" t="str">
        <f>IF(COUNT($A672)=0,"",IF(T672="3E","3E",IF(T672="","I",LOOKUP(T672/V$2,{0,0.4,0.45,0.5,0.55,0.6,0.65,0.7,0.75,0.8,1},{"F","D","C","C+","B-","B","B+","A-","A","A+"}))))</f>
        <v/>
      </c>
      <c r="V672" s="99" t="str">
        <f>IF(COUNT($A672)=0,"",IF(T672="","--",IF(T672="3E","3E",LOOKUP(T672/V$2,{0,0.4,0.45,0.5,0.55,0.6,0.65,0.7,0.75,0.8,1},{0,2,2.25,2.5,2.75,3,3.25,3.5,3.75,4}))))</f>
        <v/>
      </c>
      <c r="W672" s="5" t="str">
        <f>IF(COUNT($A672)=0,"",IF($A672&lt;&gt;DR!$B674,"ERR",IF(DR!$A674="IM",DR!CL674,DR!CK674)))</f>
        <v/>
      </c>
      <c r="X672" s="2" t="str">
        <f>IF(COUNT($A672)=0,"",IF(W672="3E","3E",IF(W672="","I",LOOKUP(W672/Y$2,{0,0.4,0.45,0.5,0.55,0.6,0.65,0.7,0.75,0.8,1},{"F","D","C","C+","B-","B","B+","A-","A","A+"}))))</f>
        <v/>
      </c>
      <c r="Y672" s="99" t="str">
        <f>IF(COUNT($A672)=0,"",IF(W672="","--",IF(W672="3E","3E",LOOKUP(W672/Y$2,{0,0.4,0.45,0.5,0.55,0.6,0.65,0.7,0.75,0.8,1},{0,2,2.25,2.5,2.75,3,3.25,3.5,3.75,4}))))</f>
        <v/>
      </c>
      <c r="Z672" s="5" t="str">
        <f>IF(COUNT($A672)=0,"",IF($A672&lt;&gt;DR!$B674,"ERR",DR!BF674))</f>
        <v/>
      </c>
      <c r="AA672" s="2" t="str">
        <f>IF(COUNT($A672)=0,"",IF(Z672="3E","3E",IF(Z672="","I",LOOKUP(Z672/AB$2,{0,0.4,0.45,0.5,0.55,0.6,0.65,0.7,0.75,0.8,1},{"F","D","C","C+","B-","B","B+","A-","A","A+"}))))</f>
        <v/>
      </c>
      <c r="AB672" s="99" t="str">
        <f>IF(COUNT($A672)=0,"",IF(Z672="","--",IF(Z672="3E","3E",LOOKUP(Z672/AB$2,{0,0.4,0.45,0.5,0.55,0.6,0.65,0.7,0.75,0.8,1},{0,2,2.25,2.5,2.75,3,3.25,3.5,3.75,4}))))</f>
        <v/>
      </c>
      <c r="AC672" s="5" t="str">
        <f>IF(COUNT($A672)=0,"",IF($A672&lt;&gt;DR!$B674,"ERR",DR!BG674))</f>
        <v/>
      </c>
      <c r="AD672" s="2" t="str">
        <f>IF(COUNT($A672)=0,"",IF(AC672="3E","3E",IF(AC672="","I",LOOKUP(AC672/AE$2,{0,0.4,0.45,0.5,0.55,0.6,0.65,0.7,0.75,0.8,1},{"F","D","C","C+","B-","B","B+","A-","A","A+"}))))</f>
        <v/>
      </c>
      <c r="AE672" s="99" t="str">
        <f>IF(COUNT($A672)=0,"",IF(AC672="","--",IF(AC672="3E","3E",LOOKUP(AC672/AE$2,{0,0.4,0.45,0.5,0.55,0.6,0.65,0.7,0.75,0.8,1},{0,2,2.25,2.5,2.75,3,3.25,3.5,3.75,4}))))</f>
        <v/>
      </c>
      <c r="AF672" s="5" t="str">
        <f>IF(COUNT($A672)=0,"",IF($A672&lt;&gt;DR!$B674,"ERR",DR!BQ674))</f>
        <v/>
      </c>
      <c r="AG672" s="2" t="str">
        <f>IF(COUNT($A672)=0,"",IF(AF672="3E","3E",IF(AF672="","I",LOOKUP(AF672/AH$2,{0,0.4,0.45,0.5,0.55,0.6,0.65,0.7,0.75,0.8,1},{"F","D","C","C+","B-","B","B+","A-","A","A+"}))))</f>
        <v/>
      </c>
      <c r="AH672" s="99" t="str">
        <f>IF(COUNT($A672)=0,"",IF(AF672="","--",IF(AF672="3E","3E",LOOKUP(AF672/AH$2,{0,0.4,0.45,0.5,0.55,0.6,0.65,0.7,0.75,0.8,1},{0,2,2.25,2.5,2.75,3,3.25,3.5,3.75,4}))))</f>
        <v/>
      </c>
      <c r="AI672" s="5" t="str">
        <f>IF(COUNT($A672)=0,"",IF($A672&lt;&gt;DR!$B674,"ERR",DR!BY674))</f>
        <v/>
      </c>
      <c r="AJ672" s="2" t="str">
        <f>IF(COUNT($A672)=0,"",IF(AI672="3E","3E",IF(AI672="","I",LOOKUP(AI672/AK$2,{0,0.4,0.45,0.5,0.55,0.6,0.65,0.7,0.75,0.8,1},{"F","D","C","C+","B-","B","B+","A-","A","A+"}))))</f>
        <v/>
      </c>
      <c r="AK672" s="103" t="str">
        <f>IF(COUNT($A672)=0,"",IF(AI672="","--",IF(AI672="3E","3E",LOOKUP(AI672/AK$2,{0,0.4,0.45,0.5,0.55,0.6,0.65,0.7,0.75,0.8,1},{0,2,2.25,2.5,2.75,3,3.25,3.5,3.75,4}))))</f>
        <v/>
      </c>
      <c r="AL672" s="94" t="str">
        <f>IFERROR(IF(COUNT($A672)=0,"",IF(COUNT(W672)=0,"--",IF(COUNTIF(B672:AK672,"3E")&gt;0,"3E",SUM(IF(D672&gt;=2,D672*$D$3),IF(G672&gt;=2,G672*$G$3),IF(J672&gt;=2,J672*$J$3),IF(M672&gt;=2,M672*$M$3),IF(P672&gt;=2,P672*$P$3),IF(S672&gt;=2,S672*$S$3),IF(V672&gt;=2,V672*$V$3),IF(Y672&gt;=2,Y672*$Y$3),IF(AB672&gt;=2,AB672*$AB$3),IF(AE672&gt;=2,AE672*$AE$3),IF(AH672&gt;=2,AH672*$AH$3),IF(AK672&gt;=2,AK672*$AK$3))))),"")</f>
        <v/>
      </c>
      <c r="AM672" s="4" t="str">
        <f>IF(COUNT($A672)=0,"",IF(COUNT(W672)=0,"--",IF(COUNTIF(B672:Y672,"3E")&gt;0,"3E",TRUNC(SUM(IF(N(D672)&gt;=2,D$3*D672,0),IF(N(G672)&gt;=2,G$3*G672,0),IF(N(J672)&gt;=2,J$3*J672,0),IF(N(M672)&gt;=2,M$3*M672,0),IF(N(P672)&gt;=2,P$3*P672,0),IF(N(S672)&gt;=2,S$3*S672,0),IF(N(AB672)&gt;=2,AB$3*AB672,0),IF(N(AE672)&gt;=2,AE$3*AE672,0),IF(N(AH672)&gt;=2,AH$3*AH672,0),IF(N(V672)&gt;=2,V$3*V672,0),IF(N(Y672)&gt;=2,Y$3*Y672,0))/TCP,3))))</f>
        <v/>
      </c>
      <c r="AN672" s="2" t="str">
        <f>IFERROR(IF(COUNT($A672)=0,"",IF(COUNT(W672)=0,"--",IF(COUNTIF(B672:AK672,"3E")&gt;0,"3E",SUM(IF(D672&gt;=2,$D$3),IF(G672&gt;=2,$G$3),IF(J672&gt;=2,$J$3),IF(M672&gt;=2,$M$3),IF(P672&gt;=2,$P$3),IF(S672&gt;=2,$S$3),IF(V672&gt;=2,$V$3),IF(Y672&gt;=2,$Y$3),IF(AB672&gt;=2,$AB$3),IF(AE672&gt;=2,$AE$3),IF(AH672&gt;=2,$AH$3),IF(AK672&gt;=2,$AK$3))))),"")</f>
        <v/>
      </c>
      <c r="AO672" s="2" t="str">
        <f>IF(AM672="3E","3E",IF(COUNT($A672)=0,"",IF(COUNT(AK672)=0,"I",LOOKUP(AM672,{0,2,2.25,2.5,2.75,3,3.25,3.5,3.75,4},{"F","D","C","C+","B-","B","B+","A-","A","A+"}))))</f>
        <v/>
      </c>
      <c r="AP672" s="2" t="str">
        <f>IF(AM672="3E","3E",IF(OR(COUNT($A672)=0,COUNT(W672)=0),"",IF(AND(Y672&gt;=2,AM672&gt;=2,AN672&gt;=28),"PASS","FAIL")))</f>
        <v/>
      </c>
      <c r="AQ672" s="2" t="str">
        <f>IF(COUNT($A672)=0,"",IF(AP672="3E","3E",IF(AP672="PASS",CONCATENATE(IF(N(D672)&lt;2,"411F,",""),IF(N(G672)&lt;2,"412F,",""),IF(N(J672)&lt;2,"413F,",""),IF(N(M672)&lt;2,"421F,",""),IF(N(P672)&lt;2,"422F,",""),IF(N(S672)&lt;2,"423F,",""),IF(N(AB672)&lt;2,"431F,",""),IF(N(AE672)&lt;2,"432F,",""),IF(N(AH672)&lt;2,"433F,","")),"")))</f>
        <v/>
      </c>
      <c r="AR672" s="6" t="str">
        <f t="shared" si="11"/>
        <v/>
      </c>
    </row>
    <row r="673" spans="1:44" ht="18.95" customHeight="1" x14ac:dyDescent="0.25">
      <c r="A673" s="93" t="str">
        <f>IF(DR!$B675="","",DR!$B675)</f>
        <v/>
      </c>
      <c r="B673" s="5" t="str">
        <f>IF(COUNT($A673)=0,"",IF($A673&lt;&gt;DR!$B675,"ERR",DR!J675))</f>
        <v/>
      </c>
      <c r="C673" s="2" t="str">
        <f>IF(COUNT($A673)=0,"",IF(B673="3E","3E",IF(B673="","I",LOOKUP(B673/D$2,{0,0.4,0.45,0.5,0.55,0.6,0.65,0.7,0.75,0.8,1},{"F","D","C","C+","B-","B","B+","A-","A","A+"}))))</f>
        <v/>
      </c>
      <c r="D673" s="99" t="str">
        <f>IF(COUNT($A673)=0,"",IF(B673="","--",IF(B673="3E","3E",LOOKUP(B673/D$2,{0,0.4,0.45,0.5,0.55,0.6,0.65,0.7,0.75,0.8,1},{0,2,2.25,2.5,2.75,3,3.25,3.5,3.75,4}))))</f>
        <v/>
      </c>
      <c r="E673" s="5" t="str">
        <f>IF(COUNT($A673)=0,"",IF($A673&lt;&gt;DR!$B675,"ERR",DR!R675))</f>
        <v/>
      </c>
      <c r="F673" s="2" t="str">
        <f>IF(COUNT($A673)=0,"",IF(E673="3E","3E",IF(E673="","I",LOOKUP(E673/G$2,{0,0.4,0.45,0.5,0.55,0.6,0.65,0.7,0.75,0.8,1},{"F","D","C","C+","B-","B","B+","A-","A","A+"}))))</f>
        <v/>
      </c>
      <c r="G673" s="99" t="str">
        <f>IF(COUNT($A673)=0,"",IF(E673="","--",IF(E673="3E","3E",LOOKUP(E673/G$2,{0,0.4,0.45,0.5,0.55,0.6,0.65,0.7,0.75,0.8,1},{0,2,2.25,2.5,2.75,3,3.25,3.5,3.75,4}))))</f>
        <v/>
      </c>
      <c r="H673" s="5" t="str">
        <f>IF(COUNT($A673)=0,"",IF($A673&lt;&gt;DR!$B675,"ERR",DR!Z675))</f>
        <v/>
      </c>
      <c r="I673" s="2" t="str">
        <f>IF(COUNT($A673)=0,"",IF(H673="3E","3E",IF(H673="","I",LOOKUP(H673/J$2,{0,0.4,0.45,0.5,0.55,0.6,0.65,0.7,0.75,0.8,1},{"F","D","C","C+","B-","B","B+","A-","A","A+"}))))</f>
        <v/>
      </c>
      <c r="J673" s="99" t="str">
        <f>IF(COUNT($A673)=0,"",IF(H673="","--",IF(H673="3E","3E",LOOKUP(H673/J$2,{0,0.4,0.45,0.5,0.55,0.6,0.65,0.7,0.75,0.8,1},{0,2,2.25,2.5,2.75,3,3.25,3.5,3.75,4}))))</f>
        <v/>
      </c>
      <c r="K673" s="5" t="str">
        <f>IF(COUNT($A673)=0,"",IF($A673&lt;&gt;DR!$B675,"ERR",DR!AH675))</f>
        <v/>
      </c>
      <c r="L673" s="2" t="str">
        <f>IF(COUNT($A673)=0,"",IF(K673="3E","3E",IF(K673="","I",LOOKUP(K673/M$2,{0,0.4,0.45,0.5,0.55,0.6,0.65,0.7,0.75,0.8,1},{"F","D","C","C+","B-","B","B+","A-","A","A+"}))))</f>
        <v/>
      </c>
      <c r="M673" s="99" t="str">
        <f>IF(COUNT($A673)=0,"",IF(K673="","--",IF(K673="3E","3E",LOOKUP(K673/M$2,{0,0.4,0.45,0.5,0.55,0.6,0.65,0.7,0.75,0.8,1},{0,2,2.25,2.5,2.75,3,3.25,3.5,3.75,4}))))</f>
        <v/>
      </c>
      <c r="N673" s="5" t="str">
        <f>IF(COUNT($A673)=0,"",IF($A673&lt;&gt;DR!$B675,"ERR",DR!AP675))</f>
        <v/>
      </c>
      <c r="O673" s="2" t="str">
        <f>IF(COUNT($A673)=0,"",IF(N673="3E","3E",IF(N673="","I",LOOKUP(N673/P$2,{0,0.4,0.45,0.5,0.55,0.6,0.65,0.7,0.75,0.8,1},{"F","D","C","C+","B-","B","B+","A-","A","A+"}))))</f>
        <v/>
      </c>
      <c r="P673" s="99" t="str">
        <f>IF(COUNT($A673)=0,"",IF(N673="","--",IF(N673="3E","3E",LOOKUP(N673/P$2,{0,0.4,0.45,0.5,0.55,0.6,0.65,0.7,0.75,0.8,1},{0,2,2.25,2.5,2.75,3,3.25,3.5,3.75,4}))))</f>
        <v/>
      </c>
      <c r="Q673" s="5" t="str">
        <f>IF(COUNT($A673)=0,"",IF($A673&lt;&gt;DR!$B675,"ERR",DR!AX675))</f>
        <v/>
      </c>
      <c r="R673" s="2" t="str">
        <f>IF(COUNT($A673)=0,"",IF(Q673="3E","3E",IF(Q673="","I",LOOKUP(Q673/S$2,{0,0.4,0.45,0.5,0.55,0.6,0.65,0.7,0.75,0.8,1},{"F","D","C","C+","B-","B","B+","A-","A","A+"}))))</f>
        <v/>
      </c>
      <c r="S673" s="99" t="str">
        <f>IF(COUNT($A673)=0,"",IF(Q673="","--",IF(Q673="3E","3E",LOOKUP(Q673/S$2,{0,0.4,0.45,0.5,0.55,0.6,0.65,0.7,0.75,0.8,1},{0,2,2.25,2.5,2.75,3,3.25,3.5,3.75,4}))))</f>
        <v/>
      </c>
      <c r="T673" s="5" t="str">
        <f>IF(OR(COUNT($A673)=0,DR!BZ675=""),"",IF($A673&lt;&gt;DR!$B675,"ERR",DR!BZ675))</f>
        <v/>
      </c>
      <c r="U673" s="2" t="str">
        <f>IF(COUNT($A673)=0,"",IF(T673="3E","3E",IF(T673="","I",LOOKUP(T673/V$2,{0,0.4,0.45,0.5,0.55,0.6,0.65,0.7,0.75,0.8,1},{"F","D","C","C+","B-","B","B+","A-","A","A+"}))))</f>
        <v/>
      </c>
      <c r="V673" s="99" t="str">
        <f>IF(COUNT($A673)=0,"",IF(T673="","--",IF(T673="3E","3E",LOOKUP(T673/V$2,{0,0.4,0.45,0.5,0.55,0.6,0.65,0.7,0.75,0.8,1},{0,2,2.25,2.5,2.75,3,3.25,3.5,3.75,4}))))</f>
        <v/>
      </c>
      <c r="W673" s="5" t="str">
        <f>IF(COUNT($A673)=0,"",IF($A673&lt;&gt;DR!$B675,"ERR",IF(DR!$A675="IM",DR!CL675,DR!CK675)))</f>
        <v/>
      </c>
      <c r="X673" s="2" t="str">
        <f>IF(COUNT($A673)=0,"",IF(W673="3E","3E",IF(W673="","I",LOOKUP(W673/Y$2,{0,0.4,0.45,0.5,0.55,0.6,0.65,0.7,0.75,0.8,1},{"F","D","C","C+","B-","B","B+","A-","A","A+"}))))</f>
        <v/>
      </c>
      <c r="Y673" s="99" t="str">
        <f>IF(COUNT($A673)=0,"",IF(W673="","--",IF(W673="3E","3E",LOOKUP(W673/Y$2,{0,0.4,0.45,0.5,0.55,0.6,0.65,0.7,0.75,0.8,1},{0,2,2.25,2.5,2.75,3,3.25,3.5,3.75,4}))))</f>
        <v/>
      </c>
      <c r="Z673" s="5" t="str">
        <f>IF(COUNT($A673)=0,"",IF($A673&lt;&gt;DR!$B675,"ERR",DR!BF675))</f>
        <v/>
      </c>
      <c r="AA673" s="2" t="str">
        <f>IF(COUNT($A673)=0,"",IF(Z673="3E","3E",IF(Z673="","I",LOOKUP(Z673/AB$2,{0,0.4,0.45,0.5,0.55,0.6,0.65,0.7,0.75,0.8,1},{"F","D","C","C+","B-","B","B+","A-","A","A+"}))))</f>
        <v/>
      </c>
      <c r="AB673" s="99" t="str">
        <f>IF(COUNT($A673)=0,"",IF(Z673="","--",IF(Z673="3E","3E",LOOKUP(Z673/AB$2,{0,0.4,0.45,0.5,0.55,0.6,0.65,0.7,0.75,0.8,1},{0,2,2.25,2.5,2.75,3,3.25,3.5,3.75,4}))))</f>
        <v/>
      </c>
      <c r="AC673" s="5" t="str">
        <f>IF(COUNT($A673)=0,"",IF($A673&lt;&gt;DR!$B675,"ERR",DR!BG675))</f>
        <v/>
      </c>
      <c r="AD673" s="2" t="str">
        <f>IF(COUNT($A673)=0,"",IF(AC673="3E","3E",IF(AC673="","I",LOOKUP(AC673/AE$2,{0,0.4,0.45,0.5,0.55,0.6,0.65,0.7,0.75,0.8,1},{"F","D","C","C+","B-","B","B+","A-","A","A+"}))))</f>
        <v/>
      </c>
      <c r="AE673" s="99" t="str">
        <f>IF(COUNT($A673)=0,"",IF(AC673="","--",IF(AC673="3E","3E",LOOKUP(AC673/AE$2,{0,0.4,0.45,0.5,0.55,0.6,0.65,0.7,0.75,0.8,1},{0,2,2.25,2.5,2.75,3,3.25,3.5,3.75,4}))))</f>
        <v/>
      </c>
      <c r="AF673" s="5" t="str">
        <f>IF(COUNT($A673)=0,"",IF($A673&lt;&gt;DR!$B675,"ERR",DR!BQ675))</f>
        <v/>
      </c>
      <c r="AG673" s="2" t="str">
        <f>IF(COUNT($A673)=0,"",IF(AF673="3E","3E",IF(AF673="","I",LOOKUP(AF673/AH$2,{0,0.4,0.45,0.5,0.55,0.6,0.65,0.7,0.75,0.8,1},{"F","D","C","C+","B-","B","B+","A-","A","A+"}))))</f>
        <v/>
      </c>
      <c r="AH673" s="99" t="str">
        <f>IF(COUNT($A673)=0,"",IF(AF673="","--",IF(AF673="3E","3E",LOOKUP(AF673/AH$2,{0,0.4,0.45,0.5,0.55,0.6,0.65,0.7,0.75,0.8,1},{0,2,2.25,2.5,2.75,3,3.25,3.5,3.75,4}))))</f>
        <v/>
      </c>
      <c r="AI673" s="5" t="str">
        <f>IF(COUNT($A673)=0,"",IF($A673&lt;&gt;DR!$B675,"ERR",DR!BY675))</f>
        <v/>
      </c>
      <c r="AJ673" s="2" t="str">
        <f>IF(COUNT($A673)=0,"",IF(AI673="3E","3E",IF(AI673="","I",LOOKUP(AI673/AK$2,{0,0.4,0.45,0.5,0.55,0.6,0.65,0.7,0.75,0.8,1},{"F","D","C","C+","B-","B","B+","A-","A","A+"}))))</f>
        <v/>
      </c>
      <c r="AK673" s="103" t="str">
        <f>IF(COUNT($A673)=0,"",IF(AI673="","--",IF(AI673="3E","3E",LOOKUP(AI673/AK$2,{0,0.4,0.45,0.5,0.55,0.6,0.65,0.7,0.75,0.8,1},{0,2,2.25,2.5,2.75,3,3.25,3.5,3.75,4}))))</f>
        <v/>
      </c>
      <c r="AL673" s="94" t="str">
        <f>IFERROR(IF(COUNT($A673)=0,"",IF(COUNT(W673)=0,"--",IF(COUNTIF(B673:AK673,"3E")&gt;0,"3E",SUM(IF(D673&gt;=2,D673*$D$3),IF(G673&gt;=2,G673*$G$3),IF(J673&gt;=2,J673*$J$3),IF(M673&gt;=2,M673*$M$3),IF(P673&gt;=2,P673*$P$3),IF(S673&gt;=2,S673*$S$3),IF(V673&gt;=2,V673*$V$3),IF(Y673&gt;=2,Y673*$Y$3),IF(AB673&gt;=2,AB673*$AB$3),IF(AE673&gt;=2,AE673*$AE$3),IF(AH673&gt;=2,AH673*$AH$3),IF(AK673&gt;=2,AK673*$AK$3))))),"")</f>
        <v/>
      </c>
      <c r="AM673" s="4" t="str">
        <f>IF(COUNT($A673)=0,"",IF(COUNT(W673)=0,"--",IF(COUNTIF(B673:Y673,"3E")&gt;0,"3E",TRUNC(SUM(IF(N(D673)&gt;=2,D$3*D673,0),IF(N(G673)&gt;=2,G$3*G673,0),IF(N(J673)&gt;=2,J$3*J673,0),IF(N(M673)&gt;=2,M$3*M673,0),IF(N(P673)&gt;=2,P$3*P673,0),IF(N(S673)&gt;=2,S$3*S673,0),IF(N(AB673)&gt;=2,AB$3*AB673,0),IF(N(AE673)&gt;=2,AE$3*AE673,0),IF(N(AH673)&gt;=2,AH$3*AH673,0),IF(N(V673)&gt;=2,V$3*V673,0),IF(N(Y673)&gt;=2,Y$3*Y673,0))/TCP,3))))</f>
        <v/>
      </c>
      <c r="AN673" s="2" t="str">
        <f>IFERROR(IF(COUNT($A673)=0,"",IF(COUNT(W673)=0,"--",IF(COUNTIF(B673:AK673,"3E")&gt;0,"3E",SUM(IF(D673&gt;=2,$D$3),IF(G673&gt;=2,$G$3),IF(J673&gt;=2,$J$3),IF(M673&gt;=2,$M$3),IF(P673&gt;=2,$P$3),IF(S673&gt;=2,$S$3),IF(V673&gt;=2,$V$3),IF(Y673&gt;=2,$Y$3),IF(AB673&gt;=2,$AB$3),IF(AE673&gt;=2,$AE$3),IF(AH673&gt;=2,$AH$3),IF(AK673&gt;=2,$AK$3))))),"")</f>
        <v/>
      </c>
      <c r="AO673" s="2" t="str">
        <f>IF(AM673="3E","3E",IF(COUNT($A673)=0,"",IF(COUNT(AK673)=0,"I",LOOKUP(AM673,{0,2,2.25,2.5,2.75,3,3.25,3.5,3.75,4},{"F","D","C","C+","B-","B","B+","A-","A","A+"}))))</f>
        <v/>
      </c>
      <c r="AP673" s="2" t="str">
        <f>IF(AM673="3E","3E",IF(OR(COUNT($A673)=0,COUNT(W673)=0),"",IF(AND(Y673&gt;=2,AM673&gt;=2,AN673&gt;=28),"PASS","FAIL")))</f>
        <v/>
      </c>
      <c r="AQ673" s="2" t="str">
        <f>IF(COUNT($A673)=0,"",IF(AP673="3E","3E",IF(AP673="PASS",CONCATENATE(IF(N(D673)&lt;2,"411F,",""),IF(N(G673)&lt;2,"412F,",""),IF(N(J673)&lt;2,"413F,",""),IF(N(M673)&lt;2,"421F,",""),IF(N(P673)&lt;2,"422F,",""),IF(N(S673)&lt;2,"423F,",""),IF(N(AB673)&lt;2,"431F,",""),IF(N(AE673)&lt;2,"432F,",""),IF(N(AH673)&lt;2,"433F,","")),"")))</f>
        <v/>
      </c>
      <c r="AR673" s="6" t="str">
        <f t="shared" si="11"/>
        <v/>
      </c>
    </row>
    <row r="674" spans="1:44" ht="18.95" customHeight="1" x14ac:dyDescent="0.25">
      <c r="A674" s="93" t="str">
        <f>IF(DR!$B676="","",DR!$B676)</f>
        <v/>
      </c>
      <c r="B674" s="5" t="str">
        <f>IF(COUNT($A674)=0,"",IF($A674&lt;&gt;DR!$B676,"ERR",DR!J676))</f>
        <v/>
      </c>
      <c r="C674" s="2" t="str">
        <f>IF(COUNT($A674)=0,"",IF(B674="3E","3E",IF(B674="","I",LOOKUP(B674/D$2,{0,0.4,0.45,0.5,0.55,0.6,0.65,0.7,0.75,0.8,1},{"F","D","C","C+","B-","B","B+","A-","A","A+"}))))</f>
        <v/>
      </c>
      <c r="D674" s="99" t="str">
        <f>IF(COUNT($A674)=0,"",IF(B674="","--",IF(B674="3E","3E",LOOKUP(B674/D$2,{0,0.4,0.45,0.5,0.55,0.6,0.65,0.7,0.75,0.8,1},{0,2,2.25,2.5,2.75,3,3.25,3.5,3.75,4}))))</f>
        <v/>
      </c>
      <c r="E674" s="5" t="str">
        <f>IF(COUNT($A674)=0,"",IF($A674&lt;&gt;DR!$B676,"ERR",DR!R676))</f>
        <v/>
      </c>
      <c r="F674" s="2" t="str">
        <f>IF(COUNT($A674)=0,"",IF(E674="3E","3E",IF(E674="","I",LOOKUP(E674/G$2,{0,0.4,0.45,0.5,0.55,0.6,0.65,0.7,0.75,0.8,1},{"F","D","C","C+","B-","B","B+","A-","A","A+"}))))</f>
        <v/>
      </c>
      <c r="G674" s="99" t="str">
        <f>IF(COUNT($A674)=0,"",IF(E674="","--",IF(E674="3E","3E",LOOKUP(E674/G$2,{0,0.4,0.45,0.5,0.55,0.6,0.65,0.7,0.75,0.8,1},{0,2,2.25,2.5,2.75,3,3.25,3.5,3.75,4}))))</f>
        <v/>
      </c>
      <c r="H674" s="5" t="str">
        <f>IF(COUNT($A674)=0,"",IF($A674&lt;&gt;DR!$B676,"ERR",DR!Z676))</f>
        <v/>
      </c>
      <c r="I674" s="2" t="str">
        <f>IF(COUNT($A674)=0,"",IF(H674="3E","3E",IF(H674="","I",LOOKUP(H674/J$2,{0,0.4,0.45,0.5,0.55,0.6,0.65,0.7,0.75,0.8,1},{"F","D","C","C+","B-","B","B+","A-","A","A+"}))))</f>
        <v/>
      </c>
      <c r="J674" s="99" t="str">
        <f>IF(COUNT($A674)=0,"",IF(H674="","--",IF(H674="3E","3E",LOOKUP(H674/J$2,{0,0.4,0.45,0.5,0.55,0.6,0.65,0.7,0.75,0.8,1},{0,2,2.25,2.5,2.75,3,3.25,3.5,3.75,4}))))</f>
        <v/>
      </c>
      <c r="K674" s="5" t="str">
        <f>IF(COUNT($A674)=0,"",IF($A674&lt;&gt;DR!$B676,"ERR",DR!AH676))</f>
        <v/>
      </c>
      <c r="L674" s="2" t="str">
        <f>IF(COUNT($A674)=0,"",IF(K674="3E","3E",IF(K674="","I",LOOKUP(K674/M$2,{0,0.4,0.45,0.5,0.55,0.6,0.65,0.7,0.75,0.8,1},{"F","D","C","C+","B-","B","B+","A-","A","A+"}))))</f>
        <v/>
      </c>
      <c r="M674" s="99" t="str">
        <f>IF(COUNT($A674)=0,"",IF(K674="","--",IF(K674="3E","3E",LOOKUP(K674/M$2,{0,0.4,0.45,0.5,0.55,0.6,0.65,0.7,0.75,0.8,1},{0,2,2.25,2.5,2.75,3,3.25,3.5,3.75,4}))))</f>
        <v/>
      </c>
      <c r="N674" s="5" t="str">
        <f>IF(COUNT($A674)=0,"",IF($A674&lt;&gt;DR!$B676,"ERR",DR!AP676))</f>
        <v/>
      </c>
      <c r="O674" s="2" t="str">
        <f>IF(COUNT($A674)=0,"",IF(N674="3E","3E",IF(N674="","I",LOOKUP(N674/P$2,{0,0.4,0.45,0.5,0.55,0.6,0.65,0.7,0.75,0.8,1},{"F","D","C","C+","B-","B","B+","A-","A","A+"}))))</f>
        <v/>
      </c>
      <c r="P674" s="99" t="str">
        <f>IF(COUNT($A674)=0,"",IF(N674="","--",IF(N674="3E","3E",LOOKUP(N674/P$2,{0,0.4,0.45,0.5,0.55,0.6,0.65,0.7,0.75,0.8,1},{0,2,2.25,2.5,2.75,3,3.25,3.5,3.75,4}))))</f>
        <v/>
      </c>
      <c r="Q674" s="5" t="str">
        <f>IF(COUNT($A674)=0,"",IF($A674&lt;&gt;DR!$B676,"ERR",DR!AX676))</f>
        <v/>
      </c>
      <c r="R674" s="2" t="str">
        <f>IF(COUNT($A674)=0,"",IF(Q674="3E","3E",IF(Q674="","I",LOOKUP(Q674/S$2,{0,0.4,0.45,0.5,0.55,0.6,0.65,0.7,0.75,0.8,1},{"F","D","C","C+","B-","B","B+","A-","A","A+"}))))</f>
        <v/>
      </c>
      <c r="S674" s="99" t="str">
        <f>IF(COUNT($A674)=0,"",IF(Q674="","--",IF(Q674="3E","3E",LOOKUP(Q674/S$2,{0,0.4,0.45,0.5,0.55,0.6,0.65,0.7,0.75,0.8,1},{0,2,2.25,2.5,2.75,3,3.25,3.5,3.75,4}))))</f>
        <v/>
      </c>
      <c r="T674" s="5" t="str">
        <f>IF(OR(COUNT($A674)=0,DR!BZ676=""),"",IF($A674&lt;&gt;DR!$B676,"ERR",DR!BZ676))</f>
        <v/>
      </c>
      <c r="U674" s="2" t="str">
        <f>IF(COUNT($A674)=0,"",IF(T674="3E","3E",IF(T674="","I",LOOKUP(T674/V$2,{0,0.4,0.45,0.5,0.55,0.6,0.65,0.7,0.75,0.8,1},{"F","D","C","C+","B-","B","B+","A-","A","A+"}))))</f>
        <v/>
      </c>
      <c r="V674" s="99" t="str">
        <f>IF(COUNT($A674)=0,"",IF(T674="","--",IF(T674="3E","3E",LOOKUP(T674/V$2,{0,0.4,0.45,0.5,0.55,0.6,0.65,0.7,0.75,0.8,1},{0,2,2.25,2.5,2.75,3,3.25,3.5,3.75,4}))))</f>
        <v/>
      </c>
      <c r="W674" s="5" t="str">
        <f>IF(COUNT($A674)=0,"",IF($A674&lt;&gt;DR!$B676,"ERR",IF(DR!$A676="IM",DR!CL676,DR!CK676)))</f>
        <v/>
      </c>
      <c r="X674" s="2" t="str">
        <f>IF(COUNT($A674)=0,"",IF(W674="3E","3E",IF(W674="","I",LOOKUP(W674/Y$2,{0,0.4,0.45,0.5,0.55,0.6,0.65,0.7,0.75,0.8,1},{"F","D","C","C+","B-","B","B+","A-","A","A+"}))))</f>
        <v/>
      </c>
      <c r="Y674" s="99" t="str">
        <f>IF(COUNT($A674)=0,"",IF(W674="","--",IF(W674="3E","3E",LOOKUP(W674/Y$2,{0,0.4,0.45,0.5,0.55,0.6,0.65,0.7,0.75,0.8,1},{0,2,2.25,2.5,2.75,3,3.25,3.5,3.75,4}))))</f>
        <v/>
      </c>
      <c r="Z674" s="5" t="str">
        <f>IF(COUNT($A674)=0,"",IF($A674&lt;&gt;DR!$B676,"ERR",DR!BF676))</f>
        <v/>
      </c>
      <c r="AA674" s="2" t="str">
        <f>IF(COUNT($A674)=0,"",IF(Z674="3E","3E",IF(Z674="","I",LOOKUP(Z674/AB$2,{0,0.4,0.45,0.5,0.55,0.6,0.65,0.7,0.75,0.8,1},{"F","D","C","C+","B-","B","B+","A-","A","A+"}))))</f>
        <v/>
      </c>
      <c r="AB674" s="99" t="str">
        <f>IF(COUNT($A674)=0,"",IF(Z674="","--",IF(Z674="3E","3E",LOOKUP(Z674/AB$2,{0,0.4,0.45,0.5,0.55,0.6,0.65,0.7,0.75,0.8,1},{0,2,2.25,2.5,2.75,3,3.25,3.5,3.75,4}))))</f>
        <v/>
      </c>
      <c r="AC674" s="5" t="str">
        <f>IF(COUNT($A674)=0,"",IF($A674&lt;&gt;DR!$B676,"ERR",DR!BG676))</f>
        <v/>
      </c>
      <c r="AD674" s="2" t="str">
        <f>IF(COUNT($A674)=0,"",IF(AC674="3E","3E",IF(AC674="","I",LOOKUP(AC674/AE$2,{0,0.4,0.45,0.5,0.55,0.6,0.65,0.7,0.75,0.8,1},{"F","D","C","C+","B-","B","B+","A-","A","A+"}))))</f>
        <v/>
      </c>
      <c r="AE674" s="99" t="str">
        <f>IF(COUNT($A674)=0,"",IF(AC674="","--",IF(AC674="3E","3E",LOOKUP(AC674/AE$2,{0,0.4,0.45,0.5,0.55,0.6,0.65,0.7,0.75,0.8,1},{0,2,2.25,2.5,2.75,3,3.25,3.5,3.75,4}))))</f>
        <v/>
      </c>
      <c r="AF674" s="5" t="str">
        <f>IF(COUNT($A674)=0,"",IF($A674&lt;&gt;DR!$B676,"ERR",DR!BQ676))</f>
        <v/>
      </c>
      <c r="AG674" s="2" t="str">
        <f>IF(COUNT($A674)=0,"",IF(AF674="3E","3E",IF(AF674="","I",LOOKUP(AF674/AH$2,{0,0.4,0.45,0.5,0.55,0.6,0.65,0.7,0.75,0.8,1},{"F","D","C","C+","B-","B","B+","A-","A","A+"}))))</f>
        <v/>
      </c>
      <c r="AH674" s="99" t="str">
        <f>IF(COUNT($A674)=0,"",IF(AF674="","--",IF(AF674="3E","3E",LOOKUP(AF674/AH$2,{0,0.4,0.45,0.5,0.55,0.6,0.65,0.7,0.75,0.8,1},{0,2,2.25,2.5,2.75,3,3.25,3.5,3.75,4}))))</f>
        <v/>
      </c>
      <c r="AI674" s="5" t="str">
        <f>IF(COUNT($A674)=0,"",IF($A674&lt;&gt;DR!$B676,"ERR",DR!BY676))</f>
        <v/>
      </c>
      <c r="AJ674" s="2" t="str">
        <f>IF(COUNT($A674)=0,"",IF(AI674="3E","3E",IF(AI674="","I",LOOKUP(AI674/AK$2,{0,0.4,0.45,0.5,0.55,0.6,0.65,0.7,0.75,0.8,1},{"F","D","C","C+","B-","B","B+","A-","A","A+"}))))</f>
        <v/>
      </c>
      <c r="AK674" s="103" t="str">
        <f>IF(COUNT($A674)=0,"",IF(AI674="","--",IF(AI674="3E","3E",LOOKUP(AI674/AK$2,{0,0.4,0.45,0.5,0.55,0.6,0.65,0.7,0.75,0.8,1},{0,2,2.25,2.5,2.75,3,3.25,3.5,3.75,4}))))</f>
        <v/>
      </c>
      <c r="AL674" s="94" t="str">
        <f>IFERROR(IF(COUNT($A674)=0,"",IF(COUNT(W674)=0,"--",IF(COUNTIF(B674:AK674,"3E")&gt;0,"3E",SUM(IF(D674&gt;=2,D674*$D$3),IF(G674&gt;=2,G674*$G$3),IF(J674&gt;=2,J674*$J$3),IF(M674&gt;=2,M674*$M$3),IF(P674&gt;=2,P674*$P$3),IF(S674&gt;=2,S674*$S$3),IF(V674&gt;=2,V674*$V$3),IF(Y674&gt;=2,Y674*$Y$3),IF(AB674&gt;=2,AB674*$AB$3),IF(AE674&gt;=2,AE674*$AE$3),IF(AH674&gt;=2,AH674*$AH$3),IF(AK674&gt;=2,AK674*$AK$3))))),"")</f>
        <v/>
      </c>
      <c r="AM674" s="4" t="str">
        <f>IF(COUNT($A674)=0,"",IF(COUNT(W674)=0,"--",IF(COUNTIF(B674:Y674,"3E")&gt;0,"3E",TRUNC(SUM(IF(N(D674)&gt;=2,D$3*D674,0),IF(N(G674)&gt;=2,G$3*G674,0),IF(N(J674)&gt;=2,J$3*J674,0),IF(N(M674)&gt;=2,M$3*M674,0),IF(N(P674)&gt;=2,P$3*P674,0),IF(N(S674)&gt;=2,S$3*S674,0),IF(N(AB674)&gt;=2,AB$3*AB674,0),IF(N(AE674)&gt;=2,AE$3*AE674,0),IF(N(AH674)&gt;=2,AH$3*AH674,0),IF(N(V674)&gt;=2,V$3*V674,0),IF(N(Y674)&gt;=2,Y$3*Y674,0))/TCP,3))))</f>
        <v/>
      </c>
      <c r="AN674" s="2" t="str">
        <f>IFERROR(IF(COUNT($A674)=0,"",IF(COUNT(W674)=0,"--",IF(COUNTIF(B674:AK674,"3E")&gt;0,"3E",SUM(IF(D674&gt;=2,$D$3),IF(G674&gt;=2,$G$3),IF(J674&gt;=2,$J$3),IF(M674&gt;=2,$M$3),IF(P674&gt;=2,$P$3),IF(S674&gt;=2,$S$3),IF(V674&gt;=2,$V$3),IF(Y674&gt;=2,$Y$3),IF(AB674&gt;=2,$AB$3),IF(AE674&gt;=2,$AE$3),IF(AH674&gt;=2,$AH$3),IF(AK674&gt;=2,$AK$3))))),"")</f>
        <v/>
      </c>
      <c r="AO674" s="2" t="str">
        <f>IF(AM674="3E","3E",IF(COUNT($A674)=0,"",IF(COUNT(AK674)=0,"I",LOOKUP(AM674,{0,2,2.25,2.5,2.75,3,3.25,3.5,3.75,4},{"F","D","C","C+","B-","B","B+","A-","A","A+"}))))</f>
        <v/>
      </c>
      <c r="AP674" s="2" t="str">
        <f>IF(AM674="3E","3E",IF(OR(COUNT($A674)=0,COUNT(W674)=0),"",IF(AND(Y674&gt;=2,AM674&gt;=2,AN674&gt;=28),"PASS","FAIL")))</f>
        <v/>
      </c>
      <c r="AQ674" s="2" t="str">
        <f>IF(COUNT($A674)=0,"",IF(AP674="3E","3E",IF(AP674="PASS",CONCATENATE(IF(N(D674)&lt;2,"411F,",""),IF(N(G674)&lt;2,"412F,",""),IF(N(J674)&lt;2,"413F,",""),IF(N(M674)&lt;2,"421F,",""),IF(N(P674)&lt;2,"422F,",""),IF(N(S674)&lt;2,"423F,",""),IF(N(AB674)&lt;2,"431F,",""),IF(N(AE674)&lt;2,"432F,",""),IF(N(AH674)&lt;2,"433F,","")),"")))</f>
        <v/>
      </c>
      <c r="AR674" s="6" t="str">
        <f t="shared" si="11"/>
        <v/>
      </c>
    </row>
    <row r="675" spans="1:44" ht="18.95" customHeight="1" x14ac:dyDescent="0.25">
      <c r="A675" s="93" t="str">
        <f>IF(DR!$B677="","",DR!$B677)</f>
        <v/>
      </c>
      <c r="B675" s="5" t="str">
        <f>IF(COUNT($A675)=0,"",IF($A675&lt;&gt;DR!$B677,"ERR",DR!J677))</f>
        <v/>
      </c>
      <c r="C675" s="2" t="str">
        <f>IF(COUNT($A675)=0,"",IF(B675="3E","3E",IF(B675="","I",LOOKUP(B675/D$2,{0,0.4,0.45,0.5,0.55,0.6,0.65,0.7,0.75,0.8,1},{"F","D","C","C+","B-","B","B+","A-","A","A+"}))))</f>
        <v/>
      </c>
      <c r="D675" s="99" t="str">
        <f>IF(COUNT($A675)=0,"",IF(B675="","--",IF(B675="3E","3E",LOOKUP(B675/D$2,{0,0.4,0.45,0.5,0.55,0.6,0.65,0.7,0.75,0.8,1},{0,2,2.25,2.5,2.75,3,3.25,3.5,3.75,4}))))</f>
        <v/>
      </c>
      <c r="E675" s="5" t="str">
        <f>IF(COUNT($A675)=0,"",IF($A675&lt;&gt;DR!$B677,"ERR",DR!R677))</f>
        <v/>
      </c>
      <c r="F675" s="2" t="str">
        <f>IF(COUNT($A675)=0,"",IF(E675="3E","3E",IF(E675="","I",LOOKUP(E675/G$2,{0,0.4,0.45,0.5,0.55,0.6,0.65,0.7,0.75,0.8,1},{"F","D","C","C+","B-","B","B+","A-","A","A+"}))))</f>
        <v/>
      </c>
      <c r="G675" s="99" t="str">
        <f>IF(COUNT($A675)=0,"",IF(E675="","--",IF(E675="3E","3E",LOOKUP(E675/G$2,{0,0.4,0.45,0.5,0.55,0.6,0.65,0.7,0.75,0.8,1},{0,2,2.25,2.5,2.75,3,3.25,3.5,3.75,4}))))</f>
        <v/>
      </c>
      <c r="H675" s="5" t="str">
        <f>IF(COUNT($A675)=0,"",IF($A675&lt;&gt;DR!$B677,"ERR",DR!Z677))</f>
        <v/>
      </c>
      <c r="I675" s="2" t="str">
        <f>IF(COUNT($A675)=0,"",IF(H675="3E","3E",IF(H675="","I",LOOKUP(H675/J$2,{0,0.4,0.45,0.5,0.55,0.6,0.65,0.7,0.75,0.8,1},{"F","D","C","C+","B-","B","B+","A-","A","A+"}))))</f>
        <v/>
      </c>
      <c r="J675" s="99" t="str">
        <f>IF(COUNT($A675)=0,"",IF(H675="","--",IF(H675="3E","3E",LOOKUP(H675/J$2,{0,0.4,0.45,0.5,0.55,0.6,0.65,0.7,0.75,0.8,1},{0,2,2.25,2.5,2.75,3,3.25,3.5,3.75,4}))))</f>
        <v/>
      </c>
      <c r="K675" s="5" t="str">
        <f>IF(COUNT($A675)=0,"",IF($A675&lt;&gt;DR!$B677,"ERR",DR!AH677))</f>
        <v/>
      </c>
      <c r="L675" s="2" t="str">
        <f>IF(COUNT($A675)=0,"",IF(K675="3E","3E",IF(K675="","I",LOOKUP(K675/M$2,{0,0.4,0.45,0.5,0.55,0.6,0.65,0.7,0.75,0.8,1},{"F","D","C","C+","B-","B","B+","A-","A","A+"}))))</f>
        <v/>
      </c>
      <c r="M675" s="99" t="str">
        <f>IF(COUNT($A675)=0,"",IF(K675="","--",IF(K675="3E","3E",LOOKUP(K675/M$2,{0,0.4,0.45,0.5,0.55,0.6,0.65,0.7,0.75,0.8,1},{0,2,2.25,2.5,2.75,3,3.25,3.5,3.75,4}))))</f>
        <v/>
      </c>
      <c r="N675" s="5" t="str">
        <f>IF(COUNT($A675)=0,"",IF($A675&lt;&gt;DR!$B677,"ERR",DR!AP677))</f>
        <v/>
      </c>
      <c r="O675" s="2" t="str">
        <f>IF(COUNT($A675)=0,"",IF(N675="3E","3E",IF(N675="","I",LOOKUP(N675/P$2,{0,0.4,0.45,0.5,0.55,0.6,0.65,0.7,0.75,0.8,1},{"F","D","C","C+","B-","B","B+","A-","A","A+"}))))</f>
        <v/>
      </c>
      <c r="P675" s="99" t="str">
        <f>IF(COUNT($A675)=0,"",IF(N675="","--",IF(N675="3E","3E",LOOKUP(N675/P$2,{0,0.4,0.45,0.5,0.55,0.6,0.65,0.7,0.75,0.8,1},{0,2,2.25,2.5,2.75,3,3.25,3.5,3.75,4}))))</f>
        <v/>
      </c>
      <c r="Q675" s="5" t="str">
        <f>IF(COUNT($A675)=0,"",IF($A675&lt;&gt;DR!$B677,"ERR",DR!AX677))</f>
        <v/>
      </c>
      <c r="R675" s="2" t="str">
        <f>IF(COUNT($A675)=0,"",IF(Q675="3E","3E",IF(Q675="","I",LOOKUP(Q675/S$2,{0,0.4,0.45,0.5,0.55,0.6,0.65,0.7,0.75,0.8,1},{"F","D","C","C+","B-","B","B+","A-","A","A+"}))))</f>
        <v/>
      </c>
      <c r="S675" s="99" t="str">
        <f>IF(COUNT($A675)=0,"",IF(Q675="","--",IF(Q675="3E","3E",LOOKUP(Q675/S$2,{0,0.4,0.45,0.5,0.55,0.6,0.65,0.7,0.75,0.8,1},{0,2,2.25,2.5,2.75,3,3.25,3.5,3.75,4}))))</f>
        <v/>
      </c>
      <c r="T675" s="5" t="str">
        <f>IF(OR(COUNT($A675)=0,DR!BZ677=""),"",IF($A675&lt;&gt;DR!$B677,"ERR",DR!BZ677))</f>
        <v/>
      </c>
      <c r="U675" s="2" t="str">
        <f>IF(COUNT($A675)=0,"",IF(T675="3E","3E",IF(T675="","I",LOOKUP(T675/V$2,{0,0.4,0.45,0.5,0.55,0.6,0.65,0.7,0.75,0.8,1},{"F","D","C","C+","B-","B","B+","A-","A","A+"}))))</f>
        <v/>
      </c>
      <c r="V675" s="99" t="str">
        <f>IF(COUNT($A675)=0,"",IF(T675="","--",IF(T675="3E","3E",LOOKUP(T675/V$2,{0,0.4,0.45,0.5,0.55,0.6,0.65,0.7,0.75,0.8,1},{0,2,2.25,2.5,2.75,3,3.25,3.5,3.75,4}))))</f>
        <v/>
      </c>
      <c r="W675" s="5" t="str">
        <f>IF(COUNT($A675)=0,"",IF($A675&lt;&gt;DR!$B677,"ERR",IF(DR!$A677="IM",DR!CL677,DR!CK677)))</f>
        <v/>
      </c>
      <c r="X675" s="2" t="str">
        <f>IF(COUNT($A675)=0,"",IF(W675="3E","3E",IF(W675="","I",LOOKUP(W675/Y$2,{0,0.4,0.45,0.5,0.55,0.6,0.65,0.7,0.75,0.8,1},{"F","D","C","C+","B-","B","B+","A-","A","A+"}))))</f>
        <v/>
      </c>
      <c r="Y675" s="99" t="str">
        <f>IF(COUNT($A675)=0,"",IF(W675="","--",IF(W675="3E","3E",LOOKUP(W675/Y$2,{0,0.4,0.45,0.5,0.55,0.6,0.65,0.7,0.75,0.8,1},{0,2,2.25,2.5,2.75,3,3.25,3.5,3.75,4}))))</f>
        <v/>
      </c>
      <c r="Z675" s="5" t="str">
        <f>IF(COUNT($A675)=0,"",IF($A675&lt;&gt;DR!$B677,"ERR",DR!BF677))</f>
        <v/>
      </c>
      <c r="AA675" s="2" t="str">
        <f>IF(COUNT($A675)=0,"",IF(Z675="3E","3E",IF(Z675="","I",LOOKUP(Z675/AB$2,{0,0.4,0.45,0.5,0.55,0.6,0.65,0.7,0.75,0.8,1},{"F","D","C","C+","B-","B","B+","A-","A","A+"}))))</f>
        <v/>
      </c>
      <c r="AB675" s="99" t="str">
        <f>IF(COUNT($A675)=0,"",IF(Z675="","--",IF(Z675="3E","3E",LOOKUP(Z675/AB$2,{0,0.4,0.45,0.5,0.55,0.6,0.65,0.7,0.75,0.8,1},{0,2,2.25,2.5,2.75,3,3.25,3.5,3.75,4}))))</f>
        <v/>
      </c>
      <c r="AC675" s="5" t="str">
        <f>IF(COUNT($A675)=0,"",IF($A675&lt;&gt;DR!$B677,"ERR",DR!BG677))</f>
        <v/>
      </c>
      <c r="AD675" s="2" t="str">
        <f>IF(COUNT($A675)=0,"",IF(AC675="3E","3E",IF(AC675="","I",LOOKUP(AC675/AE$2,{0,0.4,0.45,0.5,0.55,0.6,0.65,0.7,0.75,0.8,1},{"F","D","C","C+","B-","B","B+","A-","A","A+"}))))</f>
        <v/>
      </c>
      <c r="AE675" s="99" t="str">
        <f>IF(COUNT($A675)=0,"",IF(AC675="","--",IF(AC675="3E","3E",LOOKUP(AC675/AE$2,{0,0.4,0.45,0.5,0.55,0.6,0.65,0.7,0.75,0.8,1},{0,2,2.25,2.5,2.75,3,3.25,3.5,3.75,4}))))</f>
        <v/>
      </c>
      <c r="AF675" s="5" t="str">
        <f>IF(COUNT($A675)=0,"",IF($A675&lt;&gt;DR!$B677,"ERR",DR!BQ677))</f>
        <v/>
      </c>
      <c r="AG675" s="2" t="str">
        <f>IF(COUNT($A675)=0,"",IF(AF675="3E","3E",IF(AF675="","I",LOOKUP(AF675/AH$2,{0,0.4,0.45,0.5,0.55,0.6,0.65,0.7,0.75,0.8,1},{"F","D","C","C+","B-","B","B+","A-","A","A+"}))))</f>
        <v/>
      </c>
      <c r="AH675" s="99" t="str">
        <f>IF(COUNT($A675)=0,"",IF(AF675="","--",IF(AF675="3E","3E",LOOKUP(AF675/AH$2,{0,0.4,0.45,0.5,0.55,0.6,0.65,0.7,0.75,0.8,1},{0,2,2.25,2.5,2.75,3,3.25,3.5,3.75,4}))))</f>
        <v/>
      </c>
      <c r="AI675" s="5" t="str">
        <f>IF(COUNT($A675)=0,"",IF($A675&lt;&gt;DR!$B677,"ERR",DR!BY677))</f>
        <v/>
      </c>
      <c r="AJ675" s="2" t="str">
        <f>IF(COUNT($A675)=0,"",IF(AI675="3E","3E",IF(AI675="","I",LOOKUP(AI675/AK$2,{0,0.4,0.45,0.5,0.55,0.6,0.65,0.7,0.75,0.8,1},{"F","D","C","C+","B-","B","B+","A-","A","A+"}))))</f>
        <v/>
      </c>
      <c r="AK675" s="103" t="str">
        <f>IF(COUNT($A675)=0,"",IF(AI675="","--",IF(AI675="3E","3E",LOOKUP(AI675/AK$2,{0,0.4,0.45,0.5,0.55,0.6,0.65,0.7,0.75,0.8,1},{0,2,2.25,2.5,2.75,3,3.25,3.5,3.75,4}))))</f>
        <v/>
      </c>
      <c r="AL675" s="94" t="str">
        <f>IFERROR(IF(COUNT($A675)=0,"",IF(COUNT(W675)=0,"--",IF(COUNTIF(B675:AK675,"3E")&gt;0,"3E",SUM(IF(D675&gt;=2,D675*$D$3),IF(G675&gt;=2,G675*$G$3),IF(J675&gt;=2,J675*$J$3),IF(M675&gt;=2,M675*$M$3),IF(P675&gt;=2,P675*$P$3),IF(S675&gt;=2,S675*$S$3),IF(V675&gt;=2,V675*$V$3),IF(Y675&gt;=2,Y675*$Y$3),IF(AB675&gt;=2,AB675*$AB$3),IF(AE675&gt;=2,AE675*$AE$3),IF(AH675&gt;=2,AH675*$AH$3),IF(AK675&gt;=2,AK675*$AK$3))))),"")</f>
        <v/>
      </c>
      <c r="AM675" s="4" t="str">
        <f>IF(COUNT($A675)=0,"",IF(COUNT(W675)=0,"--",IF(COUNTIF(B675:Y675,"3E")&gt;0,"3E",TRUNC(SUM(IF(N(D675)&gt;=2,D$3*D675,0),IF(N(G675)&gt;=2,G$3*G675,0),IF(N(J675)&gt;=2,J$3*J675,0),IF(N(M675)&gt;=2,M$3*M675,0),IF(N(P675)&gt;=2,P$3*P675,0),IF(N(S675)&gt;=2,S$3*S675,0),IF(N(AB675)&gt;=2,AB$3*AB675,0),IF(N(AE675)&gt;=2,AE$3*AE675,0),IF(N(AH675)&gt;=2,AH$3*AH675,0),IF(N(V675)&gt;=2,V$3*V675,0),IF(N(Y675)&gt;=2,Y$3*Y675,0))/TCP,3))))</f>
        <v/>
      </c>
      <c r="AN675" s="2" t="str">
        <f>IFERROR(IF(COUNT($A675)=0,"",IF(COUNT(W675)=0,"--",IF(COUNTIF(B675:AK675,"3E")&gt;0,"3E",SUM(IF(D675&gt;=2,$D$3),IF(G675&gt;=2,$G$3),IF(J675&gt;=2,$J$3),IF(M675&gt;=2,$M$3),IF(P675&gt;=2,$P$3),IF(S675&gt;=2,$S$3),IF(V675&gt;=2,$V$3),IF(Y675&gt;=2,$Y$3),IF(AB675&gt;=2,$AB$3),IF(AE675&gt;=2,$AE$3),IF(AH675&gt;=2,$AH$3),IF(AK675&gt;=2,$AK$3))))),"")</f>
        <v/>
      </c>
      <c r="AO675" s="2" t="str">
        <f>IF(AM675="3E","3E",IF(COUNT($A675)=0,"",IF(COUNT(AK675)=0,"I",LOOKUP(AM675,{0,2,2.25,2.5,2.75,3,3.25,3.5,3.75,4},{"F","D","C","C+","B-","B","B+","A-","A","A+"}))))</f>
        <v/>
      </c>
      <c r="AP675" s="2" t="str">
        <f>IF(AM675="3E","3E",IF(OR(COUNT($A675)=0,COUNT(W675)=0),"",IF(AND(Y675&gt;=2,AM675&gt;=2,AN675&gt;=28),"PASS","FAIL")))</f>
        <v/>
      </c>
      <c r="AQ675" s="2" t="str">
        <f>IF(COUNT($A675)=0,"",IF(AP675="3E","3E",IF(AP675="PASS",CONCATENATE(IF(N(D675)&lt;2,"411F,",""),IF(N(G675)&lt;2,"412F,",""),IF(N(J675)&lt;2,"413F,",""),IF(N(M675)&lt;2,"421F,",""),IF(N(P675)&lt;2,"422F,",""),IF(N(S675)&lt;2,"423F,",""),IF(N(AB675)&lt;2,"431F,",""),IF(N(AE675)&lt;2,"432F,",""),IF(N(AH675)&lt;2,"433F,","")),"")))</f>
        <v/>
      </c>
      <c r="AR675" s="6" t="str">
        <f t="shared" si="11"/>
        <v/>
      </c>
    </row>
    <row r="676" spans="1:44" ht="18.95" customHeight="1" x14ac:dyDescent="0.25">
      <c r="A676" s="93" t="str">
        <f>IF(DR!$B678="","",DR!$B678)</f>
        <v/>
      </c>
      <c r="B676" s="5" t="str">
        <f>IF(COUNT($A676)=0,"",IF($A676&lt;&gt;DR!$B678,"ERR",DR!J678))</f>
        <v/>
      </c>
      <c r="C676" s="2" t="str">
        <f>IF(COUNT($A676)=0,"",IF(B676="3E","3E",IF(B676="","I",LOOKUP(B676/D$2,{0,0.4,0.45,0.5,0.55,0.6,0.65,0.7,0.75,0.8,1},{"F","D","C","C+","B-","B","B+","A-","A","A+"}))))</f>
        <v/>
      </c>
      <c r="D676" s="99" t="str">
        <f>IF(COUNT($A676)=0,"",IF(B676="","--",IF(B676="3E","3E",LOOKUP(B676/D$2,{0,0.4,0.45,0.5,0.55,0.6,0.65,0.7,0.75,0.8,1},{0,2,2.25,2.5,2.75,3,3.25,3.5,3.75,4}))))</f>
        <v/>
      </c>
      <c r="E676" s="5" t="str">
        <f>IF(COUNT($A676)=0,"",IF($A676&lt;&gt;DR!$B678,"ERR",DR!R678))</f>
        <v/>
      </c>
      <c r="F676" s="2" t="str">
        <f>IF(COUNT($A676)=0,"",IF(E676="3E","3E",IF(E676="","I",LOOKUP(E676/G$2,{0,0.4,0.45,0.5,0.55,0.6,0.65,0.7,0.75,0.8,1},{"F","D","C","C+","B-","B","B+","A-","A","A+"}))))</f>
        <v/>
      </c>
      <c r="G676" s="99" t="str">
        <f>IF(COUNT($A676)=0,"",IF(E676="","--",IF(E676="3E","3E",LOOKUP(E676/G$2,{0,0.4,0.45,0.5,0.55,0.6,0.65,0.7,0.75,0.8,1},{0,2,2.25,2.5,2.75,3,3.25,3.5,3.75,4}))))</f>
        <v/>
      </c>
      <c r="H676" s="5" t="str">
        <f>IF(COUNT($A676)=0,"",IF($A676&lt;&gt;DR!$B678,"ERR",DR!Z678))</f>
        <v/>
      </c>
      <c r="I676" s="2" t="str">
        <f>IF(COUNT($A676)=0,"",IF(H676="3E","3E",IF(H676="","I",LOOKUP(H676/J$2,{0,0.4,0.45,0.5,0.55,0.6,0.65,0.7,0.75,0.8,1},{"F","D","C","C+","B-","B","B+","A-","A","A+"}))))</f>
        <v/>
      </c>
      <c r="J676" s="99" t="str">
        <f>IF(COUNT($A676)=0,"",IF(H676="","--",IF(H676="3E","3E",LOOKUP(H676/J$2,{0,0.4,0.45,0.5,0.55,0.6,0.65,0.7,0.75,0.8,1},{0,2,2.25,2.5,2.75,3,3.25,3.5,3.75,4}))))</f>
        <v/>
      </c>
      <c r="K676" s="5" t="str">
        <f>IF(COUNT($A676)=0,"",IF($A676&lt;&gt;DR!$B678,"ERR",DR!AH678))</f>
        <v/>
      </c>
      <c r="L676" s="2" t="str">
        <f>IF(COUNT($A676)=0,"",IF(K676="3E","3E",IF(K676="","I",LOOKUP(K676/M$2,{0,0.4,0.45,0.5,0.55,0.6,0.65,0.7,0.75,0.8,1},{"F","D","C","C+","B-","B","B+","A-","A","A+"}))))</f>
        <v/>
      </c>
      <c r="M676" s="99" t="str">
        <f>IF(COUNT($A676)=0,"",IF(K676="","--",IF(K676="3E","3E",LOOKUP(K676/M$2,{0,0.4,0.45,0.5,0.55,0.6,0.65,0.7,0.75,0.8,1},{0,2,2.25,2.5,2.75,3,3.25,3.5,3.75,4}))))</f>
        <v/>
      </c>
      <c r="N676" s="5" t="str">
        <f>IF(COUNT($A676)=0,"",IF($A676&lt;&gt;DR!$B678,"ERR",DR!AP678))</f>
        <v/>
      </c>
      <c r="O676" s="2" t="str">
        <f>IF(COUNT($A676)=0,"",IF(N676="3E","3E",IF(N676="","I",LOOKUP(N676/P$2,{0,0.4,0.45,0.5,0.55,0.6,0.65,0.7,0.75,0.8,1},{"F","D","C","C+","B-","B","B+","A-","A","A+"}))))</f>
        <v/>
      </c>
      <c r="P676" s="99" t="str">
        <f>IF(COUNT($A676)=0,"",IF(N676="","--",IF(N676="3E","3E",LOOKUP(N676/P$2,{0,0.4,0.45,0.5,0.55,0.6,0.65,0.7,0.75,0.8,1},{0,2,2.25,2.5,2.75,3,3.25,3.5,3.75,4}))))</f>
        <v/>
      </c>
      <c r="Q676" s="5" t="str">
        <f>IF(COUNT($A676)=0,"",IF($A676&lt;&gt;DR!$B678,"ERR",DR!AX678))</f>
        <v/>
      </c>
      <c r="R676" s="2" t="str">
        <f>IF(COUNT($A676)=0,"",IF(Q676="3E","3E",IF(Q676="","I",LOOKUP(Q676/S$2,{0,0.4,0.45,0.5,0.55,0.6,0.65,0.7,0.75,0.8,1},{"F","D","C","C+","B-","B","B+","A-","A","A+"}))))</f>
        <v/>
      </c>
      <c r="S676" s="99" t="str">
        <f>IF(COUNT($A676)=0,"",IF(Q676="","--",IF(Q676="3E","3E",LOOKUP(Q676/S$2,{0,0.4,0.45,0.5,0.55,0.6,0.65,0.7,0.75,0.8,1},{0,2,2.25,2.5,2.75,3,3.25,3.5,3.75,4}))))</f>
        <v/>
      </c>
      <c r="T676" s="5" t="str">
        <f>IF(OR(COUNT($A676)=0,DR!BZ678=""),"",IF($A676&lt;&gt;DR!$B678,"ERR",DR!BZ678))</f>
        <v/>
      </c>
      <c r="U676" s="2" t="str">
        <f>IF(COUNT($A676)=0,"",IF(T676="3E","3E",IF(T676="","I",LOOKUP(T676/V$2,{0,0.4,0.45,0.5,0.55,0.6,0.65,0.7,0.75,0.8,1},{"F","D","C","C+","B-","B","B+","A-","A","A+"}))))</f>
        <v/>
      </c>
      <c r="V676" s="99" t="str">
        <f>IF(COUNT($A676)=0,"",IF(T676="","--",IF(T676="3E","3E",LOOKUP(T676/V$2,{0,0.4,0.45,0.5,0.55,0.6,0.65,0.7,0.75,0.8,1},{0,2,2.25,2.5,2.75,3,3.25,3.5,3.75,4}))))</f>
        <v/>
      </c>
      <c r="W676" s="5" t="str">
        <f>IF(COUNT($A676)=0,"",IF($A676&lt;&gt;DR!$B678,"ERR",IF(DR!$A678="IM",DR!CL678,DR!CK678)))</f>
        <v/>
      </c>
      <c r="X676" s="2" t="str">
        <f>IF(COUNT($A676)=0,"",IF(W676="3E","3E",IF(W676="","I",LOOKUP(W676/Y$2,{0,0.4,0.45,0.5,0.55,0.6,0.65,0.7,0.75,0.8,1},{"F","D","C","C+","B-","B","B+","A-","A","A+"}))))</f>
        <v/>
      </c>
      <c r="Y676" s="99" t="str">
        <f>IF(COUNT($A676)=0,"",IF(W676="","--",IF(W676="3E","3E",LOOKUP(W676/Y$2,{0,0.4,0.45,0.5,0.55,0.6,0.65,0.7,0.75,0.8,1},{0,2,2.25,2.5,2.75,3,3.25,3.5,3.75,4}))))</f>
        <v/>
      </c>
      <c r="Z676" s="5" t="str">
        <f>IF(COUNT($A676)=0,"",IF($A676&lt;&gt;DR!$B678,"ERR",DR!BF678))</f>
        <v/>
      </c>
      <c r="AA676" s="2" t="str">
        <f>IF(COUNT($A676)=0,"",IF(Z676="3E","3E",IF(Z676="","I",LOOKUP(Z676/AB$2,{0,0.4,0.45,0.5,0.55,0.6,0.65,0.7,0.75,0.8,1},{"F","D","C","C+","B-","B","B+","A-","A","A+"}))))</f>
        <v/>
      </c>
      <c r="AB676" s="99" t="str">
        <f>IF(COUNT($A676)=0,"",IF(Z676="","--",IF(Z676="3E","3E",LOOKUP(Z676/AB$2,{0,0.4,0.45,0.5,0.55,0.6,0.65,0.7,0.75,0.8,1},{0,2,2.25,2.5,2.75,3,3.25,3.5,3.75,4}))))</f>
        <v/>
      </c>
      <c r="AC676" s="5" t="str">
        <f>IF(COUNT($A676)=0,"",IF($A676&lt;&gt;DR!$B678,"ERR",DR!BG678))</f>
        <v/>
      </c>
      <c r="AD676" s="2" t="str">
        <f>IF(COUNT($A676)=0,"",IF(AC676="3E","3E",IF(AC676="","I",LOOKUP(AC676/AE$2,{0,0.4,0.45,0.5,0.55,0.6,0.65,0.7,0.75,0.8,1},{"F","D","C","C+","B-","B","B+","A-","A","A+"}))))</f>
        <v/>
      </c>
      <c r="AE676" s="99" t="str">
        <f>IF(COUNT($A676)=0,"",IF(AC676="","--",IF(AC676="3E","3E",LOOKUP(AC676/AE$2,{0,0.4,0.45,0.5,0.55,0.6,0.65,0.7,0.75,0.8,1},{0,2,2.25,2.5,2.75,3,3.25,3.5,3.75,4}))))</f>
        <v/>
      </c>
      <c r="AF676" s="5" t="str">
        <f>IF(COUNT($A676)=0,"",IF($A676&lt;&gt;DR!$B678,"ERR",DR!BQ678))</f>
        <v/>
      </c>
      <c r="AG676" s="2" t="str">
        <f>IF(COUNT($A676)=0,"",IF(AF676="3E","3E",IF(AF676="","I",LOOKUP(AF676/AH$2,{0,0.4,0.45,0.5,0.55,0.6,0.65,0.7,0.75,0.8,1},{"F","D","C","C+","B-","B","B+","A-","A","A+"}))))</f>
        <v/>
      </c>
      <c r="AH676" s="99" t="str">
        <f>IF(COUNT($A676)=0,"",IF(AF676="","--",IF(AF676="3E","3E",LOOKUP(AF676/AH$2,{0,0.4,0.45,0.5,0.55,0.6,0.65,0.7,0.75,0.8,1},{0,2,2.25,2.5,2.75,3,3.25,3.5,3.75,4}))))</f>
        <v/>
      </c>
      <c r="AI676" s="5" t="str">
        <f>IF(COUNT($A676)=0,"",IF($A676&lt;&gt;DR!$B678,"ERR",DR!BY678))</f>
        <v/>
      </c>
      <c r="AJ676" s="2" t="str">
        <f>IF(COUNT($A676)=0,"",IF(AI676="3E","3E",IF(AI676="","I",LOOKUP(AI676/AK$2,{0,0.4,0.45,0.5,0.55,0.6,0.65,0.7,0.75,0.8,1},{"F","D","C","C+","B-","B","B+","A-","A","A+"}))))</f>
        <v/>
      </c>
      <c r="AK676" s="103" t="str">
        <f>IF(COUNT($A676)=0,"",IF(AI676="","--",IF(AI676="3E","3E",LOOKUP(AI676/AK$2,{0,0.4,0.45,0.5,0.55,0.6,0.65,0.7,0.75,0.8,1},{0,2,2.25,2.5,2.75,3,3.25,3.5,3.75,4}))))</f>
        <v/>
      </c>
      <c r="AL676" s="94" t="str">
        <f>IFERROR(IF(COUNT($A676)=0,"",IF(COUNT(W676)=0,"--",IF(COUNTIF(B676:AK676,"3E")&gt;0,"3E",SUM(IF(D676&gt;=2,D676*$D$3),IF(G676&gt;=2,G676*$G$3),IF(J676&gt;=2,J676*$J$3),IF(M676&gt;=2,M676*$M$3),IF(P676&gt;=2,P676*$P$3),IF(S676&gt;=2,S676*$S$3),IF(V676&gt;=2,V676*$V$3),IF(Y676&gt;=2,Y676*$Y$3),IF(AB676&gt;=2,AB676*$AB$3),IF(AE676&gt;=2,AE676*$AE$3),IF(AH676&gt;=2,AH676*$AH$3),IF(AK676&gt;=2,AK676*$AK$3))))),"")</f>
        <v/>
      </c>
      <c r="AM676" s="4" t="str">
        <f>IF(COUNT($A676)=0,"",IF(COUNT(W676)=0,"--",IF(COUNTIF(B676:Y676,"3E")&gt;0,"3E",TRUNC(SUM(IF(N(D676)&gt;=2,D$3*D676,0),IF(N(G676)&gt;=2,G$3*G676,0),IF(N(J676)&gt;=2,J$3*J676,0),IF(N(M676)&gt;=2,M$3*M676,0),IF(N(P676)&gt;=2,P$3*P676,0),IF(N(S676)&gt;=2,S$3*S676,0),IF(N(AB676)&gt;=2,AB$3*AB676,0),IF(N(AE676)&gt;=2,AE$3*AE676,0),IF(N(AH676)&gt;=2,AH$3*AH676,0),IF(N(V676)&gt;=2,V$3*V676,0),IF(N(Y676)&gt;=2,Y$3*Y676,0))/TCP,3))))</f>
        <v/>
      </c>
      <c r="AN676" s="2" t="str">
        <f>IFERROR(IF(COUNT($A676)=0,"",IF(COUNT(W676)=0,"--",IF(COUNTIF(B676:AK676,"3E")&gt;0,"3E",SUM(IF(D676&gt;=2,$D$3),IF(G676&gt;=2,$G$3),IF(J676&gt;=2,$J$3),IF(M676&gt;=2,$M$3),IF(P676&gt;=2,$P$3),IF(S676&gt;=2,$S$3),IF(V676&gt;=2,$V$3),IF(Y676&gt;=2,$Y$3),IF(AB676&gt;=2,$AB$3),IF(AE676&gt;=2,$AE$3),IF(AH676&gt;=2,$AH$3),IF(AK676&gt;=2,$AK$3))))),"")</f>
        <v/>
      </c>
      <c r="AO676" s="2" t="str">
        <f>IF(AM676="3E","3E",IF(COUNT($A676)=0,"",IF(COUNT(AK676)=0,"I",LOOKUP(AM676,{0,2,2.25,2.5,2.75,3,3.25,3.5,3.75,4},{"F","D","C","C+","B-","B","B+","A-","A","A+"}))))</f>
        <v/>
      </c>
      <c r="AP676" s="2" t="str">
        <f>IF(AM676="3E","3E",IF(OR(COUNT($A676)=0,COUNT(W676)=0),"",IF(AND(Y676&gt;=2,AM676&gt;=2,AN676&gt;=28),"PASS","FAIL")))</f>
        <v/>
      </c>
      <c r="AQ676" s="2" t="str">
        <f>IF(COUNT($A676)=0,"",IF(AP676="3E","3E",IF(AP676="PASS",CONCATENATE(IF(N(D676)&lt;2,"411F,",""),IF(N(G676)&lt;2,"412F,",""),IF(N(J676)&lt;2,"413F,",""),IF(N(M676)&lt;2,"421F,",""),IF(N(P676)&lt;2,"422F,",""),IF(N(S676)&lt;2,"423F,",""),IF(N(AB676)&lt;2,"431F,",""),IF(N(AE676)&lt;2,"432F,",""),IF(N(AH676)&lt;2,"433F,","")),"")))</f>
        <v/>
      </c>
      <c r="AR676" s="6" t="str">
        <f t="shared" si="11"/>
        <v/>
      </c>
    </row>
    <row r="677" spans="1:44" ht="18.95" customHeight="1" x14ac:dyDescent="0.25">
      <c r="A677" s="93" t="str">
        <f>IF(DR!$B679="","",DR!$B679)</f>
        <v/>
      </c>
      <c r="B677" s="5" t="str">
        <f>IF(COUNT($A677)=0,"",IF($A677&lt;&gt;DR!$B679,"ERR",DR!J679))</f>
        <v/>
      </c>
      <c r="C677" s="2" t="str">
        <f>IF(COUNT($A677)=0,"",IF(B677="3E","3E",IF(B677="","I",LOOKUP(B677/D$2,{0,0.4,0.45,0.5,0.55,0.6,0.65,0.7,0.75,0.8,1},{"F","D","C","C+","B-","B","B+","A-","A","A+"}))))</f>
        <v/>
      </c>
      <c r="D677" s="99" t="str">
        <f>IF(COUNT($A677)=0,"",IF(B677="","--",IF(B677="3E","3E",LOOKUP(B677/D$2,{0,0.4,0.45,0.5,0.55,0.6,0.65,0.7,0.75,0.8,1},{0,2,2.25,2.5,2.75,3,3.25,3.5,3.75,4}))))</f>
        <v/>
      </c>
      <c r="E677" s="5" t="str">
        <f>IF(COUNT($A677)=0,"",IF($A677&lt;&gt;DR!$B679,"ERR",DR!R679))</f>
        <v/>
      </c>
      <c r="F677" s="2" t="str">
        <f>IF(COUNT($A677)=0,"",IF(E677="3E","3E",IF(E677="","I",LOOKUP(E677/G$2,{0,0.4,0.45,0.5,0.55,0.6,0.65,0.7,0.75,0.8,1},{"F","D","C","C+","B-","B","B+","A-","A","A+"}))))</f>
        <v/>
      </c>
      <c r="G677" s="99" t="str">
        <f>IF(COUNT($A677)=0,"",IF(E677="","--",IF(E677="3E","3E",LOOKUP(E677/G$2,{0,0.4,0.45,0.5,0.55,0.6,0.65,0.7,0.75,0.8,1},{0,2,2.25,2.5,2.75,3,3.25,3.5,3.75,4}))))</f>
        <v/>
      </c>
      <c r="H677" s="5" t="str">
        <f>IF(COUNT($A677)=0,"",IF($A677&lt;&gt;DR!$B679,"ERR",DR!Z679))</f>
        <v/>
      </c>
      <c r="I677" s="2" t="str">
        <f>IF(COUNT($A677)=0,"",IF(H677="3E","3E",IF(H677="","I",LOOKUP(H677/J$2,{0,0.4,0.45,0.5,0.55,0.6,0.65,0.7,0.75,0.8,1},{"F","D","C","C+","B-","B","B+","A-","A","A+"}))))</f>
        <v/>
      </c>
      <c r="J677" s="99" t="str">
        <f>IF(COUNT($A677)=0,"",IF(H677="","--",IF(H677="3E","3E",LOOKUP(H677/J$2,{0,0.4,0.45,0.5,0.55,0.6,0.65,0.7,0.75,0.8,1},{0,2,2.25,2.5,2.75,3,3.25,3.5,3.75,4}))))</f>
        <v/>
      </c>
      <c r="K677" s="5" t="str">
        <f>IF(COUNT($A677)=0,"",IF($A677&lt;&gt;DR!$B679,"ERR",DR!AH679))</f>
        <v/>
      </c>
      <c r="L677" s="2" t="str">
        <f>IF(COUNT($A677)=0,"",IF(K677="3E","3E",IF(K677="","I",LOOKUP(K677/M$2,{0,0.4,0.45,0.5,0.55,0.6,0.65,0.7,0.75,0.8,1},{"F","D","C","C+","B-","B","B+","A-","A","A+"}))))</f>
        <v/>
      </c>
      <c r="M677" s="99" t="str">
        <f>IF(COUNT($A677)=0,"",IF(K677="","--",IF(K677="3E","3E",LOOKUP(K677/M$2,{0,0.4,0.45,0.5,0.55,0.6,0.65,0.7,0.75,0.8,1},{0,2,2.25,2.5,2.75,3,3.25,3.5,3.75,4}))))</f>
        <v/>
      </c>
      <c r="N677" s="5" t="str">
        <f>IF(COUNT($A677)=0,"",IF($A677&lt;&gt;DR!$B679,"ERR",DR!AP679))</f>
        <v/>
      </c>
      <c r="O677" s="2" t="str">
        <f>IF(COUNT($A677)=0,"",IF(N677="3E","3E",IF(N677="","I",LOOKUP(N677/P$2,{0,0.4,0.45,0.5,0.55,0.6,0.65,0.7,0.75,0.8,1},{"F","D","C","C+","B-","B","B+","A-","A","A+"}))))</f>
        <v/>
      </c>
      <c r="P677" s="99" t="str">
        <f>IF(COUNT($A677)=0,"",IF(N677="","--",IF(N677="3E","3E",LOOKUP(N677/P$2,{0,0.4,0.45,0.5,0.55,0.6,0.65,0.7,0.75,0.8,1},{0,2,2.25,2.5,2.75,3,3.25,3.5,3.75,4}))))</f>
        <v/>
      </c>
      <c r="Q677" s="5" t="str">
        <f>IF(COUNT($A677)=0,"",IF($A677&lt;&gt;DR!$B679,"ERR",DR!AX679))</f>
        <v/>
      </c>
      <c r="R677" s="2" t="str">
        <f>IF(COUNT($A677)=0,"",IF(Q677="3E","3E",IF(Q677="","I",LOOKUP(Q677/S$2,{0,0.4,0.45,0.5,0.55,0.6,0.65,0.7,0.75,0.8,1},{"F","D","C","C+","B-","B","B+","A-","A","A+"}))))</f>
        <v/>
      </c>
      <c r="S677" s="99" t="str">
        <f>IF(COUNT($A677)=0,"",IF(Q677="","--",IF(Q677="3E","3E",LOOKUP(Q677/S$2,{0,0.4,0.45,0.5,0.55,0.6,0.65,0.7,0.75,0.8,1},{0,2,2.25,2.5,2.75,3,3.25,3.5,3.75,4}))))</f>
        <v/>
      </c>
      <c r="T677" s="5" t="str">
        <f>IF(OR(COUNT($A677)=0,DR!BZ679=""),"",IF($A677&lt;&gt;DR!$B679,"ERR",DR!BZ679))</f>
        <v/>
      </c>
      <c r="U677" s="2" t="str">
        <f>IF(COUNT($A677)=0,"",IF(T677="3E","3E",IF(T677="","I",LOOKUP(T677/V$2,{0,0.4,0.45,0.5,0.55,0.6,0.65,0.7,0.75,0.8,1},{"F","D","C","C+","B-","B","B+","A-","A","A+"}))))</f>
        <v/>
      </c>
      <c r="V677" s="99" t="str">
        <f>IF(COUNT($A677)=0,"",IF(T677="","--",IF(T677="3E","3E",LOOKUP(T677/V$2,{0,0.4,0.45,0.5,0.55,0.6,0.65,0.7,0.75,0.8,1},{0,2,2.25,2.5,2.75,3,3.25,3.5,3.75,4}))))</f>
        <v/>
      </c>
      <c r="W677" s="5" t="str">
        <f>IF(COUNT($A677)=0,"",IF($A677&lt;&gt;DR!$B679,"ERR",IF(DR!$A679="IM",DR!CL679,DR!CK679)))</f>
        <v/>
      </c>
      <c r="X677" s="2" t="str">
        <f>IF(COUNT($A677)=0,"",IF(W677="3E","3E",IF(W677="","I",LOOKUP(W677/Y$2,{0,0.4,0.45,0.5,0.55,0.6,0.65,0.7,0.75,0.8,1},{"F","D","C","C+","B-","B","B+","A-","A","A+"}))))</f>
        <v/>
      </c>
      <c r="Y677" s="99" t="str">
        <f>IF(COUNT($A677)=0,"",IF(W677="","--",IF(W677="3E","3E",LOOKUP(W677/Y$2,{0,0.4,0.45,0.5,0.55,0.6,0.65,0.7,0.75,0.8,1},{0,2,2.25,2.5,2.75,3,3.25,3.5,3.75,4}))))</f>
        <v/>
      </c>
      <c r="Z677" s="5" t="str">
        <f>IF(COUNT($A677)=0,"",IF($A677&lt;&gt;DR!$B679,"ERR",DR!BF679))</f>
        <v/>
      </c>
      <c r="AA677" s="2" t="str">
        <f>IF(COUNT($A677)=0,"",IF(Z677="3E","3E",IF(Z677="","I",LOOKUP(Z677/AB$2,{0,0.4,0.45,0.5,0.55,0.6,0.65,0.7,0.75,0.8,1},{"F","D","C","C+","B-","B","B+","A-","A","A+"}))))</f>
        <v/>
      </c>
      <c r="AB677" s="99" t="str">
        <f>IF(COUNT($A677)=0,"",IF(Z677="","--",IF(Z677="3E","3E",LOOKUP(Z677/AB$2,{0,0.4,0.45,0.5,0.55,0.6,0.65,0.7,0.75,0.8,1},{0,2,2.25,2.5,2.75,3,3.25,3.5,3.75,4}))))</f>
        <v/>
      </c>
      <c r="AC677" s="5" t="str">
        <f>IF(COUNT($A677)=0,"",IF($A677&lt;&gt;DR!$B679,"ERR",DR!BG679))</f>
        <v/>
      </c>
      <c r="AD677" s="2" t="str">
        <f>IF(COUNT($A677)=0,"",IF(AC677="3E","3E",IF(AC677="","I",LOOKUP(AC677/AE$2,{0,0.4,0.45,0.5,0.55,0.6,0.65,0.7,0.75,0.8,1},{"F","D","C","C+","B-","B","B+","A-","A","A+"}))))</f>
        <v/>
      </c>
      <c r="AE677" s="99" t="str">
        <f>IF(COUNT($A677)=0,"",IF(AC677="","--",IF(AC677="3E","3E",LOOKUP(AC677/AE$2,{0,0.4,0.45,0.5,0.55,0.6,0.65,0.7,0.75,0.8,1},{0,2,2.25,2.5,2.75,3,3.25,3.5,3.75,4}))))</f>
        <v/>
      </c>
      <c r="AF677" s="5" t="str">
        <f>IF(COUNT($A677)=0,"",IF($A677&lt;&gt;DR!$B679,"ERR",DR!BQ679))</f>
        <v/>
      </c>
      <c r="AG677" s="2" t="str">
        <f>IF(COUNT($A677)=0,"",IF(AF677="3E","3E",IF(AF677="","I",LOOKUP(AF677/AH$2,{0,0.4,0.45,0.5,0.55,0.6,0.65,0.7,0.75,0.8,1},{"F","D","C","C+","B-","B","B+","A-","A","A+"}))))</f>
        <v/>
      </c>
      <c r="AH677" s="99" t="str">
        <f>IF(COUNT($A677)=0,"",IF(AF677="","--",IF(AF677="3E","3E",LOOKUP(AF677/AH$2,{0,0.4,0.45,0.5,0.55,0.6,0.65,0.7,0.75,0.8,1},{0,2,2.25,2.5,2.75,3,3.25,3.5,3.75,4}))))</f>
        <v/>
      </c>
      <c r="AI677" s="5" t="str">
        <f>IF(COUNT($A677)=0,"",IF($A677&lt;&gt;DR!$B679,"ERR",DR!BY679))</f>
        <v/>
      </c>
      <c r="AJ677" s="2" t="str">
        <f>IF(COUNT($A677)=0,"",IF(AI677="3E","3E",IF(AI677="","I",LOOKUP(AI677/AK$2,{0,0.4,0.45,0.5,0.55,0.6,0.65,0.7,0.75,0.8,1},{"F","D","C","C+","B-","B","B+","A-","A","A+"}))))</f>
        <v/>
      </c>
      <c r="AK677" s="103" t="str">
        <f>IF(COUNT($A677)=0,"",IF(AI677="","--",IF(AI677="3E","3E",LOOKUP(AI677/AK$2,{0,0.4,0.45,0.5,0.55,0.6,0.65,0.7,0.75,0.8,1},{0,2,2.25,2.5,2.75,3,3.25,3.5,3.75,4}))))</f>
        <v/>
      </c>
      <c r="AL677" s="94" t="str">
        <f>IFERROR(IF(COUNT($A677)=0,"",IF(COUNT(W677)=0,"--",IF(COUNTIF(B677:AK677,"3E")&gt;0,"3E",SUM(IF(D677&gt;=2,D677*$D$3),IF(G677&gt;=2,G677*$G$3),IF(J677&gt;=2,J677*$J$3),IF(M677&gt;=2,M677*$M$3),IF(P677&gt;=2,P677*$P$3),IF(S677&gt;=2,S677*$S$3),IF(V677&gt;=2,V677*$V$3),IF(Y677&gt;=2,Y677*$Y$3),IF(AB677&gt;=2,AB677*$AB$3),IF(AE677&gt;=2,AE677*$AE$3),IF(AH677&gt;=2,AH677*$AH$3),IF(AK677&gt;=2,AK677*$AK$3))))),"")</f>
        <v/>
      </c>
      <c r="AM677" s="4" t="str">
        <f>IF(COUNT($A677)=0,"",IF(COUNT(W677)=0,"--",IF(COUNTIF(B677:Y677,"3E")&gt;0,"3E",TRUNC(SUM(IF(N(D677)&gt;=2,D$3*D677,0),IF(N(G677)&gt;=2,G$3*G677,0),IF(N(J677)&gt;=2,J$3*J677,0),IF(N(M677)&gt;=2,M$3*M677,0),IF(N(P677)&gt;=2,P$3*P677,0),IF(N(S677)&gt;=2,S$3*S677,0),IF(N(AB677)&gt;=2,AB$3*AB677,0),IF(N(AE677)&gt;=2,AE$3*AE677,0),IF(N(AH677)&gt;=2,AH$3*AH677,0),IF(N(V677)&gt;=2,V$3*V677,0),IF(N(Y677)&gt;=2,Y$3*Y677,0))/TCP,3))))</f>
        <v/>
      </c>
      <c r="AN677" s="2" t="str">
        <f>IFERROR(IF(COUNT($A677)=0,"",IF(COUNT(W677)=0,"--",IF(COUNTIF(B677:AK677,"3E")&gt;0,"3E",SUM(IF(D677&gt;=2,$D$3),IF(G677&gt;=2,$G$3),IF(J677&gt;=2,$J$3),IF(M677&gt;=2,$M$3),IF(P677&gt;=2,$P$3),IF(S677&gt;=2,$S$3),IF(V677&gt;=2,$V$3),IF(Y677&gt;=2,$Y$3),IF(AB677&gt;=2,$AB$3),IF(AE677&gt;=2,$AE$3),IF(AH677&gt;=2,$AH$3),IF(AK677&gt;=2,$AK$3))))),"")</f>
        <v/>
      </c>
      <c r="AO677" s="2" t="str">
        <f>IF(AM677="3E","3E",IF(COUNT($A677)=0,"",IF(COUNT(AK677)=0,"I",LOOKUP(AM677,{0,2,2.25,2.5,2.75,3,3.25,3.5,3.75,4},{"F","D","C","C+","B-","B","B+","A-","A","A+"}))))</f>
        <v/>
      </c>
      <c r="AP677" s="2" t="str">
        <f>IF(AM677="3E","3E",IF(OR(COUNT($A677)=0,COUNT(W677)=0),"",IF(AND(Y677&gt;=2,AM677&gt;=2,AN677&gt;=28),"PASS","FAIL")))</f>
        <v/>
      </c>
      <c r="AQ677" s="2" t="str">
        <f>IF(COUNT($A677)=0,"",IF(AP677="3E","3E",IF(AP677="PASS",CONCATENATE(IF(N(D677)&lt;2,"411F,",""),IF(N(G677)&lt;2,"412F,",""),IF(N(J677)&lt;2,"413F,",""),IF(N(M677)&lt;2,"421F,",""),IF(N(P677)&lt;2,"422F,",""),IF(N(S677)&lt;2,"423F,",""),IF(N(AB677)&lt;2,"431F,",""),IF(N(AE677)&lt;2,"432F,",""),IF(N(AH677)&lt;2,"433F,","")),"")))</f>
        <v/>
      </c>
      <c r="AR677" s="6" t="str">
        <f t="shared" si="11"/>
        <v/>
      </c>
    </row>
    <row r="678" spans="1:44" ht="18.95" customHeight="1" x14ac:dyDescent="0.25">
      <c r="A678" s="93" t="str">
        <f>IF(DR!$B680="","",DR!$B680)</f>
        <v/>
      </c>
      <c r="B678" s="5" t="str">
        <f>IF(COUNT($A678)=0,"",IF($A678&lt;&gt;DR!$B680,"ERR",DR!J680))</f>
        <v/>
      </c>
      <c r="C678" s="2" t="str">
        <f>IF(COUNT($A678)=0,"",IF(B678="3E","3E",IF(B678="","I",LOOKUP(B678/D$2,{0,0.4,0.45,0.5,0.55,0.6,0.65,0.7,0.75,0.8,1},{"F","D","C","C+","B-","B","B+","A-","A","A+"}))))</f>
        <v/>
      </c>
      <c r="D678" s="99" t="str">
        <f>IF(COUNT($A678)=0,"",IF(B678="","--",IF(B678="3E","3E",LOOKUP(B678/D$2,{0,0.4,0.45,0.5,0.55,0.6,0.65,0.7,0.75,0.8,1},{0,2,2.25,2.5,2.75,3,3.25,3.5,3.75,4}))))</f>
        <v/>
      </c>
      <c r="E678" s="5" t="str">
        <f>IF(COUNT($A678)=0,"",IF($A678&lt;&gt;DR!$B680,"ERR",DR!R680))</f>
        <v/>
      </c>
      <c r="F678" s="2" t="str">
        <f>IF(COUNT($A678)=0,"",IF(E678="3E","3E",IF(E678="","I",LOOKUP(E678/G$2,{0,0.4,0.45,0.5,0.55,0.6,0.65,0.7,0.75,0.8,1},{"F","D","C","C+","B-","B","B+","A-","A","A+"}))))</f>
        <v/>
      </c>
      <c r="G678" s="99" t="str">
        <f>IF(COUNT($A678)=0,"",IF(E678="","--",IF(E678="3E","3E",LOOKUP(E678/G$2,{0,0.4,0.45,0.5,0.55,0.6,0.65,0.7,0.75,0.8,1},{0,2,2.25,2.5,2.75,3,3.25,3.5,3.75,4}))))</f>
        <v/>
      </c>
      <c r="H678" s="5" t="str">
        <f>IF(COUNT($A678)=0,"",IF($A678&lt;&gt;DR!$B680,"ERR",DR!Z680))</f>
        <v/>
      </c>
      <c r="I678" s="2" t="str">
        <f>IF(COUNT($A678)=0,"",IF(H678="3E","3E",IF(H678="","I",LOOKUP(H678/J$2,{0,0.4,0.45,0.5,0.55,0.6,0.65,0.7,0.75,0.8,1},{"F","D","C","C+","B-","B","B+","A-","A","A+"}))))</f>
        <v/>
      </c>
      <c r="J678" s="99" t="str">
        <f>IF(COUNT($A678)=0,"",IF(H678="","--",IF(H678="3E","3E",LOOKUP(H678/J$2,{0,0.4,0.45,0.5,0.55,0.6,0.65,0.7,0.75,0.8,1},{0,2,2.25,2.5,2.75,3,3.25,3.5,3.75,4}))))</f>
        <v/>
      </c>
      <c r="K678" s="5" t="str">
        <f>IF(COUNT($A678)=0,"",IF($A678&lt;&gt;DR!$B680,"ERR",DR!AH680))</f>
        <v/>
      </c>
      <c r="L678" s="2" t="str">
        <f>IF(COUNT($A678)=0,"",IF(K678="3E","3E",IF(K678="","I",LOOKUP(K678/M$2,{0,0.4,0.45,0.5,0.55,0.6,0.65,0.7,0.75,0.8,1},{"F","D","C","C+","B-","B","B+","A-","A","A+"}))))</f>
        <v/>
      </c>
      <c r="M678" s="99" t="str">
        <f>IF(COUNT($A678)=0,"",IF(K678="","--",IF(K678="3E","3E",LOOKUP(K678/M$2,{0,0.4,0.45,0.5,0.55,0.6,0.65,0.7,0.75,0.8,1},{0,2,2.25,2.5,2.75,3,3.25,3.5,3.75,4}))))</f>
        <v/>
      </c>
      <c r="N678" s="5" t="str">
        <f>IF(COUNT($A678)=0,"",IF($A678&lt;&gt;DR!$B680,"ERR",DR!AP680))</f>
        <v/>
      </c>
      <c r="O678" s="2" t="str">
        <f>IF(COUNT($A678)=0,"",IF(N678="3E","3E",IF(N678="","I",LOOKUP(N678/P$2,{0,0.4,0.45,0.5,0.55,0.6,0.65,0.7,0.75,0.8,1},{"F","D","C","C+","B-","B","B+","A-","A","A+"}))))</f>
        <v/>
      </c>
      <c r="P678" s="99" t="str">
        <f>IF(COUNT($A678)=0,"",IF(N678="","--",IF(N678="3E","3E",LOOKUP(N678/P$2,{0,0.4,0.45,0.5,0.55,0.6,0.65,0.7,0.75,0.8,1},{0,2,2.25,2.5,2.75,3,3.25,3.5,3.75,4}))))</f>
        <v/>
      </c>
      <c r="Q678" s="5" t="str">
        <f>IF(COUNT($A678)=0,"",IF($A678&lt;&gt;DR!$B680,"ERR",DR!AX680))</f>
        <v/>
      </c>
      <c r="R678" s="2" t="str">
        <f>IF(COUNT($A678)=0,"",IF(Q678="3E","3E",IF(Q678="","I",LOOKUP(Q678/S$2,{0,0.4,0.45,0.5,0.55,0.6,0.65,0.7,0.75,0.8,1},{"F","D","C","C+","B-","B","B+","A-","A","A+"}))))</f>
        <v/>
      </c>
      <c r="S678" s="99" t="str">
        <f>IF(COUNT($A678)=0,"",IF(Q678="","--",IF(Q678="3E","3E",LOOKUP(Q678/S$2,{0,0.4,0.45,0.5,0.55,0.6,0.65,0.7,0.75,0.8,1},{0,2,2.25,2.5,2.75,3,3.25,3.5,3.75,4}))))</f>
        <v/>
      </c>
      <c r="T678" s="5" t="str">
        <f>IF(OR(COUNT($A678)=0,DR!BZ680=""),"",IF($A678&lt;&gt;DR!$B680,"ERR",DR!BZ680))</f>
        <v/>
      </c>
      <c r="U678" s="2" t="str">
        <f>IF(COUNT($A678)=0,"",IF(T678="3E","3E",IF(T678="","I",LOOKUP(T678/V$2,{0,0.4,0.45,0.5,0.55,0.6,0.65,0.7,0.75,0.8,1},{"F","D","C","C+","B-","B","B+","A-","A","A+"}))))</f>
        <v/>
      </c>
      <c r="V678" s="99" t="str">
        <f>IF(COUNT($A678)=0,"",IF(T678="","--",IF(T678="3E","3E",LOOKUP(T678/V$2,{0,0.4,0.45,0.5,0.55,0.6,0.65,0.7,0.75,0.8,1},{0,2,2.25,2.5,2.75,3,3.25,3.5,3.75,4}))))</f>
        <v/>
      </c>
      <c r="W678" s="5" t="str">
        <f>IF(COUNT($A678)=0,"",IF($A678&lt;&gt;DR!$B680,"ERR",IF(DR!$A680="IM",DR!CL680,DR!CK680)))</f>
        <v/>
      </c>
      <c r="X678" s="2" t="str">
        <f>IF(COUNT($A678)=0,"",IF(W678="3E","3E",IF(W678="","I",LOOKUP(W678/Y$2,{0,0.4,0.45,0.5,0.55,0.6,0.65,0.7,0.75,0.8,1},{"F","D","C","C+","B-","B","B+","A-","A","A+"}))))</f>
        <v/>
      </c>
      <c r="Y678" s="99" t="str">
        <f>IF(COUNT($A678)=0,"",IF(W678="","--",IF(W678="3E","3E",LOOKUP(W678/Y$2,{0,0.4,0.45,0.5,0.55,0.6,0.65,0.7,0.75,0.8,1},{0,2,2.25,2.5,2.75,3,3.25,3.5,3.75,4}))))</f>
        <v/>
      </c>
      <c r="Z678" s="5" t="str">
        <f>IF(COUNT($A678)=0,"",IF($A678&lt;&gt;DR!$B680,"ERR",DR!BF680))</f>
        <v/>
      </c>
      <c r="AA678" s="2" t="str">
        <f>IF(COUNT($A678)=0,"",IF(Z678="3E","3E",IF(Z678="","I",LOOKUP(Z678/AB$2,{0,0.4,0.45,0.5,0.55,0.6,0.65,0.7,0.75,0.8,1},{"F","D","C","C+","B-","B","B+","A-","A","A+"}))))</f>
        <v/>
      </c>
      <c r="AB678" s="99" t="str">
        <f>IF(COUNT($A678)=0,"",IF(Z678="","--",IF(Z678="3E","3E",LOOKUP(Z678/AB$2,{0,0.4,0.45,0.5,0.55,0.6,0.65,0.7,0.75,0.8,1},{0,2,2.25,2.5,2.75,3,3.25,3.5,3.75,4}))))</f>
        <v/>
      </c>
      <c r="AC678" s="5" t="str">
        <f>IF(COUNT($A678)=0,"",IF($A678&lt;&gt;DR!$B680,"ERR",DR!BG680))</f>
        <v/>
      </c>
      <c r="AD678" s="2" t="str">
        <f>IF(COUNT($A678)=0,"",IF(AC678="3E","3E",IF(AC678="","I",LOOKUP(AC678/AE$2,{0,0.4,0.45,0.5,0.55,0.6,0.65,0.7,0.75,0.8,1},{"F","D","C","C+","B-","B","B+","A-","A","A+"}))))</f>
        <v/>
      </c>
      <c r="AE678" s="99" t="str">
        <f>IF(COUNT($A678)=0,"",IF(AC678="","--",IF(AC678="3E","3E",LOOKUP(AC678/AE$2,{0,0.4,0.45,0.5,0.55,0.6,0.65,0.7,0.75,0.8,1},{0,2,2.25,2.5,2.75,3,3.25,3.5,3.75,4}))))</f>
        <v/>
      </c>
      <c r="AF678" s="5" t="str">
        <f>IF(COUNT($A678)=0,"",IF($A678&lt;&gt;DR!$B680,"ERR",DR!BQ680))</f>
        <v/>
      </c>
      <c r="AG678" s="2" t="str">
        <f>IF(COUNT($A678)=0,"",IF(AF678="3E","3E",IF(AF678="","I",LOOKUP(AF678/AH$2,{0,0.4,0.45,0.5,0.55,0.6,0.65,0.7,0.75,0.8,1},{"F","D","C","C+","B-","B","B+","A-","A","A+"}))))</f>
        <v/>
      </c>
      <c r="AH678" s="99" t="str">
        <f>IF(COUNT($A678)=0,"",IF(AF678="","--",IF(AF678="3E","3E",LOOKUP(AF678/AH$2,{0,0.4,0.45,0.5,0.55,0.6,0.65,0.7,0.75,0.8,1},{0,2,2.25,2.5,2.75,3,3.25,3.5,3.75,4}))))</f>
        <v/>
      </c>
      <c r="AI678" s="5" t="str">
        <f>IF(COUNT($A678)=0,"",IF($A678&lt;&gt;DR!$B680,"ERR",DR!BY680))</f>
        <v/>
      </c>
      <c r="AJ678" s="2" t="str">
        <f>IF(COUNT($A678)=0,"",IF(AI678="3E","3E",IF(AI678="","I",LOOKUP(AI678/AK$2,{0,0.4,0.45,0.5,0.55,0.6,0.65,0.7,0.75,0.8,1},{"F","D","C","C+","B-","B","B+","A-","A","A+"}))))</f>
        <v/>
      </c>
      <c r="AK678" s="103" t="str">
        <f>IF(COUNT($A678)=0,"",IF(AI678="","--",IF(AI678="3E","3E",LOOKUP(AI678/AK$2,{0,0.4,0.45,0.5,0.55,0.6,0.65,0.7,0.75,0.8,1},{0,2,2.25,2.5,2.75,3,3.25,3.5,3.75,4}))))</f>
        <v/>
      </c>
      <c r="AL678" s="94" t="str">
        <f>IFERROR(IF(COUNT($A678)=0,"",IF(COUNT(W678)=0,"--",IF(COUNTIF(B678:AK678,"3E")&gt;0,"3E",SUM(IF(D678&gt;=2,D678*$D$3),IF(G678&gt;=2,G678*$G$3),IF(J678&gt;=2,J678*$J$3),IF(M678&gt;=2,M678*$M$3),IF(P678&gt;=2,P678*$P$3),IF(S678&gt;=2,S678*$S$3),IF(V678&gt;=2,V678*$V$3),IF(Y678&gt;=2,Y678*$Y$3),IF(AB678&gt;=2,AB678*$AB$3),IF(AE678&gt;=2,AE678*$AE$3),IF(AH678&gt;=2,AH678*$AH$3),IF(AK678&gt;=2,AK678*$AK$3))))),"")</f>
        <v/>
      </c>
      <c r="AM678" s="4" t="str">
        <f>IF(COUNT($A678)=0,"",IF(COUNT(W678)=0,"--",IF(COUNTIF(B678:Y678,"3E")&gt;0,"3E",TRUNC(SUM(IF(N(D678)&gt;=2,D$3*D678,0),IF(N(G678)&gt;=2,G$3*G678,0),IF(N(J678)&gt;=2,J$3*J678,0),IF(N(M678)&gt;=2,M$3*M678,0),IF(N(P678)&gt;=2,P$3*P678,0),IF(N(S678)&gt;=2,S$3*S678,0),IF(N(AB678)&gt;=2,AB$3*AB678,0),IF(N(AE678)&gt;=2,AE$3*AE678,0),IF(N(AH678)&gt;=2,AH$3*AH678,0),IF(N(V678)&gt;=2,V$3*V678,0),IF(N(Y678)&gt;=2,Y$3*Y678,0))/TCP,3))))</f>
        <v/>
      </c>
      <c r="AN678" s="2" t="str">
        <f>IFERROR(IF(COUNT($A678)=0,"",IF(COUNT(W678)=0,"--",IF(COUNTIF(B678:AK678,"3E")&gt;0,"3E",SUM(IF(D678&gt;=2,$D$3),IF(G678&gt;=2,$G$3),IF(J678&gt;=2,$J$3),IF(M678&gt;=2,$M$3),IF(P678&gt;=2,$P$3),IF(S678&gt;=2,$S$3),IF(V678&gt;=2,$V$3),IF(Y678&gt;=2,$Y$3),IF(AB678&gt;=2,$AB$3),IF(AE678&gt;=2,$AE$3),IF(AH678&gt;=2,$AH$3),IF(AK678&gt;=2,$AK$3))))),"")</f>
        <v/>
      </c>
      <c r="AO678" s="2" t="str">
        <f>IF(AM678="3E","3E",IF(COUNT($A678)=0,"",IF(COUNT(AK678)=0,"I",LOOKUP(AM678,{0,2,2.25,2.5,2.75,3,3.25,3.5,3.75,4},{"F","D","C","C+","B-","B","B+","A-","A","A+"}))))</f>
        <v/>
      </c>
      <c r="AP678" s="2" t="str">
        <f>IF(AM678="3E","3E",IF(OR(COUNT($A678)=0,COUNT(W678)=0),"",IF(AND(Y678&gt;=2,AM678&gt;=2,AN678&gt;=28),"PASS","FAIL")))</f>
        <v/>
      </c>
      <c r="AQ678" s="2" t="str">
        <f>IF(COUNT($A678)=0,"",IF(AP678="3E","3E",IF(AP678="PASS",CONCATENATE(IF(N(D678)&lt;2,"411F,",""),IF(N(G678)&lt;2,"412F,",""),IF(N(J678)&lt;2,"413F,",""),IF(N(M678)&lt;2,"421F,",""),IF(N(P678)&lt;2,"422F,",""),IF(N(S678)&lt;2,"423F,",""),IF(N(AB678)&lt;2,"431F,",""),IF(N(AE678)&lt;2,"432F,",""),IF(N(AH678)&lt;2,"433F,","")),"")))</f>
        <v/>
      </c>
      <c r="AR678" s="6" t="str">
        <f t="shared" si="11"/>
        <v/>
      </c>
    </row>
    <row r="679" spans="1:44" ht="18.95" customHeight="1" x14ac:dyDescent="0.25">
      <c r="A679" s="93" t="str">
        <f>IF(DR!$B681="","",DR!$B681)</f>
        <v/>
      </c>
      <c r="B679" s="5" t="str">
        <f>IF(COUNT($A679)=0,"",IF($A679&lt;&gt;DR!$B681,"ERR",DR!J681))</f>
        <v/>
      </c>
      <c r="C679" s="2" t="str">
        <f>IF(COUNT($A679)=0,"",IF(B679="3E","3E",IF(B679="","I",LOOKUP(B679/D$2,{0,0.4,0.45,0.5,0.55,0.6,0.65,0.7,0.75,0.8,1},{"F","D","C","C+","B-","B","B+","A-","A","A+"}))))</f>
        <v/>
      </c>
      <c r="D679" s="99" t="str">
        <f>IF(COUNT($A679)=0,"",IF(B679="","--",IF(B679="3E","3E",LOOKUP(B679/D$2,{0,0.4,0.45,0.5,0.55,0.6,0.65,0.7,0.75,0.8,1},{0,2,2.25,2.5,2.75,3,3.25,3.5,3.75,4}))))</f>
        <v/>
      </c>
      <c r="E679" s="5" t="str">
        <f>IF(COUNT($A679)=0,"",IF($A679&lt;&gt;DR!$B681,"ERR",DR!R681))</f>
        <v/>
      </c>
      <c r="F679" s="2" t="str">
        <f>IF(COUNT($A679)=0,"",IF(E679="3E","3E",IF(E679="","I",LOOKUP(E679/G$2,{0,0.4,0.45,0.5,0.55,0.6,0.65,0.7,0.75,0.8,1},{"F","D","C","C+","B-","B","B+","A-","A","A+"}))))</f>
        <v/>
      </c>
      <c r="G679" s="99" t="str">
        <f>IF(COUNT($A679)=0,"",IF(E679="","--",IF(E679="3E","3E",LOOKUP(E679/G$2,{0,0.4,0.45,0.5,0.55,0.6,0.65,0.7,0.75,0.8,1},{0,2,2.25,2.5,2.75,3,3.25,3.5,3.75,4}))))</f>
        <v/>
      </c>
      <c r="H679" s="5" t="str">
        <f>IF(COUNT($A679)=0,"",IF($A679&lt;&gt;DR!$B681,"ERR",DR!Z681))</f>
        <v/>
      </c>
      <c r="I679" s="2" t="str">
        <f>IF(COUNT($A679)=0,"",IF(H679="3E","3E",IF(H679="","I",LOOKUP(H679/J$2,{0,0.4,0.45,0.5,0.55,0.6,0.65,0.7,0.75,0.8,1},{"F","D","C","C+","B-","B","B+","A-","A","A+"}))))</f>
        <v/>
      </c>
      <c r="J679" s="99" t="str">
        <f>IF(COUNT($A679)=0,"",IF(H679="","--",IF(H679="3E","3E",LOOKUP(H679/J$2,{0,0.4,0.45,0.5,0.55,0.6,0.65,0.7,0.75,0.8,1},{0,2,2.25,2.5,2.75,3,3.25,3.5,3.75,4}))))</f>
        <v/>
      </c>
      <c r="K679" s="5" t="str">
        <f>IF(COUNT($A679)=0,"",IF($A679&lt;&gt;DR!$B681,"ERR",DR!AH681))</f>
        <v/>
      </c>
      <c r="L679" s="2" t="str">
        <f>IF(COUNT($A679)=0,"",IF(K679="3E","3E",IF(K679="","I",LOOKUP(K679/M$2,{0,0.4,0.45,0.5,0.55,0.6,0.65,0.7,0.75,0.8,1},{"F","D","C","C+","B-","B","B+","A-","A","A+"}))))</f>
        <v/>
      </c>
      <c r="M679" s="99" t="str">
        <f>IF(COUNT($A679)=0,"",IF(K679="","--",IF(K679="3E","3E",LOOKUP(K679/M$2,{0,0.4,0.45,0.5,0.55,0.6,0.65,0.7,0.75,0.8,1},{0,2,2.25,2.5,2.75,3,3.25,3.5,3.75,4}))))</f>
        <v/>
      </c>
      <c r="N679" s="5" t="str">
        <f>IF(COUNT($A679)=0,"",IF($A679&lt;&gt;DR!$B681,"ERR",DR!AP681))</f>
        <v/>
      </c>
      <c r="O679" s="2" t="str">
        <f>IF(COUNT($A679)=0,"",IF(N679="3E","3E",IF(N679="","I",LOOKUP(N679/P$2,{0,0.4,0.45,0.5,0.55,0.6,0.65,0.7,0.75,0.8,1},{"F","D","C","C+","B-","B","B+","A-","A","A+"}))))</f>
        <v/>
      </c>
      <c r="P679" s="99" t="str">
        <f>IF(COUNT($A679)=0,"",IF(N679="","--",IF(N679="3E","3E",LOOKUP(N679/P$2,{0,0.4,0.45,0.5,0.55,0.6,0.65,0.7,0.75,0.8,1},{0,2,2.25,2.5,2.75,3,3.25,3.5,3.75,4}))))</f>
        <v/>
      </c>
      <c r="Q679" s="5" t="str">
        <f>IF(COUNT($A679)=0,"",IF($A679&lt;&gt;DR!$B681,"ERR",DR!AX681))</f>
        <v/>
      </c>
      <c r="R679" s="2" t="str">
        <f>IF(COUNT($A679)=0,"",IF(Q679="3E","3E",IF(Q679="","I",LOOKUP(Q679/S$2,{0,0.4,0.45,0.5,0.55,0.6,0.65,0.7,0.75,0.8,1},{"F","D","C","C+","B-","B","B+","A-","A","A+"}))))</f>
        <v/>
      </c>
      <c r="S679" s="99" t="str">
        <f>IF(COUNT($A679)=0,"",IF(Q679="","--",IF(Q679="3E","3E",LOOKUP(Q679/S$2,{0,0.4,0.45,0.5,0.55,0.6,0.65,0.7,0.75,0.8,1},{0,2,2.25,2.5,2.75,3,3.25,3.5,3.75,4}))))</f>
        <v/>
      </c>
      <c r="T679" s="5" t="str">
        <f>IF(OR(COUNT($A679)=0,DR!BZ681=""),"",IF($A679&lt;&gt;DR!$B681,"ERR",DR!BZ681))</f>
        <v/>
      </c>
      <c r="U679" s="2" t="str">
        <f>IF(COUNT($A679)=0,"",IF(T679="3E","3E",IF(T679="","I",LOOKUP(T679/V$2,{0,0.4,0.45,0.5,0.55,0.6,0.65,0.7,0.75,0.8,1},{"F","D","C","C+","B-","B","B+","A-","A","A+"}))))</f>
        <v/>
      </c>
      <c r="V679" s="99" t="str">
        <f>IF(COUNT($A679)=0,"",IF(T679="","--",IF(T679="3E","3E",LOOKUP(T679/V$2,{0,0.4,0.45,0.5,0.55,0.6,0.65,0.7,0.75,0.8,1},{0,2,2.25,2.5,2.75,3,3.25,3.5,3.75,4}))))</f>
        <v/>
      </c>
      <c r="W679" s="5" t="str">
        <f>IF(COUNT($A679)=0,"",IF($A679&lt;&gt;DR!$B681,"ERR",IF(DR!$A681="IM",DR!CL681,DR!CK681)))</f>
        <v/>
      </c>
      <c r="X679" s="2" t="str">
        <f>IF(COUNT($A679)=0,"",IF(W679="3E","3E",IF(W679="","I",LOOKUP(W679/Y$2,{0,0.4,0.45,0.5,0.55,0.6,0.65,0.7,0.75,0.8,1},{"F","D","C","C+","B-","B","B+","A-","A","A+"}))))</f>
        <v/>
      </c>
      <c r="Y679" s="99" t="str">
        <f>IF(COUNT($A679)=0,"",IF(W679="","--",IF(W679="3E","3E",LOOKUP(W679/Y$2,{0,0.4,0.45,0.5,0.55,0.6,0.65,0.7,0.75,0.8,1},{0,2,2.25,2.5,2.75,3,3.25,3.5,3.75,4}))))</f>
        <v/>
      </c>
      <c r="Z679" s="5" t="str">
        <f>IF(COUNT($A679)=0,"",IF($A679&lt;&gt;DR!$B681,"ERR",DR!BF681))</f>
        <v/>
      </c>
      <c r="AA679" s="2" t="str">
        <f>IF(COUNT($A679)=0,"",IF(Z679="3E","3E",IF(Z679="","I",LOOKUP(Z679/AB$2,{0,0.4,0.45,0.5,0.55,0.6,0.65,0.7,0.75,0.8,1},{"F","D","C","C+","B-","B","B+","A-","A","A+"}))))</f>
        <v/>
      </c>
      <c r="AB679" s="99" t="str">
        <f>IF(COUNT($A679)=0,"",IF(Z679="","--",IF(Z679="3E","3E",LOOKUP(Z679/AB$2,{0,0.4,0.45,0.5,0.55,0.6,0.65,0.7,0.75,0.8,1},{0,2,2.25,2.5,2.75,3,3.25,3.5,3.75,4}))))</f>
        <v/>
      </c>
      <c r="AC679" s="5" t="str">
        <f>IF(COUNT($A679)=0,"",IF($A679&lt;&gt;DR!$B681,"ERR",DR!BG681))</f>
        <v/>
      </c>
      <c r="AD679" s="2" t="str">
        <f>IF(COUNT($A679)=0,"",IF(AC679="3E","3E",IF(AC679="","I",LOOKUP(AC679/AE$2,{0,0.4,0.45,0.5,0.55,0.6,0.65,0.7,0.75,0.8,1},{"F","D","C","C+","B-","B","B+","A-","A","A+"}))))</f>
        <v/>
      </c>
      <c r="AE679" s="99" t="str">
        <f>IF(COUNT($A679)=0,"",IF(AC679="","--",IF(AC679="3E","3E",LOOKUP(AC679/AE$2,{0,0.4,0.45,0.5,0.55,0.6,0.65,0.7,0.75,0.8,1},{0,2,2.25,2.5,2.75,3,3.25,3.5,3.75,4}))))</f>
        <v/>
      </c>
      <c r="AF679" s="5" t="str">
        <f>IF(COUNT($A679)=0,"",IF($A679&lt;&gt;DR!$B681,"ERR",DR!BQ681))</f>
        <v/>
      </c>
      <c r="AG679" s="2" t="str">
        <f>IF(COUNT($A679)=0,"",IF(AF679="3E","3E",IF(AF679="","I",LOOKUP(AF679/AH$2,{0,0.4,0.45,0.5,0.55,0.6,0.65,0.7,0.75,0.8,1},{"F","D","C","C+","B-","B","B+","A-","A","A+"}))))</f>
        <v/>
      </c>
      <c r="AH679" s="99" t="str">
        <f>IF(COUNT($A679)=0,"",IF(AF679="","--",IF(AF679="3E","3E",LOOKUP(AF679/AH$2,{0,0.4,0.45,0.5,0.55,0.6,0.65,0.7,0.75,0.8,1},{0,2,2.25,2.5,2.75,3,3.25,3.5,3.75,4}))))</f>
        <v/>
      </c>
      <c r="AI679" s="5" t="str">
        <f>IF(COUNT($A679)=0,"",IF($A679&lt;&gt;DR!$B681,"ERR",DR!BY681))</f>
        <v/>
      </c>
      <c r="AJ679" s="2" t="str">
        <f>IF(COUNT($A679)=0,"",IF(AI679="3E","3E",IF(AI679="","I",LOOKUP(AI679/AK$2,{0,0.4,0.45,0.5,0.55,0.6,0.65,0.7,0.75,0.8,1},{"F","D","C","C+","B-","B","B+","A-","A","A+"}))))</f>
        <v/>
      </c>
      <c r="AK679" s="103" t="str">
        <f>IF(COUNT($A679)=0,"",IF(AI679="","--",IF(AI679="3E","3E",LOOKUP(AI679/AK$2,{0,0.4,0.45,0.5,0.55,0.6,0.65,0.7,0.75,0.8,1},{0,2,2.25,2.5,2.75,3,3.25,3.5,3.75,4}))))</f>
        <v/>
      </c>
      <c r="AL679" s="94" t="str">
        <f>IFERROR(IF(COUNT($A679)=0,"",IF(COUNT(W679)=0,"--",IF(COUNTIF(B679:AK679,"3E")&gt;0,"3E",SUM(IF(D679&gt;=2,D679*$D$3),IF(G679&gt;=2,G679*$G$3),IF(J679&gt;=2,J679*$J$3),IF(M679&gt;=2,M679*$M$3),IF(P679&gt;=2,P679*$P$3),IF(S679&gt;=2,S679*$S$3),IF(V679&gt;=2,V679*$V$3),IF(Y679&gt;=2,Y679*$Y$3),IF(AB679&gt;=2,AB679*$AB$3),IF(AE679&gt;=2,AE679*$AE$3),IF(AH679&gt;=2,AH679*$AH$3),IF(AK679&gt;=2,AK679*$AK$3))))),"")</f>
        <v/>
      </c>
      <c r="AM679" s="4" t="str">
        <f>IF(COUNT($A679)=0,"",IF(COUNT(W679)=0,"--",IF(COUNTIF(B679:Y679,"3E")&gt;0,"3E",TRUNC(SUM(IF(N(D679)&gt;=2,D$3*D679,0),IF(N(G679)&gt;=2,G$3*G679,0),IF(N(J679)&gt;=2,J$3*J679,0),IF(N(M679)&gt;=2,M$3*M679,0),IF(N(P679)&gt;=2,P$3*P679,0),IF(N(S679)&gt;=2,S$3*S679,0),IF(N(AB679)&gt;=2,AB$3*AB679,0),IF(N(AE679)&gt;=2,AE$3*AE679,0),IF(N(AH679)&gt;=2,AH$3*AH679,0),IF(N(V679)&gt;=2,V$3*V679,0),IF(N(Y679)&gt;=2,Y$3*Y679,0))/TCP,3))))</f>
        <v/>
      </c>
      <c r="AN679" s="2" t="str">
        <f>IFERROR(IF(COUNT($A679)=0,"",IF(COUNT(W679)=0,"--",IF(COUNTIF(B679:AK679,"3E")&gt;0,"3E",SUM(IF(D679&gt;=2,$D$3),IF(G679&gt;=2,$G$3),IF(J679&gt;=2,$J$3),IF(M679&gt;=2,$M$3),IF(P679&gt;=2,$P$3),IF(S679&gt;=2,$S$3),IF(V679&gt;=2,$V$3),IF(Y679&gt;=2,$Y$3),IF(AB679&gt;=2,$AB$3),IF(AE679&gt;=2,$AE$3),IF(AH679&gt;=2,$AH$3),IF(AK679&gt;=2,$AK$3))))),"")</f>
        <v/>
      </c>
      <c r="AO679" s="2" t="str">
        <f>IF(AM679="3E","3E",IF(COUNT($A679)=0,"",IF(COUNT(AK679)=0,"I",LOOKUP(AM679,{0,2,2.25,2.5,2.75,3,3.25,3.5,3.75,4},{"F","D","C","C+","B-","B","B+","A-","A","A+"}))))</f>
        <v/>
      </c>
      <c r="AP679" s="2" t="str">
        <f>IF(AM679="3E","3E",IF(OR(COUNT($A679)=0,COUNT(W679)=0),"",IF(AND(Y679&gt;=2,AM679&gt;=2,AN679&gt;=28),"PASS","FAIL")))</f>
        <v/>
      </c>
      <c r="AQ679" s="2" t="str">
        <f>IF(COUNT($A679)=0,"",IF(AP679="3E","3E",IF(AP679="PASS",CONCATENATE(IF(N(D679)&lt;2,"411F,",""),IF(N(G679)&lt;2,"412F,",""),IF(N(J679)&lt;2,"413F,",""),IF(N(M679)&lt;2,"421F,",""),IF(N(P679)&lt;2,"422F,",""),IF(N(S679)&lt;2,"423F,",""),IF(N(AB679)&lt;2,"431F,",""),IF(N(AE679)&lt;2,"432F,",""),IF(N(AH679)&lt;2,"433F,","")),"")))</f>
        <v/>
      </c>
      <c r="AR679" s="6" t="str">
        <f t="shared" si="11"/>
        <v/>
      </c>
    </row>
    <row r="680" spans="1:44" ht="18.95" customHeight="1" x14ac:dyDescent="0.25">
      <c r="A680" s="93" t="str">
        <f>IF(DR!$B682="","",DR!$B682)</f>
        <v/>
      </c>
      <c r="B680" s="5" t="str">
        <f>IF(COUNT($A680)=0,"",IF($A680&lt;&gt;DR!$B682,"ERR",DR!J682))</f>
        <v/>
      </c>
      <c r="C680" s="2" t="str">
        <f>IF(COUNT($A680)=0,"",IF(B680="3E","3E",IF(B680="","I",LOOKUP(B680/D$2,{0,0.4,0.45,0.5,0.55,0.6,0.65,0.7,0.75,0.8,1},{"F","D","C","C+","B-","B","B+","A-","A","A+"}))))</f>
        <v/>
      </c>
      <c r="D680" s="99" t="str">
        <f>IF(COUNT($A680)=0,"",IF(B680="","--",IF(B680="3E","3E",LOOKUP(B680/D$2,{0,0.4,0.45,0.5,0.55,0.6,0.65,0.7,0.75,0.8,1},{0,2,2.25,2.5,2.75,3,3.25,3.5,3.75,4}))))</f>
        <v/>
      </c>
      <c r="E680" s="5" t="str">
        <f>IF(COUNT($A680)=0,"",IF($A680&lt;&gt;DR!$B682,"ERR",DR!R682))</f>
        <v/>
      </c>
      <c r="F680" s="2" t="str">
        <f>IF(COUNT($A680)=0,"",IF(E680="3E","3E",IF(E680="","I",LOOKUP(E680/G$2,{0,0.4,0.45,0.5,0.55,0.6,0.65,0.7,0.75,0.8,1},{"F","D","C","C+","B-","B","B+","A-","A","A+"}))))</f>
        <v/>
      </c>
      <c r="G680" s="99" t="str">
        <f>IF(COUNT($A680)=0,"",IF(E680="","--",IF(E680="3E","3E",LOOKUP(E680/G$2,{0,0.4,0.45,0.5,0.55,0.6,0.65,0.7,0.75,0.8,1},{0,2,2.25,2.5,2.75,3,3.25,3.5,3.75,4}))))</f>
        <v/>
      </c>
      <c r="H680" s="5" t="str">
        <f>IF(COUNT($A680)=0,"",IF($A680&lt;&gt;DR!$B682,"ERR",DR!Z682))</f>
        <v/>
      </c>
      <c r="I680" s="2" t="str">
        <f>IF(COUNT($A680)=0,"",IF(H680="3E","3E",IF(H680="","I",LOOKUP(H680/J$2,{0,0.4,0.45,0.5,0.55,0.6,0.65,0.7,0.75,0.8,1},{"F","D","C","C+","B-","B","B+","A-","A","A+"}))))</f>
        <v/>
      </c>
      <c r="J680" s="99" t="str">
        <f>IF(COUNT($A680)=0,"",IF(H680="","--",IF(H680="3E","3E",LOOKUP(H680/J$2,{0,0.4,0.45,0.5,0.55,0.6,0.65,0.7,0.75,0.8,1},{0,2,2.25,2.5,2.75,3,3.25,3.5,3.75,4}))))</f>
        <v/>
      </c>
      <c r="K680" s="5" t="str">
        <f>IF(COUNT($A680)=0,"",IF($A680&lt;&gt;DR!$B682,"ERR",DR!AH682))</f>
        <v/>
      </c>
      <c r="L680" s="2" t="str">
        <f>IF(COUNT($A680)=0,"",IF(K680="3E","3E",IF(K680="","I",LOOKUP(K680/M$2,{0,0.4,0.45,0.5,0.55,0.6,0.65,0.7,0.75,0.8,1},{"F","D","C","C+","B-","B","B+","A-","A","A+"}))))</f>
        <v/>
      </c>
      <c r="M680" s="99" t="str">
        <f>IF(COUNT($A680)=0,"",IF(K680="","--",IF(K680="3E","3E",LOOKUP(K680/M$2,{0,0.4,0.45,0.5,0.55,0.6,0.65,0.7,0.75,0.8,1},{0,2,2.25,2.5,2.75,3,3.25,3.5,3.75,4}))))</f>
        <v/>
      </c>
      <c r="N680" s="5" t="str">
        <f>IF(COUNT($A680)=0,"",IF($A680&lt;&gt;DR!$B682,"ERR",DR!AP682))</f>
        <v/>
      </c>
      <c r="O680" s="2" t="str">
        <f>IF(COUNT($A680)=0,"",IF(N680="3E","3E",IF(N680="","I",LOOKUP(N680/P$2,{0,0.4,0.45,0.5,0.55,0.6,0.65,0.7,0.75,0.8,1},{"F","D","C","C+","B-","B","B+","A-","A","A+"}))))</f>
        <v/>
      </c>
      <c r="P680" s="99" t="str">
        <f>IF(COUNT($A680)=0,"",IF(N680="","--",IF(N680="3E","3E",LOOKUP(N680/P$2,{0,0.4,0.45,0.5,0.55,0.6,0.65,0.7,0.75,0.8,1},{0,2,2.25,2.5,2.75,3,3.25,3.5,3.75,4}))))</f>
        <v/>
      </c>
      <c r="Q680" s="5" t="str">
        <f>IF(COUNT($A680)=0,"",IF($A680&lt;&gt;DR!$B682,"ERR",DR!AX682))</f>
        <v/>
      </c>
      <c r="R680" s="2" t="str">
        <f>IF(COUNT($A680)=0,"",IF(Q680="3E","3E",IF(Q680="","I",LOOKUP(Q680/S$2,{0,0.4,0.45,0.5,0.55,0.6,0.65,0.7,0.75,0.8,1},{"F","D","C","C+","B-","B","B+","A-","A","A+"}))))</f>
        <v/>
      </c>
      <c r="S680" s="99" t="str">
        <f>IF(COUNT($A680)=0,"",IF(Q680="","--",IF(Q680="3E","3E",LOOKUP(Q680/S$2,{0,0.4,0.45,0.5,0.55,0.6,0.65,0.7,0.75,0.8,1},{0,2,2.25,2.5,2.75,3,3.25,3.5,3.75,4}))))</f>
        <v/>
      </c>
      <c r="T680" s="5" t="str">
        <f>IF(OR(COUNT($A680)=0,DR!BZ682=""),"",IF($A680&lt;&gt;DR!$B682,"ERR",DR!BZ682))</f>
        <v/>
      </c>
      <c r="U680" s="2" t="str">
        <f>IF(COUNT($A680)=0,"",IF(T680="3E","3E",IF(T680="","I",LOOKUP(T680/V$2,{0,0.4,0.45,0.5,0.55,0.6,0.65,0.7,0.75,0.8,1},{"F","D","C","C+","B-","B","B+","A-","A","A+"}))))</f>
        <v/>
      </c>
      <c r="V680" s="99" t="str">
        <f>IF(COUNT($A680)=0,"",IF(T680="","--",IF(T680="3E","3E",LOOKUP(T680/V$2,{0,0.4,0.45,0.5,0.55,0.6,0.65,0.7,0.75,0.8,1},{0,2,2.25,2.5,2.75,3,3.25,3.5,3.75,4}))))</f>
        <v/>
      </c>
      <c r="W680" s="5" t="str">
        <f>IF(COUNT($A680)=0,"",IF($A680&lt;&gt;DR!$B682,"ERR",IF(DR!$A682="IM",DR!CL682,DR!CK682)))</f>
        <v/>
      </c>
      <c r="X680" s="2" t="str">
        <f>IF(COUNT($A680)=0,"",IF(W680="3E","3E",IF(W680="","I",LOOKUP(W680/Y$2,{0,0.4,0.45,0.5,0.55,0.6,0.65,0.7,0.75,0.8,1},{"F","D","C","C+","B-","B","B+","A-","A","A+"}))))</f>
        <v/>
      </c>
      <c r="Y680" s="99" t="str">
        <f>IF(COUNT($A680)=0,"",IF(W680="","--",IF(W680="3E","3E",LOOKUP(W680/Y$2,{0,0.4,0.45,0.5,0.55,0.6,0.65,0.7,0.75,0.8,1},{0,2,2.25,2.5,2.75,3,3.25,3.5,3.75,4}))))</f>
        <v/>
      </c>
      <c r="Z680" s="5" t="str">
        <f>IF(COUNT($A680)=0,"",IF($A680&lt;&gt;DR!$B682,"ERR",DR!BF682))</f>
        <v/>
      </c>
      <c r="AA680" s="2" t="str">
        <f>IF(COUNT($A680)=0,"",IF(Z680="3E","3E",IF(Z680="","I",LOOKUP(Z680/AB$2,{0,0.4,0.45,0.5,0.55,0.6,0.65,0.7,0.75,0.8,1},{"F","D","C","C+","B-","B","B+","A-","A","A+"}))))</f>
        <v/>
      </c>
      <c r="AB680" s="99" t="str">
        <f>IF(COUNT($A680)=0,"",IF(Z680="","--",IF(Z680="3E","3E",LOOKUP(Z680/AB$2,{0,0.4,0.45,0.5,0.55,0.6,0.65,0.7,0.75,0.8,1},{0,2,2.25,2.5,2.75,3,3.25,3.5,3.75,4}))))</f>
        <v/>
      </c>
      <c r="AC680" s="5" t="str">
        <f>IF(COUNT($A680)=0,"",IF($A680&lt;&gt;DR!$B682,"ERR",DR!BG682))</f>
        <v/>
      </c>
      <c r="AD680" s="2" t="str">
        <f>IF(COUNT($A680)=0,"",IF(AC680="3E","3E",IF(AC680="","I",LOOKUP(AC680/AE$2,{0,0.4,0.45,0.5,0.55,0.6,0.65,0.7,0.75,0.8,1},{"F","D","C","C+","B-","B","B+","A-","A","A+"}))))</f>
        <v/>
      </c>
      <c r="AE680" s="99" t="str">
        <f>IF(COUNT($A680)=0,"",IF(AC680="","--",IF(AC680="3E","3E",LOOKUP(AC680/AE$2,{0,0.4,0.45,0.5,0.55,0.6,0.65,0.7,0.75,0.8,1},{0,2,2.25,2.5,2.75,3,3.25,3.5,3.75,4}))))</f>
        <v/>
      </c>
      <c r="AF680" s="5" t="str">
        <f>IF(COUNT($A680)=0,"",IF($A680&lt;&gt;DR!$B682,"ERR",DR!BQ682))</f>
        <v/>
      </c>
      <c r="AG680" s="2" t="str">
        <f>IF(COUNT($A680)=0,"",IF(AF680="3E","3E",IF(AF680="","I",LOOKUP(AF680/AH$2,{0,0.4,0.45,0.5,0.55,0.6,0.65,0.7,0.75,0.8,1},{"F","D","C","C+","B-","B","B+","A-","A","A+"}))))</f>
        <v/>
      </c>
      <c r="AH680" s="99" t="str">
        <f>IF(COUNT($A680)=0,"",IF(AF680="","--",IF(AF680="3E","3E",LOOKUP(AF680/AH$2,{0,0.4,0.45,0.5,0.55,0.6,0.65,0.7,0.75,0.8,1},{0,2,2.25,2.5,2.75,3,3.25,3.5,3.75,4}))))</f>
        <v/>
      </c>
      <c r="AI680" s="5" t="str">
        <f>IF(COUNT($A680)=0,"",IF($A680&lt;&gt;DR!$B682,"ERR",DR!BY682))</f>
        <v/>
      </c>
      <c r="AJ680" s="2" t="str">
        <f>IF(COUNT($A680)=0,"",IF(AI680="3E","3E",IF(AI680="","I",LOOKUP(AI680/AK$2,{0,0.4,0.45,0.5,0.55,0.6,0.65,0.7,0.75,0.8,1},{"F","D","C","C+","B-","B","B+","A-","A","A+"}))))</f>
        <v/>
      </c>
      <c r="AK680" s="103" t="str">
        <f>IF(COUNT($A680)=0,"",IF(AI680="","--",IF(AI680="3E","3E",LOOKUP(AI680/AK$2,{0,0.4,0.45,0.5,0.55,0.6,0.65,0.7,0.75,0.8,1},{0,2,2.25,2.5,2.75,3,3.25,3.5,3.75,4}))))</f>
        <v/>
      </c>
      <c r="AL680" s="94" t="str">
        <f>IFERROR(IF(COUNT($A680)=0,"",IF(COUNT(W680)=0,"--",IF(COUNTIF(B680:AK680,"3E")&gt;0,"3E",SUM(IF(D680&gt;=2,D680*$D$3),IF(G680&gt;=2,G680*$G$3),IF(J680&gt;=2,J680*$J$3),IF(M680&gt;=2,M680*$M$3),IF(P680&gt;=2,P680*$P$3),IF(S680&gt;=2,S680*$S$3),IF(V680&gt;=2,V680*$V$3),IF(Y680&gt;=2,Y680*$Y$3),IF(AB680&gt;=2,AB680*$AB$3),IF(AE680&gt;=2,AE680*$AE$3),IF(AH680&gt;=2,AH680*$AH$3),IF(AK680&gt;=2,AK680*$AK$3))))),"")</f>
        <v/>
      </c>
      <c r="AM680" s="4" t="str">
        <f>IF(COUNT($A680)=0,"",IF(COUNT(W680)=0,"--",IF(COUNTIF(B680:Y680,"3E")&gt;0,"3E",TRUNC(SUM(IF(N(D680)&gt;=2,D$3*D680,0),IF(N(G680)&gt;=2,G$3*G680,0),IF(N(J680)&gt;=2,J$3*J680,0),IF(N(M680)&gt;=2,M$3*M680,0),IF(N(P680)&gt;=2,P$3*P680,0),IF(N(S680)&gt;=2,S$3*S680,0),IF(N(AB680)&gt;=2,AB$3*AB680,0),IF(N(AE680)&gt;=2,AE$3*AE680,0),IF(N(AH680)&gt;=2,AH$3*AH680,0),IF(N(V680)&gt;=2,V$3*V680,0),IF(N(Y680)&gt;=2,Y$3*Y680,0))/TCP,3))))</f>
        <v/>
      </c>
      <c r="AN680" s="2" t="str">
        <f>IFERROR(IF(COUNT($A680)=0,"",IF(COUNT(W680)=0,"--",IF(COUNTIF(B680:AK680,"3E")&gt;0,"3E",SUM(IF(D680&gt;=2,$D$3),IF(G680&gt;=2,$G$3),IF(J680&gt;=2,$J$3),IF(M680&gt;=2,$M$3),IF(P680&gt;=2,$P$3),IF(S680&gt;=2,$S$3),IF(V680&gt;=2,$V$3),IF(Y680&gt;=2,$Y$3),IF(AB680&gt;=2,$AB$3),IF(AE680&gt;=2,$AE$3),IF(AH680&gt;=2,$AH$3),IF(AK680&gt;=2,$AK$3))))),"")</f>
        <v/>
      </c>
      <c r="AO680" s="2" t="str">
        <f>IF(AM680="3E","3E",IF(COUNT($A680)=0,"",IF(COUNT(AK680)=0,"I",LOOKUP(AM680,{0,2,2.25,2.5,2.75,3,3.25,3.5,3.75,4},{"F","D","C","C+","B-","B","B+","A-","A","A+"}))))</f>
        <v/>
      </c>
      <c r="AP680" s="2" t="str">
        <f>IF(AM680="3E","3E",IF(OR(COUNT($A680)=0,COUNT(W680)=0),"",IF(AND(Y680&gt;=2,AM680&gt;=2,AN680&gt;=28),"PASS","FAIL")))</f>
        <v/>
      </c>
      <c r="AQ680" s="2" t="str">
        <f>IF(COUNT($A680)=0,"",IF(AP680="3E","3E",IF(AP680="PASS",CONCATENATE(IF(N(D680)&lt;2,"411F,",""),IF(N(G680)&lt;2,"412F,",""),IF(N(J680)&lt;2,"413F,",""),IF(N(M680)&lt;2,"421F,",""),IF(N(P680)&lt;2,"422F,",""),IF(N(S680)&lt;2,"423F,",""),IF(N(AB680)&lt;2,"431F,",""),IF(N(AE680)&lt;2,"432F,",""),IF(N(AH680)&lt;2,"433F,","")),"")))</f>
        <v/>
      </c>
      <c r="AR680" s="6" t="str">
        <f t="shared" si="11"/>
        <v/>
      </c>
    </row>
    <row r="681" spans="1:44" ht="18.95" customHeight="1" x14ac:dyDescent="0.25">
      <c r="A681" s="93" t="str">
        <f>IF(DR!$B683="","",DR!$B683)</f>
        <v/>
      </c>
      <c r="B681" s="5" t="str">
        <f>IF(COUNT($A681)=0,"",IF($A681&lt;&gt;DR!$B683,"ERR",DR!J683))</f>
        <v/>
      </c>
      <c r="C681" s="2" t="str">
        <f>IF(COUNT($A681)=0,"",IF(B681="3E","3E",IF(B681="","I",LOOKUP(B681/D$2,{0,0.4,0.45,0.5,0.55,0.6,0.65,0.7,0.75,0.8,1},{"F","D","C","C+","B-","B","B+","A-","A","A+"}))))</f>
        <v/>
      </c>
      <c r="D681" s="99" t="str">
        <f>IF(COUNT($A681)=0,"",IF(B681="","--",IF(B681="3E","3E",LOOKUP(B681/D$2,{0,0.4,0.45,0.5,0.55,0.6,0.65,0.7,0.75,0.8,1},{0,2,2.25,2.5,2.75,3,3.25,3.5,3.75,4}))))</f>
        <v/>
      </c>
      <c r="E681" s="5" t="str">
        <f>IF(COUNT($A681)=0,"",IF($A681&lt;&gt;DR!$B683,"ERR",DR!R683))</f>
        <v/>
      </c>
      <c r="F681" s="2" t="str">
        <f>IF(COUNT($A681)=0,"",IF(E681="3E","3E",IF(E681="","I",LOOKUP(E681/G$2,{0,0.4,0.45,0.5,0.55,0.6,0.65,0.7,0.75,0.8,1},{"F","D","C","C+","B-","B","B+","A-","A","A+"}))))</f>
        <v/>
      </c>
      <c r="G681" s="99" t="str">
        <f>IF(COUNT($A681)=0,"",IF(E681="","--",IF(E681="3E","3E",LOOKUP(E681/G$2,{0,0.4,0.45,0.5,0.55,0.6,0.65,0.7,0.75,0.8,1},{0,2,2.25,2.5,2.75,3,3.25,3.5,3.75,4}))))</f>
        <v/>
      </c>
      <c r="H681" s="5" t="str">
        <f>IF(COUNT($A681)=0,"",IF($A681&lt;&gt;DR!$B683,"ERR",DR!Z683))</f>
        <v/>
      </c>
      <c r="I681" s="2" t="str">
        <f>IF(COUNT($A681)=0,"",IF(H681="3E","3E",IF(H681="","I",LOOKUP(H681/J$2,{0,0.4,0.45,0.5,0.55,0.6,0.65,0.7,0.75,0.8,1},{"F","D","C","C+","B-","B","B+","A-","A","A+"}))))</f>
        <v/>
      </c>
      <c r="J681" s="99" t="str">
        <f>IF(COUNT($A681)=0,"",IF(H681="","--",IF(H681="3E","3E",LOOKUP(H681/J$2,{0,0.4,0.45,0.5,0.55,0.6,0.65,0.7,0.75,0.8,1},{0,2,2.25,2.5,2.75,3,3.25,3.5,3.75,4}))))</f>
        <v/>
      </c>
      <c r="K681" s="5" t="str">
        <f>IF(COUNT($A681)=0,"",IF($A681&lt;&gt;DR!$B683,"ERR",DR!AH683))</f>
        <v/>
      </c>
      <c r="L681" s="2" t="str">
        <f>IF(COUNT($A681)=0,"",IF(K681="3E","3E",IF(K681="","I",LOOKUP(K681/M$2,{0,0.4,0.45,0.5,0.55,0.6,0.65,0.7,0.75,0.8,1},{"F","D","C","C+","B-","B","B+","A-","A","A+"}))))</f>
        <v/>
      </c>
      <c r="M681" s="99" t="str">
        <f>IF(COUNT($A681)=0,"",IF(K681="","--",IF(K681="3E","3E",LOOKUP(K681/M$2,{0,0.4,0.45,0.5,0.55,0.6,0.65,0.7,0.75,0.8,1},{0,2,2.25,2.5,2.75,3,3.25,3.5,3.75,4}))))</f>
        <v/>
      </c>
      <c r="N681" s="5" t="str">
        <f>IF(COUNT($A681)=0,"",IF($A681&lt;&gt;DR!$B683,"ERR",DR!AP683))</f>
        <v/>
      </c>
      <c r="O681" s="2" t="str">
        <f>IF(COUNT($A681)=0,"",IF(N681="3E","3E",IF(N681="","I",LOOKUP(N681/P$2,{0,0.4,0.45,0.5,0.55,0.6,0.65,0.7,0.75,0.8,1},{"F","D","C","C+","B-","B","B+","A-","A","A+"}))))</f>
        <v/>
      </c>
      <c r="P681" s="99" t="str">
        <f>IF(COUNT($A681)=0,"",IF(N681="","--",IF(N681="3E","3E",LOOKUP(N681/P$2,{0,0.4,0.45,0.5,0.55,0.6,0.65,0.7,0.75,0.8,1},{0,2,2.25,2.5,2.75,3,3.25,3.5,3.75,4}))))</f>
        <v/>
      </c>
      <c r="Q681" s="5" t="str">
        <f>IF(COUNT($A681)=0,"",IF($A681&lt;&gt;DR!$B683,"ERR",DR!AX683))</f>
        <v/>
      </c>
      <c r="R681" s="2" t="str">
        <f>IF(COUNT($A681)=0,"",IF(Q681="3E","3E",IF(Q681="","I",LOOKUP(Q681/S$2,{0,0.4,0.45,0.5,0.55,0.6,0.65,0.7,0.75,0.8,1},{"F","D","C","C+","B-","B","B+","A-","A","A+"}))))</f>
        <v/>
      </c>
      <c r="S681" s="99" t="str">
        <f>IF(COUNT($A681)=0,"",IF(Q681="","--",IF(Q681="3E","3E",LOOKUP(Q681/S$2,{0,0.4,0.45,0.5,0.55,0.6,0.65,0.7,0.75,0.8,1},{0,2,2.25,2.5,2.75,3,3.25,3.5,3.75,4}))))</f>
        <v/>
      </c>
      <c r="T681" s="5" t="str">
        <f>IF(OR(COUNT($A681)=0,DR!BZ683=""),"",IF($A681&lt;&gt;DR!$B683,"ERR",DR!BZ683))</f>
        <v/>
      </c>
      <c r="U681" s="2" t="str">
        <f>IF(COUNT($A681)=0,"",IF(T681="3E","3E",IF(T681="","I",LOOKUP(T681/V$2,{0,0.4,0.45,0.5,0.55,0.6,0.65,0.7,0.75,0.8,1},{"F","D","C","C+","B-","B","B+","A-","A","A+"}))))</f>
        <v/>
      </c>
      <c r="V681" s="99" t="str">
        <f>IF(COUNT($A681)=0,"",IF(T681="","--",IF(T681="3E","3E",LOOKUP(T681/V$2,{0,0.4,0.45,0.5,0.55,0.6,0.65,0.7,0.75,0.8,1},{0,2,2.25,2.5,2.75,3,3.25,3.5,3.75,4}))))</f>
        <v/>
      </c>
      <c r="W681" s="5" t="str">
        <f>IF(COUNT($A681)=0,"",IF($A681&lt;&gt;DR!$B683,"ERR",IF(DR!$A683="IM",DR!CL683,DR!CK683)))</f>
        <v/>
      </c>
      <c r="X681" s="2" t="str">
        <f>IF(COUNT($A681)=0,"",IF(W681="3E","3E",IF(W681="","I",LOOKUP(W681/Y$2,{0,0.4,0.45,0.5,0.55,0.6,0.65,0.7,0.75,0.8,1},{"F","D","C","C+","B-","B","B+","A-","A","A+"}))))</f>
        <v/>
      </c>
      <c r="Y681" s="99" t="str">
        <f>IF(COUNT($A681)=0,"",IF(W681="","--",IF(W681="3E","3E",LOOKUP(W681/Y$2,{0,0.4,0.45,0.5,0.55,0.6,0.65,0.7,0.75,0.8,1},{0,2,2.25,2.5,2.75,3,3.25,3.5,3.75,4}))))</f>
        <v/>
      </c>
      <c r="Z681" s="5" t="str">
        <f>IF(COUNT($A681)=0,"",IF($A681&lt;&gt;DR!$B683,"ERR",DR!BF683))</f>
        <v/>
      </c>
      <c r="AA681" s="2" t="str">
        <f>IF(COUNT($A681)=0,"",IF(Z681="3E","3E",IF(Z681="","I",LOOKUP(Z681/AB$2,{0,0.4,0.45,0.5,0.55,0.6,0.65,0.7,0.75,0.8,1},{"F","D","C","C+","B-","B","B+","A-","A","A+"}))))</f>
        <v/>
      </c>
      <c r="AB681" s="99" t="str">
        <f>IF(COUNT($A681)=0,"",IF(Z681="","--",IF(Z681="3E","3E",LOOKUP(Z681/AB$2,{0,0.4,0.45,0.5,0.55,0.6,0.65,0.7,0.75,0.8,1},{0,2,2.25,2.5,2.75,3,3.25,3.5,3.75,4}))))</f>
        <v/>
      </c>
      <c r="AC681" s="5" t="str">
        <f>IF(COUNT($A681)=0,"",IF($A681&lt;&gt;DR!$B683,"ERR",DR!BG683))</f>
        <v/>
      </c>
      <c r="AD681" s="2" t="str">
        <f>IF(COUNT($A681)=0,"",IF(AC681="3E","3E",IF(AC681="","I",LOOKUP(AC681/AE$2,{0,0.4,0.45,0.5,0.55,0.6,0.65,0.7,0.75,0.8,1},{"F","D","C","C+","B-","B","B+","A-","A","A+"}))))</f>
        <v/>
      </c>
      <c r="AE681" s="99" t="str">
        <f>IF(COUNT($A681)=0,"",IF(AC681="","--",IF(AC681="3E","3E",LOOKUP(AC681/AE$2,{0,0.4,0.45,0.5,0.55,0.6,0.65,0.7,0.75,0.8,1},{0,2,2.25,2.5,2.75,3,3.25,3.5,3.75,4}))))</f>
        <v/>
      </c>
      <c r="AF681" s="5" t="str">
        <f>IF(COUNT($A681)=0,"",IF($A681&lt;&gt;DR!$B683,"ERR",DR!BQ683))</f>
        <v/>
      </c>
      <c r="AG681" s="2" t="str">
        <f>IF(COUNT($A681)=0,"",IF(AF681="3E","3E",IF(AF681="","I",LOOKUP(AF681/AH$2,{0,0.4,0.45,0.5,0.55,0.6,0.65,0.7,0.75,0.8,1},{"F","D","C","C+","B-","B","B+","A-","A","A+"}))))</f>
        <v/>
      </c>
      <c r="AH681" s="99" t="str">
        <f>IF(COUNT($A681)=0,"",IF(AF681="","--",IF(AF681="3E","3E",LOOKUP(AF681/AH$2,{0,0.4,0.45,0.5,0.55,0.6,0.65,0.7,0.75,0.8,1},{0,2,2.25,2.5,2.75,3,3.25,3.5,3.75,4}))))</f>
        <v/>
      </c>
      <c r="AI681" s="5" t="str">
        <f>IF(COUNT($A681)=0,"",IF($A681&lt;&gt;DR!$B683,"ERR",DR!BY683))</f>
        <v/>
      </c>
      <c r="AJ681" s="2" t="str">
        <f>IF(COUNT($A681)=0,"",IF(AI681="3E","3E",IF(AI681="","I",LOOKUP(AI681/AK$2,{0,0.4,0.45,0.5,0.55,0.6,0.65,0.7,0.75,0.8,1},{"F","D","C","C+","B-","B","B+","A-","A","A+"}))))</f>
        <v/>
      </c>
      <c r="AK681" s="103" t="str">
        <f>IF(COUNT($A681)=0,"",IF(AI681="","--",IF(AI681="3E","3E",LOOKUP(AI681/AK$2,{0,0.4,0.45,0.5,0.55,0.6,0.65,0.7,0.75,0.8,1},{0,2,2.25,2.5,2.75,3,3.25,3.5,3.75,4}))))</f>
        <v/>
      </c>
      <c r="AL681" s="94" t="str">
        <f>IFERROR(IF(COUNT($A681)=0,"",IF(COUNT(W681)=0,"--",IF(COUNTIF(B681:AK681,"3E")&gt;0,"3E",SUM(IF(D681&gt;=2,D681*$D$3),IF(G681&gt;=2,G681*$G$3),IF(J681&gt;=2,J681*$J$3),IF(M681&gt;=2,M681*$M$3),IF(P681&gt;=2,P681*$P$3),IF(S681&gt;=2,S681*$S$3),IF(V681&gt;=2,V681*$V$3),IF(Y681&gt;=2,Y681*$Y$3),IF(AB681&gt;=2,AB681*$AB$3),IF(AE681&gt;=2,AE681*$AE$3),IF(AH681&gt;=2,AH681*$AH$3),IF(AK681&gt;=2,AK681*$AK$3))))),"")</f>
        <v/>
      </c>
      <c r="AM681" s="4" t="str">
        <f>IF(COUNT($A681)=0,"",IF(COUNT(W681)=0,"--",IF(COUNTIF(B681:Y681,"3E")&gt;0,"3E",TRUNC(SUM(IF(N(D681)&gt;=2,D$3*D681,0),IF(N(G681)&gt;=2,G$3*G681,0),IF(N(J681)&gt;=2,J$3*J681,0),IF(N(M681)&gt;=2,M$3*M681,0),IF(N(P681)&gt;=2,P$3*P681,0),IF(N(S681)&gt;=2,S$3*S681,0),IF(N(AB681)&gt;=2,AB$3*AB681,0),IF(N(AE681)&gt;=2,AE$3*AE681,0),IF(N(AH681)&gt;=2,AH$3*AH681,0),IF(N(V681)&gt;=2,V$3*V681,0),IF(N(Y681)&gt;=2,Y$3*Y681,0))/TCP,3))))</f>
        <v/>
      </c>
      <c r="AN681" s="2" t="str">
        <f>IFERROR(IF(COUNT($A681)=0,"",IF(COUNT(W681)=0,"--",IF(COUNTIF(B681:AK681,"3E")&gt;0,"3E",SUM(IF(D681&gt;=2,$D$3),IF(G681&gt;=2,$G$3),IF(J681&gt;=2,$J$3),IF(M681&gt;=2,$M$3),IF(P681&gt;=2,$P$3),IF(S681&gt;=2,$S$3),IF(V681&gt;=2,$V$3),IF(Y681&gt;=2,$Y$3),IF(AB681&gt;=2,$AB$3),IF(AE681&gt;=2,$AE$3),IF(AH681&gt;=2,$AH$3),IF(AK681&gt;=2,$AK$3))))),"")</f>
        <v/>
      </c>
      <c r="AO681" s="2" t="str">
        <f>IF(AM681="3E","3E",IF(COUNT($A681)=0,"",IF(COUNT(AK681)=0,"I",LOOKUP(AM681,{0,2,2.25,2.5,2.75,3,3.25,3.5,3.75,4},{"F","D","C","C+","B-","B","B+","A-","A","A+"}))))</f>
        <v/>
      </c>
      <c r="AP681" s="2" t="str">
        <f>IF(AM681="3E","3E",IF(OR(COUNT($A681)=0,COUNT(W681)=0),"",IF(AND(Y681&gt;=2,AM681&gt;=2,AN681&gt;=28),"PASS","FAIL")))</f>
        <v/>
      </c>
      <c r="AQ681" s="2" t="str">
        <f>IF(COUNT($A681)=0,"",IF(AP681="3E","3E",IF(AP681="PASS",CONCATENATE(IF(N(D681)&lt;2,"411F,",""),IF(N(G681)&lt;2,"412F,",""),IF(N(J681)&lt;2,"413F,",""),IF(N(M681)&lt;2,"421F,",""),IF(N(P681)&lt;2,"422F,",""),IF(N(S681)&lt;2,"423F,",""),IF(N(AB681)&lt;2,"431F,",""),IF(N(AE681)&lt;2,"432F,",""),IF(N(AH681)&lt;2,"433F,","")),"")))</f>
        <v/>
      </c>
      <c r="AR681" s="6" t="str">
        <f t="shared" si="11"/>
        <v/>
      </c>
    </row>
    <row r="682" spans="1:44" ht="18.95" customHeight="1" x14ac:dyDescent="0.25">
      <c r="A682" s="93" t="str">
        <f>IF(DR!$B684="","",DR!$B684)</f>
        <v/>
      </c>
      <c r="B682" s="5" t="str">
        <f>IF(COUNT($A682)=0,"",IF($A682&lt;&gt;DR!$B684,"ERR",DR!J684))</f>
        <v/>
      </c>
      <c r="C682" s="2" t="str">
        <f>IF(COUNT($A682)=0,"",IF(B682="3E","3E",IF(B682="","I",LOOKUP(B682/D$2,{0,0.4,0.45,0.5,0.55,0.6,0.65,0.7,0.75,0.8,1},{"F","D","C","C+","B-","B","B+","A-","A","A+"}))))</f>
        <v/>
      </c>
      <c r="D682" s="99" t="str">
        <f>IF(COUNT($A682)=0,"",IF(B682="","--",IF(B682="3E","3E",LOOKUP(B682/D$2,{0,0.4,0.45,0.5,0.55,0.6,0.65,0.7,0.75,0.8,1},{0,2,2.25,2.5,2.75,3,3.25,3.5,3.75,4}))))</f>
        <v/>
      </c>
      <c r="E682" s="5" t="str">
        <f>IF(COUNT($A682)=0,"",IF($A682&lt;&gt;DR!$B684,"ERR",DR!R684))</f>
        <v/>
      </c>
      <c r="F682" s="2" t="str">
        <f>IF(COUNT($A682)=0,"",IF(E682="3E","3E",IF(E682="","I",LOOKUP(E682/G$2,{0,0.4,0.45,0.5,0.55,0.6,0.65,0.7,0.75,0.8,1},{"F","D","C","C+","B-","B","B+","A-","A","A+"}))))</f>
        <v/>
      </c>
      <c r="G682" s="99" t="str">
        <f>IF(COUNT($A682)=0,"",IF(E682="","--",IF(E682="3E","3E",LOOKUP(E682/G$2,{0,0.4,0.45,0.5,0.55,0.6,0.65,0.7,0.75,0.8,1},{0,2,2.25,2.5,2.75,3,3.25,3.5,3.75,4}))))</f>
        <v/>
      </c>
      <c r="H682" s="5" t="str">
        <f>IF(COUNT($A682)=0,"",IF($A682&lt;&gt;DR!$B684,"ERR",DR!Z684))</f>
        <v/>
      </c>
      <c r="I682" s="2" t="str">
        <f>IF(COUNT($A682)=0,"",IF(H682="3E","3E",IF(H682="","I",LOOKUP(H682/J$2,{0,0.4,0.45,0.5,0.55,0.6,0.65,0.7,0.75,0.8,1},{"F","D","C","C+","B-","B","B+","A-","A","A+"}))))</f>
        <v/>
      </c>
      <c r="J682" s="99" t="str">
        <f>IF(COUNT($A682)=0,"",IF(H682="","--",IF(H682="3E","3E",LOOKUP(H682/J$2,{0,0.4,0.45,0.5,0.55,0.6,0.65,0.7,0.75,0.8,1},{0,2,2.25,2.5,2.75,3,3.25,3.5,3.75,4}))))</f>
        <v/>
      </c>
      <c r="K682" s="5" t="str">
        <f>IF(COUNT($A682)=0,"",IF($A682&lt;&gt;DR!$B684,"ERR",DR!AH684))</f>
        <v/>
      </c>
      <c r="L682" s="2" t="str">
        <f>IF(COUNT($A682)=0,"",IF(K682="3E","3E",IF(K682="","I",LOOKUP(K682/M$2,{0,0.4,0.45,0.5,0.55,0.6,0.65,0.7,0.75,0.8,1},{"F","D","C","C+","B-","B","B+","A-","A","A+"}))))</f>
        <v/>
      </c>
      <c r="M682" s="99" t="str">
        <f>IF(COUNT($A682)=0,"",IF(K682="","--",IF(K682="3E","3E",LOOKUP(K682/M$2,{0,0.4,0.45,0.5,0.55,0.6,0.65,0.7,0.75,0.8,1},{0,2,2.25,2.5,2.75,3,3.25,3.5,3.75,4}))))</f>
        <v/>
      </c>
      <c r="N682" s="5" t="str">
        <f>IF(COUNT($A682)=0,"",IF($A682&lt;&gt;DR!$B684,"ERR",DR!AP684))</f>
        <v/>
      </c>
      <c r="O682" s="2" t="str">
        <f>IF(COUNT($A682)=0,"",IF(N682="3E","3E",IF(N682="","I",LOOKUP(N682/P$2,{0,0.4,0.45,0.5,0.55,0.6,0.65,0.7,0.75,0.8,1},{"F","D","C","C+","B-","B","B+","A-","A","A+"}))))</f>
        <v/>
      </c>
      <c r="P682" s="99" t="str">
        <f>IF(COUNT($A682)=0,"",IF(N682="","--",IF(N682="3E","3E",LOOKUP(N682/P$2,{0,0.4,0.45,0.5,0.55,0.6,0.65,0.7,0.75,0.8,1},{0,2,2.25,2.5,2.75,3,3.25,3.5,3.75,4}))))</f>
        <v/>
      </c>
      <c r="Q682" s="5" t="str">
        <f>IF(COUNT($A682)=0,"",IF($A682&lt;&gt;DR!$B684,"ERR",DR!AX684))</f>
        <v/>
      </c>
      <c r="R682" s="2" t="str">
        <f>IF(COUNT($A682)=0,"",IF(Q682="3E","3E",IF(Q682="","I",LOOKUP(Q682/S$2,{0,0.4,0.45,0.5,0.55,0.6,0.65,0.7,0.75,0.8,1},{"F","D","C","C+","B-","B","B+","A-","A","A+"}))))</f>
        <v/>
      </c>
      <c r="S682" s="99" t="str">
        <f>IF(COUNT($A682)=0,"",IF(Q682="","--",IF(Q682="3E","3E",LOOKUP(Q682/S$2,{0,0.4,0.45,0.5,0.55,0.6,0.65,0.7,0.75,0.8,1},{0,2,2.25,2.5,2.75,3,3.25,3.5,3.75,4}))))</f>
        <v/>
      </c>
      <c r="T682" s="5" t="str">
        <f>IF(OR(COUNT($A682)=0,DR!BZ684=""),"",IF($A682&lt;&gt;DR!$B684,"ERR",DR!BZ684))</f>
        <v/>
      </c>
      <c r="U682" s="2" t="str">
        <f>IF(COUNT($A682)=0,"",IF(T682="3E","3E",IF(T682="","I",LOOKUP(T682/V$2,{0,0.4,0.45,0.5,0.55,0.6,0.65,0.7,0.75,0.8,1},{"F","D","C","C+","B-","B","B+","A-","A","A+"}))))</f>
        <v/>
      </c>
      <c r="V682" s="99" t="str">
        <f>IF(COUNT($A682)=0,"",IF(T682="","--",IF(T682="3E","3E",LOOKUP(T682/V$2,{0,0.4,0.45,0.5,0.55,0.6,0.65,0.7,0.75,0.8,1},{0,2,2.25,2.5,2.75,3,3.25,3.5,3.75,4}))))</f>
        <v/>
      </c>
      <c r="W682" s="5" t="str">
        <f>IF(COUNT($A682)=0,"",IF($A682&lt;&gt;DR!$B684,"ERR",IF(DR!$A684="IM",DR!CL684,DR!CK684)))</f>
        <v/>
      </c>
      <c r="X682" s="2" t="str">
        <f>IF(COUNT($A682)=0,"",IF(W682="3E","3E",IF(W682="","I",LOOKUP(W682/Y$2,{0,0.4,0.45,0.5,0.55,0.6,0.65,0.7,0.75,0.8,1},{"F","D","C","C+","B-","B","B+","A-","A","A+"}))))</f>
        <v/>
      </c>
      <c r="Y682" s="99" t="str">
        <f>IF(COUNT($A682)=0,"",IF(W682="","--",IF(W682="3E","3E",LOOKUP(W682/Y$2,{0,0.4,0.45,0.5,0.55,0.6,0.65,0.7,0.75,0.8,1},{0,2,2.25,2.5,2.75,3,3.25,3.5,3.75,4}))))</f>
        <v/>
      </c>
      <c r="Z682" s="5" t="str">
        <f>IF(COUNT($A682)=0,"",IF($A682&lt;&gt;DR!$B684,"ERR",DR!BF684))</f>
        <v/>
      </c>
      <c r="AA682" s="2" t="str">
        <f>IF(COUNT($A682)=0,"",IF(Z682="3E","3E",IF(Z682="","I",LOOKUP(Z682/AB$2,{0,0.4,0.45,0.5,0.55,0.6,0.65,0.7,0.75,0.8,1},{"F","D","C","C+","B-","B","B+","A-","A","A+"}))))</f>
        <v/>
      </c>
      <c r="AB682" s="99" t="str">
        <f>IF(COUNT($A682)=0,"",IF(Z682="","--",IF(Z682="3E","3E",LOOKUP(Z682/AB$2,{0,0.4,0.45,0.5,0.55,0.6,0.65,0.7,0.75,0.8,1},{0,2,2.25,2.5,2.75,3,3.25,3.5,3.75,4}))))</f>
        <v/>
      </c>
      <c r="AC682" s="5" t="str">
        <f>IF(COUNT($A682)=0,"",IF($A682&lt;&gt;DR!$B684,"ERR",DR!BG684))</f>
        <v/>
      </c>
      <c r="AD682" s="2" t="str">
        <f>IF(COUNT($A682)=0,"",IF(AC682="3E","3E",IF(AC682="","I",LOOKUP(AC682/AE$2,{0,0.4,0.45,0.5,0.55,0.6,0.65,0.7,0.75,0.8,1},{"F","D","C","C+","B-","B","B+","A-","A","A+"}))))</f>
        <v/>
      </c>
      <c r="AE682" s="99" t="str">
        <f>IF(COUNT($A682)=0,"",IF(AC682="","--",IF(AC682="3E","3E",LOOKUP(AC682/AE$2,{0,0.4,0.45,0.5,0.55,0.6,0.65,0.7,0.75,0.8,1},{0,2,2.25,2.5,2.75,3,3.25,3.5,3.75,4}))))</f>
        <v/>
      </c>
      <c r="AF682" s="5" t="str">
        <f>IF(COUNT($A682)=0,"",IF($A682&lt;&gt;DR!$B684,"ERR",DR!BQ684))</f>
        <v/>
      </c>
      <c r="AG682" s="2" t="str">
        <f>IF(COUNT($A682)=0,"",IF(AF682="3E","3E",IF(AF682="","I",LOOKUP(AF682/AH$2,{0,0.4,0.45,0.5,0.55,0.6,0.65,0.7,0.75,0.8,1},{"F","D","C","C+","B-","B","B+","A-","A","A+"}))))</f>
        <v/>
      </c>
      <c r="AH682" s="99" t="str">
        <f>IF(COUNT($A682)=0,"",IF(AF682="","--",IF(AF682="3E","3E",LOOKUP(AF682/AH$2,{0,0.4,0.45,0.5,0.55,0.6,0.65,0.7,0.75,0.8,1},{0,2,2.25,2.5,2.75,3,3.25,3.5,3.75,4}))))</f>
        <v/>
      </c>
      <c r="AI682" s="5" t="str">
        <f>IF(COUNT($A682)=0,"",IF($A682&lt;&gt;DR!$B684,"ERR",DR!BY684))</f>
        <v/>
      </c>
      <c r="AJ682" s="2" t="str">
        <f>IF(COUNT($A682)=0,"",IF(AI682="3E","3E",IF(AI682="","I",LOOKUP(AI682/AK$2,{0,0.4,0.45,0.5,0.55,0.6,0.65,0.7,0.75,0.8,1},{"F","D","C","C+","B-","B","B+","A-","A","A+"}))))</f>
        <v/>
      </c>
      <c r="AK682" s="103" t="str">
        <f>IF(COUNT($A682)=0,"",IF(AI682="","--",IF(AI682="3E","3E",LOOKUP(AI682/AK$2,{0,0.4,0.45,0.5,0.55,0.6,0.65,0.7,0.75,0.8,1},{0,2,2.25,2.5,2.75,3,3.25,3.5,3.75,4}))))</f>
        <v/>
      </c>
      <c r="AL682" s="94" t="str">
        <f>IFERROR(IF(COUNT($A682)=0,"",IF(COUNT(W682)=0,"--",IF(COUNTIF(B682:AK682,"3E")&gt;0,"3E",SUM(IF(D682&gt;=2,D682*$D$3),IF(G682&gt;=2,G682*$G$3),IF(J682&gt;=2,J682*$J$3),IF(M682&gt;=2,M682*$M$3),IF(P682&gt;=2,P682*$P$3),IF(S682&gt;=2,S682*$S$3),IF(V682&gt;=2,V682*$V$3),IF(Y682&gt;=2,Y682*$Y$3),IF(AB682&gt;=2,AB682*$AB$3),IF(AE682&gt;=2,AE682*$AE$3),IF(AH682&gt;=2,AH682*$AH$3),IF(AK682&gt;=2,AK682*$AK$3))))),"")</f>
        <v/>
      </c>
      <c r="AM682" s="4" t="str">
        <f>IF(COUNT($A682)=0,"",IF(COUNT(W682)=0,"--",IF(COUNTIF(B682:Y682,"3E")&gt;0,"3E",TRUNC(SUM(IF(N(D682)&gt;=2,D$3*D682,0),IF(N(G682)&gt;=2,G$3*G682,0),IF(N(J682)&gt;=2,J$3*J682,0),IF(N(M682)&gt;=2,M$3*M682,0),IF(N(P682)&gt;=2,P$3*P682,0),IF(N(S682)&gt;=2,S$3*S682,0),IF(N(AB682)&gt;=2,AB$3*AB682,0),IF(N(AE682)&gt;=2,AE$3*AE682,0),IF(N(AH682)&gt;=2,AH$3*AH682,0),IF(N(V682)&gt;=2,V$3*V682,0),IF(N(Y682)&gt;=2,Y$3*Y682,0))/TCP,3))))</f>
        <v/>
      </c>
      <c r="AN682" s="2" t="str">
        <f>IFERROR(IF(COUNT($A682)=0,"",IF(COUNT(W682)=0,"--",IF(COUNTIF(B682:AK682,"3E")&gt;0,"3E",SUM(IF(D682&gt;=2,$D$3),IF(G682&gt;=2,$G$3),IF(J682&gt;=2,$J$3),IF(M682&gt;=2,$M$3),IF(P682&gt;=2,$P$3),IF(S682&gt;=2,$S$3),IF(V682&gt;=2,$V$3),IF(Y682&gt;=2,$Y$3),IF(AB682&gt;=2,$AB$3),IF(AE682&gt;=2,$AE$3),IF(AH682&gt;=2,$AH$3),IF(AK682&gt;=2,$AK$3))))),"")</f>
        <v/>
      </c>
      <c r="AO682" s="2" t="str">
        <f>IF(AM682="3E","3E",IF(COUNT($A682)=0,"",IF(COUNT(AK682)=0,"I",LOOKUP(AM682,{0,2,2.25,2.5,2.75,3,3.25,3.5,3.75,4},{"F","D","C","C+","B-","B","B+","A-","A","A+"}))))</f>
        <v/>
      </c>
      <c r="AP682" s="2" t="str">
        <f>IF(AM682="3E","3E",IF(OR(COUNT($A682)=0,COUNT(W682)=0),"",IF(AND(Y682&gt;=2,AM682&gt;=2,AN682&gt;=28),"PASS","FAIL")))</f>
        <v/>
      </c>
      <c r="AQ682" s="2" t="str">
        <f>IF(COUNT($A682)=0,"",IF(AP682="3E","3E",IF(AP682="PASS",CONCATENATE(IF(N(D682)&lt;2,"411F,",""),IF(N(G682)&lt;2,"412F,",""),IF(N(J682)&lt;2,"413F,",""),IF(N(M682)&lt;2,"421F,",""),IF(N(P682)&lt;2,"422F,",""),IF(N(S682)&lt;2,"423F,",""),IF(N(AB682)&lt;2,"431F,",""),IF(N(AE682)&lt;2,"432F,",""),IF(N(AH682)&lt;2,"433F,","")),"")))</f>
        <v/>
      </c>
      <c r="AR682" s="6" t="str">
        <f t="shared" si="11"/>
        <v/>
      </c>
    </row>
    <row r="683" spans="1:44" ht="18.95" customHeight="1" x14ac:dyDescent="0.25">
      <c r="A683" s="93" t="str">
        <f>IF(DR!$B685="","",DR!$B685)</f>
        <v/>
      </c>
      <c r="B683" s="5" t="str">
        <f>IF(COUNT($A683)=0,"",IF($A683&lt;&gt;DR!$B685,"ERR",DR!J685))</f>
        <v/>
      </c>
      <c r="C683" s="2" t="str">
        <f>IF(COUNT($A683)=0,"",IF(B683="3E","3E",IF(B683="","I",LOOKUP(B683/D$2,{0,0.4,0.45,0.5,0.55,0.6,0.65,0.7,0.75,0.8,1},{"F","D","C","C+","B-","B","B+","A-","A","A+"}))))</f>
        <v/>
      </c>
      <c r="D683" s="99" t="str">
        <f>IF(COUNT($A683)=0,"",IF(B683="","--",IF(B683="3E","3E",LOOKUP(B683/D$2,{0,0.4,0.45,0.5,0.55,0.6,0.65,0.7,0.75,0.8,1},{0,2,2.25,2.5,2.75,3,3.25,3.5,3.75,4}))))</f>
        <v/>
      </c>
      <c r="E683" s="5" t="str">
        <f>IF(COUNT($A683)=0,"",IF($A683&lt;&gt;DR!$B685,"ERR",DR!R685))</f>
        <v/>
      </c>
      <c r="F683" s="2" t="str">
        <f>IF(COUNT($A683)=0,"",IF(E683="3E","3E",IF(E683="","I",LOOKUP(E683/G$2,{0,0.4,0.45,0.5,0.55,0.6,0.65,0.7,0.75,0.8,1},{"F","D","C","C+","B-","B","B+","A-","A","A+"}))))</f>
        <v/>
      </c>
      <c r="G683" s="99" t="str">
        <f>IF(COUNT($A683)=0,"",IF(E683="","--",IF(E683="3E","3E",LOOKUP(E683/G$2,{0,0.4,0.45,0.5,0.55,0.6,0.65,0.7,0.75,0.8,1},{0,2,2.25,2.5,2.75,3,3.25,3.5,3.75,4}))))</f>
        <v/>
      </c>
      <c r="H683" s="5" t="str">
        <f>IF(COUNT($A683)=0,"",IF($A683&lt;&gt;DR!$B685,"ERR",DR!Z685))</f>
        <v/>
      </c>
      <c r="I683" s="2" t="str">
        <f>IF(COUNT($A683)=0,"",IF(H683="3E","3E",IF(H683="","I",LOOKUP(H683/J$2,{0,0.4,0.45,0.5,0.55,0.6,0.65,0.7,0.75,0.8,1},{"F","D","C","C+","B-","B","B+","A-","A","A+"}))))</f>
        <v/>
      </c>
      <c r="J683" s="99" t="str">
        <f>IF(COUNT($A683)=0,"",IF(H683="","--",IF(H683="3E","3E",LOOKUP(H683/J$2,{0,0.4,0.45,0.5,0.55,0.6,0.65,0.7,0.75,0.8,1},{0,2,2.25,2.5,2.75,3,3.25,3.5,3.75,4}))))</f>
        <v/>
      </c>
      <c r="K683" s="5" t="str">
        <f>IF(COUNT($A683)=0,"",IF($A683&lt;&gt;DR!$B685,"ERR",DR!AH685))</f>
        <v/>
      </c>
      <c r="L683" s="2" t="str">
        <f>IF(COUNT($A683)=0,"",IF(K683="3E","3E",IF(K683="","I",LOOKUP(K683/M$2,{0,0.4,0.45,0.5,0.55,0.6,0.65,0.7,0.75,0.8,1},{"F","D","C","C+","B-","B","B+","A-","A","A+"}))))</f>
        <v/>
      </c>
      <c r="M683" s="99" t="str">
        <f>IF(COUNT($A683)=0,"",IF(K683="","--",IF(K683="3E","3E",LOOKUP(K683/M$2,{0,0.4,0.45,0.5,0.55,0.6,0.65,0.7,0.75,0.8,1},{0,2,2.25,2.5,2.75,3,3.25,3.5,3.75,4}))))</f>
        <v/>
      </c>
      <c r="N683" s="5" t="str">
        <f>IF(COUNT($A683)=0,"",IF($A683&lt;&gt;DR!$B685,"ERR",DR!AP685))</f>
        <v/>
      </c>
      <c r="O683" s="2" t="str">
        <f>IF(COUNT($A683)=0,"",IF(N683="3E","3E",IF(N683="","I",LOOKUP(N683/P$2,{0,0.4,0.45,0.5,0.55,0.6,0.65,0.7,0.75,0.8,1},{"F","D","C","C+","B-","B","B+","A-","A","A+"}))))</f>
        <v/>
      </c>
      <c r="P683" s="99" t="str">
        <f>IF(COUNT($A683)=0,"",IF(N683="","--",IF(N683="3E","3E",LOOKUP(N683/P$2,{0,0.4,0.45,0.5,0.55,0.6,0.65,0.7,0.75,0.8,1},{0,2,2.25,2.5,2.75,3,3.25,3.5,3.75,4}))))</f>
        <v/>
      </c>
      <c r="Q683" s="5" t="str">
        <f>IF(COUNT($A683)=0,"",IF($A683&lt;&gt;DR!$B685,"ERR",DR!AX685))</f>
        <v/>
      </c>
      <c r="R683" s="2" t="str">
        <f>IF(COUNT($A683)=0,"",IF(Q683="3E","3E",IF(Q683="","I",LOOKUP(Q683/S$2,{0,0.4,0.45,0.5,0.55,0.6,0.65,0.7,0.75,0.8,1},{"F","D","C","C+","B-","B","B+","A-","A","A+"}))))</f>
        <v/>
      </c>
      <c r="S683" s="99" t="str">
        <f>IF(COUNT($A683)=0,"",IF(Q683="","--",IF(Q683="3E","3E",LOOKUP(Q683/S$2,{0,0.4,0.45,0.5,0.55,0.6,0.65,0.7,0.75,0.8,1},{0,2,2.25,2.5,2.75,3,3.25,3.5,3.75,4}))))</f>
        <v/>
      </c>
      <c r="T683" s="5" t="str">
        <f>IF(OR(COUNT($A683)=0,DR!BZ685=""),"",IF($A683&lt;&gt;DR!$B685,"ERR",DR!BZ685))</f>
        <v/>
      </c>
      <c r="U683" s="2" t="str">
        <f>IF(COUNT($A683)=0,"",IF(T683="3E","3E",IF(T683="","I",LOOKUP(T683/V$2,{0,0.4,0.45,0.5,0.55,0.6,0.65,0.7,0.75,0.8,1},{"F","D","C","C+","B-","B","B+","A-","A","A+"}))))</f>
        <v/>
      </c>
      <c r="V683" s="99" t="str">
        <f>IF(COUNT($A683)=0,"",IF(T683="","--",IF(T683="3E","3E",LOOKUP(T683/V$2,{0,0.4,0.45,0.5,0.55,0.6,0.65,0.7,0.75,0.8,1},{0,2,2.25,2.5,2.75,3,3.25,3.5,3.75,4}))))</f>
        <v/>
      </c>
      <c r="W683" s="5" t="str">
        <f>IF(COUNT($A683)=0,"",IF($A683&lt;&gt;DR!$B685,"ERR",IF(DR!$A685="IM",DR!CL685,DR!CK685)))</f>
        <v/>
      </c>
      <c r="X683" s="2" t="str">
        <f>IF(COUNT($A683)=0,"",IF(W683="3E","3E",IF(W683="","I",LOOKUP(W683/Y$2,{0,0.4,0.45,0.5,0.55,0.6,0.65,0.7,0.75,0.8,1},{"F","D","C","C+","B-","B","B+","A-","A","A+"}))))</f>
        <v/>
      </c>
      <c r="Y683" s="99" t="str">
        <f>IF(COUNT($A683)=0,"",IF(W683="","--",IF(W683="3E","3E",LOOKUP(W683/Y$2,{0,0.4,0.45,0.5,0.55,0.6,0.65,0.7,0.75,0.8,1},{0,2,2.25,2.5,2.75,3,3.25,3.5,3.75,4}))))</f>
        <v/>
      </c>
      <c r="Z683" s="5" t="str">
        <f>IF(COUNT($A683)=0,"",IF($A683&lt;&gt;DR!$B685,"ERR",DR!BF685))</f>
        <v/>
      </c>
      <c r="AA683" s="2" t="str">
        <f>IF(COUNT($A683)=0,"",IF(Z683="3E","3E",IF(Z683="","I",LOOKUP(Z683/AB$2,{0,0.4,0.45,0.5,0.55,0.6,0.65,0.7,0.75,0.8,1},{"F","D","C","C+","B-","B","B+","A-","A","A+"}))))</f>
        <v/>
      </c>
      <c r="AB683" s="99" t="str">
        <f>IF(COUNT($A683)=0,"",IF(Z683="","--",IF(Z683="3E","3E",LOOKUP(Z683/AB$2,{0,0.4,0.45,0.5,0.55,0.6,0.65,0.7,0.75,0.8,1},{0,2,2.25,2.5,2.75,3,3.25,3.5,3.75,4}))))</f>
        <v/>
      </c>
      <c r="AC683" s="5" t="str">
        <f>IF(COUNT($A683)=0,"",IF($A683&lt;&gt;DR!$B685,"ERR",DR!BG685))</f>
        <v/>
      </c>
      <c r="AD683" s="2" t="str">
        <f>IF(COUNT($A683)=0,"",IF(AC683="3E","3E",IF(AC683="","I",LOOKUP(AC683/AE$2,{0,0.4,0.45,0.5,0.55,0.6,0.65,0.7,0.75,0.8,1},{"F","D","C","C+","B-","B","B+","A-","A","A+"}))))</f>
        <v/>
      </c>
      <c r="AE683" s="99" t="str">
        <f>IF(COUNT($A683)=0,"",IF(AC683="","--",IF(AC683="3E","3E",LOOKUP(AC683/AE$2,{0,0.4,0.45,0.5,0.55,0.6,0.65,0.7,0.75,0.8,1},{0,2,2.25,2.5,2.75,3,3.25,3.5,3.75,4}))))</f>
        <v/>
      </c>
      <c r="AF683" s="5" t="str">
        <f>IF(COUNT($A683)=0,"",IF($A683&lt;&gt;DR!$B685,"ERR",DR!BQ685))</f>
        <v/>
      </c>
      <c r="AG683" s="2" t="str">
        <f>IF(COUNT($A683)=0,"",IF(AF683="3E","3E",IF(AF683="","I",LOOKUP(AF683/AH$2,{0,0.4,0.45,0.5,0.55,0.6,0.65,0.7,0.75,0.8,1},{"F","D","C","C+","B-","B","B+","A-","A","A+"}))))</f>
        <v/>
      </c>
      <c r="AH683" s="99" t="str">
        <f>IF(COUNT($A683)=0,"",IF(AF683="","--",IF(AF683="3E","3E",LOOKUP(AF683/AH$2,{0,0.4,0.45,0.5,0.55,0.6,0.65,0.7,0.75,0.8,1},{0,2,2.25,2.5,2.75,3,3.25,3.5,3.75,4}))))</f>
        <v/>
      </c>
      <c r="AI683" s="5" t="str">
        <f>IF(COUNT($A683)=0,"",IF($A683&lt;&gt;DR!$B685,"ERR",DR!BY685))</f>
        <v/>
      </c>
      <c r="AJ683" s="2" t="str">
        <f>IF(COUNT($A683)=0,"",IF(AI683="3E","3E",IF(AI683="","I",LOOKUP(AI683/AK$2,{0,0.4,0.45,0.5,0.55,0.6,0.65,0.7,0.75,0.8,1},{"F","D","C","C+","B-","B","B+","A-","A","A+"}))))</f>
        <v/>
      </c>
      <c r="AK683" s="103" t="str">
        <f>IF(COUNT($A683)=0,"",IF(AI683="","--",IF(AI683="3E","3E",LOOKUP(AI683/AK$2,{0,0.4,0.45,0.5,0.55,0.6,0.65,0.7,0.75,0.8,1},{0,2,2.25,2.5,2.75,3,3.25,3.5,3.75,4}))))</f>
        <v/>
      </c>
      <c r="AL683" s="94" t="str">
        <f>IFERROR(IF(COUNT($A683)=0,"",IF(COUNT(W683)=0,"--",IF(COUNTIF(B683:AK683,"3E")&gt;0,"3E",SUM(IF(D683&gt;=2,D683*$D$3),IF(G683&gt;=2,G683*$G$3),IF(J683&gt;=2,J683*$J$3),IF(M683&gt;=2,M683*$M$3),IF(P683&gt;=2,P683*$P$3),IF(S683&gt;=2,S683*$S$3),IF(V683&gt;=2,V683*$V$3),IF(Y683&gt;=2,Y683*$Y$3),IF(AB683&gt;=2,AB683*$AB$3),IF(AE683&gt;=2,AE683*$AE$3),IF(AH683&gt;=2,AH683*$AH$3),IF(AK683&gt;=2,AK683*$AK$3))))),"")</f>
        <v/>
      </c>
      <c r="AM683" s="4" t="str">
        <f>IF(COUNT($A683)=0,"",IF(COUNT(W683)=0,"--",IF(COUNTIF(B683:Y683,"3E")&gt;0,"3E",TRUNC(SUM(IF(N(D683)&gt;=2,D$3*D683,0),IF(N(G683)&gt;=2,G$3*G683,0),IF(N(J683)&gt;=2,J$3*J683,0),IF(N(M683)&gt;=2,M$3*M683,0),IF(N(P683)&gt;=2,P$3*P683,0),IF(N(S683)&gt;=2,S$3*S683,0),IF(N(AB683)&gt;=2,AB$3*AB683,0),IF(N(AE683)&gt;=2,AE$3*AE683,0),IF(N(AH683)&gt;=2,AH$3*AH683,0),IF(N(V683)&gt;=2,V$3*V683,0),IF(N(Y683)&gt;=2,Y$3*Y683,0))/TCP,3))))</f>
        <v/>
      </c>
      <c r="AN683" s="2" t="str">
        <f>IFERROR(IF(COUNT($A683)=0,"",IF(COUNT(W683)=0,"--",IF(COUNTIF(B683:AK683,"3E")&gt;0,"3E",SUM(IF(D683&gt;=2,$D$3),IF(G683&gt;=2,$G$3),IF(J683&gt;=2,$J$3),IF(M683&gt;=2,$M$3),IF(P683&gt;=2,$P$3),IF(S683&gt;=2,$S$3),IF(V683&gt;=2,$V$3),IF(Y683&gt;=2,$Y$3),IF(AB683&gt;=2,$AB$3),IF(AE683&gt;=2,$AE$3),IF(AH683&gt;=2,$AH$3),IF(AK683&gt;=2,$AK$3))))),"")</f>
        <v/>
      </c>
      <c r="AO683" s="2" t="str">
        <f>IF(AM683="3E","3E",IF(COUNT($A683)=0,"",IF(COUNT(AK683)=0,"I",LOOKUP(AM683,{0,2,2.25,2.5,2.75,3,3.25,3.5,3.75,4},{"F","D","C","C+","B-","B","B+","A-","A","A+"}))))</f>
        <v/>
      </c>
      <c r="AP683" s="2" t="str">
        <f>IF(AM683="3E","3E",IF(OR(COUNT($A683)=0,COUNT(W683)=0),"",IF(AND(Y683&gt;=2,AM683&gt;=2,AN683&gt;=28),"PASS","FAIL")))</f>
        <v/>
      </c>
      <c r="AQ683" s="2" t="str">
        <f>IF(COUNT($A683)=0,"",IF(AP683="3E","3E",IF(AP683="PASS",CONCATENATE(IF(N(D683)&lt;2,"411F,",""),IF(N(G683)&lt;2,"412F,",""),IF(N(J683)&lt;2,"413F,",""),IF(N(M683)&lt;2,"421F,",""),IF(N(P683)&lt;2,"422F,",""),IF(N(S683)&lt;2,"423F,",""),IF(N(AB683)&lt;2,"431F,",""),IF(N(AE683)&lt;2,"432F,",""),IF(N(AH683)&lt;2,"433F,","")),"")))</f>
        <v/>
      </c>
      <c r="AR683" s="6" t="str">
        <f t="shared" si="11"/>
        <v/>
      </c>
    </row>
    <row r="684" spans="1:44" ht="18.95" customHeight="1" x14ac:dyDescent="0.25">
      <c r="A684" s="93" t="str">
        <f>IF(DR!$B686="","",DR!$B686)</f>
        <v/>
      </c>
      <c r="B684" s="5" t="str">
        <f>IF(COUNT($A684)=0,"",IF($A684&lt;&gt;DR!$B686,"ERR",DR!J686))</f>
        <v/>
      </c>
      <c r="C684" s="2" t="str">
        <f>IF(COUNT($A684)=0,"",IF(B684="3E","3E",IF(B684="","I",LOOKUP(B684/D$2,{0,0.4,0.45,0.5,0.55,0.6,0.65,0.7,0.75,0.8,1},{"F","D","C","C+","B-","B","B+","A-","A","A+"}))))</f>
        <v/>
      </c>
      <c r="D684" s="99" t="str">
        <f>IF(COUNT($A684)=0,"",IF(B684="","--",IF(B684="3E","3E",LOOKUP(B684/D$2,{0,0.4,0.45,0.5,0.55,0.6,0.65,0.7,0.75,0.8,1},{0,2,2.25,2.5,2.75,3,3.25,3.5,3.75,4}))))</f>
        <v/>
      </c>
      <c r="E684" s="5" t="str">
        <f>IF(COUNT($A684)=0,"",IF($A684&lt;&gt;DR!$B686,"ERR",DR!R686))</f>
        <v/>
      </c>
      <c r="F684" s="2" t="str">
        <f>IF(COUNT($A684)=0,"",IF(E684="3E","3E",IF(E684="","I",LOOKUP(E684/G$2,{0,0.4,0.45,0.5,0.55,0.6,0.65,0.7,0.75,0.8,1},{"F","D","C","C+","B-","B","B+","A-","A","A+"}))))</f>
        <v/>
      </c>
      <c r="G684" s="99" t="str">
        <f>IF(COUNT($A684)=0,"",IF(E684="","--",IF(E684="3E","3E",LOOKUP(E684/G$2,{0,0.4,0.45,0.5,0.55,0.6,0.65,0.7,0.75,0.8,1},{0,2,2.25,2.5,2.75,3,3.25,3.5,3.75,4}))))</f>
        <v/>
      </c>
      <c r="H684" s="5" t="str">
        <f>IF(COUNT($A684)=0,"",IF($A684&lt;&gt;DR!$B686,"ERR",DR!Z686))</f>
        <v/>
      </c>
      <c r="I684" s="2" t="str">
        <f>IF(COUNT($A684)=0,"",IF(H684="3E","3E",IF(H684="","I",LOOKUP(H684/J$2,{0,0.4,0.45,0.5,0.55,0.6,0.65,0.7,0.75,0.8,1},{"F","D","C","C+","B-","B","B+","A-","A","A+"}))))</f>
        <v/>
      </c>
      <c r="J684" s="99" t="str">
        <f>IF(COUNT($A684)=0,"",IF(H684="","--",IF(H684="3E","3E",LOOKUP(H684/J$2,{0,0.4,0.45,0.5,0.55,0.6,0.65,0.7,0.75,0.8,1},{0,2,2.25,2.5,2.75,3,3.25,3.5,3.75,4}))))</f>
        <v/>
      </c>
      <c r="K684" s="5" t="str">
        <f>IF(COUNT($A684)=0,"",IF($A684&lt;&gt;DR!$B686,"ERR",DR!AH686))</f>
        <v/>
      </c>
      <c r="L684" s="2" t="str">
        <f>IF(COUNT($A684)=0,"",IF(K684="3E","3E",IF(K684="","I",LOOKUP(K684/M$2,{0,0.4,0.45,0.5,0.55,0.6,0.65,0.7,0.75,0.8,1},{"F","D","C","C+","B-","B","B+","A-","A","A+"}))))</f>
        <v/>
      </c>
      <c r="M684" s="99" t="str">
        <f>IF(COUNT($A684)=0,"",IF(K684="","--",IF(K684="3E","3E",LOOKUP(K684/M$2,{0,0.4,0.45,0.5,0.55,0.6,0.65,0.7,0.75,0.8,1},{0,2,2.25,2.5,2.75,3,3.25,3.5,3.75,4}))))</f>
        <v/>
      </c>
      <c r="N684" s="5" t="str">
        <f>IF(COUNT($A684)=0,"",IF($A684&lt;&gt;DR!$B686,"ERR",DR!AP686))</f>
        <v/>
      </c>
      <c r="O684" s="2" t="str">
        <f>IF(COUNT($A684)=0,"",IF(N684="3E","3E",IF(N684="","I",LOOKUP(N684/P$2,{0,0.4,0.45,0.5,0.55,0.6,0.65,0.7,0.75,0.8,1},{"F","D","C","C+","B-","B","B+","A-","A","A+"}))))</f>
        <v/>
      </c>
      <c r="P684" s="99" t="str">
        <f>IF(COUNT($A684)=0,"",IF(N684="","--",IF(N684="3E","3E",LOOKUP(N684/P$2,{0,0.4,0.45,0.5,0.55,0.6,0.65,0.7,0.75,0.8,1},{0,2,2.25,2.5,2.75,3,3.25,3.5,3.75,4}))))</f>
        <v/>
      </c>
      <c r="Q684" s="5" t="str">
        <f>IF(COUNT($A684)=0,"",IF($A684&lt;&gt;DR!$B686,"ERR",DR!AX686))</f>
        <v/>
      </c>
      <c r="R684" s="2" t="str">
        <f>IF(COUNT($A684)=0,"",IF(Q684="3E","3E",IF(Q684="","I",LOOKUP(Q684/S$2,{0,0.4,0.45,0.5,0.55,0.6,0.65,0.7,0.75,0.8,1},{"F","D","C","C+","B-","B","B+","A-","A","A+"}))))</f>
        <v/>
      </c>
      <c r="S684" s="99" t="str">
        <f>IF(COUNT($A684)=0,"",IF(Q684="","--",IF(Q684="3E","3E",LOOKUP(Q684/S$2,{0,0.4,0.45,0.5,0.55,0.6,0.65,0.7,0.75,0.8,1},{0,2,2.25,2.5,2.75,3,3.25,3.5,3.75,4}))))</f>
        <v/>
      </c>
      <c r="T684" s="5" t="str">
        <f>IF(OR(COUNT($A684)=0,DR!BZ686=""),"",IF($A684&lt;&gt;DR!$B686,"ERR",DR!BZ686))</f>
        <v/>
      </c>
      <c r="U684" s="2" t="str">
        <f>IF(COUNT($A684)=0,"",IF(T684="3E","3E",IF(T684="","I",LOOKUP(T684/V$2,{0,0.4,0.45,0.5,0.55,0.6,0.65,0.7,0.75,0.8,1},{"F","D","C","C+","B-","B","B+","A-","A","A+"}))))</f>
        <v/>
      </c>
      <c r="V684" s="99" t="str">
        <f>IF(COUNT($A684)=0,"",IF(T684="","--",IF(T684="3E","3E",LOOKUP(T684/V$2,{0,0.4,0.45,0.5,0.55,0.6,0.65,0.7,0.75,0.8,1},{0,2,2.25,2.5,2.75,3,3.25,3.5,3.75,4}))))</f>
        <v/>
      </c>
      <c r="W684" s="5" t="str">
        <f>IF(COUNT($A684)=0,"",IF($A684&lt;&gt;DR!$B686,"ERR",IF(DR!$A686="IM",DR!CL686,DR!CK686)))</f>
        <v/>
      </c>
      <c r="X684" s="2" t="str">
        <f>IF(COUNT($A684)=0,"",IF(W684="3E","3E",IF(W684="","I",LOOKUP(W684/Y$2,{0,0.4,0.45,0.5,0.55,0.6,0.65,0.7,0.75,0.8,1},{"F","D","C","C+","B-","B","B+","A-","A","A+"}))))</f>
        <v/>
      </c>
      <c r="Y684" s="99" t="str">
        <f>IF(COUNT($A684)=0,"",IF(W684="","--",IF(W684="3E","3E",LOOKUP(W684/Y$2,{0,0.4,0.45,0.5,0.55,0.6,0.65,0.7,0.75,0.8,1},{0,2,2.25,2.5,2.75,3,3.25,3.5,3.75,4}))))</f>
        <v/>
      </c>
      <c r="Z684" s="5" t="str">
        <f>IF(COUNT($A684)=0,"",IF($A684&lt;&gt;DR!$B686,"ERR",DR!BF686))</f>
        <v/>
      </c>
      <c r="AA684" s="2" t="str">
        <f>IF(COUNT($A684)=0,"",IF(Z684="3E","3E",IF(Z684="","I",LOOKUP(Z684/AB$2,{0,0.4,0.45,0.5,0.55,0.6,0.65,0.7,0.75,0.8,1},{"F","D","C","C+","B-","B","B+","A-","A","A+"}))))</f>
        <v/>
      </c>
      <c r="AB684" s="99" t="str">
        <f>IF(COUNT($A684)=0,"",IF(Z684="","--",IF(Z684="3E","3E",LOOKUP(Z684/AB$2,{0,0.4,0.45,0.5,0.55,0.6,0.65,0.7,0.75,0.8,1},{0,2,2.25,2.5,2.75,3,3.25,3.5,3.75,4}))))</f>
        <v/>
      </c>
      <c r="AC684" s="5" t="str">
        <f>IF(COUNT($A684)=0,"",IF($A684&lt;&gt;DR!$B686,"ERR",DR!BG686))</f>
        <v/>
      </c>
      <c r="AD684" s="2" t="str">
        <f>IF(COUNT($A684)=0,"",IF(AC684="3E","3E",IF(AC684="","I",LOOKUP(AC684/AE$2,{0,0.4,0.45,0.5,0.55,0.6,0.65,0.7,0.75,0.8,1},{"F","D","C","C+","B-","B","B+","A-","A","A+"}))))</f>
        <v/>
      </c>
      <c r="AE684" s="99" t="str">
        <f>IF(COUNT($A684)=0,"",IF(AC684="","--",IF(AC684="3E","3E",LOOKUP(AC684/AE$2,{0,0.4,0.45,0.5,0.55,0.6,0.65,0.7,0.75,0.8,1},{0,2,2.25,2.5,2.75,3,3.25,3.5,3.75,4}))))</f>
        <v/>
      </c>
      <c r="AF684" s="5" t="str">
        <f>IF(COUNT($A684)=0,"",IF($A684&lt;&gt;DR!$B686,"ERR",DR!BQ686))</f>
        <v/>
      </c>
      <c r="AG684" s="2" t="str">
        <f>IF(COUNT($A684)=0,"",IF(AF684="3E","3E",IF(AF684="","I",LOOKUP(AF684/AH$2,{0,0.4,0.45,0.5,0.55,0.6,0.65,0.7,0.75,0.8,1},{"F","D","C","C+","B-","B","B+","A-","A","A+"}))))</f>
        <v/>
      </c>
      <c r="AH684" s="99" t="str">
        <f>IF(COUNT($A684)=0,"",IF(AF684="","--",IF(AF684="3E","3E",LOOKUP(AF684/AH$2,{0,0.4,0.45,0.5,0.55,0.6,0.65,0.7,0.75,0.8,1},{0,2,2.25,2.5,2.75,3,3.25,3.5,3.75,4}))))</f>
        <v/>
      </c>
      <c r="AI684" s="5" t="str">
        <f>IF(COUNT($A684)=0,"",IF($A684&lt;&gt;DR!$B686,"ERR",DR!BY686))</f>
        <v/>
      </c>
      <c r="AJ684" s="2" t="str">
        <f>IF(COUNT($A684)=0,"",IF(AI684="3E","3E",IF(AI684="","I",LOOKUP(AI684/AK$2,{0,0.4,0.45,0.5,0.55,0.6,0.65,0.7,0.75,0.8,1},{"F","D","C","C+","B-","B","B+","A-","A","A+"}))))</f>
        <v/>
      </c>
      <c r="AK684" s="103" t="str">
        <f>IF(COUNT($A684)=0,"",IF(AI684="","--",IF(AI684="3E","3E",LOOKUP(AI684/AK$2,{0,0.4,0.45,0.5,0.55,0.6,0.65,0.7,0.75,0.8,1},{0,2,2.25,2.5,2.75,3,3.25,3.5,3.75,4}))))</f>
        <v/>
      </c>
      <c r="AL684" s="94" t="str">
        <f>IFERROR(IF(COUNT($A684)=0,"",IF(COUNT(W684)=0,"--",IF(COUNTIF(B684:AK684,"3E")&gt;0,"3E",SUM(IF(D684&gt;=2,D684*$D$3),IF(G684&gt;=2,G684*$G$3),IF(J684&gt;=2,J684*$J$3),IF(M684&gt;=2,M684*$M$3),IF(P684&gt;=2,P684*$P$3),IF(S684&gt;=2,S684*$S$3),IF(V684&gt;=2,V684*$V$3),IF(Y684&gt;=2,Y684*$Y$3),IF(AB684&gt;=2,AB684*$AB$3),IF(AE684&gt;=2,AE684*$AE$3),IF(AH684&gt;=2,AH684*$AH$3),IF(AK684&gt;=2,AK684*$AK$3))))),"")</f>
        <v/>
      </c>
      <c r="AM684" s="4" t="str">
        <f>IF(COUNT($A684)=0,"",IF(COUNT(W684)=0,"--",IF(COUNTIF(B684:Y684,"3E")&gt;0,"3E",TRUNC(SUM(IF(N(D684)&gt;=2,D$3*D684,0),IF(N(G684)&gt;=2,G$3*G684,0),IF(N(J684)&gt;=2,J$3*J684,0),IF(N(M684)&gt;=2,M$3*M684,0),IF(N(P684)&gt;=2,P$3*P684,0),IF(N(S684)&gt;=2,S$3*S684,0),IF(N(AB684)&gt;=2,AB$3*AB684,0),IF(N(AE684)&gt;=2,AE$3*AE684,0),IF(N(AH684)&gt;=2,AH$3*AH684,0),IF(N(V684)&gt;=2,V$3*V684,0),IF(N(Y684)&gt;=2,Y$3*Y684,0))/TCP,3))))</f>
        <v/>
      </c>
      <c r="AN684" s="2" t="str">
        <f>IFERROR(IF(COUNT($A684)=0,"",IF(COUNT(W684)=0,"--",IF(COUNTIF(B684:AK684,"3E")&gt;0,"3E",SUM(IF(D684&gt;=2,$D$3),IF(G684&gt;=2,$G$3),IF(J684&gt;=2,$J$3),IF(M684&gt;=2,$M$3),IF(P684&gt;=2,$P$3),IF(S684&gt;=2,$S$3),IF(V684&gt;=2,$V$3),IF(Y684&gt;=2,$Y$3),IF(AB684&gt;=2,$AB$3),IF(AE684&gt;=2,$AE$3),IF(AH684&gt;=2,$AH$3),IF(AK684&gt;=2,$AK$3))))),"")</f>
        <v/>
      </c>
      <c r="AO684" s="2" t="str">
        <f>IF(AM684="3E","3E",IF(COUNT($A684)=0,"",IF(COUNT(AK684)=0,"I",LOOKUP(AM684,{0,2,2.25,2.5,2.75,3,3.25,3.5,3.75,4},{"F","D","C","C+","B-","B","B+","A-","A","A+"}))))</f>
        <v/>
      </c>
      <c r="AP684" s="2" t="str">
        <f>IF(AM684="3E","3E",IF(OR(COUNT($A684)=0,COUNT(W684)=0),"",IF(AND(Y684&gt;=2,AM684&gt;=2,AN684&gt;=28),"PASS","FAIL")))</f>
        <v/>
      </c>
      <c r="AQ684" s="2" t="str">
        <f>IF(COUNT($A684)=0,"",IF(AP684="3E","3E",IF(AP684="PASS",CONCATENATE(IF(N(D684)&lt;2,"411F,",""),IF(N(G684)&lt;2,"412F,",""),IF(N(J684)&lt;2,"413F,",""),IF(N(M684)&lt;2,"421F,",""),IF(N(P684)&lt;2,"422F,",""),IF(N(S684)&lt;2,"423F,",""),IF(N(AB684)&lt;2,"431F,",""),IF(N(AE684)&lt;2,"432F,",""),IF(N(AH684)&lt;2,"433F,","")),"")))</f>
        <v/>
      </c>
      <c r="AR684" s="6" t="str">
        <f t="shared" si="11"/>
        <v/>
      </c>
    </row>
    <row r="685" spans="1:44" ht="18.95" customHeight="1" x14ac:dyDescent="0.25">
      <c r="A685" s="93" t="str">
        <f>IF(DR!$B687="","",DR!$B687)</f>
        <v/>
      </c>
      <c r="B685" s="5" t="str">
        <f>IF(COUNT($A685)=0,"",IF($A685&lt;&gt;DR!$B687,"ERR",DR!J687))</f>
        <v/>
      </c>
      <c r="C685" s="2" t="str">
        <f>IF(COUNT($A685)=0,"",IF(B685="3E","3E",IF(B685="","I",LOOKUP(B685/D$2,{0,0.4,0.45,0.5,0.55,0.6,0.65,0.7,0.75,0.8,1},{"F","D","C","C+","B-","B","B+","A-","A","A+"}))))</f>
        <v/>
      </c>
      <c r="D685" s="99" t="str">
        <f>IF(COUNT($A685)=0,"",IF(B685="","--",IF(B685="3E","3E",LOOKUP(B685/D$2,{0,0.4,0.45,0.5,0.55,0.6,0.65,0.7,0.75,0.8,1},{0,2,2.25,2.5,2.75,3,3.25,3.5,3.75,4}))))</f>
        <v/>
      </c>
      <c r="E685" s="5" t="str">
        <f>IF(COUNT($A685)=0,"",IF($A685&lt;&gt;DR!$B687,"ERR",DR!R687))</f>
        <v/>
      </c>
      <c r="F685" s="2" t="str">
        <f>IF(COUNT($A685)=0,"",IF(E685="3E","3E",IF(E685="","I",LOOKUP(E685/G$2,{0,0.4,0.45,0.5,0.55,0.6,0.65,0.7,0.75,0.8,1},{"F","D","C","C+","B-","B","B+","A-","A","A+"}))))</f>
        <v/>
      </c>
      <c r="G685" s="99" t="str">
        <f>IF(COUNT($A685)=0,"",IF(E685="","--",IF(E685="3E","3E",LOOKUP(E685/G$2,{0,0.4,0.45,0.5,0.55,0.6,0.65,0.7,0.75,0.8,1},{0,2,2.25,2.5,2.75,3,3.25,3.5,3.75,4}))))</f>
        <v/>
      </c>
      <c r="H685" s="5" t="str">
        <f>IF(COUNT($A685)=0,"",IF($A685&lt;&gt;DR!$B687,"ERR",DR!Z687))</f>
        <v/>
      </c>
      <c r="I685" s="2" t="str">
        <f>IF(COUNT($A685)=0,"",IF(H685="3E","3E",IF(H685="","I",LOOKUP(H685/J$2,{0,0.4,0.45,0.5,0.55,0.6,0.65,0.7,0.75,0.8,1},{"F","D","C","C+","B-","B","B+","A-","A","A+"}))))</f>
        <v/>
      </c>
      <c r="J685" s="99" t="str">
        <f>IF(COUNT($A685)=0,"",IF(H685="","--",IF(H685="3E","3E",LOOKUP(H685/J$2,{0,0.4,0.45,0.5,0.55,0.6,0.65,0.7,0.75,0.8,1},{0,2,2.25,2.5,2.75,3,3.25,3.5,3.75,4}))))</f>
        <v/>
      </c>
      <c r="K685" s="5" t="str">
        <f>IF(COUNT($A685)=0,"",IF($A685&lt;&gt;DR!$B687,"ERR",DR!AH687))</f>
        <v/>
      </c>
      <c r="L685" s="2" t="str">
        <f>IF(COUNT($A685)=0,"",IF(K685="3E","3E",IF(K685="","I",LOOKUP(K685/M$2,{0,0.4,0.45,0.5,0.55,0.6,0.65,0.7,0.75,0.8,1},{"F","D","C","C+","B-","B","B+","A-","A","A+"}))))</f>
        <v/>
      </c>
      <c r="M685" s="99" t="str">
        <f>IF(COUNT($A685)=0,"",IF(K685="","--",IF(K685="3E","3E",LOOKUP(K685/M$2,{0,0.4,0.45,0.5,0.55,0.6,0.65,0.7,0.75,0.8,1},{0,2,2.25,2.5,2.75,3,3.25,3.5,3.75,4}))))</f>
        <v/>
      </c>
      <c r="N685" s="5" t="str">
        <f>IF(COUNT($A685)=0,"",IF($A685&lt;&gt;DR!$B687,"ERR",DR!AP687))</f>
        <v/>
      </c>
      <c r="O685" s="2" t="str">
        <f>IF(COUNT($A685)=0,"",IF(N685="3E","3E",IF(N685="","I",LOOKUP(N685/P$2,{0,0.4,0.45,0.5,0.55,0.6,0.65,0.7,0.75,0.8,1},{"F","D","C","C+","B-","B","B+","A-","A","A+"}))))</f>
        <v/>
      </c>
      <c r="P685" s="99" t="str">
        <f>IF(COUNT($A685)=0,"",IF(N685="","--",IF(N685="3E","3E",LOOKUP(N685/P$2,{0,0.4,0.45,0.5,0.55,0.6,0.65,0.7,0.75,0.8,1},{0,2,2.25,2.5,2.75,3,3.25,3.5,3.75,4}))))</f>
        <v/>
      </c>
      <c r="Q685" s="5" t="str">
        <f>IF(COUNT($A685)=0,"",IF($A685&lt;&gt;DR!$B687,"ERR",DR!AX687))</f>
        <v/>
      </c>
      <c r="R685" s="2" t="str">
        <f>IF(COUNT($A685)=0,"",IF(Q685="3E","3E",IF(Q685="","I",LOOKUP(Q685/S$2,{0,0.4,0.45,0.5,0.55,0.6,0.65,0.7,0.75,0.8,1},{"F","D","C","C+","B-","B","B+","A-","A","A+"}))))</f>
        <v/>
      </c>
      <c r="S685" s="99" t="str">
        <f>IF(COUNT($A685)=0,"",IF(Q685="","--",IF(Q685="3E","3E",LOOKUP(Q685/S$2,{0,0.4,0.45,0.5,0.55,0.6,0.65,0.7,0.75,0.8,1},{0,2,2.25,2.5,2.75,3,3.25,3.5,3.75,4}))))</f>
        <v/>
      </c>
      <c r="T685" s="5" t="str">
        <f>IF(OR(COUNT($A685)=0,DR!BZ687=""),"",IF($A685&lt;&gt;DR!$B687,"ERR",DR!BZ687))</f>
        <v/>
      </c>
      <c r="U685" s="2" t="str">
        <f>IF(COUNT($A685)=0,"",IF(T685="3E","3E",IF(T685="","I",LOOKUP(T685/V$2,{0,0.4,0.45,0.5,0.55,0.6,0.65,0.7,0.75,0.8,1},{"F","D","C","C+","B-","B","B+","A-","A","A+"}))))</f>
        <v/>
      </c>
      <c r="V685" s="99" t="str">
        <f>IF(COUNT($A685)=0,"",IF(T685="","--",IF(T685="3E","3E",LOOKUP(T685/V$2,{0,0.4,0.45,0.5,0.55,0.6,0.65,0.7,0.75,0.8,1},{0,2,2.25,2.5,2.75,3,3.25,3.5,3.75,4}))))</f>
        <v/>
      </c>
      <c r="W685" s="5" t="str">
        <f>IF(COUNT($A685)=0,"",IF($A685&lt;&gt;DR!$B687,"ERR",IF(DR!$A687="IM",DR!CL687,DR!CK687)))</f>
        <v/>
      </c>
      <c r="X685" s="2" t="str">
        <f>IF(COUNT($A685)=0,"",IF(W685="3E","3E",IF(W685="","I",LOOKUP(W685/Y$2,{0,0.4,0.45,0.5,0.55,0.6,0.65,0.7,0.75,0.8,1},{"F","D","C","C+","B-","B","B+","A-","A","A+"}))))</f>
        <v/>
      </c>
      <c r="Y685" s="99" t="str">
        <f>IF(COUNT($A685)=0,"",IF(W685="","--",IF(W685="3E","3E",LOOKUP(W685/Y$2,{0,0.4,0.45,0.5,0.55,0.6,0.65,0.7,0.75,0.8,1},{0,2,2.25,2.5,2.75,3,3.25,3.5,3.75,4}))))</f>
        <v/>
      </c>
      <c r="Z685" s="5" t="str">
        <f>IF(COUNT($A685)=0,"",IF($A685&lt;&gt;DR!$B687,"ERR",DR!BF687))</f>
        <v/>
      </c>
      <c r="AA685" s="2" t="str">
        <f>IF(COUNT($A685)=0,"",IF(Z685="3E","3E",IF(Z685="","I",LOOKUP(Z685/AB$2,{0,0.4,0.45,0.5,0.55,0.6,0.65,0.7,0.75,0.8,1},{"F","D","C","C+","B-","B","B+","A-","A","A+"}))))</f>
        <v/>
      </c>
      <c r="AB685" s="99" t="str">
        <f>IF(COUNT($A685)=0,"",IF(Z685="","--",IF(Z685="3E","3E",LOOKUP(Z685/AB$2,{0,0.4,0.45,0.5,0.55,0.6,0.65,0.7,0.75,0.8,1},{0,2,2.25,2.5,2.75,3,3.25,3.5,3.75,4}))))</f>
        <v/>
      </c>
      <c r="AC685" s="5" t="str">
        <f>IF(COUNT($A685)=0,"",IF($A685&lt;&gt;DR!$B687,"ERR",DR!BG687))</f>
        <v/>
      </c>
      <c r="AD685" s="2" t="str">
        <f>IF(COUNT($A685)=0,"",IF(AC685="3E","3E",IF(AC685="","I",LOOKUP(AC685/AE$2,{0,0.4,0.45,0.5,0.55,0.6,0.65,0.7,0.75,0.8,1},{"F","D","C","C+","B-","B","B+","A-","A","A+"}))))</f>
        <v/>
      </c>
      <c r="AE685" s="99" t="str">
        <f>IF(COUNT($A685)=0,"",IF(AC685="","--",IF(AC685="3E","3E",LOOKUP(AC685/AE$2,{0,0.4,0.45,0.5,0.55,0.6,0.65,0.7,0.75,0.8,1},{0,2,2.25,2.5,2.75,3,3.25,3.5,3.75,4}))))</f>
        <v/>
      </c>
      <c r="AF685" s="5" t="str">
        <f>IF(COUNT($A685)=0,"",IF($A685&lt;&gt;DR!$B687,"ERR",DR!BQ687))</f>
        <v/>
      </c>
      <c r="AG685" s="2" t="str">
        <f>IF(COUNT($A685)=0,"",IF(AF685="3E","3E",IF(AF685="","I",LOOKUP(AF685/AH$2,{0,0.4,0.45,0.5,0.55,0.6,0.65,0.7,0.75,0.8,1},{"F","D","C","C+","B-","B","B+","A-","A","A+"}))))</f>
        <v/>
      </c>
      <c r="AH685" s="99" t="str">
        <f>IF(COUNT($A685)=0,"",IF(AF685="","--",IF(AF685="3E","3E",LOOKUP(AF685/AH$2,{0,0.4,0.45,0.5,0.55,0.6,0.65,0.7,0.75,0.8,1},{0,2,2.25,2.5,2.75,3,3.25,3.5,3.75,4}))))</f>
        <v/>
      </c>
      <c r="AI685" s="5" t="str">
        <f>IF(COUNT($A685)=0,"",IF($A685&lt;&gt;DR!$B687,"ERR",DR!BY687))</f>
        <v/>
      </c>
      <c r="AJ685" s="2" t="str">
        <f>IF(COUNT($A685)=0,"",IF(AI685="3E","3E",IF(AI685="","I",LOOKUP(AI685/AK$2,{0,0.4,0.45,0.5,0.55,0.6,0.65,0.7,0.75,0.8,1},{"F","D","C","C+","B-","B","B+","A-","A","A+"}))))</f>
        <v/>
      </c>
      <c r="AK685" s="103" t="str">
        <f>IF(COUNT($A685)=0,"",IF(AI685="","--",IF(AI685="3E","3E",LOOKUP(AI685/AK$2,{0,0.4,0.45,0.5,0.55,0.6,0.65,0.7,0.75,0.8,1},{0,2,2.25,2.5,2.75,3,3.25,3.5,3.75,4}))))</f>
        <v/>
      </c>
      <c r="AL685" s="94" t="str">
        <f>IFERROR(IF(COUNT($A685)=0,"",IF(COUNT(W685)=0,"--",IF(COUNTIF(B685:AK685,"3E")&gt;0,"3E",SUM(IF(D685&gt;=2,D685*$D$3),IF(G685&gt;=2,G685*$G$3),IF(J685&gt;=2,J685*$J$3),IF(M685&gt;=2,M685*$M$3),IF(P685&gt;=2,P685*$P$3),IF(S685&gt;=2,S685*$S$3),IF(V685&gt;=2,V685*$V$3),IF(Y685&gt;=2,Y685*$Y$3),IF(AB685&gt;=2,AB685*$AB$3),IF(AE685&gt;=2,AE685*$AE$3),IF(AH685&gt;=2,AH685*$AH$3),IF(AK685&gt;=2,AK685*$AK$3))))),"")</f>
        <v/>
      </c>
      <c r="AM685" s="4" t="str">
        <f>IF(COUNT($A685)=0,"",IF(COUNT(W685)=0,"--",IF(COUNTIF(B685:Y685,"3E")&gt;0,"3E",TRUNC(SUM(IF(N(D685)&gt;=2,D$3*D685,0),IF(N(G685)&gt;=2,G$3*G685,0),IF(N(J685)&gt;=2,J$3*J685,0),IF(N(M685)&gt;=2,M$3*M685,0),IF(N(P685)&gt;=2,P$3*P685,0),IF(N(S685)&gt;=2,S$3*S685,0),IF(N(AB685)&gt;=2,AB$3*AB685,0),IF(N(AE685)&gt;=2,AE$3*AE685,0),IF(N(AH685)&gt;=2,AH$3*AH685,0),IF(N(V685)&gt;=2,V$3*V685,0),IF(N(Y685)&gt;=2,Y$3*Y685,0))/TCP,3))))</f>
        <v/>
      </c>
      <c r="AN685" s="2" t="str">
        <f>IFERROR(IF(COUNT($A685)=0,"",IF(COUNT(W685)=0,"--",IF(COUNTIF(B685:AK685,"3E")&gt;0,"3E",SUM(IF(D685&gt;=2,$D$3),IF(G685&gt;=2,$G$3),IF(J685&gt;=2,$J$3),IF(M685&gt;=2,$M$3),IF(P685&gt;=2,$P$3),IF(S685&gt;=2,$S$3),IF(V685&gt;=2,$V$3),IF(Y685&gt;=2,$Y$3),IF(AB685&gt;=2,$AB$3),IF(AE685&gt;=2,$AE$3),IF(AH685&gt;=2,$AH$3),IF(AK685&gt;=2,$AK$3))))),"")</f>
        <v/>
      </c>
      <c r="AO685" s="2" t="str">
        <f>IF(AM685="3E","3E",IF(COUNT($A685)=0,"",IF(COUNT(AK685)=0,"I",LOOKUP(AM685,{0,2,2.25,2.5,2.75,3,3.25,3.5,3.75,4},{"F","D","C","C+","B-","B","B+","A-","A","A+"}))))</f>
        <v/>
      </c>
      <c r="AP685" s="2" t="str">
        <f>IF(AM685="3E","3E",IF(OR(COUNT($A685)=0,COUNT(W685)=0),"",IF(AND(Y685&gt;=2,AM685&gt;=2,AN685&gt;=28),"PASS","FAIL")))</f>
        <v/>
      </c>
      <c r="AQ685" s="2" t="str">
        <f>IF(COUNT($A685)=0,"",IF(AP685="3E","3E",IF(AP685="PASS",CONCATENATE(IF(N(D685)&lt;2,"411F,",""),IF(N(G685)&lt;2,"412F,",""),IF(N(J685)&lt;2,"413F,",""),IF(N(M685)&lt;2,"421F,",""),IF(N(P685)&lt;2,"422F,",""),IF(N(S685)&lt;2,"423F,",""),IF(N(AB685)&lt;2,"431F,",""),IF(N(AE685)&lt;2,"432F,",""),IF(N(AH685)&lt;2,"433F,","")),"")))</f>
        <v/>
      </c>
      <c r="AR685" s="6" t="str">
        <f t="shared" si="11"/>
        <v/>
      </c>
    </row>
    <row r="686" spans="1:44" ht="18.95" customHeight="1" x14ac:dyDescent="0.25">
      <c r="A686" s="93" t="str">
        <f>IF(DR!$B688="","",DR!$B688)</f>
        <v/>
      </c>
      <c r="B686" s="5" t="str">
        <f>IF(COUNT($A686)=0,"",IF($A686&lt;&gt;DR!$B688,"ERR",DR!J688))</f>
        <v/>
      </c>
      <c r="C686" s="2" t="str">
        <f>IF(COUNT($A686)=0,"",IF(B686="3E","3E",IF(B686="","I",LOOKUP(B686/D$2,{0,0.4,0.45,0.5,0.55,0.6,0.65,0.7,0.75,0.8,1},{"F","D","C","C+","B-","B","B+","A-","A","A+"}))))</f>
        <v/>
      </c>
      <c r="D686" s="99" t="str">
        <f>IF(COUNT($A686)=0,"",IF(B686="","--",IF(B686="3E","3E",LOOKUP(B686/D$2,{0,0.4,0.45,0.5,0.55,0.6,0.65,0.7,0.75,0.8,1},{0,2,2.25,2.5,2.75,3,3.25,3.5,3.75,4}))))</f>
        <v/>
      </c>
      <c r="E686" s="5" t="str">
        <f>IF(COUNT($A686)=0,"",IF($A686&lt;&gt;DR!$B688,"ERR",DR!R688))</f>
        <v/>
      </c>
      <c r="F686" s="2" t="str">
        <f>IF(COUNT($A686)=0,"",IF(E686="3E","3E",IF(E686="","I",LOOKUP(E686/G$2,{0,0.4,0.45,0.5,0.55,0.6,0.65,0.7,0.75,0.8,1},{"F","D","C","C+","B-","B","B+","A-","A","A+"}))))</f>
        <v/>
      </c>
      <c r="G686" s="99" t="str">
        <f>IF(COUNT($A686)=0,"",IF(E686="","--",IF(E686="3E","3E",LOOKUP(E686/G$2,{0,0.4,0.45,0.5,0.55,0.6,0.65,0.7,0.75,0.8,1},{0,2,2.25,2.5,2.75,3,3.25,3.5,3.75,4}))))</f>
        <v/>
      </c>
      <c r="H686" s="5" t="str">
        <f>IF(COUNT($A686)=0,"",IF($A686&lt;&gt;DR!$B688,"ERR",DR!Z688))</f>
        <v/>
      </c>
      <c r="I686" s="2" t="str">
        <f>IF(COUNT($A686)=0,"",IF(H686="3E","3E",IF(H686="","I",LOOKUP(H686/J$2,{0,0.4,0.45,0.5,0.55,0.6,0.65,0.7,0.75,0.8,1},{"F","D","C","C+","B-","B","B+","A-","A","A+"}))))</f>
        <v/>
      </c>
      <c r="J686" s="99" t="str">
        <f>IF(COUNT($A686)=0,"",IF(H686="","--",IF(H686="3E","3E",LOOKUP(H686/J$2,{0,0.4,0.45,0.5,0.55,0.6,0.65,0.7,0.75,0.8,1},{0,2,2.25,2.5,2.75,3,3.25,3.5,3.75,4}))))</f>
        <v/>
      </c>
      <c r="K686" s="5" t="str">
        <f>IF(COUNT($A686)=0,"",IF($A686&lt;&gt;DR!$B688,"ERR",DR!AH688))</f>
        <v/>
      </c>
      <c r="L686" s="2" t="str">
        <f>IF(COUNT($A686)=0,"",IF(K686="3E","3E",IF(K686="","I",LOOKUP(K686/M$2,{0,0.4,0.45,0.5,0.55,0.6,0.65,0.7,0.75,0.8,1},{"F","D","C","C+","B-","B","B+","A-","A","A+"}))))</f>
        <v/>
      </c>
      <c r="M686" s="99" t="str">
        <f>IF(COUNT($A686)=0,"",IF(K686="","--",IF(K686="3E","3E",LOOKUP(K686/M$2,{0,0.4,0.45,0.5,0.55,0.6,0.65,0.7,0.75,0.8,1},{0,2,2.25,2.5,2.75,3,3.25,3.5,3.75,4}))))</f>
        <v/>
      </c>
      <c r="N686" s="5" t="str">
        <f>IF(COUNT($A686)=0,"",IF($A686&lt;&gt;DR!$B688,"ERR",DR!AP688))</f>
        <v/>
      </c>
      <c r="O686" s="2" t="str">
        <f>IF(COUNT($A686)=0,"",IF(N686="3E","3E",IF(N686="","I",LOOKUP(N686/P$2,{0,0.4,0.45,0.5,0.55,0.6,0.65,0.7,0.75,0.8,1},{"F","D","C","C+","B-","B","B+","A-","A","A+"}))))</f>
        <v/>
      </c>
      <c r="P686" s="99" t="str">
        <f>IF(COUNT($A686)=0,"",IF(N686="","--",IF(N686="3E","3E",LOOKUP(N686/P$2,{0,0.4,0.45,0.5,0.55,0.6,0.65,0.7,0.75,0.8,1},{0,2,2.25,2.5,2.75,3,3.25,3.5,3.75,4}))))</f>
        <v/>
      </c>
      <c r="Q686" s="5" t="str">
        <f>IF(COUNT($A686)=0,"",IF($A686&lt;&gt;DR!$B688,"ERR",DR!AX688))</f>
        <v/>
      </c>
      <c r="R686" s="2" t="str">
        <f>IF(COUNT($A686)=0,"",IF(Q686="3E","3E",IF(Q686="","I",LOOKUP(Q686/S$2,{0,0.4,0.45,0.5,0.55,0.6,0.65,0.7,0.75,0.8,1},{"F","D","C","C+","B-","B","B+","A-","A","A+"}))))</f>
        <v/>
      </c>
      <c r="S686" s="99" t="str">
        <f>IF(COUNT($A686)=0,"",IF(Q686="","--",IF(Q686="3E","3E",LOOKUP(Q686/S$2,{0,0.4,0.45,0.5,0.55,0.6,0.65,0.7,0.75,0.8,1},{0,2,2.25,2.5,2.75,3,3.25,3.5,3.75,4}))))</f>
        <v/>
      </c>
      <c r="T686" s="5" t="str">
        <f>IF(OR(COUNT($A686)=0,DR!BZ688=""),"",IF($A686&lt;&gt;DR!$B688,"ERR",DR!BZ688))</f>
        <v/>
      </c>
      <c r="U686" s="2" t="str">
        <f>IF(COUNT($A686)=0,"",IF(T686="3E","3E",IF(T686="","I",LOOKUP(T686/V$2,{0,0.4,0.45,0.5,0.55,0.6,0.65,0.7,0.75,0.8,1},{"F","D","C","C+","B-","B","B+","A-","A","A+"}))))</f>
        <v/>
      </c>
      <c r="V686" s="99" t="str">
        <f>IF(COUNT($A686)=0,"",IF(T686="","--",IF(T686="3E","3E",LOOKUP(T686/V$2,{0,0.4,0.45,0.5,0.55,0.6,0.65,0.7,0.75,0.8,1},{0,2,2.25,2.5,2.75,3,3.25,3.5,3.75,4}))))</f>
        <v/>
      </c>
      <c r="W686" s="5" t="str">
        <f>IF(COUNT($A686)=0,"",IF($A686&lt;&gt;DR!$B688,"ERR",IF(DR!$A688="IM",DR!CL688,DR!CK688)))</f>
        <v/>
      </c>
      <c r="X686" s="2" t="str">
        <f>IF(COUNT($A686)=0,"",IF(W686="3E","3E",IF(W686="","I",LOOKUP(W686/Y$2,{0,0.4,0.45,0.5,0.55,0.6,0.65,0.7,0.75,0.8,1},{"F","D","C","C+","B-","B","B+","A-","A","A+"}))))</f>
        <v/>
      </c>
      <c r="Y686" s="99" t="str">
        <f>IF(COUNT($A686)=0,"",IF(W686="","--",IF(W686="3E","3E",LOOKUP(W686/Y$2,{0,0.4,0.45,0.5,0.55,0.6,0.65,0.7,0.75,0.8,1},{0,2,2.25,2.5,2.75,3,3.25,3.5,3.75,4}))))</f>
        <v/>
      </c>
      <c r="Z686" s="5" t="str">
        <f>IF(COUNT($A686)=0,"",IF($A686&lt;&gt;DR!$B688,"ERR",DR!BF688))</f>
        <v/>
      </c>
      <c r="AA686" s="2" t="str">
        <f>IF(COUNT($A686)=0,"",IF(Z686="3E","3E",IF(Z686="","I",LOOKUP(Z686/AB$2,{0,0.4,0.45,0.5,0.55,0.6,0.65,0.7,0.75,0.8,1},{"F","D","C","C+","B-","B","B+","A-","A","A+"}))))</f>
        <v/>
      </c>
      <c r="AB686" s="99" t="str">
        <f>IF(COUNT($A686)=0,"",IF(Z686="","--",IF(Z686="3E","3E",LOOKUP(Z686/AB$2,{0,0.4,0.45,0.5,0.55,0.6,0.65,0.7,0.75,0.8,1},{0,2,2.25,2.5,2.75,3,3.25,3.5,3.75,4}))))</f>
        <v/>
      </c>
      <c r="AC686" s="5" t="str">
        <f>IF(COUNT($A686)=0,"",IF($A686&lt;&gt;DR!$B688,"ERR",DR!BG688))</f>
        <v/>
      </c>
      <c r="AD686" s="2" t="str">
        <f>IF(COUNT($A686)=0,"",IF(AC686="3E","3E",IF(AC686="","I",LOOKUP(AC686/AE$2,{0,0.4,0.45,0.5,0.55,0.6,0.65,0.7,0.75,0.8,1},{"F","D","C","C+","B-","B","B+","A-","A","A+"}))))</f>
        <v/>
      </c>
      <c r="AE686" s="99" t="str">
        <f>IF(COUNT($A686)=0,"",IF(AC686="","--",IF(AC686="3E","3E",LOOKUP(AC686/AE$2,{0,0.4,0.45,0.5,0.55,0.6,0.65,0.7,0.75,0.8,1},{0,2,2.25,2.5,2.75,3,3.25,3.5,3.75,4}))))</f>
        <v/>
      </c>
      <c r="AF686" s="5" t="str">
        <f>IF(COUNT($A686)=0,"",IF($A686&lt;&gt;DR!$B688,"ERR",DR!BQ688))</f>
        <v/>
      </c>
      <c r="AG686" s="2" t="str">
        <f>IF(COUNT($A686)=0,"",IF(AF686="3E","3E",IF(AF686="","I",LOOKUP(AF686/AH$2,{0,0.4,0.45,0.5,0.55,0.6,0.65,0.7,0.75,0.8,1},{"F","D","C","C+","B-","B","B+","A-","A","A+"}))))</f>
        <v/>
      </c>
      <c r="AH686" s="99" t="str">
        <f>IF(COUNT($A686)=0,"",IF(AF686="","--",IF(AF686="3E","3E",LOOKUP(AF686/AH$2,{0,0.4,0.45,0.5,0.55,0.6,0.65,0.7,0.75,0.8,1},{0,2,2.25,2.5,2.75,3,3.25,3.5,3.75,4}))))</f>
        <v/>
      </c>
      <c r="AI686" s="5" t="str">
        <f>IF(COUNT($A686)=0,"",IF($A686&lt;&gt;DR!$B688,"ERR",DR!BY688))</f>
        <v/>
      </c>
      <c r="AJ686" s="2" t="str">
        <f>IF(COUNT($A686)=0,"",IF(AI686="3E","3E",IF(AI686="","I",LOOKUP(AI686/AK$2,{0,0.4,0.45,0.5,0.55,0.6,0.65,0.7,0.75,0.8,1},{"F","D","C","C+","B-","B","B+","A-","A","A+"}))))</f>
        <v/>
      </c>
      <c r="AK686" s="103" t="str">
        <f>IF(COUNT($A686)=0,"",IF(AI686="","--",IF(AI686="3E","3E",LOOKUP(AI686/AK$2,{0,0.4,0.45,0.5,0.55,0.6,0.65,0.7,0.75,0.8,1},{0,2,2.25,2.5,2.75,3,3.25,3.5,3.75,4}))))</f>
        <v/>
      </c>
      <c r="AL686" s="94" t="str">
        <f>IFERROR(IF(COUNT($A686)=0,"",IF(COUNT(W686)=0,"--",IF(COUNTIF(B686:AK686,"3E")&gt;0,"3E",SUM(IF(D686&gt;=2,D686*$D$3),IF(G686&gt;=2,G686*$G$3),IF(J686&gt;=2,J686*$J$3),IF(M686&gt;=2,M686*$M$3),IF(P686&gt;=2,P686*$P$3),IF(S686&gt;=2,S686*$S$3),IF(V686&gt;=2,V686*$V$3),IF(Y686&gt;=2,Y686*$Y$3),IF(AB686&gt;=2,AB686*$AB$3),IF(AE686&gt;=2,AE686*$AE$3),IF(AH686&gt;=2,AH686*$AH$3),IF(AK686&gt;=2,AK686*$AK$3))))),"")</f>
        <v/>
      </c>
      <c r="AM686" s="4" t="str">
        <f>IF(COUNT($A686)=0,"",IF(COUNT(W686)=0,"--",IF(COUNTIF(B686:Y686,"3E")&gt;0,"3E",TRUNC(SUM(IF(N(D686)&gt;=2,D$3*D686,0),IF(N(G686)&gt;=2,G$3*G686,0),IF(N(J686)&gt;=2,J$3*J686,0),IF(N(M686)&gt;=2,M$3*M686,0),IF(N(P686)&gt;=2,P$3*P686,0),IF(N(S686)&gt;=2,S$3*S686,0),IF(N(AB686)&gt;=2,AB$3*AB686,0),IF(N(AE686)&gt;=2,AE$3*AE686,0),IF(N(AH686)&gt;=2,AH$3*AH686,0),IF(N(V686)&gt;=2,V$3*V686,0),IF(N(Y686)&gt;=2,Y$3*Y686,0))/TCP,3))))</f>
        <v/>
      </c>
      <c r="AN686" s="2" t="str">
        <f>IFERROR(IF(COUNT($A686)=0,"",IF(COUNT(W686)=0,"--",IF(COUNTIF(B686:AK686,"3E")&gt;0,"3E",SUM(IF(D686&gt;=2,$D$3),IF(G686&gt;=2,$G$3),IF(J686&gt;=2,$J$3),IF(M686&gt;=2,$M$3),IF(P686&gt;=2,$P$3),IF(S686&gt;=2,$S$3),IF(V686&gt;=2,$V$3),IF(Y686&gt;=2,$Y$3),IF(AB686&gt;=2,$AB$3),IF(AE686&gt;=2,$AE$3),IF(AH686&gt;=2,$AH$3),IF(AK686&gt;=2,$AK$3))))),"")</f>
        <v/>
      </c>
      <c r="AO686" s="2" t="str">
        <f>IF(AM686="3E","3E",IF(COUNT($A686)=0,"",IF(COUNT(AK686)=0,"I",LOOKUP(AM686,{0,2,2.25,2.5,2.75,3,3.25,3.5,3.75,4},{"F","D","C","C+","B-","B","B+","A-","A","A+"}))))</f>
        <v/>
      </c>
      <c r="AP686" s="2" t="str">
        <f>IF(AM686="3E","3E",IF(OR(COUNT($A686)=0,COUNT(W686)=0),"",IF(AND(Y686&gt;=2,AM686&gt;=2,AN686&gt;=28),"PASS","FAIL")))</f>
        <v/>
      </c>
      <c r="AQ686" s="2" t="str">
        <f>IF(COUNT($A686)=0,"",IF(AP686="3E","3E",IF(AP686="PASS",CONCATENATE(IF(N(D686)&lt;2,"411F,",""),IF(N(G686)&lt;2,"412F,",""),IF(N(J686)&lt;2,"413F,",""),IF(N(M686)&lt;2,"421F,",""),IF(N(P686)&lt;2,"422F,",""),IF(N(S686)&lt;2,"423F,",""),IF(N(AB686)&lt;2,"431F,",""),IF(N(AE686)&lt;2,"432F,",""),IF(N(AH686)&lt;2,"433F,","")),"")))</f>
        <v/>
      </c>
      <c r="AR686" s="6" t="str">
        <f t="shared" si="11"/>
        <v/>
      </c>
    </row>
    <row r="687" spans="1:44" ht="18.95" customHeight="1" x14ac:dyDescent="0.25">
      <c r="A687" s="93" t="str">
        <f>IF(DR!$B689="","",DR!$B689)</f>
        <v/>
      </c>
      <c r="B687" s="5" t="str">
        <f>IF(COUNT($A687)=0,"",IF($A687&lt;&gt;DR!$B689,"ERR",DR!J689))</f>
        <v/>
      </c>
      <c r="C687" s="2" t="str">
        <f>IF(COUNT($A687)=0,"",IF(B687="3E","3E",IF(B687="","I",LOOKUP(B687/D$2,{0,0.4,0.45,0.5,0.55,0.6,0.65,0.7,0.75,0.8,1},{"F","D","C","C+","B-","B","B+","A-","A","A+"}))))</f>
        <v/>
      </c>
      <c r="D687" s="99" t="str">
        <f>IF(COUNT($A687)=0,"",IF(B687="","--",IF(B687="3E","3E",LOOKUP(B687/D$2,{0,0.4,0.45,0.5,0.55,0.6,0.65,0.7,0.75,0.8,1},{0,2,2.25,2.5,2.75,3,3.25,3.5,3.75,4}))))</f>
        <v/>
      </c>
      <c r="E687" s="5" t="str">
        <f>IF(COUNT($A687)=0,"",IF($A687&lt;&gt;DR!$B689,"ERR",DR!R689))</f>
        <v/>
      </c>
      <c r="F687" s="2" t="str">
        <f>IF(COUNT($A687)=0,"",IF(E687="3E","3E",IF(E687="","I",LOOKUP(E687/G$2,{0,0.4,0.45,0.5,0.55,0.6,0.65,0.7,0.75,0.8,1},{"F","D","C","C+","B-","B","B+","A-","A","A+"}))))</f>
        <v/>
      </c>
      <c r="G687" s="99" t="str">
        <f>IF(COUNT($A687)=0,"",IF(E687="","--",IF(E687="3E","3E",LOOKUP(E687/G$2,{0,0.4,0.45,0.5,0.55,0.6,0.65,0.7,0.75,0.8,1},{0,2,2.25,2.5,2.75,3,3.25,3.5,3.75,4}))))</f>
        <v/>
      </c>
      <c r="H687" s="5" t="str">
        <f>IF(COUNT($A687)=0,"",IF($A687&lt;&gt;DR!$B689,"ERR",DR!Z689))</f>
        <v/>
      </c>
      <c r="I687" s="2" t="str">
        <f>IF(COUNT($A687)=0,"",IF(H687="3E","3E",IF(H687="","I",LOOKUP(H687/J$2,{0,0.4,0.45,0.5,0.55,0.6,0.65,0.7,0.75,0.8,1},{"F","D","C","C+","B-","B","B+","A-","A","A+"}))))</f>
        <v/>
      </c>
      <c r="J687" s="99" t="str">
        <f>IF(COUNT($A687)=0,"",IF(H687="","--",IF(H687="3E","3E",LOOKUP(H687/J$2,{0,0.4,0.45,0.5,0.55,0.6,0.65,0.7,0.75,0.8,1},{0,2,2.25,2.5,2.75,3,3.25,3.5,3.75,4}))))</f>
        <v/>
      </c>
      <c r="K687" s="5" t="str">
        <f>IF(COUNT($A687)=0,"",IF($A687&lt;&gt;DR!$B689,"ERR",DR!AH689))</f>
        <v/>
      </c>
      <c r="L687" s="2" t="str">
        <f>IF(COUNT($A687)=0,"",IF(K687="3E","3E",IF(K687="","I",LOOKUP(K687/M$2,{0,0.4,0.45,0.5,0.55,0.6,0.65,0.7,0.75,0.8,1},{"F","D","C","C+","B-","B","B+","A-","A","A+"}))))</f>
        <v/>
      </c>
      <c r="M687" s="99" t="str">
        <f>IF(COUNT($A687)=0,"",IF(K687="","--",IF(K687="3E","3E",LOOKUP(K687/M$2,{0,0.4,0.45,0.5,0.55,0.6,0.65,0.7,0.75,0.8,1},{0,2,2.25,2.5,2.75,3,3.25,3.5,3.75,4}))))</f>
        <v/>
      </c>
      <c r="N687" s="5" t="str">
        <f>IF(COUNT($A687)=0,"",IF($A687&lt;&gt;DR!$B689,"ERR",DR!AP689))</f>
        <v/>
      </c>
      <c r="O687" s="2" t="str">
        <f>IF(COUNT($A687)=0,"",IF(N687="3E","3E",IF(N687="","I",LOOKUP(N687/P$2,{0,0.4,0.45,0.5,0.55,0.6,0.65,0.7,0.75,0.8,1},{"F","D","C","C+","B-","B","B+","A-","A","A+"}))))</f>
        <v/>
      </c>
      <c r="P687" s="99" t="str">
        <f>IF(COUNT($A687)=0,"",IF(N687="","--",IF(N687="3E","3E",LOOKUP(N687/P$2,{0,0.4,0.45,0.5,0.55,0.6,0.65,0.7,0.75,0.8,1},{0,2,2.25,2.5,2.75,3,3.25,3.5,3.75,4}))))</f>
        <v/>
      </c>
      <c r="Q687" s="5" t="str">
        <f>IF(COUNT($A687)=0,"",IF($A687&lt;&gt;DR!$B689,"ERR",DR!AX689))</f>
        <v/>
      </c>
      <c r="R687" s="2" t="str">
        <f>IF(COUNT($A687)=0,"",IF(Q687="3E","3E",IF(Q687="","I",LOOKUP(Q687/S$2,{0,0.4,0.45,0.5,0.55,0.6,0.65,0.7,0.75,0.8,1},{"F","D","C","C+","B-","B","B+","A-","A","A+"}))))</f>
        <v/>
      </c>
      <c r="S687" s="99" t="str">
        <f>IF(COUNT($A687)=0,"",IF(Q687="","--",IF(Q687="3E","3E",LOOKUP(Q687/S$2,{0,0.4,0.45,0.5,0.55,0.6,0.65,0.7,0.75,0.8,1},{0,2,2.25,2.5,2.75,3,3.25,3.5,3.75,4}))))</f>
        <v/>
      </c>
      <c r="T687" s="5" t="str">
        <f>IF(OR(COUNT($A687)=0,DR!BZ689=""),"",IF($A687&lt;&gt;DR!$B689,"ERR",DR!BZ689))</f>
        <v/>
      </c>
      <c r="U687" s="2" t="str">
        <f>IF(COUNT($A687)=0,"",IF(T687="3E","3E",IF(T687="","I",LOOKUP(T687/V$2,{0,0.4,0.45,0.5,0.55,0.6,0.65,0.7,0.75,0.8,1},{"F","D","C","C+","B-","B","B+","A-","A","A+"}))))</f>
        <v/>
      </c>
      <c r="V687" s="99" t="str">
        <f>IF(COUNT($A687)=0,"",IF(T687="","--",IF(T687="3E","3E",LOOKUP(T687/V$2,{0,0.4,0.45,0.5,0.55,0.6,0.65,0.7,0.75,0.8,1},{0,2,2.25,2.5,2.75,3,3.25,3.5,3.75,4}))))</f>
        <v/>
      </c>
      <c r="W687" s="5" t="str">
        <f>IF(COUNT($A687)=0,"",IF($A687&lt;&gt;DR!$B689,"ERR",IF(DR!$A689="IM",DR!CL689,DR!CK689)))</f>
        <v/>
      </c>
      <c r="X687" s="2" t="str">
        <f>IF(COUNT($A687)=0,"",IF(W687="3E","3E",IF(W687="","I",LOOKUP(W687/Y$2,{0,0.4,0.45,0.5,0.55,0.6,0.65,0.7,0.75,0.8,1},{"F","D","C","C+","B-","B","B+","A-","A","A+"}))))</f>
        <v/>
      </c>
      <c r="Y687" s="99" t="str">
        <f>IF(COUNT($A687)=0,"",IF(W687="","--",IF(W687="3E","3E",LOOKUP(W687/Y$2,{0,0.4,0.45,0.5,0.55,0.6,0.65,0.7,0.75,0.8,1},{0,2,2.25,2.5,2.75,3,3.25,3.5,3.75,4}))))</f>
        <v/>
      </c>
      <c r="Z687" s="5" t="str">
        <f>IF(COUNT($A687)=0,"",IF($A687&lt;&gt;DR!$B689,"ERR",DR!BF689))</f>
        <v/>
      </c>
      <c r="AA687" s="2" t="str">
        <f>IF(COUNT($A687)=0,"",IF(Z687="3E","3E",IF(Z687="","I",LOOKUP(Z687/AB$2,{0,0.4,0.45,0.5,0.55,0.6,0.65,0.7,0.75,0.8,1},{"F","D","C","C+","B-","B","B+","A-","A","A+"}))))</f>
        <v/>
      </c>
      <c r="AB687" s="99" t="str">
        <f>IF(COUNT($A687)=0,"",IF(Z687="","--",IF(Z687="3E","3E",LOOKUP(Z687/AB$2,{0,0.4,0.45,0.5,0.55,0.6,0.65,0.7,0.75,0.8,1},{0,2,2.25,2.5,2.75,3,3.25,3.5,3.75,4}))))</f>
        <v/>
      </c>
      <c r="AC687" s="5" t="str">
        <f>IF(COUNT($A687)=0,"",IF($A687&lt;&gt;DR!$B689,"ERR",DR!BG689))</f>
        <v/>
      </c>
      <c r="AD687" s="2" t="str">
        <f>IF(COUNT($A687)=0,"",IF(AC687="3E","3E",IF(AC687="","I",LOOKUP(AC687/AE$2,{0,0.4,0.45,0.5,0.55,0.6,0.65,0.7,0.75,0.8,1},{"F","D","C","C+","B-","B","B+","A-","A","A+"}))))</f>
        <v/>
      </c>
      <c r="AE687" s="99" t="str">
        <f>IF(COUNT($A687)=0,"",IF(AC687="","--",IF(AC687="3E","3E",LOOKUP(AC687/AE$2,{0,0.4,0.45,0.5,0.55,0.6,0.65,0.7,0.75,0.8,1},{0,2,2.25,2.5,2.75,3,3.25,3.5,3.75,4}))))</f>
        <v/>
      </c>
      <c r="AF687" s="5" t="str">
        <f>IF(COUNT($A687)=0,"",IF($A687&lt;&gt;DR!$B689,"ERR",DR!BQ689))</f>
        <v/>
      </c>
      <c r="AG687" s="2" t="str">
        <f>IF(COUNT($A687)=0,"",IF(AF687="3E","3E",IF(AF687="","I",LOOKUP(AF687/AH$2,{0,0.4,0.45,0.5,0.55,0.6,0.65,0.7,0.75,0.8,1},{"F","D","C","C+","B-","B","B+","A-","A","A+"}))))</f>
        <v/>
      </c>
      <c r="AH687" s="99" t="str">
        <f>IF(COUNT($A687)=0,"",IF(AF687="","--",IF(AF687="3E","3E",LOOKUP(AF687/AH$2,{0,0.4,0.45,0.5,0.55,0.6,0.65,0.7,0.75,0.8,1},{0,2,2.25,2.5,2.75,3,3.25,3.5,3.75,4}))))</f>
        <v/>
      </c>
      <c r="AI687" s="5" t="str">
        <f>IF(COUNT($A687)=0,"",IF($A687&lt;&gt;DR!$B689,"ERR",DR!BY689))</f>
        <v/>
      </c>
      <c r="AJ687" s="2" t="str">
        <f>IF(COUNT($A687)=0,"",IF(AI687="3E","3E",IF(AI687="","I",LOOKUP(AI687/AK$2,{0,0.4,0.45,0.5,0.55,0.6,0.65,0.7,0.75,0.8,1},{"F","D","C","C+","B-","B","B+","A-","A","A+"}))))</f>
        <v/>
      </c>
      <c r="AK687" s="103" t="str">
        <f>IF(COUNT($A687)=0,"",IF(AI687="","--",IF(AI687="3E","3E",LOOKUP(AI687/AK$2,{0,0.4,0.45,0.5,0.55,0.6,0.65,0.7,0.75,0.8,1},{0,2,2.25,2.5,2.75,3,3.25,3.5,3.75,4}))))</f>
        <v/>
      </c>
      <c r="AL687" s="94" t="str">
        <f>IFERROR(IF(COUNT($A687)=0,"",IF(COUNT(W687)=0,"--",IF(COUNTIF(B687:AK687,"3E")&gt;0,"3E",SUM(IF(D687&gt;=2,D687*$D$3),IF(G687&gt;=2,G687*$G$3),IF(J687&gt;=2,J687*$J$3),IF(M687&gt;=2,M687*$M$3),IF(P687&gt;=2,P687*$P$3),IF(S687&gt;=2,S687*$S$3),IF(V687&gt;=2,V687*$V$3),IF(Y687&gt;=2,Y687*$Y$3),IF(AB687&gt;=2,AB687*$AB$3),IF(AE687&gt;=2,AE687*$AE$3),IF(AH687&gt;=2,AH687*$AH$3),IF(AK687&gt;=2,AK687*$AK$3))))),"")</f>
        <v/>
      </c>
      <c r="AM687" s="4" t="str">
        <f>IF(COUNT($A687)=0,"",IF(COUNT(W687)=0,"--",IF(COUNTIF(B687:Y687,"3E")&gt;0,"3E",TRUNC(SUM(IF(N(D687)&gt;=2,D$3*D687,0),IF(N(G687)&gt;=2,G$3*G687,0),IF(N(J687)&gt;=2,J$3*J687,0),IF(N(M687)&gt;=2,M$3*M687,0),IF(N(P687)&gt;=2,P$3*P687,0),IF(N(S687)&gt;=2,S$3*S687,0),IF(N(AB687)&gt;=2,AB$3*AB687,0),IF(N(AE687)&gt;=2,AE$3*AE687,0),IF(N(AH687)&gt;=2,AH$3*AH687,0),IF(N(V687)&gt;=2,V$3*V687,0),IF(N(Y687)&gt;=2,Y$3*Y687,0))/TCP,3))))</f>
        <v/>
      </c>
      <c r="AN687" s="2" t="str">
        <f>IFERROR(IF(COUNT($A687)=0,"",IF(COUNT(W687)=0,"--",IF(COUNTIF(B687:AK687,"3E")&gt;0,"3E",SUM(IF(D687&gt;=2,$D$3),IF(G687&gt;=2,$G$3),IF(J687&gt;=2,$J$3),IF(M687&gt;=2,$M$3),IF(P687&gt;=2,$P$3),IF(S687&gt;=2,$S$3),IF(V687&gt;=2,$V$3),IF(Y687&gt;=2,$Y$3),IF(AB687&gt;=2,$AB$3),IF(AE687&gt;=2,$AE$3),IF(AH687&gt;=2,$AH$3),IF(AK687&gt;=2,$AK$3))))),"")</f>
        <v/>
      </c>
      <c r="AO687" s="2" t="str">
        <f>IF(AM687="3E","3E",IF(COUNT($A687)=0,"",IF(COUNT(AK687)=0,"I",LOOKUP(AM687,{0,2,2.25,2.5,2.75,3,3.25,3.5,3.75,4},{"F","D","C","C+","B-","B","B+","A-","A","A+"}))))</f>
        <v/>
      </c>
      <c r="AP687" s="2" t="str">
        <f>IF(AM687="3E","3E",IF(OR(COUNT($A687)=0,COUNT(W687)=0),"",IF(AND(Y687&gt;=2,AM687&gt;=2,AN687&gt;=28),"PASS","FAIL")))</f>
        <v/>
      </c>
      <c r="AQ687" s="2" t="str">
        <f>IF(COUNT($A687)=0,"",IF(AP687="3E","3E",IF(AP687="PASS",CONCATENATE(IF(N(D687)&lt;2,"411F,",""),IF(N(G687)&lt;2,"412F,",""),IF(N(J687)&lt;2,"413F,",""),IF(N(M687)&lt;2,"421F,",""),IF(N(P687)&lt;2,"422F,",""),IF(N(S687)&lt;2,"423F,",""),IF(N(AB687)&lt;2,"431F,",""),IF(N(AE687)&lt;2,"432F,",""),IF(N(AH687)&lt;2,"433F,","")),"")))</f>
        <v/>
      </c>
      <c r="AR687" s="6" t="str">
        <f t="shared" si="11"/>
        <v/>
      </c>
    </row>
    <row r="688" spans="1:44" ht="18.95" customHeight="1" x14ac:dyDescent="0.25">
      <c r="A688" s="93" t="str">
        <f>IF(DR!$B690="","",DR!$B690)</f>
        <v/>
      </c>
      <c r="B688" s="5" t="str">
        <f>IF(COUNT($A688)=0,"",IF($A688&lt;&gt;DR!$B690,"ERR",DR!J690))</f>
        <v/>
      </c>
      <c r="C688" s="2" t="str">
        <f>IF(COUNT($A688)=0,"",IF(B688="3E","3E",IF(B688="","I",LOOKUP(B688/D$2,{0,0.4,0.45,0.5,0.55,0.6,0.65,0.7,0.75,0.8,1},{"F","D","C","C+","B-","B","B+","A-","A","A+"}))))</f>
        <v/>
      </c>
      <c r="D688" s="99" t="str">
        <f>IF(COUNT($A688)=0,"",IF(B688="","--",IF(B688="3E","3E",LOOKUP(B688/D$2,{0,0.4,0.45,0.5,0.55,0.6,0.65,0.7,0.75,0.8,1},{0,2,2.25,2.5,2.75,3,3.25,3.5,3.75,4}))))</f>
        <v/>
      </c>
      <c r="E688" s="5" t="str">
        <f>IF(COUNT($A688)=0,"",IF($A688&lt;&gt;DR!$B690,"ERR",DR!R690))</f>
        <v/>
      </c>
      <c r="F688" s="2" t="str">
        <f>IF(COUNT($A688)=0,"",IF(E688="3E","3E",IF(E688="","I",LOOKUP(E688/G$2,{0,0.4,0.45,0.5,0.55,0.6,0.65,0.7,0.75,0.8,1},{"F","D","C","C+","B-","B","B+","A-","A","A+"}))))</f>
        <v/>
      </c>
      <c r="G688" s="99" t="str">
        <f>IF(COUNT($A688)=0,"",IF(E688="","--",IF(E688="3E","3E",LOOKUP(E688/G$2,{0,0.4,0.45,0.5,0.55,0.6,0.65,0.7,0.75,0.8,1},{0,2,2.25,2.5,2.75,3,3.25,3.5,3.75,4}))))</f>
        <v/>
      </c>
      <c r="H688" s="5" t="str">
        <f>IF(COUNT($A688)=0,"",IF($A688&lt;&gt;DR!$B690,"ERR",DR!Z690))</f>
        <v/>
      </c>
      <c r="I688" s="2" t="str">
        <f>IF(COUNT($A688)=0,"",IF(H688="3E","3E",IF(H688="","I",LOOKUP(H688/J$2,{0,0.4,0.45,0.5,0.55,0.6,0.65,0.7,0.75,0.8,1},{"F","D","C","C+","B-","B","B+","A-","A","A+"}))))</f>
        <v/>
      </c>
      <c r="J688" s="99" t="str">
        <f>IF(COUNT($A688)=0,"",IF(H688="","--",IF(H688="3E","3E",LOOKUP(H688/J$2,{0,0.4,0.45,0.5,0.55,0.6,0.65,0.7,0.75,0.8,1},{0,2,2.25,2.5,2.75,3,3.25,3.5,3.75,4}))))</f>
        <v/>
      </c>
      <c r="K688" s="5" t="str">
        <f>IF(COUNT($A688)=0,"",IF($A688&lt;&gt;DR!$B690,"ERR",DR!AH690))</f>
        <v/>
      </c>
      <c r="L688" s="2" t="str">
        <f>IF(COUNT($A688)=0,"",IF(K688="3E","3E",IF(K688="","I",LOOKUP(K688/M$2,{0,0.4,0.45,0.5,0.55,0.6,0.65,0.7,0.75,0.8,1},{"F","D","C","C+","B-","B","B+","A-","A","A+"}))))</f>
        <v/>
      </c>
      <c r="M688" s="99" t="str">
        <f>IF(COUNT($A688)=0,"",IF(K688="","--",IF(K688="3E","3E",LOOKUP(K688/M$2,{0,0.4,0.45,0.5,0.55,0.6,0.65,0.7,0.75,0.8,1},{0,2,2.25,2.5,2.75,3,3.25,3.5,3.75,4}))))</f>
        <v/>
      </c>
      <c r="N688" s="5" t="str">
        <f>IF(COUNT($A688)=0,"",IF($A688&lt;&gt;DR!$B690,"ERR",DR!AP690))</f>
        <v/>
      </c>
      <c r="O688" s="2" t="str">
        <f>IF(COUNT($A688)=0,"",IF(N688="3E","3E",IF(N688="","I",LOOKUP(N688/P$2,{0,0.4,0.45,0.5,0.55,0.6,0.65,0.7,0.75,0.8,1},{"F","D","C","C+","B-","B","B+","A-","A","A+"}))))</f>
        <v/>
      </c>
      <c r="P688" s="99" t="str">
        <f>IF(COUNT($A688)=0,"",IF(N688="","--",IF(N688="3E","3E",LOOKUP(N688/P$2,{0,0.4,0.45,0.5,0.55,0.6,0.65,0.7,0.75,0.8,1},{0,2,2.25,2.5,2.75,3,3.25,3.5,3.75,4}))))</f>
        <v/>
      </c>
      <c r="Q688" s="5" t="str">
        <f>IF(COUNT($A688)=0,"",IF($A688&lt;&gt;DR!$B690,"ERR",DR!AX690))</f>
        <v/>
      </c>
      <c r="R688" s="2" t="str">
        <f>IF(COUNT($A688)=0,"",IF(Q688="3E","3E",IF(Q688="","I",LOOKUP(Q688/S$2,{0,0.4,0.45,0.5,0.55,0.6,0.65,0.7,0.75,0.8,1},{"F","D","C","C+","B-","B","B+","A-","A","A+"}))))</f>
        <v/>
      </c>
      <c r="S688" s="99" t="str">
        <f>IF(COUNT($A688)=0,"",IF(Q688="","--",IF(Q688="3E","3E",LOOKUP(Q688/S$2,{0,0.4,0.45,0.5,0.55,0.6,0.65,0.7,0.75,0.8,1},{0,2,2.25,2.5,2.75,3,3.25,3.5,3.75,4}))))</f>
        <v/>
      </c>
      <c r="T688" s="5" t="str">
        <f>IF(OR(COUNT($A688)=0,DR!BZ690=""),"",IF($A688&lt;&gt;DR!$B690,"ERR",DR!BZ690))</f>
        <v/>
      </c>
      <c r="U688" s="2" t="str">
        <f>IF(COUNT($A688)=0,"",IF(T688="3E","3E",IF(T688="","I",LOOKUP(T688/V$2,{0,0.4,0.45,0.5,0.55,0.6,0.65,0.7,0.75,0.8,1},{"F","D","C","C+","B-","B","B+","A-","A","A+"}))))</f>
        <v/>
      </c>
      <c r="V688" s="99" t="str">
        <f>IF(COUNT($A688)=0,"",IF(T688="","--",IF(T688="3E","3E",LOOKUP(T688/V$2,{0,0.4,0.45,0.5,0.55,0.6,0.65,0.7,0.75,0.8,1},{0,2,2.25,2.5,2.75,3,3.25,3.5,3.75,4}))))</f>
        <v/>
      </c>
      <c r="W688" s="5" t="str">
        <f>IF(COUNT($A688)=0,"",IF($A688&lt;&gt;DR!$B690,"ERR",IF(DR!$A690="IM",DR!CL690,DR!CK690)))</f>
        <v/>
      </c>
      <c r="X688" s="2" t="str">
        <f>IF(COUNT($A688)=0,"",IF(W688="3E","3E",IF(W688="","I",LOOKUP(W688/Y$2,{0,0.4,0.45,0.5,0.55,0.6,0.65,0.7,0.75,0.8,1},{"F","D","C","C+","B-","B","B+","A-","A","A+"}))))</f>
        <v/>
      </c>
      <c r="Y688" s="99" t="str">
        <f>IF(COUNT($A688)=0,"",IF(W688="","--",IF(W688="3E","3E",LOOKUP(W688/Y$2,{0,0.4,0.45,0.5,0.55,0.6,0.65,0.7,0.75,0.8,1},{0,2,2.25,2.5,2.75,3,3.25,3.5,3.75,4}))))</f>
        <v/>
      </c>
      <c r="Z688" s="5" t="str">
        <f>IF(COUNT($A688)=0,"",IF($A688&lt;&gt;DR!$B690,"ERR",DR!BF690))</f>
        <v/>
      </c>
      <c r="AA688" s="2" t="str">
        <f>IF(COUNT($A688)=0,"",IF(Z688="3E","3E",IF(Z688="","I",LOOKUP(Z688/AB$2,{0,0.4,0.45,0.5,0.55,0.6,0.65,0.7,0.75,0.8,1},{"F","D","C","C+","B-","B","B+","A-","A","A+"}))))</f>
        <v/>
      </c>
      <c r="AB688" s="99" t="str">
        <f>IF(COUNT($A688)=0,"",IF(Z688="","--",IF(Z688="3E","3E",LOOKUP(Z688/AB$2,{0,0.4,0.45,0.5,0.55,0.6,0.65,0.7,0.75,0.8,1},{0,2,2.25,2.5,2.75,3,3.25,3.5,3.75,4}))))</f>
        <v/>
      </c>
      <c r="AC688" s="5" t="str">
        <f>IF(COUNT($A688)=0,"",IF($A688&lt;&gt;DR!$B690,"ERR",DR!BG690))</f>
        <v/>
      </c>
      <c r="AD688" s="2" t="str">
        <f>IF(COUNT($A688)=0,"",IF(AC688="3E","3E",IF(AC688="","I",LOOKUP(AC688/AE$2,{0,0.4,0.45,0.5,0.55,0.6,0.65,0.7,0.75,0.8,1},{"F","D","C","C+","B-","B","B+","A-","A","A+"}))))</f>
        <v/>
      </c>
      <c r="AE688" s="99" t="str">
        <f>IF(COUNT($A688)=0,"",IF(AC688="","--",IF(AC688="3E","3E",LOOKUP(AC688/AE$2,{0,0.4,0.45,0.5,0.55,0.6,0.65,0.7,0.75,0.8,1},{0,2,2.25,2.5,2.75,3,3.25,3.5,3.75,4}))))</f>
        <v/>
      </c>
      <c r="AF688" s="5" t="str">
        <f>IF(COUNT($A688)=0,"",IF($A688&lt;&gt;DR!$B690,"ERR",DR!BQ690))</f>
        <v/>
      </c>
      <c r="AG688" s="2" t="str">
        <f>IF(COUNT($A688)=0,"",IF(AF688="3E","3E",IF(AF688="","I",LOOKUP(AF688/AH$2,{0,0.4,0.45,0.5,0.55,0.6,0.65,0.7,0.75,0.8,1},{"F","D","C","C+","B-","B","B+","A-","A","A+"}))))</f>
        <v/>
      </c>
      <c r="AH688" s="99" t="str">
        <f>IF(COUNT($A688)=0,"",IF(AF688="","--",IF(AF688="3E","3E",LOOKUP(AF688/AH$2,{0,0.4,0.45,0.5,0.55,0.6,0.65,0.7,0.75,0.8,1},{0,2,2.25,2.5,2.75,3,3.25,3.5,3.75,4}))))</f>
        <v/>
      </c>
      <c r="AI688" s="5" t="str">
        <f>IF(COUNT($A688)=0,"",IF($A688&lt;&gt;DR!$B690,"ERR",DR!BY690))</f>
        <v/>
      </c>
      <c r="AJ688" s="2" t="str">
        <f>IF(COUNT($A688)=0,"",IF(AI688="3E","3E",IF(AI688="","I",LOOKUP(AI688/AK$2,{0,0.4,0.45,0.5,0.55,0.6,0.65,0.7,0.75,0.8,1},{"F","D","C","C+","B-","B","B+","A-","A","A+"}))))</f>
        <v/>
      </c>
      <c r="AK688" s="103" t="str">
        <f>IF(COUNT($A688)=0,"",IF(AI688="","--",IF(AI688="3E","3E",LOOKUP(AI688/AK$2,{0,0.4,0.45,0.5,0.55,0.6,0.65,0.7,0.75,0.8,1},{0,2,2.25,2.5,2.75,3,3.25,3.5,3.75,4}))))</f>
        <v/>
      </c>
      <c r="AL688" s="94" t="str">
        <f>IFERROR(IF(COUNT($A688)=0,"",IF(COUNT(W688)=0,"--",IF(COUNTIF(B688:AK688,"3E")&gt;0,"3E",SUM(IF(D688&gt;=2,D688*$D$3),IF(G688&gt;=2,G688*$G$3),IF(J688&gt;=2,J688*$J$3),IF(M688&gt;=2,M688*$M$3),IF(P688&gt;=2,P688*$P$3),IF(S688&gt;=2,S688*$S$3),IF(V688&gt;=2,V688*$V$3),IF(Y688&gt;=2,Y688*$Y$3),IF(AB688&gt;=2,AB688*$AB$3),IF(AE688&gt;=2,AE688*$AE$3),IF(AH688&gt;=2,AH688*$AH$3),IF(AK688&gt;=2,AK688*$AK$3))))),"")</f>
        <v/>
      </c>
      <c r="AM688" s="4" t="str">
        <f>IF(COUNT($A688)=0,"",IF(COUNT(W688)=0,"--",IF(COUNTIF(B688:Y688,"3E")&gt;0,"3E",TRUNC(SUM(IF(N(D688)&gt;=2,D$3*D688,0),IF(N(G688)&gt;=2,G$3*G688,0),IF(N(J688)&gt;=2,J$3*J688,0),IF(N(M688)&gt;=2,M$3*M688,0),IF(N(P688)&gt;=2,P$3*P688,0),IF(N(S688)&gt;=2,S$3*S688,0),IF(N(AB688)&gt;=2,AB$3*AB688,0),IF(N(AE688)&gt;=2,AE$3*AE688,0),IF(N(AH688)&gt;=2,AH$3*AH688,0),IF(N(V688)&gt;=2,V$3*V688,0),IF(N(Y688)&gt;=2,Y$3*Y688,0))/TCP,3))))</f>
        <v/>
      </c>
      <c r="AN688" s="2" t="str">
        <f>IFERROR(IF(COUNT($A688)=0,"",IF(COUNT(W688)=0,"--",IF(COUNTIF(B688:AK688,"3E")&gt;0,"3E",SUM(IF(D688&gt;=2,$D$3),IF(G688&gt;=2,$G$3),IF(J688&gt;=2,$J$3),IF(M688&gt;=2,$M$3),IF(P688&gt;=2,$P$3),IF(S688&gt;=2,$S$3),IF(V688&gt;=2,$V$3),IF(Y688&gt;=2,$Y$3),IF(AB688&gt;=2,$AB$3),IF(AE688&gt;=2,$AE$3),IF(AH688&gt;=2,$AH$3),IF(AK688&gt;=2,$AK$3))))),"")</f>
        <v/>
      </c>
      <c r="AO688" s="2" t="str">
        <f>IF(AM688="3E","3E",IF(COUNT($A688)=0,"",IF(COUNT(AK688)=0,"I",LOOKUP(AM688,{0,2,2.25,2.5,2.75,3,3.25,3.5,3.75,4},{"F","D","C","C+","B-","B","B+","A-","A","A+"}))))</f>
        <v/>
      </c>
      <c r="AP688" s="2" t="str">
        <f>IF(AM688="3E","3E",IF(OR(COUNT($A688)=0,COUNT(W688)=0),"",IF(AND(Y688&gt;=2,AM688&gt;=2,AN688&gt;=28),"PASS","FAIL")))</f>
        <v/>
      </c>
      <c r="AQ688" s="2" t="str">
        <f>IF(COUNT($A688)=0,"",IF(AP688="3E","3E",IF(AP688="PASS",CONCATENATE(IF(N(D688)&lt;2,"411F,",""),IF(N(G688)&lt;2,"412F,",""),IF(N(J688)&lt;2,"413F,",""),IF(N(M688)&lt;2,"421F,",""),IF(N(P688)&lt;2,"422F,",""),IF(N(S688)&lt;2,"423F,",""),IF(N(AB688)&lt;2,"431F,",""),IF(N(AE688)&lt;2,"432F,",""),IF(N(AH688)&lt;2,"433F,","")),"")))</f>
        <v/>
      </c>
      <c r="AR688" s="6" t="str">
        <f t="shared" si="11"/>
        <v/>
      </c>
    </row>
    <row r="689" spans="1:44" ht="18.95" customHeight="1" x14ac:dyDescent="0.25">
      <c r="A689" s="93" t="str">
        <f>IF(DR!$B691="","",DR!$B691)</f>
        <v/>
      </c>
      <c r="B689" s="5" t="str">
        <f>IF(COUNT($A689)=0,"",IF($A689&lt;&gt;DR!$B691,"ERR",DR!J691))</f>
        <v/>
      </c>
      <c r="C689" s="2" t="str">
        <f>IF(COUNT($A689)=0,"",IF(B689="3E","3E",IF(B689="","I",LOOKUP(B689/D$2,{0,0.4,0.45,0.5,0.55,0.6,0.65,0.7,0.75,0.8,1},{"F","D","C","C+","B-","B","B+","A-","A","A+"}))))</f>
        <v/>
      </c>
      <c r="D689" s="99" t="str">
        <f>IF(COUNT($A689)=0,"",IF(B689="","--",IF(B689="3E","3E",LOOKUP(B689/D$2,{0,0.4,0.45,0.5,0.55,0.6,0.65,0.7,0.75,0.8,1},{0,2,2.25,2.5,2.75,3,3.25,3.5,3.75,4}))))</f>
        <v/>
      </c>
      <c r="E689" s="5" t="str">
        <f>IF(COUNT($A689)=0,"",IF($A689&lt;&gt;DR!$B691,"ERR",DR!R691))</f>
        <v/>
      </c>
      <c r="F689" s="2" t="str">
        <f>IF(COUNT($A689)=0,"",IF(E689="3E","3E",IF(E689="","I",LOOKUP(E689/G$2,{0,0.4,0.45,0.5,0.55,0.6,0.65,0.7,0.75,0.8,1},{"F","D","C","C+","B-","B","B+","A-","A","A+"}))))</f>
        <v/>
      </c>
      <c r="G689" s="99" t="str">
        <f>IF(COUNT($A689)=0,"",IF(E689="","--",IF(E689="3E","3E",LOOKUP(E689/G$2,{0,0.4,0.45,0.5,0.55,0.6,0.65,0.7,0.75,0.8,1},{0,2,2.25,2.5,2.75,3,3.25,3.5,3.75,4}))))</f>
        <v/>
      </c>
      <c r="H689" s="5" t="str">
        <f>IF(COUNT($A689)=0,"",IF($A689&lt;&gt;DR!$B691,"ERR",DR!Z691))</f>
        <v/>
      </c>
      <c r="I689" s="2" t="str">
        <f>IF(COUNT($A689)=0,"",IF(H689="3E","3E",IF(H689="","I",LOOKUP(H689/J$2,{0,0.4,0.45,0.5,0.55,0.6,0.65,0.7,0.75,0.8,1},{"F","D","C","C+","B-","B","B+","A-","A","A+"}))))</f>
        <v/>
      </c>
      <c r="J689" s="99" t="str">
        <f>IF(COUNT($A689)=0,"",IF(H689="","--",IF(H689="3E","3E",LOOKUP(H689/J$2,{0,0.4,0.45,0.5,0.55,0.6,0.65,0.7,0.75,0.8,1},{0,2,2.25,2.5,2.75,3,3.25,3.5,3.75,4}))))</f>
        <v/>
      </c>
      <c r="K689" s="5" t="str">
        <f>IF(COUNT($A689)=0,"",IF($A689&lt;&gt;DR!$B691,"ERR",DR!AH691))</f>
        <v/>
      </c>
      <c r="L689" s="2" t="str">
        <f>IF(COUNT($A689)=0,"",IF(K689="3E","3E",IF(K689="","I",LOOKUP(K689/M$2,{0,0.4,0.45,0.5,0.55,0.6,0.65,0.7,0.75,0.8,1},{"F","D","C","C+","B-","B","B+","A-","A","A+"}))))</f>
        <v/>
      </c>
      <c r="M689" s="99" t="str">
        <f>IF(COUNT($A689)=0,"",IF(K689="","--",IF(K689="3E","3E",LOOKUP(K689/M$2,{0,0.4,0.45,0.5,0.55,0.6,0.65,0.7,0.75,0.8,1},{0,2,2.25,2.5,2.75,3,3.25,3.5,3.75,4}))))</f>
        <v/>
      </c>
      <c r="N689" s="5" t="str">
        <f>IF(COUNT($A689)=0,"",IF($A689&lt;&gt;DR!$B691,"ERR",DR!AP691))</f>
        <v/>
      </c>
      <c r="O689" s="2" t="str">
        <f>IF(COUNT($A689)=0,"",IF(N689="3E","3E",IF(N689="","I",LOOKUP(N689/P$2,{0,0.4,0.45,0.5,0.55,0.6,0.65,0.7,0.75,0.8,1},{"F","D","C","C+","B-","B","B+","A-","A","A+"}))))</f>
        <v/>
      </c>
      <c r="P689" s="99" t="str">
        <f>IF(COUNT($A689)=0,"",IF(N689="","--",IF(N689="3E","3E",LOOKUP(N689/P$2,{0,0.4,0.45,0.5,0.55,0.6,0.65,0.7,0.75,0.8,1},{0,2,2.25,2.5,2.75,3,3.25,3.5,3.75,4}))))</f>
        <v/>
      </c>
      <c r="Q689" s="5" t="str">
        <f>IF(COUNT($A689)=0,"",IF($A689&lt;&gt;DR!$B691,"ERR",DR!AX691))</f>
        <v/>
      </c>
      <c r="R689" s="2" t="str">
        <f>IF(COUNT($A689)=0,"",IF(Q689="3E","3E",IF(Q689="","I",LOOKUP(Q689/S$2,{0,0.4,0.45,0.5,0.55,0.6,0.65,0.7,0.75,0.8,1},{"F","D","C","C+","B-","B","B+","A-","A","A+"}))))</f>
        <v/>
      </c>
      <c r="S689" s="99" t="str">
        <f>IF(COUNT($A689)=0,"",IF(Q689="","--",IF(Q689="3E","3E",LOOKUP(Q689/S$2,{0,0.4,0.45,0.5,0.55,0.6,0.65,0.7,0.75,0.8,1},{0,2,2.25,2.5,2.75,3,3.25,3.5,3.75,4}))))</f>
        <v/>
      </c>
      <c r="T689" s="5" t="str">
        <f>IF(OR(COUNT($A689)=0,DR!BZ691=""),"",IF($A689&lt;&gt;DR!$B691,"ERR",DR!BZ691))</f>
        <v/>
      </c>
      <c r="U689" s="2" t="str">
        <f>IF(COUNT($A689)=0,"",IF(T689="3E","3E",IF(T689="","I",LOOKUP(T689/V$2,{0,0.4,0.45,0.5,0.55,0.6,0.65,0.7,0.75,0.8,1},{"F","D","C","C+","B-","B","B+","A-","A","A+"}))))</f>
        <v/>
      </c>
      <c r="V689" s="99" t="str">
        <f>IF(COUNT($A689)=0,"",IF(T689="","--",IF(T689="3E","3E",LOOKUP(T689/V$2,{0,0.4,0.45,0.5,0.55,0.6,0.65,0.7,0.75,0.8,1},{0,2,2.25,2.5,2.75,3,3.25,3.5,3.75,4}))))</f>
        <v/>
      </c>
      <c r="W689" s="5" t="str">
        <f>IF(COUNT($A689)=0,"",IF($A689&lt;&gt;DR!$B691,"ERR",IF(DR!$A691="IM",DR!CL691,DR!CK691)))</f>
        <v/>
      </c>
      <c r="X689" s="2" t="str">
        <f>IF(COUNT($A689)=0,"",IF(W689="3E","3E",IF(W689="","I",LOOKUP(W689/Y$2,{0,0.4,0.45,0.5,0.55,0.6,0.65,0.7,0.75,0.8,1},{"F","D","C","C+","B-","B","B+","A-","A","A+"}))))</f>
        <v/>
      </c>
      <c r="Y689" s="99" t="str">
        <f>IF(COUNT($A689)=0,"",IF(W689="","--",IF(W689="3E","3E",LOOKUP(W689/Y$2,{0,0.4,0.45,0.5,0.55,0.6,0.65,0.7,0.75,0.8,1},{0,2,2.25,2.5,2.75,3,3.25,3.5,3.75,4}))))</f>
        <v/>
      </c>
      <c r="Z689" s="5" t="str">
        <f>IF(COUNT($A689)=0,"",IF($A689&lt;&gt;DR!$B691,"ERR",DR!BF691))</f>
        <v/>
      </c>
      <c r="AA689" s="2" t="str">
        <f>IF(COUNT($A689)=0,"",IF(Z689="3E","3E",IF(Z689="","I",LOOKUP(Z689/AB$2,{0,0.4,0.45,0.5,0.55,0.6,0.65,0.7,0.75,0.8,1},{"F","D","C","C+","B-","B","B+","A-","A","A+"}))))</f>
        <v/>
      </c>
      <c r="AB689" s="99" t="str">
        <f>IF(COUNT($A689)=0,"",IF(Z689="","--",IF(Z689="3E","3E",LOOKUP(Z689/AB$2,{0,0.4,0.45,0.5,0.55,0.6,0.65,0.7,0.75,0.8,1},{0,2,2.25,2.5,2.75,3,3.25,3.5,3.75,4}))))</f>
        <v/>
      </c>
      <c r="AC689" s="5" t="str">
        <f>IF(COUNT($A689)=0,"",IF($A689&lt;&gt;DR!$B691,"ERR",DR!BG691))</f>
        <v/>
      </c>
      <c r="AD689" s="2" t="str">
        <f>IF(COUNT($A689)=0,"",IF(AC689="3E","3E",IF(AC689="","I",LOOKUP(AC689/AE$2,{0,0.4,0.45,0.5,0.55,0.6,0.65,0.7,0.75,0.8,1},{"F","D","C","C+","B-","B","B+","A-","A","A+"}))))</f>
        <v/>
      </c>
      <c r="AE689" s="99" t="str">
        <f>IF(COUNT($A689)=0,"",IF(AC689="","--",IF(AC689="3E","3E",LOOKUP(AC689/AE$2,{0,0.4,0.45,0.5,0.55,0.6,0.65,0.7,0.75,0.8,1},{0,2,2.25,2.5,2.75,3,3.25,3.5,3.75,4}))))</f>
        <v/>
      </c>
      <c r="AF689" s="5" t="str">
        <f>IF(COUNT($A689)=0,"",IF($A689&lt;&gt;DR!$B691,"ERR",DR!BQ691))</f>
        <v/>
      </c>
      <c r="AG689" s="2" t="str">
        <f>IF(COUNT($A689)=0,"",IF(AF689="3E","3E",IF(AF689="","I",LOOKUP(AF689/AH$2,{0,0.4,0.45,0.5,0.55,0.6,0.65,0.7,0.75,0.8,1},{"F","D","C","C+","B-","B","B+","A-","A","A+"}))))</f>
        <v/>
      </c>
      <c r="AH689" s="99" t="str">
        <f>IF(COUNT($A689)=0,"",IF(AF689="","--",IF(AF689="3E","3E",LOOKUP(AF689/AH$2,{0,0.4,0.45,0.5,0.55,0.6,0.65,0.7,0.75,0.8,1},{0,2,2.25,2.5,2.75,3,3.25,3.5,3.75,4}))))</f>
        <v/>
      </c>
      <c r="AI689" s="5" t="str">
        <f>IF(COUNT($A689)=0,"",IF($A689&lt;&gt;DR!$B691,"ERR",DR!BY691))</f>
        <v/>
      </c>
      <c r="AJ689" s="2" t="str">
        <f>IF(COUNT($A689)=0,"",IF(AI689="3E","3E",IF(AI689="","I",LOOKUP(AI689/AK$2,{0,0.4,0.45,0.5,0.55,0.6,0.65,0.7,0.75,0.8,1},{"F","D","C","C+","B-","B","B+","A-","A","A+"}))))</f>
        <v/>
      </c>
      <c r="AK689" s="103" t="str">
        <f>IF(COUNT($A689)=0,"",IF(AI689="","--",IF(AI689="3E","3E",LOOKUP(AI689/AK$2,{0,0.4,0.45,0.5,0.55,0.6,0.65,0.7,0.75,0.8,1},{0,2,2.25,2.5,2.75,3,3.25,3.5,3.75,4}))))</f>
        <v/>
      </c>
      <c r="AL689" s="94" t="str">
        <f>IFERROR(IF(COUNT($A689)=0,"",IF(COUNT(W689)=0,"--",IF(COUNTIF(B689:AK689,"3E")&gt;0,"3E",SUM(IF(D689&gt;=2,D689*$D$3),IF(G689&gt;=2,G689*$G$3),IF(J689&gt;=2,J689*$J$3),IF(M689&gt;=2,M689*$M$3),IF(P689&gt;=2,P689*$P$3),IF(S689&gt;=2,S689*$S$3),IF(V689&gt;=2,V689*$V$3),IF(Y689&gt;=2,Y689*$Y$3),IF(AB689&gt;=2,AB689*$AB$3),IF(AE689&gt;=2,AE689*$AE$3),IF(AH689&gt;=2,AH689*$AH$3),IF(AK689&gt;=2,AK689*$AK$3))))),"")</f>
        <v/>
      </c>
      <c r="AM689" s="4" t="str">
        <f>IF(COUNT($A689)=0,"",IF(COUNT(W689)=0,"--",IF(COUNTIF(B689:Y689,"3E")&gt;0,"3E",TRUNC(SUM(IF(N(D689)&gt;=2,D$3*D689,0),IF(N(G689)&gt;=2,G$3*G689,0),IF(N(J689)&gt;=2,J$3*J689,0),IF(N(M689)&gt;=2,M$3*M689,0),IF(N(P689)&gt;=2,P$3*P689,0),IF(N(S689)&gt;=2,S$3*S689,0),IF(N(AB689)&gt;=2,AB$3*AB689,0),IF(N(AE689)&gt;=2,AE$3*AE689,0),IF(N(AH689)&gt;=2,AH$3*AH689,0),IF(N(V689)&gt;=2,V$3*V689,0),IF(N(Y689)&gt;=2,Y$3*Y689,0))/TCP,3))))</f>
        <v/>
      </c>
      <c r="AN689" s="2" t="str">
        <f>IFERROR(IF(COUNT($A689)=0,"",IF(COUNT(W689)=0,"--",IF(COUNTIF(B689:AK689,"3E")&gt;0,"3E",SUM(IF(D689&gt;=2,$D$3),IF(G689&gt;=2,$G$3),IF(J689&gt;=2,$J$3),IF(M689&gt;=2,$M$3),IF(P689&gt;=2,$P$3),IF(S689&gt;=2,$S$3),IF(V689&gt;=2,$V$3),IF(Y689&gt;=2,$Y$3),IF(AB689&gt;=2,$AB$3),IF(AE689&gt;=2,$AE$3),IF(AH689&gt;=2,$AH$3),IF(AK689&gt;=2,$AK$3))))),"")</f>
        <v/>
      </c>
      <c r="AO689" s="2" t="str">
        <f>IF(AM689="3E","3E",IF(COUNT($A689)=0,"",IF(COUNT(AK689)=0,"I",LOOKUP(AM689,{0,2,2.25,2.5,2.75,3,3.25,3.5,3.75,4},{"F","D","C","C+","B-","B","B+","A-","A","A+"}))))</f>
        <v/>
      </c>
      <c r="AP689" s="2" t="str">
        <f>IF(AM689="3E","3E",IF(OR(COUNT($A689)=0,COUNT(W689)=0),"",IF(AND(Y689&gt;=2,AM689&gt;=2,AN689&gt;=28),"PASS","FAIL")))</f>
        <v/>
      </c>
      <c r="AQ689" s="2" t="str">
        <f>IF(COUNT($A689)=0,"",IF(AP689="3E","3E",IF(AP689="PASS",CONCATENATE(IF(N(D689)&lt;2,"411F,",""),IF(N(G689)&lt;2,"412F,",""),IF(N(J689)&lt;2,"413F,",""),IF(N(M689)&lt;2,"421F,",""),IF(N(P689)&lt;2,"422F,",""),IF(N(S689)&lt;2,"423F,",""),IF(N(AB689)&lt;2,"431F,",""),IF(N(AE689)&lt;2,"432F,",""),IF(N(AH689)&lt;2,"433F,","")),"")))</f>
        <v/>
      </c>
      <c r="AR689" s="6" t="str">
        <f t="shared" si="11"/>
        <v/>
      </c>
    </row>
    <row r="690" spans="1:44" ht="18.95" customHeight="1" x14ac:dyDescent="0.25">
      <c r="A690" s="93" t="str">
        <f>IF(DR!$B692="","",DR!$B692)</f>
        <v/>
      </c>
      <c r="B690" s="5" t="str">
        <f>IF(COUNT($A690)=0,"",IF($A690&lt;&gt;DR!$B692,"ERR",DR!J692))</f>
        <v/>
      </c>
      <c r="C690" s="2" t="str">
        <f>IF(COUNT($A690)=0,"",IF(B690="3E","3E",IF(B690="","I",LOOKUP(B690/D$2,{0,0.4,0.45,0.5,0.55,0.6,0.65,0.7,0.75,0.8,1},{"F","D","C","C+","B-","B","B+","A-","A","A+"}))))</f>
        <v/>
      </c>
      <c r="D690" s="99" t="str">
        <f>IF(COUNT($A690)=0,"",IF(B690="","--",IF(B690="3E","3E",LOOKUP(B690/D$2,{0,0.4,0.45,0.5,0.55,0.6,0.65,0.7,0.75,0.8,1},{0,2,2.25,2.5,2.75,3,3.25,3.5,3.75,4}))))</f>
        <v/>
      </c>
      <c r="E690" s="5" t="str">
        <f>IF(COUNT($A690)=0,"",IF($A690&lt;&gt;DR!$B692,"ERR",DR!R692))</f>
        <v/>
      </c>
      <c r="F690" s="2" t="str">
        <f>IF(COUNT($A690)=0,"",IF(E690="3E","3E",IF(E690="","I",LOOKUP(E690/G$2,{0,0.4,0.45,0.5,0.55,0.6,0.65,0.7,0.75,0.8,1},{"F","D","C","C+","B-","B","B+","A-","A","A+"}))))</f>
        <v/>
      </c>
      <c r="G690" s="99" t="str">
        <f>IF(COUNT($A690)=0,"",IF(E690="","--",IF(E690="3E","3E",LOOKUP(E690/G$2,{0,0.4,0.45,0.5,0.55,0.6,0.65,0.7,0.75,0.8,1},{0,2,2.25,2.5,2.75,3,3.25,3.5,3.75,4}))))</f>
        <v/>
      </c>
      <c r="H690" s="5" t="str">
        <f>IF(COUNT($A690)=0,"",IF($A690&lt;&gt;DR!$B692,"ERR",DR!Z692))</f>
        <v/>
      </c>
      <c r="I690" s="2" t="str">
        <f>IF(COUNT($A690)=0,"",IF(H690="3E","3E",IF(H690="","I",LOOKUP(H690/J$2,{0,0.4,0.45,0.5,0.55,0.6,0.65,0.7,0.75,0.8,1},{"F","D","C","C+","B-","B","B+","A-","A","A+"}))))</f>
        <v/>
      </c>
      <c r="J690" s="99" t="str">
        <f>IF(COUNT($A690)=0,"",IF(H690="","--",IF(H690="3E","3E",LOOKUP(H690/J$2,{0,0.4,0.45,0.5,0.55,0.6,0.65,0.7,0.75,0.8,1},{0,2,2.25,2.5,2.75,3,3.25,3.5,3.75,4}))))</f>
        <v/>
      </c>
      <c r="K690" s="5" t="str">
        <f>IF(COUNT($A690)=0,"",IF($A690&lt;&gt;DR!$B692,"ERR",DR!AH692))</f>
        <v/>
      </c>
      <c r="L690" s="2" t="str">
        <f>IF(COUNT($A690)=0,"",IF(K690="3E","3E",IF(K690="","I",LOOKUP(K690/M$2,{0,0.4,0.45,0.5,0.55,0.6,0.65,0.7,0.75,0.8,1},{"F","D","C","C+","B-","B","B+","A-","A","A+"}))))</f>
        <v/>
      </c>
      <c r="M690" s="99" t="str">
        <f>IF(COUNT($A690)=0,"",IF(K690="","--",IF(K690="3E","3E",LOOKUP(K690/M$2,{0,0.4,0.45,0.5,0.55,0.6,0.65,0.7,0.75,0.8,1},{0,2,2.25,2.5,2.75,3,3.25,3.5,3.75,4}))))</f>
        <v/>
      </c>
      <c r="N690" s="5" t="str">
        <f>IF(COUNT($A690)=0,"",IF($A690&lt;&gt;DR!$B692,"ERR",DR!AP692))</f>
        <v/>
      </c>
      <c r="O690" s="2" t="str">
        <f>IF(COUNT($A690)=0,"",IF(N690="3E","3E",IF(N690="","I",LOOKUP(N690/P$2,{0,0.4,0.45,0.5,0.55,0.6,0.65,0.7,0.75,0.8,1},{"F","D","C","C+","B-","B","B+","A-","A","A+"}))))</f>
        <v/>
      </c>
      <c r="P690" s="99" t="str">
        <f>IF(COUNT($A690)=0,"",IF(N690="","--",IF(N690="3E","3E",LOOKUP(N690/P$2,{0,0.4,0.45,0.5,0.55,0.6,0.65,0.7,0.75,0.8,1},{0,2,2.25,2.5,2.75,3,3.25,3.5,3.75,4}))))</f>
        <v/>
      </c>
      <c r="Q690" s="5" t="str">
        <f>IF(COUNT($A690)=0,"",IF($A690&lt;&gt;DR!$B692,"ERR",DR!AX692))</f>
        <v/>
      </c>
      <c r="R690" s="2" t="str">
        <f>IF(COUNT($A690)=0,"",IF(Q690="3E","3E",IF(Q690="","I",LOOKUP(Q690/S$2,{0,0.4,0.45,0.5,0.55,0.6,0.65,0.7,0.75,0.8,1},{"F","D","C","C+","B-","B","B+","A-","A","A+"}))))</f>
        <v/>
      </c>
      <c r="S690" s="99" t="str">
        <f>IF(COUNT($A690)=0,"",IF(Q690="","--",IF(Q690="3E","3E",LOOKUP(Q690/S$2,{0,0.4,0.45,0.5,0.55,0.6,0.65,0.7,0.75,0.8,1},{0,2,2.25,2.5,2.75,3,3.25,3.5,3.75,4}))))</f>
        <v/>
      </c>
      <c r="T690" s="5" t="str">
        <f>IF(OR(COUNT($A690)=0,DR!BZ692=""),"",IF($A690&lt;&gt;DR!$B692,"ERR",DR!BZ692))</f>
        <v/>
      </c>
      <c r="U690" s="2" t="str">
        <f>IF(COUNT($A690)=0,"",IF(T690="3E","3E",IF(T690="","I",LOOKUP(T690/V$2,{0,0.4,0.45,0.5,0.55,0.6,0.65,0.7,0.75,0.8,1},{"F","D","C","C+","B-","B","B+","A-","A","A+"}))))</f>
        <v/>
      </c>
      <c r="V690" s="99" t="str">
        <f>IF(COUNT($A690)=0,"",IF(T690="","--",IF(T690="3E","3E",LOOKUP(T690/V$2,{0,0.4,0.45,0.5,0.55,0.6,0.65,0.7,0.75,0.8,1},{0,2,2.25,2.5,2.75,3,3.25,3.5,3.75,4}))))</f>
        <v/>
      </c>
      <c r="W690" s="5" t="str">
        <f>IF(COUNT($A690)=0,"",IF($A690&lt;&gt;DR!$B692,"ERR",IF(DR!$A692="IM",DR!CL692,DR!CK692)))</f>
        <v/>
      </c>
      <c r="X690" s="2" t="str">
        <f>IF(COUNT($A690)=0,"",IF(W690="3E","3E",IF(W690="","I",LOOKUP(W690/Y$2,{0,0.4,0.45,0.5,0.55,0.6,0.65,0.7,0.75,0.8,1},{"F","D","C","C+","B-","B","B+","A-","A","A+"}))))</f>
        <v/>
      </c>
      <c r="Y690" s="99" t="str">
        <f>IF(COUNT($A690)=0,"",IF(W690="","--",IF(W690="3E","3E",LOOKUP(W690/Y$2,{0,0.4,0.45,0.5,0.55,0.6,0.65,0.7,0.75,0.8,1},{0,2,2.25,2.5,2.75,3,3.25,3.5,3.75,4}))))</f>
        <v/>
      </c>
      <c r="Z690" s="5" t="str">
        <f>IF(COUNT($A690)=0,"",IF($A690&lt;&gt;DR!$B692,"ERR",DR!BF692))</f>
        <v/>
      </c>
      <c r="AA690" s="2" t="str">
        <f>IF(COUNT($A690)=0,"",IF(Z690="3E","3E",IF(Z690="","I",LOOKUP(Z690/AB$2,{0,0.4,0.45,0.5,0.55,0.6,0.65,0.7,0.75,0.8,1},{"F","D","C","C+","B-","B","B+","A-","A","A+"}))))</f>
        <v/>
      </c>
      <c r="AB690" s="99" t="str">
        <f>IF(COUNT($A690)=0,"",IF(Z690="","--",IF(Z690="3E","3E",LOOKUP(Z690/AB$2,{0,0.4,0.45,0.5,0.55,0.6,0.65,0.7,0.75,0.8,1},{0,2,2.25,2.5,2.75,3,3.25,3.5,3.75,4}))))</f>
        <v/>
      </c>
      <c r="AC690" s="5" t="str">
        <f>IF(COUNT($A690)=0,"",IF($A690&lt;&gt;DR!$B692,"ERR",DR!BG692))</f>
        <v/>
      </c>
      <c r="AD690" s="2" t="str">
        <f>IF(COUNT($A690)=0,"",IF(AC690="3E","3E",IF(AC690="","I",LOOKUP(AC690/AE$2,{0,0.4,0.45,0.5,0.55,0.6,0.65,0.7,0.75,0.8,1},{"F","D","C","C+","B-","B","B+","A-","A","A+"}))))</f>
        <v/>
      </c>
      <c r="AE690" s="99" t="str">
        <f>IF(COUNT($A690)=0,"",IF(AC690="","--",IF(AC690="3E","3E",LOOKUP(AC690/AE$2,{0,0.4,0.45,0.5,0.55,0.6,0.65,0.7,0.75,0.8,1},{0,2,2.25,2.5,2.75,3,3.25,3.5,3.75,4}))))</f>
        <v/>
      </c>
      <c r="AF690" s="5" t="str">
        <f>IF(COUNT($A690)=0,"",IF($A690&lt;&gt;DR!$B692,"ERR",DR!BQ692))</f>
        <v/>
      </c>
      <c r="AG690" s="2" t="str">
        <f>IF(COUNT($A690)=0,"",IF(AF690="3E","3E",IF(AF690="","I",LOOKUP(AF690/AH$2,{0,0.4,0.45,0.5,0.55,0.6,0.65,0.7,0.75,0.8,1},{"F","D","C","C+","B-","B","B+","A-","A","A+"}))))</f>
        <v/>
      </c>
      <c r="AH690" s="99" t="str">
        <f>IF(COUNT($A690)=0,"",IF(AF690="","--",IF(AF690="3E","3E",LOOKUP(AF690/AH$2,{0,0.4,0.45,0.5,0.55,0.6,0.65,0.7,0.75,0.8,1},{0,2,2.25,2.5,2.75,3,3.25,3.5,3.75,4}))))</f>
        <v/>
      </c>
      <c r="AI690" s="5" t="str">
        <f>IF(COUNT($A690)=0,"",IF($A690&lt;&gt;DR!$B692,"ERR",DR!BY692))</f>
        <v/>
      </c>
      <c r="AJ690" s="2" t="str">
        <f>IF(COUNT($A690)=0,"",IF(AI690="3E","3E",IF(AI690="","I",LOOKUP(AI690/AK$2,{0,0.4,0.45,0.5,0.55,0.6,0.65,0.7,0.75,0.8,1},{"F","D","C","C+","B-","B","B+","A-","A","A+"}))))</f>
        <v/>
      </c>
      <c r="AK690" s="103" t="str">
        <f>IF(COUNT($A690)=0,"",IF(AI690="","--",IF(AI690="3E","3E",LOOKUP(AI690/AK$2,{0,0.4,0.45,0.5,0.55,0.6,0.65,0.7,0.75,0.8,1},{0,2,2.25,2.5,2.75,3,3.25,3.5,3.75,4}))))</f>
        <v/>
      </c>
      <c r="AL690" s="94" t="str">
        <f>IFERROR(IF(COUNT($A690)=0,"",IF(COUNT(W690)=0,"--",IF(COUNTIF(B690:AK690,"3E")&gt;0,"3E",SUM(IF(D690&gt;=2,D690*$D$3),IF(G690&gt;=2,G690*$G$3),IF(J690&gt;=2,J690*$J$3),IF(M690&gt;=2,M690*$M$3),IF(P690&gt;=2,P690*$P$3),IF(S690&gt;=2,S690*$S$3),IF(V690&gt;=2,V690*$V$3),IF(Y690&gt;=2,Y690*$Y$3),IF(AB690&gt;=2,AB690*$AB$3),IF(AE690&gt;=2,AE690*$AE$3),IF(AH690&gt;=2,AH690*$AH$3),IF(AK690&gt;=2,AK690*$AK$3))))),"")</f>
        <v/>
      </c>
      <c r="AM690" s="4" t="str">
        <f>IF(COUNT($A690)=0,"",IF(COUNT(W690)=0,"--",IF(COUNTIF(B690:Y690,"3E")&gt;0,"3E",TRUNC(SUM(IF(N(D690)&gt;=2,D$3*D690,0),IF(N(G690)&gt;=2,G$3*G690,0),IF(N(J690)&gt;=2,J$3*J690,0),IF(N(M690)&gt;=2,M$3*M690,0),IF(N(P690)&gt;=2,P$3*P690,0),IF(N(S690)&gt;=2,S$3*S690,0),IF(N(AB690)&gt;=2,AB$3*AB690,0),IF(N(AE690)&gt;=2,AE$3*AE690,0),IF(N(AH690)&gt;=2,AH$3*AH690,0),IF(N(V690)&gt;=2,V$3*V690,0),IF(N(Y690)&gt;=2,Y$3*Y690,0))/TCP,3))))</f>
        <v/>
      </c>
      <c r="AN690" s="2" t="str">
        <f>IFERROR(IF(COUNT($A690)=0,"",IF(COUNT(W690)=0,"--",IF(COUNTIF(B690:AK690,"3E")&gt;0,"3E",SUM(IF(D690&gt;=2,$D$3),IF(G690&gt;=2,$G$3),IF(J690&gt;=2,$J$3),IF(M690&gt;=2,$M$3),IF(P690&gt;=2,$P$3),IF(S690&gt;=2,$S$3),IF(V690&gt;=2,$V$3),IF(Y690&gt;=2,$Y$3),IF(AB690&gt;=2,$AB$3),IF(AE690&gt;=2,$AE$3),IF(AH690&gt;=2,$AH$3),IF(AK690&gt;=2,$AK$3))))),"")</f>
        <v/>
      </c>
      <c r="AO690" s="2" t="str">
        <f>IF(AM690="3E","3E",IF(COUNT($A690)=0,"",IF(COUNT(AK690)=0,"I",LOOKUP(AM690,{0,2,2.25,2.5,2.75,3,3.25,3.5,3.75,4},{"F","D","C","C+","B-","B","B+","A-","A","A+"}))))</f>
        <v/>
      </c>
      <c r="AP690" s="2" t="str">
        <f>IF(AM690="3E","3E",IF(OR(COUNT($A690)=0,COUNT(W690)=0),"",IF(AND(Y690&gt;=2,AM690&gt;=2,AN690&gt;=28),"PASS","FAIL")))</f>
        <v/>
      </c>
      <c r="AQ690" s="2" t="str">
        <f>IF(COUNT($A690)=0,"",IF(AP690="3E","3E",IF(AP690="PASS",CONCATENATE(IF(N(D690)&lt;2,"411F,",""),IF(N(G690)&lt;2,"412F,",""),IF(N(J690)&lt;2,"413F,",""),IF(N(M690)&lt;2,"421F,",""),IF(N(P690)&lt;2,"422F,",""),IF(N(S690)&lt;2,"423F,",""),IF(N(AB690)&lt;2,"431F,",""),IF(N(AE690)&lt;2,"432F,",""),IF(N(AH690)&lt;2,"433F,","")),"")))</f>
        <v/>
      </c>
      <c r="AR690" s="6" t="str">
        <f t="shared" si="11"/>
        <v/>
      </c>
    </row>
    <row r="691" spans="1:44" ht="18.95" customHeight="1" x14ac:dyDescent="0.25">
      <c r="A691" s="93" t="str">
        <f>IF(DR!$B693="","",DR!$B693)</f>
        <v/>
      </c>
      <c r="B691" s="5" t="str">
        <f>IF(COUNT($A691)=0,"",IF($A691&lt;&gt;DR!$B693,"ERR",DR!J693))</f>
        <v/>
      </c>
      <c r="C691" s="2" t="str">
        <f>IF(COUNT($A691)=0,"",IF(B691="3E","3E",IF(B691="","I",LOOKUP(B691/D$2,{0,0.4,0.45,0.5,0.55,0.6,0.65,0.7,0.75,0.8,1},{"F","D","C","C+","B-","B","B+","A-","A","A+"}))))</f>
        <v/>
      </c>
      <c r="D691" s="99" t="str">
        <f>IF(COUNT($A691)=0,"",IF(B691="","--",IF(B691="3E","3E",LOOKUP(B691/D$2,{0,0.4,0.45,0.5,0.55,0.6,0.65,0.7,0.75,0.8,1},{0,2,2.25,2.5,2.75,3,3.25,3.5,3.75,4}))))</f>
        <v/>
      </c>
      <c r="E691" s="5" t="str">
        <f>IF(COUNT($A691)=0,"",IF($A691&lt;&gt;DR!$B693,"ERR",DR!R693))</f>
        <v/>
      </c>
      <c r="F691" s="2" t="str">
        <f>IF(COUNT($A691)=0,"",IF(E691="3E","3E",IF(E691="","I",LOOKUP(E691/G$2,{0,0.4,0.45,0.5,0.55,0.6,0.65,0.7,0.75,0.8,1},{"F","D","C","C+","B-","B","B+","A-","A","A+"}))))</f>
        <v/>
      </c>
      <c r="G691" s="99" t="str">
        <f>IF(COUNT($A691)=0,"",IF(E691="","--",IF(E691="3E","3E",LOOKUP(E691/G$2,{0,0.4,0.45,0.5,0.55,0.6,0.65,0.7,0.75,0.8,1},{0,2,2.25,2.5,2.75,3,3.25,3.5,3.75,4}))))</f>
        <v/>
      </c>
      <c r="H691" s="5" t="str">
        <f>IF(COUNT($A691)=0,"",IF($A691&lt;&gt;DR!$B693,"ERR",DR!Z693))</f>
        <v/>
      </c>
      <c r="I691" s="2" t="str">
        <f>IF(COUNT($A691)=0,"",IF(H691="3E","3E",IF(H691="","I",LOOKUP(H691/J$2,{0,0.4,0.45,0.5,0.55,0.6,0.65,0.7,0.75,0.8,1},{"F","D","C","C+","B-","B","B+","A-","A","A+"}))))</f>
        <v/>
      </c>
      <c r="J691" s="99" t="str">
        <f>IF(COUNT($A691)=0,"",IF(H691="","--",IF(H691="3E","3E",LOOKUP(H691/J$2,{0,0.4,0.45,0.5,0.55,0.6,0.65,0.7,0.75,0.8,1},{0,2,2.25,2.5,2.75,3,3.25,3.5,3.75,4}))))</f>
        <v/>
      </c>
      <c r="K691" s="5" t="str">
        <f>IF(COUNT($A691)=0,"",IF($A691&lt;&gt;DR!$B693,"ERR",DR!AH693))</f>
        <v/>
      </c>
      <c r="L691" s="2" t="str">
        <f>IF(COUNT($A691)=0,"",IF(K691="3E","3E",IF(K691="","I",LOOKUP(K691/M$2,{0,0.4,0.45,0.5,0.55,0.6,0.65,0.7,0.75,0.8,1},{"F","D","C","C+","B-","B","B+","A-","A","A+"}))))</f>
        <v/>
      </c>
      <c r="M691" s="99" t="str">
        <f>IF(COUNT($A691)=0,"",IF(K691="","--",IF(K691="3E","3E",LOOKUP(K691/M$2,{0,0.4,0.45,0.5,0.55,0.6,0.65,0.7,0.75,0.8,1},{0,2,2.25,2.5,2.75,3,3.25,3.5,3.75,4}))))</f>
        <v/>
      </c>
      <c r="N691" s="5" t="str">
        <f>IF(COUNT($A691)=0,"",IF($A691&lt;&gt;DR!$B693,"ERR",DR!AP693))</f>
        <v/>
      </c>
      <c r="O691" s="2" t="str">
        <f>IF(COUNT($A691)=0,"",IF(N691="3E","3E",IF(N691="","I",LOOKUP(N691/P$2,{0,0.4,0.45,0.5,0.55,0.6,0.65,0.7,0.75,0.8,1},{"F","D","C","C+","B-","B","B+","A-","A","A+"}))))</f>
        <v/>
      </c>
      <c r="P691" s="99" t="str">
        <f>IF(COUNT($A691)=0,"",IF(N691="","--",IF(N691="3E","3E",LOOKUP(N691/P$2,{0,0.4,0.45,0.5,0.55,0.6,0.65,0.7,0.75,0.8,1},{0,2,2.25,2.5,2.75,3,3.25,3.5,3.75,4}))))</f>
        <v/>
      </c>
      <c r="Q691" s="5" t="str">
        <f>IF(COUNT($A691)=0,"",IF($A691&lt;&gt;DR!$B693,"ERR",DR!AX693))</f>
        <v/>
      </c>
      <c r="R691" s="2" t="str">
        <f>IF(COUNT($A691)=0,"",IF(Q691="3E","3E",IF(Q691="","I",LOOKUP(Q691/S$2,{0,0.4,0.45,0.5,0.55,0.6,0.65,0.7,0.75,0.8,1},{"F","D","C","C+","B-","B","B+","A-","A","A+"}))))</f>
        <v/>
      </c>
      <c r="S691" s="99" t="str">
        <f>IF(COUNT($A691)=0,"",IF(Q691="","--",IF(Q691="3E","3E",LOOKUP(Q691/S$2,{0,0.4,0.45,0.5,0.55,0.6,0.65,0.7,0.75,0.8,1},{0,2,2.25,2.5,2.75,3,3.25,3.5,3.75,4}))))</f>
        <v/>
      </c>
      <c r="T691" s="5" t="str">
        <f>IF(OR(COUNT($A691)=0,DR!BZ693=""),"",IF($A691&lt;&gt;DR!$B693,"ERR",DR!BZ693))</f>
        <v/>
      </c>
      <c r="U691" s="2" t="str">
        <f>IF(COUNT($A691)=0,"",IF(T691="3E","3E",IF(T691="","I",LOOKUP(T691/V$2,{0,0.4,0.45,0.5,0.55,0.6,0.65,0.7,0.75,0.8,1},{"F","D","C","C+","B-","B","B+","A-","A","A+"}))))</f>
        <v/>
      </c>
      <c r="V691" s="99" t="str">
        <f>IF(COUNT($A691)=0,"",IF(T691="","--",IF(T691="3E","3E",LOOKUP(T691/V$2,{0,0.4,0.45,0.5,0.55,0.6,0.65,0.7,0.75,0.8,1},{0,2,2.25,2.5,2.75,3,3.25,3.5,3.75,4}))))</f>
        <v/>
      </c>
      <c r="W691" s="5" t="str">
        <f>IF(COUNT($A691)=0,"",IF($A691&lt;&gt;DR!$B693,"ERR",IF(DR!$A693="IM",DR!CL693,DR!CK693)))</f>
        <v/>
      </c>
      <c r="X691" s="2" t="str">
        <f>IF(COUNT($A691)=0,"",IF(W691="3E","3E",IF(W691="","I",LOOKUP(W691/Y$2,{0,0.4,0.45,0.5,0.55,0.6,0.65,0.7,0.75,0.8,1},{"F","D","C","C+","B-","B","B+","A-","A","A+"}))))</f>
        <v/>
      </c>
      <c r="Y691" s="99" t="str">
        <f>IF(COUNT($A691)=0,"",IF(W691="","--",IF(W691="3E","3E",LOOKUP(W691/Y$2,{0,0.4,0.45,0.5,0.55,0.6,0.65,0.7,0.75,0.8,1},{0,2,2.25,2.5,2.75,3,3.25,3.5,3.75,4}))))</f>
        <v/>
      </c>
      <c r="Z691" s="5" t="str">
        <f>IF(COUNT($A691)=0,"",IF($A691&lt;&gt;DR!$B693,"ERR",DR!BF693))</f>
        <v/>
      </c>
      <c r="AA691" s="2" t="str">
        <f>IF(COUNT($A691)=0,"",IF(Z691="3E","3E",IF(Z691="","I",LOOKUP(Z691/AB$2,{0,0.4,0.45,0.5,0.55,0.6,0.65,0.7,0.75,0.8,1},{"F","D","C","C+","B-","B","B+","A-","A","A+"}))))</f>
        <v/>
      </c>
      <c r="AB691" s="99" t="str">
        <f>IF(COUNT($A691)=0,"",IF(Z691="","--",IF(Z691="3E","3E",LOOKUP(Z691/AB$2,{0,0.4,0.45,0.5,0.55,0.6,0.65,0.7,0.75,0.8,1},{0,2,2.25,2.5,2.75,3,3.25,3.5,3.75,4}))))</f>
        <v/>
      </c>
      <c r="AC691" s="5" t="str">
        <f>IF(COUNT($A691)=0,"",IF($A691&lt;&gt;DR!$B693,"ERR",DR!BG693))</f>
        <v/>
      </c>
      <c r="AD691" s="2" t="str">
        <f>IF(COUNT($A691)=0,"",IF(AC691="3E","3E",IF(AC691="","I",LOOKUP(AC691/AE$2,{0,0.4,0.45,0.5,0.55,0.6,0.65,0.7,0.75,0.8,1},{"F","D","C","C+","B-","B","B+","A-","A","A+"}))))</f>
        <v/>
      </c>
      <c r="AE691" s="99" t="str">
        <f>IF(COUNT($A691)=0,"",IF(AC691="","--",IF(AC691="3E","3E",LOOKUP(AC691/AE$2,{0,0.4,0.45,0.5,0.55,0.6,0.65,0.7,0.75,0.8,1},{0,2,2.25,2.5,2.75,3,3.25,3.5,3.75,4}))))</f>
        <v/>
      </c>
      <c r="AF691" s="5" t="str">
        <f>IF(COUNT($A691)=0,"",IF($A691&lt;&gt;DR!$B693,"ERR",DR!BQ693))</f>
        <v/>
      </c>
      <c r="AG691" s="2" t="str">
        <f>IF(COUNT($A691)=0,"",IF(AF691="3E","3E",IF(AF691="","I",LOOKUP(AF691/AH$2,{0,0.4,0.45,0.5,0.55,0.6,0.65,0.7,0.75,0.8,1},{"F","D","C","C+","B-","B","B+","A-","A","A+"}))))</f>
        <v/>
      </c>
      <c r="AH691" s="99" t="str">
        <f>IF(COUNT($A691)=0,"",IF(AF691="","--",IF(AF691="3E","3E",LOOKUP(AF691/AH$2,{0,0.4,0.45,0.5,0.55,0.6,0.65,0.7,0.75,0.8,1},{0,2,2.25,2.5,2.75,3,3.25,3.5,3.75,4}))))</f>
        <v/>
      </c>
      <c r="AI691" s="5" t="str">
        <f>IF(COUNT($A691)=0,"",IF($A691&lt;&gt;DR!$B693,"ERR",DR!BY693))</f>
        <v/>
      </c>
      <c r="AJ691" s="2" t="str">
        <f>IF(COUNT($A691)=0,"",IF(AI691="3E","3E",IF(AI691="","I",LOOKUP(AI691/AK$2,{0,0.4,0.45,0.5,0.55,0.6,0.65,0.7,0.75,0.8,1},{"F","D","C","C+","B-","B","B+","A-","A","A+"}))))</f>
        <v/>
      </c>
      <c r="AK691" s="103" t="str">
        <f>IF(COUNT($A691)=0,"",IF(AI691="","--",IF(AI691="3E","3E",LOOKUP(AI691/AK$2,{0,0.4,0.45,0.5,0.55,0.6,0.65,0.7,0.75,0.8,1},{0,2,2.25,2.5,2.75,3,3.25,3.5,3.75,4}))))</f>
        <v/>
      </c>
      <c r="AL691" s="94" t="str">
        <f>IFERROR(IF(COUNT($A691)=0,"",IF(COUNT(W691)=0,"--",IF(COUNTIF(B691:AK691,"3E")&gt;0,"3E",SUM(IF(D691&gt;=2,D691*$D$3),IF(G691&gt;=2,G691*$G$3),IF(J691&gt;=2,J691*$J$3),IF(M691&gt;=2,M691*$M$3),IF(P691&gt;=2,P691*$P$3),IF(S691&gt;=2,S691*$S$3),IF(V691&gt;=2,V691*$V$3),IF(Y691&gt;=2,Y691*$Y$3),IF(AB691&gt;=2,AB691*$AB$3),IF(AE691&gt;=2,AE691*$AE$3),IF(AH691&gt;=2,AH691*$AH$3),IF(AK691&gt;=2,AK691*$AK$3))))),"")</f>
        <v/>
      </c>
      <c r="AM691" s="4" t="str">
        <f>IF(COUNT($A691)=0,"",IF(COUNT(W691)=0,"--",IF(COUNTIF(B691:Y691,"3E")&gt;0,"3E",TRUNC(SUM(IF(N(D691)&gt;=2,D$3*D691,0),IF(N(G691)&gt;=2,G$3*G691,0),IF(N(J691)&gt;=2,J$3*J691,0),IF(N(M691)&gt;=2,M$3*M691,0),IF(N(P691)&gt;=2,P$3*P691,0),IF(N(S691)&gt;=2,S$3*S691,0),IF(N(AB691)&gt;=2,AB$3*AB691,0),IF(N(AE691)&gt;=2,AE$3*AE691,0),IF(N(AH691)&gt;=2,AH$3*AH691,0),IF(N(V691)&gt;=2,V$3*V691,0),IF(N(Y691)&gt;=2,Y$3*Y691,0))/TCP,3))))</f>
        <v/>
      </c>
      <c r="AN691" s="2" t="str">
        <f>IFERROR(IF(COUNT($A691)=0,"",IF(COUNT(W691)=0,"--",IF(COUNTIF(B691:AK691,"3E")&gt;0,"3E",SUM(IF(D691&gt;=2,$D$3),IF(G691&gt;=2,$G$3),IF(J691&gt;=2,$J$3),IF(M691&gt;=2,$M$3),IF(P691&gt;=2,$P$3),IF(S691&gt;=2,$S$3),IF(V691&gt;=2,$V$3),IF(Y691&gt;=2,$Y$3),IF(AB691&gt;=2,$AB$3),IF(AE691&gt;=2,$AE$3),IF(AH691&gt;=2,$AH$3),IF(AK691&gt;=2,$AK$3))))),"")</f>
        <v/>
      </c>
      <c r="AO691" s="2" t="str">
        <f>IF(AM691="3E","3E",IF(COUNT($A691)=0,"",IF(COUNT(AK691)=0,"I",LOOKUP(AM691,{0,2,2.25,2.5,2.75,3,3.25,3.5,3.75,4},{"F","D","C","C+","B-","B","B+","A-","A","A+"}))))</f>
        <v/>
      </c>
      <c r="AP691" s="2" t="str">
        <f>IF(AM691="3E","3E",IF(OR(COUNT($A691)=0,COUNT(W691)=0),"",IF(AND(Y691&gt;=2,AM691&gt;=2,AN691&gt;=28),"PASS","FAIL")))</f>
        <v/>
      </c>
      <c r="AQ691" s="2" t="str">
        <f>IF(COUNT($A691)=0,"",IF(AP691="3E","3E",IF(AP691="PASS",CONCATENATE(IF(N(D691)&lt;2,"411F,",""),IF(N(G691)&lt;2,"412F,",""),IF(N(J691)&lt;2,"413F,",""),IF(N(M691)&lt;2,"421F,",""),IF(N(P691)&lt;2,"422F,",""),IF(N(S691)&lt;2,"423F,",""),IF(N(AB691)&lt;2,"431F,",""),IF(N(AE691)&lt;2,"432F,",""),IF(N(AH691)&lt;2,"433F,","")),"")))</f>
        <v/>
      </c>
      <c r="AR691" s="6" t="str">
        <f t="shared" si="11"/>
        <v/>
      </c>
    </row>
    <row r="692" spans="1:44" ht="18.95" customHeight="1" x14ac:dyDescent="0.25">
      <c r="A692" s="93" t="str">
        <f>IF(DR!$B694="","",DR!$B694)</f>
        <v/>
      </c>
      <c r="B692" s="5" t="str">
        <f>IF(COUNT($A692)=0,"",IF($A692&lt;&gt;DR!$B694,"ERR",DR!J694))</f>
        <v/>
      </c>
      <c r="C692" s="2" t="str">
        <f>IF(COUNT($A692)=0,"",IF(B692="3E","3E",IF(B692="","I",LOOKUP(B692/D$2,{0,0.4,0.45,0.5,0.55,0.6,0.65,0.7,0.75,0.8,1},{"F","D","C","C+","B-","B","B+","A-","A","A+"}))))</f>
        <v/>
      </c>
      <c r="D692" s="99" t="str">
        <f>IF(COUNT($A692)=0,"",IF(B692="","--",IF(B692="3E","3E",LOOKUP(B692/D$2,{0,0.4,0.45,0.5,0.55,0.6,0.65,0.7,0.75,0.8,1},{0,2,2.25,2.5,2.75,3,3.25,3.5,3.75,4}))))</f>
        <v/>
      </c>
      <c r="E692" s="5" t="str">
        <f>IF(COUNT($A692)=0,"",IF($A692&lt;&gt;DR!$B694,"ERR",DR!R694))</f>
        <v/>
      </c>
      <c r="F692" s="2" t="str">
        <f>IF(COUNT($A692)=0,"",IF(E692="3E","3E",IF(E692="","I",LOOKUP(E692/G$2,{0,0.4,0.45,0.5,0.55,0.6,0.65,0.7,0.75,0.8,1},{"F","D","C","C+","B-","B","B+","A-","A","A+"}))))</f>
        <v/>
      </c>
      <c r="G692" s="99" t="str">
        <f>IF(COUNT($A692)=0,"",IF(E692="","--",IF(E692="3E","3E",LOOKUP(E692/G$2,{0,0.4,0.45,0.5,0.55,0.6,0.65,0.7,0.75,0.8,1},{0,2,2.25,2.5,2.75,3,3.25,3.5,3.75,4}))))</f>
        <v/>
      </c>
      <c r="H692" s="5" t="str">
        <f>IF(COUNT($A692)=0,"",IF($A692&lt;&gt;DR!$B694,"ERR",DR!Z694))</f>
        <v/>
      </c>
      <c r="I692" s="2" t="str">
        <f>IF(COUNT($A692)=0,"",IF(H692="3E","3E",IF(H692="","I",LOOKUP(H692/J$2,{0,0.4,0.45,0.5,0.55,0.6,0.65,0.7,0.75,0.8,1},{"F","D","C","C+","B-","B","B+","A-","A","A+"}))))</f>
        <v/>
      </c>
      <c r="J692" s="99" t="str">
        <f>IF(COUNT($A692)=0,"",IF(H692="","--",IF(H692="3E","3E",LOOKUP(H692/J$2,{0,0.4,0.45,0.5,0.55,0.6,0.65,0.7,0.75,0.8,1},{0,2,2.25,2.5,2.75,3,3.25,3.5,3.75,4}))))</f>
        <v/>
      </c>
      <c r="K692" s="5" t="str">
        <f>IF(COUNT($A692)=0,"",IF($A692&lt;&gt;DR!$B694,"ERR",DR!AH694))</f>
        <v/>
      </c>
      <c r="L692" s="2" t="str">
        <f>IF(COUNT($A692)=0,"",IF(K692="3E","3E",IF(K692="","I",LOOKUP(K692/M$2,{0,0.4,0.45,0.5,0.55,0.6,0.65,0.7,0.75,0.8,1},{"F","D","C","C+","B-","B","B+","A-","A","A+"}))))</f>
        <v/>
      </c>
      <c r="M692" s="99" t="str">
        <f>IF(COUNT($A692)=0,"",IF(K692="","--",IF(K692="3E","3E",LOOKUP(K692/M$2,{0,0.4,0.45,0.5,0.55,0.6,0.65,0.7,0.75,0.8,1},{0,2,2.25,2.5,2.75,3,3.25,3.5,3.75,4}))))</f>
        <v/>
      </c>
      <c r="N692" s="5" t="str">
        <f>IF(COUNT($A692)=0,"",IF($A692&lt;&gt;DR!$B694,"ERR",DR!AP694))</f>
        <v/>
      </c>
      <c r="O692" s="2" t="str">
        <f>IF(COUNT($A692)=0,"",IF(N692="3E","3E",IF(N692="","I",LOOKUP(N692/P$2,{0,0.4,0.45,0.5,0.55,0.6,0.65,0.7,0.75,0.8,1},{"F","D","C","C+","B-","B","B+","A-","A","A+"}))))</f>
        <v/>
      </c>
      <c r="P692" s="99" t="str">
        <f>IF(COUNT($A692)=0,"",IF(N692="","--",IF(N692="3E","3E",LOOKUP(N692/P$2,{0,0.4,0.45,0.5,0.55,0.6,0.65,0.7,0.75,0.8,1},{0,2,2.25,2.5,2.75,3,3.25,3.5,3.75,4}))))</f>
        <v/>
      </c>
      <c r="Q692" s="5" t="str">
        <f>IF(COUNT($A692)=0,"",IF($A692&lt;&gt;DR!$B694,"ERR",DR!AX694))</f>
        <v/>
      </c>
      <c r="R692" s="2" t="str">
        <f>IF(COUNT($A692)=0,"",IF(Q692="3E","3E",IF(Q692="","I",LOOKUP(Q692/S$2,{0,0.4,0.45,0.5,0.55,0.6,0.65,0.7,0.75,0.8,1},{"F","D","C","C+","B-","B","B+","A-","A","A+"}))))</f>
        <v/>
      </c>
      <c r="S692" s="99" t="str">
        <f>IF(COUNT($A692)=0,"",IF(Q692="","--",IF(Q692="3E","3E",LOOKUP(Q692/S$2,{0,0.4,0.45,0.5,0.55,0.6,0.65,0.7,0.75,0.8,1},{0,2,2.25,2.5,2.75,3,3.25,3.5,3.75,4}))))</f>
        <v/>
      </c>
      <c r="T692" s="5" t="str">
        <f>IF(OR(COUNT($A692)=0,DR!BZ694=""),"",IF($A692&lt;&gt;DR!$B694,"ERR",DR!BZ694))</f>
        <v/>
      </c>
      <c r="U692" s="2" t="str">
        <f>IF(COUNT($A692)=0,"",IF(T692="3E","3E",IF(T692="","I",LOOKUP(T692/V$2,{0,0.4,0.45,0.5,0.55,0.6,0.65,0.7,0.75,0.8,1},{"F","D","C","C+","B-","B","B+","A-","A","A+"}))))</f>
        <v/>
      </c>
      <c r="V692" s="99" t="str">
        <f>IF(COUNT($A692)=0,"",IF(T692="","--",IF(T692="3E","3E",LOOKUP(T692/V$2,{0,0.4,0.45,0.5,0.55,0.6,0.65,0.7,0.75,0.8,1},{0,2,2.25,2.5,2.75,3,3.25,3.5,3.75,4}))))</f>
        <v/>
      </c>
      <c r="W692" s="5" t="str">
        <f>IF(COUNT($A692)=0,"",IF($A692&lt;&gt;DR!$B694,"ERR",IF(DR!$A694="IM",DR!CL694,DR!CK694)))</f>
        <v/>
      </c>
      <c r="X692" s="2" t="str">
        <f>IF(COUNT($A692)=0,"",IF(W692="3E","3E",IF(W692="","I",LOOKUP(W692/Y$2,{0,0.4,0.45,0.5,0.55,0.6,0.65,0.7,0.75,0.8,1},{"F","D","C","C+","B-","B","B+","A-","A","A+"}))))</f>
        <v/>
      </c>
      <c r="Y692" s="99" t="str">
        <f>IF(COUNT($A692)=0,"",IF(W692="","--",IF(W692="3E","3E",LOOKUP(W692/Y$2,{0,0.4,0.45,0.5,0.55,0.6,0.65,0.7,0.75,0.8,1},{0,2,2.25,2.5,2.75,3,3.25,3.5,3.75,4}))))</f>
        <v/>
      </c>
      <c r="Z692" s="5" t="str">
        <f>IF(COUNT($A692)=0,"",IF($A692&lt;&gt;DR!$B694,"ERR",DR!BF694))</f>
        <v/>
      </c>
      <c r="AA692" s="2" t="str">
        <f>IF(COUNT($A692)=0,"",IF(Z692="3E","3E",IF(Z692="","I",LOOKUP(Z692/AB$2,{0,0.4,0.45,0.5,0.55,0.6,0.65,0.7,0.75,0.8,1},{"F","D","C","C+","B-","B","B+","A-","A","A+"}))))</f>
        <v/>
      </c>
      <c r="AB692" s="99" t="str">
        <f>IF(COUNT($A692)=0,"",IF(Z692="","--",IF(Z692="3E","3E",LOOKUP(Z692/AB$2,{0,0.4,0.45,0.5,0.55,0.6,0.65,0.7,0.75,0.8,1},{0,2,2.25,2.5,2.75,3,3.25,3.5,3.75,4}))))</f>
        <v/>
      </c>
      <c r="AC692" s="5" t="str">
        <f>IF(COUNT($A692)=0,"",IF($A692&lt;&gt;DR!$B694,"ERR",DR!BG694))</f>
        <v/>
      </c>
      <c r="AD692" s="2" t="str">
        <f>IF(COUNT($A692)=0,"",IF(AC692="3E","3E",IF(AC692="","I",LOOKUP(AC692/AE$2,{0,0.4,0.45,0.5,0.55,0.6,0.65,0.7,0.75,0.8,1},{"F","D","C","C+","B-","B","B+","A-","A","A+"}))))</f>
        <v/>
      </c>
      <c r="AE692" s="99" t="str">
        <f>IF(COUNT($A692)=0,"",IF(AC692="","--",IF(AC692="3E","3E",LOOKUP(AC692/AE$2,{0,0.4,0.45,0.5,0.55,0.6,0.65,0.7,0.75,0.8,1},{0,2,2.25,2.5,2.75,3,3.25,3.5,3.75,4}))))</f>
        <v/>
      </c>
      <c r="AF692" s="5" t="str">
        <f>IF(COUNT($A692)=0,"",IF($A692&lt;&gt;DR!$B694,"ERR",DR!BQ694))</f>
        <v/>
      </c>
      <c r="AG692" s="2" t="str">
        <f>IF(COUNT($A692)=0,"",IF(AF692="3E","3E",IF(AF692="","I",LOOKUP(AF692/AH$2,{0,0.4,0.45,0.5,0.55,0.6,0.65,0.7,0.75,0.8,1},{"F","D","C","C+","B-","B","B+","A-","A","A+"}))))</f>
        <v/>
      </c>
      <c r="AH692" s="99" t="str">
        <f>IF(COUNT($A692)=0,"",IF(AF692="","--",IF(AF692="3E","3E",LOOKUP(AF692/AH$2,{0,0.4,0.45,0.5,0.55,0.6,0.65,0.7,0.75,0.8,1},{0,2,2.25,2.5,2.75,3,3.25,3.5,3.75,4}))))</f>
        <v/>
      </c>
      <c r="AI692" s="5" t="str">
        <f>IF(COUNT($A692)=0,"",IF($A692&lt;&gt;DR!$B694,"ERR",DR!BY694))</f>
        <v/>
      </c>
      <c r="AJ692" s="2" t="str">
        <f>IF(COUNT($A692)=0,"",IF(AI692="3E","3E",IF(AI692="","I",LOOKUP(AI692/AK$2,{0,0.4,0.45,0.5,0.55,0.6,0.65,0.7,0.75,0.8,1},{"F","D","C","C+","B-","B","B+","A-","A","A+"}))))</f>
        <v/>
      </c>
      <c r="AK692" s="103" t="str">
        <f>IF(COUNT($A692)=0,"",IF(AI692="","--",IF(AI692="3E","3E",LOOKUP(AI692/AK$2,{0,0.4,0.45,0.5,0.55,0.6,0.65,0.7,0.75,0.8,1},{0,2,2.25,2.5,2.75,3,3.25,3.5,3.75,4}))))</f>
        <v/>
      </c>
      <c r="AL692" s="94" t="str">
        <f>IFERROR(IF(COUNT($A692)=0,"",IF(COUNT(W692)=0,"--",IF(COUNTIF(B692:AK692,"3E")&gt;0,"3E",SUM(IF(D692&gt;=2,D692*$D$3),IF(G692&gt;=2,G692*$G$3),IF(J692&gt;=2,J692*$J$3),IF(M692&gt;=2,M692*$M$3),IF(P692&gt;=2,P692*$P$3),IF(S692&gt;=2,S692*$S$3),IF(V692&gt;=2,V692*$V$3),IF(Y692&gt;=2,Y692*$Y$3),IF(AB692&gt;=2,AB692*$AB$3),IF(AE692&gt;=2,AE692*$AE$3),IF(AH692&gt;=2,AH692*$AH$3),IF(AK692&gt;=2,AK692*$AK$3))))),"")</f>
        <v/>
      </c>
      <c r="AM692" s="4" t="str">
        <f>IF(COUNT($A692)=0,"",IF(COUNT(W692)=0,"--",IF(COUNTIF(B692:Y692,"3E")&gt;0,"3E",TRUNC(SUM(IF(N(D692)&gt;=2,D$3*D692,0),IF(N(G692)&gt;=2,G$3*G692,0),IF(N(J692)&gt;=2,J$3*J692,0),IF(N(M692)&gt;=2,M$3*M692,0),IF(N(P692)&gt;=2,P$3*P692,0),IF(N(S692)&gt;=2,S$3*S692,0),IF(N(AB692)&gt;=2,AB$3*AB692,0),IF(N(AE692)&gt;=2,AE$3*AE692,0),IF(N(AH692)&gt;=2,AH$3*AH692,0),IF(N(V692)&gt;=2,V$3*V692,0),IF(N(Y692)&gt;=2,Y$3*Y692,0))/TCP,3))))</f>
        <v/>
      </c>
      <c r="AN692" s="2" t="str">
        <f>IFERROR(IF(COUNT($A692)=0,"",IF(COUNT(W692)=0,"--",IF(COUNTIF(B692:AK692,"3E")&gt;0,"3E",SUM(IF(D692&gt;=2,$D$3),IF(G692&gt;=2,$G$3),IF(J692&gt;=2,$J$3),IF(M692&gt;=2,$M$3),IF(P692&gt;=2,$P$3),IF(S692&gt;=2,$S$3),IF(V692&gt;=2,$V$3),IF(Y692&gt;=2,$Y$3),IF(AB692&gt;=2,$AB$3),IF(AE692&gt;=2,$AE$3),IF(AH692&gt;=2,$AH$3),IF(AK692&gt;=2,$AK$3))))),"")</f>
        <v/>
      </c>
      <c r="AO692" s="2" t="str">
        <f>IF(AM692="3E","3E",IF(COUNT($A692)=0,"",IF(COUNT(AK692)=0,"I",LOOKUP(AM692,{0,2,2.25,2.5,2.75,3,3.25,3.5,3.75,4},{"F","D","C","C+","B-","B","B+","A-","A","A+"}))))</f>
        <v/>
      </c>
      <c r="AP692" s="2" t="str">
        <f>IF(AM692="3E","3E",IF(OR(COUNT($A692)=0,COUNT(W692)=0),"",IF(AND(Y692&gt;=2,AM692&gt;=2,AN692&gt;=28),"PASS","FAIL")))</f>
        <v/>
      </c>
      <c r="AQ692" s="2" t="str">
        <f>IF(COUNT($A692)=0,"",IF(AP692="3E","3E",IF(AP692="PASS",CONCATENATE(IF(N(D692)&lt;2,"411F,",""),IF(N(G692)&lt;2,"412F,",""),IF(N(J692)&lt;2,"413F,",""),IF(N(M692)&lt;2,"421F,",""),IF(N(P692)&lt;2,"422F,",""),IF(N(S692)&lt;2,"423F,",""),IF(N(AB692)&lt;2,"431F,",""),IF(N(AE692)&lt;2,"432F,",""),IF(N(AH692)&lt;2,"433F,","")),"")))</f>
        <v/>
      </c>
      <c r="AR692" s="6" t="str">
        <f t="shared" si="11"/>
        <v/>
      </c>
    </row>
    <row r="693" spans="1:44" ht="18.95" customHeight="1" x14ac:dyDescent="0.25">
      <c r="A693" s="93" t="str">
        <f>IF(DR!$B695="","",DR!$B695)</f>
        <v/>
      </c>
      <c r="B693" s="5" t="str">
        <f>IF(COUNT($A693)=0,"",IF($A693&lt;&gt;DR!$B695,"ERR",DR!J695))</f>
        <v/>
      </c>
      <c r="C693" s="2" t="str">
        <f>IF(COUNT($A693)=0,"",IF(B693="3E","3E",IF(B693="","I",LOOKUP(B693/D$2,{0,0.4,0.45,0.5,0.55,0.6,0.65,0.7,0.75,0.8,1},{"F","D","C","C+","B-","B","B+","A-","A","A+"}))))</f>
        <v/>
      </c>
      <c r="D693" s="99" t="str">
        <f>IF(COUNT($A693)=0,"",IF(B693="","--",IF(B693="3E","3E",LOOKUP(B693/D$2,{0,0.4,0.45,0.5,0.55,0.6,0.65,0.7,0.75,0.8,1},{0,2,2.25,2.5,2.75,3,3.25,3.5,3.75,4}))))</f>
        <v/>
      </c>
      <c r="E693" s="5" t="str">
        <f>IF(COUNT($A693)=0,"",IF($A693&lt;&gt;DR!$B695,"ERR",DR!R695))</f>
        <v/>
      </c>
      <c r="F693" s="2" t="str">
        <f>IF(COUNT($A693)=0,"",IF(E693="3E","3E",IF(E693="","I",LOOKUP(E693/G$2,{0,0.4,0.45,0.5,0.55,0.6,0.65,0.7,0.75,0.8,1},{"F","D","C","C+","B-","B","B+","A-","A","A+"}))))</f>
        <v/>
      </c>
      <c r="G693" s="99" t="str">
        <f>IF(COUNT($A693)=0,"",IF(E693="","--",IF(E693="3E","3E",LOOKUP(E693/G$2,{0,0.4,0.45,0.5,0.55,0.6,0.65,0.7,0.75,0.8,1},{0,2,2.25,2.5,2.75,3,3.25,3.5,3.75,4}))))</f>
        <v/>
      </c>
      <c r="H693" s="5" t="str">
        <f>IF(COUNT($A693)=0,"",IF($A693&lt;&gt;DR!$B695,"ERR",DR!Z695))</f>
        <v/>
      </c>
      <c r="I693" s="2" t="str">
        <f>IF(COUNT($A693)=0,"",IF(H693="3E","3E",IF(H693="","I",LOOKUP(H693/J$2,{0,0.4,0.45,0.5,0.55,0.6,0.65,0.7,0.75,0.8,1},{"F","D","C","C+","B-","B","B+","A-","A","A+"}))))</f>
        <v/>
      </c>
      <c r="J693" s="99" t="str">
        <f>IF(COUNT($A693)=0,"",IF(H693="","--",IF(H693="3E","3E",LOOKUP(H693/J$2,{0,0.4,0.45,0.5,0.55,0.6,0.65,0.7,0.75,0.8,1},{0,2,2.25,2.5,2.75,3,3.25,3.5,3.75,4}))))</f>
        <v/>
      </c>
      <c r="K693" s="5" t="str">
        <f>IF(COUNT($A693)=0,"",IF($A693&lt;&gt;DR!$B695,"ERR",DR!AH695))</f>
        <v/>
      </c>
      <c r="L693" s="2" t="str">
        <f>IF(COUNT($A693)=0,"",IF(K693="3E","3E",IF(K693="","I",LOOKUP(K693/M$2,{0,0.4,0.45,0.5,0.55,0.6,0.65,0.7,0.75,0.8,1},{"F","D","C","C+","B-","B","B+","A-","A","A+"}))))</f>
        <v/>
      </c>
      <c r="M693" s="99" t="str">
        <f>IF(COUNT($A693)=0,"",IF(K693="","--",IF(K693="3E","3E",LOOKUP(K693/M$2,{0,0.4,0.45,0.5,0.55,0.6,0.65,0.7,0.75,0.8,1},{0,2,2.25,2.5,2.75,3,3.25,3.5,3.75,4}))))</f>
        <v/>
      </c>
      <c r="N693" s="5" t="str">
        <f>IF(COUNT($A693)=0,"",IF($A693&lt;&gt;DR!$B695,"ERR",DR!AP695))</f>
        <v/>
      </c>
      <c r="O693" s="2" t="str">
        <f>IF(COUNT($A693)=0,"",IF(N693="3E","3E",IF(N693="","I",LOOKUP(N693/P$2,{0,0.4,0.45,0.5,0.55,0.6,0.65,0.7,0.75,0.8,1},{"F","D","C","C+","B-","B","B+","A-","A","A+"}))))</f>
        <v/>
      </c>
      <c r="P693" s="99" t="str">
        <f>IF(COUNT($A693)=0,"",IF(N693="","--",IF(N693="3E","3E",LOOKUP(N693/P$2,{0,0.4,0.45,0.5,0.55,0.6,0.65,0.7,0.75,0.8,1},{0,2,2.25,2.5,2.75,3,3.25,3.5,3.75,4}))))</f>
        <v/>
      </c>
      <c r="Q693" s="5" t="str">
        <f>IF(COUNT($A693)=0,"",IF($A693&lt;&gt;DR!$B695,"ERR",DR!AX695))</f>
        <v/>
      </c>
      <c r="R693" s="2" t="str">
        <f>IF(COUNT($A693)=0,"",IF(Q693="3E","3E",IF(Q693="","I",LOOKUP(Q693/S$2,{0,0.4,0.45,0.5,0.55,0.6,0.65,0.7,0.75,0.8,1},{"F","D","C","C+","B-","B","B+","A-","A","A+"}))))</f>
        <v/>
      </c>
      <c r="S693" s="99" t="str">
        <f>IF(COUNT($A693)=0,"",IF(Q693="","--",IF(Q693="3E","3E",LOOKUP(Q693/S$2,{0,0.4,0.45,0.5,0.55,0.6,0.65,0.7,0.75,0.8,1},{0,2,2.25,2.5,2.75,3,3.25,3.5,3.75,4}))))</f>
        <v/>
      </c>
      <c r="T693" s="5" t="str">
        <f>IF(OR(COUNT($A693)=0,DR!BZ695=""),"",IF($A693&lt;&gt;DR!$B695,"ERR",DR!BZ695))</f>
        <v/>
      </c>
      <c r="U693" s="2" t="str">
        <f>IF(COUNT($A693)=0,"",IF(T693="3E","3E",IF(T693="","I",LOOKUP(T693/V$2,{0,0.4,0.45,0.5,0.55,0.6,0.65,0.7,0.75,0.8,1},{"F","D","C","C+","B-","B","B+","A-","A","A+"}))))</f>
        <v/>
      </c>
      <c r="V693" s="99" t="str">
        <f>IF(COUNT($A693)=0,"",IF(T693="","--",IF(T693="3E","3E",LOOKUP(T693/V$2,{0,0.4,0.45,0.5,0.55,0.6,0.65,0.7,0.75,0.8,1},{0,2,2.25,2.5,2.75,3,3.25,3.5,3.75,4}))))</f>
        <v/>
      </c>
      <c r="W693" s="5" t="str">
        <f>IF(COUNT($A693)=0,"",IF($A693&lt;&gt;DR!$B695,"ERR",IF(DR!$A695="IM",DR!CL695,DR!CK695)))</f>
        <v/>
      </c>
      <c r="X693" s="2" t="str">
        <f>IF(COUNT($A693)=0,"",IF(W693="3E","3E",IF(W693="","I",LOOKUP(W693/Y$2,{0,0.4,0.45,0.5,0.55,0.6,0.65,0.7,0.75,0.8,1},{"F","D","C","C+","B-","B","B+","A-","A","A+"}))))</f>
        <v/>
      </c>
      <c r="Y693" s="99" t="str">
        <f>IF(COUNT($A693)=0,"",IF(W693="","--",IF(W693="3E","3E",LOOKUP(W693/Y$2,{0,0.4,0.45,0.5,0.55,0.6,0.65,0.7,0.75,0.8,1},{0,2,2.25,2.5,2.75,3,3.25,3.5,3.75,4}))))</f>
        <v/>
      </c>
      <c r="Z693" s="5" t="str">
        <f>IF(COUNT($A693)=0,"",IF($A693&lt;&gt;DR!$B695,"ERR",DR!BF695))</f>
        <v/>
      </c>
      <c r="AA693" s="2" t="str">
        <f>IF(COUNT($A693)=0,"",IF(Z693="3E","3E",IF(Z693="","I",LOOKUP(Z693/AB$2,{0,0.4,0.45,0.5,0.55,0.6,0.65,0.7,0.75,0.8,1},{"F","D","C","C+","B-","B","B+","A-","A","A+"}))))</f>
        <v/>
      </c>
      <c r="AB693" s="99" t="str">
        <f>IF(COUNT($A693)=0,"",IF(Z693="","--",IF(Z693="3E","3E",LOOKUP(Z693/AB$2,{0,0.4,0.45,0.5,0.55,0.6,0.65,0.7,0.75,0.8,1},{0,2,2.25,2.5,2.75,3,3.25,3.5,3.75,4}))))</f>
        <v/>
      </c>
      <c r="AC693" s="5" t="str">
        <f>IF(COUNT($A693)=0,"",IF($A693&lt;&gt;DR!$B695,"ERR",DR!BG695))</f>
        <v/>
      </c>
      <c r="AD693" s="2" t="str">
        <f>IF(COUNT($A693)=0,"",IF(AC693="3E","3E",IF(AC693="","I",LOOKUP(AC693/AE$2,{0,0.4,0.45,0.5,0.55,0.6,0.65,0.7,0.75,0.8,1},{"F","D","C","C+","B-","B","B+","A-","A","A+"}))))</f>
        <v/>
      </c>
      <c r="AE693" s="99" t="str">
        <f>IF(COUNT($A693)=0,"",IF(AC693="","--",IF(AC693="3E","3E",LOOKUP(AC693/AE$2,{0,0.4,0.45,0.5,0.55,0.6,0.65,0.7,0.75,0.8,1},{0,2,2.25,2.5,2.75,3,3.25,3.5,3.75,4}))))</f>
        <v/>
      </c>
      <c r="AF693" s="5" t="str">
        <f>IF(COUNT($A693)=0,"",IF($A693&lt;&gt;DR!$B695,"ERR",DR!BQ695))</f>
        <v/>
      </c>
      <c r="AG693" s="2" t="str">
        <f>IF(COUNT($A693)=0,"",IF(AF693="3E","3E",IF(AF693="","I",LOOKUP(AF693/AH$2,{0,0.4,0.45,0.5,0.55,0.6,0.65,0.7,0.75,0.8,1},{"F","D","C","C+","B-","B","B+","A-","A","A+"}))))</f>
        <v/>
      </c>
      <c r="AH693" s="99" t="str">
        <f>IF(COUNT($A693)=0,"",IF(AF693="","--",IF(AF693="3E","3E",LOOKUP(AF693/AH$2,{0,0.4,0.45,0.5,0.55,0.6,0.65,0.7,0.75,0.8,1},{0,2,2.25,2.5,2.75,3,3.25,3.5,3.75,4}))))</f>
        <v/>
      </c>
      <c r="AI693" s="5" t="str">
        <f>IF(COUNT($A693)=0,"",IF($A693&lt;&gt;DR!$B695,"ERR",DR!BY695))</f>
        <v/>
      </c>
      <c r="AJ693" s="2" t="str">
        <f>IF(COUNT($A693)=0,"",IF(AI693="3E","3E",IF(AI693="","I",LOOKUP(AI693/AK$2,{0,0.4,0.45,0.5,0.55,0.6,0.65,0.7,0.75,0.8,1},{"F","D","C","C+","B-","B","B+","A-","A","A+"}))))</f>
        <v/>
      </c>
      <c r="AK693" s="103" t="str">
        <f>IF(COUNT($A693)=0,"",IF(AI693="","--",IF(AI693="3E","3E",LOOKUP(AI693/AK$2,{0,0.4,0.45,0.5,0.55,0.6,0.65,0.7,0.75,0.8,1},{0,2,2.25,2.5,2.75,3,3.25,3.5,3.75,4}))))</f>
        <v/>
      </c>
      <c r="AL693" s="94" t="str">
        <f>IFERROR(IF(COUNT($A693)=0,"",IF(COUNT(W693)=0,"--",IF(COUNTIF(B693:AK693,"3E")&gt;0,"3E",SUM(IF(D693&gt;=2,D693*$D$3),IF(G693&gt;=2,G693*$G$3),IF(J693&gt;=2,J693*$J$3),IF(M693&gt;=2,M693*$M$3),IF(P693&gt;=2,P693*$P$3),IF(S693&gt;=2,S693*$S$3),IF(V693&gt;=2,V693*$V$3),IF(Y693&gt;=2,Y693*$Y$3),IF(AB693&gt;=2,AB693*$AB$3),IF(AE693&gt;=2,AE693*$AE$3),IF(AH693&gt;=2,AH693*$AH$3),IF(AK693&gt;=2,AK693*$AK$3))))),"")</f>
        <v/>
      </c>
      <c r="AM693" s="4" t="str">
        <f>IF(COUNT($A693)=0,"",IF(COUNT(W693)=0,"--",IF(COUNTIF(B693:Y693,"3E")&gt;0,"3E",TRUNC(SUM(IF(N(D693)&gt;=2,D$3*D693,0),IF(N(G693)&gt;=2,G$3*G693,0),IF(N(J693)&gt;=2,J$3*J693,0),IF(N(M693)&gt;=2,M$3*M693,0),IF(N(P693)&gt;=2,P$3*P693,0),IF(N(S693)&gt;=2,S$3*S693,0),IF(N(AB693)&gt;=2,AB$3*AB693,0),IF(N(AE693)&gt;=2,AE$3*AE693,0),IF(N(AH693)&gt;=2,AH$3*AH693,0),IF(N(V693)&gt;=2,V$3*V693,0),IF(N(Y693)&gt;=2,Y$3*Y693,0))/TCP,3))))</f>
        <v/>
      </c>
      <c r="AN693" s="2" t="str">
        <f>IFERROR(IF(COUNT($A693)=0,"",IF(COUNT(W693)=0,"--",IF(COUNTIF(B693:AK693,"3E")&gt;0,"3E",SUM(IF(D693&gt;=2,$D$3),IF(G693&gt;=2,$G$3),IF(J693&gt;=2,$J$3),IF(M693&gt;=2,$M$3),IF(P693&gt;=2,$P$3),IF(S693&gt;=2,$S$3),IF(V693&gt;=2,$V$3),IF(Y693&gt;=2,$Y$3),IF(AB693&gt;=2,$AB$3),IF(AE693&gt;=2,$AE$3),IF(AH693&gt;=2,$AH$3),IF(AK693&gt;=2,$AK$3))))),"")</f>
        <v/>
      </c>
      <c r="AO693" s="2" t="str">
        <f>IF(AM693="3E","3E",IF(COUNT($A693)=0,"",IF(COUNT(AK693)=0,"I",LOOKUP(AM693,{0,2,2.25,2.5,2.75,3,3.25,3.5,3.75,4},{"F","D","C","C+","B-","B","B+","A-","A","A+"}))))</f>
        <v/>
      </c>
      <c r="AP693" s="2" t="str">
        <f>IF(AM693="3E","3E",IF(OR(COUNT($A693)=0,COUNT(W693)=0),"",IF(AND(Y693&gt;=2,AM693&gt;=2,AN693&gt;=28),"PASS","FAIL")))</f>
        <v/>
      </c>
      <c r="AQ693" s="2" t="str">
        <f>IF(COUNT($A693)=0,"",IF(AP693="3E","3E",IF(AP693="PASS",CONCATENATE(IF(N(D693)&lt;2,"411F,",""),IF(N(G693)&lt;2,"412F,",""),IF(N(J693)&lt;2,"413F,",""),IF(N(M693)&lt;2,"421F,",""),IF(N(P693)&lt;2,"422F,",""),IF(N(S693)&lt;2,"423F,",""),IF(N(AB693)&lt;2,"431F,",""),IF(N(AE693)&lt;2,"432F,",""),IF(N(AH693)&lt;2,"433F,","")),"")))</f>
        <v/>
      </c>
      <c r="AR693" s="6" t="str">
        <f t="shared" si="11"/>
        <v/>
      </c>
    </row>
    <row r="694" spans="1:44" ht="18.95" customHeight="1" x14ac:dyDescent="0.25">
      <c r="A694" s="93" t="str">
        <f>IF(DR!$B696="","",DR!$B696)</f>
        <v/>
      </c>
      <c r="B694" s="5" t="str">
        <f>IF(COUNT($A694)=0,"",IF($A694&lt;&gt;DR!$B696,"ERR",DR!J696))</f>
        <v/>
      </c>
      <c r="C694" s="2" t="str">
        <f>IF(COUNT($A694)=0,"",IF(B694="3E","3E",IF(B694="","I",LOOKUP(B694/D$2,{0,0.4,0.45,0.5,0.55,0.6,0.65,0.7,0.75,0.8,1},{"F","D","C","C+","B-","B","B+","A-","A","A+"}))))</f>
        <v/>
      </c>
      <c r="D694" s="99" t="str">
        <f>IF(COUNT($A694)=0,"",IF(B694="","--",IF(B694="3E","3E",LOOKUP(B694/D$2,{0,0.4,0.45,0.5,0.55,0.6,0.65,0.7,0.75,0.8,1},{0,2,2.25,2.5,2.75,3,3.25,3.5,3.75,4}))))</f>
        <v/>
      </c>
      <c r="E694" s="5" t="str">
        <f>IF(COUNT($A694)=0,"",IF($A694&lt;&gt;DR!$B696,"ERR",DR!R696))</f>
        <v/>
      </c>
      <c r="F694" s="2" t="str">
        <f>IF(COUNT($A694)=0,"",IF(E694="3E","3E",IF(E694="","I",LOOKUP(E694/G$2,{0,0.4,0.45,0.5,0.55,0.6,0.65,0.7,0.75,0.8,1},{"F","D","C","C+","B-","B","B+","A-","A","A+"}))))</f>
        <v/>
      </c>
      <c r="G694" s="99" t="str">
        <f>IF(COUNT($A694)=0,"",IF(E694="","--",IF(E694="3E","3E",LOOKUP(E694/G$2,{0,0.4,0.45,0.5,0.55,0.6,0.65,0.7,0.75,0.8,1},{0,2,2.25,2.5,2.75,3,3.25,3.5,3.75,4}))))</f>
        <v/>
      </c>
      <c r="H694" s="5" t="str">
        <f>IF(COUNT($A694)=0,"",IF($A694&lt;&gt;DR!$B696,"ERR",DR!Z696))</f>
        <v/>
      </c>
      <c r="I694" s="2" t="str">
        <f>IF(COUNT($A694)=0,"",IF(H694="3E","3E",IF(H694="","I",LOOKUP(H694/J$2,{0,0.4,0.45,0.5,0.55,0.6,0.65,0.7,0.75,0.8,1},{"F","D","C","C+","B-","B","B+","A-","A","A+"}))))</f>
        <v/>
      </c>
      <c r="J694" s="99" t="str">
        <f>IF(COUNT($A694)=0,"",IF(H694="","--",IF(H694="3E","3E",LOOKUP(H694/J$2,{0,0.4,0.45,0.5,0.55,0.6,0.65,0.7,0.75,0.8,1},{0,2,2.25,2.5,2.75,3,3.25,3.5,3.75,4}))))</f>
        <v/>
      </c>
      <c r="K694" s="5" t="str">
        <f>IF(COUNT($A694)=0,"",IF($A694&lt;&gt;DR!$B696,"ERR",DR!AH696))</f>
        <v/>
      </c>
      <c r="L694" s="2" t="str">
        <f>IF(COUNT($A694)=0,"",IF(K694="3E","3E",IF(K694="","I",LOOKUP(K694/M$2,{0,0.4,0.45,0.5,0.55,0.6,0.65,0.7,0.75,0.8,1},{"F","D","C","C+","B-","B","B+","A-","A","A+"}))))</f>
        <v/>
      </c>
      <c r="M694" s="99" t="str">
        <f>IF(COUNT($A694)=0,"",IF(K694="","--",IF(K694="3E","3E",LOOKUP(K694/M$2,{0,0.4,0.45,0.5,0.55,0.6,0.65,0.7,0.75,0.8,1},{0,2,2.25,2.5,2.75,3,3.25,3.5,3.75,4}))))</f>
        <v/>
      </c>
      <c r="N694" s="5" t="str">
        <f>IF(COUNT($A694)=0,"",IF($A694&lt;&gt;DR!$B696,"ERR",DR!AP696))</f>
        <v/>
      </c>
      <c r="O694" s="2" t="str">
        <f>IF(COUNT($A694)=0,"",IF(N694="3E","3E",IF(N694="","I",LOOKUP(N694/P$2,{0,0.4,0.45,0.5,0.55,0.6,0.65,0.7,0.75,0.8,1},{"F","D","C","C+","B-","B","B+","A-","A","A+"}))))</f>
        <v/>
      </c>
      <c r="P694" s="99" t="str">
        <f>IF(COUNT($A694)=0,"",IF(N694="","--",IF(N694="3E","3E",LOOKUP(N694/P$2,{0,0.4,0.45,0.5,0.55,0.6,0.65,0.7,0.75,0.8,1},{0,2,2.25,2.5,2.75,3,3.25,3.5,3.75,4}))))</f>
        <v/>
      </c>
      <c r="Q694" s="5" t="str">
        <f>IF(COUNT($A694)=0,"",IF($A694&lt;&gt;DR!$B696,"ERR",DR!AX696))</f>
        <v/>
      </c>
      <c r="R694" s="2" t="str">
        <f>IF(COUNT($A694)=0,"",IF(Q694="3E","3E",IF(Q694="","I",LOOKUP(Q694/S$2,{0,0.4,0.45,0.5,0.55,0.6,0.65,0.7,0.75,0.8,1},{"F","D","C","C+","B-","B","B+","A-","A","A+"}))))</f>
        <v/>
      </c>
      <c r="S694" s="99" t="str">
        <f>IF(COUNT($A694)=0,"",IF(Q694="","--",IF(Q694="3E","3E",LOOKUP(Q694/S$2,{0,0.4,0.45,0.5,0.55,0.6,0.65,0.7,0.75,0.8,1},{0,2,2.25,2.5,2.75,3,3.25,3.5,3.75,4}))))</f>
        <v/>
      </c>
      <c r="T694" s="5" t="str">
        <f>IF(OR(COUNT($A694)=0,DR!BZ696=""),"",IF($A694&lt;&gt;DR!$B696,"ERR",DR!BZ696))</f>
        <v/>
      </c>
      <c r="U694" s="2" t="str">
        <f>IF(COUNT($A694)=0,"",IF(T694="3E","3E",IF(T694="","I",LOOKUP(T694/V$2,{0,0.4,0.45,0.5,0.55,0.6,0.65,0.7,0.75,0.8,1},{"F","D","C","C+","B-","B","B+","A-","A","A+"}))))</f>
        <v/>
      </c>
      <c r="V694" s="99" t="str">
        <f>IF(COUNT($A694)=0,"",IF(T694="","--",IF(T694="3E","3E",LOOKUP(T694/V$2,{0,0.4,0.45,0.5,0.55,0.6,0.65,0.7,0.75,0.8,1},{0,2,2.25,2.5,2.75,3,3.25,3.5,3.75,4}))))</f>
        <v/>
      </c>
      <c r="W694" s="5" t="str">
        <f>IF(COUNT($A694)=0,"",IF($A694&lt;&gt;DR!$B696,"ERR",IF(DR!$A696="IM",DR!CL696,DR!CK696)))</f>
        <v/>
      </c>
      <c r="X694" s="2" t="str">
        <f>IF(COUNT($A694)=0,"",IF(W694="3E","3E",IF(W694="","I",LOOKUP(W694/Y$2,{0,0.4,0.45,0.5,0.55,0.6,0.65,0.7,0.75,0.8,1},{"F","D","C","C+","B-","B","B+","A-","A","A+"}))))</f>
        <v/>
      </c>
      <c r="Y694" s="99" t="str">
        <f>IF(COUNT($A694)=0,"",IF(W694="","--",IF(W694="3E","3E",LOOKUP(W694/Y$2,{0,0.4,0.45,0.5,0.55,0.6,0.65,0.7,0.75,0.8,1},{0,2,2.25,2.5,2.75,3,3.25,3.5,3.75,4}))))</f>
        <v/>
      </c>
      <c r="Z694" s="5" t="str">
        <f>IF(COUNT($A694)=0,"",IF($A694&lt;&gt;DR!$B696,"ERR",DR!BF696))</f>
        <v/>
      </c>
      <c r="AA694" s="2" t="str">
        <f>IF(COUNT($A694)=0,"",IF(Z694="3E","3E",IF(Z694="","I",LOOKUP(Z694/AB$2,{0,0.4,0.45,0.5,0.55,0.6,0.65,0.7,0.75,0.8,1},{"F","D","C","C+","B-","B","B+","A-","A","A+"}))))</f>
        <v/>
      </c>
      <c r="AB694" s="99" t="str">
        <f>IF(COUNT($A694)=0,"",IF(Z694="","--",IF(Z694="3E","3E",LOOKUP(Z694/AB$2,{0,0.4,0.45,0.5,0.55,0.6,0.65,0.7,0.75,0.8,1},{0,2,2.25,2.5,2.75,3,3.25,3.5,3.75,4}))))</f>
        <v/>
      </c>
      <c r="AC694" s="5" t="str">
        <f>IF(COUNT($A694)=0,"",IF($A694&lt;&gt;DR!$B696,"ERR",DR!BG696))</f>
        <v/>
      </c>
      <c r="AD694" s="2" t="str">
        <f>IF(COUNT($A694)=0,"",IF(AC694="3E","3E",IF(AC694="","I",LOOKUP(AC694/AE$2,{0,0.4,0.45,0.5,0.55,0.6,0.65,0.7,0.75,0.8,1},{"F","D","C","C+","B-","B","B+","A-","A","A+"}))))</f>
        <v/>
      </c>
      <c r="AE694" s="99" t="str">
        <f>IF(COUNT($A694)=0,"",IF(AC694="","--",IF(AC694="3E","3E",LOOKUP(AC694/AE$2,{0,0.4,0.45,0.5,0.55,0.6,0.65,0.7,0.75,0.8,1},{0,2,2.25,2.5,2.75,3,3.25,3.5,3.75,4}))))</f>
        <v/>
      </c>
      <c r="AF694" s="5" t="str">
        <f>IF(COUNT($A694)=0,"",IF($A694&lt;&gt;DR!$B696,"ERR",DR!BQ696))</f>
        <v/>
      </c>
      <c r="AG694" s="2" t="str">
        <f>IF(COUNT($A694)=0,"",IF(AF694="3E","3E",IF(AF694="","I",LOOKUP(AF694/AH$2,{0,0.4,0.45,0.5,0.55,0.6,0.65,0.7,0.75,0.8,1},{"F","D","C","C+","B-","B","B+","A-","A","A+"}))))</f>
        <v/>
      </c>
      <c r="AH694" s="99" t="str">
        <f>IF(COUNT($A694)=0,"",IF(AF694="","--",IF(AF694="3E","3E",LOOKUP(AF694/AH$2,{0,0.4,0.45,0.5,0.55,0.6,0.65,0.7,0.75,0.8,1},{0,2,2.25,2.5,2.75,3,3.25,3.5,3.75,4}))))</f>
        <v/>
      </c>
      <c r="AI694" s="5" t="str">
        <f>IF(COUNT($A694)=0,"",IF($A694&lt;&gt;DR!$B696,"ERR",DR!BY696))</f>
        <v/>
      </c>
      <c r="AJ694" s="2" t="str">
        <f>IF(COUNT($A694)=0,"",IF(AI694="3E","3E",IF(AI694="","I",LOOKUP(AI694/AK$2,{0,0.4,0.45,0.5,0.55,0.6,0.65,0.7,0.75,0.8,1},{"F","D","C","C+","B-","B","B+","A-","A","A+"}))))</f>
        <v/>
      </c>
      <c r="AK694" s="103" t="str">
        <f>IF(COUNT($A694)=0,"",IF(AI694="","--",IF(AI694="3E","3E",LOOKUP(AI694/AK$2,{0,0.4,0.45,0.5,0.55,0.6,0.65,0.7,0.75,0.8,1},{0,2,2.25,2.5,2.75,3,3.25,3.5,3.75,4}))))</f>
        <v/>
      </c>
      <c r="AL694" s="94" t="str">
        <f>IFERROR(IF(COUNT($A694)=0,"",IF(COUNT(W694)=0,"--",IF(COUNTIF(B694:AK694,"3E")&gt;0,"3E",SUM(IF(D694&gt;=2,D694*$D$3),IF(G694&gt;=2,G694*$G$3),IF(J694&gt;=2,J694*$J$3),IF(M694&gt;=2,M694*$M$3),IF(P694&gt;=2,P694*$P$3),IF(S694&gt;=2,S694*$S$3),IF(V694&gt;=2,V694*$V$3),IF(Y694&gt;=2,Y694*$Y$3),IF(AB694&gt;=2,AB694*$AB$3),IF(AE694&gt;=2,AE694*$AE$3),IF(AH694&gt;=2,AH694*$AH$3),IF(AK694&gt;=2,AK694*$AK$3))))),"")</f>
        <v/>
      </c>
      <c r="AM694" s="4" t="str">
        <f>IF(COUNT($A694)=0,"",IF(COUNT(W694)=0,"--",IF(COUNTIF(B694:Y694,"3E")&gt;0,"3E",TRUNC(SUM(IF(N(D694)&gt;=2,D$3*D694,0),IF(N(G694)&gt;=2,G$3*G694,0),IF(N(J694)&gt;=2,J$3*J694,0),IF(N(M694)&gt;=2,M$3*M694,0),IF(N(P694)&gt;=2,P$3*P694,0),IF(N(S694)&gt;=2,S$3*S694,0),IF(N(AB694)&gt;=2,AB$3*AB694,0),IF(N(AE694)&gt;=2,AE$3*AE694,0),IF(N(AH694)&gt;=2,AH$3*AH694,0),IF(N(V694)&gt;=2,V$3*V694,0),IF(N(Y694)&gt;=2,Y$3*Y694,0))/TCP,3))))</f>
        <v/>
      </c>
      <c r="AN694" s="2" t="str">
        <f>IFERROR(IF(COUNT($A694)=0,"",IF(COUNT(W694)=0,"--",IF(COUNTIF(B694:AK694,"3E")&gt;0,"3E",SUM(IF(D694&gt;=2,$D$3),IF(G694&gt;=2,$G$3),IF(J694&gt;=2,$J$3),IF(M694&gt;=2,$M$3),IF(P694&gt;=2,$P$3),IF(S694&gt;=2,$S$3),IF(V694&gt;=2,$V$3),IF(Y694&gt;=2,$Y$3),IF(AB694&gt;=2,$AB$3),IF(AE694&gt;=2,$AE$3),IF(AH694&gt;=2,$AH$3),IF(AK694&gt;=2,$AK$3))))),"")</f>
        <v/>
      </c>
      <c r="AO694" s="2" t="str">
        <f>IF(AM694="3E","3E",IF(COUNT($A694)=0,"",IF(COUNT(AK694)=0,"I",LOOKUP(AM694,{0,2,2.25,2.5,2.75,3,3.25,3.5,3.75,4},{"F","D","C","C+","B-","B","B+","A-","A","A+"}))))</f>
        <v/>
      </c>
      <c r="AP694" s="2" t="str">
        <f>IF(AM694="3E","3E",IF(OR(COUNT($A694)=0,COUNT(W694)=0),"",IF(AND(Y694&gt;=2,AM694&gt;=2,AN694&gt;=28),"PASS","FAIL")))</f>
        <v/>
      </c>
      <c r="AQ694" s="2" t="str">
        <f>IF(COUNT($A694)=0,"",IF(AP694="3E","3E",IF(AP694="PASS",CONCATENATE(IF(N(D694)&lt;2,"411F,",""),IF(N(G694)&lt;2,"412F,",""),IF(N(J694)&lt;2,"413F,",""),IF(N(M694)&lt;2,"421F,",""),IF(N(P694)&lt;2,"422F,",""),IF(N(S694)&lt;2,"423F,",""),IF(N(AB694)&lt;2,"431F,",""),IF(N(AE694)&lt;2,"432F,",""),IF(N(AH694)&lt;2,"433F,","")),"")))</f>
        <v/>
      </c>
      <c r="AR694" s="6" t="str">
        <f t="shared" si="11"/>
        <v/>
      </c>
    </row>
    <row r="695" spans="1:44" ht="18.95" customHeight="1" x14ac:dyDescent="0.25">
      <c r="A695" s="93" t="str">
        <f>IF(DR!$B697="","",DR!$B697)</f>
        <v/>
      </c>
      <c r="B695" s="5" t="str">
        <f>IF(COUNT($A695)=0,"",IF($A695&lt;&gt;DR!$B697,"ERR",DR!J697))</f>
        <v/>
      </c>
      <c r="C695" s="2" t="str">
        <f>IF(COUNT($A695)=0,"",IF(B695="3E","3E",IF(B695="","I",LOOKUP(B695/D$2,{0,0.4,0.45,0.5,0.55,0.6,0.65,0.7,0.75,0.8,1},{"F","D","C","C+","B-","B","B+","A-","A","A+"}))))</f>
        <v/>
      </c>
      <c r="D695" s="99" t="str">
        <f>IF(COUNT($A695)=0,"",IF(B695="","--",IF(B695="3E","3E",LOOKUP(B695/D$2,{0,0.4,0.45,0.5,0.55,0.6,0.65,0.7,0.75,0.8,1},{0,2,2.25,2.5,2.75,3,3.25,3.5,3.75,4}))))</f>
        <v/>
      </c>
      <c r="E695" s="5" t="str">
        <f>IF(COUNT($A695)=0,"",IF($A695&lt;&gt;DR!$B697,"ERR",DR!R697))</f>
        <v/>
      </c>
      <c r="F695" s="2" t="str">
        <f>IF(COUNT($A695)=0,"",IF(E695="3E","3E",IF(E695="","I",LOOKUP(E695/G$2,{0,0.4,0.45,0.5,0.55,0.6,0.65,0.7,0.75,0.8,1},{"F","D","C","C+","B-","B","B+","A-","A","A+"}))))</f>
        <v/>
      </c>
      <c r="G695" s="99" t="str">
        <f>IF(COUNT($A695)=0,"",IF(E695="","--",IF(E695="3E","3E",LOOKUP(E695/G$2,{0,0.4,0.45,0.5,0.55,0.6,0.65,0.7,0.75,0.8,1},{0,2,2.25,2.5,2.75,3,3.25,3.5,3.75,4}))))</f>
        <v/>
      </c>
      <c r="H695" s="5" t="str">
        <f>IF(COUNT($A695)=0,"",IF($A695&lt;&gt;DR!$B697,"ERR",DR!Z697))</f>
        <v/>
      </c>
      <c r="I695" s="2" t="str">
        <f>IF(COUNT($A695)=0,"",IF(H695="3E","3E",IF(H695="","I",LOOKUP(H695/J$2,{0,0.4,0.45,0.5,0.55,0.6,0.65,0.7,0.75,0.8,1},{"F","D","C","C+","B-","B","B+","A-","A","A+"}))))</f>
        <v/>
      </c>
      <c r="J695" s="99" t="str">
        <f>IF(COUNT($A695)=0,"",IF(H695="","--",IF(H695="3E","3E",LOOKUP(H695/J$2,{0,0.4,0.45,0.5,0.55,0.6,0.65,0.7,0.75,0.8,1},{0,2,2.25,2.5,2.75,3,3.25,3.5,3.75,4}))))</f>
        <v/>
      </c>
      <c r="K695" s="5" t="str">
        <f>IF(COUNT($A695)=0,"",IF($A695&lt;&gt;DR!$B697,"ERR",DR!AH697))</f>
        <v/>
      </c>
      <c r="L695" s="2" t="str">
        <f>IF(COUNT($A695)=0,"",IF(K695="3E","3E",IF(K695="","I",LOOKUP(K695/M$2,{0,0.4,0.45,0.5,0.55,0.6,0.65,0.7,0.75,0.8,1},{"F","D","C","C+","B-","B","B+","A-","A","A+"}))))</f>
        <v/>
      </c>
      <c r="M695" s="99" t="str">
        <f>IF(COUNT($A695)=0,"",IF(K695="","--",IF(K695="3E","3E",LOOKUP(K695/M$2,{0,0.4,0.45,0.5,0.55,0.6,0.65,0.7,0.75,0.8,1},{0,2,2.25,2.5,2.75,3,3.25,3.5,3.75,4}))))</f>
        <v/>
      </c>
      <c r="N695" s="5" t="str">
        <f>IF(COUNT($A695)=0,"",IF($A695&lt;&gt;DR!$B697,"ERR",DR!AP697))</f>
        <v/>
      </c>
      <c r="O695" s="2" t="str">
        <f>IF(COUNT($A695)=0,"",IF(N695="3E","3E",IF(N695="","I",LOOKUP(N695/P$2,{0,0.4,0.45,0.5,0.55,0.6,0.65,0.7,0.75,0.8,1},{"F","D","C","C+","B-","B","B+","A-","A","A+"}))))</f>
        <v/>
      </c>
      <c r="P695" s="99" t="str">
        <f>IF(COUNT($A695)=0,"",IF(N695="","--",IF(N695="3E","3E",LOOKUP(N695/P$2,{0,0.4,0.45,0.5,0.55,0.6,0.65,0.7,0.75,0.8,1},{0,2,2.25,2.5,2.75,3,3.25,3.5,3.75,4}))))</f>
        <v/>
      </c>
      <c r="Q695" s="5" t="str">
        <f>IF(COUNT($A695)=0,"",IF($A695&lt;&gt;DR!$B697,"ERR",DR!AX697))</f>
        <v/>
      </c>
      <c r="R695" s="2" t="str">
        <f>IF(COUNT($A695)=0,"",IF(Q695="3E","3E",IF(Q695="","I",LOOKUP(Q695/S$2,{0,0.4,0.45,0.5,0.55,0.6,0.65,0.7,0.75,0.8,1},{"F","D","C","C+","B-","B","B+","A-","A","A+"}))))</f>
        <v/>
      </c>
      <c r="S695" s="99" t="str">
        <f>IF(COUNT($A695)=0,"",IF(Q695="","--",IF(Q695="3E","3E",LOOKUP(Q695/S$2,{0,0.4,0.45,0.5,0.55,0.6,0.65,0.7,0.75,0.8,1},{0,2,2.25,2.5,2.75,3,3.25,3.5,3.75,4}))))</f>
        <v/>
      </c>
      <c r="T695" s="5" t="str">
        <f>IF(OR(COUNT($A695)=0,DR!BZ697=""),"",IF($A695&lt;&gt;DR!$B697,"ERR",DR!BZ697))</f>
        <v/>
      </c>
      <c r="U695" s="2" t="str">
        <f>IF(COUNT($A695)=0,"",IF(T695="3E","3E",IF(T695="","I",LOOKUP(T695/V$2,{0,0.4,0.45,0.5,0.55,0.6,0.65,0.7,0.75,0.8,1},{"F","D","C","C+","B-","B","B+","A-","A","A+"}))))</f>
        <v/>
      </c>
      <c r="V695" s="99" t="str">
        <f>IF(COUNT($A695)=0,"",IF(T695="","--",IF(T695="3E","3E",LOOKUP(T695/V$2,{0,0.4,0.45,0.5,0.55,0.6,0.65,0.7,0.75,0.8,1},{0,2,2.25,2.5,2.75,3,3.25,3.5,3.75,4}))))</f>
        <v/>
      </c>
      <c r="W695" s="5" t="str">
        <f>IF(COUNT($A695)=0,"",IF($A695&lt;&gt;DR!$B697,"ERR",IF(DR!$A697="IM",DR!CL697,DR!CK697)))</f>
        <v/>
      </c>
      <c r="X695" s="2" t="str">
        <f>IF(COUNT($A695)=0,"",IF(W695="3E","3E",IF(W695="","I",LOOKUP(W695/Y$2,{0,0.4,0.45,0.5,0.55,0.6,0.65,0.7,0.75,0.8,1},{"F","D","C","C+","B-","B","B+","A-","A","A+"}))))</f>
        <v/>
      </c>
      <c r="Y695" s="99" t="str">
        <f>IF(COUNT($A695)=0,"",IF(W695="","--",IF(W695="3E","3E",LOOKUP(W695/Y$2,{0,0.4,0.45,0.5,0.55,0.6,0.65,0.7,0.75,0.8,1},{0,2,2.25,2.5,2.75,3,3.25,3.5,3.75,4}))))</f>
        <v/>
      </c>
      <c r="Z695" s="5" t="str">
        <f>IF(COUNT($A695)=0,"",IF($A695&lt;&gt;DR!$B697,"ERR",DR!BF697))</f>
        <v/>
      </c>
      <c r="AA695" s="2" t="str">
        <f>IF(COUNT($A695)=0,"",IF(Z695="3E","3E",IF(Z695="","I",LOOKUP(Z695/AB$2,{0,0.4,0.45,0.5,0.55,0.6,0.65,0.7,0.75,0.8,1},{"F","D","C","C+","B-","B","B+","A-","A","A+"}))))</f>
        <v/>
      </c>
      <c r="AB695" s="99" t="str">
        <f>IF(COUNT($A695)=0,"",IF(Z695="","--",IF(Z695="3E","3E",LOOKUP(Z695/AB$2,{0,0.4,0.45,0.5,0.55,0.6,0.65,0.7,0.75,0.8,1},{0,2,2.25,2.5,2.75,3,3.25,3.5,3.75,4}))))</f>
        <v/>
      </c>
      <c r="AC695" s="5" t="str">
        <f>IF(COUNT($A695)=0,"",IF($A695&lt;&gt;DR!$B697,"ERR",DR!BG697))</f>
        <v/>
      </c>
      <c r="AD695" s="2" t="str">
        <f>IF(COUNT($A695)=0,"",IF(AC695="3E","3E",IF(AC695="","I",LOOKUP(AC695/AE$2,{0,0.4,0.45,0.5,0.55,0.6,0.65,0.7,0.75,0.8,1},{"F","D","C","C+","B-","B","B+","A-","A","A+"}))))</f>
        <v/>
      </c>
      <c r="AE695" s="99" t="str">
        <f>IF(COUNT($A695)=0,"",IF(AC695="","--",IF(AC695="3E","3E",LOOKUP(AC695/AE$2,{0,0.4,0.45,0.5,0.55,0.6,0.65,0.7,0.75,0.8,1},{0,2,2.25,2.5,2.75,3,3.25,3.5,3.75,4}))))</f>
        <v/>
      </c>
      <c r="AF695" s="5" t="str">
        <f>IF(COUNT($A695)=0,"",IF($A695&lt;&gt;DR!$B697,"ERR",DR!BQ697))</f>
        <v/>
      </c>
      <c r="AG695" s="2" t="str">
        <f>IF(COUNT($A695)=0,"",IF(AF695="3E","3E",IF(AF695="","I",LOOKUP(AF695/AH$2,{0,0.4,0.45,0.5,0.55,0.6,0.65,0.7,0.75,0.8,1},{"F","D","C","C+","B-","B","B+","A-","A","A+"}))))</f>
        <v/>
      </c>
      <c r="AH695" s="99" t="str">
        <f>IF(COUNT($A695)=0,"",IF(AF695="","--",IF(AF695="3E","3E",LOOKUP(AF695/AH$2,{0,0.4,0.45,0.5,0.55,0.6,0.65,0.7,0.75,0.8,1},{0,2,2.25,2.5,2.75,3,3.25,3.5,3.75,4}))))</f>
        <v/>
      </c>
      <c r="AI695" s="5" t="str">
        <f>IF(COUNT($A695)=0,"",IF($A695&lt;&gt;DR!$B697,"ERR",DR!BY697))</f>
        <v/>
      </c>
      <c r="AJ695" s="2" t="str">
        <f>IF(COUNT($A695)=0,"",IF(AI695="3E","3E",IF(AI695="","I",LOOKUP(AI695/AK$2,{0,0.4,0.45,0.5,0.55,0.6,0.65,0.7,0.75,0.8,1},{"F","D","C","C+","B-","B","B+","A-","A","A+"}))))</f>
        <v/>
      </c>
      <c r="AK695" s="103" t="str">
        <f>IF(COUNT($A695)=0,"",IF(AI695="","--",IF(AI695="3E","3E",LOOKUP(AI695/AK$2,{0,0.4,0.45,0.5,0.55,0.6,0.65,0.7,0.75,0.8,1},{0,2,2.25,2.5,2.75,3,3.25,3.5,3.75,4}))))</f>
        <v/>
      </c>
      <c r="AL695" s="94" t="str">
        <f>IFERROR(IF(COUNT($A695)=0,"",IF(COUNT(W695)=0,"--",IF(COUNTIF(B695:AK695,"3E")&gt;0,"3E",SUM(IF(D695&gt;=2,D695*$D$3),IF(G695&gt;=2,G695*$G$3),IF(J695&gt;=2,J695*$J$3),IF(M695&gt;=2,M695*$M$3),IF(P695&gt;=2,P695*$P$3),IF(S695&gt;=2,S695*$S$3),IF(V695&gt;=2,V695*$V$3),IF(Y695&gt;=2,Y695*$Y$3),IF(AB695&gt;=2,AB695*$AB$3),IF(AE695&gt;=2,AE695*$AE$3),IF(AH695&gt;=2,AH695*$AH$3),IF(AK695&gt;=2,AK695*$AK$3))))),"")</f>
        <v/>
      </c>
      <c r="AM695" s="4" t="str">
        <f>IF(COUNT($A695)=0,"",IF(COUNT(W695)=0,"--",IF(COUNTIF(B695:Y695,"3E")&gt;0,"3E",TRUNC(SUM(IF(N(D695)&gt;=2,D$3*D695,0),IF(N(G695)&gt;=2,G$3*G695,0),IF(N(J695)&gt;=2,J$3*J695,0),IF(N(M695)&gt;=2,M$3*M695,0),IF(N(P695)&gt;=2,P$3*P695,0),IF(N(S695)&gt;=2,S$3*S695,0),IF(N(AB695)&gt;=2,AB$3*AB695,0),IF(N(AE695)&gt;=2,AE$3*AE695,0),IF(N(AH695)&gt;=2,AH$3*AH695,0),IF(N(V695)&gt;=2,V$3*V695,0),IF(N(Y695)&gt;=2,Y$3*Y695,0))/TCP,3))))</f>
        <v/>
      </c>
      <c r="AN695" s="2" t="str">
        <f>IFERROR(IF(COUNT($A695)=0,"",IF(COUNT(W695)=0,"--",IF(COUNTIF(B695:AK695,"3E")&gt;0,"3E",SUM(IF(D695&gt;=2,$D$3),IF(G695&gt;=2,$G$3),IF(J695&gt;=2,$J$3),IF(M695&gt;=2,$M$3),IF(P695&gt;=2,$P$3),IF(S695&gt;=2,$S$3),IF(V695&gt;=2,$V$3),IF(Y695&gt;=2,$Y$3),IF(AB695&gt;=2,$AB$3),IF(AE695&gt;=2,$AE$3),IF(AH695&gt;=2,$AH$3),IF(AK695&gt;=2,$AK$3))))),"")</f>
        <v/>
      </c>
      <c r="AO695" s="2" t="str">
        <f>IF(AM695="3E","3E",IF(COUNT($A695)=0,"",IF(COUNT(AK695)=0,"I",LOOKUP(AM695,{0,2,2.25,2.5,2.75,3,3.25,3.5,3.75,4},{"F","D","C","C+","B-","B","B+","A-","A","A+"}))))</f>
        <v/>
      </c>
      <c r="AP695" s="2" t="str">
        <f>IF(AM695="3E","3E",IF(OR(COUNT($A695)=0,COUNT(W695)=0),"",IF(AND(Y695&gt;=2,AM695&gt;=2,AN695&gt;=28),"PASS","FAIL")))</f>
        <v/>
      </c>
      <c r="AQ695" s="2" t="str">
        <f>IF(COUNT($A695)=0,"",IF(AP695="3E","3E",IF(AP695="PASS",CONCATENATE(IF(N(D695)&lt;2,"411F,",""),IF(N(G695)&lt;2,"412F,",""),IF(N(J695)&lt;2,"413F,",""),IF(N(M695)&lt;2,"421F,",""),IF(N(P695)&lt;2,"422F,",""),IF(N(S695)&lt;2,"423F,",""),IF(N(AB695)&lt;2,"431F,",""),IF(N(AE695)&lt;2,"432F,",""),IF(N(AH695)&lt;2,"433F,","")),"")))</f>
        <v/>
      </c>
      <c r="AR695" s="6" t="str">
        <f t="shared" si="11"/>
        <v/>
      </c>
    </row>
    <row r="696" spans="1:44" ht="18.95" customHeight="1" x14ac:dyDescent="0.25">
      <c r="A696" s="93" t="str">
        <f>IF(DR!$B698="","",DR!$B698)</f>
        <v/>
      </c>
      <c r="B696" s="5" t="str">
        <f>IF(COUNT($A696)=0,"",IF($A696&lt;&gt;DR!$B698,"ERR",DR!J698))</f>
        <v/>
      </c>
      <c r="C696" s="2" t="str">
        <f>IF(COUNT($A696)=0,"",IF(B696="3E","3E",IF(B696="","I",LOOKUP(B696/D$2,{0,0.4,0.45,0.5,0.55,0.6,0.65,0.7,0.75,0.8,1},{"F","D","C","C+","B-","B","B+","A-","A","A+"}))))</f>
        <v/>
      </c>
      <c r="D696" s="99" t="str">
        <f>IF(COUNT($A696)=0,"",IF(B696="","--",IF(B696="3E","3E",LOOKUP(B696/D$2,{0,0.4,0.45,0.5,0.55,0.6,0.65,0.7,0.75,0.8,1},{0,2,2.25,2.5,2.75,3,3.25,3.5,3.75,4}))))</f>
        <v/>
      </c>
      <c r="E696" s="5" t="str">
        <f>IF(COUNT($A696)=0,"",IF($A696&lt;&gt;DR!$B698,"ERR",DR!R698))</f>
        <v/>
      </c>
      <c r="F696" s="2" t="str">
        <f>IF(COUNT($A696)=0,"",IF(E696="3E","3E",IF(E696="","I",LOOKUP(E696/G$2,{0,0.4,0.45,0.5,0.55,0.6,0.65,0.7,0.75,0.8,1},{"F","D","C","C+","B-","B","B+","A-","A","A+"}))))</f>
        <v/>
      </c>
      <c r="G696" s="99" t="str">
        <f>IF(COUNT($A696)=0,"",IF(E696="","--",IF(E696="3E","3E",LOOKUP(E696/G$2,{0,0.4,0.45,0.5,0.55,0.6,0.65,0.7,0.75,0.8,1},{0,2,2.25,2.5,2.75,3,3.25,3.5,3.75,4}))))</f>
        <v/>
      </c>
      <c r="H696" s="5" t="str">
        <f>IF(COUNT($A696)=0,"",IF($A696&lt;&gt;DR!$B698,"ERR",DR!Z698))</f>
        <v/>
      </c>
      <c r="I696" s="2" t="str">
        <f>IF(COUNT($A696)=0,"",IF(H696="3E","3E",IF(H696="","I",LOOKUP(H696/J$2,{0,0.4,0.45,0.5,0.55,0.6,0.65,0.7,0.75,0.8,1},{"F","D","C","C+","B-","B","B+","A-","A","A+"}))))</f>
        <v/>
      </c>
      <c r="J696" s="99" t="str">
        <f>IF(COUNT($A696)=0,"",IF(H696="","--",IF(H696="3E","3E",LOOKUP(H696/J$2,{0,0.4,0.45,0.5,0.55,0.6,0.65,0.7,0.75,0.8,1},{0,2,2.25,2.5,2.75,3,3.25,3.5,3.75,4}))))</f>
        <v/>
      </c>
      <c r="K696" s="5" t="str">
        <f>IF(COUNT($A696)=0,"",IF($A696&lt;&gt;DR!$B698,"ERR",DR!AH698))</f>
        <v/>
      </c>
      <c r="L696" s="2" t="str">
        <f>IF(COUNT($A696)=0,"",IF(K696="3E","3E",IF(K696="","I",LOOKUP(K696/M$2,{0,0.4,0.45,0.5,0.55,0.6,0.65,0.7,0.75,0.8,1},{"F","D","C","C+","B-","B","B+","A-","A","A+"}))))</f>
        <v/>
      </c>
      <c r="M696" s="99" t="str">
        <f>IF(COUNT($A696)=0,"",IF(K696="","--",IF(K696="3E","3E",LOOKUP(K696/M$2,{0,0.4,0.45,0.5,0.55,0.6,0.65,0.7,0.75,0.8,1},{0,2,2.25,2.5,2.75,3,3.25,3.5,3.75,4}))))</f>
        <v/>
      </c>
      <c r="N696" s="5" t="str">
        <f>IF(COUNT($A696)=0,"",IF($A696&lt;&gt;DR!$B698,"ERR",DR!AP698))</f>
        <v/>
      </c>
      <c r="O696" s="2" t="str">
        <f>IF(COUNT($A696)=0,"",IF(N696="3E","3E",IF(N696="","I",LOOKUP(N696/P$2,{0,0.4,0.45,0.5,0.55,0.6,0.65,0.7,0.75,0.8,1},{"F","D","C","C+","B-","B","B+","A-","A","A+"}))))</f>
        <v/>
      </c>
      <c r="P696" s="99" t="str">
        <f>IF(COUNT($A696)=0,"",IF(N696="","--",IF(N696="3E","3E",LOOKUP(N696/P$2,{0,0.4,0.45,0.5,0.55,0.6,0.65,0.7,0.75,0.8,1},{0,2,2.25,2.5,2.75,3,3.25,3.5,3.75,4}))))</f>
        <v/>
      </c>
      <c r="Q696" s="5" t="str">
        <f>IF(COUNT($A696)=0,"",IF($A696&lt;&gt;DR!$B698,"ERR",DR!AX698))</f>
        <v/>
      </c>
      <c r="R696" s="2" t="str">
        <f>IF(COUNT($A696)=0,"",IF(Q696="3E","3E",IF(Q696="","I",LOOKUP(Q696/S$2,{0,0.4,0.45,0.5,0.55,0.6,0.65,0.7,0.75,0.8,1},{"F","D","C","C+","B-","B","B+","A-","A","A+"}))))</f>
        <v/>
      </c>
      <c r="S696" s="99" t="str">
        <f>IF(COUNT($A696)=0,"",IF(Q696="","--",IF(Q696="3E","3E",LOOKUP(Q696/S$2,{0,0.4,0.45,0.5,0.55,0.6,0.65,0.7,0.75,0.8,1},{0,2,2.25,2.5,2.75,3,3.25,3.5,3.75,4}))))</f>
        <v/>
      </c>
      <c r="T696" s="5" t="str">
        <f>IF(OR(COUNT($A696)=0,DR!BZ698=""),"",IF($A696&lt;&gt;DR!$B698,"ERR",DR!BZ698))</f>
        <v/>
      </c>
      <c r="U696" s="2" t="str">
        <f>IF(COUNT($A696)=0,"",IF(T696="3E","3E",IF(T696="","I",LOOKUP(T696/V$2,{0,0.4,0.45,0.5,0.55,0.6,0.65,0.7,0.75,0.8,1},{"F","D","C","C+","B-","B","B+","A-","A","A+"}))))</f>
        <v/>
      </c>
      <c r="V696" s="99" t="str">
        <f>IF(COUNT($A696)=0,"",IF(T696="","--",IF(T696="3E","3E",LOOKUP(T696/V$2,{0,0.4,0.45,0.5,0.55,0.6,0.65,0.7,0.75,0.8,1},{0,2,2.25,2.5,2.75,3,3.25,3.5,3.75,4}))))</f>
        <v/>
      </c>
      <c r="W696" s="5" t="str">
        <f>IF(COUNT($A696)=0,"",IF($A696&lt;&gt;DR!$B698,"ERR",IF(DR!$A698="IM",DR!CL698,DR!CK698)))</f>
        <v/>
      </c>
      <c r="X696" s="2" t="str">
        <f>IF(COUNT($A696)=0,"",IF(W696="3E","3E",IF(W696="","I",LOOKUP(W696/Y$2,{0,0.4,0.45,0.5,0.55,0.6,0.65,0.7,0.75,0.8,1},{"F","D","C","C+","B-","B","B+","A-","A","A+"}))))</f>
        <v/>
      </c>
      <c r="Y696" s="99" t="str">
        <f>IF(COUNT($A696)=0,"",IF(W696="","--",IF(W696="3E","3E",LOOKUP(W696/Y$2,{0,0.4,0.45,0.5,0.55,0.6,0.65,0.7,0.75,0.8,1},{0,2,2.25,2.5,2.75,3,3.25,3.5,3.75,4}))))</f>
        <v/>
      </c>
      <c r="Z696" s="5" t="str">
        <f>IF(COUNT($A696)=0,"",IF($A696&lt;&gt;DR!$B698,"ERR",DR!BF698))</f>
        <v/>
      </c>
      <c r="AA696" s="2" t="str">
        <f>IF(COUNT($A696)=0,"",IF(Z696="3E","3E",IF(Z696="","I",LOOKUP(Z696/AB$2,{0,0.4,0.45,0.5,0.55,0.6,0.65,0.7,0.75,0.8,1},{"F","D","C","C+","B-","B","B+","A-","A","A+"}))))</f>
        <v/>
      </c>
      <c r="AB696" s="99" t="str">
        <f>IF(COUNT($A696)=0,"",IF(Z696="","--",IF(Z696="3E","3E",LOOKUP(Z696/AB$2,{0,0.4,0.45,0.5,0.55,0.6,0.65,0.7,0.75,0.8,1},{0,2,2.25,2.5,2.75,3,3.25,3.5,3.75,4}))))</f>
        <v/>
      </c>
      <c r="AC696" s="5" t="str">
        <f>IF(COUNT($A696)=0,"",IF($A696&lt;&gt;DR!$B698,"ERR",DR!BG698))</f>
        <v/>
      </c>
      <c r="AD696" s="2" t="str">
        <f>IF(COUNT($A696)=0,"",IF(AC696="3E","3E",IF(AC696="","I",LOOKUP(AC696/AE$2,{0,0.4,0.45,0.5,0.55,0.6,0.65,0.7,0.75,0.8,1},{"F","D","C","C+","B-","B","B+","A-","A","A+"}))))</f>
        <v/>
      </c>
      <c r="AE696" s="99" t="str">
        <f>IF(COUNT($A696)=0,"",IF(AC696="","--",IF(AC696="3E","3E",LOOKUP(AC696/AE$2,{0,0.4,0.45,0.5,0.55,0.6,0.65,0.7,0.75,0.8,1},{0,2,2.25,2.5,2.75,3,3.25,3.5,3.75,4}))))</f>
        <v/>
      </c>
      <c r="AF696" s="5" t="str">
        <f>IF(COUNT($A696)=0,"",IF($A696&lt;&gt;DR!$B698,"ERR",DR!BQ698))</f>
        <v/>
      </c>
      <c r="AG696" s="2" t="str">
        <f>IF(COUNT($A696)=0,"",IF(AF696="3E","3E",IF(AF696="","I",LOOKUP(AF696/AH$2,{0,0.4,0.45,0.5,0.55,0.6,0.65,0.7,0.75,0.8,1},{"F","D","C","C+","B-","B","B+","A-","A","A+"}))))</f>
        <v/>
      </c>
      <c r="AH696" s="99" t="str">
        <f>IF(COUNT($A696)=0,"",IF(AF696="","--",IF(AF696="3E","3E",LOOKUP(AF696/AH$2,{0,0.4,0.45,0.5,0.55,0.6,0.65,0.7,0.75,0.8,1},{0,2,2.25,2.5,2.75,3,3.25,3.5,3.75,4}))))</f>
        <v/>
      </c>
      <c r="AI696" s="5" t="str">
        <f>IF(COUNT($A696)=0,"",IF($A696&lt;&gt;DR!$B698,"ERR",DR!BY698))</f>
        <v/>
      </c>
      <c r="AJ696" s="2" t="str">
        <f>IF(COUNT($A696)=0,"",IF(AI696="3E","3E",IF(AI696="","I",LOOKUP(AI696/AK$2,{0,0.4,0.45,0.5,0.55,0.6,0.65,0.7,0.75,0.8,1},{"F","D","C","C+","B-","B","B+","A-","A","A+"}))))</f>
        <v/>
      </c>
      <c r="AK696" s="103" t="str">
        <f>IF(COUNT($A696)=0,"",IF(AI696="","--",IF(AI696="3E","3E",LOOKUP(AI696/AK$2,{0,0.4,0.45,0.5,0.55,0.6,0.65,0.7,0.75,0.8,1},{0,2,2.25,2.5,2.75,3,3.25,3.5,3.75,4}))))</f>
        <v/>
      </c>
      <c r="AL696" s="94" t="str">
        <f>IFERROR(IF(COUNT($A696)=0,"",IF(COUNT(W696)=0,"--",IF(COUNTIF(B696:AK696,"3E")&gt;0,"3E",SUM(IF(D696&gt;=2,D696*$D$3),IF(G696&gt;=2,G696*$G$3),IF(J696&gt;=2,J696*$J$3),IF(M696&gt;=2,M696*$M$3),IF(P696&gt;=2,P696*$P$3),IF(S696&gt;=2,S696*$S$3),IF(V696&gt;=2,V696*$V$3),IF(Y696&gt;=2,Y696*$Y$3),IF(AB696&gt;=2,AB696*$AB$3),IF(AE696&gt;=2,AE696*$AE$3),IF(AH696&gt;=2,AH696*$AH$3),IF(AK696&gt;=2,AK696*$AK$3))))),"")</f>
        <v/>
      </c>
      <c r="AM696" s="4" t="str">
        <f>IF(COUNT($A696)=0,"",IF(COUNT(W696)=0,"--",IF(COUNTIF(B696:Y696,"3E")&gt;0,"3E",TRUNC(SUM(IF(N(D696)&gt;=2,D$3*D696,0),IF(N(G696)&gt;=2,G$3*G696,0),IF(N(J696)&gt;=2,J$3*J696,0),IF(N(M696)&gt;=2,M$3*M696,0),IF(N(P696)&gt;=2,P$3*P696,0),IF(N(S696)&gt;=2,S$3*S696,0),IF(N(AB696)&gt;=2,AB$3*AB696,0),IF(N(AE696)&gt;=2,AE$3*AE696,0),IF(N(AH696)&gt;=2,AH$3*AH696,0),IF(N(V696)&gt;=2,V$3*V696,0),IF(N(Y696)&gt;=2,Y$3*Y696,0))/TCP,3))))</f>
        <v/>
      </c>
      <c r="AN696" s="2" t="str">
        <f>IFERROR(IF(COUNT($A696)=0,"",IF(COUNT(W696)=0,"--",IF(COUNTIF(B696:AK696,"3E")&gt;0,"3E",SUM(IF(D696&gt;=2,$D$3),IF(G696&gt;=2,$G$3),IF(J696&gt;=2,$J$3),IF(M696&gt;=2,$M$3),IF(P696&gt;=2,$P$3),IF(S696&gt;=2,$S$3),IF(V696&gt;=2,$V$3),IF(Y696&gt;=2,$Y$3),IF(AB696&gt;=2,$AB$3),IF(AE696&gt;=2,$AE$3),IF(AH696&gt;=2,$AH$3),IF(AK696&gt;=2,$AK$3))))),"")</f>
        <v/>
      </c>
      <c r="AO696" s="2" t="str">
        <f>IF(AM696="3E","3E",IF(COUNT($A696)=0,"",IF(COUNT(AK696)=0,"I",LOOKUP(AM696,{0,2,2.25,2.5,2.75,3,3.25,3.5,3.75,4},{"F","D","C","C+","B-","B","B+","A-","A","A+"}))))</f>
        <v/>
      </c>
      <c r="AP696" s="2" t="str">
        <f>IF(AM696="3E","3E",IF(OR(COUNT($A696)=0,COUNT(W696)=0),"",IF(AND(Y696&gt;=2,AM696&gt;=2,AN696&gt;=28),"PASS","FAIL")))</f>
        <v/>
      </c>
      <c r="AQ696" s="2" t="str">
        <f>IF(COUNT($A696)=0,"",IF(AP696="3E","3E",IF(AP696="PASS",CONCATENATE(IF(N(D696)&lt;2,"411F,",""),IF(N(G696)&lt;2,"412F,",""),IF(N(J696)&lt;2,"413F,",""),IF(N(M696)&lt;2,"421F,",""),IF(N(P696)&lt;2,"422F,",""),IF(N(S696)&lt;2,"423F,",""),IF(N(AB696)&lt;2,"431F,",""),IF(N(AE696)&lt;2,"432F,",""),IF(N(AH696)&lt;2,"433F,","")),"")))</f>
        <v/>
      </c>
      <c r="AR696" s="6" t="str">
        <f t="shared" si="11"/>
        <v/>
      </c>
    </row>
    <row r="697" spans="1:44" ht="18.95" customHeight="1" x14ac:dyDescent="0.25">
      <c r="A697" s="93" t="str">
        <f>IF(DR!$B699="","",DR!$B699)</f>
        <v/>
      </c>
      <c r="B697" s="5" t="str">
        <f>IF(COUNT($A697)=0,"",IF($A697&lt;&gt;DR!$B699,"ERR",DR!J699))</f>
        <v/>
      </c>
      <c r="C697" s="2" t="str">
        <f>IF(COUNT($A697)=0,"",IF(B697="3E","3E",IF(B697="","I",LOOKUP(B697/D$2,{0,0.4,0.45,0.5,0.55,0.6,0.65,0.7,0.75,0.8,1},{"F","D","C","C+","B-","B","B+","A-","A","A+"}))))</f>
        <v/>
      </c>
      <c r="D697" s="99" t="str">
        <f>IF(COUNT($A697)=0,"",IF(B697="","--",IF(B697="3E","3E",LOOKUP(B697/D$2,{0,0.4,0.45,0.5,0.55,0.6,0.65,0.7,0.75,0.8,1},{0,2,2.25,2.5,2.75,3,3.25,3.5,3.75,4}))))</f>
        <v/>
      </c>
      <c r="E697" s="5" t="str">
        <f>IF(COUNT($A697)=0,"",IF($A697&lt;&gt;DR!$B699,"ERR",DR!R699))</f>
        <v/>
      </c>
      <c r="F697" s="2" t="str">
        <f>IF(COUNT($A697)=0,"",IF(E697="3E","3E",IF(E697="","I",LOOKUP(E697/G$2,{0,0.4,0.45,0.5,0.55,0.6,0.65,0.7,0.75,0.8,1},{"F","D","C","C+","B-","B","B+","A-","A","A+"}))))</f>
        <v/>
      </c>
      <c r="G697" s="99" t="str">
        <f>IF(COUNT($A697)=0,"",IF(E697="","--",IF(E697="3E","3E",LOOKUP(E697/G$2,{0,0.4,0.45,0.5,0.55,0.6,0.65,0.7,0.75,0.8,1},{0,2,2.25,2.5,2.75,3,3.25,3.5,3.75,4}))))</f>
        <v/>
      </c>
      <c r="H697" s="5" t="str">
        <f>IF(COUNT($A697)=0,"",IF($A697&lt;&gt;DR!$B699,"ERR",DR!Z699))</f>
        <v/>
      </c>
      <c r="I697" s="2" t="str">
        <f>IF(COUNT($A697)=0,"",IF(H697="3E","3E",IF(H697="","I",LOOKUP(H697/J$2,{0,0.4,0.45,0.5,0.55,0.6,0.65,0.7,0.75,0.8,1},{"F","D","C","C+","B-","B","B+","A-","A","A+"}))))</f>
        <v/>
      </c>
      <c r="J697" s="99" t="str">
        <f>IF(COUNT($A697)=0,"",IF(H697="","--",IF(H697="3E","3E",LOOKUP(H697/J$2,{0,0.4,0.45,0.5,0.55,0.6,0.65,0.7,0.75,0.8,1},{0,2,2.25,2.5,2.75,3,3.25,3.5,3.75,4}))))</f>
        <v/>
      </c>
      <c r="K697" s="5" t="str">
        <f>IF(COUNT($A697)=0,"",IF($A697&lt;&gt;DR!$B699,"ERR",DR!AH699))</f>
        <v/>
      </c>
      <c r="L697" s="2" t="str">
        <f>IF(COUNT($A697)=0,"",IF(K697="3E","3E",IF(K697="","I",LOOKUP(K697/M$2,{0,0.4,0.45,0.5,0.55,0.6,0.65,0.7,0.75,0.8,1},{"F","D","C","C+","B-","B","B+","A-","A","A+"}))))</f>
        <v/>
      </c>
      <c r="M697" s="99" t="str">
        <f>IF(COUNT($A697)=0,"",IF(K697="","--",IF(K697="3E","3E",LOOKUP(K697/M$2,{0,0.4,0.45,0.5,0.55,0.6,0.65,0.7,0.75,0.8,1},{0,2,2.25,2.5,2.75,3,3.25,3.5,3.75,4}))))</f>
        <v/>
      </c>
      <c r="N697" s="5" t="str">
        <f>IF(COUNT($A697)=0,"",IF($A697&lt;&gt;DR!$B699,"ERR",DR!AP699))</f>
        <v/>
      </c>
      <c r="O697" s="2" t="str">
        <f>IF(COUNT($A697)=0,"",IF(N697="3E","3E",IF(N697="","I",LOOKUP(N697/P$2,{0,0.4,0.45,0.5,0.55,0.6,0.65,0.7,0.75,0.8,1},{"F","D","C","C+","B-","B","B+","A-","A","A+"}))))</f>
        <v/>
      </c>
      <c r="P697" s="99" t="str">
        <f>IF(COUNT($A697)=0,"",IF(N697="","--",IF(N697="3E","3E",LOOKUP(N697/P$2,{0,0.4,0.45,0.5,0.55,0.6,0.65,0.7,0.75,0.8,1},{0,2,2.25,2.5,2.75,3,3.25,3.5,3.75,4}))))</f>
        <v/>
      </c>
      <c r="Q697" s="5" t="str">
        <f>IF(COUNT($A697)=0,"",IF($A697&lt;&gt;DR!$B699,"ERR",DR!AX699))</f>
        <v/>
      </c>
      <c r="R697" s="2" t="str">
        <f>IF(COUNT($A697)=0,"",IF(Q697="3E","3E",IF(Q697="","I",LOOKUP(Q697/S$2,{0,0.4,0.45,0.5,0.55,0.6,0.65,0.7,0.75,0.8,1},{"F","D","C","C+","B-","B","B+","A-","A","A+"}))))</f>
        <v/>
      </c>
      <c r="S697" s="99" t="str">
        <f>IF(COUNT($A697)=0,"",IF(Q697="","--",IF(Q697="3E","3E",LOOKUP(Q697/S$2,{0,0.4,0.45,0.5,0.55,0.6,0.65,0.7,0.75,0.8,1},{0,2,2.25,2.5,2.75,3,3.25,3.5,3.75,4}))))</f>
        <v/>
      </c>
      <c r="T697" s="5" t="str">
        <f>IF(OR(COUNT($A697)=0,DR!BZ699=""),"",IF($A697&lt;&gt;DR!$B699,"ERR",DR!BZ699))</f>
        <v/>
      </c>
      <c r="U697" s="2" t="str">
        <f>IF(COUNT($A697)=0,"",IF(T697="3E","3E",IF(T697="","I",LOOKUP(T697/V$2,{0,0.4,0.45,0.5,0.55,0.6,0.65,0.7,0.75,0.8,1},{"F","D","C","C+","B-","B","B+","A-","A","A+"}))))</f>
        <v/>
      </c>
      <c r="V697" s="99" t="str">
        <f>IF(COUNT($A697)=0,"",IF(T697="","--",IF(T697="3E","3E",LOOKUP(T697/V$2,{0,0.4,0.45,0.5,0.55,0.6,0.65,0.7,0.75,0.8,1},{0,2,2.25,2.5,2.75,3,3.25,3.5,3.75,4}))))</f>
        <v/>
      </c>
      <c r="W697" s="5" t="str">
        <f>IF(COUNT($A697)=0,"",IF($A697&lt;&gt;DR!$B699,"ERR",IF(DR!$A699="IM",DR!CL699,DR!CK699)))</f>
        <v/>
      </c>
      <c r="X697" s="2" t="str">
        <f>IF(COUNT($A697)=0,"",IF(W697="3E","3E",IF(W697="","I",LOOKUP(W697/Y$2,{0,0.4,0.45,0.5,0.55,0.6,0.65,0.7,0.75,0.8,1},{"F","D","C","C+","B-","B","B+","A-","A","A+"}))))</f>
        <v/>
      </c>
      <c r="Y697" s="99" t="str">
        <f>IF(COUNT($A697)=0,"",IF(W697="","--",IF(W697="3E","3E",LOOKUP(W697/Y$2,{0,0.4,0.45,0.5,0.55,0.6,0.65,0.7,0.75,0.8,1},{0,2,2.25,2.5,2.75,3,3.25,3.5,3.75,4}))))</f>
        <v/>
      </c>
      <c r="Z697" s="5" t="str">
        <f>IF(COUNT($A697)=0,"",IF($A697&lt;&gt;DR!$B699,"ERR",DR!BF699))</f>
        <v/>
      </c>
      <c r="AA697" s="2" t="str">
        <f>IF(COUNT($A697)=0,"",IF(Z697="3E","3E",IF(Z697="","I",LOOKUP(Z697/AB$2,{0,0.4,0.45,0.5,0.55,0.6,0.65,0.7,0.75,0.8,1},{"F","D","C","C+","B-","B","B+","A-","A","A+"}))))</f>
        <v/>
      </c>
      <c r="AB697" s="99" t="str">
        <f>IF(COUNT($A697)=0,"",IF(Z697="","--",IF(Z697="3E","3E",LOOKUP(Z697/AB$2,{0,0.4,0.45,0.5,0.55,0.6,0.65,0.7,0.75,0.8,1},{0,2,2.25,2.5,2.75,3,3.25,3.5,3.75,4}))))</f>
        <v/>
      </c>
      <c r="AC697" s="5" t="str">
        <f>IF(COUNT($A697)=0,"",IF($A697&lt;&gt;DR!$B699,"ERR",DR!BG699))</f>
        <v/>
      </c>
      <c r="AD697" s="2" t="str">
        <f>IF(COUNT($A697)=0,"",IF(AC697="3E","3E",IF(AC697="","I",LOOKUP(AC697/AE$2,{0,0.4,0.45,0.5,0.55,0.6,0.65,0.7,0.75,0.8,1},{"F","D","C","C+","B-","B","B+","A-","A","A+"}))))</f>
        <v/>
      </c>
      <c r="AE697" s="99" t="str">
        <f>IF(COUNT($A697)=0,"",IF(AC697="","--",IF(AC697="3E","3E",LOOKUP(AC697/AE$2,{0,0.4,0.45,0.5,0.55,0.6,0.65,0.7,0.75,0.8,1},{0,2,2.25,2.5,2.75,3,3.25,3.5,3.75,4}))))</f>
        <v/>
      </c>
      <c r="AF697" s="5" t="str">
        <f>IF(COUNT($A697)=0,"",IF($A697&lt;&gt;DR!$B699,"ERR",DR!BQ699))</f>
        <v/>
      </c>
      <c r="AG697" s="2" t="str">
        <f>IF(COUNT($A697)=0,"",IF(AF697="3E","3E",IF(AF697="","I",LOOKUP(AF697/AH$2,{0,0.4,0.45,0.5,0.55,0.6,0.65,0.7,0.75,0.8,1},{"F","D","C","C+","B-","B","B+","A-","A","A+"}))))</f>
        <v/>
      </c>
      <c r="AH697" s="99" t="str">
        <f>IF(COUNT($A697)=0,"",IF(AF697="","--",IF(AF697="3E","3E",LOOKUP(AF697/AH$2,{0,0.4,0.45,0.5,0.55,0.6,0.65,0.7,0.75,0.8,1},{0,2,2.25,2.5,2.75,3,3.25,3.5,3.75,4}))))</f>
        <v/>
      </c>
      <c r="AI697" s="5" t="str">
        <f>IF(COUNT($A697)=0,"",IF($A697&lt;&gt;DR!$B699,"ERR",DR!BY699))</f>
        <v/>
      </c>
      <c r="AJ697" s="2" t="str">
        <f>IF(COUNT($A697)=0,"",IF(AI697="3E","3E",IF(AI697="","I",LOOKUP(AI697/AK$2,{0,0.4,0.45,0.5,0.55,0.6,0.65,0.7,0.75,0.8,1},{"F","D","C","C+","B-","B","B+","A-","A","A+"}))))</f>
        <v/>
      </c>
      <c r="AK697" s="103" t="str">
        <f>IF(COUNT($A697)=0,"",IF(AI697="","--",IF(AI697="3E","3E",LOOKUP(AI697/AK$2,{0,0.4,0.45,0.5,0.55,0.6,0.65,0.7,0.75,0.8,1},{0,2,2.25,2.5,2.75,3,3.25,3.5,3.75,4}))))</f>
        <v/>
      </c>
      <c r="AL697" s="94" t="str">
        <f>IFERROR(IF(COUNT($A697)=0,"",IF(COUNT(W697)=0,"--",IF(COUNTIF(B697:AK697,"3E")&gt;0,"3E",SUM(IF(D697&gt;=2,D697*$D$3),IF(G697&gt;=2,G697*$G$3),IF(J697&gt;=2,J697*$J$3),IF(M697&gt;=2,M697*$M$3),IF(P697&gt;=2,P697*$P$3),IF(S697&gt;=2,S697*$S$3),IF(V697&gt;=2,V697*$V$3),IF(Y697&gt;=2,Y697*$Y$3),IF(AB697&gt;=2,AB697*$AB$3),IF(AE697&gt;=2,AE697*$AE$3),IF(AH697&gt;=2,AH697*$AH$3),IF(AK697&gt;=2,AK697*$AK$3))))),"")</f>
        <v/>
      </c>
      <c r="AM697" s="4" t="str">
        <f>IF(COUNT($A697)=0,"",IF(COUNT(W697)=0,"--",IF(COUNTIF(B697:Y697,"3E")&gt;0,"3E",TRUNC(SUM(IF(N(D697)&gt;=2,D$3*D697,0),IF(N(G697)&gt;=2,G$3*G697,0),IF(N(J697)&gt;=2,J$3*J697,0),IF(N(M697)&gt;=2,M$3*M697,0),IF(N(P697)&gt;=2,P$3*P697,0),IF(N(S697)&gt;=2,S$3*S697,0),IF(N(AB697)&gt;=2,AB$3*AB697,0),IF(N(AE697)&gt;=2,AE$3*AE697,0),IF(N(AH697)&gt;=2,AH$3*AH697,0),IF(N(V697)&gt;=2,V$3*V697,0),IF(N(Y697)&gt;=2,Y$3*Y697,0))/TCP,3))))</f>
        <v/>
      </c>
      <c r="AN697" s="2" t="str">
        <f>IFERROR(IF(COUNT($A697)=0,"",IF(COUNT(W697)=0,"--",IF(COUNTIF(B697:AK697,"3E")&gt;0,"3E",SUM(IF(D697&gt;=2,$D$3),IF(G697&gt;=2,$G$3),IF(J697&gt;=2,$J$3),IF(M697&gt;=2,$M$3),IF(P697&gt;=2,$P$3),IF(S697&gt;=2,$S$3),IF(V697&gt;=2,$V$3),IF(Y697&gt;=2,$Y$3),IF(AB697&gt;=2,$AB$3),IF(AE697&gt;=2,$AE$3),IF(AH697&gt;=2,$AH$3),IF(AK697&gt;=2,$AK$3))))),"")</f>
        <v/>
      </c>
      <c r="AO697" s="2" t="str">
        <f>IF(AM697="3E","3E",IF(COUNT($A697)=0,"",IF(COUNT(AK697)=0,"I",LOOKUP(AM697,{0,2,2.25,2.5,2.75,3,3.25,3.5,3.75,4},{"F","D","C","C+","B-","B","B+","A-","A","A+"}))))</f>
        <v/>
      </c>
      <c r="AP697" s="2" t="str">
        <f>IF(AM697="3E","3E",IF(OR(COUNT($A697)=0,COUNT(W697)=0),"",IF(AND(Y697&gt;=2,AM697&gt;=2,AN697&gt;=28),"PASS","FAIL")))</f>
        <v/>
      </c>
      <c r="AQ697" s="2" t="str">
        <f>IF(COUNT($A697)=0,"",IF(AP697="3E","3E",IF(AP697="PASS",CONCATENATE(IF(N(D697)&lt;2,"411F,",""),IF(N(G697)&lt;2,"412F,",""),IF(N(J697)&lt;2,"413F,",""),IF(N(M697)&lt;2,"421F,",""),IF(N(P697)&lt;2,"422F,",""),IF(N(S697)&lt;2,"423F,",""),IF(N(AB697)&lt;2,"431F,",""),IF(N(AE697)&lt;2,"432F,",""),IF(N(AH697)&lt;2,"433F,","")),"")))</f>
        <v/>
      </c>
      <c r="AR697" s="6" t="str">
        <f t="shared" si="11"/>
        <v/>
      </c>
    </row>
    <row r="698" spans="1:44" ht="18.95" customHeight="1" x14ac:dyDescent="0.25">
      <c r="A698" s="93" t="str">
        <f>IF(DR!$B700="","",DR!$B700)</f>
        <v/>
      </c>
      <c r="B698" s="5" t="str">
        <f>IF(COUNT($A698)=0,"",IF($A698&lt;&gt;DR!$B700,"ERR",DR!J700))</f>
        <v/>
      </c>
      <c r="C698" s="2" t="str">
        <f>IF(COUNT($A698)=0,"",IF(B698="3E","3E",IF(B698="","I",LOOKUP(B698/D$2,{0,0.4,0.45,0.5,0.55,0.6,0.65,0.7,0.75,0.8,1},{"F","D","C","C+","B-","B","B+","A-","A","A+"}))))</f>
        <v/>
      </c>
      <c r="D698" s="99" t="str">
        <f>IF(COUNT($A698)=0,"",IF(B698="","--",IF(B698="3E","3E",LOOKUP(B698/D$2,{0,0.4,0.45,0.5,0.55,0.6,0.65,0.7,0.75,0.8,1},{0,2,2.25,2.5,2.75,3,3.25,3.5,3.75,4}))))</f>
        <v/>
      </c>
      <c r="E698" s="5" t="str">
        <f>IF(COUNT($A698)=0,"",IF($A698&lt;&gt;DR!$B700,"ERR",DR!R700))</f>
        <v/>
      </c>
      <c r="F698" s="2" t="str">
        <f>IF(COUNT($A698)=0,"",IF(E698="3E","3E",IF(E698="","I",LOOKUP(E698/G$2,{0,0.4,0.45,0.5,0.55,0.6,0.65,0.7,0.75,0.8,1},{"F","D","C","C+","B-","B","B+","A-","A","A+"}))))</f>
        <v/>
      </c>
      <c r="G698" s="99" t="str">
        <f>IF(COUNT($A698)=0,"",IF(E698="","--",IF(E698="3E","3E",LOOKUP(E698/G$2,{0,0.4,0.45,0.5,0.55,0.6,0.65,0.7,0.75,0.8,1},{0,2,2.25,2.5,2.75,3,3.25,3.5,3.75,4}))))</f>
        <v/>
      </c>
      <c r="H698" s="5" t="str">
        <f>IF(COUNT($A698)=0,"",IF($A698&lt;&gt;DR!$B700,"ERR",DR!Z700))</f>
        <v/>
      </c>
      <c r="I698" s="2" t="str">
        <f>IF(COUNT($A698)=0,"",IF(H698="3E","3E",IF(H698="","I",LOOKUP(H698/J$2,{0,0.4,0.45,0.5,0.55,0.6,0.65,0.7,0.75,0.8,1},{"F","D","C","C+","B-","B","B+","A-","A","A+"}))))</f>
        <v/>
      </c>
      <c r="J698" s="99" t="str">
        <f>IF(COUNT($A698)=0,"",IF(H698="","--",IF(H698="3E","3E",LOOKUP(H698/J$2,{0,0.4,0.45,0.5,0.55,0.6,0.65,0.7,0.75,0.8,1},{0,2,2.25,2.5,2.75,3,3.25,3.5,3.75,4}))))</f>
        <v/>
      </c>
      <c r="K698" s="5" t="str">
        <f>IF(COUNT($A698)=0,"",IF($A698&lt;&gt;DR!$B700,"ERR",DR!AH700))</f>
        <v/>
      </c>
      <c r="L698" s="2" t="str">
        <f>IF(COUNT($A698)=0,"",IF(K698="3E","3E",IF(K698="","I",LOOKUP(K698/M$2,{0,0.4,0.45,0.5,0.55,0.6,0.65,0.7,0.75,0.8,1},{"F","D","C","C+","B-","B","B+","A-","A","A+"}))))</f>
        <v/>
      </c>
      <c r="M698" s="99" t="str">
        <f>IF(COUNT($A698)=0,"",IF(K698="","--",IF(K698="3E","3E",LOOKUP(K698/M$2,{0,0.4,0.45,0.5,0.55,0.6,0.65,0.7,0.75,0.8,1},{0,2,2.25,2.5,2.75,3,3.25,3.5,3.75,4}))))</f>
        <v/>
      </c>
      <c r="N698" s="5" t="str">
        <f>IF(COUNT($A698)=0,"",IF($A698&lt;&gt;DR!$B700,"ERR",DR!AP700))</f>
        <v/>
      </c>
      <c r="O698" s="2" t="str">
        <f>IF(COUNT($A698)=0,"",IF(N698="3E","3E",IF(N698="","I",LOOKUP(N698/P$2,{0,0.4,0.45,0.5,0.55,0.6,0.65,0.7,0.75,0.8,1},{"F","D","C","C+","B-","B","B+","A-","A","A+"}))))</f>
        <v/>
      </c>
      <c r="P698" s="99" t="str">
        <f>IF(COUNT($A698)=0,"",IF(N698="","--",IF(N698="3E","3E",LOOKUP(N698/P$2,{0,0.4,0.45,0.5,0.55,0.6,0.65,0.7,0.75,0.8,1},{0,2,2.25,2.5,2.75,3,3.25,3.5,3.75,4}))))</f>
        <v/>
      </c>
      <c r="Q698" s="5" t="str">
        <f>IF(COUNT($A698)=0,"",IF($A698&lt;&gt;DR!$B700,"ERR",DR!AX700))</f>
        <v/>
      </c>
      <c r="R698" s="2" t="str">
        <f>IF(COUNT($A698)=0,"",IF(Q698="3E","3E",IF(Q698="","I",LOOKUP(Q698/S$2,{0,0.4,0.45,0.5,0.55,0.6,0.65,0.7,0.75,0.8,1},{"F","D","C","C+","B-","B","B+","A-","A","A+"}))))</f>
        <v/>
      </c>
      <c r="S698" s="99" t="str">
        <f>IF(COUNT($A698)=0,"",IF(Q698="","--",IF(Q698="3E","3E",LOOKUP(Q698/S$2,{0,0.4,0.45,0.5,0.55,0.6,0.65,0.7,0.75,0.8,1},{0,2,2.25,2.5,2.75,3,3.25,3.5,3.75,4}))))</f>
        <v/>
      </c>
      <c r="T698" s="5" t="str">
        <f>IF(OR(COUNT($A698)=0,DR!BZ700=""),"",IF($A698&lt;&gt;DR!$B700,"ERR",DR!BZ700))</f>
        <v/>
      </c>
      <c r="U698" s="2" t="str">
        <f>IF(COUNT($A698)=0,"",IF(T698="3E","3E",IF(T698="","I",LOOKUP(T698/V$2,{0,0.4,0.45,0.5,0.55,0.6,0.65,0.7,0.75,0.8,1},{"F","D","C","C+","B-","B","B+","A-","A","A+"}))))</f>
        <v/>
      </c>
      <c r="V698" s="99" t="str">
        <f>IF(COUNT($A698)=0,"",IF(T698="","--",IF(T698="3E","3E",LOOKUP(T698/V$2,{0,0.4,0.45,0.5,0.55,0.6,0.65,0.7,0.75,0.8,1},{0,2,2.25,2.5,2.75,3,3.25,3.5,3.75,4}))))</f>
        <v/>
      </c>
      <c r="W698" s="5" t="str">
        <f>IF(COUNT($A698)=0,"",IF($A698&lt;&gt;DR!$B700,"ERR",IF(DR!$A700="IM",DR!CL700,DR!CK700)))</f>
        <v/>
      </c>
      <c r="X698" s="2" t="str">
        <f>IF(COUNT($A698)=0,"",IF(W698="3E","3E",IF(W698="","I",LOOKUP(W698/Y$2,{0,0.4,0.45,0.5,0.55,0.6,0.65,0.7,0.75,0.8,1},{"F","D","C","C+","B-","B","B+","A-","A","A+"}))))</f>
        <v/>
      </c>
      <c r="Y698" s="99" t="str">
        <f>IF(COUNT($A698)=0,"",IF(W698="","--",IF(W698="3E","3E",LOOKUP(W698/Y$2,{0,0.4,0.45,0.5,0.55,0.6,0.65,0.7,0.75,0.8,1},{0,2,2.25,2.5,2.75,3,3.25,3.5,3.75,4}))))</f>
        <v/>
      </c>
      <c r="Z698" s="5" t="str">
        <f>IF(COUNT($A698)=0,"",IF($A698&lt;&gt;DR!$B700,"ERR",DR!BF700))</f>
        <v/>
      </c>
      <c r="AA698" s="2" t="str">
        <f>IF(COUNT($A698)=0,"",IF(Z698="3E","3E",IF(Z698="","I",LOOKUP(Z698/AB$2,{0,0.4,0.45,0.5,0.55,0.6,0.65,0.7,0.75,0.8,1},{"F","D","C","C+","B-","B","B+","A-","A","A+"}))))</f>
        <v/>
      </c>
      <c r="AB698" s="99" t="str">
        <f>IF(COUNT($A698)=0,"",IF(Z698="","--",IF(Z698="3E","3E",LOOKUP(Z698/AB$2,{0,0.4,0.45,0.5,0.55,0.6,0.65,0.7,0.75,0.8,1},{0,2,2.25,2.5,2.75,3,3.25,3.5,3.75,4}))))</f>
        <v/>
      </c>
      <c r="AC698" s="5" t="str">
        <f>IF(COUNT($A698)=0,"",IF($A698&lt;&gt;DR!$B700,"ERR",DR!BG700))</f>
        <v/>
      </c>
      <c r="AD698" s="2" t="str">
        <f>IF(COUNT($A698)=0,"",IF(AC698="3E","3E",IF(AC698="","I",LOOKUP(AC698/AE$2,{0,0.4,0.45,0.5,0.55,0.6,0.65,0.7,0.75,0.8,1},{"F","D","C","C+","B-","B","B+","A-","A","A+"}))))</f>
        <v/>
      </c>
      <c r="AE698" s="99" t="str">
        <f>IF(COUNT($A698)=0,"",IF(AC698="","--",IF(AC698="3E","3E",LOOKUP(AC698/AE$2,{0,0.4,0.45,0.5,0.55,0.6,0.65,0.7,0.75,0.8,1},{0,2,2.25,2.5,2.75,3,3.25,3.5,3.75,4}))))</f>
        <v/>
      </c>
      <c r="AF698" s="5" t="str">
        <f>IF(COUNT($A698)=0,"",IF($A698&lt;&gt;DR!$B700,"ERR",DR!BQ700))</f>
        <v/>
      </c>
      <c r="AG698" s="2" t="str">
        <f>IF(COUNT($A698)=0,"",IF(AF698="3E","3E",IF(AF698="","I",LOOKUP(AF698/AH$2,{0,0.4,0.45,0.5,0.55,0.6,0.65,0.7,0.75,0.8,1},{"F","D","C","C+","B-","B","B+","A-","A","A+"}))))</f>
        <v/>
      </c>
      <c r="AH698" s="99" t="str">
        <f>IF(COUNT($A698)=0,"",IF(AF698="","--",IF(AF698="3E","3E",LOOKUP(AF698/AH$2,{0,0.4,0.45,0.5,0.55,0.6,0.65,0.7,0.75,0.8,1},{0,2,2.25,2.5,2.75,3,3.25,3.5,3.75,4}))))</f>
        <v/>
      </c>
      <c r="AI698" s="5" t="str">
        <f>IF(COUNT($A698)=0,"",IF($A698&lt;&gt;DR!$B700,"ERR",DR!BY700))</f>
        <v/>
      </c>
      <c r="AJ698" s="2" t="str">
        <f>IF(COUNT($A698)=0,"",IF(AI698="3E","3E",IF(AI698="","I",LOOKUP(AI698/AK$2,{0,0.4,0.45,0.5,0.55,0.6,0.65,0.7,0.75,0.8,1},{"F","D","C","C+","B-","B","B+","A-","A","A+"}))))</f>
        <v/>
      </c>
      <c r="AK698" s="103" t="str">
        <f>IF(COUNT($A698)=0,"",IF(AI698="","--",IF(AI698="3E","3E",LOOKUP(AI698/AK$2,{0,0.4,0.45,0.5,0.55,0.6,0.65,0.7,0.75,0.8,1},{0,2,2.25,2.5,2.75,3,3.25,3.5,3.75,4}))))</f>
        <v/>
      </c>
      <c r="AL698" s="94" t="str">
        <f>IFERROR(IF(COUNT($A698)=0,"",IF(COUNT(W698)=0,"--",IF(COUNTIF(B698:AK698,"3E")&gt;0,"3E",SUM(IF(D698&gt;=2,D698*$D$3),IF(G698&gt;=2,G698*$G$3),IF(J698&gt;=2,J698*$J$3),IF(M698&gt;=2,M698*$M$3),IF(P698&gt;=2,P698*$P$3),IF(S698&gt;=2,S698*$S$3),IF(V698&gt;=2,V698*$V$3),IF(Y698&gt;=2,Y698*$Y$3),IF(AB698&gt;=2,AB698*$AB$3),IF(AE698&gt;=2,AE698*$AE$3),IF(AH698&gt;=2,AH698*$AH$3),IF(AK698&gt;=2,AK698*$AK$3))))),"")</f>
        <v/>
      </c>
      <c r="AM698" s="4" t="str">
        <f>IF(COUNT($A698)=0,"",IF(COUNT(W698)=0,"--",IF(COUNTIF(B698:Y698,"3E")&gt;0,"3E",TRUNC(SUM(IF(N(D698)&gt;=2,D$3*D698,0),IF(N(G698)&gt;=2,G$3*G698,0),IF(N(J698)&gt;=2,J$3*J698,0),IF(N(M698)&gt;=2,M$3*M698,0),IF(N(P698)&gt;=2,P$3*P698,0),IF(N(S698)&gt;=2,S$3*S698,0),IF(N(AB698)&gt;=2,AB$3*AB698,0),IF(N(AE698)&gt;=2,AE$3*AE698,0),IF(N(AH698)&gt;=2,AH$3*AH698,0),IF(N(V698)&gt;=2,V$3*V698,0),IF(N(Y698)&gt;=2,Y$3*Y698,0))/TCP,3))))</f>
        <v/>
      </c>
      <c r="AN698" s="2" t="str">
        <f>IFERROR(IF(COUNT($A698)=0,"",IF(COUNT(W698)=0,"--",IF(COUNTIF(B698:AK698,"3E")&gt;0,"3E",SUM(IF(D698&gt;=2,$D$3),IF(G698&gt;=2,$G$3),IF(J698&gt;=2,$J$3),IF(M698&gt;=2,$M$3),IF(P698&gt;=2,$P$3),IF(S698&gt;=2,$S$3),IF(V698&gt;=2,$V$3),IF(Y698&gt;=2,$Y$3),IF(AB698&gt;=2,$AB$3),IF(AE698&gt;=2,$AE$3),IF(AH698&gt;=2,$AH$3),IF(AK698&gt;=2,$AK$3))))),"")</f>
        <v/>
      </c>
      <c r="AO698" s="2" t="str">
        <f>IF(AM698="3E","3E",IF(COUNT($A698)=0,"",IF(COUNT(AK698)=0,"I",LOOKUP(AM698,{0,2,2.25,2.5,2.75,3,3.25,3.5,3.75,4},{"F","D","C","C+","B-","B","B+","A-","A","A+"}))))</f>
        <v/>
      </c>
      <c r="AP698" s="2" t="str">
        <f>IF(AM698="3E","3E",IF(OR(COUNT($A698)=0,COUNT(W698)=0),"",IF(AND(Y698&gt;=2,AM698&gt;=2,AN698&gt;=28),"PASS","FAIL")))</f>
        <v/>
      </c>
      <c r="AQ698" s="2" t="str">
        <f>IF(COUNT($A698)=0,"",IF(AP698="3E","3E",IF(AP698="PASS",CONCATENATE(IF(N(D698)&lt;2,"411F,",""),IF(N(G698)&lt;2,"412F,",""),IF(N(J698)&lt;2,"413F,",""),IF(N(M698)&lt;2,"421F,",""),IF(N(P698)&lt;2,"422F,",""),IF(N(S698)&lt;2,"423F,",""),IF(N(AB698)&lt;2,"431F,",""),IF(N(AE698)&lt;2,"432F,",""),IF(N(AH698)&lt;2,"433F,","")),"")))</f>
        <v/>
      </c>
      <c r="AR698" s="6" t="str">
        <f t="shared" si="11"/>
        <v/>
      </c>
    </row>
    <row r="699" spans="1:44" ht="18.95" customHeight="1" x14ac:dyDescent="0.25">
      <c r="A699" s="93" t="str">
        <f>IF(DR!$B701="","",DR!$B701)</f>
        <v/>
      </c>
      <c r="B699" s="5" t="str">
        <f>IF(COUNT($A699)=0,"",IF($A699&lt;&gt;DR!$B701,"ERR",DR!J701))</f>
        <v/>
      </c>
      <c r="C699" s="2" t="str">
        <f>IF(COUNT($A699)=0,"",IF(B699="3E","3E",IF(B699="","I",LOOKUP(B699/D$2,{0,0.4,0.45,0.5,0.55,0.6,0.65,0.7,0.75,0.8,1},{"F","D","C","C+","B-","B","B+","A-","A","A+"}))))</f>
        <v/>
      </c>
      <c r="D699" s="99" t="str">
        <f>IF(COUNT($A699)=0,"",IF(B699="","--",IF(B699="3E","3E",LOOKUP(B699/D$2,{0,0.4,0.45,0.5,0.55,0.6,0.65,0.7,0.75,0.8,1},{0,2,2.25,2.5,2.75,3,3.25,3.5,3.75,4}))))</f>
        <v/>
      </c>
      <c r="E699" s="5" t="str">
        <f>IF(COUNT($A699)=0,"",IF($A699&lt;&gt;DR!$B701,"ERR",DR!R701))</f>
        <v/>
      </c>
      <c r="F699" s="2" t="str">
        <f>IF(COUNT($A699)=0,"",IF(E699="3E","3E",IF(E699="","I",LOOKUP(E699/G$2,{0,0.4,0.45,0.5,0.55,0.6,0.65,0.7,0.75,0.8,1},{"F","D","C","C+","B-","B","B+","A-","A","A+"}))))</f>
        <v/>
      </c>
      <c r="G699" s="99" t="str">
        <f>IF(COUNT($A699)=0,"",IF(E699="","--",IF(E699="3E","3E",LOOKUP(E699/G$2,{0,0.4,0.45,0.5,0.55,0.6,0.65,0.7,0.75,0.8,1},{0,2,2.25,2.5,2.75,3,3.25,3.5,3.75,4}))))</f>
        <v/>
      </c>
      <c r="H699" s="5" t="str">
        <f>IF(COUNT($A699)=0,"",IF($A699&lt;&gt;DR!$B701,"ERR",DR!Z701))</f>
        <v/>
      </c>
      <c r="I699" s="2" t="str">
        <f>IF(COUNT($A699)=0,"",IF(H699="3E","3E",IF(H699="","I",LOOKUP(H699/J$2,{0,0.4,0.45,0.5,0.55,0.6,0.65,0.7,0.75,0.8,1},{"F","D","C","C+","B-","B","B+","A-","A","A+"}))))</f>
        <v/>
      </c>
      <c r="J699" s="99" t="str">
        <f>IF(COUNT($A699)=0,"",IF(H699="","--",IF(H699="3E","3E",LOOKUP(H699/J$2,{0,0.4,0.45,0.5,0.55,0.6,0.65,0.7,0.75,0.8,1},{0,2,2.25,2.5,2.75,3,3.25,3.5,3.75,4}))))</f>
        <v/>
      </c>
      <c r="K699" s="5" t="str">
        <f>IF(COUNT($A699)=0,"",IF($A699&lt;&gt;DR!$B701,"ERR",DR!AH701))</f>
        <v/>
      </c>
      <c r="L699" s="2" t="str">
        <f>IF(COUNT($A699)=0,"",IF(K699="3E","3E",IF(K699="","I",LOOKUP(K699/M$2,{0,0.4,0.45,0.5,0.55,0.6,0.65,0.7,0.75,0.8,1},{"F","D","C","C+","B-","B","B+","A-","A","A+"}))))</f>
        <v/>
      </c>
      <c r="M699" s="99" t="str">
        <f>IF(COUNT($A699)=0,"",IF(K699="","--",IF(K699="3E","3E",LOOKUP(K699/M$2,{0,0.4,0.45,0.5,0.55,0.6,0.65,0.7,0.75,0.8,1},{0,2,2.25,2.5,2.75,3,3.25,3.5,3.75,4}))))</f>
        <v/>
      </c>
      <c r="N699" s="5" t="str">
        <f>IF(COUNT($A699)=0,"",IF($A699&lt;&gt;DR!$B701,"ERR",DR!AP701))</f>
        <v/>
      </c>
      <c r="O699" s="2" t="str">
        <f>IF(COUNT($A699)=0,"",IF(N699="3E","3E",IF(N699="","I",LOOKUP(N699/P$2,{0,0.4,0.45,0.5,0.55,0.6,0.65,0.7,0.75,0.8,1},{"F","D","C","C+","B-","B","B+","A-","A","A+"}))))</f>
        <v/>
      </c>
      <c r="P699" s="99" t="str">
        <f>IF(COUNT($A699)=0,"",IF(N699="","--",IF(N699="3E","3E",LOOKUP(N699/P$2,{0,0.4,0.45,0.5,0.55,0.6,0.65,0.7,0.75,0.8,1},{0,2,2.25,2.5,2.75,3,3.25,3.5,3.75,4}))))</f>
        <v/>
      </c>
      <c r="Q699" s="5" t="str">
        <f>IF(COUNT($A699)=0,"",IF($A699&lt;&gt;DR!$B701,"ERR",DR!AX701))</f>
        <v/>
      </c>
      <c r="R699" s="2" t="str">
        <f>IF(COUNT($A699)=0,"",IF(Q699="3E","3E",IF(Q699="","I",LOOKUP(Q699/S$2,{0,0.4,0.45,0.5,0.55,0.6,0.65,0.7,0.75,0.8,1},{"F","D","C","C+","B-","B","B+","A-","A","A+"}))))</f>
        <v/>
      </c>
      <c r="S699" s="99" t="str">
        <f>IF(COUNT($A699)=0,"",IF(Q699="","--",IF(Q699="3E","3E",LOOKUP(Q699/S$2,{0,0.4,0.45,0.5,0.55,0.6,0.65,0.7,0.75,0.8,1},{0,2,2.25,2.5,2.75,3,3.25,3.5,3.75,4}))))</f>
        <v/>
      </c>
      <c r="T699" s="5" t="str">
        <f>IF(OR(COUNT($A699)=0,DR!BZ701=""),"",IF($A699&lt;&gt;DR!$B701,"ERR",DR!BZ701))</f>
        <v/>
      </c>
      <c r="U699" s="2" t="str">
        <f>IF(COUNT($A699)=0,"",IF(T699="3E","3E",IF(T699="","I",LOOKUP(T699/V$2,{0,0.4,0.45,0.5,0.55,0.6,0.65,0.7,0.75,0.8,1},{"F","D","C","C+","B-","B","B+","A-","A","A+"}))))</f>
        <v/>
      </c>
      <c r="V699" s="99" t="str">
        <f>IF(COUNT($A699)=0,"",IF(T699="","--",IF(T699="3E","3E",LOOKUP(T699/V$2,{0,0.4,0.45,0.5,0.55,0.6,0.65,0.7,0.75,0.8,1},{0,2,2.25,2.5,2.75,3,3.25,3.5,3.75,4}))))</f>
        <v/>
      </c>
      <c r="W699" s="5" t="str">
        <f>IF(COUNT($A699)=0,"",IF($A699&lt;&gt;DR!$B701,"ERR",IF(DR!$A701="IM",DR!CL701,DR!CK701)))</f>
        <v/>
      </c>
      <c r="X699" s="2" t="str">
        <f>IF(COUNT($A699)=0,"",IF(W699="3E","3E",IF(W699="","I",LOOKUP(W699/Y$2,{0,0.4,0.45,0.5,0.55,0.6,0.65,0.7,0.75,0.8,1},{"F","D","C","C+","B-","B","B+","A-","A","A+"}))))</f>
        <v/>
      </c>
      <c r="Y699" s="99" t="str">
        <f>IF(COUNT($A699)=0,"",IF(W699="","--",IF(W699="3E","3E",LOOKUP(W699/Y$2,{0,0.4,0.45,0.5,0.55,0.6,0.65,0.7,0.75,0.8,1},{0,2,2.25,2.5,2.75,3,3.25,3.5,3.75,4}))))</f>
        <v/>
      </c>
      <c r="Z699" s="5" t="str">
        <f>IF(COUNT($A699)=0,"",IF($A699&lt;&gt;DR!$B701,"ERR",DR!BF701))</f>
        <v/>
      </c>
      <c r="AA699" s="2" t="str">
        <f>IF(COUNT($A699)=0,"",IF(Z699="3E","3E",IF(Z699="","I",LOOKUP(Z699/AB$2,{0,0.4,0.45,0.5,0.55,0.6,0.65,0.7,0.75,0.8,1},{"F","D","C","C+","B-","B","B+","A-","A","A+"}))))</f>
        <v/>
      </c>
      <c r="AB699" s="99" t="str">
        <f>IF(COUNT($A699)=0,"",IF(Z699="","--",IF(Z699="3E","3E",LOOKUP(Z699/AB$2,{0,0.4,0.45,0.5,0.55,0.6,0.65,0.7,0.75,0.8,1},{0,2,2.25,2.5,2.75,3,3.25,3.5,3.75,4}))))</f>
        <v/>
      </c>
      <c r="AC699" s="5" t="str">
        <f>IF(COUNT($A699)=0,"",IF($A699&lt;&gt;DR!$B701,"ERR",DR!BG701))</f>
        <v/>
      </c>
      <c r="AD699" s="2" t="str">
        <f>IF(COUNT($A699)=0,"",IF(AC699="3E","3E",IF(AC699="","I",LOOKUP(AC699/AE$2,{0,0.4,0.45,0.5,0.55,0.6,0.65,0.7,0.75,0.8,1},{"F","D","C","C+","B-","B","B+","A-","A","A+"}))))</f>
        <v/>
      </c>
      <c r="AE699" s="99" t="str">
        <f>IF(COUNT($A699)=0,"",IF(AC699="","--",IF(AC699="3E","3E",LOOKUP(AC699/AE$2,{0,0.4,0.45,0.5,0.55,0.6,0.65,0.7,0.75,0.8,1},{0,2,2.25,2.5,2.75,3,3.25,3.5,3.75,4}))))</f>
        <v/>
      </c>
      <c r="AF699" s="5" t="str">
        <f>IF(COUNT($A699)=0,"",IF($A699&lt;&gt;DR!$B701,"ERR",DR!BQ701))</f>
        <v/>
      </c>
      <c r="AG699" s="2" t="str">
        <f>IF(COUNT($A699)=0,"",IF(AF699="3E","3E",IF(AF699="","I",LOOKUP(AF699/AH$2,{0,0.4,0.45,0.5,0.55,0.6,0.65,0.7,0.75,0.8,1},{"F","D","C","C+","B-","B","B+","A-","A","A+"}))))</f>
        <v/>
      </c>
      <c r="AH699" s="99" t="str">
        <f>IF(COUNT($A699)=0,"",IF(AF699="","--",IF(AF699="3E","3E",LOOKUP(AF699/AH$2,{0,0.4,0.45,0.5,0.55,0.6,0.65,0.7,0.75,0.8,1},{0,2,2.25,2.5,2.75,3,3.25,3.5,3.75,4}))))</f>
        <v/>
      </c>
      <c r="AI699" s="5" t="str">
        <f>IF(COUNT($A699)=0,"",IF($A699&lt;&gt;DR!$B701,"ERR",DR!BY701))</f>
        <v/>
      </c>
      <c r="AJ699" s="2" t="str">
        <f>IF(COUNT($A699)=0,"",IF(AI699="3E","3E",IF(AI699="","I",LOOKUP(AI699/AK$2,{0,0.4,0.45,0.5,0.55,0.6,0.65,0.7,0.75,0.8,1},{"F","D","C","C+","B-","B","B+","A-","A","A+"}))))</f>
        <v/>
      </c>
      <c r="AK699" s="103" t="str">
        <f>IF(COUNT($A699)=0,"",IF(AI699="","--",IF(AI699="3E","3E",LOOKUP(AI699/AK$2,{0,0.4,0.45,0.5,0.55,0.6,0.65,0.7,0.75,0.8,1},{0,2,2.25,2.5,2.75,3,3.25,3.5,3.75,4}))))</f>
        <v/>
      </c>
      <c r="AL699" s="94" t="str">
        <f>IFERROR(IF(COUNT($A699)=0,"",IF(COUNT(W699)=0,"--",IF(COUNTIF(B699:AK699,"3E")&gt;0,"3E",SUM(IF(D699&gt;=2,D699*$D$3),IF(G699&gt;=2,G699*$G$3),IF(J699&gt;=2,J699*$J$3),IF(M699&gt;=2,M699*$M$3),IF(P699&gt;=2,P699*$P$3),IF(S699&gt;=2,S699*$S$3),IF(V699&gt;=2,V699*$V$3),IF(Y699&gt;=2,Y699*$Y$3),IF(AB699&gt;=2,AB699*$AB$3),IF(AE699&gt;=2,AE699*$AE$3),IF(AH699&gt;=2,AH699*$AH$3),IF(AK699&gt;=2,AK699*$AK$3))))),"")</f>
        <v/>
      </c>
      <c r="AM699" s="4" t="str">
        <f>IF(COUNT($A699)=0,"",IF(COUNT(W699)=0,"--",IF(COUNTIF(B699:Y699,"3E")&gt;0,"3E",TRUNC(SUM(IF(N(D699)&gt;=2,D$3*D699,0),IF(N(G699)&gt;=2,G$3*G699,0),IF(N(J699)&gt;=2,J$3*J699,0),IF(N(M699)&gt;=2,M$3*M699,0),IF(N(P699)&gt;=2,P$3*P699,0),IF(N(S699)&gt;=2,S$3*S699,0),IF(N(AB699)&gt;=2,AB$3*AB699,0),IF(N(AE699)&gt;=2,AE$3*AE699,0),IF(N(AH699)&gt;=2,AH$3*AH699,0),IF(N(V699)&gt;=2,V$3*V699,0),IF(N(Y699)&gt;=2,Y$3*Y699,0))/TCP,3))))</f>
        <v/>
      </c>
      <c r="AN699" s="2" t="str">
        <f>IFERROR(IF(COUNT($A699)=0,"",IF(COUNT(W699)=0,"--",IF(COUNTIF(B699:AK699,"3E")&gt;0,"3E",SUM(IF(D699&gt;=2,$D$3),IF(G699&gt;=2,$G$3),IF(J699&gt;=2,$J$3),IF(M699&gt;=2,$M$3),IF(P699&gt;=2,$P$3),IF(S699&gt;=2,$S$3),IF(V699&gt;=2,$V$3),IF(Y699&gt;=2,$Y$3),IF(AB699&gt;=2,$AB$3),IF(AE699&gt;=2,$AE$3),IF(AH699&gt;=2,$AH$3),IF(AK699&gt;=2,$AK$3))))),"")</f>
        <v/>
      </c>
      <c r="AO699" s="2" t="str">
        <f>IF(AM699="3E","3E",IF(COUNT($A699)=0,"",IF(COUNT(AK699)=0,"I",LOOKUP(AM699,{0,2,2.25,2.5,2.75,3,3.25,3.5,3.75,4},{"F","D","C","C+","B-","B","B+","A-","A","A+"}))))</f>
        <v/>
      </c>
      <c r="AP699" s="2" t="str">
        <f>IF(AM699="3E","3E",IF(OR(COUNT($A699)=0,COUNT(W699)=0),"",IF(AND(Y699&gt;=2,AM699&gt;=2,AN699&gt;=28),"PASS","FAIL")))</f>
        <v/>
      </c>
      <c r="AQ699" s="2" t="str">
        <f>IF(COUNT($A699)=0,"",IF(AP699="3E","3E",IF(AP699="PASS",CONCATENATE(IF(N(D699)&lt;2,"411F,",""),IF(N(G699)&lt;2,"412F,",""),IF(N(J699)&lt;2,"413F,",""),IF(N(M699)&lt;2,"421F,",""),IF(N(P699)&lt;2,"422F,",""),IF(N(S699)&lt;2,"423F,",""),IF(N(AB699)&lt;2,"431F,",""),IF(N(AE699)&lt;2,"432F,",""),IF(N(AH699)&lt;2,"433F,","")),"")))</f>
        <v/>
      </c>
      <c r="AR699" s="6" t="str">
        <f t="shared" si="11"/>
        <v/>
      </c>
    </row>
    <row r="700" spans="1:44" ht="18.95" customHeight="1" x14ac:dyDescent="0.25">
      <c r="A700" s="93" t="str">
        <f>IF(DR!$B702="","",DR!$B702)</f>
        <v/>
      </c>
      <c r="B700" s="5" t="str">
        <f>IF(COUNT($A700)=0,"",IF($A700&lt;&gt;DR!$B702,"ERR",DR!J702))</f>
        <v/>
      </c>
      <c r="C700" s="2" t="str">
        <f>IF(COUNT($A700)=0,"",IF(B700="3E","3E",IF(B700="","I",LOOKUP(B700/D$2,{0,0.4,0.45,0.5,0.55,0.6,0.65,0.7,0.75,0.8,1},{"F","D","C","C+","B-","B","B+","A-","A","A+"}))))</f>
        <v/>
      </c>
      <c r="D700" s="99" t="str">
        <f>IF(COUNT($A700)=0,"",IF(B700="","--",IF(B700="3E","3E",LOOKUP(B700/D$2,{0,0.4,0.45,0.5,0.55,0.6,0.65,0.7,0.75,0.8,1},{0,2,2.25,2.5,2.75,3,3.25,3.5,3.75,4}))))</f>
        <v/>
      </c>
      <c r="E700" s="5" t="str">
        <f>IF(COUNT($A700)=0,"",IF($A700&lt;&gt;DR!$B702,"ERR",DR!R702))</f>
        <v/>
      </c>
      <c r="F700" s="2" t="str">
        <f>IF(COUNT($A700)=0,"",IF(E700="3E","3E",IF(E700="","I",LOOKUP(E700/G$2,{0,0.4,0.45,0.5,0.55,0.6,0.65,0.7,0.75,0.8,1},{"F","D","C","C+","B-","B","B+","A-","A","A+"}))))</f>
        <v/>
      </c>
      <c r="G700" s="99" t="str">
        <f>IF(COUNT($A700)=0,"",IF(E700="","--",IF(E700="3E","3E",LOOKUP(E700/G$2,{0,0.4,0.45,0.5,0.55,0.6,0.65,0.7,0.75,0.8,1},{0,2,2.25,2.5,2.75,3,3.25,3.5,3.75,4}))))</f>
        <v/>
      </c>
      <c r="H700" s="5" t="str">
        <f>IF(COUNT($A700)=0,"",IF($A700&lt;&gt;DR!$B702,"ERR",DR!Z702))</f>
        <v/>
      </c>
      <c r="I700" s="2" t="str">
        <f>IF(COUNT($A700)=0,"",IF(H700="3E","3E",IF(H700="","I",LOOKUP(H700/J$2,{0,0.4,0.45,0.5,0.55,0.6,0.65,0.7,0.75,0.8,1},{"F","D","C","C+","B-","B","B+","A-","A","A+"}))))</f>
        <v/>
      </c>
      <c r="J700" s="99" t="str">
        <f>IF(COUNT($A700)=0,"",IF(H700="","--",IF(H700="3E","3E",LOOKUP(H700/J$2,{0,0.4,0.45,0.5,0.55,0.6,0.65,0.7,0.75,0.8,1},{0,2,2.25,2.5,2.75,3,3.25,3.5,3.75,4}))))</f>
        <v/>
      </c>
      <c r="K700" s="5" t="str">
        <f>IF(COUNT($A700)=0,"",IF($A700&lt;&gt;DR!$B702,"ERR",DR!AH702))</f>
        <v/>
      </c>
      <c r="L700" s="2" t="str">
        <f>IF(COUNT($A700)=0,"",IF(K700="3E","3E",IF(K700="","I",LOOKUP(K700/M$2,{0,0.4,0.45,0.5,0.55,0.6,0.65,0.7,0.75,0.8,1},{"F","D","C","C+","B-","B","B+","A-","A","A+"}))))</f>
        <v/>
      </c>
      <c r="M700" s="99" t="str">
        <f>IF(COUNT($A700)=0,"",IF(K700="","--",IF(K700="3E","3E",LOOKUP(K700/M$2,{0,0.4,0.45,0.5,0.55,0.6,0.65,0.7,0.75,0.8,1},{0,2,2.25,2.5,2.75,3,3.25,3.5,3.75,4}))))</f>
        <v/>
      </c>
      <c r="N700" s="5" t="str">
        <f>IF(COUNT($A700)=0,"",IF($A700&lt;&gt;DR!$B702,"ERR",DR!AP702))</f>
        <v/>
      </c>
      <c r="O700" s="2" t="str">
        <f>IF(COUNT($A700)=0,"",IF(N700="3E","3E",IF(N700="","I",LOOKUP(N700/P$2,{0,0.4,0.45,0.5,0.55,0.6,0.65,0.7,0.75,0.8,1},{"F","D","C","C+","B-","B","B+","A-","A","A+"}))))</f>
        <v/>
      </c>
      <c r="P700" s="99" t="str">
        <f>IF(COUNT($A700)=0,"",IF(N700="","--",IF(N700="3E","3E",LOOKUP(N700/P$2,{0,0.4,0.45,0.5,0.55,0.6,0.65,0.7,0.75,0.8,1},{0,2,2.25,2.5,2.75,3,3.25,3.5,3.75,4}))))</f>
        <v/>
      </c>
      <c r="Q700" s="5" t="str">
        <f>IF(COUNT($A700)=0,"",IF($A700&lt;&gt;DR!$B702,"ERR",DR!AX702))</f>
        <v/>
      </c>
      <c r="R700" s="2" t="str">
        <f>IF(COUNT($A700)=0,"",IF(Q700="3E","3E",IF(Q700="","I",LOOKUP(Q700/S$2,{0,0.4,0.45,0.5,0.55,0.6,0.65,0.7,0.75,0.8,1},{"F","D","C","C+","B-","B","B+","A-","A","A+"}))))</f>
        <v/>
      </c>
      <c r="S700" s="99" t="str">
        <f>IF(COUNT($A700)=0,"",IF(Q700="","--",IF(Q700="3E","3E",LOOKUP(Q700/S$2,{0,0.4,0.45,0.5,0.55,0.6,0.65,0.7,0.75,0.8,1},{0,2,2.25,2.5,2.75,3,3.25,3.5,3.75,4}))))</f>
        <v/>
      </c>
      <c r="T700" s="5" t="str">
        <f>IF(OR(COUNT($A700)=0,DR!BZ702=""),"",IF($A700&lt;&gt;DR!$B702,"ERR",DR!BZ702))</f>
        <v/>
      </c>
      <c r="U700" s="2" t="str">
        <f>IF(COUNT($A700)=0,"",IF(T700="3E","3E",IF(T700="","I",LOOKUP(T700/V$2,{0,0.4,0.45,0.5,0.55,0.6,0.65,0.7,0.75,0.8,1},{"F","D","C","C+","B-","B","B+","A-","A","A+"}))))</f>
        <v/>
      </c>
      <c r="V700" s="99" t="str">
        <f>IF(COUNT($A700)=0,"",IF(T700="","--",IF(T700="3E","3E",LOOKUP(T700/V$2,{0,0.4,0.45,0.5,0.55,0.6,0.65,0.7,0.75,0.8,1},{0,2,2.25,2.5,2.75,3,3.25,3.5,3.75,4}))))</f>
        <v/>
      </c>
      <c r="W700" s="5" t="str">
        <f>IF(COUNT($A700)=0,"",IF($A700&lt;&gt;DR!$B702,"ERR",IF(DR!$A702="IM",DR!CL702,DR!CK702)))</f>
        <v/>
      </c>
      <c r="X700" s="2" t="str">
        <f>IF(COUNT($A700)=0,"",IF(W700="3E","3E",IF(W700="","I",LOOKUP(W700/Y$2,{0,0.4,0.45,0.5,0.55,0.6,0.65,0.7,0.75,0.8,1},{"F","D","C","C+","B-","B","B+","A-","A","A+"}))))</f>
        <v/>
      </c>
      <c r="Y700" s="99" t="str">
        <f>IF(COUNT($A700)=0,"",IF(W700="","--",IF(W700="3E","3E",LOOKUP(W700/Y$2,{0,0.4,0.45,0.5,0.55,0.6,0.65,0.7,0.75,0.8,1},{0,2,2.25,2.5,2.75,3,3.25,3.5,3.75,4}))))</f>
        <v/>
      </c>
      <c r="Z700" s="5" t="str">
        <f>IF(COUNT($A700)=0,"",IF($A700&lt;&gt;DR!$B702,"ERR",DR!BF702))</f>
        <v/>
      </c>
      <c r="AA700" s="2" t="str">
        <f>IF(COUNT($A700)=0,"",IF(Z700="3E","3E",IF(Z700="","I",LOOKUP(Z700/AB$2,{0,0.4,0.45,0.5,0.55,0.6,0.65,0.7,0.75,0.8,1},{"F","D","C","C+","B-","B","B+","A-","A","A+"}))))</f>
        <v/>
      </c>
      <c r="AB700" s="99" t="str">
        <f>IF(COUNT($A700)=0,"",IF(Z700="","--",IF(Z700="3E","3E",LOOKUP(Z700/AB$2,{0,0.4,0.45,0.5,0.55,0.6,0.65,0.7,0.75,0.8,1},{0,2,2.25,2.5,2.75,3,3.25,3.5,3.75,4}))))</f>
        <v/>
      </c>
      <c r="AC700" s="5" t="str">
        <f>IF(COUNT($A700)=0,"",IF($A700&lt;&gt;DR!$B702,"ERR",DR!BG702))</f>
        <v/>
      </c>
      <c r="AD700" s="2" t="str">
        <f>IF(COUNT($A700)=0,"",IF(AC700="3E","3E",IF(AC700="","I",LOOKUP(AC700/AE$2,{0,0.4,0.45,0.5,0.55,0.6,0.65,0.7,0.75,0.8,1},{"F","D","C","C+","B-","B","B+","A-","A","A+"}))))</f>
        <v/>
      </c>
      <c r="AE700" s="99" t="str">
        <f>IF(COUNT($A700)=0,"",IF(AC700="","--",IF(AC700="3E","3E",LOOKUP(AC700/AE$2,{0,0.4,0.45,0.5,0.55,0.6,0.65,0.7,0.75,0.8,1},{0,2,2.25,2.5,2.75,3,3.25,3.5,3.75,4}))))</f>
        <v/>
      </c>
      <c r="AF700" s="5" t="str">
        <f>IF(COUNT($A700)=0,"",IF($A700&lt;&gt;DR!$B702,"ERR",DR!BQ702))</f>
        <v/>
      </c>
      <c r="AG700" s="2" t="str">
        <f>IF(COUNT($A700)=0,"",IF(AF700="3E","3E",IF(AF700="","I",LOOKUP(AF700/AH$2,{0,0.4,0.45,0.5,0.55,0.6,0.65,0.7,0.75,0.8,1},{"F","D","C","C+","B-","B","B+","A-","A","A+"}))))</f>
        <v/>
      </c>
      <c r="AH700" s="99" t="str">
        <f>IF(COUNT($A700)=0,"",IF(AF700="","--",IF(AF700="3E","3E",LOOKUP(AF700/AH$2,{0,0.4,0.45,0.5,0.55,0.6,0.65,0.7,0.75,0.8,1},{0,2,2.25,2.5,2.75,3,3.25,3.5,3.75,4}))))</f>
        <v/>
      </c>
      <c r="AI700" s="5" t="str">
        <f>IF(COUNT($A700)=0,"",IF($A700&lt;&gt;DR!$B702,"ERR",DR!BY702))</f>
        <v/>
      </c>
      <c r="AJ700" s="2" t="str">
        <f>IF(COUNT($A700)=0,"",IF(AI700="3E","3E",IF(AI700="","I",LOOKUP(AI700/AK$2,{0,0.4,0.45,0.5,0.55,0.6,0.65,0.7,0.75,0.8,1},{"F","D","C","C+","B-","B","B+","A-","A","A+"}))))</f>
        <v/>
      </c>
      <c r="AK700" s="103" t="str">
        <f>IF(COUNT($A700)=0,"",IF(AI700="","--",IF(AI700="3E","3E",LOOKUP(AI700/AK$2,{0,0.4,0.45,0.5,0.55,0.6,0.65,0.7,0.75,0.8,1},{0,2,2.25,2.5,2.75,3,3.25,3.5,3.75,4}))))</f>
        <v/>
      </c>
      <c r="AL700" s="94" t="str">
        <f>IFERROR(IF(COUNT($A700)=0,"",IF(COUNT(W700)=0,"--",IF(COUNTIF(B700:AK700,"3E")&gt;0,"3E",SUM(IF(D700&gt;=2,D700*$D$3),IF(G700&gt;=2,G700*$G$3),IF(J700&gt;=2,J700*$J$3),IF(M700&gt;=2,M700*$M$3),IF(P700&gt;=2,P700*$P$3),IF(S700&gt;=2,S700*$S$3),IF(V700&gt;=2,V700*$V$3),IF(Y700&gt;=2,Y700*$Y$3),IF(AB700&gt;=2,AB700*$AB$3),IF(AE700&gt;=2,AE700*$AE$3),IF(AH700&gt;=2,AH700*$AH$3),IF(AK700&gt;=2,AK700*$AK$3))))),"")</f>
        <v/>
      </c>
      <c r="AM700" s="4" t="str">
        <f>IF(COUNT($A700)=0,"",IF(COUNT(W700)=0,"--",IF(COUNTIF(B700:Y700,"3E")&gt;0,"3E",TRUNC(SUM(IF(N(D700)&gt;=2,D$3*D700,0),IF(N(G700)&gt;=2,G$3*G700,0),IF(N(J700)&gt;=2,J$3*J700,0),IF(N(M700)&gt;=2,M$3*M700,0),IF(N(P700)&gt;=2,P$3*P700,0),IF(N(S700)&gt;=2,S$3*S700,0),IF(N(AB700)&gt;=2,AB$3*AB700,0),IF(N(AE700)&gt;=2,AE$3*AE700,0),IF(N(AH700)&gt;=2,AH$3*AH700,0),IF(N(V700)&gt;=2,V$3*V700,0),IF(N(Y700)&gt;=2,Y$3*Y700,0))/TCP,3))))</f>
        <v/>
      </c>
      <c r="AN700" s="2" t="str">
        <f>IFERROR(IF(COUNT($A700)=0,"",IF(COUNT(W700)=0,"--",IF(COUNTIF(B700:AK700,"3E")&gt;0,"3E",SUM(IF(D700&gt;=2,$D$3),IF(G700&gt;=2,$G$3),IF(J700&gt;=2,$J$3),IF(M700&gt;=2,$M$3),IF(P700&gt;=2,$P$3),IF(S700&gt;=2,$S$3),IF(V700&gt;=2,$V$3),IF(Y700&gt;=2,$Y$3),IF(AB700&gt;=2,$AB$3),IF(AE700&gt;=2,$AE$3),IF(AH700&gt;=2,$AH$3),IF(AK700&gt;=2,$AK$3))))),"")</f>
        <v/>
      </c>
      <c r="AO700" s="2" t="str">
        <f>IF(AM700="3E","3E",IF(COUNT($A700)=0,"",IF(COUNT(AK700)=0,"I",LOOKUP(AM700,{0,2,2.25,2.5,2.75,3,3.25,3.5,3.75,4},{"F","D","C","C+","B-","B","B+","A-","A","A+"}))))</f>
        <v/>
      </c>
      <c r="AP700" s="2" t="str">
        <f>IF(AM700="3E","3E",IF(OR(COUNT($A700)=0,COUNT(W700)=0),"",IF(AND(Y700&gt;=2,AM700&gt;=2,AN700&gt;=28),"PASS","FAIL")))</f>
        <v/>
      </c>
      <c r="AQ700" s="2" t="str">
        <f>IF(COUNT($A700)=0,"",IF(AP700="3E","3E",IF(AP700="PASS",CONCATENATE(IF(N(D700)&lt;2,"411F,",""),IF(N(G700)&lt;2,"412F,",""),IF(N(J700)&lt;2,"413F,",""),IF(N(M700)&lt;2,"421F,",""),IF(N(P700)&lt;2,"422F,",""),IF(N(S700)&lt;2,"423F,",""),IF(N(AB700)&lt;2,"431F,",""),IF(N(AE700)&lt;2,"432F,",""),IF(N(AH700)&lt;2,"433F,","")),"")))</f>
        <v/>
      </c>
      <c r="AR700" s="6" t="str">
        <f t="shared" si="11"/>
        <v/>
      </c>
    </row>
    <row r="701" spans="1:44" ht="18.95" customHeight="1" x14ac:dyDescent="0.25">
      <c r="A701" s="93" t="str">
        <f>IF(DR!$B703="","",DR!$B703)</f>
        <v/>
      </c>
      <c r="B701" s="5" t="str">
        <f>IF(COUNT($A701)=0,"",IF($A701&lt;&gt;DR!$B703,"ERR",DR!J703))</f>
        <v/>
      </c>
      <c r="C701" s="2" t="str">
        <f>IF(COUNT($A701)=0,"",IF(B701="3E","3E",IF(B701="","I",LOOKUP(B701/D$2,{0,0.4,0.45,0.5,0.55,0.6,0.65,0.7,0.75,0.8,1},{"F","D","C","C+","B-","B","B+","A-","A","A+"}))))</f>
        <v/>
      </c>
      <c r="D701" s="99" t="str">
        <f>IF(COUNT($A701)=0,"",IF(B701="","--",IF(B701="3E","3E",LOOKUP(B701/D$2,{0,0.4,0.45,0.5,0.55,0.6,0.65,0.7,0.75,0.8,1},{0,2,2.25,2.5,2.75,3,3.25,3.5,3.75,4}))))</f>
        <v/>
      </c>
      <c r="E701" s="5" t="str">
        <f>IF(COUNT($A701)=0,"",IF($A701&lt;&gt;DR!$B703,"ERR",DR!R703))</f>
        <v/>
      </c>
      <c r="F701" s="2" t="str">
        <f>IF(COUNT($A701)=0,"",IF(E701="3E","3E",IF(E701="","I",LOOKUP(E701/G$2,{0,0.4,0.45,0.5,0.55,0.6,0.65,0.7,0.75,0.8,1},{"F","D","C","C+","B-","B","B+","A-","A","A+"}))))</f>
        <v/>
      </c>
      <c r="G701" s="99" t="str">
        <f>IF(COUNT($A701)=0,"",IF(E701="","--",IF(E701="3E","3E",LOOKUP(E701/G$2,{0,0.4,0.45,0.5,0.55,0.6,0.65,0.7,0.75,0.8,1},{0,2,2.25,2.5,2.75,3,3.25,3.5,3.75,4}))))</f>
        <v/>
      </c>
      <c r="H701" s="5" t="str">
        <f>IF(COUNT($A701)=0,"",IF($A701&lt;&gt;DR!$B703,"ERR",DR!Z703))</f>
        <v/>
      </c>
      <c r="I701" s="2" t="str">
        <f>IF(COUNT($A701)=0,"",IF(H701="3E","3E",IF(H701="","I",LOOKUP(H701/J$2,{0,0.4,0.45,0.5,0.55,0.6,0.65,0.7,0.75,0.8,1},{"F","D","C","C+","B-","B","B+","A-","A","A+"}))))</f>
        <v/>
      </c>
      <c r="J701" s="99" t="str">
        <f>IF(COUNT($A701)=0,"",IF(H701="","--",IF(H701="3E","3E",LOOKUP(H701/J$2,{0,0.4,0.45,0.5,0.55,0.6,0.65,0.7,0.75,0.8,1},{0,2,2.25,2.5,2.75,3,3.25,3.5,3.75,4}))))</f>
        <v/>
      </c>
      <c r="K701" s="5" t="str">
        <f>IF(COUNT($A701)=0,"",IF($A701&lt;&gt;DR!$B703,"ERR",DR!AH703))</f>
        <v/>
      </c>
      <c r="L701" s="2" t="str">
        <f>IF(COUNT($A701)=0,"",IF(K701="3E","3E",IF(K701="","I",LOOKUP(K701/M$2,{0,0.4,0.45,0.5,0.55,0.6,0.65,0.7,0.75,0.8,1},{"F","D","C","C+","B-","B","B+","A-","A","A+"}))))</f>
        <v/>
      </c>
      <c r="M701" s="99" t="str">
        <f>IF(COUNT($A701)=0,"",IF(K701="","--",IF(K701="3E","3E",LOOKUP(K701/M$2,{0,0.4,0.45,0.5,0.55,0.6,0.65,0.7,0.75,0.8,1},{0,2,2.25,2.5,2.75,3,3.25,3.5,3.75,4}))))</f>
        <v/>
      </c>
      <c r="N701" s="5" t="str">
        <f>IF(COUNT($A701)=0,"",IF($A701&lt;&gt;DR!$B703,"ERR",DR!AP703))</f>
        <v/>
      </c>
      <c r="O701" s="2" t="str">
        <f>IF(COUNT($A701)=0,"",IF(N701="3E","3E",IF(N701="","I",LOOKUP(N701/P$2,{0,0.4,0.45,0.5,0.55,0.6,0.65,0.7,0.75,0.8,1},{"F","D","C","C+","B-","B","B+","A-","A","A+"}))))</f>
        <v/>
      </c>
      <c r="P701" s="99" t="str">
        <f>IF(COUNT($A701)=0,"",IF(N701="","--",IF(N701="3E","3E",LOOKUP(N701/P$2,{0,0.4,0.45,0.5,0.55,0.6,0.65,0.7,0.75,0.8,1},{0,2,2.25,2.5,2.75,3,3.25,3.5,3.75,4}))))</f>
        <v/>
      </c>
      <c r="Q701" s="5" t="str">
        <f>IF(COUNT($A701)=0,"",IF($A701&lt;&gt;DR!$B703,"ERR",DR!AX703))</f>
        <v/>
      </c>
      <c r="R701" s="2" t="str">
        <f>IF(COUNT($A701)=0,"",IF(Q701="3E","3E",IF(Q701="","I",LOOKUP(Q701/S$2,{0,0.4,0.45,0.5,0.55,0.6,0.65,0.7,0.75,0.8,1},{"F","D","C","C+","B-","B","B+","A-","A","A+"}))))</f>
        <v/>
      </c>
      <c r="S701" s="99" t="str">
        <f>IF(COUNT($A701)=0,"",IF(Q701="","--",IF(Q701="3E","3E",LOOKUP(Q701/S$2,{0,0.4,0.45,0.5,0.55,0.6,0.65,0.7,0.75,0.8,1},{0,2,2.25,2.5,2.75,3,3.25,3.5,3.75,4}))))</f>
        <v/>
      </c>
      <c r="T701" s="5" t="str">
        <f>IF(OR(COUNT($A701)=0,DR!BZ703=""),"",IF($A701&lt;&gt;DR!$B703,"ERR",DR!BZ703))</f>
        <v/>
      </c>
      <c r="U701" s="2" t="str">
        <f>IF(COUNT($A701)=0,"",IF(T701="3E","3E",IF(T701="","I",LOOKUP(T701/V$2,{0,0.4,0.45,0.5,0.55,0.6,0.65,0.7,0.75,0.8,1},{"F","D","C","C+","B-","B","B+","A-","A","A+"}))))</f>
        <v/>
      </c>
      <c r="V701" s="99" t="str">
        <f>IF(COUNT($A701)=0,"",IF(T701="","--",IF(T701="3E","3E",LOOKUP(T701/V$2,{0,0.4,0.45,0.5,0.55,0.6,0.65,0.7,0.75,0.8,1},{0,2,2.25,2.5,2.75,3,3.25,3.5,3.75,4}))))</f>
        <v/>
      </c>
      <c r="W701" s="5" t="str">
        <f>IF(COUNT($A701)=0,"",IF($A701&lt;&gt;DR!$B703,"ERR",IF(DR!$A703="IM",DR!CL703,DR!CK703)))</f>
        <v/>
      </c>
      <c r="X701" s="2" t="str">
        <f>IF(COUNT($A701)=0,"",IF(W701="3E","3E",IF(W701="","I",LOOKUP(W701/Y$2,{0,0.4,0.45,0.5,0.55,0.6,0.65,0.7,0.75,0.8,1},{"F","D","C","C+","B-","B","B+","A-","A","A+"}))))</f>
        <v/>
      </c>
      <c r="Y701" s="99" t="str">
        <f>IF(COUNT($A701)=0,"",IF(W701="","--",IF(W701="3E","3E",LOOKUP(W701/Y$2,{0,0.4,0.45,0.5,0.55,0.6,0.65,0.7,0.75,0.8,1},{0,2,2.25,2.5,2.75,3,3.25,3.5,3.75,4}))))</f>
        <v/>
      </c>
      <c r="Z701" s="5" t="str">
        <f>IF(COUNT($A701)=0,"",IF($A701&lt;&gt;DR!$B703,"ERR",DR!BF703))</f>
        <v/>
      </c>
      <c r="AA701" s="2" t="str">
        <f>IF(COUNT($A701)=0,"",IF(Z701="3E","3E",IF(Z701="","I",LOOKUP(Z701/AB$2,{0,0.4,0.45,0.5,0.55,0.6,0.65,0.7,0.75,0.8,1},{"F","D","C","C+","B-","B","B+","A-","A","A+"}))))</f>
        <v/>
      </c>
      <c r="AB701" s="99" t="str">
        <f>IF(COUNT($A701)=0,"",IF(Z701="","--",IF(Z701="3E","3E",LOOKUP(Z701/AB$2,{0,0.4,0.45,0.5,0.55,0.6,0.65,0.7,0.75,0.8,1},{0,2,2.25,2.5,2.75,3,3.25,3.5,3.75,4}))))</f>
        <v/>
      </c>
      <c r="AC701" s="5" t="str">
        <f>IF(COUNT($A701)=0,"",IF($A701&lt;&gt;DR!$B703,"ERR",DR!BG703))</f>
        <v/>
      </c>
      <c r="AD701" s="2" t="str">
        <f>IF(COUNT($A701)=0,"",IF(AC701="3E","3E",IF(AC701="","I",LOOKUP(AC701/AE$2,{0,0.4,0.45,0.5,0.55,0.6,0.65,0.7,0.75,0.8,1},{"F","D","C","C+","B-","B","B+","A-","A","A+"}))))</f>
        <v/>
      </c>
      <c r="AE701" s="99" t="str">
        <f>IF(COUNT($A701)=0,"",IF(AC701="","--",IF(AC701="3E","3E",LOOKUP(AC701/AE$2,{0,0.4,0.45,0.5,0.55,0.6,0.65,0.7,0.75,0.8,1},{0,2,2.25,2.5,2.75,3,3.25,3.5,3.75,4}))))</f>
        <v/>
      </c>
      <c r="AF701" s="5" t="str">
        <f>IF(COUNT($A701)=0,"",IF($A701&lt;&gt;DR!$B703,"ERR",DR!BQ703))</f>
        <v/>
      </c>
      <c r="AG701" s="2" t="str">
        <f>IF(COUNT($A701)=0,"",IF(AF701="3E","3E",IF(AF701="","I",LOOKUP(AF701/AH$2,{0,0.4,0.45,0.5,0.55,0.6,0.65,0.7,0.75,0.8,1},{"F","D","C","C+","B-","B","B+","A-","A","A+"}))))</f>
        <v/>
      </c>
      <c r="AH701" s="99" t="str">
        <f>IF(COUNT($A701)=0,"",IF(AF701="","--",IF(AF701="3E","3E",LOOKUP(AF701/AH$2,{0,0.4,0.45,0.5,0.55,0.6,0.65,0.7,0.75,0.8,1},{0,2,2.25,2.5,2.75,3,3.25,3.5,3.75,4}))))</f>
        <v/>
      </c>
      <c r="AI701" s="5" t="str">
        <f>IF(COUNT($A701)=0,"",IF($A701&lt;&gt;DR!$B703,"ERR",DR!BY703))</f>
        <v/>
      </c>
      <c r="AJ701" s="2" t="str">
        <f>IF(COUNT($A701)=0,"",IF(AI701="3E","3E",IF(AI701="","I",LOOKUP(AI701/AK$2,{0,0.4,0.45,0.5,0.55,0.6,0.65,0.7,0.75,0.8,1},{"F","D","C","C+","B-","B","B+","A-","A","A+"}))))</f>
        <v/>
      </c>
      <c r="AK701" s="103" t="str">
        <f>IF(COUNT($A701)=0,"",IF(AI701="","--",IF(AI701="3E","3E",LOOKUP(AI701/AK$2,{0,0.4,0.45,0.5,0.55,0.6,0.65,0.7,0.75,0.8,1},{0,2,2.25,2.5,2.75,3,3.25,3.5,3.75,4}))))</f>
        <v/>
      </c>
      <c r="AL701" s="94" t="str">
        <f>IFERROR(IF(COUNT($A701)=0,"",IF(COUNT(W701)=0,"--",IF(COUNTIF(B701:AK701,"3E")&gt;0,"3E",SUM(IF(D701&gt;=2,D701*$D$3),IF(G701&gt;=2,G701*$G$3),IF(J701&gt;=2,J701*$J$3),IF(M701&gt;=2,M701*$M$3),IF(P701&gt;=2,P701*$P$3),IF(S701&gt;=2,S701*$S$3),IF(V701&gt;=2,V701*$V$3),IF(Y701&gt;=2,Y701*$Y$3),IF(AB701&gt;=2,AB701*$AB$3),IF(AE701&gt;=2,AE701*$AE$3),IF(AH701&gt;=2,AH701*$AH$3),IF(AK701&gt;=2,AK701*$AK$3))))),"")</f>
        <v/>
      </c>
      <c r="AM701" s="4" t="str">
        <f>IF(COUNT($A701)=0,"",IF(COUNT(W701)=0,"--",IF(COUNTIF(B701:Y701,"3E")&gt;0,"3E",TRUNC(SUM(IF(N(D701)&gt;=2,D$3*D701,0),IF(N(G701)&gt;=2,G$3*G701,0),IF(N(J701)&gt;=2,J$3*J701,0),IF(N(M701)&gt;=2,M$3*M701,0),IF(N(P701)&gt;=2,P$3*P701,0),IF(N(S701)&gt;=2,S$3*S701,0),IF(N(AB701)&gt;=2,AB$3*AB701,0),IF(N(AE701)&gt;=2,AE$3*AE701,0),IF(N(AH701)&gt;=2,AH$3*AH701,0),IF(N(V701)&gt;=2,V$3*V701,0),IF(N(Y701)&gt;=2,Y$3*Y701,0))/TCP,3))))</f>
        <v/>
      </c>
      <c r="AN701" s="2" t="str">
        <f>IFERROR(IF(COUNT($A701)=0,"",IF(COUNT(W701)=0,"--",IF(COUNTIF(B701:AK701,"3E")&gt;0,"3E",SUM(IF(D701&gt;=2,$D$3),IF(G701&gt;=2,$G$3),IF(J701&gt;=2,$J$3),IF(M701&gt;=2,$M$3),IF(P701&gt;=2,$P$3),IF(S701&gt;=2,$S$3),IF(V701&gt;=2,$V$3),IF(Y701&gt;=2,$Y$3),IF(AB701&gt;=2,$AB$3),IF(AE701&gt;=2,$AE$3),IF(AH701&gt;=2,$AH$3),IF(AK701&gt;=2,$AK$3))))),"")</f>
        <v/>
      </c>
      <c r="AO701" s="2" t="str">
        <f>IF(AM701="3E","3E",IF(COUNT($A701)=0,"",IF(COUNT(AK701)=0,"I",LOOKUP(AM701,{0,2,2.25,2.5,2.75,3,3.25,3.5,3.75,4},{"F","D","C","C+","B-","B","B+","A-","A","A+"}))))</f>
        <v/>
      </c>
      <c r="AP701" s="2" t="str">
        <f>IF(AM701="3E","3E",IF(OR(COUNT($A701)=0,COUNT(W701)=0),"",IF(AND(Y701&gt;=2,AM701&gt;=2,AN701&gt;=28),"PASS","FAIL")))</f>
        <v/>
      </c>
      <c r="AQ701" s="2" t="str">
        <f>IF(COUNT($A701)=0,"",IF(AP701="3E","3E",IF(AP701="PASS",CONCATENATE(IF(N(D701)&lt;2,"411F,",""),IF(N(G701)&lt;2,"412F,",""),IF(N(J701)&lt;2,"413F,",""),IF(N(M701)&lt;2,"421F,",""),IF(N(P701)&lt;2,"422F,",""),IF(N(S701)&lt;2,"423F,",""),IF(N(AB701)&lt;2,"431F,",""),IF(N(AE701)&lt;2,"432F,",""),IF(N(AH701)&lt;2,"433F,","")),"")))</f>
        <v/>
      </c>
      <c r="AR701" s="6" t="str">
        <f t="shared" si="11"/>
        <v/>
      </c>
    </row>
    <row r="702" spans="1:44" ht="18.95" customHeight="1" x14ac:dyDescent="0.25">
      <c r="A702" s="93" t="str">
        <f>IF(DR!$B704="","",DR!$B704)</f>
        <v/>
      </c>
      <c r="B702" s="5" t="str">
        <f>IF(COUNT($A702)=0,"",IF($A702&lt;&gt;DR!$B704,"ERR",DR!J704))</f>
        <v/>
      </c>
      <c r="C702" s="2" t="str">
        <f>IF(COUNT($A702)=0,"",IF(B702="3E","3E",IF(B702="","I",LOOKUP(B702/D$2,{0,0.4,0.45,0.5,0.55,0.6,0.65,0.7,0.75,0.8,1},{"F","D","C","C+","B-","B","B+","A-","A","A+"}))))</f>
        <v/>
      </c>
      <c r="D702" s="99" t="str">
        <f>IF(COUNT($A702)=0,"",IF(B702="","--",IF(B702="3E","3E",LOOKUP(B702/D$2,{0,0.4,0.45,0.5,0.55,0.6,0.65,0.7,0.75,0.8,1},{0,2,2.25,2.5,2.75,3,3.25,3.5,3.75,4}))))</f>
        <v/>
      </c>
      <c r="E702" s="5" t="str">
        <f>IF(COUNT($A702)=0,"",IF($A702&lt;&gt;DR!$B704,"ERR",DR!R704))</f>
        <v/>
      </c>
      <c r="F702" s="2" t="str">
        <f>IF(COUNT($A702)=0,"",IF(E702="3E","3E",IF(E702="","I",LOOKUP(E702/G$2,{0,0.4,0.45,0.5,0.55,0.6,0.65,0.7,0.75,0.8,1},{"F","D","C","C+","B-","B","B+","A-","A","A+"}))))</f>
        <v/>
      </c>
      <c r="G702" s="99" t="str">
        <f>IF(COUNT($A702)=0,"",IF(E702="","--",IF(E702="3E","3E",LOOKUP(E702/G$2,{0,0.4,0.45,0.5,0.55,0.6,0.65,0.7,0.75,0.8,1},{0,2,2.25,2.5,2.75,3,3.25,3.5,3.75,4}))))</f>
        <v/>
      </c>
      <c r="H702" s="5" t="str">
        <f>IF(COUNT($A702)=0,"",IF($A702&lt;&gt;DR!$B704,"ERR",DR!Z704))</f>
        <v/>
      </c>
      <c r="I702" s="2" t="str">
        <f>IF(COUNT($A702)=0,"",IF(H702="3E","3E",IF(H702="","I",LOOKUP(H702/J$2,{0,0.4,0.45,0.5,0.55,0.6,0.65,0.7,0.75,0.8,1},{"F","D","C","C+","B-","B","B+","A-","A","A+"}))))</f>
        <v/>
      </c>
      <c r="J702" s="99" t="str">
        <f>IF(COUNT($A702)=0,"",IF(H702="","--",IF(H702="3E","3E",LOOKUP(H702/J$2,{0,0.4,0.45,0.5,0.55,0.6,0.65,0.7,0.75,0.8,1},{0,2,2.25,2.5,2.75,3,3.25,3.5,3.75,4}))))</f>
        <v/>
      </c>
      <c r="K702" s="5" t="str">
        <f>IF(COUNT($A702)=0,"",IF($A702&lt;&gt;DR!$B704,"ERR",DR!AH704))</f>
        <v/>
      </c>
      <c r="L702" s="2" t="str">
        <f>IF(COUNT($A702)=0,"",IF(K702="3E","3E",IF(K702="","I",LOOKUP(K702/M$2,{0,0.4,0.45,0.5,0.55,0.6,0.65,0.7,0.75,0.8,1},{"F","D","C","C+","B-","B","B+","A-","A","A+"}))))</f>
        <v/>
      </c>
      <c r="M702" s="99" t="str">
        <f>IF(COUNT($A702)=0,"",IF(K702="","--",IF(K702="3E","3E",LOOKUP(K702/M$2,{0,0.4,0.45,0.5,0.55,0.6,0.65,0.7,0.75,0.8,1},{0,2,2.25,2.5,2.75,3,3.25,3.5,3.75,4}))))</f>
        <v/>
      </c>
      <c r="N702" s="5" t="str">
        <f>IF(COUNT($A702)=0,"",IF($A702&lt;&gt;DR!$B704,"ERR",DR!AP704))</f>
        <v/>
      </c>
      <c r="O702" s="2" t="str">
        <f>IF(COUNT($A702)=0,"",IF(N702="3E","3E",IF(N702="","I",LOOKUP(N702/P$2,{0,0.4,0.45,0.5,0.55,0.6,0.65,0.7,0.75,0.8,1},{"F","D","C","C+","B-","B","B+","A-","A","A+"}))))</f>
        <v/>
      </c>
      <c r="P702" s="99" t="str">
        <f>IF(COUNT($A702)=0,"",IF(N702="","--",IF(N702="3E","3E",LOOKUP(N702/P$2,{0,0.4,0.45,0.5,0.55,0.6,0.65,0.7,0.75,0.8,1},{0,2,2.25,2.5,2.75,3,3.25,3.5,3.75,4}))))</f>
        <v/>
      </c>
      <c r="Q702" s="5" t="str">
        <f>IF(COUNT($A702)=0,"",IF($A702&lt;&gt;DR!$B704,"ERR",DR!AX704))</f>
        <v/>
      </c>
      <c r="R702" s="2" t="str">
        <f>IF(COUNT($A702)=0,"",IF(Q702="3E","3E",IF(Q702="","I",LOOKUP(Q702/S$2,{0,0.4,0.45,0.5,0.55,0.6,0.65,0.7,0.75,0.8,1},{"F","D","C","C+","B-","B","B+","A-","A","A+"}))))</f>
        <v/>
      </c>
      <c r="S702" s="99" t="str">
        <f>IF(COUNT($A702)=0,"",IF(Q702="","--",IF(Q702="3E","3E",LOOKUP(Q702/S$2,{0,0.4,0.45,0.5,0.55,0.6,0.65,0.7,0.75,0.8,1},{0,2,2.25,2.5,2.75,3,3.25,3.5,3.75,4}))))</f>
        <v/>
      </c>
      <c r="T702" s="5" t="str">
        <f>IF(OR(COUNT($A702)=0,DR!BZ704=""),"",IF($A702&lt;&gt;DR!$B704,"ERR",DR!BZ704))</f>
        <v/>
      </c>
      <c r="U702" s="2" t="str">
        <f>IF(COUNT($A702)=0,"",IF(T702="3E","3E",IF(T702="","I",LOOKUP(T702/V$2,{0,0.4,0.45,0.5,0.55,0.6,0.65,0.7,0.75,0.8,1},{"F","D","C","C+","B-","B","B+","A-","A","A+"}))))</f>
        <v/>
      </c>
      <c r="V702" s="99" t="str">
        <f>IF(COUNT($A702)=0,"",IF(T702="","--",IF(T702="3E","3E",LOOKUP(T702/V$2,{0,0.4,0.45,0.5,0.55,0.6,0.65,0.7,0.75,0.8,1},{0,2,2.25,2.5,2.75,3,3.25,3.5,3.75,4}))))</f>
        <v/>
      </c>
      <c r="W702" s="5" t="str">
        <f>IF(COUNT($A702)=0,"",IF($A702&lt;&gt;DR!$B704,"ERR",IF(DR!$A704="IM",DR!CL704,DR!CK704)))</f>
        <v/>
      </c>
      <c r="X702" s="2" t="str">
        <f>IF(COUNT($A702)=0,"",IF(W702="3E","3E",IF(W702="","I",LOOKUP(W702/Y$2,{0,0.4,0.45,0.5,0.55,0.6,0.65,0.7,0.75,0.8,1},{"F","D","C","C+","B-","B","B+","A-","A","A+"}))))</f>
        <v/>
      </c>
      <c r="Y702" s="99" t="str">
        <f>IF(COUNT($A702)=0,"",IF(W702="","--",IF(W702="3E","3E",LOOKUP(W702/Y$2,{0,0.4,0.45,0.5,0.55,0.6,0.65,0.7,0.75,0.8,1},{0,2,2.25,2.5,2.75,3,3.25,3.5,3.75,4}))))</f>
        <v/>
      </c>
      <c r="Z702" s="5" t="str">
        <f>IF(COUNT($A702)=0,"",IF($A702&lt;&gt;DR!$B704,"ERR",DR!BF704))</f>
        <v/>
      </c>
      <c r="AA702" s="2" t="str">
        <f>IF(COUNT($A702)=0,"",IF(Z702="3E","3E",IF(Z702="","I",LOOKUP(Z702/AB$2,{0,0.4,0.45,0.5,0.55,0.6,0.65,0.7,0.75,0.8,1},{"F","D","C","C+","B-","B","B+","A-","A","A+"}))))</f>
        <v/>
      </c>
      <c r="AB702" s="99" t="str">
        <f>IF(COUNT($A702)=0,"",IF(Z702="","--",IF(Z702="3E","3E",LOOKUP(Z702/AB$2,{0,0.4,0.45,0.5,0.55,0.6,0.65,0.7,0.75,0.8,1},{0,2,2.25,2.5,2.75,3,3.25,3.5,3.75,4}))))</f>
        <v/>
      </c>
      <c r="AC702" s="5" t="str">
        <f>IF(COUNT($A702)=0,"",IF($A702&lt;&gt;DR!$B704,"ERR",DR!BG704))</f>
        <v/>
      </c>
      <c r="AD702" s="2" t="str">
        <f>IF(COUNT($A702)=0,"",IF(AC702="3E","3E",IF(AC702="","I",LOOKUP(AC702/AE$2,{0,0.4,0.45,0.5,0.55,0.6,0.65,0.7,0.75,0.8,1},{"F","D","C","C+","B-","B","B+","A-","A","A+"}))))</f>
        <v/>
      </c>
      <c r="AE702" s="99" t="str">
        <f>IF(COUNT($A702)=0,"",IF(AC702="","--",IF(AC702="3E","3E",LOOKUP(AC702/AE$2,{0,0.4,0.45,0.5,0.55,0.6,0.65,0.7,0.75,0.8,1},{0,2,2.25,2.5,2.75,3,3.25,3.5,3.75,4}))))</f>
        <v/>
      </c>
      <c r="AF702" s="5" t="str">
        <f>IF(COUNT($A702)=0,"",IF($A702&lt;&gt;DR!$B704,"ERR",DR!BQ704))</f>
        <v/>
      </c>
      <c r="AG702" s="2" t="str">
        <f>IF(COUNT($A702)=0,"",IF(AF702="3E","3E",IF(AF702="","I",LOOKUP(AF702/AH$2,{0,0.4,0.45,0.5,0.55,0.6,0.65,0.7,0.75,0.8,1},{"F","D","C","C+","B-","B","B+","A-","A","A+"}))))</f>
        <v/>
      </c>
      <c r="AH702" s="99" t="str">
        <f>IF(COUNT($A702)=0,"",IF(AF702="","--",IF(AF702="3E","3E",LOOKUP(AF702/AH$2,{0,0.4,0.45,0.5,0.55,0.6,0.65,0.7,0.75,0.8,1},{0,2,2.25,2.5,2.75,3,3.25,3.5,3.75,4}))))</f>
        <v/>
      </c>
      <c r="AI702" s="5" t="str">
        <f>IF(COUNT($A702)=0,"",IF($A702&lt;&gt;DR!$B704,"ERR",DR!BY704))</f>
        <v/>
      </c>
      <c r="AJ702" s="2" t="str">
        <f>IF(COUNT($A702)=0,"",IF(AI702="3E","3E",IF(AI702="","I",LOOKUP(AI702/AK$2,{0,0.4,0.45,0.5,0.55,0.6,0.65,0.7,0.75,0.8,1},{"F","D","C","C+","B-","B","B+","A-","A","A+"}))))</f>
        <v/>
      </c>
      <c r="AK702" s="103" t="str">
        <f>IF(COUNT($A702)=0,"",IF(AI702="","--",IF(AI702="3E","3E",LOOKUP(AI702/AK$2,{0,0.4,0.45,0.5,0.55,0.6,0.65,0.7,0.75,0.8,1},{0,2,2.25,2.5,2.75,3,3.25,3.5,3.75,4}))))</f>
        <v/>
      </c>
      <c r="AL702" s="94" t="str">
        <f>IFERROR(IF(COUNT($A702)=0,"",IF(COUNT(W702)=0,"--",IF(COUNTIF(B702:AK702,"3E")&gt;0,"3E",SUM(IF(D702&gt;=2,D702*$D$3),IF(G702&gt;=2,G702*$G$3),IF(J702&gt;=2,J702*$J$3),IF(M702&gt;=2,M702*$M$3),IF(P702&gt;=2,P702*$P$3),IF(S702&gt;=2,S702*$S$3),IF(V702&gt;=2,V702*$V$3),IF(Y702&gt;=2,Y702*$Y$3),IF(AB702&gt;=2,AB702*$AB$3),IF(AE702&gt;=2,AE702*$AE$3),IF(AH702&gt;=2,AH702*$AH$3),IF(AK702&gt;=2,AK702*$AK$3))))),"")</f>
        <v/>
      </c>
      <c r="AM702" s="4" t="str">
        <f>IF(COUNT($A702)=0,"",IF(COUNT(W702)=0,"--",IF(COUNTIF(B702:Y702,"3E")&gt;0,"3E",TRUNC(SUM(IF(N(D702)&gt;=2,D$3*D702,0),IF(N(G702)&gt;=2,G$3*G702,0),IF(N(J702)&gt;=2,J$3*J702,0),IF(N(M702)&gt;=2,M$3*M702,0),IF(N(P702)&gt;=2,P$3*P702,0),IF(N(S702)&gt;=2,S$3*S702,0),IF(N(AB702)&gt;=2,AB$3*AB702,0),IF(N(AE702)&gt;=2,AE$3*AE702,0),IF(N(AH702)&gt;=2,AH$3*AH702,0),IF(N(V702)&gt;=2,V$3*V702,0),IF(N(Y702)&gt;=2,Y$3*Y702,0))/TCP,3))))</f>
        <v/>
      </c>
      <c r="AN702" s="2" t="str">
        <f>IFERROR(IF(COUNT($A702)=0,"",IF(COUNT(W702)=0,"--",IF(COUNTIF(B702:AK702,"3E")&gt;0,"3E",SUM(IF(D702&gt;=2,$D$3),IF(G702&gt;=2,$G$3),IF(J702&gt;=2,$J$3),IF(M702&gt;=2,$M$3),IF(P702&gt;=2,$P$3),IF(S702&gt;=2,$S$3),IF(V702&gt;=2,$V$3),IF(Y702&gt;=2,$Y$3),IF(AB702&gt;=2,$AB$3),IF(AE702&gt;=2,$AE$3),IF(AH702&gt;=2,$AH$3),IF(AK702&gt;=2,$AK$3))))),"")</f>
        <v/>
      </c>
      <c r="AO702" s="2" t="str">
        <f>IF(AM702="3E","3E",IF(COUNT($A702)=0,"",IF(COUNT(AK702)=0,"I",LOOKUP(AM702,{0,2,2.25,2.5,2.75,3,3.25,3.5,3.75,4},{"F","D","C","C+","B-","B","B+","A-","A","A+"}))))</f>
        <v/>
      </c>
      <c r="AP702" s="2" t="str">
        <f>IF(AM702="3E","3E",IF(OR(COUNT($A702)=0,COUNT(W702)=0),"",IF(AND(Y702&gt;=2,AM702&gt;=2,AN702&gt;=28),"PASS","FAIL")))</f>
        <v/>
      </c>
      <c r="AQ702" s="2" t="str">
        <f>IF(COUNT($A702)=0,"",IF(AP702="3E","3E",IF(AP702="PASS",CONCATENATE(IF(N(D702)&lt;2,"411F,",""),IF(N(G702)&lt;2,"412F,",""),IF(N(J702)&lt;2,"413F,",""),IF(N(M702)&lt;2,"421F,",""),IF(N(P702)&lt;2,"422F,",""),IF(N(S702)&lt;2,"423F,",""),IF(N(AB702)&lt;2,"431F,",""),IF(N(AE702)&lt;2,"432F,",""),IF(N(AH702)&lt;2,"433F,","")),"")))</f>
        <v/>
      </c>
      <c r="AR702" s="6" t="str">
        <f t="shared" si="11"/>
        <v/>
      </c>
    </row>
    <row r="703" spans="1:44" ht="18.95" customHeight="1" x14ac:dyDescent="0.25">
      <c r="A703" s="93" t="str">
        <f>IF(DR!$B705="","",DR!$B705)</f>
        <v/>
      </c>
      <c r="B703" s="5" t="str">
        <f>IF(COUNT($A703)=0,"",IF($A703&lt;&gt;DR!$B705,"ERR",DR!J705))</f>
        <v/>
      </c>
      <c r="C703" s="2" t="str">
        <f>IF(COUNT($A703)=0,"",IF(B703="3E","3E",IF(B703="","I",LOOKUP(B703/D$2,{0,0.4,0.45,0.5,0.55,0.6,0.65,0.7,0.75,0.8,1},{"F","D","C","C+","B-","B","B+","A-","A","A+"}))))</f>
        <v/>
      </c>
      <c r="D703" s="99" t="str">
        <f>IF(COUNT($A703)=0,"",IF(B703="","--",IF(B703="3E","3E",LOOKUP(B703/D$2,{0,0.4,0.45,0.5,0.55,0.6,0.65,0.7,0.75,0.8,1},{0,2,2.25,2.5,2.75,3,3.25,3.5,3.75,4}))))</f>
        <v/>
      </c>
      <c r="E703" s="5" t="str">
        <f>IF(COUNT($A703)=0,"",IF($A703&lt;&gt;DR!$B705,"ERR",DR!R705))</f>
        <v/>
      </c>
      <c r="F703" s="2" t="str">
        <f>IF(COUNT($A703)=0,"",IF(E703="3E","3E",IF(E703="","I",LOOKUP(E703/G$2,{0,0.4,0.45,0.5,0.55,0.6,0.65,0.7,0.75,0.8,1},{"F","D","C","C+","B-","B","B+","A-","A","A+"}))))</f>
        <v/>
      </c>
      <c r="G703" s="99" t="str">
        <f>IF(COUNT($A703)=0,"",IF(E703="","--",IF(E703="3E","3E",LOOKUP(E703/G$2,{0,0.4,0.45,0.5,0.55,0.6,0.65,0.7,0.75,0.8,1},{0,2,2.25,2.5,2.75,3,3.25,3.5,3.75,4}))))</f>
        <v/>
      </c>
      <c r="H703" s="5" t="str">
        <f>IF(COUNT($A703)=0,"",IF($A703&lt;&gt;DR!$B705,"ERR",DR!Z705))</f>
        <v/>
      </c>
      <c r="I703" s="2" t="str">
        <f>IF(COUNT($A703)=0,"",IF(H703="3E","3E",IF(H703="","I",LOOKUP(H703/J$2,{0,0.4,0.45,0.5,0.55,0.6,0.65,0.7,0.75,0.8,1},{"F","D","C","C+","B-","B","B+","A-","A","A+"}))))</f>
        <v/>
      </c>
      <c r="J703" s="99" t="str">
        <f>IF(COUNT($A703)=0,"",IF(H703="","--",IF(H703="3E","3E",LOOKUP(H703/J$2,{0,0.4,0.45,0.5,0.55,0.6,0.65,0.7,0.75,0.8,1},{0,2,2.25,2.5,2.75,3,3.25,3.5,3.75,4}))))</f>
        <v/>
      </c>
      <c r="K703" s="5" t="str">
        <f>IF(COUNT($A703)=0,"",IF($A703&lt;&gt;DR!$B705,"ERR",DR!AH705))</f>
        <v/>
      </c>
      <c r="L703" s="2" t="str">
        <f>IF(COUNT($A703)=0,"",IF(K703="3E","3E",IF(K703="","I",LOOKUP(K703/M$2,{0,0.4,0.45,0.5,0.55,0.6,0.65,0.7,0.75,0.8,1},{"F","D","C","C+","B-","B","B+","A-","A","A+"}))))</f>
        <v/>
      </c>
      <c r="M703" s="99" t="str">
        <f>IF(COUNT($A703)=0,"",IF(K703="","--",IF(K703="3E","3E",LOOKUP(K703/M$2,{0,0.4,0.45,0.5,0.55,0.6,0.65,0.7,0.75,0.8,1},{0,2,2.25,2.5,2.75,3,3.25,3.5,3.75,4}))))</f>
        <v/>
      </c>
      <c r="N703" s="5" t="str">
        <f>IF(COUNT($A703)=0,"",IF($A703&lt;&gt;DR!$B705,"ERR",DR!AP705))</f>
        <v/>
      </c>
      <c r="O703" s="2" t="str">
        <f>IF(COUNT($A703)=0,"",IF(N703="3E","3E",IF(N703="","I",LOOKUP(N703/P$2,{0,0.4,0.45,0.5,0.55,0.6,0.65,0.7,0.75,0.8,1},{"F","D","C","C+","B-","B","B+","A-","A","A+"}))))</f>
        <v/>
      </c>
      <c r="P703" s="99" t="str">
        <f>IF(COUNT($A703)=0,"",IF(N703="","--",IF(N703="3E","3E",LOOKUP(N703/P$2,{0,0.4,0.45,0.5,0.55,0.6,0.65,0.7,0.75,0.8,1},{0,2,2.25,2.5,2.75,3,3.25,3.5,3.75,4}))))</f>
        <v/>
      </c>
      <c r="Q703" s="5" t="str">
        <f>IF(COUNT($A703)=0,"",IF($A703&lt;&gt;DR!$B705,"ERR",DR!AX705))</f>
        <v/>
      </c>
      <c r="R703" s="2" t="str">
        <f>IF(COUNT($A703)=0,"",IF(Q703="3E","3E",IF(Q703="","I",LOOKUP(Q703/S$2,{0,0.4,0.45,0.5,0.55,0.6,0.65,0.7,0.75,0.8,1},{"F","D","C","C+","B-","B","B+","A-","A","A+"}))))</f>
        <v/>
      </c>
      <c r="S703" s="99" t="str">
        <f>IF(COUNT($A703)=0,"",IF(Q703="","--",IF(Q703="3E","3E",LOOKUP(Q703/S$2,{0,0.4,0.45,0.5,0.55,0.6,0.65,0.7,0.75,0.8,1},{0,2,2.25,2.5,2.75,3,3.25,3.5,3.75,4}))))</f>
        <v/>
      </c>
      <c r="T703" s="5" t="str">
        <f>IF(OR(COUNT($A703)=0,DR!BZ705=""),"",IF($A703&lt;&gt;DR!$B705,"ERR",DR!BZ705))</f>
        <v/>
      </c>
      <c r="U703" s="2" t="str">
        <f>IF(COUNT($A703)=0,"",IF(T703="3E","3E",IF(T703="","I",LOOKUP(T703/V$2,{0,0.4,0.45,0.5,0.55,0.6,0.65,0.7,0.75,0.8,1},{"F","D","C","C+","B-","B","B+","A-","A","A+"}))))</f>
        <v/>
      </c>
      <c r="V703" s="99" t="str">
        <f>IF(COUNT($A703)=0,"",IF(T703="","--",IF(T703="3E","3E",LOOKUP(T703/V$2,{0,0.4,0.45,0.5,0.55,0.6,0.65,0.7,0.75,0.8,1},{0,2,2.25,2.5,2.75,3,3.25,3.5,3.75,4}))))</f>
        <v/>
      </c>
      <c r="W703" s="5" t="str">
        <f>IF(COUNT($A703)=0,"",IF($A703&lt;&gt;DR!$B705,"ERR",IF(DR!$A705="IM",DR!CL705,DR!CK705)))</f>
        <v/>
      </c>
      <c r="X703" s="2" t="str">
        <f>IF(COUNT($A703)=0,"",IF(W703="3E","3E",IF(W703="","I",LOOKUP(W703/Y$2,{0,0.4,0.45,0.5,0.55,0.6,0.65,0.7,0.75,0.8,1},{"F","D","C","C+","B-","B","B+","A-","A","A+"}))))</f>
        <v/>
      </c>
      <c r="Y703" s="99" t="str">
        <f>IF(COUNT($A703)=0,"",IF(W703="","--",IF(W703="3E","3E",LOOKUP(W703/Y$2,{0,0.4,0.45,0.5,0.55,0.6,0.65,0.7,0.75,0.8,1},{0,2,2.25,2.5,2.75,3,3.25,3.5,3.75,4}))))</f>
        <v/>
      </c>
      <c r="Z703" s="5" t="str">
        <f>IF(COUNT($A703)=0,"",IF($A703&lt;&gt;DR!$B705,"ERR",DR!BF705))</f>
        <v/>
      </c>
      <c r="AA703" s="2" t="str">
        <f>IF(COUNT($A703)=0,"",IF(Z703="3E","3E",IF(Z703="","I",LOOKUP(Z703/AB$2,{0,0.4,0.45,0.5,0.55,0.6,0.65,0.7,0.75,0.8,1},{"F","D","C","C+","B-","B","B+","A-","A","A+"}))))</f>
        <v/>
      </c>
      <c r="AB703" s="99" t="str">
        <f>IF(COUNT($A703)=0,"",IF(Z703="","--",IF(Z703="3E","3E",LOOKUP(Z703/AB$2,{0,0.4,0.45,0.5,0.55,0.6,0.65,0.7,0.75,0.8,1},{0,2,2.25,2.5,2.75,3,3.25,3.5,3.75,4}))))</f>
        <v/>
      </c>
      <c r="AC703" s="5" t="str">
        <f>IF(COUNT($A703)=0,"",IF($A703&lt;&gt;DR!$B705,"ERR",DR!BG705))</f>
        <v/>
      </c>
      <c r="AD703" s="2" t="str">
        <f>IF(COUNT($A703)=0,"",IF(AC703="3E","3E",IF(AC703="","I",LOOKUP(AC703/AE$2,{0,0.4,0.45,0.5,0.55,0.6,0.65,0.7,0.75,0.8,1},{"F","D","C","C+","B-","B","B+","A-","A","A+"}))))</f>
        <v/>
      </c>
      <c r="AE703" s="99" t="str">
        <f>IF(COUNT($A703)=0,"",IF(AC703="","--",IF(AC703="3E","3E",LOOKUP(AC703/AE$2,{0,0.4,0.45,0.5,0.55,0.6,0.65,0.7,0.75,0.8,1},{0,2,2.25,2.5,2.75,3,3.25,3.5,3.75,4}))))</f>
        <v/>
      </c>
      <c r="AF703" s="5" t="str">
        <f>IF(COUNT($A703)=0,"",IF($A703&lt;&gt;DR!$B705,"ERR",DR!BQ705))</f>
        <v/>
      </c>
      <c r="AG703" s="2" t="str">
        <f>IF(COUNT($A703)=0,"",IF(AF703="3E","3E",IF(AF703="","I",LOOKUP(AF703/AH$2,{0,0.4,0.45,0.5,0.55,0.6,0.65,0.7,0.75,0.8,1},{"F","D","C","C+","B-","B","B+","A-","A","A+"}))))</f>
        <v/>
      </c>
      <c r="AH703" s="99" t="str">
        <f>IF(COUNT($A703)=0,"",IF(AF703="","--",IF(AF703="3E","3E",LOOKUP(AF703/AH$2,{0,0.4,0.45,0.5,0.55,0.6,0.65,0.7,0.75,0.8,1},{0,2,2.25,2.5,2.75,3,3.25,3.5,3.75,4}))))</f>
        <v/>
      </c>
      <c r="AI703" s="5" t="str">
        <f>IF(COUNT($A703)=0,"",IF($A703&lt;&gt;DR!$B705,"ERR",DR!BY705))</f>
        <v/>
      </c>
      <c r="AJ703" s="2" t="str">
        <f>IF(COUNT($A703)=0,"",IF(AI703="3E","3E",IF(AI703="","I",LOOKUP(AI703/AK$2,{0,0.4,0.45,0.5,0.55,0.6,0.65,0.7,0.75,0.8,1},{"F","D","C","C+","B-","B","B+","A-","A","A+"}))))</f>
        <v/>
      </c>
      <c r="AK703" s="103" t="str">
        <f>IF(COUNT($A703)=0,"",IF(AI703="","--",IF(AI703="3E","3E",LOOKUP(AI703/AK$2,{0,0.4,0.45,0.5,0.55,0.6,0.65,0.7,0.75,0.8,1},{0,2,2.25,2.5,2.75,3,3.25,3.5,3.75,4}))))</f>
        <v/>
      </c>
      <c r="AL703" s="94" t="str">
        <f>IFERROR(IF(COUNT($A703)=0,"",IF(COUNT(W703)=0,"--",IF(COUNTIF(B703:AK703,"3E")&gt;0,"3E",SUM(IF(D703&gt;=2,D703*$D$3),IF(G703&gt;=2,G703*$G$3),IF(J703&gt;=2,J703*$J$3),IF(M703&gt;=2,M703*$M$3),IF(P703&gt;=2,P703*$P$3),IF(S703&gt;=2,S703*$S$3),IF(V703&gt;=2,V703*$V$3),IF(Y703&gt;=2,Y703*$Y$3),IF(AB703&gt;=2,AB703*$AB$3),IF(AE703&gt;=2,AE703*$AE$3),IF(AH703&gt;=2,AH703*$AH$3),IF(AK703&gt;=2,AK703*$AK$3))))),"")</f>
        <v/>
      </c>
      <c r="AM703" s="4" t="str">
        <f>IF(COUNT($A703)=0,"",IF(COUNT(W703)=0,"--",IF(COUNTIF(B703:Y703,"3E")&gt;0,"3E",TRUNC(SUM(IF(N(D703)&gt;=2,D$3*D703,0),IF(N(G703)&gt;=2,G$3*G703,0),IF(N(J703)&gt;=2,J$3*J703,0),IF(N(M703)&gt;=2,M$3*M703,0),IF(N(P703)&gt;=2,P$3*P703,0),IF(N(S703)&gt;=2,S$3*S703,0),IF(N(AB703)&gt;=2,AB$3*AB703,0),IF(N(AE703)&gt;=2,AE$3*AE703,0),IF(N(AH703)&gt;=2,AH$3*AH703,0),IF(N(V703)&gt;=2,V$3*V703,0),IF(N(Y703)&gt;=2,Y$3*Y703,0))/TCP,3))))</f>
        <v/>
      </c>
      <c r="AN703" s="2" t="str">
        <f>IFERROR(IF(COUNT($A703)=0,"",IF(COUNT(W703)=0,"--",IF(COUNTIF(B703:AK703,"3E")&gt;0,"3E",SUM(IF(D703&gt;=2,$D$3),IF(G703&gt;=2,$G$3),IF(J703&gt;=2,$J$3),IF(M703&gt;=2,$M$3),IF(P703&gt;=2,$P$3),IF(S703&gt;=2,$S$3),IF(V703&gt;=2,$V$3),IF(Y703&gt;=2,$Y$3),IF(AB703&gt;=2,$AB$3),IF(AE703&gt;=2,$AE$3),IF(AH703&gt;=2,$AH$3),IF(AK703&gt;=2,$AK$3))))),"")</f>
        <v/>
      </c>
      <c r="AO703" s="2" t="str">
        <f>IF(AM703="3E","3E",IF(COUNT($A703)=0,"",IF(COUNT(AK703)=0,"I",LOOKUP(AM703,{0,2,2.25,2.5,2.75,3,3.25,3.5,3.75,4},{"F","D","C","C+","B-","B","B+","A-","A","A+"}))))</f>
        <v/>
      </c>
      <c r="AP703" s="2" t="str">
        <f>IF(AM703="3E","3E",IF(OR(COUNT($A703)=0,COUNT(W703)=0),"",IF(AND(Y703&gt;=2,AM703&gt;=2,AN703&gt;=28),"PASS","FAIL")))</f>
        <v/>
      </c>
      <c r="AQ703" s="2" t="str">
        <f>IF(COUNT($A703)=0,"",IF(AP703="3E","3E",IF(AP703="PASS",CONCATENATE(IF(N(D703)&lt;2,"411F,",""),IF(N(G703)&lt;2,"412F,",""),IF(N(J703)&lt;2,"413F,",""),IF(N(M703)&lt;2,"421F,",""),IF(N(P703)&lt;2,"422F,",""),IF(N(S703)&lt;2,"423F,",""),IF(N(AB703)&lt;2,"431F,",""),IF(N(AE703)&lt;2,"432F,",""),IF(N(AH703)&lt;2,"433F,","")),"")))</f>
        <v/>
      </c>
      <c r="AR703" s="6" t="str">
        <f t="shared" si="11"/>
        <v/>
      </c>
    </row>
    <row r="704" spans="1:44" ht="18.95" customHeight="1" x14ac:dyDescent="0.25">
      <c r="A704" s="93" t="str">
        <f>IF(DR!$B706="","",DR!$B706)</f>
        <v/>
      </c>
      <c r="B704" s="5" t="str">
        <f>IF(COUNT($A704)=0,"",IF($A704&lt;&gt;DR!$B706,"ERR",DR!J706))</f>
        <v/>
      </c>
      <c r="C704" s="2" t="str">
        <f>IF(COUNT($A704)=0,"",IF(B704="3E","3E",IF(B704="","I",LOOKUP(B704/D$2,{0,0.4,0.45,0.5,0.55,0.6,0.65,0.7,0.75,0.8,1},{"F","D","C","C+","B-","B","B+","A-","A","A+"}))))</f>
        <v/>
      </c>
      <c r="D704" s="99" t="str">
        <f>IF(COUNT($A704)=0,"",IF(B704="","--",IF(B704="3E","3E",LOOKUP(B704/D$2,{0,0.4,0.45,0.5,0.55,0.6,0.65,0.7,0.75,0.8,1},{0,2,2.25,2.5,2.75,3,3.25,3.5,3.75,4}))))</f>
        <v/>
      </c>
      <c r="E704" s="5" t="str">
        <f>IF(COUNT($A704)=0,"",IF($A704&lt;&gt;DR!$B706,"ERR",DR!R706))</f>
        <v/>
      </c>
      <c r="F704" s="2" t="str">
        <f>IF(COUNT($A704)=0,"",IF(E704="3E","3E",IF(E704="","I",LOOKUP(E704/G$2,{0,0.4,0.45,0.5,0.55,0.6,0.65,0.7,0.75,0.8,1},{"F","D","C","C+","B-","B","B+","A-","A","A+"}))))</f>
        <v/>
      </c>
      <c r="G704" s="99" t="str">
        <f>IF(COUNT($A704)=0,"",IF(E704="","--",IF(E704="3E","3E",LOOKUP(E704/G$2,{0,0.4,0.45,0.5,0.55,0.6,0.65,0.7,0.75,0.8,1},{0,2,2.25,2.5,2.75,3,3.25,3.5,3.75,4}))))</f>
        <v/>
      </c>
      <c r="H704" s="5" t="str">
        <f>IF(COUNT($A704)=0,"",IF($A704&lt;&gt;DR!$B706,"ERR",DR!Z706))</f>
        <v/>
      </c>
      <c r="I704" s="2" t="str">
        <f>IF(COUNT($A704)=0,"",IF(H704="3E","3E",IF(H704="","I",LOOKUP(H704/J$2,{0,0.4,0.45,0.5,0.55,0.6,0.65,0.7,0.75,0.8,1},{"F","D","C","C+","B-","B","B+","A-","A","A+"}))))</f>
        <v/>
      </c>
      <c r="J704" s="99" t="str">
        <f>IF(COUNT($A704)=0,"",IF(H704="","--",IF(H704="3E","3E",LOOKUP(H704/J$2,{0,0.4,0.45,0.5,0.55,0.6,0.65,0.7,0.75,0.8,1},{0,2,2.25,2.5,2.75,3,3.25,3.5,3.75,4}))))</f>
        <v/>
      </c>
      <c r="K704" s="5" t="str">
        <f>IF(COUNT($A704)=0,"",IF($A704&lt;&gt;DR!$B706,"ERR",DR!AH706))</f>
        <v/>
      </c>
      <c r="L704" s="2" t="str">
        <f>IF(COUNT($A704)=0,"",IF(K704="3E","3E",IF(K704="","I",LOOKUP(K704/M$2,{0,0.4,0.45,0.5,0.55,0.6,0.65,0.7,0.75,0.8,1},{"F","D","C","C+","B-","B","B+","A-","A","A+"}))))</f>
        <v/>
      </c>
      <c r="M704" s="99" t="str">
        <f>IF(COUNT($A704)=0,"",IF(K704="","--",IF(K704="3E","3E",LOOKUP(K704/M$2,{0,0.4,0.45,0.5,0.55,0.6,0.65,0.7,0.75,0.8,1},{0,2,2.25,2.5,2.75,3,3.25,3.5,3.75,4}))))</f>
        <v/>
      </c>
      <c r="N704" s="5" t="str">
        <f>IF(COUNT($A704)=0,"",IF($A704&lt;&gt;DR!$B706,"ERR",DR!AP706))</f>
        <v/>
      </c>
      <c r="O704" s="2" t="str">
        <f>IF(COUNT($A704)=0,"",IF(N704="3E","3E",IF(N704="","I",LOOKUP(N704/P$2,{0,0.4,0.45,0.5,0.55,0.6,0.65,0.7,0.75,0.8,1},{"F","D","C","C+","B-","B","B+","A-","A","A+"}))))</f>
        <v/>
      </c>
      <c r="P704" s="99" t="str">
        <f>IF(COUNT($A704)=0,"",IF(N704="","--",IF(N704="3E","3E",LOOKUP(N704/P$2,{0,0.4,0.45,0.5,0.55,0.6,0.65,0.7,0.75,0.8,1},{0,2,2.25,2.5,2.75,3,3.25,3.5,3.75,4}))))</f>
        <v/>
      </c>
      <c r="Q704" s="5" t="str">
        <f>IF(COUNT($A704)=0,"",IF($A704&lt;&gt;DR!$B706,"ERR",DR!AX706))</f>
        <v/>
      </c>
      <c r="R704" s="2" t="str">
        <f>IF(COUNT($A704)=0,"",IF(Q704="3E","3E",IF(Q704="","I",LOOKUP(Q704/S$2,{0,0.4,0.45,0.5,0.55,0.6,0.65,0.7,0.75,0.8,1},{"F","D","C","C+","B-","B","B+","A-","A","A+"}))))</f>
        <v/>
      </c>
      <c r="S704" s="99" t="str">
        <f>IF(COUNT($A704)=0,"",IF(Q704="","--",IF(Q704="3E","3E",LOOKUP(Q704/S$2,{0,0.4,0.45,0.5,0.55,0.6,0.65,0.7,0.75,0.8,1},{0,2,2.25,2.5,2.75,3,3.25,3.5,3.75,4}))))</f>
        <v/>
      </c>
      <c r="T704" s="5" t="str">
        <f>IF(OR(COUNT($A704)=0,DR!BZ706=""),"",IF($A704&lt;&gt;DR!$B706,"ERR",DR!BZ706))</f>
        <v/>
      </c>
      <c r="U704" s="2" t="str">
        <f>IF(COUNT($A704)=0,"",IF(T704="3E","3E",IF(T704="","I",LOOKUP(T704/V$2,{0,0.4,0.45,0.5,0.55,0.6,0.65,0.7,0.75,0.8,1},{"F","D","C","C+","B-","B","B+","A-","A","A+"}))))</f>
        <v/>
      </c>
      <c r="V704" s="99" t="str">
        <f>IF(COUNT($A704)=0,"",IF(T704="","--",IF(T704="3E","3E",LOOKUP(T704/V$2,{0,0.4,0.45,0.5,0.55,0.6,0.65,0.7,0.75,0.8,1},{0,2,2.25,2.5,2.75,3,3.25,3.5,3.75,4}))))</f>
        <v/>
      </c>
      <c r="W704" s="5" t="str">
        <f>IF(COUNT($A704)=0,"",IF($A704&lt;&gt;DR!$B706,"ERR",IF(DR!$A706="IM",DR!CL706,DR!CK706)))</f>
        <v/>
      </c>
      <c r="X704" s="2" t="str">
        <f>IF(COUNT($A704)=0,"",IF(W704="3E","3E",IF(W704="","I",LOOKUP(W704/Y$2,{0,0.4,0.45,0.5,0.55,0.6,0.65,0.7,0.75,0.8,1},{"F","D","C","C+","B-","B","B+","A-","A","A+"}))))</f>
        <v/>
      </c>
      <c r="Y704" s="99" t="str">
        <f>IF(COUNT($A704)=0,"",IF(W704="","--",IF(W704="3E","3E",LOOKUP(W704/Y$2,{0,0.4,0.45,0.5,0.55,0.6,0.65,0.7,0.75,0.8,1},{0,2,2.25,2.5,2.75,3,3.25,3.5,3.75,4}))))</f>
        <v/>
      </c>
      <c r="Z704" s="5" t="str">
        <f>IF(COUNT($A704)=0,"",IF($A704&lt;&gt;DR!$B706,"ERR",DR!BF706))</f>
        <v/>
      </c>
      <c r="AA704" s="2" t="str">
        <f>IF(COUNT($A704)=0,"",IF(Z704="3E","3E",IF(Z704="","I",LOOKUP(Z704/AB$2,{0,0.4,0.45,0.5,0.55,0.6,0.65,0.7,0.75,0.8,1},{"F","D","C","C+","B-","B","B+","A-","A","A+"}))))</f>
        <v/>
      </c>
      <c r="AB704" s="99" t="str">
        <f>IF(COUNT($A704)=0,"",IF(Z704="","--",IF(Z704="3E","3E",LOOKUP(Z704/AB$2,{0,0.4,0.45,0.5,0.55,0.6,0.65,0.7,0.75,0.8,1},{0,2,2.25,2.5,2.75,3,3.25,3.5,3.75,4}))))</f>
        <v/>
      </c>
      <c r="AC704" s="5" t="str">
        <f>IF(COUNT($A704)=0,"",IF($A704&lt;&gt;DR!$B706,"ERR",DR!BG706))</f>
        <v/>
      </c>
      <c r="AD704" s="2" t="str">
        <f>IF(COUNT($A704)=0,"",IF(AC704="3E","3E",IF(AC704="","I",LOOKUP(AC704/AE$2,{0,0.4,0.45,0.5,0.55,0.6,0.65,0.7,0.75,0.8,1},{"F","D","C","C+","B-","B","B+","A-","A","A+"}))))</f>
        <v/>
      </c>
      <c r="AE704" s="99" t="str">
        <f>IF(COUNT($A704)=0,"",IF(AC704="","--",IF(AC704="3E","3E",LOOKUP(AC704/AE$2,{0,0.4,0.45,0.5,0.55,0.6,0.65,0.7,0.75,0.8,1},{0,2,2.25,2.5,2.75,3,3.25,3.5,3.75,4}))))</f>
        <v/>
      </c>
      <c r="AF704" s="5" t="str">
        <f>IF(COUNT($A704)=0,"",IF($A704&lt;&gt;DR!$B706,"ERR",DR!BQ706))</f>
        <v/>
      </c>
      <c r="AG704" s="2" t="str">
        <f>IF(COUNT($A704)=0,"",IF(AF704="3E","3E",IF(AF704="","I",LOOKUP(AF704/AH$2,{0,0.4,0.45,0.5,0.55,0.6,0.65,0.7,0.75,0.8,1},{"F","D","C","C+","B-","B","B+","A-","A","A+"}))))</f>
        <v/>
      </c>
      <c r="AH704" s="99" t="str">
        <f>IF(COUNT($A704)=0,"",IF(AF704="","--",IF(AF704="3E","3E",LOOKUP(AF704/AH$2,{0,0.4,0.45,0.5,0.55,0.6,0.65,0.7,0.75,0.8,1},{0,2,2.25,2.5,2.75,3,3.25,3.5,3.75,4}))))</f>
        <v/>
      </c>
      <c r="AI704" s="5" t="str">
        <f>IF(COUNT($A704)=0,"",IF($A704&lt;&gt;DR!$B706,"ERR",DR!BY706))</f>
        <v/>
      </c>
      <c r="AJ704" s="2" t="str">
        <f>IF(COUNT($A704)=0,"",IF(AI704="3E","3E",IF(AI704="","I",LOOKUP(AI704/AK$2,{0,0.4,0.45,0.5,0.55,0.6,0.65,0.7,0.75,0.8,1},{"F","D","C","C+","B-","B","B+","A-","A","A+"}))))</f>
        <v/>
      </c>
      <c r="AK704" s="103" t="str">
        <f>IF(COUNT($A704)=0,"",IF(AI704="","--",IF(AI704="3E","3E",LOOKUP(AI704/AK$2,{0,0.4,0.45,0.5,0.55,0.6,0.65,0.7,0.75,0.8,1},{0,2,2.25,2.5,2.75,3,3.25,3.5,3.75,4}))))</f>
        <v/>
      </c>
      <c r="AL704" s="94" t="str">
        <f>IFERROR(IF(COUNT($A704)=0,"",IF(COUNT(W704)=0,"--",IF(COUNTIF(B704:AK704,"3E")&gt;0,"3E",SUM(IF(D704&gt;=2,D704*$D$3),IF(G704&gt;=2,G704*$G$3),IF(J704&gt;=2,J704*$J$3),IF(M704&gt;=2,M704*$M$3),IF(P704&gt;=2,P704*$P$3),IF(S704&gt;=2,S704*$S$3),IF(V704&gt;=2,V704*$V$3),IF(Y704&gt;=2,Y704*$Y$3),IF(AB704&gt;=2,AB704*$AB$3),IF(AE704&gt;=2,AE704*$AE$3),IF(AH704&gt;=2,AH704*$AH$3),IF(AK704&gt;=2,AK704*$AK$3))))),"")</f>
        <v/>
      </c>
      <c r="AM704" s="4" t="str">
        <f>IF(COUNT($A704)=0,"",IF(COUNT(W704)=0,"--",IF(COUNTIF(B704:Y704,"3E")&gt;0,"3E",TRUNC(SUM(IF(N(D704)&gt;=2,D$3*D704,0),IF(N(G704)&gt;=2,G$3*G704,0),IF(N(J704)&gt;=2,J$3*J704,0),IF(N(M704)&gt;=2,M$3*M704,0),IF(N(P704)&gt;=2,P$3*P704,0),IF(N(S704)&gt;=2,S$3*S704,0),IF(N(AB704)&gt;=2,AB$3*AB704,0),IF(N(AE704)&gt;=2,AE$3*AE704,0),IF(N(AH704)&gt;=2,AH$3*AH704,0),IF(N(V704)&gt;=2,V$3*V704,0),IF(N(Y704)&gt;=2,Y$3*Y704,0))/TCP,3))))</f>
        <v/>
      </c>
      <c r="AN704" s="2" t="str">
        <f>IFERROR(IF(COUNT($A704)=0,"",IF(COUNT(W704)=0,"--",IF(COUNTIF(B704:AK704,"3E")&gt;0,"3E",SUM(IF(D704&gt;=2,$D$3),IF(G704&gt;=2,$G$3),IF(J704&gt;=2,$J$3),IF(M704&gt;=2,$M$3),IF(P704&gt;=2,$P$3),IF(S704&gt;=2,$S$3),IF(V704&gt;=2,$V$3),IF(Y704&gt;=2,$Y$3),IF(AB704&gt;=2,$AB$3),IF(AE704&gt;=2,$AE$3),IF(AH704&gt;=2,$AH$3),IF(AK704&gt;=2,$AK$3))))),"")</f>
        <v/>
      </c>
      <c r="AO704" s="2" t="str">
        <f>IF(AM704="3E","3E",IF(COUNT($A704)=0,"",IF(COUNT(AK704)=0,"I",LOOKUP(AM704,{0,2,2.25,2.5,2.75,3,3.25,3.5,3.75,4},{"F","D","C","C+","B-","B","B+","A-","A","A+"}))))</f>
        <v/>
      </c>
      <c r="AP704" s="2" t="str">
        <f>IF(AM704="3E","3E",IF(OR(COUNT($A704)=0,COUNT(W704)=0),"",IF(AND(Y704&gt;=2,AM704&gt;=2,AN704&gt;=28),"PASS","FAIL")))</f>
        <v/>
      </c>
      <c r="AQ704" s="2" t="str">
        <f>IF(COUNT($A704)=0,"",IF(AP704="3E","3E",IF(AP704="PASS",CONCATENATE(IF(N(D704)&lt;2,"411F,",""),IF(N(G704)&lt;2,"412F,",""),IF(N(J704)&lt;2,"413F,",""),IF(N(M704)&lt;2,"421F,",""),IF(N(P704)&lt;2,"422F,",""),IF(N(S704)&lt;2,"423F,",""),IF(N(AB704)&lt;2,"431F,",""),IF(N(AE704)&lt;2,"432F,",""),IF(N(AH704)&lt;2,"433F,","")),"")))</f>
        <v/>
      </c>
      <c r="AR704" s="6" t="str">
        <f t="shared" si="11"/>
        <v/>
      </c>
    </row>
    <row r="705" spans="1:44" ht="18.95" customHeight="1" x14ac:dyDescent="0.25">
      <c r="A705" s="93" t="str">
        <f>IF(DR!$B707="","",DR!$B707)</f>
        <v/>
      </c>
      <c r="B705" s="5" t="str">
        <f>IF(COUNT($A705)=0,"",IF($A705&lt;&gt;DR!$B707,"ERR",DR!J707))</f>
        <v/>
      </c>
      <c r="C705" s="2" t="str">
        <f>IF(COUNT($A705)=0,"",IF(B705="3E","3E",IF(B705="","I",LOOKUP(B705/D$2,{0,0.4,0.45,0.5,0.55,0.6,0.65,0.7,0.75,0.8,1},{"F","D","C","C+","B-","B","B+","A-","A","A+"}))))</f>
        <v/>
      </c>
      <c r="D705" s="99" t="str">
        <f>IF(COUNT($A705)=0,"",IF(B705="","--",IF(B705="3E","3E",LOOKUP(B705/D$2,{0,0.4,0.45,0.5,0.55,0.6,0.65,0.7,0.75,0.8,1},{0,2,2.25,2.5,2.75,3,3.25,3.5,3.75,4}))))</f>
        <v/>
      </c>
      <c r="E705" s="5" t="str">
        <f>IF(COUNT($A705)=0,"",IF($A705&lt;&gt;DR!$B707,"ERR",DR!R707))</f>
        <v/>
      </c>
      <c r="F705" s="2" t="str">
        <f>IF(COUNT($A705)=0,"",IF(E705="3E","3E",IF(E705="","I",LOOKUP(E705/G$2,{0,0.4,0.45,0.5,0.55,0.6,0.65,0.7,0.75,0.8,1},{"F","D","C","C+","B-","B","B+","A-","A","A+"}))))</f>
        <v/>
      </c>
      <c r="G705" s="99" t="str">
        <f>IF(COUNT($A705)=0,"",IF(E705="","--",IF(E705="3E","3E",LOOKUP(E705/G$2,{0,0.4,0.45,0.5,0.55,0.6,0.65,0.7,0.75,0.8,1},{0,2,2.25,2.5,2.75,3,3.25,3.5,3.75,4}))))</f>
        <v/>
      </c>
      <c r="H705" s="5" t="str">
        <f>IF(COUNT($A705)=0,"",IF($A705&lt;&gt;DR!$B707,"ERR",DR!Z707))</f>
        <v/>
      </c>
      <c r="I705" s="2" t="str">
        <f>IF(COUNT($A705)=0,"",IF(H705="3E","3E",IF(H705="","I",LOOKUP(H705/J$2,{0,0.4,0.45,0.5,0.55,0.6,0.65,0.7,0.75,0.8,1},{"F","D","C","C+","B-","B","B+","A-","A","A+"}))))</f>
        <v/>
      </c>
      <c r="J705" s="99" t="str">
        <f>IF(COUNT($A705)=0,"",IF(H705="","--",IF(H705="3E","3E",LOOKUP(H705/J$2,{0,0.4,0.45,0.5,0.55,0.6,0.65,0.7,0.75,0.8,1},{0,2,2.25,2.5,2.75,3,3.25,3.5,3.75,4}))))</f>
        <v/>
      </c>
      <c r="K705" s="5" t="str">
        <f>IF(COUNT($A705)=0,"",IF($A705&lt;&gt;DR!$B707,"ERR",DR!AH707))</f>
        <v/>
      </c>
      <c r="L705" s="2" t="str">
        <f>IF(COUNT($A705)=0,"",IF(K705="3E","3E",IF(K705="","I",LOOKUP(K705/M$2,{0,0.4,0.45,0.5,0.55,0.6,0.65,0.7,0.75,0.8,1},{"F","D","C","C+","B-","B","B+","A-","A","A+"}))))</f>
        <v/>
      </c>
      <c r="M705" s="99" t="str">
        <f>IF(COUNT($A705)=0,"",IF(K705="","--",IF(K705="3E","3E",LOOKUP(K705/M$2,{0,0.4,0.45,0.5,0.55,0.6,0.65,0.7,0.75,0.8,1},{0,2,2.25,2.5,2.75,3,3.25,3.5,3.75,4}))))</f>
        <v/>
      </c>
      <c r="N705" s="5" t="str">
        <f>IF(COUNT($A705)=0,"",IF($A705&lt;&gt;DR!$B707,"ERR",DR!AP707))</f>
        <v/>
      </c>
      <c r="O705" s="2" t="str">
        <f>IF(COUNT($A705)=0,"",IF(N705="3E","3E",IF(N705="","I",LOOKUP(N705/P$2,{0,0.4,0.45,0.5,0.55,0.6,0.65,0.7,0.75,0.8,1},{"F","D","C","C+","B-","B","B+","A-","A","A+"}))))</f>
        <v/>
      </c>
      <c r="P705" s="99" t="str">
        <f>IF(COUNT($A705)=0,"",IF(N705="","--",IF(N705="3E","3E",LOOKUP(N705/P$2,{0,0.4,0.45,0.5,0.55,0.6,0.65,0.7,0.75,0.8,1},{0,2,2.25,2.5,2.75,3,3.25,3.5,3.75,4}))))</f>
        <v/>
      </c>
      <c r="Q705" s="5" t="str">
        <f>IF(COUNT($A705)=0,"",IF($A705&lt;&gt;DR!$B707,"ERR",DR!AX707))</f>
        <v/>
      </c>
      <c r="R705" s="2" t="str">
        <f>IF(COUNT($A705)=0,"",IF(Q705="3E","3E",IF(Q705="","I",LOOKUP(Q705/S$2,{0,0.4,0.45,0.5,0.55,0.6,0.65,0.7,0.75,0.8,1},{"F","D","C","C+","B-","B","B+","A-","A","A+"}))))</f>
        <v/>
      </c>
      <c r="S705" s="99" t="str">
        <f>IF(COUNT($A705)=0,"",IF(Q705="","--",IF(Q705="3E","3E",LOOKUP(Q705/S$2,{0,0.4,0.45,0.5,0.55,0.6,0.65,0.7,0.75,0.8,1},{0,2,2.25,2.5,2.75,3,3.25,3.5,3.75,4}))))</f>
        <v/>
      </c>
      <c r="T705" s="5" t="str">
        <f>IF(OR(COUNT($A705)=0,DR!BZ707=""),"",IF($A705&lt;&gt;DR!$B707,"ERR",DR!BZ707))</f>
        <v/>
      </c>
      <c r="U705" s="2" t="str">
        <f>IF(COUNT($A705)=0,"",IF(T705="3E","3E",IF(T705="","I",LOOKUP(T705/V$2,{0,0.4,0.45,0.5,0.55,0.6,0.65,0.7,0.75,0.8,1},{"F","D","C","C+","B-","B","B+","A-","A","A+"}))))</f>
        <v/>
      </c>
      <c r="V705" s="99" t="str">
        <f>IF(COUNT($A705)=0,"",IF(T705="","--",IF(T705="3E","3E",LOOKUP(T705/V$2,{0,0.4,0.45,0.5,0.55,0.6,0.65,0.7,0.75,0.8,1},{0,2,2.25,2.5,2.75,3,3.25,3.5,3.75,4}))))</f>
        <v/>
      </c>
      <c r="W705" s="5" t="str">
        <f>IF(COUNT($A705)=0,"",IF($A705&lt;&gt;DR!$B707,"ERR",IF(DR!$A707="IM",DR!CL707,DR!CK707)))</f>
        <v/>
      </c>
      <c r="X705" s="2" t="str">
        <f>IF(COUNT($A705)=0,"",IF(W705="3E","3E",IF(W705="","I",LOOKUP(W705/Y$2,{0,0.4,0.45,0.5,0.55,0.6,0.65,0.7,0.75,0.8,1},{"F","D","C","C+","B-","B","B+","A-","A","A+"}))))</f>
        <v/>
      </c>
      <c r="Y705" s="99" t="str">
        <f>IF(COUNT($A705)=0,"",IF(W705="","--",IF(W705="3E","3E",LOOKUP(W705/Y$2,{0,0.4,0.45,0.5,0.55,0.6,0.65,0.7,0.75,0.8,1},{0,2,2.25,2.5,2.75,3,3.25,3.5,3.75,4}))))</f>
        <v/>
      </c>
      <c r="Z705" s="5" t="str">
        <f>IF(COUNT($A705)=0,"",IF($A705&lt;&gt;DR!$B707,"ERR",DR!BF707))</f>
        <v/>
      </c>
      <c r="AA705" s="2" t="str">
        <f>IF(COUNT($A705)=0,"",IF(Z705="3E","3E",IF(Z705="","I",LOOKUP(Z705/AB$2,{0,0.4,0.45,0.5,0.55,0.6,0.65,0.7,0.75,0.8,1},{"F","D","C","C+","B-","B","B+","A-","A","A+"}))))</f>
        <v/>
      </c>
      <c r="AB705" s="99" t="str">
        <f>IF(COUNT($A705)=0,"",IF(Z705="","--",IF(Z705="3E","3E",LOOKUP(Z705/AB$2,{0,0.4,0.45,0.5,0.55,0.6,0.65,0.7,0.75,0.8,1},{0,2,2.25,2.5,2.75,3,3.25,3.5,3.75,4}))))</f>
        <v/>
      </c>
      <c r="AC705" s="5" t="str">
        <f>IF(COUNT($A705)=0,"",IF($A705&lt;&gt;DR!$B707,"ERR",DR!BG707))</f>
        <v/>
      </c>
      <c r="AD705" s="2" t="str">
        <f>IF(COUNT($A705)=0,"",IF(AC705="3E","3E",IF(AC705="","I",LOOKUP(AC705/AE$2,{0,0.4,0.45,0.5,0.55,0.6,0.65,0.7,0.75,0.8,1},{"F","D","C","C+","B-","B","B+","A-","A","A+"}))))</f>
        <v/>
      </c>
      <c r="AE705" s="99" t="str">
        <f>IF(COUNT($A705)=0,"",IF(AC705="","--",IF(AC705="3E","3E",LOOKUP(AC705/AE$2,{0,0.4,0.45,0.5,0.55,0.6,0.65,0.7,0.75,0.8,1},{0,2,2.25,2.5,2.75,3,3.25,3.5,3.75,4}))))</f>
        <v/>
      </c>
      <c r="AF705" s="5" t="str">
        <f>IF(COUNT($A705)=0,"",IF($A705&lt;&gt;DR!$B707,"ERR",DR!BQ707))</f>
        <v/>
      </c>
      <c r="AG705" s="2" t="str">
        <f>IF(COUNT($A705)=0,"",IF(AF705="3E","3E",IF(AF705="","I",LOOKUP(AF705/AH$2,{0,0.4,0.45,0.5,0.55,0.6,0.65,0.7,0.75,0.8,1},{"F","D","C","C+","B-","B","B+","A-","A","A+"}))))</f>
        <v/>
      </c>
      <c r="AH705" s="99" t="str">
        <f>IF(COUNT($A705)=0,"",IF(AF705="","--",IF(AF705="3E","3E",LOOKUP(AF705/AH$2,{0,0.4,0.45,0.5,0.55,0.6,0.65,0.7,0.75,0.8,1},{0,2,2.25,2.5,2.75,3,3.25,3.5,3.75,4}))))</f>
        <v/>
      </c>
      <c r="AI705" s="5" t="str">
        <f>IF(COUNT($A705)=0,"",IF($A705&lt;&gt;DR!$B707,"ERR",DR!BY707))</f>
        <v/>
      </c>
      <c r="AJ705" s="2" t="str">
        <f>IF(COUNT($A705)=0,"",IF(AI705="3E","3E",IF(AI705="","I",LOOKUP(AI705/AK$2,{0,0.4,0.45,0.5,0.55,0.6,0.65,0.7,0.75,0.8,1},{"F","D","C","C+","B-","B","B+","A-","A","A+"}))))</f>
        <v/>
      </c>
      <c r="AK705" s="103" t="str">
        <f>IF(COUNT($A705)=0,"",IF(AI705="","--",IF(AI705="3E","3E",LOOKUP(AI705/AK$2,{0,0.4,0.45,0.5,0.55,0.6,0.65,0.7,0.75,0.8,1},{0,2,2.25,2.5,2.75,3,3.25,3.5,3.75,4}))))</f>
        <v/>
      </c>
      <c r="AL705" s="94" t="str">
        <f>IFERROR(IF(COUNT($A705)=0,"",IF(COUNT(W705)=0,"--",IF(COUNTIF(B705:AK705,"3E")&gt;0,"3E",SUM(IF(D705&gt;=2,D705*$D$3),IF(G705&gt;=2,G705*$G$3),IF(J705&gt;=2,J705*$J$3),IF(M705&gt;=2,M705*$M$3),IF(P705&gt;=2,P705*$P$3),IF(S705&gt;=2,S705*$S$3),IF(V705&gt;=2,V705*$V$3),IF(Y705&gt;=2,Y705*$Y$3),IF(AB705&gt;=2,AB705*$AB$3),IF(AE705&gt;=2,AE705*$AE$3),IF(AH705&gt;=2,AH705*$AH$3),IF(AK705&gt;=2,AK705*$AK$3))))),"")</f>
        <v/>
      </c>
      <c r="AM705" s="4" t="str">
        <f>IF(COUNT($A705)=0,"",IF(COUNT(W705)=0,"--",IF(COUNTIF(B705:Y705,"3E")&gt;0,"3E",TRUNC(SUM(IF(N(D705)&gt;=2,D$3*D705,0),IF(N(G705)&gt;=2,G$3*G705,0),IF(N(J705)&gt;=2,J$3*J705,0),IF(N(M705)&gt;=2,M$3*M705,0),IF(N(P705)&gt;=2,P$3*P705,0),IF(N(S705)&gt;=2,S$3*S705,0),IF(N(AB705)&gt;=2,AB$3*AB705,0),IF(N(AE705)&gt;=2,AE$3*AE705,0),IF(N(AH705)&gt;=2,AH$3*AH705,0),IF(N(V705)&gt;=2,V$3*V705,0),IF(N(Y705)&gt;=2,Y$3*Y705,0))/TCP,3))))</f>
        <v/>
      </c>
      <c r="AN705" s="2" t="str">
        <f>IFERROR(IF(COUNT($A705)=0,"",IF(COUNT(W705)=0,"--",IF(COUNTIF(B705:AK705,"3E")&gt;0,"3E",SUM(IF(D705&gt;=2,$D$3),IF(G705&gt;=2,$G$3),IF(J705&gt;=2,$J$3),IF(M705&gt;=2,$M$3),IF(P705&gt;=2,$P$3),IF(S705&gt;=2,$S$3),IF(V705&gt;=2,$V$3),IF(Y705&gt;=2,$Y$3),IF(AB705&gt;=2,$AB$3),IF(AE705&gt;=2,$AE$3),IF(AH705&gt;=2,$AH$3),IF(AK705&gt;=2,$AK$3))))),"")</f>
        <v/>
      </c>
      <c r="AO705" s="2" t="str">
        <f>IF(AM705="3E","3E",IF(COUNT($A705)=0,"",IF(COUNT(AK705)=0,"I",LOOKUP(AM705,{0,2,2.25,2.5,2.75,3,3.25,3.5,3.75,4},{"F","D","C","C+","B-","B","B+","A-","A","A+"}))))</f>
        <v/>
      </c>
      <c r="AP705" s="2" t="str">
        <f>IF(AM705="3E","3E",IF(OR(COUNT($A705)=0,COUNT(W705)=0),"",IF(AND(Y705&gt;=2,AM705&gt;=2,AN705&gt;=28),"PASS","FAIL")))</f>
        <v/>
      </c>
      <c r="AQ705" s="2" t="str">
        <f>IF(COUNT($A705)=0,"",IF(AP705="3E","3E",IF(AP705="PASS",CONCATENATE(IF(N(D705)&lt;2,"411F,",""),IF(N(G705)&lt;2,"412F,",""),IF(N(J705)&lt;2,"413F,",""),IF(N(M705)&lt;2,"421F,",""),IF(N(P705)&lt;2,"422F,",""),IF(N(S705)&lt;2,"423F,",""),IF(N(AB705)&lt;2,"431F,",""),IF(N(AE705)&lt;2,"432F,",""),IF(N(AH705)&lt;2,"433F,","")),"")))</f>
        <v/>
      </c>
      <c r="AR705" s="6" t="str">
        <f t="shared" si="11"/>
        <v/>
      </c>
    </row>
    <row r="706" spans="1:44" ht="18.95" customHeight="1" x14ac:dyDescent="0.25">
      <c r="A706" s="93" t="str">
        <f>IF(DR!$B708="","",DR!$B708)</f>
        <v/>
      </c>
      <c r="B706" s="5" t="str">
        <f>IF(COUNT($A706)=0,"",IF($A706&lt;&gt;DR!$B708,"ERR",DR!J708))</f>
        <v/>
      </c>
      <c r="C706" s="2" t="str">
        <f>IF(COUNT($A706)=0,"",IF(B706="3E","3E",IF(B706="","I",LOOKUP(B706/D$2,{0,0.4,0.45,0.5,0.55,0.6,0.65,0.7,0.75,0.8,1},{"F","D","C","C+","B-","B","B+","A-","A","A+"}))))</f>
        <v/>
      </c>
      <c r="D706" s="99" t="str">
        <f>IF(COUNT($A706)=0,"",IF(B706="","--",IF(B706="3E","3E",LOOKUP(B706/D$2,{0,0.4,0.45,0.5,0.55,0.6,0.65,0.7,0.75,0.8,1},{0,2,2.25,2.5,2.75,3,3.25,3.5,3.75,4}))))</f>
        <v/>
      </c>
      <c r="E706" s="5" t="str">
        <f>IF(COUNT($A706)=0,"",IF($A706&lt;&gt;DR!$B708,"ERR",DR!R708))</f>
        <v/>
      </c>
      <c r="F706" s="2" t="str">
        <f>IF(COUNT($A706)=0,"",IF(E706="3E","3E",IF(E706="","I",LOOKUP(E706/G$2,{0,0.4,0.45,0.5,0.55,0.6,0.65,0.7,0.75,0.8,1},{"F","D","C","C+","B-","B","B+","A-","A","A+"}))))</f>
        <v/>
      </c>
      <c r="G706" s="99" t="str">
        <f>IF(COUNT($A706)=0,"",IF(E706="","--",IF(E706="3E","3E",LOOKUP(E706/G$2,{0,0.4,0.45,0.5,0.55,0.6,0.65,0.7,0.75,0.8,1},{0,2,2.25,2.5,2.75,3,3.25,3.5,3.75,4}))))</f>
        <v/>
      </c>
      <c r="H706" s="5" t="str">
        <f>IF(COUNT($A706)=0,"",IF($A706&lt;&gt;DR!$B708,"ERR",DR!Z708))</f>
        <v/>
      </c>
      <c r="I706" s="2" t="str">
        <f>IF(COUNT($A706)=0,"",IF(H706="3E","3E",IF(H706="","I",LOOKUP(H706/J$2,{0,0.4,0.45,0.5,0.55,0.6,0.65,0.7,0.75,0.8,1},{"F","D","C","C+","B-","B","B+","A-","A","A+"}))))</f>
        <v/>
      </c>
      <c r="J706" s="99" t="str">
        <f>IF(COUNT($A706)=0,"",IF(H706="","--",IF(H706="3E","3E",LOOKUP(H706/J$2,{0,0.4,0.45,0.5,0.55,0.6,0.65,0.7,0.75,0.8,1},{0,2,2.25,2.5,2.75,3,3.25,3.5,3.75,4}))))</f>
        <v/>
      </c>
      <c r="K706" s="5" t="str">
        <f>IF(COUNT($A706)=0,"",IF($A706&lt;&gt;DR!$B708,"ERR",DR!AH708))</f>
        <v/>
      </c>
      <c r="L706" s="2" t="str">
        <f>IF(COUNT($A706)=0,"",IF(K706="3E","3E",IF(K706="","I",LOOKUP(K706/M$2,{0,0.4,0.45,0.5,0.55,0.6,0.65,0.7,0.75,0.8,1},{"F","D","C","C+","B-","B","B+","A-","A","A+"}))))</f>
        <v/>
      </c>
      <c r="M706" s="99" t="str">
        <f>IF(COUNT($A706)=0,"",IF(K706="","--",IF(K706="3E","3E",LOOKUP(K706/M$2,{0,0.4,0.45,0.5,0.55,0.6,0.65,0.7,0.75,0.8,1},{0,2,2.25,2.5,2.75,3,3.25,3.5,3.75,4}))))</f>
        <v/>
      </c>
      <c r="N706" s="5" t="str">
        <f>IF(COUNT($A706)=0,"",IF($A706&lt;&gt;DR!$B708,"ERR",DR!AP708))</f>
        <v/>
      </c>
      <c r="O706" s="2" t="str">
        <f>IF(COUNT($A706)=0,"",IF(N706="3E","3E",IF(N706="","I",LOOKUP(N706/P$2,{0,0.4,0.45,0.5,0.55,0.6,0.65,0.7,0.75,0.8,1},{"F","D","C","C+","B-","B","B+","A-","A","A+"}))))</f>
        <v/>
      </c>
      <c r="P706" s="99" t="str">
        <f>IF(COUNT($A706)=0,"",IF(N706="","--",IF(N706="3E","3E",LOOKUP(N706/P$2,{0,0.4,0.45,0.5,0.55,0.6,0.65,0.7,0.75,0.8,1},{0,2,2.25,2.5,2.75,3,3.25,3.5,3.75,4}))))</f>
        <v/>
      </c>
      <c r="Q706" s="5" t="str">
        <f>IF(COUNT($A706)=0,"",IF($A706&lt;&gt;DR!$B708,"ERR",DR!AX708))</f>
        <v/>
      </c>
      <c r="R706" s="2" t="str">
        <f>IF(COUNT($A706)=0,"",IF(Q706="3E","3E",IF(Q706="","I",LOOKUP(Q706/S$2,{0,0.4,0.45,0.5,0.55,0.6,0.65,0.7,0.75,0.8,1},{"F","D","C","C+","B-","B","B+","A-","A","A+"}))))</f>
        <v/>
      </c>
      <c r="S706" s="99" t="str">
        <f>IF(COUNT($A706)=0,"",IF(Q706="","--",IF(Q706="3E","3E",LOOKUP(Q706/S$2,{0,0.4,0.45,0.5,0.55,0.6,0.65,0.7,0.75,0.8,1},{0,2,2.25,2.5,2.75,3,3.25,3.5,3.75,4}))))</f>
        <v/>
      </c>
      <c r="T706" s="5" t="str">
        <f>IF(OR(COUNT($A706)=0,DR!BZ708=""),"",IF($A706&lt;&gt;DR!$B708,"ERR",DR!BZ708))</f>
        <v/>
      </c>
      <c r="U706" s="2" t="str">
        <f>IF(COUNT($A706)=0,"",IF(T706="3E","3E",IF(T706="","I",LOOKUP(T706/V$2,{0,0.4,0.45,0.5,0.55,0.6,0.65,0.7,0.75,0.8,1},{"F","D","C","C+","B-","B","B+","A-","A","A+"}))))</f>
        <v/>
      </c>
      <c r="V706" s="99" t="str">
        <f>IF(COUNT($A706)=0,"",IF(T706="","--",IF(T706="3E","3E",LOOKUP(T706/V$2,{0,0.4,0.45,0.5,0.55,0.6,0.65,0.7,0.75,0.8,1},{0,2,2.25,2.5,2.75,3,3.25,3.5,3.75,4}))))</f>
        <v/>
      </c>
      <c r="W706" s="5" t="str">
        <f>IF(COUNT($A706)=0,"",IF($A706&lt;&gt;DR!$B708,"ERR",IF(DR!$A708="IM",DR!CL708,DR!CK708)))</f>
        <v/>
      </c>
      <c r="X706" s="2" t="str">
        <f>IF(COUNT($A706)=0,"",IF(W706="3E","3E",IF(W706="","I",LOOKUP(W706/Y$2,{0,0.4,0.45,0.5,0.55,0.6,0.65,0.7,0.75,0.8,1},{"F","D","C","C+","B-","B","B+","A-","A","A+"}))))</f>
        <v/>
      </c>
      <c r="Y706" s="99" t="str">
        <f>IF(COUNT($A706)=0,"",IF(W706="","--",IF(W706="3E","3E",LOOKUP(W706/Y$2,{0,0.4,0.45,0.5,0.55,0.6,0.65,0.7,0.75,0.8,1},{0,2,2.25,2.5,2.75,3,3.25,3.5,3.75,4}))))</f>
        <v/>
      </c>
      <c r="Z706" s="5" t="str">
        <f>IF(COUNT($A706)=0,"",IF($A706&lt;&gt;DR!$B708,"ERR",DR!BF708))</f>
        <v/>
      </c>
      <c r="AA706" s="2" t="str">
        <f>IF(COUNT($A706)=0,"",IF(Z706="3E","3E",IF(Z706="","I",LOOKUP(Z706/AB$2,{0,0.4,0.45,0.5,0.55,0.6,0.65,0.7,0.75,0.8,1},{"F","D","C","C+","B-","B","B+","A-","A","A+"}))))</f>
        <v/>
      </c>
      <c r="AB706" s="99" t="str">
        <f>IF(COUNT($A706)=0,"",IF(Z706="","--",IF(Z706="3E","3E",LOOKUP(Z706/AB$2,{0,0.4,0.45,0.5,0.55,0.6,0.65,0.7,0.75,0.8,1},{0,2,2.25,2.5,2.75,3,3.25,3.5,3.75,4}))))</f>
        <v/>
      </c>
      <c r="AC706" s="5" t="str">
        <f>IF(COUNT($A706)=0,"",IF($A706&lt;&gt;DR!$B708,"ERR",DR!BG708))</f>
        <v/>
      </c>
      <c r="AD706" s="2" t="str">
        <f>IF(COUNT($A706)=0,"",IF(AC706="3E","3E",IF(AC706="","I",LOOKUP(AC706/AE$2,{0,0.4,0.45,0.5,0.55,0.6,0.65,0.7,0.75,0.8,1},{"F","D","C","C+","B-","B","B+","A-","A","A+"}))))</f>
        <v/>
      </c>
      <c r="AE706" s="99" t="str">
        <f>IF(COUNT($A706)=0,"",IF(AC706="","--",IF(AC706="3E","3E",LOOKUP(AC706/AE$2,{0,0.4,0.45,0.5,0.55,0.6,0.65,0.7,0.75,0.8,1},{0,2,2.25,2.5,2.75,3,3.25,3.5,3.75,4}))))</f>
        <v/>
      </c>
      <c r="AF706" s="5" t="str">
        <f>IF(COUNT($A706)=0,"",IF($A706&lt;&gt;DR!$B708,"ERR",DR!BQ708))</f>
        <v/>
      </c>
      <c r="AG706" s="2" t="str">
        <f>IF(COUNT($A706)=0,"",IF(AF706="3E","3E",IF(AF706="","I",LOOKUP(AF706/AH$2,{0,0.4,0.45,0.5,0.55,0.6,0.65,0.7,0.75,0.8,1},{"F","D","C","C+","B-","B","B+","A-","A","A+"}))))</f>
        <v/>
      </c>
      <c r="AH706" s="99" t="str">
        <f>IF(COUNT($A706)=0,"",IF(AF706="","--",IF(AF706="3E","3E",LOOKUP(AF706/AH$2,{0,0.4,0.45,0.5,0.55,0.6,0.65,0.7,0.75,0.8,1},{0,2,2.25,2.5,2.75,3,3.25,3.5,3.75,4}))))</f>
        <v/>
      </c>
      <c r="AI706" s="5" t="str">
        <f>IF(COUNT($A706)=0,"",IF($A706&lt;&gt;DR!$B708,"ERR",DR!BY708))</f>
        <v/>
      </c>
      <c r="AJ706" s="2" t="str">
        <f>IF(COUNT($A706)=0,"",IF(AI706="3E","3E",IF(AI706="","I",LOOKUP(AI706/AK$2,{0,0.4,0.45,0.5,0.55,0.6,0.65,0.7,0.75,0.8,1},{"F","D","C","C+","B-","B","B+","A-","A","A+"}))))</f>
        <v/>
      </c>
      <c r="AK706" s="103" t="str">
        <f>IF(COUNT($A706)=0,"",IF(AI706="","--",IF(AI706="3E","3E",LOOKUP(AI706/AK$2,{0,0.4,0.45,0.5,0.55,0.6,0.65,0.7,0.75,0.8,1},{0,2,2.25,2.5,2.75,3,3.25,3.5,3.75,4}))))</f>
        <v/>
      </c>
      <c r="AL706" s="94" t="str">
        <f>IFERROR(IF(COUNT($A706)=0,"",IF(COUNT(W706)=0,"--",IF(COUNTIF(B706:AK706,"3E")&gt;0,"3E",SUM(IF(D706&gt;=2,D706*$D$3),IF(G706&gt;=2,G706*$G$3),IF(J706&gt;=2,J706*$J$3),IF(M706&gt;=2,M706*$M$3),IF(P706&gt;=2,P706*$P$3),IF(S706&gt;=2,S706*$S$3),IF(V706&gt;=2,V706*$V$3),IF(Y706&gt;=2,Y706*$Y$3),IF(AB706&gt;=2,AB706*$AB$3),IF(AE706&gt;=2,AE706*$AE$3),IF(AH706&gt;=2,AH706*$AH$3),IF(AK706&gt;=2,AK706*$AK$3))))),"")</f>
        <v/>
      </c>
      <c r="AM706" s="4" t="str">
        <f>IF(COUNT($A706)=0,"",IF(COUNT(W706)=0,"--",IF(COUNTIF(B706:Y706,"3E")&gt;0,"3E",TRUNC(SUM(IF(N(D706)&gt;=2,D$3*D706,0),IF(N(G706)&gt;=2,G$3*G706,0),IF(N(J706)&gt;=2,J$3*J706,0),IF(N(M706)&gt;=2,M$3*M706,0),IF(N(P706)&gt;=2,P$3*P706,0),IF(N(S706)&gt;=2,S$3*S706,0),IF(N(AB706)&gt;=2,AB$3*AB706,0),IF(N(AE706)&gt;=2,AE$3*AE706,0),IF(N(AH706)&gt;=2,AH$3*AH706,0),IF(N(V706)&gt;=2,V$3*V706,0),IF(N(Y706)&gt;=2,Y$3*Y706,0))/TCP,3))))</f>
        <v/>
      </c>
      <c r="AN706" s="2" t="str">
        <f>IFERROR(IF(COUNT($A706)=0,"",IF(COUNT(W706)=0,"--",IF(COUNTIF(B706:AK706,"3E")&gt;0,"3E",SUM(IF(D706&gt;=2,$D$3),IF(G706&gt;=2,$G$3),IF(J706&gt;=2,$J$3),IF(M706&gt;=2,$M$3),IF(P706&gt;=2,$P$3),IF(S706&gt;=2,$S$3),IF(V706&gt;=2,$V$3),IF(Y706&gt;=2,$Y$3),IF(AB706&gt;=2,$AB$3),IF(AE706&gt;=2,$AE$3),IF(AH706&gt;=2,$AH$3),IF(AK706&gt;=2,$AK$3))))),"")</f>
        <v/>
      </c>
      <c r="AO706" s="2" t="str">
        <f>IF(AM706="3E","3E",IF(COUNT($A706)=0,"",IF(COUNT(AK706)=0,"I",LOOKUP(AM706,{0,2,2.25,2.5,2.75,3,3.25,3.5,3.75,4},{"F","D","C","C+","B-","B","B+","A-","A","A+"}))))</f>
        <v/>
      </c>
      <c r="AP706" s="2" t="str">
        <f>IF(AM706="3E","3E",IF(OR(COUNT($A706)=0,COUNT(W706)=0),"",IF(AND(Y706&gt;=2,AM706&gt;=2,AN706&gt;=28),"PASS","FAIL")))</f>
        <v/>
      </c>
      <c r="AQ706" s="2" t="str">
        <f>IF(COUNT($A706)=0,"",IF(AP706="3E","3E",IF(AP706="PASS",CONCATENATE(IF(N(D706)&lt;2,"411F,",""),IF(N(G706)&lt;2,"412F,",""),IF(N(J706)&lt;2,"413F,",""),IF(N(M706)&lt;2,"421F,",""),IF(N(P706)&lt;2,"422F,",""),IF(N(S706)&lt;2,"423F,",""),IF(N(AB706)&lt;2,"431F,",""),IF(N(AE706)&lt;2,"432F,",""),IF(N(AH706)&lt;2,"433F,","")),"")))</f>
        <v/>
      </c>
      <c r="AR706" s="6" t="str">
        <f t="shared" si="11"/>
        <v/>
      </c>
    </row>
    <row r="707" spans="1:44" ht="18.95" customHeight="1" x14ac:dyDescent="0.25">
      <c r="A707" s="93" t="str">
        <f>IF(DR!$B709="","",DR!$B709)</f>
        <v/>
      </c>
      <c r="B707" s="5" t="str">
        <f>IF(COUNT($A707)=0,"",IF($A707&lt;&gt;DR!$B709,"ERR",DR!J709))</f>
        <v/>
      </c>
      <c r="C707" s="2" t="str">
        <f>IF(COUNT($A707)=0,"",IF(B707="3E","3E",IF(B707="","I",LOOKUP(B707/D$2,{0,0.4,0.45,0.5,0.55,0.6,0.65,0.7,0.75,0.8,1},{"F","D","C","C+","B-","B","B+","A-","A","A+"}))))</f>
        <v/>
      </c>
      <c r="D707" s="99" t="str">
        <f>IF(COUNT($A707)=0,"",IF(B707="","--",IF(B707="3E","3E",LOOKUP(B707/D$2,{0,0.4,0.45,0.5,0.55,0.6,0.65,0.7,0.75,0.8,1},{0,2,2.25,2.5,2.75,3,3.25,3.5,3.75,4}))))</f>
        <v/>
      </c>
      <c r="E707" s="5" t="str">
        <f>IF(COUNT($A707)=0,"",IF($A707&lt;&gt;DR!$B709,"ERR",DR!R709))</f>
        <v/>
      </c>
      <c r="F707" s="2" t="str">
        <f>IF(COUNT($A707)=0,"",IF(E707="3E","3E",IF(E707="","I",LOOKUP(E707/G$2,{0,0.4,0.45,0.5,0.55,0.6,0.65,0.7,0.75,0.8,1},{"F","D","C","C+","B-","B","B+","A-","A","A+"}))))</f>
        <v/>
      </c>
      <c r="G707" s="99" t="str">
        <f>IF(COUNT($A707)=0,"",IF(E707="","--",IF(E707="3E","3E",LOOKUP(E707/G$2,{0,0.4,0.45,0.5,0.55,0.6,0.65,0.7,0.75,0.8,1},{0,2,2.25,2.5,2.75,3,3.25,3.5,3.75,4}))))</f>
        <v/>
      </c>
      <c r="H707" s="5" t="str">
        <f>IF(COUNT($A707)=0,"",IF($A707&lt;&gt;DR!$B709,"ERR",DR!Z709))</f>
        <v/>
      </c>
      <c r="I707" s="2" t="str">
        <f>IF(COUNT($A707)=0,"",IF(H707="3E","3E",IF(H707="","I",LOOKUP(H707/J$2,{0,0.4,0.45,0.5,0.55,0.6,0.65,0.7,0.75,0.8,1},{"F","D","C","C+","B-","B","B+","A-","A","A+"}))))</f>
        <v/>
      </c>
      <c r="J707" s="99" t="str">
        <f>IF(COUNT($A707)=0,"",IF(H707="","--",IF(H707="3E","3E",LOOKUP(H707/J$2,{0,0.4,0.45,0.5,0.55,0.6,0.65,0.7,0.75,0.8,1},{0,2,2.25,2.5,2.75,3,3.25,3.5,3.75,4}))))</f>
        <v/>
      </c>
      <c r="K707" s="5" t="str">
        <f>IF(COUNT($A707)=0,"",IF($A707&lt;&gt;DR!$B709,"ERR",DR!AH709))</f>
        <v/>
      </c>
      <c r="L707" s="2" t="str">
        <f>IF(COUNT($A707)=0,"",IF(K707="3E","3E",IF(K707="","I",LOOKUP(K707/M$2,{0,0.4,0.45,0.5,0.55,0.6,0.65,0.7,0.75,0.8,1},{"F","D","C","C+","B-","B","B+","A-","A","A+"}))))</f>
        <v/>
      </c>
      <c r="M707" s="99" t="str">
        <f>IF(COUNT($A707)=0,"",IF(K707="","--",IF(K707="3E","3E",LOOKUP(K707/M$2,{0,0.4,0.45,0.5,0.55,0.6,0.65,0.7,0.75,0.8,1},{0,2,2.25,2.5,2.75,3,3.25,3.5,3.75,4}))))</f>
        <v/>
      </c>
      <c r="N707" s="5" t="str">
        <f>IF(COUNT($A707)=0,"",IF($A707&lt;&gt;DR!$B709,"ERR",DR!AP709))</f>
        <v/>
      </c>
      <c r="O707" s="2" t="str">
        <f>IF(COUNT($A707)=0,"",IF(N707="3E","3E",IF(N707="","I",LOOKUP(N707/P$2,{0,0.4,0.45,0.5,0.55,0.6,0.65,0.7,0.75,0.8,1},{"F","D","C","C+","B-","B","B+","A-","A","A+"}))))</f>
        <v/>
      </c>
      <c r="P707" s="99" t="str">
        <f>IF(COUNT($A707)=0,"",IF(N707="","--",IF(N707="3E","3E",LOOKUP(N707/P$2,{0,0.4,0.45,0.5,0.55,0.6,0.65,0.7,0.75,0.8,1},{0,2,2.25,2.5,2.75,3,3.25,3.5,3.75,4}))))</f>
        <v/>
      </c>
      <c r="Q707" s="5" t="str">
        <f>IF(COUNT($A707)=0,"",IF($A707&lt;&gt;DR!$B709,"ERR",DR!AX709))</f>
        <v/>
      </c>
      <c r="R707" s="2" t="str">
        <f>IF(COUNT($A707)=0,"",IF(Q707="3E","3E",IF(Q707="","I",LOOKUP(Q707/S$2,{0,0.4,0.45,0.5,0.55,0.6,0.65,0.7,0.75,0.8,1},{"F","D","C","C+","B-","B","B+","A-","A","A+"}))))</f>
        <v/>
      </c>
      <c r="S707" s="99" t="str">
        <f>IF(COUNT($A707)=0,"",IF(Q707="","--",IF(Q707="3E","3E",LOOKUP(Q707/S$2,{0,0.4,0.45,0.5,0.55,0.6,0.65,0.7,0.75,0.8,1},{0,2,2.25,2.5,2.75,3,3.25,3.5,3.75,4}))))</f>
        <v/>
      </c>
      <c r="T707" s="5" t="str">
        <f>IF(OR(COUNT($A707)=0,DR!BZ709=""),"",IF($A707&lt;&gt;DR!$B709,"ERR",DR!BZ709))</f>
        <v/>
      </c>
      <c r="U707" s="2" t="str">
        <f>IF(COUNT($A707)=0,"",IF(T707="3E","3E",IF(T707="","I",LOOKUP(T707/V$2,{0,0.4,0.45,0.5,0.55,0.6,0.65,0.7,0.75,0.8,1},{"F","D","C","C+","B-","B","B+","A-","A","A+"}))))</f>
        <v/>
      </c>
      <c r="V707" s="99" t="str">
        <f>IF(COUNT($A707)=0,"",IF(T707="","--",IF(T707="3E","3E",LOOKUP(T707/V$2,{0,0.4,0.45,0.5,0.55,0.6,0.65,0.7,0.75,0.8,1},{0,2,2.25,2.5,2.75,3,3.25,3.5,3.75,4}))))</f>
        <v/>
      </c>
      <c r="W707" s="5" t="str">
        <f>IF(COUNT($A707)=0,"",IF($A707&lt;&gt;DR!$B709,"ERR",IF(DR!$A709="IM",DR!CL709,DR!CK709)))</f>
        <v/>
      </c>
      <c r="X707" s="2" t="str">
        <f>IF(COUNT($A707)=0,"",IF(W707="3E","3E",IF(W707="","I",LOOKUP(W707/Y$2,{0,0.4,0.45,0.5,0.55,0.6,0.65,0.7,0.75,0.8,1},{"F","D","C","C+","B-","B","B+","A-","A","A+"}))))</f>
        <v/>
      </c>
      <c r="Y707" s="99" t="str">
        <f>IF(COUNT($A707)=0,"",IF(W707="","--",IF(W707="3E","3E",LOOKUP(W707/Y$2,{0,0.4,0.45,0.5,0.55,0.6,0.65,0.7,0.75,0.8,1},{0,2,2.25,2.5,2.75,3,3.25,3.5,3.75,4}))))</f>
        <v/>
      </c>
      <c r="Z707" s="5" t="str">
        <f>IF(COUNT($A707)=0,"",IF($A707&lt;&gt;DR!$B709,"ERR",DR!BF709))</f>
        <v/>
      </c>
      <c r="AA707" s="2" t="str">
        <f>IF(COUNT($A707)=0,"",IF(Z707="3E","3E",IF(Z707="","I",LOOKUP(Z707/AB$2,{0,0.4,0.45,0.5,0.55,0.6,0.65,0.7,0.75,0.8,1},{"F","D","C","C+","B-","B","B+","A-","A","A+"}))))</f>
        <v/>
      </c>
      <c r="AB707" s="99" t="str">
        <f>IF(COUNT($A707)=0,"",IF(Z707="","--",IF(Z707="3E","3E",LOOKUP(Z707/AB$2,{0,0.4,0.45,0.5,0.55,0.6,0.65,0.7,0.75,0.8,1},{0,2,2.25,2.5,2.75,3,3.25,3.5,3.75,4}))))</f>
        <v/>
      </c>
      <c r="AC707" s="5" t="str">
        <f>IF(COUNT($A707)=0,"",IF($A707&lt;&gt;DR!$B709,"ERR",DR!BG709))</f>
        <v/>
      </c>
      <c r="AD707" s="2" t="str">
        <f>IF(COUNT($A707)=0,"",IF(AC707="3E","3E",IF(AC707="","I",LOOKUP(AC707/AE$2,{0,0.4,0.45,0.5,0.55,0.6,0.65,0.7,0.75,0.8,1},{"F","D","C","C+","B-","B","B+","A-","A","A+"}))))</f>
        <v/>
      </c>
      <c r="AE707" s="99" t="str">
        <f>IF(COUNT($A707)=0,"",IF(AC707="","--",IF(AC707="3E","3E",LOOKUP(AC707/AE$2,{0,0.4,0.45,0.5,0.55,0.6,0.65,0.7,0.75,0.8,1},{0,2,2.25,2.5,2.75,3,3.25,3.5,3.75,4}))))</f>
        <v/>
      </c>
      <c r="AF707" s="5" t="str">
        <f>IF(COUNT($A707)=0,"",IF($A707&lt;&gt;DR!$B709,"ERR",DR!BQ709))</f>
        <v/>
      </c>
      <c r="AG707" s="2" t="str">
        <f>IF(COUNT($A707)=0,"",IF(AF707="3E","3E",IF(AF707="","I",LOOKUP(AF707/AH$2,{0,0.4,0.45,0.5,0.55,0.6,0.65,0.7,0.75,0.8,1},{"F","D","C","C+","B-","B","B+","A-","A","A+"}))))</f>
        <v/>
      </c>
      <c r="AH707" s="99" t="str">
        <f>IF(COUNT($A707)=0,"",IF(AF707="","--",IF(AF707="3E","3E",LOOKUP(AF707/AH$2,{0,0.4,0.45,0.5,0.55,0.6,0.65,0.7,0.75,0.8,1},{0,2,2.25,2.5,2.75,3,3.25,3.5,3.75,4}))))</f>
        <v/>
      </c>
      <c r="AI707" s="5" t="str">
        <f>IF(COUNT($A707)=0,"",IF($A707&lt;&gt;DR!$B709,"ERR",DR!BY709))</f>
        <v/>
      </c>
      <c r="AJ707" s="2" t="str">
        <f>IF(COUNT($A707)=0,"",IF(AI707="3E","3E",IF(AI707="","I",LOOKUP(AI707/AK$2,{0,0.4,0.45,0.5,0.55,0.6,0.65,0.7,0.75,0.8,1},{"F","D","C","C+","B-","B","B+","A-","A","A+"}))))</f>
        <v/>
      </c>
      <c r="AK707" s="103" t="str">
        <f>IF(COUNT($A707)=0,"",IF(AI707="","--",IF(AI707="3E","3E",LOOKUP(AI707/AK$2,{0,0.4,0.45,0.5,0.55,0.6,0.65,0.7,0.75,0.8,1},{0,2,2.25,2.5,2.75,3,3.25,3.5,3.75,4}))))</f>
        <v/>
      </c>
      <c r="AL707" s="94" t="str">
        <f>IFERROR(IF(COUNT($A707)=0,"",IF(COUNT(W707)=0,"--",IF(COUNTIF(B707:AK707,"3E")&gt;0,"3E",SUM(IF(D707&gt;=2,D707*$D$3),IF(G707&gt;=2,G707*$G$3),IF(J707&gt;=2,J707*$J$3),IF(M707&gt;=2,M707*$M$3),IF(P707&gt;=2,P707*$P$3),IF(S707&gt;=2,S707*$S$3),IF(V707&gt;=2,V707*$V$3),IF(Y707&gt;=2,Y707*$Y$3),IF(AB707&gt;=2,AB707*$AB$3),IF(AE707&gt;=2,AE707*$AE$3),IF(AH707&gt;=2,AH707*$AH$3),IF(AK707&gt;=2,AK707*$AK$3))))),"")</f>
        <v/>
      </c>
      <c r="AM707" s="4" t="str">
        <f>IF(COUNT($A707)=0,"",IF(COUNT(W707)=0,"--",IF(COUNTIF(B707:Y707,"3E")&gt;0,"3E",TRUNC(SUM(IF(N(D707)&gt;=2,D$3*D707,0),IF(N(G707)&gt;=2,G$3*G707,0),IF(N(J707)&gt;=2,J$3*J707,0),IF(N(M707)&gt;=2,M$3*M707,0),IF(N(P707)&gt;=2,P$3*P707,0),IF(N(S707)&gt;=2,S$3*S707,0),IF(N(AB707)&gt;=2,AB$3*AB707,0),IF(N(AE707)&gt;=2,AE$3*AE707,0),IF(N(AH707)&gt;=2,AH$3*AH707,0),IF(N(V707)&gt;=2,V$3*V707,0),IF(N(Y707)&gt;=2,Y$3*Y707,0))/TCP,3))))</f>
        <v/>
      </c>
      <c r="AN707" s="2" t="str">
        <f>IFERROR(IF(COUNT($A707)=0,"",IF(COUNT(W707)=0,"--",IF(COUNTIF(B707:AK707,"3E")&gt;0,"3E",SUM(IF(D707&gt;=2,$D$3),IF(G707&gt;=2,$G$3),IF(J707&gt;=2,$J$3),IF(M707&gt;=2,$M$3),IF(P707&gt;=2,$P$3),IF(S707&gt;=2,$S$3),IF(V707&gt;=2,$V$3),IF(Y707&gt;=2,$Y$3),IF(AB707&gt;=2,$AB$3),IF(AE707&gt;=2,$AE$3),IF(AH707&gt;=2,$AH$3),IF(AK707&gt;=2,$AK$3))))),"")</f>
        <v/>
      </c>
      <c r="AO707" s="2" t="str">
        <f>IF(AM707="3E","3E",IF(COUNT($A707)=0,"",IF(COUNT(AK707)=0,"I",LOOKUP(AM707,{0,2,2.25,2.5,2.75,3,3.25,3.5,3.75,4},{"F","D","C","C+","B-","B","B+","A-","A","A+"}))))</f>
        <v/>
      </c>
      <c r="AP707" s="2" t="str">
        <f>IF(AM707="3E","3E",IF(OR(COUNT($A707)=0,COUNT(W707)=0),"",IF(AND(Y707&gt;=2,AM707&gt;=2,AN707&gt;=28),"PASS","FAIL")))</f>
        <v/>
      </c>
      <c r="AQ707" s="2" t="str">
        <f>IF(COUNT($A707)=0,"",IF(AP707="3E","3E",IF(AP707="PASS",CONCATENATE(IF(N(D707)&lt;2,"411F,",""),IF(N(G707)&lt;2,"412F,",""),IF(N(J707)&lt;2,"413F,",""),IF(N(M707)&lt;2,"421F,",""),IF(N(P707)&lt;2,"422F,",""),IF(N(S707)&lt;2,"423F,",""),IF(N(AB707)&lt;2,"431F,",""),IF(N(AE707)&lt;2,"432F,",""),IF(N(AH707)&lt;2,"433F,","")),"")))</f>
        <v/>
      </c>
      <c r="AR707" s="6" t="str">
        <f t="shared" si="11"/>
        <v/>
      </c>
    </row>
    <row r="708" spans="1:44" ht="18.95" customHeight="1" x14ac:dyDescent="0.25">
      <c r="A708" s="93" t="str">
        <f>IF(DR!$B710="","",DR!$B710)</f>
        <v/>
      </c>
      <c r="B708" s="5" t="str">
        <f>IF(COUNT($A708)=0,"",IF($A708&lt;&gt;DR!$B710,"ERR",DR!J710))</f>
        <v/>
      </c>
      <c r="C708" s="2" t="str">
        <f>IF(COUNT($A708)=0,"",IF(B708="3E","3E",IF(B708="","I",LOOKUP(B708/D$2,{0,0.4,0.45,0.5,0.55,0.6,0.65,0.7,0.75,0.8,1},{"F","D","C","C+","B-","B","B+","A-","A","A+"}))))</f>
        <v/>
      </c>
      <c r="D708" s="99" t="str">
        <f>IF(COUNT($A708)=0,"",IF(B708="","--",IF(B708="3E","3E",LOOKUP(B708/D$2,{0,0.4,0.45,0.5,0.55,0.6,0.65,0.7,0.75,0.8,1},{0,2,2.25,2.5,2.75,3,3.25,3.5,3.75,4}))))</f>
        <v/>
      </c>
      <c r="E708" s="5" t="str">
        <f>IF(COUNT($A708)=0,"",IF($A708&lt;&gt;DR!$B710,"ERR",DR!R710))</f>
        <v/>
      </c>
      <c r="F708" s="2" t="str">
        <f>IF(COUNT($A708)=0,"",IF(E708="3E","3E",IF(E708="","I",LOOKUP(E708/G$2,{0,0.4,0.45,0.5,0.55,0.6,0.65,0.7,0.75,0.8,1},{"F","D","C","C+","B-","B","B+","A-","A","A+"}))))</f>
        <v/>
      </c>
      <c r="G708" s="99" t="str">
        <f>IF(COUNT($A708)=0,"",IF(E708="","--",IF(E708="3E","3E",LOOKUP(E708/G$2,{0,0.4,0.45,0.5,0.55,0.6,0.65,0.7,0.75,0.8,1},{0,2,2.25,2.5,2.75,3,3.25,3.5,3.75,4}))))</f>
        <v/>
      </c>
      <c r="H708" s="5" t="str">
        <f>IF(COUNT($A708)=0,"",IF($A708&lt;&gt;DR!$B710,"ERR",DR!Z710))</f>
        <v/>
      </c>
      <c r="I708" s="2" t="str">
        <f>IF(COUNT($A708)=0,"",IF(H708="3E","3E",IF(H708="","I",LOOKUP(H708/J$2,{0,0.4,0.45,0.5,0.55,0.6,0.65,0.7,0.75,0.8,1},{"F","D","C","C+","B-","B","B+","A-","A","A+"}))))</f>
        <v/>
      </c>
      <c r="J708" s="99" t="str">
        <f>IF(COUNT($A708)=0,"",IF(H708="","--",IF(H708="3E","3E",LOOKUP(H708/J$2,{0,0.4,0.45,0.5,0.55,0.6,0.65,0.7,0.75,0.8,1},{0,2,2.25,2.5,2.75,3,3.25,3.5,3.75,4}))))</f>
        <v/>
      </c>
      <c r="K708" s="5" t="str">
        <f>IF(COUNT($A708)=0,"",IF($A708&lt;&gt;DR!$B710,"ERR",DR!AH710))</f>
        <v/>
      </c>
      <c r="L708" s="2" t="str">
        <f>IF(COUNT($A708)=0,"",IF(K708="3E","3E",IF(K708="","I",LOOKUP(K708/M$2,{0,0.4,0.45,0.5,0.55,0.6,0.65,0.7,0.75,0.8,1},{"F","D","C","C+","B-","B","B+","A-","A","A+"}))))</f>
        <v/>
      </c>
      <c r="M708" s="99" t="str">
        <f>IF(COUNT($A708)=0,"",IF(K708="","--",IF(K708="3E","3E",LOOKUP(K708/M$2,{0,0.4,0.45,0.5,0.55,0.6,0.65,0.7,0.75,0.8,1},{0,2,2.25,2.5,2.75,3,3.25,3.5,3.75,4}))))</f>
        <v/>
      </c>
      <c r="N708" s="5" t="str">
        <f>IF(COUNT($A708)=0,"",IF($A708&lt;&gt;DR!$B710,"ERR",DR!AP710))</f>
        <v/>
      </c>
      <c r="O708" s="2" t="str">
        <f>IF(COUNT($A708)=0,"",IF(N708="3E","3E",IF(N708="","I",LOOKUP(N708/P$2,{0,0.4,0.45,0.5,0.55,0.6,0.65,0.7,0.75,0.8,1},{"F","D","C","C+","B-","B","B+","A-","A","A+"}))))</f>
        <v/>
      </c>
      <c r="P708" s="99" t="str">
        <f>IF(COUNT($A708)=0,"",IF(N708="","--",IF(N708="3E","3E",LOOKUP(N708/P$2,{0,0.4,0.45,0.5,0.55,0.6,0.65,0.7,0.75,0.8,1},{0,2,2.25,2.5,2.75,3,3.25,3.5,3.75,4}))))</f>
        <v/>
      </c>
      <c r="Q708" s="5" t="str">
        <f>IF(COUNT($A708)=0,"",IF($A708&lt;&gt;DR!$B710,"ERR",DR!AX710))</f>
        <v/>
      </c>
      <c r="R708" s="2" t="str">
        <f>IF(COUNT($A708)=0,"",IF(Q708="3E","3E",IF(Q708="","I",LOOKUP(Q708/S$2,{0,0.4,0.45,0.5,0.55,0.6,0.65,0.7,0.75,0.8,1},{"F","D","C","C+","B-","B","B+","A-","A","A+"}))))</f>
        <v/>
      </c>
      <c r="S708" s="99" t="str">
        <f>IF(COUNT($A708)=0,"",IF(Q708="","--",IF(Q708="3E","3E",LOOKUP(Q708/S$2,{0,0.4,0.45,0.5,0.55,0.6,0.65,0.7,0.75,0.8,1},{0,2,2.25,2.5,2.75,3,3.25,3.5,3.75,4}))))</f>
        <v/>
      </c>
      <c r="T708" s="5" t="str">
        <f>IF(OR(COUNT($A708)=0,DR!BZ710=""),"",IF($A708&lt;&gt;DR!$B710,"ERR",DR!BZ710))</f>
        <v/>
      </c>
      <c r="U708" s="2" t="str">
        <f>IF(COUNT($A708)=0,"",IF(T708="3E","3E",IF(T708="","I",LOOKUP(T708/V$2,{0,0.4,0.45,0.5,0.55,0.6,0.65,0.7,0.75,0.8,1},{"F","D","C","C+","B-","B","B+","A-","A","A+"}))))</f>
        <v/>
      </c>
      <c r="V708" s="99" t="str">
        <f>IF(COUNT($A708)=0,"",IF(T708="","--",IF(T708="3E","3E",LOOKUP(T708/V$2,{0,0.4,0.45,0.5,0.55,0.6,0.65,0.7,0.75,0.8,1},{0,2,2.25,2.5,2.75,3,3.25,3.5,3.75,4}))))</f>
        <v/>
      </c>
      <c r="W708" s="5" t="str">
        <f>IF(COUNT($A708)=0,"",IF($A708&lt;&gt;DR!$B710,"ERR",IF(DR!$A710="IM",DR!CL710,DR!CK710)))</f>
        <v/>
      </c>
      <c r="X708" s="2" t="str">
        <f>IF(COUNT($A708)=0,"",IF(W708="3E","3E",IF(W708="","I",LOOKUP(W708/Y$2,{0,0.4,0.45,0.5,0.55,0.6,0.65,0.7,0.75,0.8,1},{"F","D","C","C+","B-","B","B+","A-","A","A+"}))))</f>
        <v/>
      </c>
      <c r="Y708" s="99" t="str">
        <f>IF(COUNT($A708)=0,"",IF(W708="","--",IF(W708="3E","3E",LOOKUP(W708/Y$2,{0,0.4,0.45,0.5,0.55,0.6,0.65,0.7,0.75,0.8,1},{0,2,2.25,2.5,2.75,3,3.25,3.5,3.75,4}))))</f>
        <v/>
      </c>
      <c r="Z708" s="5" t="str">
        <f>IF(COUNT($A708)=0,"",IF($A708&lt;&gt;DR!$B710,"ERR",DR!BF710))</f>
        <v/>
      </c>
      <c r="AA708" s="2" t="str">
        <f>IF(COUNT($A708)=0,"",IF(Z708="3E","3E",IF(Z708="","I",LOOKUP(Z708/AB$2,{0,0.4,0.45,0.5,0.55,0.6,0.65,0.7,0.75,0.8,1},{"F","D","C","C+","B-","B","B+","A-","A","A+"}))))</f>
        <v/>
      </c>
      <c r="AB708" s="99" t="str">
        <f>IF(COUNT($A708)=0,"",IF(Z708="","--",IF(Z708="3E","3E",LOOKUP(Z708/AB$2,{0,0.4,0.45,0.5,0.55,0.6,0.65,0.7,0.75,0.8,1},{0,2,2.25,2.5,2.75,3,3.25,3.5,3.75,4}))))</f>
        <v/>
      </c>
      <c r="AC708" s="5" t="str">
        <f>IF(COUNT($A708)=0,"",IF($A708&lt;&gt;DR!$B710,"ERR",DR!BG710))</f>
        <v/>
      </c>
      <c r="AD708" s="2" t="str">
        <f>IF(COUNT($A708)=0,"",IF(AC708="3E","3E",IF(AC708="","I",LOOKUP(AC708/AE$2,{0,0.4,0.45,0.5,0.55,0.6,0.65,0.7,0.75,0.8,1},{"F","D","C","C+","B-","B","B+","A-","A","A+"}))))</f>
        <v/>
      </c>
      <c r="AE708" s="99" t="str">
        <f>IF(COUNT($A708)=0,"",IF(AC708="","--",IF(AC708="3E","3E",LOOKUP(AC708/AE$2,{0,0.4,0.45,0.5,0.55,0.6,0.65,0.7,0.75,0.8,1},{0,2,2.25,2.5,2.75,3,3.25,3.5,3.75,4}))))</f>
        <v/>
      </c>
      <c r="AF708" s="5" t="str">
        <f>IF(COUNT($A708)=0,"",IF($A708&lt;&gt;DR!$B710,"ERR",DR!BQ710))</f>
        <v/>
      </c>
      <c r="AG708" s="2" t="str">
        <f>IF(COUNT($A708)=0,"",IF(AF708="3E","3E",IF(AF708="","I",LOOKUP(AF708/AH$2,{0,0.4,0.45,0.5,0.55,0.6,0.65,0.7,0.75,0.8,1},{"F","D","C","C+","B-","B","B+","A-","A","A+"}))))</f>
        <v/>
      </c>
      <c r="AH708" s="99" t="str">
        <f>IF(COUNT($A708)=0,"",IF(AF708="","--",IF(AF708="3E","3E",LOOKUP(AF708/AH$2,{0,0.4,0.45,0.5,0.55,0.6,0.65,0.7,0.75,0.8,1},{0,2,2.25,2.5,2.75,3,3.25,3.5,3.75,4}))))</f>
        <v/>
      </c>
      <c r="AI708" s="5" t="str">
        <f>IF(COUNT($A708)=0,"",IF($A708&lt;&gt;DR!$B710,"ERR",DR!BY710))</f>
        <v/>
      </c>
      <c r="AJ708" s="2" t="str">
        <f>IF(COUNT($A708)=0,"",IF(AI708="3E","3E",IF(AI708="","I",LOOKUP(AI708/AK$2,{0,0.4,0.45,0.5,0.55,0.6,0.65,0.7,0.75,0.8,1},{"F","D","C","C+","B-","B","B+","A-","A","A+"}))))</f>
        <v/>
      </c>
      <c r="AK708" s="103" t="str">
        <f>IF(COUNT($A708)=0,"",IF(AI708="","--",IF(AI708="3E","3E",LOOKUP(AI708/AK$2,{0,0.4,0.45,0.5,0.55,0.6,0.65,0.7,0.75,0.8,1},{0,2,2.25,2.5,2.75,3,3.25,3.5,3.75,4}))))</f>
        <v/>
      </c>
      <c r="AL708" s="94" t="str">
        <f>IFERROR(IF(COUNT($A708)=0,"",IF(COUNT(W708)=0,"--",IF(COUNTIF(B708:AK708,"3E")&gt;0,"3E",SUM(IF(D708&gt;=2,D708*$D$3),IF(G708&gt;=2,G708*$G$3),IF(J708&gt;=2,J708*$J$3),IF(M708&gt;=2,M708*$M$3),IF(P708&gt;=2,P708*$P$3),IF(S708&gt;=2,S708*$S$3),IF(V708&gt;=2,V708*$V$3),IF(Y708&gt;=2,Y708*$Y$3),IF(AB708&gt;=2,AB708*$AB$3),IF(AE708&gt;=2,AE708*$AE$3),IF(AH708&gt;=2,AH708*$AH$3),IF(AK708&gt;=2,AK708*$AK$3))))),"")</f>
        <v/>
      </c>
      <c r="AM708" s="4" t="str">
        <f>IF(COUNT($A708)=0,"",IF(COUNT(W708)=0,"--",IF(COUNTIF(B708:Y708,"3E")&gt;0,"3E",TRUNC(SUM(IF(N(D708)&gt;=2,D$3*D708,0),IF(N(G708)&gt;=2,G$3*G708,0),IF(N(J708)&gt;=2,J$3*J708,0),IF(N(M708)&gt;=2,M$3*M708,0),IF(N(P708)&gt;=2,P$3*P708,0),IF(N(S708)&gt;=2,S$3*S708,0),IF(N(AB708)&gt;=2,AB$3*AB708,0),IF(N(AE708)&gt;=2,AE$3*AE708,0),IF(N(AH708)&gt;=2,AH$3*AH708,0),IF(N(V708)&gt;=2,V$3*V708,0),IF(N(Y708)&gt;=2,Y$3*Y708,0))/TCP,3))))</f>
        <v/>
      </c>
      <c r="AN708" s="2" t="str">
        <f>IFERROR(IF(COUNT($A708)=0,"",IF(COUNT(W708)=0,"--",IF(COUNTIF(B708:AK708,"3E")&gt;0,"3E",SUM(IF(D708&gt;=2,$D$3),IF(G708&gt;=2,$G$3),IF(J708&gt;=2,$J$3),IF(M708&gt;=2,$M$3),IF(P708&gt;=2,$P$3),IF(S708&gt;=2,$S$3),IF(V708&gt;=2,$V$3),IF(Y708&gt;=2,$Y$3),IF(AB708&gt;=2,$AB$3),IF(AE708&gt;=2,$AE$3),IF(AH708&gt;=2,$AH$3),IF(AK708&gt;=2,$AK$3))))),"")</f>
        <v/>
      </c>
      <c r="AO708" s="2" t="str">
        <f>IF(AM708="3E","3E",IF(COUNT($A708)=0,"",IF(COUNT(AK708)=0,"I",LOOKUP(AM708,{0,2,2.25,2.5,2.75,3,3.25,3.5,3.75,4},{"F","D","C","C+","B-","B","B+","A-","A","A+"}))))</f>
        <v/>
      </c>
      <c r="AP708" s="2" t="str">
        <f>IF(AM708="3E","3E",IF(OR(COUNT($A708)=0,COUNT(W708)=0),"",IF(AND(Y708&gt;=2,AM708&gt;=2,AN708&gt;=28),"PASS","FAIL")))</f>
        <v/>
      </c>
      <c r="AQ708" s="2" t="str">
        <f>IF(COUNT($A708)=0,"",IF(AP708="3E","3E",IF(AP708="PASS",CONCATENATE(IF(N(D708)&lt;2,"411F,",""),IF(N(G708)&lt;2,"412F,",""),IF(N(J708)&lt;2,"413F,",""),IF(N(M708)&lt;2,"421F,",""),IF(N(P708)&lt;2,"422F,",""),IF(N(S708)&lt;2,"423F,",""),IF(N(AB708)&lt;2,"431F,",""),IF(N(AE708)&lt;2,"432F,",""),IF(N(AH708)&lt;2,"433F,","")),"")))</f>
        <v/>
      </c>
      <c r="AR708" s="6" t="str">
        <f t="shared" si="11"/>
        <v/>
      </c>
    </row>
    <row r="709" spans="1:44" ht="18.95" customHeight="1" x14ac:dyDescent="0.25">
      <c r="A709" s="93" t="str">
        <f>IF(DR!$B711="","",DR!$B711)</f>
        <v/>
      </c>
      <c r="B709" s="5" t="str">
        <f>IF(COUNT($A709)=0,"",IF($A709&lt;&gt;DR!$B711,"ERR",DR!J711))</f>
        <v/>
      </c>
      <c r="C709" s="2" t="str">
        <f>IF(COUNT($A709)=0,"",IF(B709="3E","3E",IF(B709="","I",LOOKUP(B709/D$2,{0,0.4,0.45,0.5,0.55,0.6,0.65,0.7,0.75,0.8,1},{"F","D","C","C+","B-","B","B+","A-","A","A+"}))))</f>
        <v/>
      </c>
      <c r="D709" s="99" t="str">
        <f>IF(COUNT($A709)=0,"",IF(B709="","--",IF(B709="3E","3E",LOOKUP(B709/D$2,{0,0.4,0.45,0.5,0.55,0.6,0.65,0.7,0.75,0.8,1},{0,2,2.25,2.5,2.75,3,3.25,3.5,3.75,4}))))</f>
        <v/>
      </c>
      <c r="E709" s="5" t="str">
        <f>IF(COUNT($A709)=0,"",IF($A709&lt;&gt;DR!$B711,"ERR",DR!R711))</f>
        <v/>
      </c>
      <c r="F709" s="2" t="str">
        <f>IF(COUNT($A709)=0,"",IF(E709="3E","3E",IF(E709="","I",LOOKUP(E709/G$2,{0,0.4,0.45,0.5,0.55,0.6,0.65,0.7,0.75,0.8,1},{"F","D","C","C+","B-","B","B+","A-","A","A+"}))))</f>
        <v/>
      </c>
      <c r="G709" s="99" t="str">
        <f>IF(COUNT($A709)=0,"",IF(E709="","--",IF(E709="3E","3E",LOOKUP(E709/G$2,{0,0.4,0.45,0.5,0.55,0.6,0.65,0.7,0.75,0.8,1},{0,2,2.25,2.5,2.75,3,3.25,3.5,3.75,4}))))</f>
        <v/>
      </c>
      <c r="H709" s="5" t="str">
        <f>IF(COUNT($A709)=0,"",IF($A709&lt;&gt;DR!$B711,"ERR",DR!Z711))</f>
        <v/>
      </c>
      <c r="I709" s="2" t="str">
        <f>IF(COUNT($A709)=0,"",IF(H709="3E","3E",IF(H709="","I",LOOKUP(H709/J$2,{0,0.4,0.45,0.5,0.55,0.6,0.65,0.7,0.75,0.8,1},{"F","D","C","C+","B-","B","B+","A-","A","A+"}))))</f>
        <v/>
      </c>
      <c r="J709" s="99" t="str">
        <f>IF(COUNT($A709)=0,"",IF(H709="","--",IF(H709="3E","3E",LOOKUP(H709/J$2,{0,0.4,0.45,0.5,0.55,0.6,0.65,0.7,0.75,0.8,1},{0,2,2.25,2.5,2.75,3,3.25,3.5,3.75,4}))))</f>
        <v/>
      </c>
      <c r="K709" s="5" t="str">
        <f>IF(COUNT($A709)=0,"",IF($A709&lt;&gt;DR!$B711,"ERR",DR!AH711))</f>
        <v/>
      </c>
      <c r="L709" s="2" t="str">
        <f>IF(COUNT($A709)=0,"",IF(K709="3E","3E",IF(K709="","I",LOOKUP(K709/M$2,{0,0.4,0.45,0.5,0.55,0.6,0.65,0.7,0.75,0.8,1},{"F","D","C","C+","B-","B","B+","A-","A","A+"}))))</f>
        <v/>
      </c>
      <c r="M709" s="99" t="str">
        <f>IF(COUNT($A709)=0,"",IF(K709="","--",IF(K709="3E","3E",LOOKUP(K709/M$2,{0,0.4,0.45,0.5,0.55,0.6,0.65,0.7,0.75,0.8,1},{0,2,2.25,2.5,2.75,3,3.25,3.5,3.75,4}))))</f>
        <v/>
      </c>
      <c r="N709" s="5" t="str">
        <f>IF(COUNT($A709)=0,"",IF($A709&lt;&gt;DR!$B711,"ERR",DR!AP711))</f>
        <v/>
      </c>
      <c r="O709" s="2" t="str">
        <f>IF(COUNT($A709)=0,"",IF(N709="3E","3E",IF(N709="","I",LOOKUP(N709/P$2,{0,0.4,0.45,0.5,0.55,0.6,0.65,0.7,0.75,0.8,1},{"F","D","C","C+","B-","B","B+","A-","A","A+"}))))</f>
        <v/>
      </c>
      <c r="P709" s="99" t="str">
        <f>IF(COUNT($A709)=0,"",IF(N709="","--",IF(N709="3E","3E",LOOKUP(N709/P$2,{0,0.4,0.45,0.5,0.55,0.6,0.65,0.7,0.75,0.8,1},{0,2,2.25,2.5,2.75,3,3.25,3.5,3.75,4}))))</f>
        <v/>
      </c>
      <c r="Q709" s="5" t="str">
        <f>IF(COUNT($A709)=0,"",IF($A709&lt;&gt;DR!$B711,"ERR",DR!AX711))</f>
        <v/>
      </c>
      <c r="R709" s="2" t="str">
        <f>IF(COUNT($A709)=0,"",IF(Q709="3E","3E",IF(Q709="","I",LOOKUP(Q709/S$2,{0,0.4,0.45,0.5,0.55,0.6,0.65,0.7,0.75,0.8,1},{"F","D","C","C+","B-","B","B+","A-","A","A+"}))))</f>
        <v/>
      </c>
      <c r="S709" s="99" t="str">
        <f>IF(COUNT($A709)=0,"",IF(Q709="","--",IF(Q709="3E","3E",LOOKUP(Q709/S$2,{0,0.4,0.45,0.5,0.55,0.6,0.65,0.7,0.75,0.8,1},{0,2,2.25,2.5,2.75,3,3.25,3.5,3.75,4}))))</f>
        <v/>
      </c>
      <c r="T709" s="5" t="str">
        <f>IF(OR(COUNT($A709)=0,DR!BZ711=""),"",IF($A709&lt;&gt;DR!$B711,"ERR",DR!BZ711))</f>
        <v/>
      </c>
      <c r="U709" s="2" t="str">
        <f>IF(COUNT($A709)=0,"",IF(T709="3E","3E",IF(T709="","I",LOOKUP(T709/V$2,{0,0.4,0.45,0.5,0.55,0.6,0.65,0.7,0.75,0.8,1},{"F","D","C","C+","B-","B","B+","A-","A","A+"}))))</f>
        <v/>
      </c>
      <c r="V709" s="99" t="str">
        <f>IF(COUNT($A709)=0,"",IF(T709="","--",IF(T709="3E","3E",LOOKUP(T709/V$2,{0,0.4,0.45,0.5,0.55,0.6,0.65,0.7,0.75,0.8,1},{0,2,2.25,2.5,2.75,3,3.25,3.5,3.75,4}))))</f>
        <v/>
      </c>
      <c r="W709" s="5" t="str">
        <f>IF(COUNT($A709)=0,"",IF($A709&lt;&gt;DR!$B711,"ERR",IF(DR!$A711="IM",DR!CL711,DR!CK711)))</f>
        <v/>
      </c>
      <c r="X709" s="2" t="str">
        <f>IF(COUNT($A709)=0,"",IF(W709="3E","3E",IF(W709="","I",LOOKUP(W709/Y$2,{0,0.4,0.45,0.5,0.55,0.6,0.65,0.7,0.75,0.8,1},{"F","D","C","C+","B-","B","B+","A-","A","A+"}))))</f>
        <v/>
      </c>
      <c r="Y709" s="99" t="str">
        <f>IF(COUNT($A709)=0,"",IF(W709="","--",IF(W709="3E","3E",LOOKUP(W709/Y$2,{0,0.4,0.45,0.5,0.55,0.6,0.65,0.7,0.75,0.8,1},{0,2,2.25,2.5,2.75,3,3.25,3.5,3.75,4}))))</f>
        <v/>
      </c>
      <c r="Z709" s="5" t="str">
        <f>IF(COUNT($A709)=0,"",IF($A709&lt;&gt;DR!$B711,"ERR",DR!BF711))</f>
        <v/>
      </c>
      <c r="AA709" s="2" t="str">
        <f>IF(COUNT($A709)=0,"",IF(Z709="3E","3E",IF(Z709="","I",LOOKUP(Z709/AB$2,{0,0.4,0.45,0.5,0.55,0.6,0.65,0.7,0.75,0.8,1},{"F","D","C","C+","B-","B","B+","A-","A","A+"}))))</f>
        <v/>
      </c>
      <c r="AB709" s="99" t="str">
        <f>IF(COUNT($A709)=0,"",IF(Z709="","--",IF(Z709="3E","3E",LOOKUP(Z709/AB$2,{0,0.4,0.45,0.5,0.55,0.6,0.65,0.7,0.75,0.8,1},{0,2,2.25,2.5,2.75,3,3.25,3.5,3.75,4}))))</f>
        <v/>
      </c>
      <c r="AC709" s="5" t="str">
        <f>IF(COUNT($A709)=0,"",IF($A709&lt;&gt;DR!$B711,"ERR",DR!BG711))</f>
        <v/>
      </c>
      <c r="AD709" s="2" t="str">
        <f>IF(COUNT($A709)=0,"",IF(AC709="3E","3E",IF(AC709="","I",LOOKUP(AC709/AE$2,{0,0.4,0.45,0.5,0.55,0.6,0.65,0.7,0.75,0.8,1},{"F","D","C","C+","B-","B","B+","A-","A","A+"}))))</f>
        <v/>
      </c>
      <c r="AE709" s="99" t="str">
        <f>IF(COUNT($A709)=0,"",IF(AC709="","--",IF(AC709="3E","3E",LOOKUP(AC709/AE$2,{0,0.4,0.45,0.5,0.55,0.6,0.65,0.7,0.75,0.8,1},{0,2,2.25,2.5,2.75,3,3.25,3.5,3.75,4}))))</f>
        <v/>
      </c>
      <c r="AF709" s="5" t="str">
        <f>IF(COUNT($A709)=0,"",IF($A709&lt;&gt;DR!$B711,"ERR",DR!BQ711))</f>
        <v/>
      </c>
      <c r="AG709" s="2" t="str">
        <f>IF(COUNT($A709)=0,"",IF(AF709="3E","3E",IF(AF709="","I",LOOKUP(AF709/AH$2,{0,0.4,0.45,0.5,0.55,0.6,0.65,0.7,0.75,0.8,1},{"F","D","C","C+","B-","B","B+","A-","A","A+"}))))</f>
        <v/>
      </c>
      <c r="AH709" s="99" t="str">
        <f>IF(COUNT($A709)=0,"",IF(AF709="","--",IF(AF709="3E","3E",LOOKUP(AF709/AH$2,{0,0.4,0.45,0.5,0.55,0.6,0.65,0.7,0.75,0.8,1},{0,2,2.25,2.5,2.75,3,3.25,3.5,3.75,4}))))</f>
        <v/>
      </c>
      <c r="AI709" s="5" t="str">
        <f>IF(COUNT($A709)=0,"",IF($A709&lt;&gt;DR!$B711,"ERR",DR!BY711))</f>
        <v/>
      </c>
      <c r="AJ709" s="2" t="str">
        <f>IF(COUNT($A709)=0,"",IF(AI709="3E","3E",IF(AI709="","I",LOOKUP(AI709/AK$2,{0,0.4,0.45,0.5,0.55,0.6,0.65,0.7,0.75,0.8,1},{"F","D","C","C+","B-","B","B+","A-","A","A+"}))))</f>
        <v/>
      </c>
      <c r="AK709" s="103" t="str">
        <f>IF(COUNT($A709)=0,"",IF(AI709="","--",IF(AI709="3E","3E",LOOKUP(AI709/AK$2,{0,0.4,0.45,0.5,0.55,0.6,0.65,0.7,0.75,0.8,1},{0,2,2.25,2.5,2.75,3,3.25,3.5,3.75,4}))))</f>
        <v/>
      </c>
      <c r="AL709" s="94" t="str">
        <f>IFERROR(IF(COUNT($A709)=0,"",IF(COUNT(W709)=0,"--",IF(COUNTIF(B709:AK709,"3E")&gt;0,"3E",SUM(IF(D709&gt;=2,D709*$D$3),IF(G709&gt;=2,G709*$G$3),IF(J709&gt;=2,J709*$J$3),IF(M709&gt;=2,M709*$M$3),IF(P709&gt;=2,P709*$P$3),IF(S709&gt;=2,S709*$S$3),IF(V709&gt;=2,V709*$V$3),IF(Y709&gt;=2,Y709*$Y$3),IF(AB709&gt;=2,AB709*$AB$3),IF(AE709&gt;=2,AE709*$AE$3),IF(AH709&gt;=2,AH709*$AH$3),IF(AK709&gt;=2,AK709*$AK$3))))),"")</f>
        <v/>
      </c>
      <c r="AM709" s="4" t="str">
        <f>IF(COUNT($A709)=0,"",IF(COUNT(W709)=0,"--",IF(COUNTIF(B709:Y709,"3E")&gt;0,"3E",TRUNC(SUM(IF(N(D709)&gt;=2,D$3*D709,0),IF(N(G709)&gt;=2,G$3*G709,0),IF(N(J709)&gt;=2,J$3*J709,0),IF(N(M709)&gt;=2,M$3*M709,0),IF(N(P709)&gt;=2,P$3*P709,0),IF(N(S709)&gt;=2,S$3*S709,0),IF(N(AB709)&gt;=2,AB$3*AB709,0),IF(N(AE709)&gt;=2,AE$3*AE709,0),IF(N(AH709)&gt;=2,AH$3*AH709,0),IF(N(V709)&gt;=2,V$3*V709,0),IF(N(Y709)&gt;=2,Y$3*Y709,0))/TCP,3))))</f>
        <v/>
      </c>
      <c r="AN709" s="2" t="str">
        <f>IFERROR(IF(COUNT($A709)=0,"",IF(COUNT(W709)=0,"--",IF(COUNTIF(B709:AK709,"3E")&gt;0,"3E",SUM(IF(D709&gt;=2,$D$3),IF(G709&gt;=2,$G$3),IF(J709&gt;=2,$J$3),IF(M709&gt;=2,$M$3),IF(P709&gt;=2,$P$3),IF(S709&gt;=2,$S$3),IF(V709&gt;=2,$V$3),IF(Y709&gt;=2,$Y$3),IF(AB709&gt;=2,$AB$3),IF(AE709&gt;=2,$AE$3),IF(AH709&gt;=2,$AH$3),IF(AK709&gt;=2,$AK$3))))),"")</f>
        <v/>
      </c>
      <c r="AO709" s="2" t="str">
        <f>IF(AM709="3E","3E",IF(COUNT($A709)=0,"",IF(COUNT(AK709)=0,"I",LOOKUP(AM709,{0,2,2.25,2.5,2.75,3,3.25,3.5,3.75,4},{"F","D","C","C+","B-","B","B+","A-","A","A+"}))))</f>
        <v/>
      </c>
      <c r="AP709" s="2" t="str">
        <f>IF(AM709="3E","3E",IF(OR(COUNT($A709)=0,COUNT(W709)=0),"",IF(AND(Y709&gt;=2,AM709&gt;=2,AN709&gt;=28),"PASS","FAIL")))</f>
        <v/>
      </c>
      <c r="AQ709" s="2" t="str">
        <f>IF(COUNT($A709)=0,"",IF(AP709="3E","3E",IF(AP709="PASS",CONCATENATE(IF(N(D709)&lt;2,"411F,",""),IF(N(G709)&lt;2,"412F,",""),IF(N(J709)&lt;2,"413F,",""),IF(N(M709)&lt;2,"421F,",""),IF(N(P709)&lt;2,"422F,",""),IF(N(S709)&lt;2,"423F,",""),IF(N(AB709)&lt;2,"431F,",""),IF(N(AE709)&lt;2,"432F,",""),IF(N(AH709)&lt;2,"433F,","")),"")))</f>
        <v/>
      </c>
      <c r="AR709" s="6" t="str">
        <f t="shared" si="11"/>
        <v/>
      </c>
    </row>
    <row r="710" spans="1:44" ht="18.95" customHeight="1" x14ac:dyDescent="0.25">
      <c r="A710" s="93" t="str">
        <f>IF(DR!$B712="","",DR!$B712)</f>
        <v/>
      </c>
      <c r="B710" s="5" t="str">
        <f>IF(COUNT($A710)=0,"",IF($A710&lt;&gt;DR!$B712,"ERR",DR!J712))</f>
        <v/>
      </c>
      <c r="C710" s="2" t="str">
        <f>IF(COUNT($A710)=0,"",IF(B710="3E","3E",IF(B710="","I",LOOKUP(B710/D$2,{0,0.4,0.45,0.5,0.55,0.6,0.65,0.7,0.75,0.8,1},{"F","D","C","C+","B-","B","B+","A-","A","A+"}))))</f>
        <v/>
      </c>
      <c r="D710" s="99" t="str">
        <f>IF(COUNT($A710)=0,"",IF(B710="","--",IF(B710="3E","3E",LOOKUP(B710/D$2,{0,0.4,0.45,0.5,0.55,0.6,0.65,0.7,0.75,0.8,1},{0,2,2.25,2.5,2.75,3,3.25,3.5,3.75,4}))))</f>
        <v/>
      </c>
      <c r="E710" s="5" t="str">
        <f>IF(COUNT($A710)=0,"",IF($A710&lt;&gt;DR!$B712,"ERR",DR!R712))</f>
        <v/>
      </c>
      <c r="F710" s="2" t="str">
        <f>IF(COUNT($A710)=0,"",IF(E710="3E","3E",IF(E710="","I",LOOKUP(E710/G$2,{0,0.4,0.45,0.5,0.55,0.6,0.65,0.7,0.75,0.8,1},{"F","D","C","C+","B-","B","B+","A-","A","A+"}))))</f>
        <v/>
      </c>
      <c r="G710" s="99" t="str">
        <f>IF(COUNT($A710)=0,"",IF(E710="","--",IF(E710="3E","3E",LOOKUP(E710/G$2,{0,0.4,0.45,0.5,0.55,0.6,0.65,0.7,0.75,0.8,1},{0,2,2.25,2.5,2.75,3,3.25,3.5,3.75,4}))))</f>
        <v/>
      </c>
      <c r="H710" s="5" t="str">
        <f>IF(COUNT($A710)=0,"",IF($A710&lt;&gt;DR!$B712,"ERR",DR!Z712))</f>
        <v/>
      </c>
      <c r="I710" s="2" t="str">
        <f>IF(COUNT($A710)=0,"",IF(H710="3E","3E",IF(H710="","I",LOOKUP(H710/J$2,{0,0.4,0.45,0.5,0.55,0.6,0.65,0.7,0.75,0.8,1},{"F","D","C","C+","B-","B","B+","A-","A","A+"}))))</f>
        <v/>
      </c>
      <c r="J710" s="99" t="str">
        <f>IF(COUNT($A710)=0,"",IF(H710="","--",IF(H710="3E","3E",LOOKUP(H710/J$2,{0,0.4,0.45,0.5,0.55,0.6,0.65,0.7,0.75,0.8,1},{0,2,2.25,2.5,2.75,3,3.25,3.5,3.75,4}))))</f>
        <v/>
      </c>
      <c r="K710" s="5" t="str">
        <f>IF(COUNT($A710)=0,"",IF($A710&lt;&gt;DR!$B712,"ERR",DR!AH712))</f>
        <v/>
      </c>
      <c r="L710" s="2" t="str">
        <f>IF(COUNT($A710)=0,"",IF(K710="3E","3E",IF(K710="","I",LOOKUP(K710/M$2,{0,0.4,0.45,0.5,0.55,0.6,0.65,0.7,0.75,0.8,1},{"F","D","C","C+","B-","B","B+","A-","A","A+"}))))</f>
        <v/>
      </c>
      <c r="M710" s="99" t="str">
        <f>IF(COUNT($A710)=0,"",IF(K710="","--",IF(K710="3E","3E",LOOKUP(K710/M$2,{0,0.4,0.45,0.5,0.55,0.6,0.65,0.7,0.75,0.8,1},{0,2,2.25,2.5,2.75,3,3.25,3.5,3.75,4}))))</f>
        <v/>
      </c>
      <c r="N710" s="5" t="str">
        <f>IF(COUNT($A710)=0,"",IF($A710&lt;&gt;DR!$B712,"ERR",DR!AP712))</f>
        <v/>
      </c>
      <c r="O710" s="2" t="str">
        <f>IF(COUNT($A710)=0,"",IF(N710="3E","3E",IF(N710="","I",LOOKUP(N710/P$2,{0,0.4,0.45,0.5,0.55,0.6,0.65,0.7,0.75,0.8,1},{"F","D","C","C+","B-","B","B+","A-","A","A+"}))))</f>
        <v/>
      </c>
      <c r="P710" s="99" t="str">
        <f>IF(COUNT($A710)=0,"",IF(N710="","--",IF(N710="3E","3E",LOOKUP(N710/P$2,{0,0.4,0.45,0.5,0.55,0.6,0.65,0.7,0.75,0.8,1},{0,2,2.25,2.5,2.75,3,3.25,3.5,3.75,4}))))</f>
        <v/>
      </c>
      <c r="Q710" s="5" t="str">
        <f>IF(COUNT($A710)=0,"",IF($A710&lt;&gt;DR!$B712,"ERR",DR!AX712))</f>
        <v/>
      </c>
      <c r="R710" s="2" t="str">
        <f>IF(COUNT($A710)=0,"",IF(Q710="3E","3E",IF(Q710="","I",LOOKUP(Q710/S$2,{0,0.4,0.45,0.5,0.55,0.6,0.65,0.7,0.75,0.8,1},{"F","D","C","C+","B-","B","B+","A-","A","A+"}))))</f>
        <v/>
      </c>
      <c r="S710" s="99" t="str">
        <f>IF(COUNT($A710)=0,"",IF(Q710="","--",IF(Q710="3E","3E",LOOKUP(Q710/S$2,{0,0.4,0.45,0.5,0.55,0.6,0.65,0.7,0.75,0.8,1},{0,2,2.25,2.5,2.75,3,3.25,3.5,3.75,4}))))</f>
        <v/>
      </c>
      <c r="T710" s="5" t="str">
        <f>IF(OR(COUNT($A710)=0,DR!BZ712=""),"",IF($A710&lt;&gt;DR!$B712,"ERR",DR!BZ712))</f>
        <v/>
      </c>
      <c r="U710" s="2" t="str">
        <f>IF(COUNT($A710)=0,"",IF(T710="3E","3E",IF(T710="","I",LOOKUP(T710/V$2,{0,0.4,0.45,0.5,0.55,0.6,0.65,0.7,0.75,0.8,1},{"F","D","C","C+","B-","B","B+","A-","A","A+"}))))</f>
        <v/>
      </c>
      <c r="V710" s="99" t="str">
        <f>IF(COUNT($A710)=0,"",IF(T710="","--",IF(T710="3E","3E",LOOKUP(T710/V$2,{0,0.4,0.45,0.5,0.55,0.6,0.65,0.7,0.75,0.8,1},{0,2,2.25,2.5,2.75,3,3.25,3.5,3.75,4}))))</f>
        <v/>
      </c>
      <c r="W710" s="5" t="str">
        <f>IF(COUNT($A710)=0,"",IF($A710&lt;&gt;DR!$B712,"ERR",IF(DR!$A712="IM",DR!CL712,DR!CK712)))</f>
        <v/>
      </c>
      <c r="X710" s="2" t="str">
        <f>IF(COUNT($A710)=0,"",IF(W710="3E","3E",IF(W710="","I",LOOKUP(W710/Y$2,{0,0.4,0.45,0.5,0.55,0.6,0.65,0.7,0.75,0.8,1},{"F","D","C","C+","B-","B","B+","A-","A","A+"}))))</f>
        <v/>
      </c>
      <c r="Y710" s="99" t="str">
        <f>IF(COUNT($A710)=0,"",IF(W710="","--",IF(W710="3E","3E",LOOKUP(W710/Y$2,{0,0.4,0.45,0.5,0.55,0.6,0.65,0.7,0.75,0.8,1},{0,2,2.25,2.5,2.75,3,3.25,3.5,3.75,4}))))</f>
        <v/>
      </c>
      <c r="Z710" s="5" t="str">
        <f>IF(COUNT($A710)=0,"",IF($A710&lt;&gt;DR!$B712,"ERR",DR!BF712))</f>
        <v/>
      </c>
      <c r="AA710" s="2" t="str">
        <f>IF(COUNT($A710)=0,"",IF(Z710="3E","3E",IF(Z710="","I",LOOKUP(Z710/AB$2,{0,0.4,0.45,0.5,0.55,0.6,0.65,0.7,0.75,0.8,1},{"F","D","C","C+","B-","B","B+","A-","A","A+"}))))</f>
        <v/>
      </c>
      <c r="AB710" s="99" t="str">
        <f>IF(COUNT($A710)=0,"",IF(Z710="","--",IF(Z710="3E","3E",LOOKUP(Z710/AB$2,{0,0.4,0.45,0.5,0.55,0.6,0.65,0.7,0.75,0.8,1},{0,2,2.25,2.5,2.75,3,3.25,3.5,3.75,4}))))</f>
        <v/>
      </c>
      <c r="AC710" s="5" t="str">
        <f>IF(COUNT($A710)=0,"",IF($A710&lt;&gt;DR!$B712,"ERR",DR!BG712))</f>
        <v/>
      </c>
      <c r="AD710" s="2" t="str">
        <f>IF(COUNT($A710)=0,"",IF(AC710="3E","3E",IF(AC710="","I",LOOKUP(AC710/AE$2,{0,0.4,0.45,0.5,0.55,0.6,0.65,0.7,0.75,0.8,1},{"F","D","C","C+","B-","B","B+","A-","A","A+"}))))</f>
        <v/>
      </c>
      <c r="AE710" s="99" t="str">
        <f>IF(COUNT($A710)=0,"",IF(AC710="","--",IF(AC710="3E","3E",LOOKUP(AC710/AE$2,{0,0.4,0.45,0.5,0.55,0.6,0.65,0.7,0.75,0.8,1},{0,2,2.25,2.5,2.75,3,3.25,3.5,3.75,4}))))</f>
        <v/>
      </c>
      <c r="AF710" s="5" t="str">
        <f>IF(COUNT($A710)=0,"",IF($A710&lt;&gt;DR!$B712,"ERR",DR!BQ712))</f>
        <v/>
      </c>
      <c r="AG710" s="2" t="str">
        <f>IF(COUNT($A710)=0,"",IF(AF710="3E","3E",IF(AF710="","I",LOOKUP(AF710/AH$2,{0,0.4,0.45,0.5,0.55,0.6,0.65,0.7,0.75,0.8,1},{"F","D","C","C+","B-","B","B+","A-","A","A+"}))))</f>
        <v/>
      </c>
      <c r="AH710" s="99" t="str">
        <f>IF(COUNT($A710)=0,"",IF(AF710="","--",IF(AF710="3E","3E",LOOKUP(AF710/AH$2,{0,0.4,0.45,0.5,0.55,0.6,0.65,0.7,0.75,0.8,1},{0,2,2.25,2.5,2.75,3,3.25,3.5,3.75,4}))))</f>
        <v/>
      </c>
      <c r="AI710" s="5" t="str">
        <f>IF(COUNT($A710)=0,"",IF($A710&lt;&gt;DR!$B712,"ERR",DR!BY712))</f>
        <v/>
      </c>
      <c r="AJ710" s="2" t="str">
        <f>IF(COUNT($A710)=0,"",IF(AI710="3E","3E",IF(AI710="","I",LOOKUP(AI710/AK$2,{0,0.4,0.45,0.5,0.55,0.6,0.65,0.7,0.75,0.8,1},{"F","D","C","C+","B-","B","B+","A-","A","A+"}))))</f>
        <v/>
      </c>
      <c r="AK710" s="103" t="str">
        <f>IF(COUNT($A710)=0,"",IF(AI710="","--",IF(AI710="3E","3E",LOOKUP(AI710/AK$2,{0,0.4,0.45,0.5,0.55,0.6,0.65,0.7,0.75,0.8,1},{0,2,2.25,2.5,2.75,3,3.25,3.5,3.75,4}))))</f>
        <v/>
      </c>
      <c r="AL710" s="94" t="str">
        <f>IFERROR(IF(COUNT($A710)=0,"",IF(COUNT(W710)=0,"--",IF(COUNTIF(B710:AK710,"3E")&gt;0,"3E",SUM(IF(D710&gt;=2,D710*$D$3),IF(G710&gt;=2,G710*$G$3),IF(J710&gt;=2,J710*$J$3),IF(M710&gt;=2,M710*$M$3),IF(P710&gt;=2,P710*$P$3),IF(S710&gt;=2,S710*$S$3),IF(V710&gt;=2,V710*$V$3),IF(Y710&gt;=2,Y710*$Y$3),IF(AB710&gt;=2,AB710*$AB$3),IF(AE710&gt;=2,AE710*$AE$3),IF(AH710&gt;=2,AH710*$AH$3),IF(AK710&gt;=2,AK710*$AK$3))))),"")</f>
        <v/>
      </c>
      <c r="AM710" s="4" t="str">
        <f>IF(COUNT($A710)=0,"",IF(COUNT(W710)=0,"--",IF(COUNTIF(B710:Y710,"3E")&gt;0,"3E",TRUNC(SUM(IF(N(D710)&gt;=2,D$3*D710,0),IF(N(G710)&gt;=2,G$3*G710,0),IF(N(J710)&gt;=2,J$3*J710,0),IF(N(M710)&gt;=2,M$3*M710,0),IF(N(P710)&gt;=2,P$3*P710,0),IF(N(S710)&gt;=2,S$3*S710,0),IF(N(AB710)&gt;=2,AB$3*AB710,0),IF(N(AE710)&gt;=2,AE$3*AE710,0),IF(N(AH710)&gt;=2,AH$3*AH710,0),IF(N(V710)&gt;=2,V$3*V710,0),IF(N(Y710)&gt;=2,Y$3*Y710,0))/TCP,3))))</f>
        <v/>
      </c>
      <c r="AN710" s="2" t="str">
        <f>IFERROR(IF(COUNT($A710)=0,"",IF(COUNT(W710)=0,"--",IF(COUNTIF(B710:AK710,"3E")&gt;0,"3E",SUM(IF(D710&gt;=2,$D$3),IF(G710&gt;=2,$G$3),IF(J710&gt;=2,$J$3),IF(M710&gt;=2,$M$3),IF(P710&gt;=2,$P$3),IF(S710&gt;=2,$S$3),IF(V710&gt;=2,$V$3),IF(Y710&gt;=2,$Y$3),IF(AB710&gt;=2,$AB$3),IF(AE710&gt;=2,$AE$3),IF(AH710&gt;=2,$AH$3),IF(AK710&gt;=2,$AK$3))))),"")</f>
        <v/>
      </c>
      <c r="AO710" s="2" t="str">
        <f>IF(AM710="3E","3E",IF(COUNT($A710)=0,"",IF(COUNT(AK710)=0,"I",LOOKUP(AM710,{0,2,2.25,2.5,2.75,3,3.25,3.5,3.75,4},{"F","D","C","C+","B-","B","B+","A-","A","A+"}))))</f>
        <v/>
      </c>
      <c r="AP710" s="2" t="str">
        <f>IF(AM710="3E","3E",IF(OR(COUNT($A710)=0,COUNT(W710)=0),"",IF(AND(Y710&gt;=2,AM710&gt;=2,AN710&gt;=28),"PASS","FAIL")))</f>
        <v/>
      </c>
      <c r="AQ710" s="2" t="str">
        <f>IF(COUNT($A710)=0,"",IF(AP710="3E","3E",IF(AP710="PASS",CONCATENATE(IF(N(D710)&lt;2,"411F,",""),IF(N(G710)&lt;2,"412F,",""),IF(N(J710)&lt;2,"413F,",""),IF(N(M710)&lt;2,"421F,",""),IF(N(P710)&lt;2,"422F,",""),IF(N(S710)&lt;2,"423F,",""),IF(N(AB710)&lt;2,"431F,",""),IF(N(AE710)&lt;2,"432F,",""),IF(N(AH710)&lt;2,"433F,","")),"")))</f>
        <v/>
      </c>
      <c r="AR710" s="6" t="str">
        <f t="shared" ref="AR710:AR773" si="12">IF($AM710="3E","3E",IF(AM710=0,"",IF(OR(COUNT($A710)=0,COUNT(W710)=0),"",RANK(AM710,$AM$5:$AM$500,0))))</f>
        <v/>
      </c>
    </row>
    <row r="711" spans="1:44" ht="18.95" customHeight="1" x14ac:dyDescent="0.25">
      <c r="A711" s="93" t="str">
        <f>IF(DR!$B713="","",DR!$B713)</f>
        <v/>
      </c>
      <c r="B711" s="5" t="str">
        <f>IF(COUNT($A711)=0,"",IF($A711&lt;&gt;DR!$B713,"ERR",DR!J713))</f>
        <v/>
      </c>
      <c r="C711" s="2" t="str">
        <f>IF(COUNT($A711)=0,"",IF(B711="3E","3E",IF(B711="","I",LOOKUP(B711/D$2,{0,0.4,0.45,0.5,0.55,0.6,0.65,0.7,0.75,0.8,1},{"F","D","C","C+","B-","B","B+","A-","A","A+"}))))</f>
        <v/>
      </c>
      <c r="D711" s="99" t="str">
        <f>IF(COUNT($A711)=0,"",IF(B711="","--",IF(B711="3E","3E",LOOKUP(B711/D$2,{0,0.4,0.45,0.5,0.55,0.6,0.65,0.7,0.75,0.8,1},{0,2,2.25,2.5,2.75,3,3.25,3.5,3.75,4}))))</f>
        <v/>
      </c>
      <c r="E711" s="5" t="str">
        <f>IF(COUNT($A711)=0,"",IF($A711&lt;&gt;DR!$B713,"ERR",DR!R713))</f>
        <v/>
      </c>
      <c r="F711" s="2" t="str">
        <f>IF(COUNT($A711)=0,"",IF(E711="3E","3E",IF(E711="","I",LOOKUP(E711/G$2,{0,0.4,0.45,0.5,0.55,0.6,0.65,0.7,0.75,0.8,1},{"F","D","C","C+","B-","B","B+","A-","A","A+"}))))</f>
        <v/>
      </c>
      <c r="G711" s="99" t="str">
        <f>IF(COUNT($A711)=0,"",IF(E711="","--",IF(E711="3E","3E",LOOKUP(E711/G$2,{0,0.4,0.45,0.5,0.55,0.6,0.65,0.7,0.75,0.8,1},{0,2,2.25,2.5,2.75,3,3.25,3.5,3.75,4}))))</f>
        <v/>
      </c>
      <c r="H711" s="5" t="str">
        <f>IF(COUNT($A711)=0,"",IF($A711&lt;&gt;DR!$B713,"ERR",DR!Z713))</f>
        <v/>
      </c>
      <c r="I711" s="2" t="str">
        <f>IF(COUNT($A711)=0,"",IF(H711="3E","3E",IF(H711="","I",LOOKUP(H711/J$2,{0,0.4,0.45,0.5,0.55,0.6,0.65,0.7,0.75,0.8,1},{"F","D","C","C+","B-","B","B+","A-","A","A+"}))))</f>
        <v/>
      </c>
      <c r="J711" s="99" t="str">
        <f>IF(COUNT($A711)=0,"",IF(H711="","--",IF(H711="3E","3E",LOOKUP(H711/J$2,{0,0.4,0.45,0.5,0.55,0.6,0.65,0.7,0.75,0.8,1},{0,2,2.25,2.5,2.75,3,3.25,3.5,3.75,4}))))</f>
        <v/>
      </c>
      <c r="K711" s="5" t="str">
        <f>IF(COUNT($A711)=0,"",IF($A711&lt;&gt;DR!$B713,"ERR",DR!AH713))</f>
        <v/>
      </c>
      <c r="L711" s="2" t="str">
        <f>IF(COUNT($A711)=0,"",IF(K711="3E","3E",IF(K711="","I",LOOKUP(K711/M$2,{0,0.4,0.45,0.5,0.55,0.6,0.65,0.7,0.75,0.8,1},{"F","D","C","C+","B-","B","B+","A-","A","A+"}))))</f>
        <v/>
      </c>
      <c r="M711" s="99" t="str">
        <f>IF(COUNT($A711)=0,"",IF(K711="","--",IF(K711="3E","3E",LOOKUP(K711/M$2,{0,0.4,0.45,0.5,0.55,0.6,0.65,0.7,0.75,0.8,1},{0,2,2.25,2.5,2.75,3,3.25,3.5,3.75,4}))))</f>
        <v/>
      </c>
      <c r="N711" s="5" t="str">
        <f>IF(COUNT($A711)=0,"",IF($A711&lt;&gt;DR!$B713,"ERR",DR!AP713))</f>
        <v/>
      </c>
      <c r="O711" s="2" t="str">
        <f>IF(COUNT($A711)=0,"",IF(N711="3E","3E",IF(N711="","I",LOOKUP(N711/P$2,{0,0.4,0.45,0.5,0.55,0.6,0.65,0.7,0.75,0.8,1},{"F","D","C","C+","B-","B","B+","A-","A","A+"}))))</f>
        <v/>
      </c>
      <c r="P711" s="99" t="str">
        <f>IF(COUNT($A711)=0,"",IF(N711="","--",IF(N711="3E","3E",LOOKUP(N711/P$2,{0,0.4,0.45,0.5,0.55,0.6,0.65,0.7,0.75,0.8,1},{0,2,2.25,2.5,2.75,3,3.25,3.5,3.75,4}))))</f>
        <v/>
      </c>
      <c r="Q711" s="5" t="str">
        <f>IF(COUNT($A711)=0,"",IF($A711&lt;&gt;DR!$B713,"ERR",DR!AX713))</f>
        <v/>
      </c>
      <c r="R711" s="2" t="str">
        <f>IF(COUNT($A711)=0,"",IF(Q711="3E","3E",IF(Q711="","I",LOOKUP(Q711/S$2,{0,0.4,0.45,0.5,0.55,0.6,0.65,0.7,0.75,0.8,1},{"F","D","C","C+","B-","B","B+","A-","A","A+"}))))</f>
        <v/>
      </c>
      <c r="S711" s="99" t="str">
        <f>IF(COUNT($A711)=0,"",IF(Q711="","--",IF(Q711="3E","3E",LOOKUP(Q711/S$2,{0,0.4,0.45,0.5,0.55,0.6,0.65,0.7,0.75,0.8,1},{0,2,2.25,2.5,2.75,3,3.25,3.5,3.75,4}))))</f>
        <v/>
      </c>
      <c r="T711" s="5" t="str">
        <f>IF(OR(COUNT($A711)=0,DR!BZ713=""),"",IF($A711&lt;&gt;DR!$B713,"ERR",DR!BZ713))</f>
        <v/>
      </c>
      <c r="U711" s="2" t="str">
        <f>IF(COUNT($A711)=0,"",IF(T711="3E","3E",IF(T711="","I",LOOKUP(T711/V$2,{0,0.4,0.45,0.5,0.55,0.6,0.65,0.7,0.75,0.8,1},{"F","D","C","C+","B-","B","B+","A-","A","A+"}))))</f>
        <v/>
      </c>
      <c r="V711" s="99" t="str">
        <f>IF(COUNT($A711)=0,"",IF(T711="","--",IF(T711="3E","3E",LOOKUP(T711/V$2,{0,0.4,0.45,0.5,0.55,0.6,0.65,0.7,0.75,0.8,1},{0,2,2.25,2.5,2.75,3,3.25,3.5,3.75,4}))))</f>
        <v/>
      </c>
      <c r="W711" s="5" t="str">
        <f>IF(COUNT($A711)=0,"",IF($A711&lt;&gt;DR!$B713,"ERR",IF(DR!$A713="IM",DR!CL713,DR!CK713)))</f>
        <v/>
      </c>
      <c r="X711" s="2" t="str">
        <f>IF(COUNT($A711)=0,"",IF(W711="3E","3E",IF(W711="","I",LOOKUP(W711/Y$2,{0,0.4,0.45,0.5,0.55,0.6,0.65,0.7,0.75,0.8,1},{"F","D","C","C+","B-","B","B+","A-","A","A+"}))))</f>
        <v/>
      </c>
      <c r="Y711" s="99" t="str">
        <f>IF(COUNT($A711)=0,"",IF(W711="","--",IF(W711="3E","3E",LOOKUP(W711/Y$2,{0,0.4,0.45,0.5,0.55,0.6,0.65,0.7,0.75,0.8,1},{0,2,2.25,2.5,2.75,3,3.25,3.5,3.75,4}))))</f>
        <v/>
      </c>
      <c r="Z711" s="5" t="str">
        <f>IF(COUNT($A711)=0,"",IF($A711&lt;&gt;DR!$B713,"ERR",DR!BF713))</f>
        <v/>
      </c>
      <c r="AA711" s="2" t="str">
        <f>IF(COUNT($A711)=0,"",IF(Z711="3E","3E",IF(Z711="","I",LOOKUP(Z711/AB$2,{0,0.4,0.45,0.5,0.55,0.6,0.65,0.7,0.75,0.8,1},{"F","D","C","C+","B-","B","B+","A-","A","A+"}))))</f>
        <v/>
      </c>
      <c r="AB711" s="99" t="str">
        <f>IF(COUNT($A711)=0,"",IF(Z711="","--",IF(Z711="3E","3E",LOOKUP(Z711/AB$2,{0,0.4,0.45,0.5,0.55,0.6,0.65,0.7,0.75,0.8,1},{0,2,2.25,2.5,2.75,3,3.25,3.5,3.75,4}))))</f>
        <v/>
      </c>
      <c r="AC711" s="5" t="str">
        <f>IF(COUNT($A711)=0,"",IF($A711&lt;&gt;DR!$B713,"ERR",DR!BG713))</f>
        <v/>
      </c>
      <c r="AD711" s="2" t="str">
        <f>IF(COUNT($A711)=0,"",IF(AC711="3E","3E",IF(AC711="","I",LOOKUP(AC711/AE$2,{0,0.4,0.45,0.5,0.55,0.6,0.65,0.7,0.75,0.8,1},{"F","D","C","C+","B-","B","B+","A-","A","A+"}))))</f>
        <v/>
      </c>
      <c r="AE711" s="99" t="str">
        <f>IF(COUNT($A711)=0,"",IF(AC711="","--",IF(AC711="3E","3E",LOOKUP(AC711/AE$2,{0,0.4,0.45,0.5,0.55,0.6,0.65,0.7,0.75,0.8,1},{0,2,2.25,2.5,2.75,3,3.25,3.5,3.75,4}))))</f>
        <v/>
      </c>
      <c r="AF711" s="5" t="str">
        <f>IF(COUNT($A711)=0,"",IF($A711&lt;&gt;DR!$B713,"ERR",DR!BQ713))</f>
        <v/>
      </c>
      <c r="AG711" s="2" t="str">
        <f>IF(COUNT($A711)=0,"",IF(AF711="3E","3E",IF(AF711="","I",LOOKUP(AF711/AH$2,{0,0.4,0.45,0.5,0.55,0.6,0.65,0.7,0.75,0.8,1},{"F","D","C","C+","B-","B","B+","A-","A","A+"}))))</f>
        <v/>
      </c>
      <c r="AH711" s="99" t="str">
        <f>IF(COUNT($A711)=0,"",IF(AF711="","--",IF(AF711="3E","3E",LOOKUP(AF711/AH$2,{0,0.4,0.45,0.5,0.55,0.6,0.65,0.7,0.75,0.8,1},{0,2,2.25,2.5,2.75,3,3.25,3.5,3.75,4}))))</f>
        <v/>
      </c>
      <c r="AI711" s="5" t="str">
        <f>IF(COUNT($A711)=0,"",IF($A711&lt;&gt;DR!$B713,"ERR",DR!BY713))</f>
        <v/>
      </c>
      <c r="AJ711" s="2" t="str">
        <f>IF(COUNT($A711)=0,"",IF(AI711="3E","3E",IF(AI711="","I",LOOKUP(AI711/AK$2,{0,0.4,0.45,0.5,0.55,0.6,0.65,0.7,0.75,0.8,1},{"F","D","C","C+","B-","B","B+","A-","A","A+"}))))</f>
        <v/>
      </c>
      <c r="AK711" s="103" t="str">
        <f>IF(COUNT($A711)=0,"",IF(AI711="","--",IF(AI711="3E","3E",LOOKUP(AI711/AK$2,{0,0.4,0.45,0.5,0.55,0.6,0.65,0.7,0.75,0.8,1},{0,2,2.25,2.5,2.75,3,3.25,3.5,3.75,4}))))</f>
        <v/>
      </c>
      <c r="AL711" s="94" t="str">
        <f>IFERROR(IF(COUNT($A711)=0,"",IF(COUNT(W711)=0,"--",IF(COUNTIF(B711:AK711,"3E")&gt;0,"3E",SUM(IF(D711&gt;=2,D711*$D$3),IF(G711&gt;=2,G711*$G$3),IF(J711&gt;=2,J711*$J$3),IF(M711&gt;=2,M711*$M$3),IF(P711&gt;=2,P711*$P$3),IF(S711&gt;=2,S711*$S$3),IF(V711&gt;=2,V711*$V$3),IF(Y711&gt;=2,Y711*$Y$3),IF(AB711&gt;=2,AB711*$AB$3),IF(AE711&gt;=2,AE711*$AE$3),IF(AH711&gt;=2,AH711*$AH$3),IF(AK711&gt;=2,AK711*$AK$3))))),"")</f>
        <v/>
      </c>
      <c r="AM711" s="4" t="str">
        <f>IF(COUNT($A711)=0,"",IF(COUNT(W711)=0,"--",IF(COUNTIF(B711:Y711,"3E")&gt;0,"3E",TRUNC(SUM(IF(N(D711)&gt;=2,D$3*D711,0),IF(N(G711)&gt;=2,G$3*G711,0),IF(N(J711)&gt;=2,J$3*J711,0),IF(N(M711)&gt;=2,M$3*M711,0),IF(N(P711)&gt;=2,P$3*P711,0),IF(N(S711)&gt;=2,S$3*S711,0),IF(N(AB711)&gt;=2,AB$3*AB711,0),IF(N(AE711)&gt;=2,AE$3*AE711,0),IF(N(AH711)&gt;=2,AH$3*AH711,0),IF(N(V711)&gt;=2,V$3*V711,0),IF(N(Y711)&gt;=2,Y$3*Y711,0))/TCP,3))))</f>
        <v/>
      </c>
      <c r="AN711" s="2" t="str">
        <f>IFERROR(IF(COUNT($A711)=0,"",IF(COUNT(W711)=0,"--",IF(COUNTIF(B711:AK711,"3E")&gt;0,"3E",SUM(IF(D711&gt;=2,$D$3),IF(G711&gt;=2,$G$3),IF(J711&gt;=2,$J$3),IF(M711&gt;=2,$M$3),IF(P711&gt;=2,$P$3),IF(S711&gt;=2,$S$3),IF(V711&gt;=2,$V$3),IF(Y711&gt;=2,$Y$3),IF(AB711&gt;=2,$AB$3),IF(AE711&gt;=2,$AE$3),IF(AH711&gt;=2,$AH$3),IF(AK711&gt;=2,$AK$3))))),"")</f>
        <v/>
      </c>
      <c r="AO711" s="2" t="str">
        <f>IF(AM711="3E","3E",IF(COUNT($A711)=0,"",IF(COUNT(AK711)=0,"I",LOOKUP(AM711,{0,2,2.25,2.5,2.75,3,3.25,3.5,3.75,4},{"F","D","C","C+","B-","B","B+","A-","A","A+"}))))</f>
        <v/>
      </c>
      <c r="AP711" s="2" t="str">
        <f>IF(AM711="3E","3E",IF(OR(COUNT($A711)=0,COUNT(W711)=0),"",IF(AND(Y711&gt;=2,AM711&gt;=2,AN711&gt;=28),"PASS","FAIL")))</f>
        <v/>
      </c>
      <c r="AQ711" s="2" t="str">
        <f>IF(COUNT($A711)=0,"",IF(AP711="3E","3E",IF(AP711="PASS",CONCATENATE(IF(N(D711)&lt;2,"411F,",""),IF(N(G711)&lt;2,"412F,",""),IF(N(J711)&lt;2,"413F,",""),IF(N(M711)&lt;2,"421F,",""),IF(N(P711)&lt;2,"422F,",""),IF(N(S711)&lt;2,"423F,",""),IF(N(AB711)&lt;2,"431F,",""),IF(N(AE711)&lt;2,"432F,",""),IF(N(AH711)&lt;2,"433F,","")),"")))</f>
        <v/>
      </c>
      <c r="AR711" s="6" t="str">
        <f t="shared" si="12"/>
        <v/>
      </c>
    </row>
    <row r="712" spans="1:44" ht="18.95" customHeight="1" x14ac:dyDescent="0.25">
      <c r="A712" s="93" t="str">
        <f>IF(DR!$B714="","",DR!$B714)</f>
        <v/>
      </c>
      <c r="B712" s="5" t="str">
        <f>IF(COUNT($A712)=0,"",IF($A712&lt;&gt;DR!$B714,"ERR",DR!J714))</f>
        <v/>
      </c>
      <c r="C712" s="2" t="str">
        <f>IF(COUNT($A712)=0,"",IF(B712="3E","3E",IF(B712="","I",LOOKUP(B712/D$2,{0,0.4,0.45,0.5,0.55,0.6,0.65,0.7,0.75,0.8,1},{"F","D","C","C+","B-","B","B+","A-","A","A+"}))))</f>
        <v/>
      </c>
      <c r="D712" s="99" t="str">
        <f>IF(COUNT($A712)=0,"",IF(B712="","--",IF(B712="3E","3E",LOOKUP(B712/D$2,{0,0.4,0.45,0.5,0.55,0.6,0.65,0.7,0.75,0.8,1},{0,2,2.25,2.5,2.75,3,3.25,3.5,3.75,4}))))</f>
        <v/>
      </c>
      <c r="E712" s="5" t="str">
        <f>IF(COUNT($A712)=0,"",IF($A712&lt;&gt;DR!$B714,"ERR",DR!R714))</f>
        <v/>
      </c>
      <c r="F712" s="2" t="str">
        <f>IF(COUNT($A712)=0,"",IF(E712="3E","3E",IF(E712="","I",LOOKUP(E712/G$2,{0,0.4,0.45,0.5,0.55,0.6,0.65,0.7,0.75,0.8,1},{"F","D","C","C+","B-","B","B+","A-","A","A+"}))))</f>
        <v/>
      </c>
      <c r="G712" s="99" t="str">
        <f>IF(COUNT($A712)=0,"",IF(E712="","--",IF(E712="3E","3E",LOOKUP(E712/G$2,{0,0.4,0.45,0.5,0.55,0.6,0.65,0.7,0.75,0.8,1},{0,2,2.25,2.5,2.75,3,3.25,3.5,3.75,4}))))</f>
        <v/>
      </c>
      <c r="H712" s="5" t="str">
        <f>IF(COUNT($A712)=0,"",IF($A712&lt;&gt;DR!$B714,"ERR",DR!Z714))</f>
        <v/>
      </c>
      <c r="I712" s="2" t="str">
        <f>IF(COUNT($A712)=0,"",IF(H712="3E","3E",IF(H712="","I",LOOKUP(H712/J$2,{0,0.4,0.45,0.5,0.55,0.6,0.65,0.7,0.75,0.8,1},{"F","D","C","C+","B-","B","B+","A-","A","A+"}))))</f>
        <v/>
      </c>
      <c r="J712" s="99" t="str">
        <f>IF(COUNT($A712)=0,"",IF(H712="","--",IF(H712="3E","3E",LOOKUP(H712/J$2,{0,0.4,0.45,0.5,0.55,0.6,0.65,0.7,0.75,0.8,1},{0,2,2.25,2.5,2.75,3,3.25,3.5,3.75,4}))))</f>
        <v/>
      </c>
      <c r="K712" s="5" t="str">
        <f>IF(COUNT($A712)=0,"",IF($A712&lt;&gt;DR!$B714,"ERR",DR!AH714))</f>
        <v/>
      </c>
      <c r="L712" s="2" t="str">
        <f>IF(COUNT($A712)=0,"",IF(K712="3E","3E",IF(K712="","I",LOOKUP(K712/M$2,{0,0.4,0.45,0.5,0.55,0.6,0.65,0.7,0.75,0.8,1},{"F","D","C","C+","B-","B","B+","A-","A","A+"}))))</f>
        <v/>
      </c>
      <c r="M712" s="99" t="str">
        <f>IF(COUNT($A712)=0,"",IF(K712="","--",IF(K712="3E","3E",LOOKUP(K712/M$2,{0,0.4,0.45,0.5,0.55,0.6,0.65,0.7,0.75,0.8,1},{0,2,2.25,2.5,2.75,3,3.25,3.5,3.75,4}))))</f>
        <v/>
      </c>
      <c r="N712" s="5" t="str">
        <f>IF(COUNT($A712)=0,"",IF($A712&lt;&gt;DR!$B714,"ERR",DR!AP714))</f>
        <v/>
      </c>
      <c r="O712" s="2" t="str">
        <f>IF(COUNT($A712)=0,"",IF(N712="3E","3E",IF(N712="","I",LOOKUP(N712/P$2,{0,0.4,0.45,0.5,0.55,0.6,0.65,0.7,0.75,0.8,1},{"F","D","C","C+","B-","B","B+","A-","A","A+"}))))</f>
        <v/>
      </c>
      <c r="P712" s="99" t="str">
        <f>IF(COUNT($A712)=0,"",IF(N712="","--",IF(N712="3E","3E",LOOKUP(N712/P$2,{0,0.4,0.45,0.5,0.55,0.6,0.65,0.7,0.75,0.8,1},{0,2,2.25,2.5,2.75,3,3.25,3.5,3.75,4}))))</f>
        <v/>
      </c>
      <c r="Q712" s="5" t="str">
        <f>IF(COUNT($A712)=0,"",IF($A712&lt;&gt;DR!$B714,"ERR",DR!AX714))</f>
        <v/>
      </c>
      <c r="R712" s="2" t="str">
        <f>IF(COUNT($A712)=0,"",IF(Q712="3E","3E",IF(Q712="","I",LOOKUP(Q712/S$2,{0,0.4,0.45,0.5,0.55,0.6,0.65,0.7,0.75,0.8,1},{"F","D","C","C+","B-","B","B+","A-","A","A+"}))))</f>
        <v/>
      </c>
      <c r="S712" s="99" t="str">
        <f>IF(COUNT($A712)=0,"",IF(Q712="","--",IF(Q712="3E","3E",LOOKUP(Q712/S$2,{0,0.4,0.45,0.5,0.55,0.6,0.65,0.7,0.75,0.8,1},{0,2,2.25,2.5,2.75,3,3.25,3.5,3.75,4}))))</f>
        <v/>
      </c>
      <c r="T712" s="5" t="str">
        <f>IF(OR(COUNT($A712)=0,DR!BZ714=""),"",IF($A712&lt;&gt;DR!$B714,"ERR",DR!BZ714))</f>
        <v/>
      </c>
      <c r="U712" s="2" t="str">
        <f>IF(COUNT($A712)=0,"",IF(T712="3E","3E",IF(T712="","I",LOOKUP(T712/V$2,{0,0.4,0.45,0.5,0.55,0.6,0.65,0.7,0.75,0.8,1},{"F","D","C","C+","B-","B","B+","A-","A","A+"}))))</f>
        <v/>
      </c>
      <c r="V712" s="99" t="str">
        <f>IF(COUNT($A712)=0,"",IF(T712="","--",IF(T712="3E","3E",LOOKUP(T712/V$2,{0,0.4,0.45,0.5,0.55,0.6,0.65,0.7,0.75,0.8,1},{0,2,2.25,2.5,2.75,3,3.25,3.5,3.75,4}))))</f>
        <v/>
      </c>
      <c r="W712" s="5" t="str">
        <f>IF(COUNT($A712)=0,"",IF($A712&lt;&gt;DR!$B714,"ERR",IF(DR!$A714="IM",DR!CL714,DR!CK714)))</f>
        <v/>
      </c>
      <c r="X712" s="2" t="str">
        <f>IF(COUNT($A712)=0,"",IF(W712="3E","3E",IF(W712="","I",LOOKUP(W712/Y$2,{0,0.4,0.45,0.5,0.55,0.6,0.65,0.7,0.75,0.8,1},{"F","D","C","C+","B-","B","B+","A-","A","A+"}))))</f>
        <v/>
      </c>
      <c r="Y712" s="99" t="str">
        <f>IF(COUNT($A712)=0,"",IF(W712="","--",IF(W712="3E","3E",LOOKUP(W712/Y$2,{0,0.4,0.45,0.5,0.55,0.6,0.65,0.7,0.75,0.8,1},{0,2,2.25,2.5,2.75,3,3.25,3.5,3.75,4}))))</f>
        <v/>
      </c>
      <c r="Z712" s="5" t="str">
        <f>IF(COUNT($A712)=0,"",IF($A712&lt;&gt;DR!$B714,"ERR",DR!BF714))</f>
        <v/>
      </c>
      <c r="AA712" s="2" t="str">
        <f>IF(COUNT($A712)=0,"",IF(Z712="3E","3E",IF(Z712="","I",LOOKUP(Z712/AB$2,{0,0.4,0.45,0.5,0.55,0.6,0.65,0.7,0.75,0.8,1},{"F","D","C","C+","B-","B","B+","A-","A","A+"}))))</f>
        <v/>
      </c>
      <c r="AB712" s="99" t="str">
        <f>IF(COUNT($A712)=0,"",IF(Z712="","--",IF(Z712="3E","3E",LOOKUP(Z712/AB$2,{0,0.4,0.45,0.5,0.55,0.6,0.65,0.7,0.75,0.8,1},{0,2,2.25,2.5,2.75,3,3.25,3.5,3.75,4}))))</f>
        <v/>
      </c>
      <c r="AC712" s="5" t="str">
        <f>IF(COUNT($A712)=0,"",IF($A712&lt;&gt;DR!$B714,"ERR",DR!BG714))</f>
        <v/>
      </c>
      <c r="AD712" s="2" t="str">
        <f>IF(COUNT($A712)=0,"",IF(AC712="3E","3E",IF(AC712="","I",LOOKUP(AC712/AE$2,{0,0.4,0.45,0.5,0.55,0.6,0.65,0.7,0.75,0.8,1},{"F","D","C","C+","B-","B","B+","A-","A","A+"}))))</f>
        <v/>
      </c>
      <c r="AE712" s="99" t="str">
        <f>IF(COUNT($A712)=0,"",IF(AC712="","--",IF(AC712="3E","3E",LOOKUP(AC712/AE$2,{0,0.4,0.45,0.5,0.55,0.6,0.65,0.7,0.75,0.8,1},{0,2,2.25,2.5,2.75,3,3.25,3.5,3.75,4}))))</f>
        <v/>
      </c>
      <c r="AF712" s="5" t="str">
        <f>IF(COUNT($A712)=0,"",IF($A712&lt;&gt;DR!$B714,"ERR",DR!BQ714))</f>
        <v/>
      </c>
      <c r="AG712" s="2" t="str">
        <f>IF(COUNT($A712)=0,"",IF(AF712="3E","3E",IF(AF712="","I",LOOKUP(AF712/AH$2,{0,0.4,0.45,0.5,0.55,0.6,0.65,0.7,0.75,0.8,1},{"F","D","C","C+","B-","B","B+","A-","A","A+"}))))</f>
        <v/>
      </c>
      <c r="AH712" s="99" t="str">
        <f>IF(COUNT($A712)=0,"",IF(AF712="","--",IF(AF712="3E","3E",LOOKUP(AF712/AH$2,{0,0.4,0.45,0.5,0.55,0.6,0.65,0.7,0.75,0.8,1},{0,2,2.25,2.5,2.75,3,3.25,3.5,3.75,4}))))</f>
        <v/>
      </c>
      <c r="AI712" s="5" t="str">
        <f>IF(COUNT($A712)=0,"",IF($A712&lt;&gt;DR!$B714,"ERR",DR!BY714))</f>
        <v/>
      </c>
      <c r="AJ712" s="2" t="str">
        <f>IF(COUNT($A712)=0,"",IF(AI712="3E","3E",IF(AI712="","I",LOOKUP(AI712/AK$2,{0,0.4,0.45,0.5,0.55,0.6,0.65,0.7,0.75,0.8,1},{"F","D","C","C+","B-","B","B+","A-","A","A+"}))))</f>
        <v/>
      </c>
      <c r="AK712" s="103" t="str">
        <f>IF(COUNT($A712)=0,"",IF(AI712="","--",IF(AI712="3E","3E",LOOKUP(AI712/AK$2,{0,0.4,0.45,0.5,0.55,0.6,0.65,0.7,0.75,0.8,1},{0,2,2.25,2.5,2.75,3,3.25,3.5,3.75,4}))))</f>
        <v/>
      </c>
      <c r="AL712" s="94" t="str">
        <f>IFERROR(IF(COUNT($A712)=0,"",IF(COUNT(W712)=0,"--",IF(COUNTIF(B712:AK712,"3E")&gt;0,"3E",SUM(IF(D712&gt;=2,D712*$D$3),IF(G712&gt;=2,G712*$G$3),IF(J712&gt;=2,J712*$J$3),IF(M712&gt;=2,M712*$M$3),IF(P712&gt;=2,P712*$P$3),IF(S712&gt;=2,S712*$S$3),IF(V712&gt;=2,V712*$V$3),IF(Y712&gt;=2,Y712*$Y$3),IF(AB712&gt;=2,AB712*$AB$3),IF(AE712&gt;=2,AE712*$AE$3),IF(AH712&gt;=2,AH712*$AH$3),IF(AK712&gt;=2,AK712*$AK$3))))),"")</f>
        <v/>
      </c>
      <c r="AM712" s="4" t="str">
        <f>IF(COUNT($A712)=0,"",IF(COUNT(W712)=0,"--",IF(COUNTIF(B712:Y712,"3E")&gt;0,"3E",TRUNC(SUM(IF(N(D712)&gt;=2,D$3*D712,0),IF(N(G712)&gt;=2,G$3*G712,0),IF(N(J712)&gt;=2,J$3*J712,0),IF(N(M712)&gt;=2,M$3*M712,0),IF(N(P712)&gt;=2,P$3*P712,0),IF(N(S712)&gt;=2,S$3*S712,0),IF(N(AB712)&gt;=2,AB$3*AB712,0),IF(N(AE712)&gt;=2,AE$3*AE712,0),IF(N(AH712)&gt;=2,AH$3*AH712,0),IF(N(V712)&gt;=2,V$3*V712,0),IF(N(Y712)&gt;=2,Y$3*Y712,0))/TCP,3))))</f>
        <v/>
      </c>
      <c r="AN712" s="2" t="str">
        <f>IFERROR(IF(COUNT($A712)=0,"",IF(COUNT(W712)=0,"--",IF(COUNTIF(B712:AK712,"3E")&gt;0,"3E",SUM(IF(D712&gt;=2,$D$3),IF(G712&gt;=2,$G$3),IF(J712&gt;=2,$J$3),IF(M712&gt;=2,$M$3),IF(P712&gt;=2,$P$3),IF(S712&gt;=2,$S$3),IF(V712&gt;=2,$V$3),IF(Y712&gt;=2,$Y$3),IF(AB712&gt;=2,$AB$3),IF(AE712&gt;=2,$AE$3),IF(AH712&gt;=2,$AH$3),IF(AK712&gt;=2,$AK$3))))),"")</f>
        <v/>
      </c>
      <c r="AO712" s="2" t="str">
        <f>IF(AM712="3E","3E",IF(COUNT($A712)=0,"",IF(COUNT(AK712)=0,"I",LOOKUP(AM712,{0,2,2.25,2.5,2.75,3,3.25,3.5,3.75,4},{"F","D","C","C+","B-","B","B+","A-","A","A+"}))))</f>
        <v/>
      </c>
      <c r="AP712" s="2" t="str">
        <f>IF(AM712="3E","3E",IF(OR(COUNT($A712)=0,COUNT(W712)=0),"",IF(AND(Y712&gt;=2,AM712&gt;=2,AN712&gt;=28),"PASS","FAIL")))</f>
        <v/>
      </c>
      <c r="AQ712" s="2" t="str">
        <f>IF(COUNT($A712)=0,"",IF(AP712="3E","3E",IF(AP712="PASS",CONCATENATE(IF(N(D712)&lt;2,"411F,",""),IF(N(G712)&lt;2,"412F,",""),IF(N(J712)&lt;2,"413F,",""),IF(N(M712)&lt;2,"421F,",""),IF(N(P712)&lt;2,"422F,",""),IF(N(S712)&lt;2,"423F,",""),IF(N(AB712)&lt;2,"431F,",""),IF(N(AE712)&lt;2,"432F,",""),IF(N(AH712)&lt;2,"433F,","")),"")))</f>
        <v/>
      </c>
      <c r="AR712" s="6" t="str">
        <f t="shared" si="12"/>
        <v/>
      </c>
    </row>
    <row r="713" spans="1:44" ht="18.95" customHeight="1" x14ac:dyDescent="0.25">
      <c r="A713" s="93" t="str">
        <f>IF(DR!$B715="","",DR!$B715)</f>
        <v/>
      </c>
      <c r="B713" s="5" t="str">
        <f>IF(COUNT($A713)=0,"",IF($A713&lt;&gt;DR!$B715,"ERR",DR!J715))</f>
        <v/>
      </c>
      <c r="C713" s="2" t="str">
        <f>IF(COUNT($A713)=0,"",IF(B713="3E","3E",IF(B713="","I",LOOKUP(B713/D$2,{0,0.4,0.45,0.5,0.55,0.6,0.65,0.7,0.75,0.8,1},{"F","D","C","C+","B-","B","B+","A-","A","A+"}))))</f>
        <v/>
      </c>
      <c r="D713" s="99" t="str">
        <f>IF(COUNT($A713)=0,"",IF(B713="","--",IF(B713="3E","3E",LOOKUP(B713/D$2,{0,0.4,0.45,0.5,0.55,0.6,0.65,0.7,0.75,0.8,1},{0,2,2.25,2.5,2.75,3,3.25,3.5,3.75,4}))))</f>
        <v/>
      </c>
      <c r="E713" s="5" t="str">
        <f>IF(COUNT($A713)=0,"",IF($A713&lt;&gt;DR!$B715,"ERR",DR!R715))</f>
        <v/>
      </c>
      <c r="F713" s="2" t="str">
        <f>IF(COUNT($A713)=0,"",IF(E713="3E","3E",IF(E713="","I",LOOKUP(E713/G$2,{0,0.4,0.45,0.5,0.55,0.6,0.65,0.7,0.75,0.8,1},{"F","D","C","C+","B-","B","B+","A-","A","A+"}))))</f>
        <v/>
      </c>
      <c r="G713" s="99" t="str">
        <f>IF(COUNT($A713)=0,"",IF(E713="","--",IF(E713="3E","3E",LOOKUP(E713/G$2,{0,0.4,0.45,0.5,0.55,0.6,0.65,0.7,0.75,0.8,1},{0,2,2.25,2.5,2.75,3,3.25,3.5,3.75,4}))))</f>
        <v/>
      </c>
      <c r="H713" s="5" t="str">
        <f>IF(COUNT($A713)=0,"",IF($A713&lt;&gt;DR!$B715,"ERR",DR!Z715))</f>
        <v/>
      </c>
      <c r="I713" s="2" t="str">
        <f>IF(COUNT($A713)=0,"",IF(H713="3E","3E",IF(H713="","I",LOOKUP(H713/J$2,{0,0.4,0.45,0.5,0.55,0.6,0.65,0.7,0.75,0.8,1},{"F","D","C","C+","B-","B","B+","A-","A","A+"}))))</f>
        <v/>
      </c>
      <c r="J713" s="99" t="str">
        <f>IF(COUNT($A713)=0,"",IF(H713="","--",IF(H713="3E","3E",LOOKUP(H713/J$2,{0,0.4,0.45,0.5,0.55,0.6,0.65,0.7,0.75,0.8,1},{0,2,2.25,2.5,2.75,3,3.25,3.5,3.75,4}))))</f>
        <v/>
      </c>
      <c r="K713" s="5" t="str">
        <f>IF(COUNT($A713)=0,"",IF($A713&lt;&gt;DR!$B715,"ERR",DR!AH715))</f>
        <v/>
      </c>
      <c r="L713" s="2" t="str">
        <f>IF(COUNT($A713)=0,"",IF(K713="3E","3E",IF(K713="","I",LOOKUP(K713/M$2,{0,0.4,0.45,0.5,0.55,0.6,0.65,0.7,0.75,0.8,1},{"F","D","C","C+","B-","B","B+","A-","A","A+"}))))</f>
        <v/>
      </c>
      <c r="M713" s="99" t="str">
        <f>IF(COUNT($A713)=0,"",IF(K713="","--",IF(K713="3E","3E",LOOKUP(K713/M$2,{0,0.4,0.45,0.5,0.55,0.6,0.65,0.7,0.75,0.8,1},{0,2,2.25,2.5,2.75,3,3.25,3.5,3.75,4}))))</f>
        <v/>
      </c>
      <c r="N713" s="5" t="str">
        <f>IF(COUNT($A713)=0,"",IF($A713&lt;&gt;DR!$B715,"ERR",DR!AP715))</f>
        <v/>
      </c>
      <c r="O713" s="2" t="str">
        <f>IF(COUNT($A713)=0,"",IF(N713="3E","3E",IF(N713="","I",LOOKUP(N713/P$2,{0,0.4,0.45,0.5,0.55,0.6,0.65,0.7,0.75,0.8,1},{"F","D","C","C+","B-","B","B+","A-","A","A+"}))))</f>
        <v/>
      </c>
      <c r="P713" s="99" t="str">
        <f>IF(COUNT($A713)=0,"",IF(N713="","--",IF(N713="3E","3E",LOOKUP(N713/P$2,{0,0.4,0.45,0.5,0.55,0.6,0.65,0.7,0.75,0.8,1},{0,2,2.25,2.5,2.75,3,3.25,3.5,3.75,4}))))</f>
        <v/>
      </c>
      <c r="Q713" s="5" t="str">
        <f>IF(COUNT($A713)=0,"",IF($A713&lt;&gt;DR!$B715,"ERR",DR!AX715))</f>
        <v/>
      </c>
      <c r="R713" s="2" t="str">
        <f>IF(COUNT($A713)=0,"",IF(Q713="3E","3E",IF(Q713="","I",LOOKUP(Q713/S$2,{0,0.4,0.45,0.5,0.55,0.6,0.65,0.7,0.75,0.8,1},{"F","D","C","C+","B-","B","B+","A-","A","A+"}))))</f>
        <v/>
      </c>
      <c r="S713" s="99" t="str">
        <f>IF(COUNT($A713)=0,"",IF(Q713="","--",IF(Q713="3E","3E",LOOKUP(Q713/S$2,{0,0.4,0.45,0.5,0.55,0.6,0.65,0.7,0.75,0.8,1},{0,2,2.25,2.5,2.75,3,3.25,3.5,3.75,4}))))</f>
        <v/>
      </c>
      <c r="T713" s="5" t="str">
        <f>IF(OR(COUNT($A713)=0,DR!BZ715=""),"",IF($A713&lt;&gt;DR!$B715,"ERR",DR!BZ715))</f>
        <v/>
      </c>
      <c r="U713" s="2" t="str">
        <f>IF(COUNT($A713)=0,"",IF(T713="3E","3E",IF(T713="","I",LOOKUP(T713/V$2,{0,0.4,0.45,0.5,0.55,0.6,0.65,0.7,0.75,0.8,1},{"F","D","C","C+","B-","B","B+","A-","A","A+"}))))</f>
        <v/>
      </c>
      <c r="V713" s="99" t="str">
        <f>IF(COUNT($A713)=0,"",IF(T713="","--",IF(T713="3E","3E",LOOKUP(T713/V$2,{0,0.4,0.45,0.5,0.55,0.6,0.65,0.7,0.75,0.8,1},{0,2,2.25,2.5,2.75,3,3.25,3.5,3.75,4}))))</f>
        <v/>
      </c>
      <c r="W713" s="5" t="str">
        <f>IF(COUNT($A713)=0,"",IF($A713&lt;&gt;DR!$B715,"ERR",IF(DR!$A715="IM",DR!CL715,DR!CK715)))</f>
        <v/>
      </c>
      <c r="X713" s="2" t="str">
        <f>IF(COUNT($A713)=0,"",IF(W713="3E","3E",IF(W713="","I",LOOKUP(W713/Y$2,{0,0.4,0.45,0.5,0.55,0.6,0.65,0.7,0.75,0.8,1},{"F","D","C","C+","B-","B","B+","A-","A","A+"}))))</f>
        <v/>
      </c>
      <c r="Y713" s="99" t="str">
        <f>IF(COUNT($A713)=0,"",IF(W713="","--",IF(W713="3E","3E",LOOKUP(W713/Y$2,{0,0.4,0.45,0.5,0.55,0.6,0.65,0.7,0.75,0.8,1},{0,2,2.25,2.5,2.75,3,3.25,3.5,3.75,4}))))</f>
        <v/>
      </c>
      <c r="Z713" s="5" t="str">
        <f>IF(COUNT($A713)=0,"",IF($A713&lt;&gt;DR!$B715,"ERR",DR!BF715))</f>
        <v/>
      </c>
      <c r="AA713" s="2" t="str">
        <f>IF(COUNT($A713)=0,"",IF(Z713="3E","3E",IF(Z713="","I",LOOKUP(Z713/AB$2,{0,0.4,0.45,0.5,0.55,0.6,0.65,0.7,0.75,0.8,1},{"F","D","C","C+","B-","B","B+","A-","A","A+"}))))</f>
        <v/>
      </c>
      <c r="AB713" s="99" t="str">
        <f>IF(COUNT($A713)=0,"",IF(Z713="","--",IF(Z713="3E","3E",LOOKUP(Z713/AB$2,{0,0.4,0.45,0.5,0.55,0.6,0.65,0.7,0.75,0.8,1},{0,2,2.25,2.5,2.75,3,3.25,3.5,3.75,4}))))</f>
        <v/>
      </c>
      <c r="AC713" s="5" t="str">
        <f>IF(COUNT($A713)=0,"",IF($A713&lt;&gt;DR!$B715,"ERR",DR!BG715))</f>
        <v/>
      </c>
      <c r="AD713" s="2" t="str">
        <f>IF(COUNT($A713)=0,"",IF(AC713="3E","3E",IF(AC713="","I",LOOKUP(AC713/AE$2,{0,0.4,0.45,0.5,0.55,0.6,0.65,0.7,0.75,0.8,1},{"F","D","C","C+","B-","B","B+","A-","A","A+"}))))</f>
        <v/>
      </c>
      <c r="AE713" s="99" t="str">
        <f>IF(COUNT($A713)=0,"",IF(AC713="","--",IF(AC713="3E","3E",LOOKUP(AC713/AE$2,{0,0.4,0.45,0.5,0.55,0.6,0.65,0.7,0.75,0.8,1},{0,2,2.25,2.5,2.75,3,3.25,3.5,3.75,4}))))</f>
        <v/>
      </c>
      <c r="AF713" s="5" t="str">
        <f>IF(COUNT($A713)=0,"",IF($A713&lt;&gt;DR!$B715,"ERR",DR!BQ715))</f>
        <v/>
      </c>
      <c r="AG713" s="2" t="str">
        <f>IF(COUNT($A713)=0,"",IF(AF713="3E","3E",IF(AF713="","I",LOOKUP(AF713/AH$2,{0,0.4,0.45,0.5,0.55,0.6,0.65,0.7,0.75,0.8,1},{"F","D","C","C+","B-","B","B+","A-","A","A+"}))))</f>
        <v/>
      </c>
      <c r="AH713" s="99" t="str">
        <f>IF(COUNT($A713)=0,"",IF(AF713="","--",IF(AF713="3E","3E",LOOKUP(AF713/AH$2,{0,0.4,0.45,0.5,0.55,0.6,0.65,0.7,0.75,0.8,1},{0,2,2.25,2.5,2.75,3,3.25,3.5,3.75,4}))))</f>
        <v/>
      </c>
      <c r="AI713" s="5" t="str">
        <f>IF(COUNT($A713)=0,"",IF($A713&lt;&gt;DR!$B715,"ERR",DR!BY715))</f>
        <v/>
      </c>
      <c r="AJ713" s="2" t="str">
        <f>IF(COUNT($A713)=0,"",IF(AI713="3E","3E",IF(AI713="","I",LOOKUP(AI713/AK$2,{0,0.4,0.45,0.5,0.55,0.6,0.65,0.7,0.75,0.8,1},{"F","D","C","C+","B-","B","B+","A-","A","A+"}))))</f>
        <v/>
      </c>
      <c r="AK713" s="103" t="str">
        <f>IF(COUNT($A713)=0,"",IF(AI713="","--",IF(AI713="3E","3E",LOOKUP(AI713/AK$2,{0,0.4,0.45,0.5,0.55,0.6,0.65,0.7,0.75,0.8,1},{0,2,2.25,2.5,2.75,3,3.25,3.5,3.75,4}))))</f>
        <v/>
      </c>
      <c r="AL713" s="94" t="str">
        <f>IFERROR(IF(COUNT($A713)=0,"",IF(COUNT(W713)=0,"--",IF(COUNTIF(B713:AK713,"3E")&gt;0,"3E",SUM(IF(D713&gt;=2,D713*$D$3),IF(G713&gt;=2,G713*$G$3),IF(J713&gt;=2,J713*$J$3),IF(M713&gt;=2,M713*$M$3),IF(P713&gt;=2,P713*$P$3),IF(S713&gt;=2,S713*$S$3),IF(V713&gt;=2,V713*$V$3),IF(Y713&gt;=2,Y713*$Y$3),IF(AB713&gt;=2,AB713*$AB$3),IF(AE713&gt;=2,AE713*$AE$3),IF(AH713&gt;=2,AH713*$AH$3),IF(AK713&gt;=2,AK713*$AK$3))))),"")</f>
        <v/>
      </c>
      <c r="AM713" s="4" t="str">
        <f>IF(COUNT($A713)=0,"",IF(COUNT(W713)=0,"--",IF(COUNTIF(B713:Y713,"3E")&gt;0,"3E",TRUNC(SUM(IF(N(D713)&gt;=2,D$3*D713,0),IF(N(G713)&gt;=2,G$3*G713,0),IF(N(J713)&gt;=2,J$3*J713,0),IF(N(M713)&gt;=2,M$3*M713,0),IF(N(P713)&gt;=2,P$3*P713,0),IF(N(S713)&gt;=2,S$3*S713,0),IF(N(AB713)&gt;=2,AB$3*AB713,0),IF(N(AE713)&gt;=2,AE$3*AE713,0),IF(N(AH713)&gt;=2,AH$3*AH713,0),IF(N(V713)&gt;=2,V$3*V713,0),IF(N(Y713)&gt;=2,Y$3*Y713,0))/TCP,3))))</f>
        <v/>
      </c>
      <c r="AN713" s="2" t="str">
        <f>IFERROR(IF(COUNT($A713)=0,"",IF(COUNT(W713)=0,"--",IF(COUNTIF(B713:AK713,"3E")&gt;0,"3E",SUM(IF(D713&gt;=2,$D$3),IF(G713&gt;=2,$G$3),IF(J713&gt;=2,$J$3),IF(M713&gt;=2,$M$3),IF(P713&gt;=2,$P$3),IF(S713&gt;=2,$S$3),IF(V713&gt;=2,$V$3),IF(Y713&gt;=2,$Y$3),IF(AB713&gt;=2,$AB$3),IF(AE713&gt;=2,$AE$3),IF(AH713&gt;=2,$AH$3),IF(AK713&gt;=2,$AK$3))))),"")</f>
        <v/>
      </c>
      <c r="AO713" s="2" t="str">
        <f>IF(AM713="3E","3E",IF(COUNT($A713)=0,"",IF(COUNT(AK713)=0,"I",LOOKUP(AM713,{0,2,2.25,2.5,2.75,3,3.25,3.5,3.75,4},{"F","D","C","C+","B-","B","B+","A-","A","A+"}))))</f>
        <v/>
      </c>
      <c r="AP713" s="2" t="str">
        <f>IF(AM713="3E","3E",IF(OR(COUNT($A713)=0,COUNT(W713)=0),"",IF(AND(Y713&gt;=2,AM713&gt;=2,AN713&gt;=28),"PASS","FAIL")))</f>
        <v/>
      </c>
      <c r="AQ713" s="2" t="str">
        <f>IF(COUNT($A713)=0,"",IF(AP713="3E","3E",IF(AP713="PASS",CONCATENATE(IF(N(D713)&lt;2,"411F,",""),IF(N(G713)&lt;2,"412F,",""),IF(N(J713)&lt;2,"413F,",""),IF(N(M713)&lt;2,"421F,",""),IF(N(P713)&lt;2,"422F,",""),IF(N(S713)&lt;2,"423F,",""),IF(N(AB713)&lt;2,"431F,",""),IF(N(AE713)&lt;2,"432F,",""),IF(N(AH713)&lt;2,"433F,","")),"")))</f>
        <v/>
      </c>
      <c r="AR713" s="6" t="str">
        <f t="shared" si="12"/>
        <v/>
      </c>
    </row>
    <row r="714" spans="1:44" ht="18.95" customHeight="1" x14ac:dyDescent="0.25">
      <c r="A714" s="93" t="str">
        <f>IF(DR!$B716="","",DR!$B716)</f>
        <v/>
      </c>
      <c r="B714" s="5" t="str">
        <f>IF(COUNT($A714)=0,"",IF($A714&lt;&gt;DR!$B716,"ERR",DR!J716))</f>
        <v/>
      </c>
      <c r="C714" s="2" t="str">
        <f>IF(COUNT($A714)=0,"",IF(B714="3E","3E",IF(B714="","I",LOOKUP(B714/D$2,{0,0.4,0.45,0.5,0.55,0.6,0.65,0.7,0.75,0.8,1},{"F","D","C","C+","B-","B","B+","A-","A","A+"}))))</f>
        <v/>
      </c>
      <c r="D714" s="99" t="str">
        <f>IF(COUNT($A714)=0,"",IF(B714="","--",IF(B714="3E","3E",LOOKUP(B714/D$2,{0,0.4,0.45,0.5,0.55,0.6,0.65,0.7,0.75,0.8,1},{0,2,2.25,2.5,2.75,3,3.25,3.5,3.75,4}))))</f>
        <v/>
      </c>
      <c r="E714" s="5" t="str">
        <f>IF(COUNT($A714)=0,"",IF($A714&lt;&gt;DR!$B716,"ERR",DR!R716))</f>
        <v/>
      </c>
      <c r="F714" s="2" t="str">
        <f>IF(COUNT($A714)=0,"",IF(E714="3E","3E",IF(E714="","I",LOOKUP(E714/G$2,{0,0.4,0.45,0.5,0.55,0.6,0.65,0.7,0.75,0.8,1},{"F","D","C","C+","B-","B","B+","A-","A","A+"}))))</f>
        <v/>
      </c>
      <c r="G714" s="99" t="str">
        <f>IF(COUNT($A714)=0,"",IF(E714="","--",IF(E714="3E","3E",LOOKUP(E714/G$2,{0,0.4,0.45,0.5,0.55,0.6,0.65,0.7,0.75,0.8,1},{0,2,2.25,2.5,2.75,3,3.25,3.5,3.75,4}))))</f>
        <v/>
      </c>
      <c r="H714" s="5" t="str">
        <f>IF(COUNT($A714)=0,"",IF($A714&lt;&gt;DR!$B716,"ERR",DR!Z716))</f>
        <v/>
      </c>
      <c r="I714" s="2" t="str">
        <f>IF(COUNT($A714)=0,"",IF(H714="3E","3E",IF(H714="","I",LOOKUP(H714/J$2,{0,0.4,0.45,0.5,0.55,0.6,0.65,0.7,0.75,0.8,1},{"F","D","C","C+","B-","B","B+","A-","A","A+"}))))</f>
        <v/>
      </c>
      <c r="J714" s="99" t="str">
        <f>IF(COUNT($A714)=0,"",IF(H714="","--",IF(H714="3E","3E",LOOKUP(H714/J$2,{0,0.4,0.45,0.5,0.55,0.6,0.65,0.7,0.75,0.8,1},{0,2,2.25,2.5,2.75,3,3.25,3.5,3.75,4}))))</f>
        <v/>
      </c>
      <c r="K714" s="5" t="str">
        <f>IF(COUNT($A714)=0,"",IF($A714&lt;&gt;DR!$B716,"ERR",DR!AH716))</f>
        <v/>
      </c>
      <c r="L714" s="2" t="str">
        <f>IF(COUNT($A714)=0,"",IF(K714="3E","3E",IF(K714="","I",LOOKUP(K714/M$2,{0,0.4,0.45,0.5,0.55,0.6,0.65,0.7,0.75,0.8,1},{"F","D","C","C+","B-","B","B+","A-","A","A+"}))))</f>
        <v/>
      </c>
      <c r="M714" s="99" t="str">
        <f>IF(COUNT($A714)=0,"",IF(K714="","--",IF(K714="3E","3E",LOOKUP(K714/M$2,{0,0.4,0.45,0.5,0.55,0.6,0.65,0.7,0.75,0.8,1},{0,2,2.25,2.5,2.75,3,3.25,3.5,3.75,4}))))</f>
        <v/>
      </c>
      <c r="N714" s="5" t="str">
        <f>IF(COUNT($A714)=0,"",IF($A714&lt;&gt;DR!$B716,"ERR",DR!AP716))</f>
        <v/>
      </c>
      <c r="O714" s="2" t="str">
        <f>IF(COUNT($A714)=0,"",IF(N714="3E","3E",IF(N714="","I",LOOKUP(N714/P$2,{0,0.4,0.45,0.5,0.55,0.6,0.65,0.7,0.75,0.8,1},{"F","D","C","C+","B-","B","B+","A-","A","A+"}))))</f>
        <v/>
      </c>
      <c r="P714" s="99" t="str">
        <f>IF(COUNT($A714)=0,"",IF(N714="","--",IF(N714="3E","3E",LOOKUP(N714/P$2,{0,0.4,0.45,0.5,0.55,0.6,0.65,0.7,0.75,0.8,1},{0,2,2.25,2.5,2.75,3,3.25,3.5,3.75,4}))))</f>
        <v/>
      </c>
      <c r="Q714" s="5" t="str">
        <f>IF(COUNT($A714)=0,"",IF($A714&lt;&gt;DR!$B716,"ERR",DR!AX716))</f>
        <v/>
      </c>
      <c r="R714" s="2" t="str">
        <f>IF(COUNT($A714)=0,"",IF(Q714="3E","3E",IF(Q714="","I",LOOKUP(Q714/S$2,{0,0.4,0.45,0.5,0.55,0.6,0.65,0.7,0.75,0.8,1},{"F","D","C","C+","B-","B","B+","A-","A","A+"}))))</f>
        <v/>
      </c>
      <c r="S714" s="99" t="str">
        <f>IF(COUNT($A714)=0,"",IF(Q714="","--",IF(Q714="3E","3E",LOOKUP(Q714/S$2,{0,0.4,0.45,0.5,0.55,0.6,0.65,0.7,0.75,0.8,1},{0,2,2.25,2.5,2.75,3,3.25,3.5,3.75,4}))))</f>
        <v/>
      </c>
      <c r="T714" s="5" t="str">
        <f>IF(OR(COUNT($A714)=0,DR!BZ716=""),"",IF($A714&lt;&gt;DR!$B716,"ERR",DR!BZ716))</f>
        <v/>
      </c>
      <c r="U714" s="2" t="str">
        <f>IF(COUNT($A714)=0,"",IF(T714="3E","3E",IF(T714="","I",LOOKUP(T714/V$2,{0,0.4,0.45,0.5,0.55,0.6,0.65,0.7,0.75,0.8,1},{"F","D","C","C+","B-","B","B+","A-","A","A+"}))))</f>
        <v/>
      </c>
      <c r="V714" s="99" t="str">
        <f>IF(COUNT($A714)=0,"",IF(T714="","--",IF(T714="3E","3E",LOOKUP(T714/V$2,{0,0.4,0.45,0.5,0.55,0.6,0.65,0.7,0.75,0.8,1},{0,2,2.25,2.5,2.75,3,3.25,3.5,3.75,4}))))</f>
        <v/>
      </c>
      <c r="W714" s="5" t="str">
        <f>IF(COUNT($A714)=0,"",IF($A714&lt;&gt;DR!$B716,"ERR",IF(DR!$A716="IM",DR!CL716,DR!CK716)))</f>
        <v/>
      </c>
      <c r="X714" s="2" t="str">
        <f>IF(COUNT($A714)=0,"",IF(W714="3E","3E",IF(W714="","I",LOOKUP(W714/Y$2,{0,0.4,0.45,0.5,0.55,0.6,0.65,0.7,0.75,0.8,1},{"F","D","C","C+","B-","B","B+","A-","A","A+"}))))</f>
        <v/>
      </c>
      <c r="Y714" s="99" t="str">
        <f>IF(COUNT($A714)=0,"",IF(W714="","--",IF(W714="3E","3E",LOOKUP(W714/Y$2,{0,0.4,0.45,0.5,0.55,0.6,0.65,0.7,0.75,0.8,1},{0,2,2.25,2.5,2.75,3,3.25,3.5,3.75,4}))))</f>
        <v/>
      </c>
      <c r="Z714" s="5" t="str">
        <f>IF(COUNT($A714)=0,"",IF($A714&lt;&gt;DR!$B716,"ERR",DR!BF716))</f>
        <v/>
      </c>
      <c r="AA714" s="2" t="str">
        <f>IF(COUNT($A714)=0,"",IF(Z714="3E","3E",IF(Z714="","I",LOOKUP(Z714/AB$2,{0,0.4,0.45,0.5,0.55,0.6,0.65,0.7,0.75,0.8,1},{"F","D","C","C+","B-","B","B+","A-","A","A+"}))))</f>
        <v/>
      </c>
      <c r="AB714" s="99" t="str">
        <f>IF(COUNT($A714)=0,"",IF(Z714="","--",IF(Z714="3E","3E",LOOKUP(Z714/AB$2,{0,0.4,0.45,0.5,0.55,0.6,0.65,0.7,0.75,0.8,1},{0,2,2.25,2.5,2.75,3,3.25,3.5,3.75,4}))))</f>
        <v/>
      </c>
      <c r="AC714" s="5" t="str">
        <f>IF(COUNT($A714)=0,"",IF($A714&lt;&gt;DR!$B716,"ERR",DR!BG716))</f>
        <v/>
      </c>
      <c r="AD714" s="2" t="str">
        <f>IF(COUNT($A714)=0,"",IF(AC714="3E","3E",IF(AC714="","I",LOOKUP(AC714/AE$2,{0,0.4,0.45,0.5,0.55,0.6,0.65,0.7,0.75,0.8,1},{"F","D","C","C+","B-","B","B+","A-","A","A+"}))))</f>
        <v/>
      </c>
      <c r="AE714" s="99" t="str">
        <f>IF(COUNT($A714)=0,"",IF(AC714="","--",IF(AC714="3E","3E",LOOKUP(AC714/AE$2,{0,0.4,0.45,0.5,0.55,0.6,0.65,0.7,0.75,0.8,1},{0,2,2.25,2.5,2.75,3,3.25,3.5,3.75,4}))))</f>
        <v/>
      </c>
      <c r="AF714" s="5" t="str">
        <f>IF(COUNT($A714)=0,"",IF($A714&lt;&gt;DR!$B716,"ERR",DR!BQ716))</f>
        <v/>
      </c>
      <c r="AG714" s="2" t="str">
        <f>IF(COUNT($A714)=0,"",IF(AF714="3E","3E",IF(AF714="","I",LOOKUP(AF714/AH$2,{0,0.4,0.45,0.5,0.55,0.6,0.65,0.7,0.75,0.8,1},{"F","D","C","C+","B-","B","B+","A-","A","A+"}))))</f>
        <v/>
      </c>
      <c r="AH714" s="99" t="str">
        <f>IF(COUNT($A714)=0,"",IF(AF714="","--",IF(AF714="3E","3E",LOOKUP(AF714/AH$2,{0,0.4,0.45,0.5,0.55,0.6,0.65,0.7,0.75,0.8,1},{0,2,2.25,2.5,2.75,3,3.25,3.5,3.75,4}))))</f>
        <v/>
      </c>
      <c r="AI714" s="5" t="str">
        <f>IF(COUNT($A714)=0,"",IF($A714&lt;&gt;DR!$B716,"ERR",DR!BY716))</f>
        <v/>
      </c>
      <c r="AJ714" s="2" t="str">
        <f>IF(COUNT($A714)=0,"",IF(AI714="3E","3E",IF(AI714="","I",LOOKUP(AI714/AK$2,{0,0.4,0.45,0.5,0.55,0.6,0.65,0.7,0.75,0.8,1},{"F","D","C","C+","B-","B","B+","A-","A","A+"}))))</f>
        <v/>
      </c>
      <c r="AK714" s="103" t="str">
        <f>IF(COUNT($A714)=0,"",IF(AI714="","--",IF(AI714="3E","3E",LOOKUP(AI714/AK$2,{0,0.4,0.45,0.5,0.55,0.6,0.65,0.7,0.75,0.8,1},{0,2,2.25,2.5,2.75,3,3.25,3.5,3.75,4}))))</f>
        <v/>
      </c>
      <c r="AL714" s="94" t="str">
        <f>IFERROR(IF(COUNT($A714)=0,"",IF(COUNT(W714)=0,"--",IF(COUNTIF(B714:AK714,"3E")&gt;0,"3E",SUM(IF(D714&gt;=2,D714*$D$3),IF(G714&gt;=2,G714*$G$3),IF(J714&gt;=2,J714*$J$3),IF(M714&gt;=2,M714*$M$3),IF(P714&gt;=2,P714*$P$3),IF(S714&gt;=2,S714*$S$3),IF(V714&gt;=2,V714*$V$3),IF(Y714&gt;=2,Y714*$Y$3),IF(AB714&gt;=2,AB714*$AB$3),IF(AE714&gt;=2,AE714*$AE$3),IF(AH714&gt;=2,AH714*$AH$3),IF(AK714&gt;=2,AK714*$AK$3))))),"")</f>
        <v/>
      </c>
      <c r="AM714" s="4" t="str">
        <f>IF(COUNT($A714)=0,"",IF(COUNT(W714)=0,"--",IF(COUNTIF(B714:Y714,"3E")&gt;0,"3E",TRUNC(SUM(IF(N(D714)&gt;=2,D$3*D714,0),IF(N(G714)&gt;=2,G$3*G714,0),IF(N(J714)&gt;=2,J$3*J714,0),IF(N(M714)&gt;=2,M$3*M714,0),IF(N(P714)&gt;=2,P$3*P714,0),IF(N(S714)&gt;=2,S$3*S714,0),IF(N(AB714)&gt;=2,AB$3*AB714,0),IF(N(AE714)&gt;=2,AE$3*AE714,0),IF(N(AH714)&gt;=2,AH$3*AH714,0),IF(N(V714)&gt;=2,V$3*V714,0),IF(N(Y714)&gt;=2,Y$3*Y714,0))/TCP,3))))</f>
        <v/>
      </c>
      <c r="AN714" s="2" t="str">
        <f>IFERROR(IF(COUNT($A714)=0,"",IF(COUNT(W714)=0,"--",IF(COUNTIF(B714:AK714,"3E")&gt;0,"3E",SUM(IF(D714&gt;=2,$D$3),IF(G714&gt;=2,$G$3),IF(J714&gt;=2,$J$3),IF(M714&gt;=2,$M$3),IF(P714&gt;=2,$P$3),IF(S714&gt;=2,$S$3),IF(V714&gt;=2,$V$3),IF(Y714&gt;=2,$Y$3),IF(AB714&gt;=2,$AB$3),IF(AE714&gt;=2,$AE$3),IF(AH714&gt;=2,$AH$3),IF(AK714&gt;=2,$AK$3))))),"")</f>
        <v/>
      </c>
      <c r="AO714" s="2" t="str">
        <f>IF(AM714="3E","3E",IF(COUNT($A714)=0,"",IF(COUNT(AK714)=0,"I",LOOKUP(AM714,{0,2,2.25,2.5,2.75,3,3.25,3.5,3.75,4},{"F","D","C","C+","B-","B","B+","A-","A","A+"}))))</f>
        <v/>
      </c>
      <c r="AP714" s="2" t="str">
        <f>IF(AM714="3E","3E",IF(OR(COUNT($A714)=0,COUNT(W714)=0),"",IF(AND(Y714&gt;=2,AM714&gt;=2,AN714&gt;=28),"PASS","FAIL")))</f>
        <v/>
      </c>
      <c r="AQ714" s="2" t="str">
        <f>IF(COUNT($A714)=0,"",IF(AP714="3E","3E",IF(AP714="PASS",CONCATENATE(IF(N(D714)&lt;2,"411F,",""),IF(N(G714)&lt;2,"412F,",""),IF(N(J714)&lt;2,"413F,",""),IF(N(M714)&lt;2,"421F,",""),IF(N(P714)&lt;2,"422F,",""),IF(N(S714)&lt;2,"423F,",""),IF(N(AB714)&lt;2,"431F,",""),IF(N(AE714)&lt;2,"432F,",""),IF(N(AH714)&lt;2,"433F,","")),"")))</f>
        <v/>
      </c>
      <c r="AR714" s="6" t="str">
        <f t="shared" si="12"/>
        <v/>
      </c>
    </row>
    <row r="715" spans="1:44" ht="18.95" customHeight="1" x14ac:dyDescent="0.25">
      <c r="A715" s="93" t="str">
        <f>IF(DR!$B717="","",DR!$B717)</f>
        <v/>
      </c>
      <c r="B715" s="5" t="str">
        <f>IF(COUNT($A715)=0,"",IF($A715&lt;&gt;DR!$B717,"ERR",DR!J717))</f>
        <v/>
      </c>
      <c r="C715" s="2" t="str">
        <f>IF(COUNT($A715)=0,"",IF(B715="3E","3E",IF(B715="","I",LOOKUP(B715/D$2,{0,0.4,0.45,0.5,0.55,0.6,0.65,0.7,0.75,0.8,1},{"F","D","C","C+","B-","B","B+","A-","A","A+"}))))</f>
        <v/>
      </c>
      <c r="D715" s="99" t="str">
        <f>IF(COUNT($A715)=0,"",IF(B715="","--",IF(B715="3E","3E",LOOKUP(B715/D$2,{0,0.4,0.45,0.5,0.55,0.6,0.65,0.7,0.75,0.8,1},{0,2,2.25,2.5,2.75,3,3.25,3.5,3.75,4}))))</f>
        <v/>
      </c>
      <c r="E715" s="5" t="str">
        <f>IF(COUNT($A715)=0,"",IF($A715&lt;&gt;DR!$B717,"ERR",DR!R717))</f>
        <v/>
      </c>
      <c r="F715" s="2" t="str">
        <f>IF(COUNT($A715)=0,"",IF(E715="3E","3E",IF(E715="","I",LOOKUP(E715/G$2,{0,0.4,0.45,0.5,0.55,0.6,0.65,0.7,0.75,0.8,1},{"F","D","C","C+","B-","B","B+","A-","A","A+"}))))</f>
        <v/>
      </c>
      <c r="G715" s="99" t="str">
        <f>IF(COUNT($A715)=0,"",IF(E715="","--",IF(E715="3E","3E",LOOKUP(E715/G$2,{0,0.4,0.45,0.5,0.55,0.6,0.65,0.7,0.75,0.8,1},{0,2,2.25,2.5,2.75,3,3.25,3.5,3.75,4}))))</f>
        <v/>
      </c>
      <c r="H715" s="5" t="str">
        <f>IF(COUNT($A715)=0,"",IF($A715&lt;&gt;DR!$B717,"ERR",DR!Z717))</f>
        <v/>
      </c>
      <c r="I715" s="2" t="str">
        <f>IF(COUNT($A715)=0,"",IF(H715="3E","3E",IF(H715="","I",LOOKUP(H715/J$2,{0,0.4,0.45,0.5,0.55,0.6,0.65,0.7,0.75,0.8,1},{"F","D","C","C+","B-","B","B+","A-","A","A+"}))))</f>
        <v/>
      </c>
      <c r="J715" s="99" t="str">
        <f>IF(COUNT($A715)=0,"",IF(H715="","--",IF(H715="3E","3E",LOOKUP(H715/J$2,{0,0.4,0.45,0.5,0.55,0.6,0.65,0.7,0.75,0.8,1},{0,2,2.25,2.5,2.75,3,3.25,3.5,3.75,4}))))</f>
        <v/>
      </c>
      <c r="K715" s="5" t="str">
        <f>IF(COUNT($A715)=0,"",IF($A715&lt;&gt;DR!$B717,"ERR",DR!AH717))</f>
        <v/>
      </c>
      <c r="L715" s="2" t="str">
        <f>IF(COUNT($A715)=0,"",IF(K715="3E","3E",IF(K715="","I",LOOKUP(K715/M$2,{0,0.4,0.45,0.5,0.55,0.6,0.65,0.7,0.75,0.8,1},{"F","D","C","C+","B-","B","B+","A-","A","A+"}))))</f>
        <v/>
      </c>
      <c r="M715" s="99" t="str">
        <f>IF(COUNT($A715)=0,"",IF(K715="","--",IF(K715="3E","3E",LOOKUP(K715/M$2,{0,0.4,0.45,0.5,0.55,0.6,0.65,0.7,0.75,0.8,1},{0,2,2.25,2.5,2.75,3,3.25,3.5,3.75,4}))))</f>
        <v/>
      </c>
      <c r="N715" s="5" t="str">
        <f>IF(COUNT($A715)=0,"",IF($A715&lt;&gt;DR!$B717,"ERR",DR!AP717))</f>
        <v/>
      </c>
      <c r="O715" s="2" t="str">
        <f>IF(COUNT($A715)=0,"",IF(N715="3E","3E",IF(N715="","I",LOOKUP(N715/P$2,{0,0.4,0.45,0.5,0.55,0.6,0.65,0.7,0.75,0.8,1},{"F","D","C","C+","B-","B","B+","A-","A","A+"}))))</f>
        <v/>
      </c>
      <c r="P715" s="99" t="str">
        <f>IF(COUNT($A715)=0,"",IF(N715="","--",IF(N715="3E","3E",LOOKUP(N715/P$2,{0,0.4,0.45,0.5,0.55,0.6,0.65,0.7,0.75,0.8,1},{0,2,2.25,2.5,2.75,3,3.25,3.5,3.75,4}))))</f>
        <v/>
      </c>
      <c r="Q715" s="5" t="str">
        <f>IF(COUNT($A715)=0,"",IF($A715&lt;&gt;DR!$B717,"ERR",DR!AX717))</f>
        <v/>
      </c>
      <c r="R715" s="2" t="str">
        <f>IF(COUNT($A715)=0,"",IF(Q715="3E","3E",IF(Q715="","I",LOOKUP(Q715/S$2,{0,0.4,0.45,0.5,0.55,0.6,0.65,0.7,0.75,0.8,1},{"F","D","C","C+","B-","B","B+","A-","A","A+"}))))</f>
        <v/>
      </c>
      <c r="S715" s="99" t="str">
        <f>IF(COUNT($A715)=0,"",IF(Q715="","--",IF(Q715="3E","3E",LOOKUP(Q715/S$2,{0,0.4,0.45,0.5,0.55,0.6,0.65,0.7,0.75,0.8,1},{0,2,2.25,2.5,2.75,3,3.25,3.5,3.75,4}))))</f>
        <v/>
      </c>
      <c r="T715" s="5" t="str">
        <f>IF(OR(COUNT($A715)=0,DR!BZ717=""),"",IF($A715&lt;&gt;DR!$B717,"ERR",DR!BZ717))</f>
        <v/>
      </c>
      <c r="U715" s="2" t="str">
        <f>IF(COUNT($A715)=0,"",IF(T715="3E","3E",IF(T715="","I",LOOKUP(T715/V$2,{0,0.4,0.45,0.5,0.55,0.6,0.65,0.7,0.75,0.8,1},{"F","D","C","C+","B-","B","B+","A-","A","A+"}))))</f>
        <v/>
      </c>
      <c r="V715" s="99" t="str">
        <f>IF(COUNT($A715)=0,"",IF(T715="","--",IF(T715="3E","3E",LOOKUP(T715/V$2,{0,0.4,0.45,0.5,0.55,0.6,0.65,0.7,0.75,0.8,1},{0,2,2.25,2.5,2.75,3,3.25,3.5,3.75,4}))))</f>
        <v/>
      </c>
      <c r="W715" s="5" t="str">
        <f>IF(COUNT($A715)=0,"",IF($A715&lt;&gt;DR!$B717,"ERR",IF(DR!$A717="IM",DR!CL717,DR!CK717)))</f>
        <v/>
      </c>
      <c r="X715" s="2" t="str">
        <f>IF(COUNT($A715)=0,"",IF(W715="3E","3E",IF(W715="","I",LOOKUP(W715/Y$2,{0,0.4,0.45,0.5,0.55,0.6,0.65,0.7,0.75,0.8,1},{"F","D","C","C+","B-","B","B+","A-","A","A+"}))))</f>
        <v/>
      </c>
      <c r="Y715" s="99" t="str">
        <f>IF(COUNT($A715)=0,"",IF(W715="","--",IF(W715="3E","3E",LOOKUP(W715/Y$2,{0,0.4,0.45,0.5,0.55,0.6,0.65,0.7,0.75,0.8,1},{0,2,2.25,2.5,2.75,3,3.25,3.5,3.75,4}))))</f>
        <v/>
      </c>
      <c r="Z715" s="5" t="str">
        <f>IF(COUNT($A715)=0,"",IF($A715&lt;&gt;DR!$B717,"ERR",DR!BF717))</f>
        <v/>
      </c>
      <c r="AA715" s="2" t="str">
        <f>IF(COUNT($A715)=0,"",IF(Z715="3E","3E",IF(Z715="","I",LOOKUP(Z715/AB$2,{0,0.4,0.45,0.5,0.55,0.6,0.65,0.7,0.75,0.8,1},{"F","D","C","C+","B-","B","B+","A-","A","A+"}))))</f>
        <v/>
      </c>
      <c r="AB715" s="99" t="str">
        <f>IF(COUNT($A715)=0,"",IF(Z715="","--",IF(Z715="3E","3E",LOOKUP(Z715/AB$2,{0,0.4,0.45,0.5,0.55,0.6,0.65,0.7,0.75,0.8,1},{0,2,2.25,2.5,2.75,3,3.25,3.5,3.75,4}))))</f>
        <v/>
      </c>
      <c r="AC715" s="5" t="str">
        <f>IF(COUNT($A715)=0,"",IF($A715&lt;&gt;DR!$B717,"ERR",DR!BG717))</f>
        <v/>
      </c>
      <c r="AD715" s="2" t="str">
        <f>IF(COUNT($A715)=0,"",IF(AC715="3E","3E",IF(AC715="","I",LOOKUP(AC715/AE$2,{0,0.4,0.45,0.5,0.55,0.6,0.65,0.7,0.75,0.8,1},{"F","D","C","C+","B-","B","B+","A-","A","A+"}))))</f>
        <v/>
      </c>
      <c r="AE715" s="99" t="str">
        <f>IF(COUNT($A715)=0,"",IF(AC715="","--",IF(AC715="3E","3E",LOOKUP(AC715/AE$2,{0,0.4,0.45,0.5,0.55,0.6,0.65,0.7,0.75,0.8,1},{0,2,2.25,2.5,2.75,3,3.25,3.5,3.75,4}))))</f>
        <v/>
      </c>
      <c r="AF715" s="5" t="str">
        <f>IF(COUNT($A715)=0,"",IF($A715&lt;&gt;DR!$B717,"ERR",DR!BQ717))</f>
        <v/>
      </c>
      <c r="AG715" s="2" t="str">
        <f>IF(COUNT($A715)=0,"",IF(AF715="3E","3E",IF(AF715="","I",LOOKUP(AF715/AH$2,{0,0.4,0.45,0.5,0.55,0.6,0.65,0.7,0.75,0.8,1},{"F","D","C","C+","B-","B","B+","A-","A","A+"}))))</f>
        <v/>
      </c>
      <c r="AH715" s="99" t="str">
        <f>IF(COUNT($A715)=0,"",IF(AF715="","--",IF(AF715="3E","3E",LOOKUP(AF715/AH$2,{0,0.4,0.45,0.5,0.55,0.6,0.65,0.7,0.75,0.8,1},{0,2,2.25,2.5,2.75,3,3.25,3.5,3.75,4}))))</f>
        <v/>
      </c>
      <c r="AI715" s="5" t="str">
        <f>IF(COUNT($A715)=0,"",IF($A715&lt;&gt;DR!$B717,"ERR",DR!BY717))</f>
        <v/>
      </c>
      <c r="AJ715" s="2" t="str">
        <f>IF(COUNT($A715)=0,"",IF(AI715="3E","3E",IF(AI715="","I",LOOKUP(AI715/AK$2,{0,0.4,0.45,0.5,0.55,0.6,0.65,0.7,0.75,0.8,1},{"F","D","C","C+","B-","B","B+","A-","A","A+"}))))</f>
        <v/>
      </c>
      <c r="AK715" s="103" t="str">
        <f>IF(COUNT($A715)=0,"",IF(AI715="","--",IF(AI715="3E","3E",LOOKUP(AI715/AK$2,{0,0.4,0.45,0.5,0.55,0.6,0.65,0.7,0.75,0.8,1},{0,2,2.25,2.5,2.75,3,3.25,3.5,3.75,4}))))</f>
        <v/>
      </c>
      <c r="AL715" s="94" t="str">
        <f>IFERROR(IF(COUNT($A715)=0,"",IF(COUNT(W715)=0,"--",IF(COUNTIF(B715:AK715,"3E")&gt;0,"3E",SUM(IF(D715&gt;=2,D715*$D$3),IF(G715&gt;=2,G715*$G$3),IF(J715&gt;=2,J715*$J$3),IF(M715&gt;=2,M715*$M$3),IF(P715&gt;=2,P715*$P$3),IF(S715&gt;=2,S715*$S$3),IF(V715&gt;=2,V715*$V$3),IF(Y715&gt;=2,Y715*$Y$3),IF(AB715&gt;=2,AB715*$AB$3),IF(AE715&gt;=2,AE715*$AE$3),IF(AH715&gt;=2,AH715*$AH$3),IF(AK715&gt;=2,AK715*$AK$3))))),"")</f>
        <v/>
      </c>
      <c r="AM715" s="4" t="str">
        <f>IF(COUNT($A715)=0,"",IF(COUNT(W715)=0,"--",IF(COUNTIF(B715:Y715,"3E")&gt;0,"3E",TRUNC(SUM(IF(N(D715)&gt;=2,D$3*D715,0),IF(N(G715)&gt;=2,G$3*G715,0),IF(N(J715)&gt;=2,J$3*J715,0),IF(N(M715)&gt;=2,M$3*M715,0),IF(N(P715)&gt;=2,P$3*P715,0),IF(N(S715)&gt;=2,S$3*S715,0),IF(N(AB715)&gt;=2,AB$3*AB715,0),IF(N(AE715)&gt;=2,AE$3*AE715,0),IF(N(AH715)&gt;=2,AH$3*AH715,0),IF(N(V715)&gt;=2,V$3*V715,0),IF(N(Y715)&gt;=2,Y$3*Y715,0))/TCP,3))))</f>
        <v/>
      </c>
      <c r="AN715" s="2" t="str">
        <f>IFERROR(IF(COUNT($A715)=0,"",IF(COUNT(W715)=0,"--",IF(COUNTIF(B715:AK715,"3E")&gt;0,"3E",SUM(IF(D715&gt;=2,$D$3),IF(G715&gt;=2,$G$3),IF(J715&gt;=2,$J$3),IF(M715&gt;=2,$M$3),IF(P715&gt;=2,$P$3),IF(S715&gt;=2,$S$3),IF(V715&gt;=2,$V$3),IF(Y715&gt;=2,$Y$3),IF(AB715&gt;=2,$AB$3),IF(AE715&gt;=2,$AE$3),IF(AH715&gt;=2,$AH$3),IF(AK715&gt;=2,$AK$3))))),"")</f>
        <v/>
      </c>
      <c r="AO715" s="2" t="str">
        <f>IF(AM715="3E","3E",IF(COUNT($A715)=0,"",IF(COUNT(AK715)=0,"I",LOOKUP(AM715,{0,2,2.25,2.5,2.75,3,3.25,3.5,3.75,4},{"F","D","C","C+","B-","B","B+","A-","A","A+"}))))</f>
        <v/>
      </c>
      <c r="AP715" s="2" t="str">
        <f>IF(AM715="3E","3E",IF(OR(COUNT($A715)=0,COUNT(W715)=0),"",IF(AND(Y715&gt;=2,AM715&gt;=2,AN715&gt;=28),"PASS","FAIL")))</f>
        <v/>
      </c>
      <c r="AQ715" s="2" t="str">
        <f>IF(COUNT($A715)=0,"",IF(AP715="3E","3E",IF(AP715="PASS",CONCATENATE(IF(N(D715)&lt;2,"411F,",""),IF(N(G715)&lt;2,"412F,",""),IF(N(J715)&lt;2,"413F,",""),IF(N(M715)&lt;2,"421F,",""),IF(N(P715)&lt;2,"422F,",""),IF(N(S715)&lt;2,"423F,",""),IF(N(AB715)&lt;2,"431F,",""),IF(N(AE715)&lt;2,"432F,",""),IF(N(AH715)&lt;2,"433F,","")),"")))</f>
        <v/>
      </c>
      <c r="AR715" s="6" t="str">
        <f t="shared" si="12"/>
        <v/>
      </c>
    </row>
    <row r="716" spans="1:44" ht="18.95" customHeight="1" x14ac:dyDescent="0.25">
      <c r="A716" s="93" t="str">
        <f>IF(DR!$B718="","",DR!$B718)</f>
        <v/>
      </c>
      <c r="B716" s="5" t="str">
        <f>IF(COUNT($A716)=0,"",IF($A716&lt;&gt;DR!$B718,"ERR",DR!J718))</f>
        <v/>
      </c>
      <c r="C716" s="2" t="str">
        <f>IF(COUNT($A716)=0,"",IF(B716="3E","3E",IF(B716="","I",LOOKUP(B716/D$2,{0,0.4,0.45,0.5,0.55,0.6,0.65,0.7,0.75,0.8,1},{"F","D","C","C+","B-","B","B+","A-","A","A+"}))))</f>
        <v/>
      </c>
      <c r="D716" s="99" t="str">
        <f>IF(COUNT($A716)=0,"",IF(B716="","--",IF(B716="3E","3E",LOOKUP(B716/D$2,{0,0.4,0.45,0.5,0.55,0.6,0.65,0.7,0.75,0.8,1},{0,2,2.25,2.5,2.75,3,3.25,3.5,3.75,4}))))</f>
        <v/>
      </c>
      <c r="E716" s="5" t="str">
        <f>IF(COUNT($A716)=0,"",IF($A716&lt;&gt;DR!$B718,"ERR",DR!R718))</f>
        <v/>
      </c>
      <c r="F716" s="2" t="str">
        <f>IF(COUNT($A716)=0,"",IF(E716="3E","3E",IF(E716="","I",LOOKUP(E716/G$2,{0,0.4,0.45,0.5,0.55,0.6,0.65,0.7,0.75,0.8,1},{"F","D","C","C+","B-","B","B+","A-","A","A+"}))))</f>
        <v/>
      </c>
      <c r="G716" s="99" t="str">
        <f>IF(COUNT($A716)=0,"",IF(E716="","--",IF(E716="3E","3E",LOOKUP(E716/G$2,{0,0.4,0.45,0.5,0.55,0.6,0.65,0.7,0.75,0.8,1},{0,2,2.25,2.5,2.75,3,3.25,3.5,3.75,4}))))</f>
        <v/>
      </c>
      <c r="H716" s="5" t="str">
        <f>IF(COUNT($A716)=0,"",IF($A716&lt;&gt;DR!$B718,"ERR",DR!Z718))</f>
        <v/>
      </c>
      <c r="I716" s="2" t="str">
        <f>IF(COUNT($A716)=0,"",IF(H716="3E","3E",IF(H716="","I",LOOKUP(H716/J$2,{0,0.4,0.45,0.5,0.55,0.6,0.65,0.7,0.75,0.8,1},{"F","D","C","C+","B-","B","B+","A-","A","A+"}))))</f>
        <v/>
      </c>
      <c r="J716" s="99" t="str">
        <f>IF(COUNT($A716)=0,"",IF(H716="","--",IF(H716="3E","3E",LOOKUP(H716/J$2,{0,0.4,0.45,0.5,0.55,0.6,0.65,0.7,0.75,0.8,1},{0,2,2.25,2.5,2.75,3,3.25,3.5,3.75,4}))))</f>
        <v/>
      </c>
      <c r="K716" s="5" t="str">
        <f>IF(COUNT($A716)=0,"",IF($A716&lt;&gt;DR!$B718,"ERR",DR!AH718))</f>
        <v/>
      </c>
      <c r="L716" s="2" t="str">
        <f>IF(COUNT($A716)=0,"",IF(K716="3E","3E",IF(K716="","I",LOOKUP(K716/M$2,{0,0.4,0.45,0.5,0.55,0.6,0.65,0.7,0.75,0.8,1},{"F","D","C","C+","B-","B","B+","A-","A","A+"}))))</f>
        <v/>
      </c>
      <c r="M716" s="99" t="str">
        <f>IF(COUNT($A716)=0,"",IF(K716="","--",IF(K716="3E","3E",LOOKUP(K716/M$2,{0,0.4,0.45,0.5,0.55,0.6,0.65,0.7,0.75,0.8,1},{0,2,2.25,2.5,2.75,3,3.25,3.5,3.75,4}))))</f>
        <v/>
      </c>
      <c r="N716" s="5" t="str">
        <f>IF(COUNT($A716)=0,"",IF($A716&lt;&gt;DR!$B718,"ERR",DR!AP718))</f>
        <v/>
      </c>
      <c r="O716" s="2" t="str">
        <f>IF(COUNT($A716)=0,"",IF(N716="3E","3E",IF(N716="","I",LOOKUP(N716/P$2,{0,0.4,0.45,0.5,0.55,0.6,0.65,0.7,0.75,0.8,1},{"F","D","C","C+","B-","B","B+","A-","A","A+"}))))</f>
        <v/>
      </c>
      <c r="P716" s="99" t="str">
        <f>IF(COUNT($A716)=0,"",IF(N716="","--",IF(N716="3E","3E",LOOKUP(N716/P$2,{0,0.4,0.45,0.5,0.55,0.6,0.65,0.7,0.75,0.8,1},{0,2,2.25,2.5,2.75,3,3.25,3.5,3.75,4}))))</f>
        <v/>
      </c>
      <c r="Q716" s="5" t="str">
        <f>IF(COUNT($A716)=0,"",IF($A716&lt;&gt;DR!$B718,"ERR",DR!AX718))</f>
        <v/>
      </c>
      <c r="R716" s="2" t="str">
        <f>IF(COUNT($A716)=0,"",IF(Q716="3E","3E",IF(Q716="","I",LOOKUP(Q716/S$2,{0,0.4,0.45,0.5,0.55,0.6,0.65,0.7,0.75,0.8,1},{"F","D","C","C+","B-","B","B+","A-","A","A+"}))))</f>
        <v/>
      </c>
      <c r="S716" s="99" t="str">
        <f>IF(COUNT($A716)=0,"",IF(Q716="","--",IF(Q716="3E","3E",LOOKUP(Q716/S$2,{0,0.4,0.45,0.5,0.55,0.6,0.65,0.7,0.75,0.8,1},{0,2,2.25,2.5,2.75,3,3.25,3.5,3.75,4}))))</f>
        <v/>
      </c>
      <c r="T716" s="5" t="str">
        <f>IF(OR(COUNT($A716)=0,DR!BZ718=""),"",IF($A716&lt;&gt;DR!$B718,"ERR",DR!BZ718))</f>
        <v/>
      </c>
      <c r="U716" s="2" t="str">
        <f>IF(COUNT($A716)=0,"",IF(T716="3E","3E",IF(T716="","I",LOOKUP(T716/V$2,{0,0.4,0.45,0.5,0.55,0.6,0.65,0.7,0.75,0.8,1},{"F","D","C","C+","B-","B","B+","A-","A","A+"}))))</f>
        <v/>
      </c>
      <c r="V716" s="99" t="str">
        <f>IF(COUNT($A716)=0,"",IF(T716="","--",IF(T716="3E","3E",LOOKUP(T716/V$2,{0,0.4,0.45,0.5,0.55,0.6,0.65,0.7,0.75,0.8,1},{0,2,2.25,2.5,2.75,3,3.25,3.5,3.75,4}))))</f>
        <v/>
      </c>
      <c r="W716" s="5" t="str">
        <f>IF(COUNT($A716)=0,"",IF($A716&lt;&gt;DR!$B718,"ERR",IF(DR!$A718="IM",DR!CL718,DR!CK718)))</f>
        <v/>
      </c>
      <c r="X716" s="2" t="str">
        <f>IF(COUNT($A716)=0,"",IF(W716="3E","3E",IF(W716="","I",LOOKUP(W716/Y$2,{0,0.4,0.45,0.5,0.55,0.6,0.65,0.7,0.75,0.8,1},{"F","D","C","C+","B-","B","B+","A-","A","A+"}))))</f>
        <v/>
      </c>
      <c r="Y716" s="99" t="str">
        <f>IF(COUNT($A716)=0,"",IF(W716="","--",IF(W716="3E","3E",LOOKUP(W716/Y$2,{0,0.4,0.45,0.5,0.55,0.6,0.65,0.7,0.75,0.8,1},{0,2,2.25,2.5,2.75,3,3.25,3.5,3.75,4}))))</f>
        <v/>
      </c>
      <c r="Z716" s="5" t="str">
        <f>IF(COUNT($A716)=0,"",IF($A716&lt;&gt;DR!$B718,"ERR",DR!BF718))</f>
        <v/>
      </c>
      <c r="AA716" s="2" t="str">
        <f>IF(COUNT($A716)=0,"",IF(Z716="3E","3E",IF(Z716="","I",LOOKUP(Z716/AB$2,{0,0.4,0.45,0.5,0.55,0.6,0.65,0.7,0.75,0.8,1},{"F","D","C","C+","B-","B","B+","A-","A","A+"}))))</f>
        <v/>
      </c>
      <c r="AB716" s="99" t="str">
        <f>IF(COUNT($A716)=0,"",IF(Z716="","--",IF(Z716="3E","3E",LOOKUP(Z716/AB$2,{0,0.4,0.45,0.5,0.55,0.6,0.65,0.7,0.75,0.8,1},{0,2,2.25,2.5,2.75,3,3.25,3.5,3.75,4}))))</f>
        <v/>
      </c>
      <c r="AC716" s="5" t="str">
        <f>IF(COUNT($A716)=0,"",IF($A716&lt;&gt;DR!$B718,"ERR",DR!BG718))</f>
        <v/>
      </c>
      <c r="AD716" s="2" t="str">
        <f>IF(COUNT($A716)=0,"",IF(AC716="3E","3E",IF(AC716="","I",LOOKUP(AC716/AE$2,{0,0.4,0.45,0.5,0.55,0.6,0.65,0.7,0.75,0.8,1},{"F","D","C","C+","B-","B","B+","A-","A","A+"}))))</f>
        <v/>
      </c>
      <c r="AE716" s="99" t="str">
        <f>IF(COUNT($A716)=0,"",IF(AC716="","--",IF(AC716="3E","3E",LOOKUP(AC716/AE$2,{0,0.4,0.45,0.5,0.55,0.6,0.65,0.7,0.75,0.8,1},{0,2,2.25,2.5,2.75,3,3.25,3.5,3.75,4}))))</f>
        <v/>
      </c>
      <c r="AF716" s="5" t="str">
        <f>IF(COUNT($A716)=0,"",IF($A716&lt;&gt;DR!$B718,"ERR",DR!BQ718))</f>
        <v/>
      </c>
      <c r="AG716" s="2" t="str">
        <f>IF(COUNT($A716)=0,"",IF(AF716="3E","3E",IF(AF716="","I",LOOKUP(AF716/AH$2,{0,0.4,0.45,0.5,0.55,0.6,0.65,0.7,0.75,0.8,1},{"F","D","C","C+","B-","B","B+","A-","A","A+"}))))</f>
        <v/>
      </c>
      <c r="AH716" s="99" t="str">
        <f>IF(COUNT($A716)=0,"",IF(AF716="","--",IF(AF716="3E","3E",LOOKUP(AF716/AH$2,{0,0.4,0.45,0.5,0.55,0.6,0.65,0.7,0.75,0.8,1},{0,2,2.25,2.5,2.75,3,3.25,3.5,3.75,4}))))</f>
        <v/>
      </c>
      <c r="AI716" s="5" t="str">
        <f>IF(COUNT($A716)=0,"",IF($A716&lt;&gt;DR!$B718,"ERR",DR!BY718))</f>
        <v/>
      </c>
      <c r="AJ716" s="2" t="str">
        <f>IF(COUNT($A716)=0,"",IF(AI716="3E","3E",IF(AI716="","I",LOOKUP(AI716/AK$2,{0,0.4,0.45,0.5,0.55,0.6,0.65,0.7,0.75,0.8,1},{"F","D","C","C+","B-","B","B+","A-","A","A+"}))))</f>
        <v/>
      </c>
      <c r="AK716" s="103" t="str">
        <f>IF(COUNT($A716)=0,"",IF(AI716="","--",IF(AI716="3E","3E",LOOKUP(AI716/AK$2,{0,0.4,0.45,0.5,0.55,0.6,0.65,0.7,0.75,0.8,1},{0,2,2.25,2.5,2.75,3,3.25,3.5,3.75,4}))))</f>
        <v/>
      </c>
      <c r="AL716" s="94" t="str">
        <f>IFERROR(IF(COUNT($A716)=0,"",IF(COUNT(W716)=0,"--",IF(COUNTIF(B716:AK716,"3E")&gt;0,"3E",SUM(IF(D716&gt;=2,D716*$D$3),IF(G716&gt;=2,G716*$G$3),IF(J716&gt;=2,J716*$J$3),IF(M716&gt;=2,M716*$M$3),IF(P716&gt;=2,P716*$P$3),IF(S716&gt;=2,S716*$S$3),IF(V716&gt;=2,V716*$V$3),IF(Y716&gt;=2,Y716*$Y$3),IF(AB716&gt;=2,AB716*$AB$3),IF(AE716&gt;=2,AE716*$AE$3),IF(AH716&gt;=2,AH716*$AH$3),IF(AK716&gt;=2,AK716*$AK$3))))),"")</f>
        <v/>
      </c>
      <c r="AM716" s="4" t="str">
        <f>IF(COUNT($A716)=0,"",IF(COUNT(W716)=0,"--",IF(COUNTIF(B716:Y716,"3E")&gt;0,"3E",TRUNC(SUM(IF(N(D716)&gt;=2,D$3*D716,0),IF(N(G716)&gt;=2,G$3*G716,0),IF(N(J716)&gt;=2,J$3*J716,0),IF(N(M716)&gt;=2,M$3*M716,0),IF(N(P716)&gt;=2,P$3*P716,0),IF(N(S716)&gt;=2,S$3*S716,0),IF(N(AB716)&gt;=2,AB$3*AB716,0),IF(N(AE716)&gt;=2,AE$3*AE716,0),IF(N(AH716)&gt;=2,AH$3*AH716,0),IF(N(V716)&gt;=2,V$3*V716,0),IF(N(Y716)&gt;=2,Y$3*Y716,0))/TCP,3))))</f>
        <v/>
      </c>
      <c r="AN716" s="2" t="str">
        <f>IFERROR(IF(COUNT($A716)=0,"",IF(COUNT(W716)=0,"--",IF(COUNTIF(B716:AK716,"3E")&gt;0,"3E",SUM(IF(D716&gt;=2,$D$3),IF(G716&gt;=2,$G$3),IF(J716&gt;=2,$J$3),IF(M716&gt;=2,$M$3),IF(P716&gt;=2,$P$3),IF(S716&gt;=2,$S$3),IF(V716&gt;=2,$V$3),IF(Y716&gt;=2,$Y$3),IF(AB716&gt;=2,$AB$3),IF(AE716&gt;=2,$AE$3),IF(AH716&gt;=2,$AH$3),IF(AK716&gt;=2,$AK$3))))),"")</f>
        <v/>
      </c>
      <c r="AO716" s="2" t="str">
        <f>IF(AM716="3E","3E",IF(COUNT($A716)=0,"",IF(COUNT(AK716)=0,"I",LOOKUP(AM716,{0,2,2.25,2.5,2.75,3,3.25,3.5,3.75,4},{"F","D","C","C+","B-","B","B+","A-","A","A+"}))))</f>
        <v/>
      </c>
      <c r="AP716" s="2" t="str">
        <f>IF(AM716="3E","3E",IF(OR(COUNT($A716)=0,COUNT(W716)=0),"",IF(AND(Y716&gt;=2,AM716&gt;=2,AN716&gt;=28),"PASS","FAIL")))</f>
        <v/>
      </c>
      <c r="AQ716" s="2" t="str">
        <f>IF(COUNT($A716)=0,"",IF(AP716="3E","3E",IF(AP716="PASS",CONCATENATE(IF(N(D716)&lt;2,"411F,",""),IF(N(G716)&lt;2,"412F,",""),IF(N(J716)&lt;2,"413F,",""),IF(N(M716)&lt;2,"421F,",""),IF(N(P716)&lt;2,"422F,",""),IF(N(S716)&lt;2,"423F,",""),IF(N(AB716)&lt;2,"431F,",""),IF(N(AE716)&lt;2,"432F,",""),IF(N(AH716)&lt;2,"433F,","")),"")))</f>
        <v/>
      </c>
      <c r="AR716" s="6" t="str">
        <f t="shared" si="12"/>
        <v/>
      </c>
    </row>
    <row r="717" spans="1:44" ht="18.95" customHeight="1" x14ac:dyDescent="0.25">
      <c r="A717" s="93" t="str">
        <f>IF(DR!$B719="","",DR!$B719)</f>
        <v/>
      </c>
      <c r="B717" s="5" t="str">
        <f>IF(COUNT($A717)=0,"",IF($A717&lt;&gt;DR!$B719,"ERR",DR!J719))</f>
        <v/>
      </c>
      <c r="C717" s="2" t="str">
        <f>IF(COUNT($A717)=0,"",IF(B717="3E","3E",IF(B717="","I",LOOKUP(B717/D$2,{0,0.4,0.45,0.5,0.55,0.6,0.65,0.7,0.75,0.8,1},{"F","D","C","C+","B-","B","B+","A-","A","A+"}))))</f>
        <v/>
      </c>
      <c r="D717" s="99" t="str">
        <f>IF(COUNT($A717)=0,"",IF(B717="","--",IF(B717="3E","3E",LOOKUP(B717/D$2,{0,0.4,0.45,0.5,0.55,0.6,0.65,0.7,0.75,0.8,1},{0,2,2.25,2.5,2.75,3,3.25,3.5,3.75,4}))))</f>
        <v/>
      </c>
      <c r="E717" s="5" t="str">
        <f>IF(COUNT($A717)=0,"",IF($A717&lt;&gt;DR!$B719,"ERR",DR!R719))</f>
        <v/>
      </c>
      <c r="F717" s="2" t="str">
        <f>IF(COUNT($A717)=0,"",IF(E717="3E","3E",IF(E717="","I",LOOKUP(E717/G$2,{0,0.4,0.45,0.5,0.55,0.6,0.65,0.7,0.75,0.8,1},{"F","D","C","C+","B-","B","B+","A-","A","A+"}))))</f>
        <v/>
      </c>
      <c r="G717" s="99" t="str">
        <f>IF(COUNT($A717)=0,"",IF(E717="","--",IF(E717="3E","3E",LOOKUP(E717/G$2,{0,0.4,0.45,0.5,0.55,0.6,0.65,0.7,0.75,0.8,1},{0,2,2.25,2.5,2.75,3,3.25,3.5,3.75,4}))))</f>
        <v/>
      </c>
      <c r="H717" s="5" t="str">
        <f>IF(COUNT($A717)=0,"",IF($A717&lt;&gt;DR!$B719,"ERR",DR!Z719))</f>
        <v/>
      </c>
      <c r="I717" s="2" t="str">
        <f>IF(COUNT($A717)=0,"",IF(H717="3E","3E",IF(H717="","I",LOOKUP(H717/J$2,{0,0.4,0.45,0.5,0.55,0.6,0.65,0.7,0.75,0.8,1},{"F","D","C","C+","B-","B","B+","A-","A","A+"}))))</f>
        <v/>
      </c>
      <c r="J717" s="99" t="str">
        <f>IF(COUNT($A717)=0,"",IF(H717="","--",IF(H717="3E","3E",LOOKUP(H717/J$2,{0,0.4,0.45,0.5,0.55,0.6,0.65,0.7,0.75,0.8,1},{0,2,2.25,2.5,2.75,3,3.25,3.5,3.75,4}))))</f>
        <v/>
      </c>
      <c r="K717" s="5" t="str">
        <f>IF(COUNT($A717)=0,"",IF($A717&lt;&gt;DR!$B719,"ERR",DR!AH719))</f>
        <v/>
      </c>
      <c r="L717" s="2" t="str">
        <f>IF(COUNT($A717)=0,"",IF(K717="3E","3E",IF(K717="","I",LOOKUP(K717/M$2,{0,0.4,0.45,0.5,0.55,0.6,0.65,0.7,0.75,0.8,1},{"F","D","C","C+","B-","B","B+","A-","A","A+"}))))</f>
        <v/>
      </c>
      <c r="M717" s="99" t="str">
        <f>IF(COUNT($A717)=0,"",IF(K717="","--",IF(K717="3E","3E",LOOKUP(K717/M$2,{0,0.4,0.45,0.5,0.55,0.6,0.65,0.7,0.75,0.8,1},{0,2,2.25,2.5,2.75,3,3.25,3.5,3.75,4}))))</f>
        <v/>
      </c>
      <c r="N717" s="5" t="str">
        <f>IF(COUNT($A717)=0,"",IF($A717&lt;&gt;DR!$B719,"ERR",DR!AP719))</f>
        <v/>
      </c>
      <c r="O717" s="2" t="str">
        <f>IF(COUNT($A717)=0,"",IF(N717="3E","3E",IF(N717="","I",LOOKUP(N717/P$2,{0,0.4,0.45,0.5,0.55,0.6,0.65,0.7,0.75,0.8,1},{"F","D","C","C+","B-","B","B+","A-","A","A+"}))))</f>
        <v/>
      </c>
      <c r="P717" s="99" t="str">
        <f>IF(COUNT($A717)=0,"",IF(N717="","--",IF(N717="3E","3E",LOOKUP(N717/P$2,{0,0.4,0.45,0.5,0.55,0.6,0.65,0.7,0.75,0.8,1},{0,2,2.25,2.5,2.75,3,3.25,3.5,3.75,4}))))</f>
        <v/>
      </c>
      <c r="Q717" s="5" t="str">
        <f>IF(COUNT($A717)=0,"",IF($A717&lt;&gt;DR!$B719,"ERR",DR!AX719))</f>
        <v/>
      </c>
      <c r="R717" s="2" t="str">
        <f>IF(COUNT($A717)=0,"",IF(Q717="3E","3E",IF(Q717="","I",LOOKUP(Q717/S$2,{0,0.4,0.45,0.5,0.55,0.6,0.65,0.7,0.75,0.8,1},{"F","D","C","C+","B-","B","B+","A-","A","A+"}))))</f>
        <v/>
      </c>
      <c r="S717" s="99" t="str">
        <f>IF(COUNT($A717)=0,"",IF(Q717="","--",IF(Q717="3E","3E",LOOKUP(Q717/S$2,{0,0.4,0.45,0.5,0.55,0.6,0.65,0.7,0.75,0.8,1},{0,2,2.25,2.5,2.75,3,3.25,3.5,3.75,4}))))</f>
        <v/>
      </c>
      <c r="T717" s="5" t="str">
        <f>IF(OR(COUNT($A717)=0,DR!BZ719=""),"",IF($A717&lt;&gt;DR!$B719,"ERR",DR!BZ719))</f>
        <v/>
      </c>
      <c r="U717" s="2" t="str">
        <f>IF(COUNT($A717)=0,"",IF(T717="3E","3E",IF(T717="","I",LOOKUP(T717/V$2,{0,0.4,0.45,0.5,0.55,0.6,0.65,0.7,0.75,0.8,1},{"F","D","C","C+","B-","B","B+","A-","A","A+"}))))</f>
        <v/>
      </c>
      <c r="V717" s="99" t="str">
        <f>IF(COUNT($A717)=0,"",IF(T717="","--",IF(T717="3E","3E",LOOKUP(T717/V$2,{0,0.4,0.45,0.5,0.55,0.6,0.65,0.7,0.75,0.8,1},{0,2,2.25,2.5,2.75,3,3.25,3.5,3.75,4}))))</f>
        <v/>
      </c>
      <c r="W717" s="5" t="str">
        <f>IF(COUNT($A717)=0,"",IF($A717&lt;&gt;DR!$B719,"ERR",IF(DR!$A719="IM",DR!CL719,DR!CK719)))</f>
        <v/>
      </c>
      <c r="X717" s="2" t="str">
        <f>IF(COUNT($A717)=0,"",IF(W717="3E","3E",IF(W717="","I",LOOKUP(W717/Y$2,{0,0.4,0.45,0.5,0.55,0.6,0.65,0.7,0.75,0.8,1},{"F","D","C","C+","B-","B","B+","A-","A","A+"}))))</f>
        <v/>
      </c>
      <c r="Y717" s="99" t="str">
        <f>IF(COUNT($A717)=0,"",IF(W717="","--",IF(W717="3E","3E",LOOKUP(W717/Y$2,{0,0.4,0.45,0.5,0.55,0.6,0.65,0.7,0.75,0.8,1},{0,2,2.25,2.5,2.75,3,3.25,3.5,3.75,4}))))</f>
        <v/>
      </c>
      <c r="Z717" s="5" t="str">
        <f>IF(COUNT($A717)=0,"",IF($A717&lt;&gt;DR!$B719,"ERR",DR!BF719))</f>
        <v/>
      </c>
      <c r="AA717" s="2" t="str">
        <f>IF(COUNT($A717)=0,"",IF(Z717="3E","3E",IF(Z717="","I",LOOKUP(Z717/AB$2,{0,0.4,0.45,0.5,0.55,0.6,0.65,0.7,0.75,0.8,1},{"F","D","C","C+","B-","B","B+","A-","A","A+"}))))</f>
        <v/>
      </c>
      <c r="AB717" s="99" t="str">
        <f>IF(COUNT($A717)=0,"",IF(Z717="","--",IF(Z717="3E","3E",LOOKUP(Z717/AB$2,{0,0.4,0.45,0.5,0.55,0.6,0.65,0.7,0.75,0.8,1},{0,2,2.25,2.5,2.75,3,3.25,3.5,3.75,4}))))</f>
        <v/>
      </c>
      <c r="AC717" s="5" t="str">
        <f>IF(COUNT($A717)=0,"",IF($A717&lt;&gt;DR!$B719,"ERR",DR!BG719))</f>
        <v/>
      </c>
      <c r="AD717" s="2" t="str">
        <f>IF(COUNT($A717)=0,"",IF(AC717="3E","3E",IF(AC717="","I",LOOKUP(AC717/AE$2,{0,0.4,0.45,0.5,0.55,0.6,0.65,0.7,0.75,0.8,1},{"F","D","C","C+","B-","B","B+","A-","A","A+"}))))</f>
        <v/>
      </c>
      <c r="AE717" s="99" t="str">
        <f>IF(COUNT($A717)=0,"",IF(AC717="","--",IF(AC717="3E","3E",LOOKUP(AC717/AE$2,{0,0.4,0.45,0.5,0.55,0.6,0.65,0.7,0.75,0.8,1},{0,2,2.25,2.5,2.75,3,3.25,3.5,3.75,4}))))</f>
        <v/>
      </c>
      <c r="AF717" s="5" t="str">
        <f>IF(COUNT($A717)=0,"",IF($A717&lt;&gt;DR!$B719,"ERR",DR!BQ719))</f>
        <v/>
      </c>
      <c r="AG717" s="2" t="str">
        <f>IF(COUNT($A717)=0,"",IF(AF717="3E","3E",IF(AF717="","I",LOOKUP(AF717/AH$2,{0,0.4,0.45,0.5,0.55,0.6,0.65,0.7,0.75,0.8,1},{"F","D","C","C+","B-","B","B+","A-","A","A+"}))))</f>
        <v/>
      </c>
      <c r="AH717" s="99" t="str">
        <f>IF(COUNT($A717)=0,"",IF(AF717="","--",IF(AF717="3E","3E",LOOKUP(AF717/AH$2,{0,0.4,0.45,0.5,0.55,0.6,0.65,0.7,0.75,0.8,1},{0,2,2.25,2.5,2.75,3,3.25,3.5,3.75,4}))))</f>
        <v/>
      </c>
      <c r="AI717" s="5" t="str">
        <f>IF(COUNT($A717)=0,"",IF($A717&lt;&gt;DR!$B719,"ERR",DR!BY719))</f>
        <v/>
      </c>
      <c r="AJ717" s="2" t="str">
        <f>IF(COUNT($A717)=0,"",IF(AI717="3E","3E",IF(AI717="","I",LOOKUP(AI717/AK$2,{0,0.4,0.45,0.5,0.55,0.6,0.65,0.7,0.75,0.8,1},{"F","D","C","C+","B-","B","B+","A-","A","A+"}))))</f>
        <v/>
      </c>
      <c r="AK717" s="103" t="str">
        <f>IF(COUNT($A717)=0,"",IF(AI717="","--",IF(AI717="3E","3E",LOOKUP(AI717/AK$2,{0,0.4,0.45,0.5,0.55,0.6,0.65,0.7,0.75,0.8,1},{0,2,2.25,2.5,2.75,3,3.25,3.5,3.75,4}))))</f>
        <v/>
      </c>
      <c r="AL717" s="94" t="str">
        <f>IFERROR(IF(COUNT($A717)=0,"",IF(COUNT(W717)=0,"--",IF(COUNTIF(B717:AK717,"3E")&gt;0,"3E",SUM(IF(D717&gt;=2,D717*$D$3),IF(G717&gt;=2,G717*$G$3),IF(J717&gt;=2,J717*$J$3),IF(M717&gt;=2,M717*$M$3),IF(P717&gt;=2,P717*$P$3),IF(S717&gt;=2,S717*$S$3),IF(V717&gt;=2,V717*$V$3),IF(Y717&gt;=2,Y717*$Y$3),IF(AB717&gt;=2,AB717*$AB$3),IF(AE717&gt;=2,AE717*$AE$3),IF(AH717&gt;=2,AH717*$AH$3),IF(AK717&gt;=2,AK717*$AK$3))))),"")</f>
        <v/>
      </c>
      <c r="AM717" s="4" t="str">
        <f>IF(COUNT($A717)=0,"",IF(COUNT(W717)=0,"--",IF(COUNTIF(B717:Y717,"3E")&gt;0,"3E",TRUNC(SUM(IF(N(D717)&gt;=2,D$3*D717,0),IF(N(G717)&gt;=2,G$3*G717,0),IF(N(J717)&gt;=2,J$3*J717,0),IF(N(M717)&gt;=2,M$3*M717,0),IF(N(P717)&gt;=2,P$3*P717,0),IF(N(S717)&gt;=2,S$3*S717,0),IF(N(AB717)&gt;=2,AB$3*AB717,0),IF(N(AE717)&gt;=2,AE$3*AE717,0),IF(N(AH717)&gt;=2,AH$3*AH717,0),IF(N(V717)&gt;=2,V$3*V717,0),IF(N(Y717)&gt;=2,Y$3*Y717,0))/TCP,3))))</f>
        <v/>
      </c>
      <c r="AN717" s="2" t="str">
        <f>IFERROR(IF(COUNT($A717)=0,"",IF(COUNT(W717)=0,"--",IF(COUNTIF(B717:AK717,"3E")&gt;0,"3E",SUM(IF(D717&gt;=2,$D$3),IF(G717&gt;=2,$G$3),IF(J717&gt;=2,$J$3),IF(M717&gt;=2,$M$3),IF(P717&gt;=2,$P$3),IF(S717&gt;=2,$S$3),IF(V717&gt;=2,$V$3),IF(Y717&gt;=2,$Y$3),IF(AB717&gt;=2,$AB$3),IF(AE717&gt;=2,$AE$3),IF(AH717&gt;=2,$AH$3),IF(AK717&gt;=2,$AK$3))))),"")</f>
        <v/>
      </c>
      <c r="AO717" s="2" t="str">
        <f>IF(AM717="3E","3E",IF(COUNT($A717)=0,"",IF(COUNT(AK717)=0,"I",LOOKUP(AM717,{0,2,2.25,2.5,2.75,3,3.25,3.5,3.75,4},{"F","D","C","C+","B-","B","B+","A-","A","A+"}))))</f>
        <v/>
      </c>
      <c r="AP717" s="2" t="str">
        <f>IF(AM717="3E","3E",IF(OR(COUNT($A717)=0,COUNT(W717)=0),"",IF(AND(Y717&gt;=2,AM717&gt;=2,AN717&gt;=28),"PASS","FAIL")))</f>
        <v/>
      </c>
      <c r="AQ717" s="2" t="str">
        <f>IF(COUNT($A717)=0,"",IF(AP717="3E","3E",IF(AP717="PASS",CONCATENATE(IF(N(D717)&lt;2,"411F,",""),IF(N(G717)&lt;2,"412F,",""),IF(N(J717)&lt;2,"413F,",""),IF(N(M717)&lt;2,"421F,",""),IF(N(P717)&lt;2,"422F,",""),IF(N(S717)&lt;2,"423F,",""),IF(N(AB717)&lt;2,"431F,",""),IF(N(AE717)&lt;2,"432F,",""),IF(N(AH717)&lt;2,"433F,","")),"")))</f>
        <v/>
      </c>
      <c r="AR717" s="6" t="str">
        <f t="shared" si="12"/>
        <v/>
      </c>
    </row>
    <row r="718" spans="1:44" ht="18.95" customHeight="1" x14ac:dyDescent="0.25">
      <c r="A718" s="93" t="str">
        <f>IF(DR!$B720="","",DR!$B720)</f>
        <v/>
      </c>
      <c r="B718" s="5" t="str">
        <f>IF(COUNT($A718)=0,"",IF($A718&lt;&gt;DR!$B720,"ERR",DR!J720))</f>
        <v/>
      </c>
      <c r="C718" s="2" t="str">
        <f>IF(COUNT($A718)=0,"",IF(B718="3E","3E",IF(B718="","I",LOOKUP(B718/D$2,{0,0.4,0.45,0.5,0.55,0.6,0.65,0.7,0.75,0.8,1},{"F","D","C","C+","B-","B","B+","A-","A","A+"}))))</f>
        <v/>
      </c>
      <c r="D718" s="99" t="str">
        <f>IF(COUNT($A718)=0,"",IF(B718="","--",IF(B718="3E","3E",LOOKUP(B718/D$2,{0,0.4,0.45,0.5,0.55,0.6,0.65,0.7,0.75,0.8,1},{0,2,2.25,2.5,2.75,3,3.25,3.5,3.75,4}))))</f>
        <v/>
      </c>
      <c r="E718" s="5" t="str">
        <f>IF(COUNT($A718)=0,"",IF($A718&lt;&gt;DR!$B720,"ERR",DR!R720))</f>
        <v/>
      </c>
      <c r="F718" s="2" t="str">
        <f>IF(COUNT($A718)=0,"",IF(E718="3E","3E",IF(E718="","I",LOOKUP(E718/G$2,{0,0.4,0.45,0.5,0.55,0.6,0.65,0.7,0.75,0.8,1},{"F","D","C","C+","B-","B","B+","A-","A","A+"}))))</f>
        <v/>
      </c>
      <c r="G718" s="99" t="str">
        <f>IF(COUNT($A718)=0,"",IF(E718="","--",IF(E718="3E","3E",LOOKUP(E718/G$2,{0,0.4,0.45,0.5,0.55,0.6,0.65,0.7,0.75,0.8,1},{0,2,2.25,2.5,2.75,3,3.25,3.5,3.75,4}))))</f>
        <v/>
      </c>
      <c r="H718" s="5" t="str">
        <f>IF(COUNT($A718)=0,"",IF($A718&lt;&gt;DR!$B720,"ERR",DR!Z720))</f>
        <v/>
      </c>
      <c r="I718" s="2" t="str">
        <f>IF(COUNT($A718)=0,"",IF(H718="3E","3E",IF(H718="","I",LOOKUP(H718/J$2,{0,0.4,0.45,0.5,0.55,0.6,0.65,0.7,0.75,0.8,1},{"F","D","C","C+","B-","B","B+","A-","A","A+"}))))</f>
        <v/>
      </c>
      <c r="J718" s="99" t="str">
        <f>IF(COUNT($A718)=0,"",IF(H718="","--",IF(H718="3E","3E",LOOKUP(H718/J$2,{0,0.4,0.45,0.5,0.55,0.6,0.65,0.7,0.75,0.8,1},{0,2,2.25,2.5,2.75,3,3.25,3.5,3.75,4}))))</f>
        <v/>
      </c>
      <c r="K718" s="5" t="str">
        <f>IF(COUNT($A718)=0,"",IF($A718&lt;&gt;DR!$B720,"ERR",DR!AH720))</f>
        <v/>
      </c>
      <c r="L718" s="2" t="str">
        <f>IF(COUNT($A718)=0,"",IF(K718="3E","3E",IF(K718="","I",LOOKUP(K718/M$2,{0,0.4,0.45,0.5,0.55,0.6,0.65,0.7,0.75,0.8,1},{"F","D","C","C+","B-","B","B+","A-","A","A+"}))))</f>
        <v/>
      </c>
      <c r="M718" s="99" t="str">
        <f>IF(COUNT($A718)=0,"",IF(K718="","--",IF(K718="3E","3E",LOOKUP(K718/M$2,{0,0.4,0.45,0.5,0.55,0.6,0.65,0.7,0.75,0.8,1},{0,2,2.25,2.5,2.75,3,3.25,3.5,3.75,4}))))</f>
        <v/>
      </c>
      <c r="N718" s="5" t="str">
        <f>IF(COUNT($A718)=0,"",IF($A718&lt;&gt;DR!$B720,"ERR",DR!AP720))</f>
        <v/>
      </c>
      <c r="O718" s="2" t="str">
        <f>IF(COUNT($A718)=0,"",IF(N718="3E","3E",IF(N718="","I",LOOKUP(N718/P$2,{0,0.4,0.45,0.5,0.55,0.6,0.65,0.7,0.75,0.8,1},{"F","D","C","C+","B-","B","B+","A-","A","A+"}))))</f>
        <v/>
      </c>
      <c r="P718" s="99" t="str">
        <f>IF(COUNT($A718)=0,"",IF(N718="","--",IF(N718="3E","3E",LOOKUP(N718/P$2,{0,0.4,0.45,0.5,0.55,0.6,0.65,0.7,0.75,0.8,1},{0,2,2.25,2.5,2.75,3,3.25,3.5,3.75,4}))))</f>
        <v/>
      </c>
      <c r="Q718" s="5" t="str">
        <f>IF(COUNT($A718)=0,"",IF($A718&lt;&gt;DR!$B720,"ERR",DR!AX720))</f>
        <v/>
      </c>
      <c r="R718" s="2" t="str">
        <f>IF(COUNT($A718)=0,"",IF(Q718="3E","3E",IF(Q718="","I",LOOKUP(Q718/S$2,{0,0.4,0.45,0.5,0.55,0.6,0.65,0.7,0.75,0.8,1},{"F","D","C","C+","B-","B","B+","A-","A","A+"}))))</f>
        <v/>
      </c>
      <c r="S718" s="99" t="str">
        <f>IF(COUNT($A718)=0,"",IF(Q718="","--",IF(Q718="3E","3E",LOOKUP(Q718/S$2,{0,0.4,0.45,0.5,0.55,0.6,0.65,0.7,0.75,0.8,1},{0,2,2.25,2.5,2.75,3,3.25,3.5,3.75,4}))))</f>
        <v/>
      </c>
      <c r="T718" s="5" t="str">
        <f>IF(OR(COUNT($A718)=0,DR!BZ720=""),"",IF($A718&lt;&gt;DR!$B720,"ERR",DR!BZ720))</f>
        <v/>
      </c>
      <c r="U718" s="2" t="str">
        <f>IF(COUNT($A718)=0,"",IF(T718="3E","3E",IF(T718="","I",LOOKUP(T718/V$2,{0,0.4,0.45,0.5,0.55,0.6,0.65,0.7,0.75,0.8,1},{"F","D","C","C+","B-","B","B+","A-","A","A+"}))))</f>
        <v/>
      </c>
      <c r="V718" s="99" t="str">
        <f>IF(COUNT($A718)=0,"",IF(T718="","--",IF(T718="3E","3E",LOOKUP(T718/V$2,{0,0.4,0.45,0.5,0.55,0.6,0.65,0.7,0.75,0.8,1},{0,2,2.25,2.5,2.75,3,3.25,3.5,3.75,4}))))</f>
        <v/>
      </c>
      <c r="W718" s="5" t="str">
        <f>IF(COUNT($A718)=0,"",IF($A718&lt;&gt;DR!$B720,"ERR",IF(DR!$A720="IM",DR!CL720,DR!CK720)))</f>
        <v/>
      </c>
      <c r="X718" s="2" t="str">
        <f>IF(COUNT($A718)=0,"",IF(W718="3E","3E",IF(W718="","I",LOOKUP(W718/Y$2,{0,0.4,0.45,0.5,0.55,0.6,0.65,0.7,0.75,0.8,1},{"F","D","C","C+","B-","B","B+","A-","A","A+"}))))</f>
        <v/>
      </c>
      <c r="Y718" s="99" t="str">
        <f>IF(COUNT($A718)=0,"",IF(W718="","--",IF(W718="3E","3E",LOOKUP(W718/Y$2,{0,0.4,0.45,0.5,0.55,0.6,0.65,0.7,0.75,0.8,1},{0,2,2.25,2.5,2.75,3,3.25,3.5,3.75,4}))))</f>
        <v/>
      </c>
      <c r="Z718" s="5" t="str">
        <f>IF(COUNT($A718)=0,"",IF($A718&lt;&gt;DR!$B720,"ERR",DR!BF720))</f>
        <v/>
      </c>
      <c r="AA718" s="2" t="str">
        <f>IF(COUNT($A718)=0,"",IF(Z718="3E","3E",IF(Z718="","I",LOOKUP(Z718/AB$2,{0,0.4,0.45,0.5,0.55,0.6,0.65,0.7,0.75,0.8,1},{"F","D","C","C+","B-","B","B+","A-","A","A+"}))))</f>
        <v/>
      </c>
      <c r="AB718" s="99" t="str">
        <f>IF(COUNT($A718)=0,"",IF(Z718="","--",IF(Z718="3E","3E",LOOKUP(Z718/AB$2,{0,0.4,0.45,0.5,0.55,0.6,0.65,0.7,0.75,0.8,1},{0,2,2.25,2.5,2.75,3,3.25,3.5,3.75,4}))))</f>
        <v/>
      </c>
      <c r="AC718" s="5" t="str">
        <f>IF(COUNT($A718)=0,"",IF($A718&lt;&gt;DR!$B720,"ERR",DR!BG720))</f>
        <v/>
      </c>
      <c r="AD718" s="2" t="str">
        <f>IF(COUNT($A718)=0,"",IF(AC718="3E","3E",IF(AC718="","I",LOOKUP(AC718/AE$2,{0,0.4,0.45,0.5,0.55,0.6,0.65,0.7,0.75,0.8,1},{"F","D","C","C+","B-","B","B+","A-","A","A+"}))))</f>
        <v/>
      </c>
      <c r="AE718" s="99" t="str">
        <f>IF(COUNT($A718)=0,"",IF(AC718="","--",IF(AC718="3E","3E",LOOKUP(AC718/AE$2,{0,0.4,0.45,0.5,0.55,0.6,0.65,0.7,0.75,0.8,1},{0,2,2.25,2.5,2.75,3,3.25,3.5,3.75,4}))))</f>
        <v/>
      </c>
      <c r="AF718" s="5" t="str">
        <f>IF(COUNT($A718)=0,"",IF($A718&lt;&gt;DR!$B720,"ERR",DR!BQ720))</f>
        <v/>
      </c>
      <c r="AG718" s="2" t="str">
        <f>IF(COUNT($A718)=0,"",IF(AF718="3E","3E",IF(AF718="","I",LOOKUP(AF718/AH$2,{0,0.4,0.45,0.5,0.55,0.6,0.65,0.7,0.75,0.8,1},{"F","D","C","C+","B-","B","B+","A-","A","A+"}))))</f>
        <v/>
      </c>
      <c r="AH718" s="99" t="str">
        <f>IF(COUNT($A718)=0,"",IF(AF718="","--",IF(AF718="3E","3E",LOOKUP(AF718/AH$2,{0,0.4,0.45,0.5,0.55,0.6,0.65,0.7,0.75,0.8,1},{0,2,2.25,2.5,2.75,3,3.25,3.5,3.75,4}))))</f>
        <v/>
      </c>
      <c r="AI718" s="5" t="str">
        <f>IF(COUNT($A718)=0,"",IF($A718&lt;&gt;DR!$B720,"ERR",DR!BY720))</f>
        <v/>
      </c>
      <c r="AJ718" s="2" t="str">
        <f>IF(COUNT($A718)=0,"",IF(AI718="3E","3E",IF(AI718="","I",LOOKUP(AI718/AK$2,{0,0.4,0.45,0.5,0.55,0.6,0.65,0.7,0.75,0.8,1},{"F","D","C","C+","B-","B","B+","A-","A","A+"}))))</f>
        <v/>
      </c>
      <c r="AK718" s="103" t="str">
        <f>IF(COUNT($A718)=0,"",IF(AI718="","--",IF(AI718="3E","3E",LOOKUP(AI718/AK$2,{0,0.4,0.45,0.5,0.55,0.6,0.65,0.7,0.75,0.8,1},{0,2,2.25,2.5,2.75,3,3.25,3.5,3.75,4}))))</f>
        <v/>
      </c>
      <c r="AL718" s="94" t="str">
        <f>IFERROR(IF(COUNT($A718)=0,"",IF(COUNT(W718)=0,"--",IF(COUNTIF(B718:AK718,"3E")&gt;0,"3E",SUM(IF(D718&gt;=2,D718*$D$3),IF(G718&gt;=2,G718*$G$3),IF(J718&gt;=2,J718*$J$3),IF(M718&gt;=2,M718*$M$3),IF(P718&gt;=2,P718*$P$3),IF(S718&gt;=2,S718*$S$3),IF(V718&gt;=2,V718*$V$3),IF(Y718&gt;=2,Y718*$Y$3),IF(AB718&gt;=2,AB718*$AB$3),IF(AE718&gt;=2,AE718*$AE$3),IF(AH718&gt;=2,AH718*$AH$3),IF(AK718&gt;=2,AK718*$AK$3))))),"")</f>
        <v/>
      </c>
      <c r="AM718" s="4" t="str">
        <f>IF(COUNT($A718)=0,"",IF(COUNT(W718)=0,"--",IF(COUNTIF(B718:Y718,"3E")&gt;0,"3E",TRUNC(SUM(IF(N(D718)&gt;=2,D$3*D718,0),IF(N(G718)&gt;=2,G$3*G718,0),IF(N(J718)&gt;=2,J$3*J718,0),IF(N(M718)&gt;=2,M$3*M718,0),IF(N(P718)&gt;=2,P$3*P718,0),IF(N(S718)&gt;=2,S$3*S718,0),IF(N(AB718)&gt;=2,AB$3*AB718,0),IF(N(AE718)&gt;=2,AE$3*AE718,0),IF(N(AH718)&gt;=2,AH$3*AH718,0),IF(N(V718)&gt;=2,V$3*V718,0),IF(N(Y718)&gt;=2,Y$3*Y718,0))/TCP,3))))</f>
        <v/>
      </c>
      <c r="AN718" s="2" t="str">
        <f>IFERROR(IF(COUNT($A718)=0,"",IF(COUNT(W718)=0,"--",IF(COUNTIF(B718:AK718,"3E")&gt;0,"3E",SUM(IF(D718&gt;=2,$D$3),IF(G718&gt;=2,$G$3),IF(J718&gt;=2,$J$3),IF(M718&gt;=2,$M$3),IF(P718&gt;=2,$P$3),IF(S718&gt;=2,$S$3),IF(V718&gt;=2,$V$3),IF(Y718&gt;=2,$Y$3),IF(AB718&gt;=2,$AB$3),IF(AE718&gt;=2,$AE$3),IF(AH718&gt;=2,$AH$3),IF(AK718&gt;=2,$AK$3))))),"")</f>
        <v/>
      </c>
      <c r="AO718" s="2" t="str">
        <f>IF(AM718="3E","3E",IF(COUNT($A718)=0,"",IF(COUNT(AK718)=0,"I",LOOKUP(AM718,{0,2,2.25,2.5,2.75,3,3.25,3.5,3.75,4},{"F","D","C","C+","B-","B","B+","A-","A","A+"}))))</f>
        <v/>
      </c>
      <c r="AP718" s="2" t="str">
        <f>IF(AM718="3E","3E",IF(OR(COUNT($A718)=0,COUNT(W718)=0),"",IF(AND(Y718&gt;=2,AM718&gt;=2,AN718&gt;=28),"PASS","FAIL")))</f>
        <v/>
      </c>
      <c r="AQ718" s="2" t="str">
        <f>IF(COUNT($A718)=0,"",IF(AP718="3E","3E",IF(AP718="PASS",CONCATENATE(IF(N(D718)&lt;2,"411F,",""),IF(N(G718)&lt;2,"412F,",""),IF(N(J718)&lt;2,"413F,",""),IF(N(M718)&lt;2,"421F,",""),IF(N(P718)&lt;2,"422F,",""),IF(N(S718)&lt;2,"423F,",""),IF(N(AB718)&lt;2,"431F,",""),IF(N(AE718)&lt;2,"432F,",""),IF(N(AH718)&lt;2,"433F,","")),"")))</f>
        <v/>
      </c>
      <c r="AR718" s="6" t="str">
        <f t="shared" si="12"/>
        <v/>
      </c>
    </row>
    <row r="719" spans="1:44" ht="18.95" customHeight="1" x14ac:dyDescent="0.25">
      <c r="A719" s="93" t="str">
        <f>IF(DR!$B721="","",DR!$B721)</f>
        <v/>
      </c>
      <c r="B719" s="5" t="str">
        <f>IF(COUNT($A719)=0,"",IF($A719&lt;&gt;DR!$B721,"ERR",DR!J721))</f>
        <v/>
      </c>
      <c r="C719" s="2" t="str">
        <f>IF(COUNT($A719)=0,"",IF(B719="3E","3E",IF(B719="","I",LOOKUP(B719/D$2,{0,0.4,0.45,0.5,0.55,0.6,0.65,0.7,0.75,0.8,1},{"F","D","C","C+","B-","B","B+","A-","A","A+"}))))</f>
        <v/>
      </c>
      <c r="D719" s="99" t="str">
        <f>IF(COUNT($A719)=0,"",IF(B719="","--",IF(B719="3E","3E",LOOKUP(B719/D$2,{0,0.4,0.45,0.5,0.55,0.6,0.65,0.7,0.75,0.8,1},{0,2,2.25,2.5,2.75,3,3.25,3.5,3.75,4}))))</f>
        <v/>
      </c>
      <c r="E719" s="5" t="str">
        <f>IF(COUNT($A719)=0,"",IF($A719&lt;&gt;DR!$B721,"ERR",DR!R721))</f>
        <v/>
      </c>
      <c r="F719" s="2" t="str">
        <f>IF(COUNT($A719)=0,"",IF(E719="3E","3E",IF(E719="","I",LOOKUP(E719/G$2,{0,0.4,0.45,0.5,0.55,0.6,0.65,0.7,0.75,0.8,1},{"F","D","C","C+","B-","B","B+","A-","A","A+"}))))</f>
        <v/>
      </c>
      <c r="G719" s="99" t="str">
        <f>IF(COUNT($A719)=0,"",IF(E719="","--",IF(E719="3E","3E",LOOKUP(E719/G$2,{0,0.4,0.45,0.5,0.55,0.6,0.65,0.7,0.75,0.8,1},{0,2,2.25,2.5,2.75,3,3.25,3.5,3.75,4}))))</f>
        <v/>
      </c>
      <c r="H719" s="5" t="str">
        <f>IF(COUNT($A719)=0,"",IF($A719&lt;&gt;DR!$B721,"ERR",DR!Z721))</f>
        <v/>
      </c>
      <c r="I719" s="2" t="str">
        <f>IF(COUNT($A719)=0,"",IF(H719="3E","3E",IF(H719="","I",LOOKUP(H719/J$2,{0,0.4,0.45,0.5,0.55,0.6,0.65,0.7,0.75,0.8,1},{"F","D","C","C+","B-","B","B+","A-","A","A+"}))))</f>
        <v/>
      </c>
      <c r="J719" s="99" t="str">
        <f>IF(COUNT($A719)=0,"",IF(H719="","--",IF(H719="3E","3E",LOOKUP(H719/J$2,{0,0.4,0.45,0.5,0.55,0.6,0.65,0.7,0.75,0.8,1},{0,2,2.25,2.5,2.75,3,3.25,3.5,3.75,4}))))</f>
        <v/>
      </c>
      <c r="K719" s="5" t="str">
        <f>IF(COUNT($A719)=0,"",IF($A719&lt;&gt;DR!$B721,"ERR",DR!AH721))</f>
        <v/>
      </c>
      <c r="L719" s="2" t="str">
        <f>IF(COUNT($A719)=0,"",IF(K719="3E","3E",IF(K719="","I",LOOKUP(K719/M$2,{0,0.4,0.45,0.5,0.55,0.6,0.65,0.7,0.75,0.8,1},{"F","D","C","C+","B-","B","B+","A-","A","A+"}))))</f>
        <v/>
      </c>
      <c r="M719" s="99" t="str">
        <f>IF(COUNT($A719)=0,"",IF(K719="","--",IF(K719="3E","3E",LOOKUP(K719/M$2,{0,0.4,0.45,0.5,0.55,0.6,0.65,0.7,0.75,0.8,1},{0,2,2.25,2.5,2.75,3,3.25,3.5,3.75,4}))))</f>
        <v/>
      </c>
      <c r="N719" s="5" t="str">
        <f>IF(COUNT($A719)=0,"",IF($A719&lt;&gt;DR!$B721,"ERR",DR!AP721))</f>
        <v/>
      </c>
      <c r="O719" s="2" t="str">
        <f>IF(COUNT($A719)=0,"",IF(N719="3E","3E",IF(N719="","I",LOOKUP(N719/P$2,{0,0.4,0.45,0.5,0.55,0.6,0.65,0.7,0.75,0.8,1},{"F","D","C","C+","B-","B","B+","A-","A","A+"}))))</f>
        <v/>
      </c>
      <c r="P719" s="99" t="str">
        <f>IF(COUNT($A719)=0,"",IF(N719="","--",IF(N719="3E","3E",LOOKUP(N719/P$2,{0,0.4,0.45,0.5,0.55,0.6,0.65,0.7,0.75,0.8,1},{0,2,2.25,2.5,2.75,3,3.25,3.5,3.75,4}))))</f>
        <v/>
      </c>
      <c r="Q719" s="5" t="str">
        <f>IF(COUNT($A719)=0,"",IF($A719&lt;&gt;DR!$B721,"ERR",DR!AX721))</f>
        <v/>
      </c>
      <c r="R719" s="2" t="str">
        <f>IF(COUNT($A719)=0,"",IF(Q719="3E","3E",IF(Q719="","I",LOOKUP(Q719/S$2,{0,0.4,0.45,0.5,0.55,0.6,0.65,0.7,0.75,0.8,1},{"F","D","C","C+","B-","B","B+","A-","A","A+"}))))</f>
        <v/>
      </c>
      <c r="S719" s="99" t="str">
        <f>IF(COUNT($A719)=0,"",IF(Q719="","--",IF(Q719="3E","3E",LOOKUP(Q719/S$2,{0,0.4,0.45,0.5,0.55,0.6,0.65,0.7,0.75,0.8,1},{0,2,2.25,2.5,2.75,3,3.25,3.5,3.75,4}))))</f>
        <v/>
      </c>
      <c r="T719" s="5" t="str">
        <f>IF(OR(COUNT($A719)=0,DR!BZ721=""),"",IF($A719&lt;&gt;DR!$B721,"ERR",DR!BZ721))</f>
        <v/>
      </c>
      <c r="U719" s="2" t="str">
        <f>IF(COUNT($A719)=0,"",IF(T719="3E","3E",IF(T719="","I",LOOKUP(T719/V$2,{0,0.4,0.45,0.5,0.55,0.6,0.65,0.7,0.75,0.8,1},{"F","D","C","C+","B-","B","B+","A-","A","A+"}))))</f>
        <v/>
      </c>
      <c r="V719" s="99" t="str">
        <f>IF(COUNT($A719)=0,"",IF(T719="","--",IF(T719="3E","3E",LOOKUP(T719/V$2,{0,0.4,0.45,0.5,0.55,0.6,0.65,0.7,0.75,0.8,1},{0,2,2.25,2.5,2.75,3,3.25,3.5,3.75,4}))))</f>
        <v/>
      </c>
      <c r="W719" s="5" t="str">
        <f>IF(COUNT($A719)=0,"",IF($A719&lt;&gt;DR!$B721,"ERR",IF(DR!$A721="IM",DR!CL721,DR!CK721)))</f>
        <v/>
      </c>
      <c r="X719" s="2" t="str">
        <f>IF(COUNT($A719)=0,"",IF(W719="3E","3E",IF(W719="","I",LOOKUP(W719/Y$2,{0,0.4,0.45,0.5,0.55,0.6,0.65,0.7,0.75,0.8,1},{"F","D","C","C+","B-","B","B+","A-","A","A+"}))))</f>
        <v/>
      </c>
      <c r="Y719" s="99" t="str">
        <f>IF(COUNT($A719)=0,"",IF(W719="","--",IF(W719="3E","3E",LOOKUP(W719/Y$2,{0,0.4,0.45,0.5,0.55,0.6,0.65,0.7,0.75,0.8,1},{0,2,2.25,2.5,2.75,3,3.25,3.5,3.75,4}))))</f>
        <v/>
      </c>
      <c r="Z719" s="5" t="str">
        <f>IF(COUNT($A719)=0,"",IF($A719&lt;&gt;DR!$B721,"ERR",DR!BF721))</f>
        <v/>
      </c>
      <c r="AA719" s="2" t="str">
        <f>IF(COUNT($A719)=0,"",IF(Z719="3E","3E",IF(Z719="","I",LOOKUP(Z719/AB$2,{0,0.4,0.45,0.5,0.55,0.6,0.65,0.7,0.75,0.8,1},{"F","D","C","C+","B-","B","B+","A-","A","A+"}))))</f>
        <v/>
      </c>
      <c r="AB719" s="99" t="str">
        <f>IF(COUNT($A719)=0,"",IF(Z719="","--",IF(Z719="3E","3E",LOOKUP(Z719/AB$2,{0,0.4,0.45,0.5,0.55,0.6,0.65,0.7,0.75,0.8,1},{0,2,2.25,2.5,2.75,3,3.25,3.5,3.75,4}))))</f>
        <v/>
      </c>
      <c r="AC719" s="5" t="str">
        <f>IF(COUNT($A719)=0,"",IF($A719&lt;&gt;DR!$B721,"ERR",DR!BG721))</f>
        <v/>
      </c>
      <c r="AD719" s="2" t="str">
        <f>IF(COUNT($A719)=0,"",IF(AC719="3E","3E",IF(AC719="","I",LOOKUP(AC719/AE$2,{0,0.4,0.45,0.5,0.55,0.6,0.65,0.7,0.75,0.8,1},{"F","D","C","C+","B-","B","B+","A-","A","A+"}))))</f>
        <v/>
      </c>
      <c r="AE719" s="99" t="str">
        <f>IF(COUNT($A719)=0,"",IF(AC719="","--",IF(AC719="3E","3E",LOOKUP(AC719/AE$2,{0,0.4,0.45,0.5,0.55,0.6,0.65,0.7,0.75,0.8,1},{0,2,2.25,2.5,2.75,3,3.25,3.5,3.75,4}))))</f>
        <v/>
      </c>
      <c r="AF719" s="5" t="str">
        <f>IF(COUNT($A719)=0,"",IF($A719&lt;&gt;DR!$B721,"ERR",DR!BQ721))</f>
        <v/>
      </c>
      <c r="AG719" s="2" t="str">
        <f>IF(COUNT($A719)=0,"",IF(AF719="3E","3E",IF(AF719="","I",LOOKUP(AF719/AH$2,{0,0.4,0.45,0.5,0.55,0.6,0.65,0.7,0.75,0.8,1},{"F","D","C","C+","B-","B","B+","A-","A","A+"}))))</f>
        <v/>
      </c>
      <c r="AH719" s="99" t="str">
        <f>IF(COUNT($A719)=0,"",IF(AF719="","--",IF(AF719="3E","3E",LOOKUP(AF719/AH$2,{0,0.4,0.45,0.5,0.55,0.6,0.65,0.7,0.75,0.8,1},{0,2,2.25,2.5,2.75,3,3.25,3.5,3.75,4}))))</f>
        <v/>
      </c>
      <c r="AI719" s="5" t="str">
        <f>IF(COUNT($A719)=0,"",IF($A719&lt;&gt;DR!$B721,"ERR",DR!BY721))</f>
        <v/>
      </c>
      <c r="AJ719" s="2" t="str">
        <f>IF(COUNT($A719)=0,"",IF(AI719="3E","3E",IF(AI719="","I",LOOKUP(AI719/AK$2,{0,0.4,0.45,0.5,0.55,0.6,0.65,0.7,0.75,0.8,1},{"F","D","C","C+","B-","B","B+","A-","A","A+"}))))</f>
        <v/>
      </c>
      <c r="AK719" s="103" t="str">
        <f>IF(COUNT($A719)=0,"",IF(AI719="","--",IF(AI719="3E","3E",LOOKUP(AI719/AK$2,{0,0.4,0.45,0.5,0.55,0.6,0.65,0.7,0.75,0.8,1},{0,2,2.25,2.5,2.75,3,3.25,3.5,3.75,4}))))</f>
        <v/>
      </c>
      <c r="AL719" s="94" t="str">
        <f>IFERROR(IF(COUNT($A719)=0,"",IF(COUNT(W719)=0,"--",IF(COUNTIF(B719:AK719,"3E")&gt;0,"3E",SUM(IF(D719&gt;=2,D719*$D$3),IF(G719&gt;=2,G719*$G$3),IF(J719&gt;=2,J719*$J$3),IF(M719&gt;=2,M719*$M$3),IF(P719&gt;=2,P719*$P$3),IF(S719&gt;=2,S719*$S$3),IF(V719&gt;=2,V719*$V$3),IF(Y719&gt;=2,Y719*$Y$3),IF(AB719&gt;=2,AB719*$AB$3),IF(AE719&gt;=2,AE719*$AE$3),IF(AH719&gt;=2,AH719*$AH$3),IF(AK719&gt;=2,AK719*$AK$3))))),"")</f>
        <v/>
      </c>
      <c r="AM719" s="4" t="str">
        <f>IF(COUNT($A719)=0,"",IF(COUNT(W719)=0,"--",IF(COUNTIF(B719:Y719,"3E")&gt;0,"3E",TRUNC(SUM(IF(N(D719)&gt;=2,D$3*D719,0),IF(N(G719)&gt;=2,G$3*G719,0),IF(N(J719)&gt;=2,J$3*J719,0),IF(N(M719)&gt;=2,M$3*M719,0),IF(N(P719)&gt;=2,P$3*P719,0),IF(N(S719)&gt;=2,S$3*S719,0),IF(N(AB719)&gt;=2,AB$3*AB719,0),IF(N(AE719)&gt;=2,AE$3*AE719,0),IF(N(AH719)&gt;=2,AH$3*AH719,0),IF(N(V719)&gt;=2,V$3*V719,0),IF(N(Y719)&gt;=2,Y$3*Y719,0))/TCP,3))))</f>
        <v/>
      </c>
      <c r="AN719" s="2" t="str">
        <f>IFERROR(IF(COUNT($A719)=0,"",IF(COUNT(W719)=0,"--",IF(COUNTIF(B719:AK719,"3E")&gt;0,"3E",SUM(IF(D719&gt;=2,$D$3),IF(G719&gt;=2,$G$3),IF(J719&gt;=2,$J$3),IF(M719&gt;=2,$M$3),IF(P719&gt;=2,$P$3),IF(S719&gt;=2,$S$3),IF(V719&gt;=2,$V$3),IF(Y719&gt;=2,$Y$3),IF(AB719&gt;=2,$AB$3),IF(AE719&gt;=2,$AE$3),IF(AH719&gt;=2,$AH$3),IF(AK719&gt;=2,$AK$3))))),"")</f>
        <v/>
      </c>
      <c r="AO719" s="2" t="str">
        <f>IF(AM719="3E","3E",IF(COUNT($A719)=0,"",IF(COUNT(AK719)=0,"I",LOOKUP(AM719,{0,2,2.25,2.5,2.75,3,3.25,3.5,3.75,4},{"F","D","C","C+","B-","B","B+","A-","A","A+"}))))</f>
        <v/>
      </c>
      <c r="AP719" s="2" t="str">
        <f>IF(AM719="3E","3E",IF(OR(COUNT($A719)=0,COUNT(W719)=0),"",IF(AND(Y719&gt;=2,AM719&gt;=2,AN719&gt;=28),"PASS","FAIL")))</f>
        <v/>
      </c>
      <c r="AQ719" s="2" t="str">
        <f>IF(COUNT($A719)=0,"",IF(AP719="3E","3E",IF(AP719="PASS",CONCATENATE(IF(N(D719)&lt;2,"411F,",""),IF(N(G719)&lt;2,"412F,",""),IF(N(J719)&lt;2,"413F,",""),IF(N(M719)&lt;2,"421F,",""),IF(N(P719)&lt;2,"422F,",""),IF(N(S719)&lt;2,"423F,",""),IF(N(AB719)&lt;2,"431F,",""),IF(N(AE719)&lt;2,"432F,",""),IF(N(AH719)&lt;2,"433F,","")),"")))</f>
        <v/>
      </c>
      <c r="AR719" s="6" t="str">
        <f t="shared" si="12"/>
        <v/>
      </c>
    </row>
    <row r="720" spans="1:44" ht="18.95" customHeight="1" x14ac:dyDescent="0.25">
      <c r="A720" s="93" t="str">
        <f>IF(DR!$B722="","",DR!$B722)</f>
        <v/>
      </c>
      <c r="B720" s="5" t="str">
        <f>IF(COUNT($A720)=0,"",IF($A720&lt;&gt;DR!$B722,"ERR",DR!J722))</f>
        <v/>
      </c>
      <c r="C720" s="2" t="str">
        <f>IF(COUNT($A720)=0,"",IF(B720="3E","3E",IF(B720="","I",LOOKUP(B720/D$2,{0,0.4,0.45,0.5,0.55,0.6,0.65,0.7,0.75,0.8,1},{"F","D","C","C+","B-","B","B+","A-","A","A+"}))))</f>
        <v/>
      </c>
      <c r="D720" s="99" t="str">
        <f>IF(COUNT($A720)=0,"",IF(B720="","--",IF(B720="3E","3E",LOOKUP(B720/D$2,{0,0.4,0.45,0.5,0.55,0.6,0.65,0.7,0.75,0.8,1},{0,2,2.25,2.5,2.75,3,3.25,3.5,3.75,4}))))</f>
        <v/>
      </c>
      <c r="E720" s="5" t="str">
        <f>IF(COUNT($A720)=0,"",IF($A720&lt;&gt;DR!$B722,"ERR",DR!R722))</f>
        <v/>
      </c>
      <c r="F720" s="2" t="str">
        <f>IF(COUNT($A720)=0,"",IF(E720="3E","3E",IF(E720="","I",LOOKUP(E720/G$2,{0,0.4,0.45,0.5,0.55,0.6,0.65,0.7,0.75,0.8,1},{"F","D","C","C+","B-","B","B+","A-","A","A+"}))))</f>
        <v/>
      </c>
      <c r="G720" s="99" t="str">
        <f>IF(COUNT($A720)=0,"",IF(E720="","--",IF(E720="3E","3E",LOOKUP(E720/G$2,{0,0.4,0.45,0.5,0.55,0.6,0.65,0.7,0.75,0.8,1},{0,2,2.25,2.5,2.75,3,3.25,3.5,3.75,4}))))</f>
        <v/>
      </c>
      <c r="H720" s="5" t="str">
        <f>IF(COUNT($A720)=0,"",IF($A720&lt;&gt;DR!$B722,"ERR",DR!Z722))</f>
        <v/>
      </c>
      <c r="I720" s="2" t="str">
        <f>IF(COUNT($A720)=0,"",IF(H720="3E","3E",IF(H720="","I",LOOKUP(H720/J$2,{0,0.4,0.45,0.5,0.55,0.6,0.65,0.7,0.75,0.8,1},{"F","D","C","C+","B-","B","B+","A-","A","A+"}))))</f>
        <v/>
      </c>
      <c r="J720" s="99" t="str">
        <f>IF(COUNT($A720)=0,"",IF(H720="","--",IF(H720="3E","3E",LOOKUP(H720/J$2,{0,0.4,0.45,0.5,0.55,0.6,0.65,0.7,0.75,0.8,1},{0,2,2.25,2.5,2.75,3,3.25,3.5,3.75,4}))))</f>
        <v/>
      </c>
      <c r="K720" s="5" t="str">
        <f>IF(COUNT($A720)=0,"",IF($A720&lt;&gt;DR!$B722,"ERR",DR!AH722))</f>
        <v/>
      </c>
      <c r="L720" s="2" t="str">
        <f>IF(COUNT($A720)=0,"",IF(K720="3E","3E",IF(K720="","I",LOOKUP(K720/M$2,{0,0.4,0.45,0.5,0.55,0.6,0.65,0.7,0.75,0.8,1},{"F","D","C","C+","B-","B","B+","A-","A","A+"}))))</f>
        <v/>
      </c>
      <c r="M720" s="99" t="str">
        <f>IF(COUNT($A720)=0,"",IF(K720="","--",IF(K720="3E","3E",LOOKUP(K720/M$2,{0,0.4,0.45,0.5,0.55,0.6,0.65,0.7,0.75,0.8,1},{0,2,2.25,2.5,2.75,3,3.25,3.5,3.75,4}))))</f>
        <v/>
      </c>
      <c r="N720" s="5" t="str">
        <f>IF(COUNT($A720)=0,"",IF($A720&lt;&gt;DR!$B722,"ERR",DR!AP722))</f>
        <v/>
      </c>
      <c r="O720" s="2" t="str">
        <f>IF(COUNT($A720)=0,"",IF(N720="3E","3E",IF(N720="","I",LOOKUP(N720/P$2,{0,0.4,0.45,0.5,0.55,0.6,0.65,0.7,0.75,0.8,1},{"F","D","C","C+","B-","B","B+","A-","A","A+"}))))</f>
        <v/>
      </c>
      <c r="P720" s="99" t="str">
        <f>IF(COUNT($A720)=0,"",IF(N720="","--",IF(N720="3E","3E",LOOKUP(N720/P$2,{0,0.4,0.45,0.5,0.55,0.6,0.65,0.7,0.75,0.8,1},{0,2,2.25,2.5,2.75,3,3.25,3.5,3.75,4}))))</f>
        <v/>
      </c>
      <c r="Q720" s="5" t="str">
        <f>IF(COUNT($A720)=0,"",IF($A720&lt;&gt;DR!$B722,"ERR",DR!AX722))</f>
        <v/>
      </c>
      <c r="R720" s="2" t="str">
        <f>IF(COUNT($A720)=0,"",IF(Q720="3E","3E",IF(Q720="","I",LOOKUP(Q720/S$2,{0,0.4,0.45,0.5,0.55,0.6,0.65,0.7,0.75,0.8,1},{"F","D","C","C+","B-","B","B+","A-","A","A+"}))))</f>
        <v/>
      </c>
      <c r="S720" s="99" t="str">
        <f>IF(COUNT($A720)=0,"",IF(Q720="","--",IF(Q720="3E","3E",LOOKUP(Q720/S$2,{0,0.4,0.45,0.5,0.55,0.6,0.65,0.7,0.75,0.8,1},{0,2,2.25,2.5,2.75,3,3.25,3.5,3.75,4}))))</f>
        <v/>
      </c>
      <c r="T720" s="5" t="str">
        <f>IF(OR(COUNT($A720)=0,DR!BZ722=""),"",IF($A720&lt;&gt;DR!$B722,"ERR",DR!BZ722))</f>
        <v/>
      </c>
      <c r="U720" s="2" t="str">
        <f>IF(COUNT($A720)=0,"",IF(T720="3E","3E",IF(T720="","I",LOOKUP(T720/V$2,{0,0.4,0.45,0.5,0.55,0.6,0.65,0.7,0.75,0.8,1},{"F","D","C","C+","B-","B","B+","A-","A","A+"}))))</f>
        <v/>
      </c>
      <c r="V720" s="99" t="str">
        <f>IF(COUNT($A720)=0,"",IF(T720="","--",IF(T720="3E","3E",LOOKUP(T720/V$2,{0,0.4,0.45,0.5,0.55,0.6,0.65,0.7,0.75,0.8,1},{0,2,2.25,2.5,2.75,3,3.25,3.5,3.75,4}))))</f>
        <v/>
      </c>
      <c r="W720" s="5" t="str">
        <f>IF(COUNT($A720)=0,"",IF($A720&lt;&gt;DR!$B722,"ERR",IF(DR!$A722="IM",DR!CL722,DR!CK722)))</f>
        <v/>
      </c>
      <c r="X720" s="2" t="str">
        <f>IF(COUNT($A720)=0,"",IF(W720="3E","3E",IF(W720="","I",LOOKUP(W720/Y$2,{0,0.4,0.45,0.5,0.55,0.6,0.65,0.7,0.75,0.8,1},{"F","D","C","C+","B-","B","B+","A-","A","A+"}))))</f>
        <v/>
      </c>
      <c r="Y720" s="99" t="str">
        <f>IF(COUNT($A720)=0,"",IF(W720="","--",IF(W720="3E","3E",LOOKUP(W720/Y$2,{0,0.4,0.45,0.5,0.55,0.6,0.65,0.7,0.75,0.8,1},{0,2,2.25,2.5,2.75,3,3.25,3.5,3.75,4}))))</f>
        <v/>
      </c>
      <c r="Z720" s="5" t="str">
        <f>IF(COUNT($A720)=0,"",IF($A720&lt;&gt;DR!$B722,"ERR",DR!BF722))</f>
        <v/>
      </c>
      <c r="AA720" s="2" t="str">
        <f>IF(COUNT($A720)=0,"",IF(Z720="3E","3E",IF(Z720="","I",LOOKUP(Z720/AB$2,{0,0.4,0.45,0.5,0.55,0.6,0.65,0.7,0.75,0.8,1},{"F","D","C","C+","B-","B","B+","A-","A","A+"}))))</f>
        <v/>
      </c>
      <c r="AB720" s="99" t="str">
        <f>IF(COUNT($A720)=0,"",IF(Z720="","--",IF(Z720="3E","3E",LOOKUP(Z720/AB$2,{0,0.4,0.45,0.5,0.55,0.6,0.65,0.7,0.75,0.8,1},{0,2,2.25,2.5,2.75,3,3.25,3.5,3.75,4}))))</f>
        <v/>
      </c>
      <c r="AC720" s="5" t="str">
        <f>IF(COUNT($A720)=0,"",IF($A720&lt;&gt;DR!$B722,"ERR",DR!BG722))</f>
        <v/>
      </c>
      <c r="AD720" s="2" t="str">
        <f>IF(COUNT($A720)=0,"",IF(AC720="3E","3E",IF(AC720="","I",LOOKUP(AC720/AE$2,{0,0.4,0.45,0.5,0.55,0.6,0.65,0.7,0.75,0.8,1},{"F","D","C","C+","B-","B","B+","A-","A","A+"}))))</f>
        <v/>
      </c>
      <c r="AE720" s="99" t="str">
        <f>IF(COUNT($A720)=0,"",IF(AC720="","--",IF(AC720="3E","3E",LOOKUP(AC720/AE$2,{0,0.4,0.45,0.5,0.55,0.6,0.65,0.7,0.75,0.8,1},{0,2,2.25,2.5,2.75,3,3.25,3.5,3.75,4}))))</f>
        <v/>
      </c>
      <c r="AF720" s="5" t="str">
        <f>IF(COUNT($A720)=0,"",IF($A720&lt;&gt;DR!$B722,"ERR",DR!BQ722))</f>
        <v/>
      </c>
      <c r="AG720" s="2" t="str">
        <f>IF(COUNT($A720)=0,"",IF(AF720="3E","3E",IF(AF720="","I",LOOKUP(AF720/AH$2,{0,0.4,0.45,0.5,0.55,0.6,0.65,0.7,0.75,0.8,1},{"F","D","C","C+","B-","B","B+","A-","A","A+"}))))</f>
        <v/>
      </c>
      <c r="AH720" s="99" t="str">
        <f>IF(COUNT($A720)=0,"",IF(AF720="","--",IF(AF720="3E","3E",LOOKUP(AF720/AH$2,{0,0.4,0.45,0.5,0.55,0.6,0.65,0.7,0.75,0.8,1},{0,2,2.25,2.5,2.75,3,3.25,3.5,3.75,4}))))</f>
        <v/>
      </c>
      <c r="AI720" s="5" t="str">
        <f>IF(COUNT($A720)=0,"",IF($A720&lt;&gt;DR!$B722,"ERR",DR!BY722))</f>
        <v/>
      </c>
      <c r="AJ720" s="2" t="str">
        <f>IF(COUNT($A720)=0,"",IF(AI720="3E","3E",IF(AI720="","I",LOOKUP(AI720/AK$2,{0,0.4,0.45,0.5,0.55,0.6,0.65,0.7,0.75,0.8,1},{"F","D","C","C+","B-","B","B+","A-","A","A+"}))))</f>
        <v/>
      </c>
      <c r="AK720" s="103" t="str">
        <f>IF(COUNT($A720)=0,"",IF(AI720="","--",IF(AI720="3E","3E",LOOKUP(AI720/AK$2,{0,0.4,0.45,0.5,0.55,0.6,0.65,0.7,0.75,0.8,1},{0,2,2.25,2.5,2.75,3,3.25,3.5,3.75,4}))))</f>
        <v/>
      </c>
      <c r="AL720" s="94" t="str">
        <f>IFERROR(IF(COUNT($A720)=0,"",IF(COUNT(W720)=0,"--",IF(COUNTIF(B720:AK720,"3E")&gt;0,"3E",SUM(IF(D720&gt;=2,D720*$D$3),IF(G720&gt;=2,G720*$G$3),IF(J720&gt;=2,J720*$J$3),IF(M720&gt;=2,M720*$M$3),IF(P720&gt;=2,P720*$P$3),IF(S720&gt;=2,S720*$S$3),IF(V720&gt;=2,V720*$V$3),IF(Y720&gt;=2,Y720*$Y$3),IF(AB720&gt;=2,AB720*$AB$3),IF(AE720&gt;=2,AE720*$AE$3),IF(AH720&gt;=2,AH720*$AH$3),IF(AK720&gt;=2,AK720*$AK$3))))),"")</f>
        <v/>
      </c>
      <c r="AM720" s="4" t="str">
        <f>IF(COUNT($A720)=0,"",IF(COUNT(W720)=0,"--",IF(COUNTIF(B720:Y720,"3E")&gt;0,"3E",TRUNC(SUM(IF(N(D720)&gt;=2,D$3*D720,0),IF(N(G720)&gt;=2,G$3*G720,0),IF(N(J720)&gt;=2,J$3*J720,0),IF(N(M720)&gt;=2,M$3*M720,0),IF(N(P720)&gt;=2,P$3*P720,0),IF(N(S720)&gt;=2,S$3*S720,0),IF(N(AB720)&gt;=2,AB$3*AB720,0),IF(N(AE720)&gt;=2,AE$3*AE720,0),IF(N(AH720)&gt;=2,AH$3*AH720,0),IF(N(V720)&gt;=2,V$3*V720,0),IF(N(Y720)&gt;=2,Y$3*Y720,0))/TCP,3))))</f>
        <v/>
      </c>
      <c r="AN720" s="2" t="str">
        <f>IFERROR(IF(COUNT($A720)=0,"",IF(COUNT(W720)=0,"--",IF(COUNTIF(B720:AK720,"3E")&gt;0,"3E",SUM(IF(D720&gt;=2,$D$3),IF(G720&gt;=2,$G$3),IF(J720&gt;=2,$J$3),IF(M720&gt;=2,$M$3),IF(P720&gt;=2,$P$3),IF(S720&gt;=2,$S$3),IF(V720&gt;=2,$V$3),IF(Y720&gt;=2,$Y$3),IF(AB720&gt;=2,$AB$3),IF(AE720&gt;=2,$AE$3),IF(AH720&gt;=2,$AH$3),IF(AK720&gt;=2,$AK$3))))),"")</f>
        <v/>
      </c>
      <c r="AO720" s="2" t="str">
        <f>IF(AM720="3E","3E",IF(COUNT($A720)=0,"",IF(COUNT(AK720)=0,"I",LOOKUP(AM720,{0,2,2.25,2.5,2.75,3,3.25,3.5,3.75,4},{"F","D","C","C+","B-","B","B+","A-","A","A+"}))))</f>
        <v/>
      </c>
      <c r="AP720" s="2" t="str">
        <f>IF(AM720="3E","3E",IF(OR(COUNT($A720)=0,COUNT(W720)=0),"",IF(AND(Y720&gt;=2,AM720&gt;=2,AN720&gt;=28),"PASS","FAIL")))</f>
        <v/>
      </c>
      <c r="AQ720" s="2" t="str">
        <f>IF(COUNT($A720)=0,"",IF(AP720="3E","3E",IF(AP720="PASS",CONCATENATE(IF(N(D720)&lt;2,"411F,",""),IF(N(G720)&lt;2,"412F,",""),IF(N(J720)&lt;2,"413F,",""),IF(N(M720)&lt;2,"421F,",""),IF(N(P720)&lt;2,"422F,",""),IF(N(S720)&lt;2,"423F,",""),IF(N(AB720)&lt;2,"431F,",""),IF(N(AE720)&lt;2,"432F,",""),IF(N(AH720)&lt;2,"433F,","")),"")))</f>
        <v/>
      </c>
      <c r="AR720" s="6" t="str">
        <f t="shared" si="12"/>
        <v/>
      </c>
    </row>
    <row r="721" spans="1:44" ht="18.95" customHeight="1" x14ac:dyDescent="0.25">
      <c r="A721" s="93" t="str">
        <f>IF(DR!$B723="","",DR!$B723)</f>
        <v/>
      </c>
      <c r="B721" s="5" t="str">
        <f>IF(COUNT($A721)=0,"",IF($A721&lt;&gt;DR!$B723,"ERR",DR!J723))</f>
        <v/>
      </c>
      <c r="C721" s="2" t="str">
        <f>IF(COUNT($A721)=0,"",IF(B721="3E","3E",IF(B721="","I",LOOKUP(B721/D$2,{0,0.4,0.45,0.5,0.55,0.6,0.65,0.7,0.75,0.8,1},{"F","D","C","C+","B-","B","B+","A-","A","A+"}))))</f>
        <v/>
      </c>
      <c r="D721" s="99" t="str">
        <f>IF(COUNT($A721)=0,"",IF(B721="","--",IF(B721="3E","3E",LOOKUP(B721/D$2,{0,0.4,0.45,0.5,0.55,0.6,0.65,0.7,0.75,0.8,1},{0,2,2.25,2.5,2.75,3,3.25,3.5,3.75,4}))))</f>
        <v/>
      </c>
      <c r="E721" s="5" t="str">
        <f>IF(COUNT($A721)=0,"",IF($A721&lt;&gt;DR!$B723,"ERR",DR!R723))</f>
        <v/>
      </c>
      <c r="F721" s="2" t="str">
        <f>IF(COUNT($A721)=0,"",IF(E721="3E","3E",IF(E721="","I",LOOKUP(E721/G$2,{0,0.4,0.45,0.5,0.55,0.6,0.65,0.7,0.75,0.8,1},{"F","D","C","C+","B-","B","B+","A-","A","A+"}))))</f>
        <v/>
      </c>
      <c r="G721" s="99" t="str">
        <f>IF(COUNT($A721)=0,"",IF(E721="","--",IF(E721="3E","3E",LOOKUP(E721/G$2,{0,0.4,0.45,0.5,0.55,0.6,0.65,0.7,0.75,0.8,1},{0,2,2.25,2.5,2.75,3,3.25,3.5,3.75,4}))))</f>
        <v/>
      </c>
      <c r="H721" s="5" t="str">
        <f>IF(COUNT($A721)=0,"",IF($A721&lt;&gt;DR!$B723,"ERR",DR!Z723))</f>
        <v/>
      </c>
      <c r="I721" s="2" t="str">
        <f>IF(COUNT($A721)=0,"",IF(H721="3E","3E",IF(H721="","I",LOOKUP(H721/J$2,{0,0.4,0.45,0.5,0.55,0.6,0.65,0.7,0.75,0.8,1},{"F","D","C","C+","B-","B","B+","A-","A","A+"}))))</f>
        <v/>
      </c>
      <c r="J721" s="99" t="str">
        <f>IF(COUNT($A721)=0,"",IF(H721="","--",IF(H721="3E","3E",LOOKUP(H721/J$2,{0,0.4,0.45,0.5,0.55,0.6,0.65,0.7,0.75,0.8,1},{0,2,2.25,2.5,2.75,3,3.25,3.5,3.75,4}))))</f>
        <v/>
      </c>
      <c r="K721" s="5" t="str">
        <f>IF(COUNT($A721)=0,"",IF($A721&lt;&gt;DR!$B723,"ERR",DR!AH723))</f>
        <v/>
      </c>
      <c r="L721" s="2" t="str">
        <f>IF(COUNT($A721)=0,"",IF(K721="3E","3E",IF(K721="","I",LOOKUP(K721/M$2,{0,0.4,0.45,0.5,0.55,0.6,0.65,0.7,0.75,0.8,1},{"F","D","C","C+","B-","B","B+","A-","A","A+"}))))</f>
        <v/>
      </c>
      <c r="M721" s="99" t="str">
        <f>IF(COUNT($A721)=0,"",IF(K721="","--",IF(K721="3E","3E",LOOKUP(K721/M$2,{0,0.4,0.45,0.5,0.55,0.6,0.65,0.7,0.75,0.8,1},{0,2,2.25,2.5,2.75,3,3.25,3.5,3.75,4}))))</f>
        <v/>
      </c>
      <c r="N721" s="5" t="str">
        <f>IF(COUNT($A721)=0,"",IF($A721&lt;&gt;DR!$B723,"ERR",DR!AP723))</f>
        <v/>
      </c>
      <c r="O721" s="2" t="str">
        <f>IF(COUNT($A721)=0,"",IF(N721="3E","3E",IF(N721="","I",LOOKUP(N721/P$2,{0,0.4,0.45,0.5,0.55,0.6,0.65,0.7,0.75,0.8,1},{"F","D","C","C+","B-","B","B+","A-","A","A+"}))))</f>
        <v/>
      </c>
      <c r="P721" s="99" t="str">
        <f>IF(COUNT($A721)=0,"",IF(N721="","--",IF(N721="3E","3E",LOOKUP(N721/P$2,{0,0.4,0.45,0.5,0.55,0.6,0.65,0.7,0.75,0.8,1},{0,2,2.25,2.5,2.75,3,3.25,3.5,3.75,4}))))</f>
        <v/>
      </c>
      <c r="Q721" s="5" t="str">
        <f>IF(COUNT($A721)=0,"",IF($A721&lt;&gt;DR!$B723,"ERR",DR!AX723))</f>
        <v/>
      </c>
      <c r="R721" s="2" t="str">
        <f>IF(COUNT($A721)=0,"",IF(Q721="3E","3E",IF(Q721="","I",LOOKUP(Q721/S$2,{0,0.4,0.45,0.5,0.55,0.6,0.65,0.7,0.75,0.8,1},{"F","D","C","C+","B-","B","B+","A-","A","A+"}))))</f>
        <v/>
      </c>
      <c r="S721" s="99" t="str">
        <f>IF(COUNT($A721)=0,"",IF(Q721="","--",IF(Q721="3E","3E",LOOKUP(Q721/S$2,{0,0.4,0.45,0.5,0.55,0.6,0.65,0.7,0.75,0.8,1},{0,2,2.25,2.5,2.75,3,3.25,3.5,3.75,4}))))</f>
        <v/>
      </c>
      <c r="T721" s="5" t="str">
        <f>IF(OR(COUNT($A721)=0,DR!BZ723=""),"",IF($A721&lt;&gt;DR!$B723,"ERR",DR!BZ723))</f>
        <v/>
      </c>
      <c r="U721" s="2" t="str">
        <f>IF(COUNT($A721)=0,"",IF(T721="3E","3E",IF(T721="","I",LOOKUP(T721/V$2,{0,0.4,0.45,0.5,0.55,0.6,0.65,0.7,0.75,0.8,1},{"F","D","C","C+","B-","B","B+","A-","A","A+"}))))</f>
        <v/>
      </c>
      <c r="V721" s="99" t="str">
        <f>IF(COUNT($A721)=0,"",IF(T721="","--",IF(T721="3E","3E",LOOKUP(T721/V$2,{0,0.4,0.45,0.5,0.55,0.6,0.65,0.7,0.75,0.8,1},{0,2,2.25,2.5,2.75,3,3.25,3.5,3.75,4}))))</f>
        <v/>
      </c>
      <c r="W721" s="5" t="str">
        <f>IF(COUNT($A721)=0,"",IF($A721&lt;&gt;DR!$B723,"ERR",IF(DR!$A723="IM",DR!CL723,DR!CK723)))</f>
        <v/>
      </c>
      <c r="X721" s="2" t="str">
        <f>IF(COUNT($A721)=0,"",IF(W721="3E","3E",IF(W721="","I",LOOKUP(W721/Y$2,{0,0.4,0.45,0.5,0.55,0.6,0.65,0.7,0.75,0.8,1},{"F","D","C","C+","B-","B","B+","A-","A","A+"}))))</f>
        <v/>
      </c>
      <c r="Y721" s="99" t="str">
        <f>IF(COUNT($A721)=0,"",IF(W721="","--",IF(W721="3E","3E",LOOKUP(W721/Y$2,{0,0.4,0.45,0.5,0.55,0.6,0.65,0.7,0.75,0.8,1},{0,2,2.25,2.5,2.75,3,3.25,3.5,3.75,4}))))</f>
        <v/>
      </c>
      <c r="Z721" s="5" t="str">
        <f>IF(COUNT($A721)=0,"",IF($A721&lt;&gt;DR!$B723,"ERR",DR!BF723))</f>
        <v/>
      </c>
      <c r="AA721" s="2" t="str">
        <f>IF(COUNT($A721)=0,"",IF(Z721="3E","3E",IF(Z721="","I",LOOKUP(Z721/AB$2,{0,0.4,0.45,0.5,0.55,0.6,0.65,0.7,0.75,0.8,1},{"F","D","C","C+","B-","B","B+","A-","A","A+"}))))</f>
        <v/>
      </c>
      <c r="AB721" s="99" t="str">
        <f>IF(COUNT($A721)=0,"",IF(Z721="","--",IF(Z721="3E","3E",LOOKUP(Z721/AB$2,{0,0.4,0.45,0.5,0.55,0.6,0.65,0.7,0.75,0.8,1},{0,2,2.25,2.5,2.75,3,3.25,3.5,3.75,4}))))</f>
        <v/>
      </c>
      <c r="AC721" s="5" t="str">
        <f>IF(COUNT($A721)=0,"",IF($A721&lt;&gt;DR!$B723,"ERR",DR!BG723))</f>
        <v/>
      </c>
      <c r="AD721" s="2" t="str">
        <f>IF(COUNT($A721)=0,"",IF(AC721="3E","3E",IF(AC721="","I",LOOKUP(AC721/AE$2,{0,0.4,0.45,0.5,0.55,0.6,0.65,0.7,0.75,0.8,1},{"F","D","C","C+","B-","B","B+","A-","A","A+"}))))</f>
        <v/>
      </c>
      <c r="AE721" s="99" t="str">
        <f>IF(COUNT($A721)=0,"",IF(AC721="","--",IF(AC721="3E","3E",LOOKUP(AC721/AE$2,{0,0.4,0.45,0.5,0.55,0.6,0.65,0.7,0.75,0.8,1},{0,2,2.25,2.5,2.75,3,3.25,3.5,3.75,4}))))</f>
        <v/>
      </c>
      <c r="AF721" s="5" t="str">
        <f>IF(COUNT($A721)=0,"",IF($A721&lt;&gt;DR!$B723,"ERR",DR!BQ723))</f>
        <v/>
      </c>
      <c r="AG721" s="2" t="str">
        <f>IF(COUNT($A721)=0,"",IF(AF721="3E","3E",IF(AF721="","I",LOOKUP(AF721/AH$2,{0,0.4,0.45,0.5,0.55,0.6,0.65,0.7,0.75,0.8,1},{"F","D","C","C+","B-","B","B+","A-","A","A+"}))))</f>
        <v/>
      </c>
      <c r="AH721" s="99" t="str">
        <f>IF(COUNT($A721)=0,"",IF(AF721="","--",IF(AF721="3E","3E",LOOKUP(AF721/AH$2,{0,0.4,0.45,0.5,0.55,0.6,0.65,0.7,0.75,0.8,1},{0,2,2.25,2.5,2.75,3,3.25,3.5,3.75,4}))))</f>
        <v/>
      </c>
      <c r="AI721" s="5" t="str">
        <f>IF(COUNT($A721)=0,"",IF($A721&lt;&gt;DR!$B723,"ERR",DR!BY723))</f>
        <v/>
      </c>
      <c r="AJ721" s="2" t="str">
        <f>IF(COUNT($A721)=0,"",IF(AI721="3E","3E",IF(AI721="","I",LOOKUP(AI721/AK$2,{0,0.4,0.45,0.5,0.55,0.6,0.65,0.7,0.75,0.8,1},{"F","D","C","C+","B-","B","B+","A-","A","A+"}))))</f>
        <v/>
      </c>
      <c r="AK721" s="103" t="str">
        <f>IF(COUNT($A721)=0,"",IF(AI721="","--",IF(AI721="3E","3E",LOOKUP(AI721/AK$2,{0,0.4,0.45,0.5,0.55,0.6,0.65,0.7,0.75,0.8,1},{0,2,2.25,2.5,2.75,3,3.25,3.5,3.75,4}))))</f>
        <v/>
      </c>
      <c r="AL721" s="94" t="str">
        <f>IFERROR(IF(COUNT($A721)=0,"",IF(COUNT(W721)=0,"--",IF(COUNTIF(B721:AK721,"3E")&gt;0,"3E",SUM(IF(D721&gt;=2,D721*$D$3),IF(G721&gt;=2,G721*$G$3),IF(J721&gt;=2,J721*$J$3),IF(M721&gt;=2,M721*$M$3),IF(P721&gt;=2,P721*$P$3),IF(S721&gt;=2,S721*$S$3),IF(V721&gt;=2,V721*$V$3),IF(Y721&gt;=2,Y721*$Y$3),IF(AB721&gt;=2,AB721*$AB$3),IF(AE721&gt;=2,AE721*$AE$3),IF(AH721&gt;=2,AH721*$AH$3),IF(AK721&gt;=2,AK721*$AK$3))))),"")</f>
        <v/>
      </c>
      <c r="AM721" s="4" t="str">
        <f>IF(COUNT($A721)=0,"",IF(COUNT(W721)=0,"--",IF(COUNTIF(B721:Y721,"3E")&gt;0,"3E",TRUNC(SUM(IF(N(D721)&gt;=2,D$3*D721,0),IF(N(G721)&gt;=2,G$3*G721,0),IF(N(J721)&gt;=2,J$3*J721,0),IF(N(M721)&gt;=2,M$3*M721,0),IF(N(P721)&gt;=2,P$3*P721,0),IF(N(S721)&gt;=2,S$3*S721,0),IF(N(AB721)&gt;=2,AB$3*AB721,0),IF(N(AE721)&gt;=2,AE$3*AE721,0),IF(N(AH721)&gt;=2,AH$3*AH721,0),IF(N(V721)&gt;=2,V$3*V721,0),IF(N(Y721)&gt;=2,Y$3*Y721,0))/TCP,3))))</f>
        <v/>
      </c>
      <c r="AN721" s="2" t="str">
        <f>IFERROR(IF(COUNT($A721)=0,"",IF(COUNT(W721)=0,"--",IF(COUNTIF(B721:AK721,"3E")&gt;0,"3E",SUM(IF(D721&gt;=2,$D$3),IF(G721&gt;=2,$G$3),IF(J721&gt;=2,$J$3),IF(M721&gt;=2,$M$3),IF(P721&gt;=2,$P$3),IF(S721&gt;=2,$S$3),IF(V721&gt;=2,$V$3),IF(Y721&gt;=2,$Y$3),IF(AB721&gt;=2,$AB$3),IF(AE721&gt;=2,$AE$3),IF(AH721&gt;=2,$AH$3),IF(AK721&gt;=2,$AK$3))))),"")</f>
        <v/>
      </c>
      <c r="AO721" s="2" t="str">
        <f>IF(AM721="3E","3E",IF(COUNT($A721)=0,"",IF(COUNT(AK721)=0,"I",LOOKUP(AM721,{0,2,2.25,2.5,2.75,3,3.25,3.5,3.75,4},{"F","D","C","C+","B-","B","B+","A-","A","A+"}))))</f>
        <v/>
      </c>
      <c r="AP721" s="2" t="str">
        <f>IF(AM721="3E","3E",IF(OR(COUNT($A721)=0,COUNT(W721)=0),"",IF(AND(Y721&gt;=2,AM721&gt;=2,AN721&gt;=28),"PASS","FAIL")))</f>
        <v/>
      </c>
      <c r="AQ721" s="2" t="str">
        <f>IF(COUNT($A721)=0,"",IF(AP721="3E","3E",IF(AP721="PASS",CONCATENATE(IF(N(D721)&lt;2,"411F,",""),IF(N(G721)&lt;2,"412F,",""),IF(N(J721)&lt;2,"413F,",""),IF(N(M721)&lt;2,"421F,",""),IF(N(P721)&lt;2,"422F,",""),IF(N(S721)&lt;2,"423F,",""),IF(N(AB721)&lt;2,"431F,",""),IF(N(AE721)&lt;2,"432F,",""),IF(N(AH721)&lt;2,"433F,","")),"")))</f>
        <v/>
      </c>
      <c r="AR721" s="6" t="str">
        <f t="shared" si="12"/>
        <v/>
      </c>
    </row>
    <row r="722" spans="1:44" ht="18.95" customHeight="1" x14ac:dyDescent="0.25">
      <c r="A722" s="93" t="str">
        <f>IF(DR!$B724="","",DR!$B724)</f>
        <v/>
      </c>
      <c r="B722" s="5" t="str">
        <f>IF(COUNT($A722)=0,"",IF($A722&lt;&gt;DR!$B724,"ERR",DR!J724))</f>
        <v/>
      </c>
      <c r="C722" s="2" t="str">
        <f>IF(COUNT($A722)=0,"",IF(B722="3E","3E",IF(B722="","I",LOOKUP(B722/D$2,{0,0.4,0.45,0.5,0.55,0.6,0.65,0.7,0.75,0.8,1},{"F","D","C","C+","B-","B","B+","A-","A","A+"}))))</f>
        <v/>
      </c>
      <c r="D722" s="99" t="str">
        <f>IF(COUNT($A722)=0,"",IF(B722="","--",IF(B722="3E","3E",LOOKUP(B722/D$2,{0,0.4,0.45,0.5,0.55,0.6,0.65,0.7,0.75,0.8,1},{0,2,2.25,2.5,2.75,3,3.25,3.5,3.75,4}))))</f>
        <v/>
      </c>
      <c r="E722" s="5" t="str">
        <f>IF(COUNT($A722)=0,"",IF($A722&lt;&gt;DR!$B724,"ERR",DR!R724))</f>
        <v/>
      </c>
      <c r="F722" s="2" t="str">
        <f>IF(COUNT($A722)=0,"",IF(E722="3E","3E",IF(E722="","I",LOOKUP(E722/G$2,{0,0.4,0.45,0.5,0.55,0.6,0.65,0.7,0.75,0.8,1},{"F","D","C","C+","B-","B","B+","A-","A","A+"}))))</f>
        <v/>
      </c>
      <c r="G722" s="99" t="str">
        <f>IF(COUNT($A722)=0,"",IF(E722="","--",IF(E722="3E","3E",LOOKUP(E722/G$2,{0,0.4,0.45,0.5,0.55,0.6,0.65,0.7,0.75,0.8,1},{0,2,2.25,2.5,2.75,3,3.25,3.5,3.75,4}))))</f>
        <v/>
      </c>
      <c r="H722" s="5" t="str">
        <f>IF(COUNT($A722)=0,"",IF($A722&lt;&gt;DR!$B724,"ERR",DR!Z724))</f>
        <v/>
      </c>
      <c r="I722" s="2" t="str">
        <f>IF(COUNT($A722)=0,"",IF(H722="3E","3E",IF(H722="","I",LOOKUP(H722/J$2,{0,0.4,0.45,0.5,0.55,0.6,0.65,0.7,0.75,0.8,1},{"F","D","C","C+","B-","B","B+","A-","A","A+"}))))</f>
        <v/>
      </c>
      <c r="J722" s="99" t="str">
        <f>IF(COUNT($A722)=0,"",IF(H722="","--",IF(H722="3E","3E",LOOKUP(H722/J$2,{0,0.4,0.45,0.5,0.55,0.6,0.65,0.7,0.75,0.8,1},{0,2,2.25,2.5,2.75,3,3.25,3.5,3.75,4}))))</f>
        <v/>
      </c>
      <c r="K722" s="5" t="str">
        <f>IF(COUNT($A722)=0,"",IF($A722&lt;&gt;DR!$B724,"ERR",DR!AH724))</f>
        <v/>
      </c>
      <c r="L722" s="2" t="str">
        <f>IF(COUNT($A722)=0,"",IF(K722="3E","3E",IF(K722="","I",LOOKUP(K722/M$2,{0,0.4,0.45,0.5,0.55,0.6,0.65,0.7,0.75,0.8,1},{"F","D","C","C+","B-","B","B+","A-","A","A+"}))))</f>
        <v/>
      </c>
      <c r="M722" s="99" t="str">
        <f>IF(COUNT($A722)=0,"",IF(K722="","--",IF(K722="3E","3E",LOOKUP(K722/M$2,{0,0.4,0.45,0.5,0.55,0.6,0.65,0.7,0.75,0.8,1},{0,2,2.25,2.5,2.75,3,3.25,3.5,3.75,4}))))</f>
        <v/>
      </c>
      <c r="N722" s="5" t="str">
        <f>IF(COUNT($A722)=0,"",IF($A722&lt;&gt;DR!$B724,"ERR",DR!AP724))</f>
        <v/>
      </c>
      <c r="O722" s="2" t="str">
        <f>IF(COUNT($A722)=0,"",IF(N722="3E","3E",IF(N722="","I",LOOKUP(N722/P$2,{0,0.4,0.45,0.5,0.55,0.6,0.65,0.7,0.75,0.8,1},{"F","D","C","C+","B-","B","B+","A-","A","A+"}))))</f>
        <v/>
      </c>
      <c r="P722" s="99" t="str">
        <f>IF(COUNT($A722)=0,"",IF(N722="","--",IF(N722="3E","3E",LOOKUP(N722/P$2,{0,0.4,0.45,0.5,0.55,0.6,0.65,0.7,0.75,0.8,1},{0,2,2.25,2.5,2.75,3,3.25,3.5,3.75,4}))))</f>
        <v/>
      </c>
      <c r="Q722" s="5" t="str">
        <f>IF(COUNT($A722)=0,"",IF($A722&lt;&gt;DR!$B724,"ERR",DR!AX724))</f>
        <v/>
      </c>
      <c r="R722" s="2" t="str">
        <f>IF(COUNT($A722)=0,"",IF(Q722="3E","3E",IF(Q722="","I",LOOKUP(Q722/S$2,{0,0.4,0.45,0.5,0.55,0.6,0.65,0.7,0.75,0.8,1},{"F","D","C","C+","B-","B","B+","A-","A","A+"}))))</f>
        <v/>
      </c>
      <c r="S722" s="99" t="str">
        <f>IF(COUNT($A722)=0,"",IF(Q722="","--",IF(Q722="3E","3E",LOOKUP(Q722/S$2,{0,0.4,0.45,0.5,0.55,0.6,0.65,0.7,0.75,0.8,1},{0,2,2.25,2.5,2.75,3,3.25,3.5,3.75,4}))))</f>
        <v/>
      </c>
      <c r="T722" s="5" t="str">
        <f>IF(OR(COUNT($A722)=0,DR!BZ724=""),"",IF($A722&lt;&gt;DR!$B724,"ERR",DR!BZ724))</f>
        <v/>
      </c>
      <c r="U722" s="2" t="str">
        <f>IF(COUNT($A722)=0,"",IF(T722="3E","3E",IF(T722="","I",LOOKUP(T722/V$2,{0,0.4,0.45,0.5,0.55,0.6,0.65,0.7,0.75,0.8,1},{"F","D","C","C+","B-","B","B+","A-","A","A+"}))))</f>
        <v/>
      </c>
      <c r="V722" s="99" t="str">
        <f>IF(COUNT($A722)=0,"",IF(T722="","--",IF(T722="3E","3E",LOOKUP(T722/V$2,{0,0.4,0.45,0.5,0.55,0.6,0.65,0.7,0.75,0.8,1},{0,2,2.25,2.5,2.75,3,3.25,3.5,3.75,4}))))</f>
        <v/>
      </c>
      <c r="W722" s="5" t="str">
        <f>IF(COUNT($A722)=0,"",IF($A722&lt;&gt;DR!$B724,"ERR",IF(DR!$A724="IM",DR!CL724,DR!CK724)))</f>
        <v/>
      </c>
      <c r="X722" s="2" t="str">
        <f>IF(COUNT($A722)=0,"",IF(W722="3E","3E",IF(W722="","I",LOOKUP(W722/Y$2,{0,0.4,0.45,0.5,0.55,0.6,0.65,0.7,0.75,0.8,1},{"F","D","C","C+","B-","B","B+","A-","A","A+"}))))</f>
        <v/>
      </c>
      <c r="Y722" s="99" t="str">
        <f>IF(COUNT($A722)=0,"",IF(W722="","--",IF(W722="3E","3E",LOOKUP(W722/Y$2,{0,0.4,0.45,0.5,0.55,0.6,0.65,0.7,0.75,0.8,1},{0,2,2.25,2.5,2.75,3,3.25,3.5,3.75,4}))))</f>
        <v/>
      </c>
      <c r="Z722" s="5" t="str">
        <f>IF(COUNT($A722)=0,"",IF($A722&lt;&gt;DR!$B724,"ERR",DR!BF724))</f>
        <v/>
      </c>
      <c r="AA722" s="2" t="str">
        <f>IF(COUNT($A722)=0,"",IF(Z722="3E","3E",IF(Z722="","I",LOOKUP(Z722/AB$2,{0,0.4,0.45,0.5,0.55,0.6,0.65,0.7,0.75,0.8,1},{"F","D","C","C+","B-","B","B+","A-","A","A+"}))))</f>
        <v/>
      </c>
      <c r="AB722" s="99" t="str">
        <f>IF(COUNT($A722)=0,"",IF(Z722="","--",IF(Z722="3E","3E",LOOKUP(Z722/AB$2,{0,0.4,0.45,0.5,0.55,0.6,0.65,0.7,0.75,0.8,1},{0,2,2.25,2.5,2.75,3,3.25,3.5,3.75,4}))))</f>
        <v/>
      </c>
      <c r="AC722" s="5" t="str">
        <f>IF(COUNT($A722)=0,"",IF($A722&lt;&gt;DR!$B724,"ERR",DR!BG724))</f>
        <v/>
      </c>
      <c r="AD722" s="2" t="str">
        <f>IF(COUNT($A722)=0,"",IF(AC722="3E","3E",IF(AC722="","I",LOOKUP(AC722/AE$2,{0,0.4,0.45,0.5,0.55,0.6,0.65,0.7,0.75,0.8,1},{"F","D","C","C+","B-","B","B+","A-","A","A+"}))))</f>
        <v/>
      </c>
      <c r="AE722" s="99" t="str">
        <f>IF(COUNT($A722)=0,"",IF(AC722="","--",IF(AC722="3E","3E",LOOKUP(AC722/AE$2,{0,0.4,0.45,0.5,0.55,0.6,0.65,0.7,0.75,0.8,1},{0,2,2.25,2.5,2.75,3,3.25,3.5,3.75,4}))))</f>
        <v/>
      </c>
      <c r="AF722" s="5" t="str">
        <f>IF(COUNT($A722)=0,"",IF($A722&lt;&gt;DR!$B724,"ERR",DR!BQ724))</f>
        <v/>
      </c>
      <c r="AG722" s="2" t="str">
        <f>IF(COUNT($A722)=0,"",IF(AF722="3E","3E",IF(AF722="","I",LOOKUP(AF722/AH$2,{0,0.4,0.45,0.5,0.55,0.6,0.65,0.7,0.75,0.8,1},{"F","D","C","C+","B-","B","B+","A-","A","A+"}))))</f>
        <v/>
      </c>
      <c r="AH722" s="99" t="str">
        <f>IF(COUNT($A722)=0,"",IF(AF722="","--",IF(AF722="3E","3E",LOOKUP(AF722/AH$2,{0,0.4,0.45,0.5,0.55,0.6,0.65,0.7,0.75,0.8,1},{0,2,2.25,2.5,2.75,3,3.25,3.5,3.75,4}))))</f>
        <v/>
      </c>
      <c r="AI722" s="5" t="str">
        <f>IF(COUNT($A722)=0,"",IF($A722&lt;&gt;DR!$B724,"ERR",DR!BY724))</f>
        <v/>
      </c>
      <c r="AJ722" s="2" t="str">
        <f>IF(COUNT($A722)=0,"",IF(AI722="3E","3E",IF(AI722="","I",LOOKUP(AI722/AK$2,{0,0.4,0.45,0.5,0.55,0.6,0.65,0.7,0.75,0.8,1},{"F","D","C","C+","B-","B","B+","A-","A","A+"}))))</f>
        <v/>
      </c>
      <c r="AK722" s="103" t="str">
        <f>IF(COUNT($A722)=0,"",IF(AI722="","--",IF(AI722="3E","3E",LOOKUP(AI722/AK$2,{0,0.4,0.45,0.5,0.55,0.6,0.65,0.7,0.75,0.8,1},{0,2,2.25,2.5,2.75,3,3.25,3.5,3.75,4}))))</f>
        <v/>
      </c>
      <c r="AL722" s="94" t="str">
        <f>IFERROR(IF(COUNT($A722)=0,"",IF(COUNT(W722)=0,"--",IF(COUNTIF(B722:AK722,"3E")&gt;0,"3E",SUM(IF(D722&gt;=2,D722*$D$3),IF(G722&gt;=2,G722*$G$3),IF(J722&gt;=2,J722*$J$3),IF(M722&gt;=2,M722*$M$3),IF(P722&gt;=2,P722*$P$3),IF(S722&gt;=2,S722*$S$3),IF(V722&gt;=2,V722*$V$3),IF(Y722&gt;=2,Y722*$Y$3),IF(AB722&gt;=2,AB722*$AB$3),IF(AE722&gt;=2,AE722*$AE$3),IF(AH722&gt;=2,AH722*$AH$3),IF(AK722&gt;=2,AK722*$AK$3))))),"")</f>
        <v/>
      </c>
      <c r="AM722" s="4" t="str">
        <f>IF(COUNT($A722)=0,"",IF(COUNT(W722)=0,"--",IF(COUNTIF(B722:Y722,"3E")&gt;0,"3E",TRUNC(SUM(IF(N(D722)&gt;=2,D$3*D722,0),IF(N(G722)&gt;=2,G$3*G722,0),IF(N(J722)&gt;=2,J$3*J722,0),IF(N(M722)&gt;=2,M$3*M722,0),IF(N(P722)&gt;=2,P$3*P722,0),IF(N(S722)&gt;=2,S$3*S722,0),IF(N(AB722)&gt;=2,AB$3*AB722,0),IF(N(AE722)&gt;=2,AE$3*AE722,0),IF(N(AH722)&gt;=2,AH$3*AH722,0),IF(N(V722)&gt;=2,V$3*V722,0),IF(N(Y722)&gt;=2,Y$3*Y722,0))/TCP,3))))</f>
        <v/>
      </c>
      <c r="AN722" s="2" t="str">
        <f>IFERROR(IF(COUNT($A722)=0,"",IF(COUNT(W722)=0,"--",IF(COUNTIF(B722:AK722,"3E")&gt;0,"3E",SUM(IF(D722&gt;=2,$D$3),IF(G722&gt;=2,$G$3),IF(J722&gt;=2,$J$3),IF(M722&gt;=2,$M$3),IF(P722&gt;=2,$P$3),IF(S722&gt;=2,$S$3),IF(V722&gt;=2,$V$3),IF(Y722&gt;=2,$Y$3),IF(AB722&gt;=2,$AB$3),IF(AE722&gt;=2,$AE$3),IF(AH722&gt;=2,$AH$3),IF(AK722&gt;=2,$AK$3))))),"")</f>
        <v/>
      </c>
      <c r="AO722" s="2" t="str">
        <f>IF(AM722="3E","3E",IF(COUNT($A722)=0,"",IF(COUNT(AK722)=0,"I",LOOKUP(AM722,{0,2,2.25,2.5,2.75,3,3.25,3.5,3.75,4},{"F","D","C","C+","B-","B","B+","A-","A","A+"}))))</f>
        <v/>
      </c>
      <c r="AP722" s="2" t="str">
        <f>IF(AM722="3E","3E",IF(OR(COUNT($A722)=0,COUNT(W722)=0),"",IF(AND(Y722&gt;=2,AM722&gt;=2,AN722&gt;=28),"PASS","FAIL")))</f>
        <v/>
      </c>
      <c r="AQ722" s="2" t="str">
        <f>IF(COUNT($A722)=0,"",IF(AP722="3E","3E",IF(AP722="PASS",CONCATENATE(IF(N(D722)&lt;2,"411F,",""),IF(N(G722)&lt;2,"412F,",""),IF(N(J722)&lt;2,"413F,",""),IF(N(M722)&lt;2,"421F,",""),IF(N(P722)&lt;2,"422F,",""),IF(N(S722)&lt;2,"423F,",""),IF(N(AB722)&lt;2,"431F,",""),IF(N(AE722)&lt;2,"432F,",""),IF(N(AH722)&lt;2,"433F,","")),"")))</f>
        <v/>
      </c>
      <c r="AR722" s="6" t="str">
        <f t="shared" si="12"/>
        <v/>
      </c>
    </row>
    <row r="723" spans="1:44" ht="18.95" customHeight="1" x14ac:dyDescent="0.25">
      <c r="A723" s="93" t="str">
        <f>IF(DR!$B725="","",DR!$B725)</f>
        <v/>
      </c>
      <c r="B723" s="5" t="str">
        <f>IF(COUNT($A723)=0,"",IF($A723&lt;&gt;DR!$B725,"ERR",DR!J725))</f>
        <v/>
      </c>
      <c r="C723" s="2" t="str">
        <f>IF(COUNT($A723)=0,"",IF(B723="3E","3E",IF(B723="","I",LOOKUP(B723/D$2,{0,0.4,0.45,0.5,0.55,0.6,0.65,0.7,0.75,0.8,1},{"F","D","C","C+","B-","B","B+","A-","A","A+"}))))</f>
        <v/>
      </c>
      <c r="D723" s="99" t="str">
        <f>IF(COUNT($A723)=0,"",IF(B723="","--",IF(B723="3E","3E",LOOKUP(B723/D$2,{0,0.4,0.45,0.5,0.55,0.6,0.65,0.7,0.75,0.8,1},{0,2,2.25,2.5,2.75,3,3.25,3.5,3.75,4}))))</f>
        <v/>
      </c>
      <c r="E723" s="5" t="str">
        <f>IF(COUNT($A723)=0,"",IF($A723&lt;&gt;DR!$B725,"ERR",DR!R725))</f>
        <v/>
      </c>
      <c r="F723" s="2" t="str">
        <f>IF(COUNT($A723)=0,"",IF(E723="3E","3E",IF(E723="","I",LOOKUP(E723/G$2,{0,0.4,0.45,0.5,0.55,0.6,0.65,0.7,0.75,0.8,1},{"F","D","C","C+","B-","B","B+","A-","A","A+"}))))</f>
        <v/>
      </c>
      <c r="G723" s="99" t="str">
        <f>IF(COUNT($A723)=0,"",IF(E723="","--",IF(E723="3E","3E",LOOKUP(E723/G$2,{0,0.4,0.45,0.5,0.55,0.6,0.65,0.7,0.75,0.8,1},{0,2,2.25,2.5,2.75,3,3.25,3.5,3.75,4}))))</f>
        <v/>
      </c>
      <c r="H723" s="5" t="str">
        <f>IF(COUNT($A723)=0,"",IF($A723&lt;&gt;DR!$B725,"ERR",DR!Z725))</f>
        <v/>
      </c>
      <c r="I723" s="2" t="str">
        <f>IF(COUNT($A723)=0,"",IF(H723="3E","3E",IF(H723="","I",LOOKUP(H723/J$2,{0,0.4,0.45,0.5,0.55,0.6,0.65,0.7,0.75,0.8,1},{"F","D","C","C+","B-","B","B+","A-","A","A+"}))))</f>
        <v/>
      </c>
      <c r="J723" s="99" t="str">
        <f>IF(COUNT($A723)=0,"",IF(H723="","--",IF(H723="3E","3E",LOOKUP(H723/J$2,{0,0.4,0.45,0.5,0.55,0.6,0.65,0.7,0.75,0.8,1},{0,2,2.25,2.5,2.75,3,3.25,3.5,3.75,4}))))</f>
        <v/>
      </c>
      <c r="K723" s="5" t="str">
        <f>IF(COUNT($A723)=0,"",IF($A723&lt;&gt;DR!$B725,"ERR",DR!AH725))</f>
        <v/>
      </c>
      <c r="L723" s="2" t="str">
        <f>IF(COUNT($A723)=0,"",IF(K723="3E","3E",IF(K723="","I",LOOKUP(K723/M$2,{0,0.4,0.45,0.5,0.55,0.6,0.65,0.7,0.75,0.8,1},{"F","D","C","C+","B-","B","B+","A-","A","A+"}))))</f>
        <v/>
      </c>
      <c r="M723" s="99" t="str">
        <f>IF(COUNT($A723)=0,"",IF(K723="","--",IF(K723="3E","3E",LOOKUP(K723/M$2,{0,0.4,0.45,0.5,0.55,0.6,0.65,0.7,0.75,0.8,1},{0,2,2.25,2.5,2.75,3,3.25,3.5,3.75,4}))))</f>
        <v/>
      </c>
      <c r="N723" s="5" t="str">
        <f>IF(COUNT($A723)=0,"",IF($A723&lt;&gt;DR!$B725,"ERR",DR!AP725))</f>
        <v/>
      </c>
      <c r="O723" s="2" t="str">
        <f>IF(COUNT($A723)=0,"",IF(N723="3E","3E",IF(N723="","I",LOOKUP(N723/P$2,{0,0.4,0.45,0.5,0.55,0.6,0.65,0.7,0.75,0.8,1},{"F","D","C","C+","B-","B","B+","A-","A","A+"}))))</f>
        <v/>
      </c>
      <c r="P723" s="99" t="str">
        <f>IF(COUNT($A723)=0,"",IF(N723="","--",IF(N723="3E","3E",LOOKUP(N723/P$2,{0,0.4,0.45,0.5,0.55,0.6,0.65,0.7,0.75,0.8,1},{0,2,2.25,2.5,2.75,3,3.25,3.5,3.75,4}))))</f>
        <v/>
      </c>
      <c r="Q723" s="5" t="str">
        <f>IF(COUNT($A723)=0,"",IF($A723&lt;&gt;DR!$B725,"ERR",DR!AX725))</f>
        <v/>
      </c>
      <c r="R723" s="2" t="str">
        <f>IF(COUNT($A723)=0,"",IF(Q723="3E","3E",IF(Q723="","I",LOOKUP(Q723/S$2,{0,0.4,0.45,0.5,0.55,0.6,0.65,0.7,0.75,0.8,1},{"F","D","C","C+","B-","B","B+","A-","A","A+"}))))</f>
        <v/>
      </c>
      <c r="S723" s="99" t="str">
        <f>IF(COUNT($A723)=0,"",IF(Q723="","--",IF(Q723="3E","3E",LOOKUP(Q723/S$2,{0,0.4,0.45,0.5,0.55,0.6,0.65,0.7,0.75,0.8,1},{0,2,2.25,2.5,2.75,3,3.25,3.5,3.75,4}))))</f>
        <v/>
      </c>
      <c r="T723" s="5" t="str">
        <f>IF(OR(COUNT($A723)=0,DR!BZ725=""),"",IF($A723&lt;&gt;DR!$B725,"ERR",DR!BZ725))</f>
        <v/>
      </c>
      <c r="U723" s="2" t="str">
        <f>IF(COUNT($A723)=0,"",IF(T723="3E","3E",IF(T723="","I",LOOKUP(T723/V$2,{0,0.4,0.45,0.5,0.55,0.6,0.65,0.7,0.75,0.8,1},{"F","D","C","C+","B-","B","B+","A-","A","A+"}))))</f>
        <v/>
      </c>
      <c r="V723" s="99" t="str">
        <f>IF(COUNT($A723)=0,"",IF(T723="","--",IF(T723="3E","3E",LOOKUP(T723/V$2,{0,0.4,0.45,0.5,0.55,0.6,0.65,0.7,0.75,0.8,1},{0,2,2.25,2.5,2.75,3,3.25,3.5,3.75,4}))))</f>
        <v/>
      </c>
      <c r="W723" s="5" t="str">
        <f>IF(COUNT($A723)=0,"",IF($A723&lt;&gt;DR!$B725,"ERR",IF(DR!$A725="IM",DR!CL725,DR!CK725)))</f>
        <v/>
      </c>
      <c r="X723" s="2" t="str">
        <f>IF(COUNT($A723)=0,"",IF(W723="3E","3E",IF(W723="","I",LOOKUP(W723/Y$2,{0,0.4,0.45,0.5,0.55,0.6,0.65,0.7,0.75,0.8,1},{"F","D","C","C+","B-","B","B+","A-","A","A+"}))))</f>
        <v/>
      </c>
      <c r="Y723" s="99" t="str">
        <f>IF(COUNT($A723)=0,"",IF(W723="","--",IF(W723="3E","3E",LOOKUP(W723/Y$2,{0,0.4,0.45,0.5,0.55,0.6,0.65,0.7,0.75,0.8,1},{0,2,2.25,2.5,2.75,3,3.25,3.5,3.75,4}))))</f>
        <v/>
      </c>
      <c r="Z723" s="5" t="str">
        <f>IF(COUNT($A723)=0,"",IF($A723&lt;&gt;DR!$B725,"ERR",DR!BF725))</f>
        <v/>
      </c>
      <c r="AA723" s="2" t="str">
        <f>IF(COUNT($A723)=0,"",IF(Z723="3E","3E",IF(Z723="","I",LOOKUP(Z723/AB$2,{0,0.4,0.45,0.5,0.55,0.6,0.65,0.7,0.75,0.8,1},{"F","D","C","C+","B-","B","B+","A-","A","A+"}))))</f>
        <v/>
      </c>
      <c r="AB723" s="99" t="str">
        <f>IF(COUNT($A723)=0,"",IF(Z723="","--",IF(Z723="3E","3E",LOOKUP(Z723/AB$2,{0,0.4,0.45,0.5,0.55,0.6,0.65,0.7,0.75,0.8,1},{0,2,2.25,2.5,2.75,3,3.25,3.5,3.75,4}))))</f>
        <v/>
      </c>
      <c r="AC723" s="5" t="str">
        <f>IF(COUNT($A723)=0,"",IF($A723&lt;&gt;DR!$B725,"ERR",DR!BG725))</f>
        <v/>
      </c>
      <c r="AD723" s="2" t="str">
        <f>IF(COUNT($A723)=0,"",IF(AC723="3E","3E",IF(AC723="","I",LOOKUP(AC723/AE$2,{0,0.4,0.45,0.5,0.55,0.6,0.65,0.7,0.75,0.8,1},{"F","D","C","C+","B-","B","B+","A-","A","A+"}))))</f>
        <v/>
      </c>
      <c r="AE723" s="99" t="str">
        <f>IF(COUNT($A723)=0,"",IF(AC723="","--",IF(AC723="3E","3E",LOOKUP(AC723/AE$2,{0,0.4,0.45,0.5,0.55,0.6,0.65,0.7,0.75,0.8,1},{0,2,2.25,2.5,2.75,3,3.25,3.5,3.75,4}))))</f>
        <v/>
      </c>
      <c r="AF723" s="5" t="str">
        <f>IF(COUNT($A723)=0,"",IF($A723&lt;&gt;DR!$B725,"ERR",DR!BQ725))</f>
        <v/>
      </c>
      <c r="AG723" s="2" t="str">
        <f>IF(COUNT($A723)=0,"",IF(AF723="3E","3E",IF(AF723="","I",LOOKUP(AF723/AH$2,{0,0.4,0.45,0.5,0.55,0.6,0.65,0.7,0.75,0.8,1},{"F","D","C","C+","B-","B","B+","A-","A","A+"}))))</f>
        <v/>
      </c>
      <c r="AH723" s="99" t="str">
        <f>IF(COUNT($A723)=0,"",IF(AF723="","--",IF(AF723="3E","3E",LOOKUP(AF723/AH$2,{0,0.4,0.45,0.5,0.55,0.6,0.65,0.7,0.75,0.8,1},{0,2,2.25,2.5,2.75,3,3.25,3.5,3.75,4}))))</f>
        <v/>
      </c>
      <c r="AI723" s="5" t="str">
        <f>IF(COUNT($A723)=0,"",IF($A723&lt;&gt;DR!$B725,"ERR",DR!BY725))</f>
        <v/>
      </c>
      <c r="AJ723" s="2" t="str">
        <f>IF(COUNT($A723)=0,"",IF(AI723="3E","3E",IF(AI723="","I",LOOKUP(AI723/AK$2,{0,0.4,0.45,0.5,0.55,0.6,0.65,0.7,0.75,0.8,1},{"F","D","C","C+","B-","B","B+","A-","A","A+"}))))</f>
        <v/>
      </c>
      <c r="AK723" s="103" t="str">
        <f>IF(COUNT($A723)=0,"",IF(AI723="","--",IF(AI723="3E","3E",LOOKUP(AI723/AK$2,{0,0.4,0.45,0.5,0.55,0.6,0.65,0.7,0.75,0.8,1},{0,2,2.25,2.5,2.75,3,3.25,3.5,3.75,4}))))</f>
        <v/>
      </c>
      <c r="AL723" s="94" t="str">
        <f>IFERROR(IF(COUNT($A723)=0,"",IF(COUNT(W723)=0,"--",IF(COUNTIF(B723:AK723,"3E")&gt;0,"3E",SUM(IF(D723&gt;=2,D723*$D$3),IF(G723&gt;=2,G723*$G$3),IF(J723&gt;=2,J723*$J$3),IF(M723&gt;=2,M723*$M$3),IF(P723&gt;=2,P723*$P$3),IF(S723&gt;=2,S723*$S$3),IF(V723&gt;=2,V723*$V$3),IF(Y723&gt;=2,Y723*$Y$3),IF(AB723&gt;=2,AB723*$AB$3),IF(AE723&gt;=2,AE723*$AE$3),IF(AH723&gt;=2,AH723*$AH$3),IF(AK723&gt;=2,AK723*$AK$3))))),"")</f>
        <v/>
      </c>
      <c r="AM723" s="4" t="str">
        <f>IF(COUNT($A723)=0,"",IF(COUNT(W723)=0,"--",IF(COUNTIF(B723:Y723,"3E")&gt;0,"3E",TRUNC(SUM(IF(N(D723)&gt;=2,D$3*D723,0),IF(N(G723)&gt;=2,G$3*G723,0),IF(N(J723)&gt;=2,J$3*J723,0),IF(N(M723)&gt;=2,M$3*M723,0),IF(N(P723)&gt;=2,P$3*P723,0),IF(N(S723)&gt;=2,S$3*S723,0),IF(N(AB723)&gt;=2,AB$3*AB723,0),IF(N(AE723)&gt;=2,AE$3*AE723,0),IF(N(AH723)&gt;=2,AH$3*AH723,0),IF(N(V723)&gt;=2,V$3*V723,0),IF(N(Y723)&gt;=2,Y$3*Y723,0))/TCP,3))))</f>
        <v/>
      </c>
      <c r="AN723" s="2" t="str">
        <f>IFERROR(IF(COUNT($A723)=0,"",IF(COUNT(W723)=0,"--",IF(COUNTIF(B723:AK723,"3E")&gt;0,"3E",SUM(IF(D723&gt;=2,$D$3),IF(G723&gt;=2,$G$3),IF(J723&gt;=2,$J$3),IF(M723&gt;=2,$M$3),IF(P723&gt;=2,$P$3),IF(S723&gt;=2,$S$3),IF(V723&gt;=2,$V$3),IF(Y723&gt;=2,$Y$3),IF(AB723&gt;=2,$AB$3),IF(AE723&gt;=2,$AE$3),IF(AH723&gt;=2,$AH$3),IF(AK723&gt;=2,$AK$3))))),"")</f>
        <v/>
      </c>
      <c r="AO723" s="2" t="str">
        <f>IF(AM723="3E","3E",IF(COUNT($A723)=0,"",IF(COUNT(AK723)=0,"I",LOOKUP(AM723,{0,2,2.25,2.5,2.75,3,3.25,3.5,3.75,4},{"F","D","C","C+","B-","B","B+","A-","A","A+"}))))</f>
        <v/>
      </c>
      <c r="AP723" s="2" t="str">
        <f>IF(AM723="3E","3E",IF(OR(COUNT($A723)=0,COUNT(W723)=0),"",IF(AND(Y723&gt;=2,AM723&gt;=2,AN723&gt;=28),"PASS","FAIL")))</f>
        <v/>
      </c>
      <c r="AQ723" s="2" t="str">
        <f>IF(COUNT($A723)=0,"",IF(AP723="3E","3E",IF(AP723="PASS",CONCATENATE(IF(N(D723)&lt;2,"411F,",""),IF(N(G723)&lt;2,"412F,",""),IF(N(J723)&lt;2,"413F,",""),IF(N(M723)&lt;2,"421F,",""),IF(N(P723)&lt;2,"422F,",""),IF(N(S723)&lt;2,"423F,",""),IF(N(AB723)&lt;2,"431F,",""),IF(N(AE723)&lt;2,"432F,",""),IF(N(AH723)&lt;2,"433F,","")),"")))</f>
        <v/>
      </c>
      <c r="AR723" s="6" t="str">
        <f t="shared" si="12"/>
        <v/>
      </c>
    </row>
    <row r="724" spans="1:44" ht="18.95" customHeight="1" x14ac:dyDescent="0.25">
      <c r="A724" s="93" t="str">
        <f>IF(DR!$B726="","",DR!$B726)</f>
        <v/>
      </c>
      <c r="B724" s="5" t="str">
        <f>IF(COUNT($A724)=0,"",IF($A724&lt;&gt;DR!$B726,"ERR",DR!J726))</f>
        <v/>
      </c>
      <c r="C724" s="2" t="str">
        <f>IF(COUNT($A724)=0,"",IF(B724="3E","3E",IF(B724="","I",LOOKUP(B724/D$2,{0,0.4,0.45,0.5,0.55,0.6,0.65,0.7,0.75,0.8,1},{"F","D","C","C+","B-","B","B+","A-","A","A+"}))))</f>
        <v/>
      </c>
      <c r="D724" s="99" t="str">
        <f>IF(COUNT($A724)=0,"",IF(B724="","--",IF(B724="3E","3E",LOOKUP(B724/D$2,{0,0.4,0.45,0.5,0.55,0.6,0.65,0.7,0.75,0.8,1},{0,2,2.25,2.5,2.75,3,3.25,3.5,3.75,4}))))</f>
        <v/>
      </c>
      <c r="E724" s="5" t="str">
        <f>IF(COUNT($A724)=0,"",IF($A724&lt;&gt;DR!$B726,"ERR",DR!R726))</f>
        <v/>
      </c>
      <c r="F724" s="2" t="str">
        <f>IF(COUNT($A724)=0,"",IF(E724="3E","3E",IF(E724="","I",LOOKUP(E724/G$2,{0,0.4,0.45,0.5,0.55,0.6,0.65,0.7,0.75,0.8,1},{"F","D","C","C+","B-","B","B+","A-","A","A+"}))))</f>
        <v/>
      </c>
      <c r="G724" s="99" t="str">
        <f>IF(COUNT($A724)=0,"",IF(E724="","--",IF(E724="3E","3E",LOOKUP(E724/G$2,{0,0.4,0.45,0.5,0.55,0.6,0.65,0.7,0.75,0.8,1},{0,2,2.25,2.5,2.75,3,3.25,3.5,3.75,4}))))</f>
        <v/>
      </c>
      <c r="H724" s="5" t="str">
        <f>IF(COUNT($A724)=0,"",IF($A724&lt;&gt;DR!$B726,"ERR",DR!Z726))</f>
        <v/>
      </c>
      <c r="I724" s="2" t="str">
        <f>IF(COUNT($A724)=0,"",IF(H724="3E","3E",IF(H724="","I",LOOKUP(H724/J$2,{0,0.4,0.45,0.5,0.55,0.6,0.65,0.7,0.75,0.8,1},{"F","D","C","C+","B-","B","B+","A-","A","A+"}))))</f>
        <v/>
      </c>
      <c r="J724" s="99" t="str">
        <f>IF(COUNT($A724)=0,"",IF(H724="","--",IF(H724="3E","3E",LOOKUP(H724/J$2,{0,0.4,0.45,0.5,0.55,0.6,0.65,0.7,0.75,0.8,1},{0,2,2.25,2.5,2.75,3,3.25,3.5,3.75,4}))))</f>
        <v/>
      </c>
      <c r="K724" s="5" t="str">
        <f>IF(COUNT($A724)=0,"",IF($A724&lt;&gt;DR!$B726,"ERR",DR!AH726))</f>
        <v/>
      </c>
      <c r="L724" s="2" t="str">
        <f>IF(COUNT($A724)=0,"",IF(K724="3E","3E",IF(K724="","I",LOOKUP(K724/M$2,{0,0.4,0.45,0.5,0.55,0.6,0.65,0.7,0.75,0.8,1},{"F","D","C","C+","B-","B","B+","A-","A","A+"}))))</f>
        <v/>
      </c>
      <c r="M724" s="99" t="str">
        <f>IF(COUNT($A724)=0,"",IF(K724="","--",IF(K724="3E","3E",LOOKUP(K724/M$2,{0,0.4,0.45,0.5,0.55,0.6,0.65,0.7,0.75,0.8,1},{0,2,2.25,2.5,2.75,3,3.25,3.5,3.75,4}))))</f>
        <v/>
      </c>
      <c r="N724" s="5" t="str">
        <f>IF(COUNT($A724)=0,"",IF($A724&lt;&gt;DR!$B726,"ERR",DR!AP726))</f>
        <v/>
      </c>
      <c r="O724" s="2" t="str">
        <f>IF(COUNT($A724)=0,"",IF(N724="3E","3E",IF(N724="","I",LOOKUP(N724/P$2,{0,0.4,0.45,0.5,0.55,0.6,0.65,0.7,0.75,0.8,1},{"F","D","C","C+","B-","B","B+","A-","A","A+"}))))</f>
        <v/>
      </c>
      <c r="P724" s="99" t="str">
        <f>IF(COUNT($A724)=0,"",IF(N724="","--",IF(N724="3E","3E",LOOKUP(N724/P$2,{0,0.4,0.45,0.5,0.55,0.6,0.65,0.7,0.75,0.8,1},{0,2,2.25,2.5,2.75,3,3.25,3.5,3.75,4}))))</f>
        <v/>
      </c>
      <c r="Q724" s="5" t="str">
        <f>IF(COUNT($A724)=0,"",IF($A724&lt;&gt;DR!$B726,"ERR",DR!AX726))</f>
        <v/>
      </c>
      <c r="R724" s="2" t="str">
        <f>IF(COUNT($A724)=0,"",IF(Q724="3E","3E",IF(Q724="","I",LOOKUP(Q724/S$2,{0,0.4,0.45,0.5,0.55,0.6,0.65,0.7,0.75,0.8,1},{"F","D","C","C+","B-","B","B+","A-","A","A+"}))))</f>
        <v/>
      </c>
      <c r="S724" s="99" t="str">
        <f>IF(COUNT($A724)=0,"",IF(Q724="","--",IF(Q724="3E","3E",LOOKUP(Q724/S$2,{0,0.4,0.45,0.5,0.55,0.6,0.65,0.7,0.75,0.8,1},{0,2,2.25,2.5,2.75,3,3.25,3.5,3.75,4}))))</f>
        <v/>
      </c>
      <c r="T724" s="5" t="str">
        <f>IF(OR(COUNT($A724)=0,DR!BZ726=""),"",IF($A724&lt;&gt;DR!$B726,"ERR",DR!BZ726))</f>
        <v/>
      </c>
      <c r="U724" s="2" t="str">
        <f>IF(COUNT($A724)=0,"",IF(T724="3E","3E",IF(T724="","I",LOOKUP(T724/V$2,{0,0.4,0.45,0.5,0.55,0.6,0.65,0.7,0.75,0.8,1},{"F","D","C","C+","B-","B","B+","A-","A","A+"}))))</f>
        <v/>
      </c>
      <c r="V724" s="99" t="str">
        <f>IF(COUNT($A724)=0,"",IF(T724="","--",IF(T724="3E","3E",LOOKUP(T724/V$2,{0,0.4,0.45,0.5,0.55,0.6,0.65,0.7,0.75,0.8,1},{0,2,2.25,2.5,2.75,3,3.25,3.5,3.75,4}))))</f>
        <v/>
      </c>
      <c r="W724" s="5" t="str">
        <f>IF(COUNT($A724)=0,"",IF($A724&lt;&gt;DR!$B726,"ERR",IF(DR!$A726="IM",DR!CL726,DR!CK726)))</f>
        <v/>
      </c>
      <c r="X724" s="2" t="str">
        <f>IF(COUNT($A724)=0,"",IF(W724="3E","3E",IF(W724="","I",LOOKUP(W724/Y$2,{0,0.4,0.45,0.5,0.55,0.6,0.65,0.7,0.75,0.8,1},{"F","D","C","C+","B-","B","B+","A-","A","A+"}))))</f>
        <v/>
      </c>
      <c r="Y724" s="99" t="str">
        <f>IF(COUNT($A724)=0,"",IF(W724="","--",IF(W724="3E","3E",LOOKUP(W724/Y$2,{0,0.4,0.45,0.5,0.55,0.6,0.65,0.7,0.75,0.8,1},{0,2,2.25,2.5,2.75,3,3.25,3.5,3.75,4}))))</f>
        <v/>
      </c>
      <c r="Z724" s="5" t="str">
        <f>IF(COUNT($A724)=0,"",IF($A724&lt;&gt;DR!$B726,"ERR",DR!BF726))</f>
        <v/>
      </c>
      <c r="AA724" s="2" t="str">
        <f>IF(COUNT($A724)=0,"",IF(Z724="3E","3E",IF(Z724="","I",LOOKUP(Z724/AB$2,{0,0.4,0.45,0.5,0.55,0.6,0.65,0.7,0.75,0.8,1},{"F","D","C","C+","B-","B","B+","A-","A","A+"}))))</f>
        <v/>
      </c>
      <c r="AB724" s="99" t="str">
        <f>IF(COUNT($A724)=0,"",IF(Z724="","--",IF(Z724="3E","3E",LOOKUP(Z724/AB$2,{0,0.4,0.45,0.5,0.55,0.6,0.65,0.7,0.75,0.8,1},{0,2,2.25,2.5,2.75,3,3.25,3.5,3.75,4}))))</f>
        <v/>
      </c>
      <c r="AC724" s="5" t="str">
        <f>IF(COUNT($A724)=0,"",IF($A724&lt;&gt;DR!$B726,"ERR",DR!BG726))</f>
        <v/>
      </c>
      <c r="AD724" s="2" t="str">
        <f>IF(COUNT($A724)=0,"",IF(AC724="3E","3E",IF(AC724="","I",LOOKUP(AC724/AE$2,{0,0.4,0.45,0.5,0.55,0.6,0.65,0.7,0.75,0.8,1},{"F","D","C","C+","B-","B","B+","A-","A","A+"}))))</f>
        <v/>
      </c>
      <c r="AE724" s="99" t="str">
        <f>IF(COUNT($A724)=0,"",IF(AC724="","--",IF(AC724="3E","3E",LOOKUP(AC724/AE$2,{0,0.4,0.45,0.5,0.55,0.6,0.65,0.7,0.75,0.8,1},{0,2,2.25,2.5,2.75,3,3.25,3.5,3.75,4}))))</f>
        <v/>
      </c>
      <c r="AF724" s="5" t="str">
        <f>IF(COUNT($A724)=0,"",IF($A724&lt;&gt;DR!$B726,"ERR",DR!BQ726))</f>
        <v/>
      </c>
      <c r="AG724" s="2" t="str">
        <f>IF(COUNT($A724)=0,"",IF(AF724="3E","3E",IF(AF724="","I",LOOKUP(AF724/AH$2,{0,0.4,0.45,0.5,0.55,0.6,0.65,0.7,0.75,0.8,1},{"F","D","C","C+","B-","B","B+","A-","A","A+"}))))</f>
        <v/>
      </c>
      <c r="AH724" s="99" t="str">
        <f>IF(COUNT($A724)=0,"",IF(AF724="","--",IF(AF724="3E","3E",LOOKUP(AF724/AH$2,{0,0.4,0.45,0.5,0.55,0.6,0.65,0.7,0.75,0.8,1},{0,2,2.25,2.5,2.75,3,3.25,3.5,3.75,4}))))</f>
        <v/>
      </c>
      <c r="AI724" s="5" t="str">
        <f>IF(COUNT($A724)=0,"",IF($A724&lt;&gt;DR!$B726,"ERR",DR!BY726))</f>
        <v/>
      </c>
      <c r="AJ724" s="2" t="str">
        <f>IF(COUNT($A724)=0,"",IF(AI724="3E","3E",IF(AI724="","I",LOOKUP(AI724/AK$2,{0,0.4,0.45,0.5,0.55,0.6,0.65,0.7,0.75,0.8,1},{"F","D","C","C+","B-","B","B+","A-","A","A+"}))))</f>
        <v/>
      </c>
      <c r="AK724" s="103" t="str">
        <f>IF(COUNT($A724)=0,"",IF(AI724="","--",IF(AI724="3E","3E",LOOKUP(AI724/AK$2,{0,0.4,0.45,0.5,0.55,0.6,0.65,0.7,0.75,0.8,1},{0,2,2.25,2.5,2.75,3,3.25,3.5,3.75,4}))))</f>
        <v/>
      </c>
      <c r="AL724" s="94" t="str">
        <f>IFERROR(IF(COUNT($A724)=0,"",IF(COUNT(W724)=0,"--",IF(COUNTIF(B724:AK724,"3E")&gt;0,"3E",SUM(IF(D724&gt;=2,D724*$D$3),IF(G724&gt;=2,G724*$G$3),IF(J724&gt;=2,J724*$J$3),IF(M724&gt;=2,M724*$M$3),IF(P724&gt;=2,P724*$P$3),IF(S724&gt;=2,S724*$S$3),IF(V724&gt;=2,V724*$V$3),IF(Y724&gt;=2,Y724*$Y$3),IF(AB724&gt;=2,AB724*$AB$3),IF(AE724&gt;=2,AE724*$AE$3),IF(AH724&gt;=2,AH724*$AH$3),IF(AK724&gt;=2,AK724*$AK$3))))),"")</f>
        <v/>
      </c>
      <c r="AM724" s="4" t="str">
        <f>IF(COUNT($A724)=0,"",IF(COUNT(W724)=0,"--",IF(COUNTIF(B724:Y724,"3E")&gt;0,"3E",TRUNC(SUM(IF(N(D724)&gt;=2,D$3*D724,0),IF(N(G724)&gt;=2,G$3*G724,0),IF(N(J724)&gt;=2,J$3*J724,0),IF(N(M724)&gt;=2,M$3*M724,0),IF(N(P724)&gt;=2,P$3*P724,0),IF(N(S724)&gt;=2,S$3*S724,0),IF(N(AB724)&gt;=2,AB$3*AB724,0),IF(N(AE724)&gt;=2,AE$3*AE724,0),IF(N(AH724)&gt;=2,AH$3*AH724,0),IF(N(V724)&gt;=2,V$3*V724,0),IF(N(Y724)&gt;=2,Y$3*Y724,0))/TCP,3))))</f>
        <v/>
      </c>
      <c r="AN724" s="2" t="str">
        <f>IFERROR(IF(COUNT($A724)=0,"",IF(COUNT(W724)=0,"--",IF(COUNTIF(B724:AK724,"3E")&gt;0,"3E",SUM(IF(D724&gt;=2,$D$3),IF(G724&gt;=2,$G$3),IF(J724&gt;=2,$J$3),IF(M724&gt;=2,$M$3),IF(P724&gt;=2,$P$3),IF(S724&gt;=2,$S$3),IF(V724&gt;=2,$V$3),IF(Y724&gt;=2,$Y$3),IF(AB724&gt;=2,$AB$3),IF(AE724&gt;=2,$AE$3),IF(AH724&gt;=2,$AH$3),IF(AK724&gt;=2,$AK$3))))),"")</f>
        <v/>
      </c>
      <c r="AO724" s="2" t="str">
        <f>IF(AM724="3E","3E",IF(COUNT($A724)=0,"",IF(COUNT(AK724)=0,"I",LOOKUP(AM724,{0,2,2.25,2.5,2.75,3,3.25,3.5,3.75,4},{"F","D","C","C+","B-","B","B+","A-","A","A+"}))))</f>
        <v/>
      </c>
      <c r="AP724" s="2" t="str">
        <f>IF(AM724="3E","3E",IF(OR(COUNT($A724)=0,COUNT(W724)=0),"",IF(AND(Y724&gt;=2,AM724&gt;=2,AN724&gt;=28),"PASS","FAIL")))</f>
        <v/>
      </c>
      <c r="AQ724" s="2" t="str">
        <f>IF(COUNT($A724)=0,"",IF(AP724="3E","3E",IF(AP724="PASS",CONCATENATE(IF(N(D724)&lt;2,"411F,",""),IF(N(G724)&lt;2,"412F,",""),IF(N(J724)&lt;2,"413F,",""),IF(N(M724)&lt;2,"421F,",""),IF(N(P724)&lt;2,"422F,",""),IF(N(S724)&lt;2,"423F,",""),IF(N(AB724)&lt;2,"431F,",""),IF(N(AE724)&lt;2,"432F,",""),IF(N(AH724)&lt;2,"433F,","")),"")))</f>
        <v/>
      </c>
      <c r="AR724" s="6" t="str">
        <f t="shared" si="12"/>
        <v/>
      </c>
    </row>
    <row r="725" spans="1:44" ht="18.95" customHeight="1" x14ac:dyDescent="0.25">
      <c r="A725" s="93" t="str">
        <f>IF(DR!$B727="","",DR!$B727)</f>
        <v/>
      </c>
      <c r="B725" s="5" t="str">
        <f>IF(COUNT($A725)=0,"",IF($A725&lt;&gt;DR!$B727,"ERR",DR!J727))</f>
        <v/>
      </c>
      <c r="C725" s="2" t="str">
        <f>IF(COUNT($A725)=0,"",IF(B725="3E","3E",IF(B725="","I",LOOKUP(B725/D$2,{0,0.4,0.45,0.5,0.55,0.6,0.65,0.7,0.75,0.8,1},{"F","D","C","C+","B-","B","B+","A-","A","A+"}))))</f>
        <v/>
      </c>
      <c r="D725" s="99" t="str">
        <f>IF(COUNT($A725)=0,"",IF(B725="","--",IF(B725="3E","3E",LOOKUP(B725/D$2,{0,0.4,0.45,0.5,0.55,0.6,0.65,0.7,0.75,0.8,1},{0,2,2.25,2.5,2.75,3,3.25,3.5,3.75,4}))))</f>
        <v/>
      </c>
      <c r="E725" s="5" t="str">
        <f>IF(COUNT($A725)=0,"",IF($A725&lt;&gt;DR!$B727,"ERR",DR!R727))</f>
        <v/>
      </c>
      <c r="F725" s="2" t="str">
        <f>IF(COUNT($A725)=0,"",IF(E725="3E","3E",IF(E725="","I",LOOKUP(E725/G$2,{0,0.4,0.45,0.5,0.55,0.6,0.65,0.7,0.75,0.8,1},{"F","D","C","C+","B-","B","B+","A-","A","A+"}))))</f>
        <v/>
      </c>
      <c r="G725" s="99" t="str">
        <f>IF(COUNT($A725)=0,"",IF(E725="","--",IF(E725="3E","3E",LOOKUP(E725/G$2,{0,0.4,0.45,0.5,0.55,0.6,0.65,0.7,0.75,0.8,1},{0,2,2.25,2.5,2.75,3,3.25,3.5,3.75,4}))))</f>
        <v/>
      </c>
      <c r="H725" s="5" t="str">
        <f>IF(COUNT($A725)=0,"",IF($A725&lt;&gt;DR!$B727,"ERR",DR!Z727))</f>
        <v/>
      </c>
      <c r="I725" s="2" t="str">
        <f>IF(COUNT($A725)=0,"",IF(H725="3E","3E",IF(H725="","I",LOOKUP(H725/J$2,{0,0.4,0.45,0.5,0.55,0.6,0.65,0.7,0.75,0.8,1},{"F","D","C","C+","B-","B","B+","A-","A","A+"}))))</f>
        <v/>
      </c>
      <c r="J725" s="99" t="str">
        <f>IF(COUNT($A725)=0,"",IF(H725="","--",IF(H725="3E","3E",LOOKUP(H725/J$2,{0,0.4,0.45,0.5,0.55,0.6,0.65,0.7,0.75,0.8,1},{0,2,2.25,2.5,2.75,3,3.25,3.5,3.75,4}))))</f>
        <v/>
      </c>
      <c r="K725" s="5" t="str">
        <f>IF(COUNT($A725)=0,"",IF($A725&lt;&gt;DR!$B727,"ERR",DR!AH727))</f>
        <v/>
      </c>
      <c r="L725" s="2" t="str">
        <f>IF(COUNT($A725)=0,"",IF(K725="3E","3E",IF(K725="","I",LOOKUP(K725/M$2,{0,0.4,0.45,0.5,0.55,0.6,0.65,0.7,0.75,0.8,1},{"F","D","C","C+","B-","B","B+","A-","A","A+"}))))</f>
        <v/>
      </c>
      <c r="M725" s="99" t="str">
        <f>IF(COUNT($A725)=0,"",IF(K725="","--",IF(K725="3E","3E",LOOKUP(K725/M$2,{0,0.4,0.45,0.5,0.55,0.6,0.65,0.7,0.75,0.8,1},{0,2,2.25,2.5,2.75,3,3.25,3.5,3.75,4}))))</f>
        <v/>
      </c>
      <c r="N725" s="5" t="str">
        <f>IF(COUNT($A725)=0,"",IF($A725&lt;&gt;DR!$B727,"ERR",DR!AP727))</f>
        <v/>
      </c>
      <c r="O725" s="2" t="str">
        <f>IF(COUNT($A725)=0,"",IF(N725="3E","3E",IF(N725="","I",LOOKUP(N725/P$2,{0,0.4,0.45,0.5,0.55,0.6,0.65,0.7,0.75,0.8,1},{"F","D","C","C+","B-","B","B+","A-","A","A+"}))))</f>
        <v/>
      </c>
      <c r="P725" s="99" t="str">
        <f>IF(COUNT($A725)=0,"",IF(N725="","--",IF(N725="3E","3E",LOOKUP(N725/P$2,{0,0.4,0.45,0.5,0.55,0.6,0.65,0.7,0.75,0.8,1},{0,2,2.25,2.5,2.75,3,3.25,3.5,3.75,4}))))</f>
        <v/>
      </c>
      <c r="Q725" s="5" t="str">
        <f>IF(COUNT($A725)=0,"",IF($A725&lt;&gt;DR!$B727,"ERR",DR!AX727))</f>
        <v/>
      </c>
      <c r="R725" s="2" t="str">
        <f>IF(COUNT($A725)=0,"",IF(Q725="3E","3E",IF(Q725="","I",LOOKUP(Q725/S$2,{0,0.4,0.45,0.5,0.55,0.6,0.65,0.7,0.75,0.8,1},{"F","D","C","C+","B-","B","B+","A-","A","A+"}))))</f>
        <v/>
      </c>
      <c r="S725" s="99" t="str">
        <f>IF(COUNT($A725)=0,"",IF(Q725="","--",IF(Q725="3E","3E",LOOKUP(Q725/S$2,{0,0.4,0.45,0.5,0.55,0.6,0.65,0.7,0.75,0.8,1},{0,2,2.25,2.5,2.75,3,3.25,3.5,3.75,4}))))</f>
        <v/>
      </c>
      <c r="T725" s="5" t="str">
        <f>IF(OR(COUNT($A725)=0,DR!BZ727=""),"",IF($A725&lt;&gt;DR!$B727,"ERR",DR!BZ727))</f>
        <v/>
      </c>
      <c r="U725" s="2" t="str">
        <f>IF(COUNT($A725)=0,"",IF(T725="3E","3E",IF(T725="","I",LOOKUP(T725/V$2,{0,0.4,0.45,0.5,0.55,0.6,0.65,0.7,0.75,0.8,1},{"F","D","C","C+","B-","B","B+","A-","A","A+"}))))</f>
        <v/>
      </c>
      <c r="V725" s="99" t="str">
        <f>IF(COUNT($A725)=0,"",IF(T725="","--",IF(T725="3E","3E",LOOKUP(T725/V$2,{0,0.4,0.45,0.5,0.55,0.6,0.65,0.7,0.75,0.8,1},{0,2,2.25,2.5,2.75,3,3.25,3.5,3.75,4}))))</f>
        <v/>
      </c>
      <c r="W725" s="5" t="str">
        <f>IF(COUNT($A725)=0,"",IF($A725&lt;&gt;DR!$B727,"ERR",IF(DR!$A727="IM",DR!CL727,DR!CK727)))</f>
        <v/>
      </c>
      <c r="X725" s="2" t="str">
        <f>IF(COUNT($A725)=0,"",IF(W725="3E","3E",IF(W725="","I",LOOKUP(W725/Y$2,{0,0.4,0.45,0.5,0.55,0.6,0.65,0.7,0.75,0.8,1},{"F","D","C","C+","B-","B","B+","A-","A","A+"}))))</f>
        <v/>
      </c>
      <c r="Y725" s="99" t="str">
        <f>IF(COUNT($A725)=0,"",IF(W725="","--",IF(W725="3E","3E",LOOKUP(W725/Y$2,{0,0.4,0.45,0.5,0.55,0.6,0.65,0.7,0.75,0.8,1},{0,2,2.25,2.5,2.75,3,3.25,3.5,3.75,4}))))</f>
        <v/>
      </c>
      <c r="Z725" s="5" t="str">
        <f>IF(COUNT($A725)=0,"",IF($A725&lt;&gt;DR!$B727,"ERR",DR!BF727))</f>
        <v/>
      </c>
      <c r="AA725" s="2" t="str">
        <f>IF(COUNT($A725)=0,"",IF(Z725="3E","3E",IF(Z725="","I",LOOKUP(Z725/AB$2,{0,0.4,0.45,0.5,0.55,0.6,0.65,0.7,0.75,0.8,1},{"F","D","C","C+","B-","B","B+","A-","A","A+"}))))</f>
        <v/>
      </c>
      <c r="AB725" s="99" t="str">
        <f>IF(COUNT($A725)=0,"",IF(Z725="","--",IF(Z725="3E","3E",LOOKUP(Z725/AB$2,{0,0.4,0.45,0.5,0.55,0.6,0.65,0.7,0.75,0.8,1},{0,2,2.25,2.5,2.75,3,3.25,3.5,3.75,4}))))</f>
        <v/>
      </c>
      <c r="AC725" s="5" t="str">
        <f>IF(COUNT($A725)=0,"",IF($A725&lt;&gt;DR!$B727,"ERR",DR!BG727))</f>
        <v/>
      </c>
      <c r="AD725" s="2" t="str">
        <f>IF(COUNT($A725)=0,"",IF(AC725="3E","3E",IF(AC725="","I",LOOKUP(AC725/AE$2,{0,0.4,0.45,0.5,0.55,0.6,0.65,0.7,0.75,0.8,1},{"F","D","C","C+","B-","B","B+","A-","A","A+"}))))</f>
        <v/>
      </c>
      <c r="AE725" s="99" t="str">
        <f>IF(COUNT($A725)=0,"",IF(AC725="","--",IF(AC725="3E","3E",LOOKUP(AC725/AE$2,{0,0.4,0.45,0.5,0.55,0.6,0.65,0.7,0.75,0.8,1},{0,2,2.25,2.5,2.75,3,3.25,3.5,3.75,4}))))</f>
        <v/>
      </c>
      <c r="AF725" s="5" t="str">
        <f>IF(COUNT($A725)=0,"",IF($A725&lt;&gt;DR!$B727,"ERR",DR!BQ727))</f>
        <v/>
      </c>
      <c r="AG725" s="2" t="str">
        <f>IF(COUNT($A725)=0,"",IF(AF725="3E","3E",IF(AF725="","I",LOOKUP(AF725/AH$2,{0,0.4,0.45,0.5,0.55,0.6,0.65,0.7,0.75,0.8,1},{"F","D","C","C+","B-","B","B+","A-","A","A+"}))))</f>
        <v/>
      </c>
      <c r="AH725" s="99" t="str">
        <f>IF(COUNT($A725)=0,"",IF(AF725="","--",IF(AF725="3E","3E",LOOKUP(AF725/AH$2,{0,0.4,0.45,0.5,0.55,0.6,0.65,0.7,0.75,0.8,1},{0,2,2.25,2.5,2.75,3,3.25,3.5,3.75,4}))))</f>
        <v/>
      </c>
      <c r="AI725" s="5" t="str">
        <f>IF(COUNT($A725)=0,"",IF($A725&lt;&gt;DR!$B727,"ERR",DR!BY727))</f>
        <v/>
      </c>
      <c r="AJ725" s="2" t="str">
        <f>IF(COUNT($A725)=0,"",IF(AI725="3E","3E",IF(AI725="","I",LOOKUP(AI725/AK$2,{0,0.4,0.45,0.5,0.55,0.6,0.65,0.7,0.75,0.8,1},{"F","D","C","C+","B-","B","B+","A-","A","A+"}))))</f>
        <v/>
      </c>
      <c r="AK725" s="103" t="str">
        <f>IF(COUNT($A725)=0,"",IF(AI725="","--",IF(AI725="3E","3E",LOOKUP(AI725/AK$2,{0,0.4,0.45,0.5,0.55,0.6,0.65,0.7,0.75,0.8,1},{0,2,2.25,2.5,2.75,3,3.25,3.5,3.75,4}))))</f>
        <v/>
      </c>
      <c r="AL725" s="94" t="str">
        <f>IFERROR(IF(COUNT($A725)=0,"",IF(COUNT(W725)=0,"--",IF(COUNTIF(B725:AK725,"3E")&gt;0,"3E",SUM(IF(D725&gt;=2,D725*$D$3),IF(G725&gt;=2,G725*$G$3),IF(J725&gt;=2,J725*$J$3),IF(M725&gt;=2,M725*$M$3),IF(P725&gt;=2,P725*$P$3),IF(S725&gt;=2,S725*$S$3),IF(V725&gt;=2,V725*$V$3),IF(Y725&gt;=2,Y725*$Y$3),IF(AB725&gt;=2,AB725*$AB$3),IF(AE725&gt;=2,AE725*$AE$3),IF(AH725&gt;=2,AH725*$AH$3),IF(AK725&gt;=2,AK725*$AK$3))))),"")</f>
        <v/>
      </c>
      <c r="AM725" s="4" t="str">
        <f>IF(COUNT($A725)=0,"",IF(COUNT(W725)=0,"--",IF(COUNTIF(B725:Y725,"3E")&gt;0,"3E",TRUNC(SUM(IF(N(D725)&gt;=2,D$3*D725,0),IF(N(G725)&gt;=2,G$3*G725,0),IF(N(J725)&gt;=2,J$3*J725,0),IF(N(M725)&gt;=2,M$3*M725,0),IF(N(P725)&gt;=2,P$3*P725,0),IF(N(S725)&gt;=2,S$3*S725,0),IF(N(AB725)&gt;=2,AB$3*AB725,0),IF(N(AE725)&gt;=2,AE$3*AE725,0),IF(N(AH725)&gt;=2,AH$3*AH725,0),IF(N(V725)&gt;=2,V$3*V725,0),IF(N(Y725)&gt;=2,Y$3*Y725,0))/TCP,3))))</f>
        <v/>
      </c>
      <c r="AN725" s="2" t="str">
        <f>IFERROR(IF(COUNT($A725)=0,"",IF(COUNT(W725)=0,"--",IF(COUNTIF(B725:AK725,"3E")&gt;0,"3E",SUM(IF(D725&gt;=2,$D$3),IF(G725&gt;=2,$G$3),IF(J725&gt;=2,$J$3),IF(M725&gt;=2,$M$3),IF(P725&gt;=2,$P$3),IF(S725&gt;=2,$S$3),IF(V725&gt;=2,$V$3),IF(Y725&gt;=2,$Y$3),IF(AB725&gt;=2,$AB$3),IF(AE725&gt;=2,$AE$3),IF(AH725&gt;=2,$AH$3),IF(AK725&gt;=2,$AK$3))))),"")</f>
        <v/>
      </c>
      <c r="AO725" s="2" t="str">
        <f>IF(AM725="3E","3E",IF(COUNT($A725)=0,"",IF(COUNT(AK725)=0,"I",LOOKUP(AM725,{0,2,2.25,2.5,2.75,3,3.25,3.5,3.75,4},{"F","D","C","C+","B-","B","B+","A-","A","A+"}))))</f>
        <v/>
      </c>
      <c r="AP725" s="2" t="str">
        <f>IF(AM725="3E","3E",IF(OR(COUNT($A725)=0,COUNT(W725)=0),"",IF(AND(Y725&gt;=2,AM725&gt;=2,AN725&gt;=28),"PASS","FAIL")))</f>
        <v/>
      </c>
      <c r="AQ725" s="2" t="str">
        <f>IF(COUNT($A725)=0,"",IF(AP725="3E","3E",IF(AP725="PASS",CONCATENATE(IF(N(D725)&lt;2,"411F,",""),IF(N(G725)&lt;2,"412F,",""),IF(N(J725)&lt;2,"413F,",""),IF(N(M725)&lt;2,"421F,",""),IF(N(P725)&lt;2,"422F,",""),IF(N(S725)&lt;2,"423F,",""),IF(N(AB725)&lt;2,"431F,",""),IF(N(AE725)&lt;2,"432F,",""),IF(N(AH725)&lt;2,"433F,","")),"")))</f>
        <v/>
      </c>
      <c r="AR725" s="6" t="str">
        <f t="shared" si="12"/>
        <v/>
      </c>
    </row>
    <row r="726" spans="1:44" ht="18.95" customHeight="1" x14ac:dyDescent="0.25">
      <c r="A726" s="93" t="str">
        <f>IF(DR!$B728="","",DR!$B728)</f>
        <v/>
      </c>
      <c r="B726" s="5" t="str">
        <f>IF(COUNT($A726)=0,"",IF($A726&lt;&gt;DR!$B728,"ERR",DR!J728))</f>
        <v/>
      </c>
      <c r="C726" s="2" t="str">
        <f>IF(COUNT($A726)=0,"",IF(B726="3E","3E",IF(B726="","I",LOOKUP(B726/D$2,{0,0.4,0.45,0.5,0.55,0.6,0.65,0.7,0.75,0.8,1},{"F","D","C","C+","B-","B","B+","A-","A","A+"}))))</f>
        <v/>
      </c>
      <c r="D726" s="99" t="str">
        <f>IF(COUNT($A726)=0,"",IF(B726="","--",IF(B726="3E","3E",LOOKUP(B726/D$2,{0,0.4,0.45,0.5,0.55,0.6,0.65,0.7,0.75,0.8,1},{0,2,2.25,2.5,2.75,3,3.25,3.5,3.75,4}))))</f>
        <v/>
      </c>
      <c r="E726" s="5" t="str">
        <f>IF(COUNT($A726)=0,"",IF($A726&lt;&gt;DR!$B728,"ERR",DR!R728))</f>
        <v/>
      </c>
      <c r="F726" s="2" t="str">
        <f>IF(COUNT($A726)=0,"",IF(E726="3E","3E",IF(E726="","I",LOOKUP(E726/G$2,{0,0.4,0.45,0.5,0.55,0.6,0.65,0.7,0.75,0.8,1},{"F","D","C","C+","B-","B","B+","A-","A","A+"}))))</f>
        <v/>
      </c>
      <c r="G726" s="99" t="str">
        <f>IF(COUNT($A726)=0,"",IF(E726="","--",IF(E726="3E","3E",LOOKUP(E726/G$2,{0,0.4,0.45,0.5,0.55,0.6,0.65,0.7,0.75,0.8,1},{0,2,2.25,2.5,2.75,3,3.25,3.5,3.75,4}))))</f>
        <v/>
      </c>
      <c r="H726" s="5" t="str">
        <f>IF(COUNT($A726)=0,"",IF($A726&lt;&gt;DR!$B728,"ERR",DR!Z728))</f>
        <v/>
      </c>
      <c r="I726" s="2" t="str">
        <f>IF(COUNT($A726)=0,"",IF(H726="3E","3E",IF(H726="","I",LOOKUP(H726/J$2,{0,0.4,0.45,0.5,0.55,0.6,0.65,0.7,0.75,0.8,1},{"F","D","C","C+","B-","B","B+","A-","A","A+"}))))</f>
        <v/>
      </c>
      <c r="J726" s="99" t="str">
        <f>IF(COUNT($A726)=0,"",IF(H726="","--",IF(H726="3E","3E",LOOKUP(H726/J$2,{0,0.4,0.45,0.5,0.55,0.6,0.65,0.7,0.75,0.8,1},{0,2,2.25,2.5,2.75,3,3.25,3.5,3.75,4}))))</f>
        <v/>
      </c>
      <c r="K726" s="5" t="str">
        <f>IF(COUNT($A726)=0,"",IF($A726&lt;&gt;DR!$B728,"ERR",DR!AH728))</f>
        <v/>
      </c>
      <c r="L726" s="2" t="str">
        <f>IF(COUNT($A726)=0,"",IF(K726="3E","3E",IF(K726="","I",LOOKUP(K726/M$2,{0,0.4,0.45,0.5,0.55,0.6,0.65,0.7,0.75,0.8,1},{"F","D","C","C+","B-","B","B+","A-","A","A+"}))))</f>
        <v/>
      </c>
      <c r="M726" s="99" t="str">
        <f>IF(COUNT($A726)=0,"",IF(K726="","--",IF(K726="3E","3E",LOOKUP(K726/M$2,{0,0.4,0.45,0.5,0.55,0.6,0.65,0.7,0.75,0.8,1},{0,2,2.25,2.5,2.75,3,3.25,3.5,3.75,4}))))</f>
        <v/>
      </c>
      <c r="N726" s="5" t="str">
        <f>IF(COUNT($A726)=0,"",IF($A726&lt;&gt;DR!$B728,"ERR",DR!AP728))</f>
        <v/>
      </c>
      <c r="O726" s="2" t="str">
        <f>IF(COUNT($A726)=0,"",IF(N726="3E","3E",IF(N726="","I",LOOKUP(N726/P$2,{0,0.4,0.45,0.5,0.55,0.6,0.65,0.7,0.75,0.8,1},{"F","D","C","C+","B-","B","B+","A-","A","A+"}))))</f>
        <v/>
      </c>
      <c r="P726" s="99" t="str">
        <f>IF(COUNT($A726)=0,"",IF(N726="","--",IF(N726="3E","3E",LOOKUP(N726/P$2,{0,0.4,0.45,0.5,0.55,0.6,0.65,0.7,0.75,0.8,1},{0,2,2.25,2.5,2.75,3,3.25,3.5,3.75,4}))))</f>
        <v/>
      </c>
      <c r="Q726" s="5" t="str">
        <f>IF(COUNT($A726)=0,"",IF($A726&lt;&gt;DR!$B728,"ERR",DR!AX728))</f>
        <v/>
      </c>
      <c r="R726" s="2" t="str">
        <f>IF(COUNT($A726)=0,"",IF(Q726="3E","3E",IF(Q726="","I",LOOKUP(Q726/S$2,{0,0.4,0.45,0.5,0.55,0.6,0.65,0.7,0.75,0.8,1},{"F","D","C","C+","B-","B","B+","A-","A","A+"}))))</f>
        <v/>
      </c>
      <c r="S726" s="99" t="str">
        <f>IF(COUNT($A726)=0,"",IF(Q726="","--",IF(Q726="3E","3E",LOOKUP(Q726/S$2,{0,0.4,0.45,0.5,0.55,0.6,0.65,0.7,0.75,0.8,1},{0,2,2.25,2.5,2.75,3,3.25,3.5,3.75,4}))))</f>
        <v/>
      </c>
      <c r="T726" s="5" t="str">
        <f>IF(OR(COUNT($A726)=0,DR!BZ728=""),"",IF($A726&lt;&gt;DR!$B728,"ERR",DR!BZ728))</f>
        <v/>
      </c>
      <c r="U726" s="2" t="str">
        <f>IF(COUNT($A726)=0,"",IF(T726="3E","3E",IF(T726="","I",LOOKUP(T726/V$2,{0,0.4,0.45,0.5,0.55,0.6,0.65,0.7,0.75,0.8,1},{"F","D","C","C+","B-","B","B+","A-","A","A+"}))))</f>
        <v/>
      </c>
      <c r="V726" s="99" t="str">
        <f>IF(COUNT($A726)=0,"",IF(T726="","--",IF(T726="3E","3E",LOOKUP(T726/V$2,{0,0.4,0.45,0.5,0.55,0.6,0.65,0.7,0.75,0.8,1},{0,2,2.25,2.5,2.75,3,3.25,3.5,3.75,4}))))</f>
        <v/>
      </c>
      <c r="W726" s="5" t="str">
        <f>IF(COUNT($A726)=0,"",IF($A726&lt;&gt;DR!$B728,"ERR",IF(DR!$A728="IM",DR!CL728,DR!CK728)))</f>
        <v/>
      </c>
      <c r="X726" s="2" t="str">
        <f>IF(COUNT($A726)=0,"",IF(W726="3E","3E",IF(W726="","I",LOOKUP(W726/Y$2,{0,0.4,0.45,0.5,0.55,0.6,0.65,0.7,0.75,0.8,1},{"F","D","C","C+","B-","B","B+","A-","A","A+"}))))</f>
        <v/>
      </c>
      <c r="Y726" s="99" t="str">
        <f>IF(COUNT($A726)=0,"",IF(W726="","--",IF(W726="3E","3E",LOOKUP(W726/Y$2,{0,0.4,0.45,0.5,0.55,0.6,0.65,0.7,0.75,0.8,1},{0,2,2.25,2.5,2.75,3,3.25,3.5,3.75,4}))))</f>
        <v/>
      </c>
      <c r="Z726" s="5" t="str">
        <f>IF(COUNT($A726)=0,"",IF($A726&lt;&gt;DR!$B728,"ERR",DR!BF728))</f>
        <v/>
      </c>
      <c r="AA726" s="2" t="str">
        <f>IF(COUNT($A726)=0,"",IF(Z726="3E","3E",IF(Z726="","I",LOOKUP(Z726/AB$2,{0,0.4,0.45,0.5,0.55,0.6,0.65,0.7,0.75,0.8,1},{"F","D","C","C+","B-","B","B+","A-","A","A+"}))))</f>
        <v/>
      </c>
      <c r="AB726" s="99" t="str">
        <f>IF(COUNT($A726)=0,"",IF(Z726="","--",IF(Z726="3E","3E",LOOKUP(Z726/AB$2,{0,0.4,0.45,0.5,0.55,0.6,0.65,0.7,0.75,0.8,1},{0,2,2.25,2.5,2.75,3,3.25,3.5,3.75,4}))))</f>
        <v/>
      </c>
      <c r="AC726" s="5" t="str">
        <f>IF(COUNT($A726)=0,"",IF($A726&lt;&gt;DR!$B728,"ERR",DR!BG728))</f>
        <v/>
      </c>
      <c r="AD726" s="2" t="str">
        <f>IF(COUNT($A726)=0,"",IF(AC726="3E","3E",IF(AC726="","I",LOOKUP(AC726/AE$2,{0,0.4,0.45,0.5,0.55,0.6,0.65,0.7,0.75,0.8,1},{"F","D","C","C+","B-","B","B+","A-","A","A+"}))))</f>
        <v/>
      </c>
      <c r="AE726" s="99" t="str">
        <f>IF(COUNT($A726)=0,"",IF(AC726="","--",IF(AC726="3E","3E",LOOKUP(AC726/AE$2,{0,0.4,0.45,0.5,0.55,0.6,0.65,0.7,0.75,0.8,1},{0,2,2.25,2.5,2.75,3,3.25,3.5,3.75,4}))))</f>
        <v/>
      </c>
      <c r="AF726" s="5" t="str">
        <f>IF(COUNT($A726)=0,"",IF($A726&lt;&gt;DR!$B728,"ERR",DR!BQ728))</f>
        <v/>
      </c>
      <c r="AG726" s="2" t="str">
        <f>IF(COUNT($A726)=0,"",IF(AF726="3E","3E",IF(AF726="","I",LOOKUP(AF726/AH$2,{0,0.4,0.45,0.5,0.55,0.6,0.65,0.7,0.75,0.8,1},{"F","D","C","C+","B-","B","B+","A-","A","A+"}))))</f>
        <v/>
      </c>
      <c r="AH726" s="99" t="str">
        <f>IF(COUNT($A726)=0,"",IF(AF726="","--",IF(AF726="3E","3E",LOOKUP(AF726/AH$2,{0,0.4,0.45,0.5,0.55,0.6,0.65,0.7,0.75,0.8,1},{0,2,2.25,2.5,2.75,3,3.25,3.5,3.75,4}))))</f>
        <v/>
      </c>
      <c r="AI726" s="5" t="str">
        <f>IF(COUNT($A726)=0,"",IF($A726&lt;&gt;DR!$B728,"ERR",DR!BY728))</f>
        <v/>
      </c>
      <c r="AJ726" s="2" t="str">
        <f>IF(COUNT($A726)=0,"",IF(AI726="3E","3E",IF(AI726="","I",LOOKUP(AI726/AK$2,{0,0.4,0.45,0.5,0.55,0.6,0.65,0.7,0.75,0.8,1},{"F","D","C","C+","B-","B","B+","A-","A","A+"}))))</f>
        <v/>
      </c>
      <c r="AK726" s="103" t="str">
        <f>IF(COUNT($A726)=0,"",IF(AI726="","--",IF(AI726="3E","3E",LOOKUP(AI726/AK$2,{0,0.4,0.45,0.5,0.55,0.6,0.65,0.7,0.75,0.8,1},{0,2,2.25,2.5,2.75,3,3.25,3.5,3.75,4}))))</f>
        <v/>
      </c>
      <c r="AL726" s="94" t="str">
        <f>IFERROR(IF(COUNT($A726)=0,"",IF(COUNT(W726)=0,"--",IF(COUNTIF(B726:AK726,"3E")&gt;0,"3E",SUM(IF(D726&gt;=2,D726*$D$3),IF(G726&gt;=2,G726*$G$3),IF(J726&gt;=2,J726*$J$3),IF(M726&gt;=2,M726*$M$3),IF(P726&gt;=2,P726*$P$3),IF(S726&gt;=2,S726*$S$3),IF(V726&gt;=2,V726*$V$3),IF(Y726&gt;=2,Y726*$Y$3),IF(AB726&gt;=2,AB726*$AB$3),IF(AE726&gt;=2,AE726*$AE$3),IF(AH726&gt;=2,AH726*$AH$3),IF(AK726&gt;=2,AK726*$AK$3))))),"")</f>
        <v/>
      </c>
      <c r="AM726" s="4" t="str">
        <f>IF(COUNT($A726)=0,"",IF(COUNT(W726)=0,"--",IF(COUNTIF(B726:Y726,"3E")&gt;0,"3E",TRUNC(SUM(IF(N(D726)&gt;=2,D$3*D726,0),IF(N(G726)&gt;=2,G$3*G726,0),IF(N(J726)&gt;=2,J$3*J726,0),IF(N(M726)&gt;=2,M$3*M726,0),IF(N(P726)&gt;=2,P$3*P726,0),IF(N(S726)&gt;=2,S$3*S726,0),IF(N(AB726)&gt;=2,AB$3*AB726,0),IF(N(AE726)&gt;=2,AE$3*AE726,0),IF(N(AH726)&gt;=2,AH$3*AH726,0),IF(N(V726)&gt;=2,V$3*V726,0),IF(N(Y726)&gt;=2,Y$3*Y726,0))/TCP,3))))</f>
        <v/>
      </c>
      <c r="AN726" s="2" t="str">
        <f>IFERROR(IF(COUNT($A726)=0,"",IF(COUNT(W726)=0,"--",IF(COUNTIF(B726:AK726,"3E")&gt;0,"3E",SUM(IF(D726&gt;=2,$D$3),IF(G726&gt;=2,$G$3),IF(J726&gt;=2,$J$3),IF(M726&gt;=2,$M$3),IF(P726&gt;=2,$P$3),IF(S726&gt;=2,$S$3),IF(V726&gt;=2,$V$3),IF(Y726&gt;=2,$Y$3),IF(AB726&gt;=2,$AB$3),IF(AE726&gt;=2,$AE$3),IF(AH726&gt;=2,$AH$3),IF(AK726&gt;=2,$AK$3))))),"")</f>
        <v/>
      </c>
      <c r="AO726" s="2" t="str">
        <f>IF(AM726="3E","3E",IF(COUNT($A726)=0,"",IF(COUNT(AK726)=0,"I",LOOKUP(AM726,{0,2,2.25,2.5,2.75,3,3.25,3.5,3.75,4},{"F","D","C","C+","B-","B","B+","A-","A","A+"}))))</f>
        <v/>
      </c>
      <c r="AP726" s="2" t="str">
        <f>IF(AM726="3E","3E",IF(OR(COUNT($A726)=0,COUNT(W726)=0),"",IF(AND(Y726&gt;=2,AM726&gt;=2,AN726&gt;=28),"PASS","FAIL")))</f>
        <v/>
      </c>
      <c r="AQ726" s="2" t="str">
        <f>IF(COUNT($A726)=0,"",IF(AP726="3E","3E",IF(AP726="PASS",CONCATENATE(IF(N(D726)&lt;2,"411F,",""),IF(N(G726)&lt;2,"412F,",""),IF(N(J726)&lt;2,"413F,",""),IF(N(M726)&lt;2,"421F,",""),IF(N(P726)&lt;2,"422F,",""),IF(N(S726)&lt;2,"423F,",""),IF(N(AB726)&lt;2,"431F,",""),IF(N(AE726)&lt;2,"432F,",""),IF(N(AH726)&lt;2,"433F,","")),"")))</f>
        <v/>
      </c>
      <c r="AR726" s="6" t="str">
        <f t="shared" si="12"/>
        <v/>
      </c>
    </row>
    <row r="727" spans="1:44" ht="18.95" customHeight="1" x14ac:dyDescent="0.25">
      <c r="A727" s="93" t="str">
        <f>IF(DR!$B729="","",DR!$B729)</f>
        <v/>
      </c>
      <c r="B727" s="5" t="str">
        <f>IF(COUNT($A727)=0,"",IF($A727&lt;&gt;DR!$B729,"ERR",DR!J729))</f>
        <v/>
      </c>
      <c r="C727" s="2" t="str">
        <f>IF(COUNT($A727)=0,"",IF(B727="3E","3E",IF(B727="","I",LOOKUP(B727/D$2,{0,0.4,0.45,0.5,0.55,0.6,0.65,0.7,0.75,0.8,1},{"F","D","C","C+","B-","B","B+","A-","A","A+"}))))</f>
        <v/>
      </c>
      <c r="D727" s="99" t="str">
        <f>IF(COUNT($A727)=0,"",IF(B727="","--",IF(B727="3E","3E",LOOKUP(B727/D$2,{0,0.4,0.45,0.5,0.55,0.6,0.65,0.7,0.75,0.8,1},{0,2,2.25,2.5,2.75,3,3.25,3.5,3.75,4}))))</f>
        <v/>
      </c>
      <c r="E727" s="5" t="str">
        <f>IF(COUNT($A727)=0,"",IF($A727&lt;&gt;DR!$B729,"ERR",DR!R729))</f>
        <v/>
      </c>
      <c r="F727" s="2" t="str">
        <f>IF(COUNT($A727)=0,"",IF(E727="3E","3E",IF(E727="","I",LOOKUP(E727/G$2,{0,0.4,0.45,0.5,0.55,0.6,0.65,0.7,0.75,0.8,1},{"F","D","C","C+","B-","B","B+","A-","A","A+"}))))</f>
        <v/>
      </c>
      <c r="G727" s="99" t="str">
        <f>IF(COUNT($A727)=0,"",IF(E727="","--",IF(E727="3E","3E",LOOKUP(E727/G$2,{0,0.4,0.45,0.5,0.55,0.6,0.65,0.7,0.75,0.8,1},{0,2,2.25,2.5,2.75,3,3.25,3.5,3.75,4}))))</f>
        <v/>
      </c>
      <c r="H727" s="5" t="str">
        <f>IF(COUNT($A727)=0,"",IF($A727&lt;&gt;DR!$B729,"ERR",DR!Z729))</f>
        <v/>
      </c>
      <c r="I727" s="2" t="str">
        <f>IF(COUNT($A727)=0,"",IF(H727="3E","3E",IF(H727="","I",LOOKUP(H727/J$2,{0,0.4,0.45,0.5,0.55,0.6,0.65,0.7,0.75,0.8,1},{"F","D","C","C+","B-","B","B+","A-","A","A+"}))))</f>
        <v/>
      </c>
      <c r="J727" s="99" t="str">
        <f>IF(COUNT($A727)=0,"",IF(H727="","--",IF(H727="3E","3E",LOOKUP(H727/J$2,{0,0.4,0.45,0.5,0.55,0.6,0.65,0.7,0.75,0.8,1},{0,2,2.25,2.5,2.75,3,3.25,3.5,3.75,4}))))</f>
        <v/>
      </c>
      <c r="K727" s="5" t="str">
        <f>IF(COUNT($A727)=0,"",IF($A727&lt;&gt;DR!$B729,"ERR",DR!AH729))</f>
        <v/>
      </c>
      <c r="L727" s="2" t="str">
        <f>IF(COUNT($A727)=0,"",IF(K727="3E","3E",IF(K727="","I",LOOKUP(K727/M$2,{0,0.4,0.45,0.5,0.55,0.6,0.65,0.7,0.75,0.8,1},{"F","D","C","C+","B-","B","B+","A-","A","A+"}))))</f>
        <v/>
      </c>
      <c r="M727" s="99" t="str">
        <f>IF(COUNT($A727)=0,"",IF(K727="","--",IF(K727="3E","3E",LOOKUP(K727/M$2,{0,0.4,0.45,0.5,0.55,0.6,0.65,0.7,0.75,0.8,1},{0,2,2.25,2.5,2.75,3,3.25,3.5,3.75,4}))))</f>
        <v/>
      </c>
      <c r="N727" s="5" t="str">
        <f>IF(COUNT($A727)=0,"",IF($A727&lt;&gt;DR!$B729,"ERR",DR!AP729))</f>
        <v/>
      </c>
      <c r="O727" s="2" t="str">
        <f>IF(COUNT($A727)=0,"",IF(N727="3E","3E",IF(N727="","I",LOOKUP(N727/P$2,{0,0.4,0.45,0.5,0.55,0.6,0.65,0.7,0.75,0.8,1},{"F","D","C","C+","B-","B","B+","A-","A","A+"}))))</f>
        <v/>
      </c>
      <c r="P727" s="99" t="str">
        <f>IF(COUNT($A727)=0,"",IF(N727="","--",IF(N727="3E","3E",LOOKUP(N727/P$2,{0,0.4,0.45,0.5,0.55,0.6,0.65,0.7,0.75,0.8,1},{0,2,2.25,2.5,2.75,3,3.25,3.5,3.75,4}))))</f>
        <v/>
      </c>
      <c r="Q727" s="5" t="str">
        <f>IF(COUNT($A727)=0,"",IF($A727&lt;&gt;DR!$B729,"ERR",DR!AX729))</f>
        <v/>
      </c>
      <c r="R727" s="2" t="str">
        <f>IF(COUNT($A727)=0,"",IF(Q727="3E","3E",IF(Q727="","I",LOOKUP(Q727/S$2,{0,0.4,0.45,0.5,0.55,0.6,0.65,0.7,0.75,0.8,1},{"F","D","C","C+","B-","B","B+","A-","A","A+"}))))</f>
        <v/>
      </c>
      <c r="S727" s="99" t="str">
        <f>IF(COUNT($A727)=0,"",IF(Q727="","--",IF(Q727="3E","3E",LOOKUP(Q727/S$2,{0,0.4,0.45,0.5,0.55,0.6,0.65,0.7,0.75,0.8,1},{0,2,2.25,2.5,2.75,3,3.25,3.5,3.75,4}))))</f>
        <v/>
      </c>
      <c r="T727" s="5" t="str">
        <f>IF(OR(COUNT($A727)=0,DR!BZ729=""),"",IF($A727&lt;&gt;DR!$B729,"ERR",DR!BZ729))</f>
        <v/>
      </c>
      <c r="U727" s="2" t="str">
        <f>IF(COUNT($A727)=0,"",IF(T727="3E","3E",IF(T727="","I",LOOKUP(T727/V$2,{0,0.4,0.45,0.5,0.55,0.6,0.65,0.7,0.75,0.8,1},{"F","D","C","C+","B-","B","B+","A-","A","A+"}))))</f>
        <v/>
      </c>
      <c r="V727" s="99" t="str">
        <f>IF(COUNT($A727)=0,"",IF(T727="","--",IF(T727="3E","3E",LOOKUP(T727/V$2,{0,0.4,0.45,0.5,0.55,0.6,0.65,0.7,0.75,0.8,1},{0,2,2.25,2.5,2.75,3,3.25,3.5,3.75,4}))))</f>
        <v/>
      </c>
      <c r="W727" s="5" t="str">
        <f>IF(COUNT($A727)=0,"",IF($A727&lt;&gt;DR!$B729,"ERR",IF(DR!$A729="IM",DR!CL729,DR!CK729)))</f>
        <v/>
      </c>
      <c r="X727" s="2" t="str">
        <f>IF(COUNT($A727)=0,"",IF(W727="3E","3E",IF(W727="","I",LOOKUP(W727/Y$2,{0,0.4,0.45,0.5,0.55,0.6,0.65,0.7,0.75,0.8,1},{"F","D","C","C+","B-","B","B+","A-","A","A+"}))))</f>
        <v/>
      </c>
      <c r="Y727" s="99" t="str">
        <f>IF(COUNT($A727)=0,"",IF(W727="","--",IF(W727="3E","3E",LOOKUP(W727/Y$2,{0,0.4,0.45,0.5,0.55,0.6,0.65,0.7,0.75,0.8,1},{0,2,2.25,2.5,2.75,3,3.25,3.5,3.75,4}))))</f>
        <v/>
      </c>
      <c r="Z727" s="5" t="str">
        <f>IF(COUNT($A727)=0,"",IF($A727&lt;&gt;DR!$B729,"ERR",DR!BF729))</f>
        <v/>
      </c>
      <c r="AA727" s="2" t="str">
        <f>IF(COUNT($A727)=0,"",IF(Z727="3E","3E",IF(Z727="","I",LOOKUP(Z727/AB$2,{0,0.4,0.45,0.5,0.55,0.6,0.65,0.7,0.75,0.8,1},{"F","D","C","C+","B-","B","B+","A-","A","A+"}))))</f>
        <v/>
      </c>
      <c r="AB727" s="99" t="str">
        <f>IF(COUNT($A727)=0,"",IF(Z727="","--",IF(Z727="3E","3E",LOOKUP(Z727/AB$2,{0,0.4,0.45,0.5,0.55,0.6,0.65,0.7,0.75,0.8,1},{0,2,2.25,2.5,2.75,3,3.25,3.5,3.75,4}))))</f>
        <v/>
      </c>
      <c r="AC727" s="5" t="str">
        <f>IF(COUNT($A727)=0,"",IF($A727&lt;&gt;DR!$B729,"ERR",DR!BG729))</f>
        <v/>
      </c>
      <c r="AD727" s="2" t="str">
        <f>IF(COUNT($A727)=0,"",IF(AC727="3E","3E",IF(AC727="","I",LOOKUP(AC727/AE$2,{0,0.4,0.45,0.5,0.55,0.6,0.65,0.7,0.75,0.8,1},{"F","D","C","C+","B-","B","B+","A-","A","A+"}))))</f>
        <v/>
      </c>
      <c r="AE727" s="99" t="str">
        <f>IF(COUNT($A727)=0,"",IF(AC727="","--",IF(AC727="3E","3E",LOOKUP(AC727/AE$2,{0,0.4,0.45,0.5,0.55,0.6,0.65,0.7,0.75,0.8,1},{0,2,2.25,2.5,2.75,3,3.25,3.5,3.75,4}))))</f>
        <v/>
      </c>
      <c r="AF727" s="5" t="str">
        <f>IF(COUNT($A727)=0,"",IF($A727&lt;&gt;DR!$B729,"ERR",DR!BQ729))</f>
        <v/>
      </c>
      <c r="AG727" s="2" t="str">
        <f>IF(COUNT($A727)=0,"",IF(AF727="3E","3E",IF(AF727="","I",LOOKUP(AF727/AH$2,{0,0.4,0.45,0.5,0.55,0.6,0.65,0.7,0.75,0.8,1},{"F","D","C","C+","B-","B","B+","A-","A","A+"}))))</f>
        <v/>
      </c>
      <c r="AH727" s="99" t="str">
        <f>IF(COUNT($A727)=0,"",IF(AF727="","--",IF(AF727="3E","3E",LOOKUP(AF727/AH$2,{0,0.4,0.45,0.5,0.55,0.6,0.65,0.7,0.75,0.8,1},{0,2,2.25,2.5,2.75,3,3.25,3.5,3.75,4}))))</f>
        <v/>
      </c>
      <c r="AI727" s="5" t="str">
        <f>IF(COUNT($A727)=0,"",IF($A727&lt;&gt;DR!$B729,"ERR",DR!BY729))</f>
        <v/>
      </c>
      <c r="AJ727" s="2" t="str">
        <f>IF(COUNT($A727)=0,"",IF(AI727="3E","3E",IF(AI727="","I",LOOKUP(AI727/AK$2,{0,0.4,0.45,0.5,0.55,0.6,0.65,0.7,0.75,0.8,1},{"F","D","C","C+","B-","B","B+","A-","A","A+"}))))</f>
        <v/>
      </c>
      <c r="AK727" s="103" t="str">
        <f>IF(COUNT($A727)=0,"",IF(AI727="","--",IF(AI727="3E","3E",LOOKUP(AI727/AK$2,{0,0.4,0.45,0.5,0.55,0.6,0.65,0.7,0.75,0.8,1},{0,2,2.25,2.5,2.75,3,3.25,3.5,3.75,4}))))</f>
        <v/>
      </c>
      <c r="AL727" s="94" t="str">
        <f>IFERROR(IF(COUNT($A727)=0,"",IF(COUNT(W727)=0,"--",IF(COUNTIF(B727:AK727,"3E")&gt;0,"3E",SUM(IF(D727&gt;=2,D727*$D$3),IF(G727&gt;=2,G727*$G$3),IF(J727&gt;=2,J727*$J$3),IF(M727&gt;=2,M727*$M$3),IF(P727&gt;=2,P727*$P$3),IF(S727&gt;=2,S727*$S$3),IF(V727&gt;=2,V727*$V$3),IF(Y727&gt;=2,Y727*$Y$3),IF(AB727&gt;=2,AB727*$AB$3),IF(AE727&gt;=2,AE727*$AE$3),IF(AH727&gt;=2,AH727*$AH$3),IF(AK727&gt;=2,AK727*$AK$3))))),"")</f>
        <v/>
      </c>
      <c r="AM727" s="4" t="str">
        <f>IF(COUNT($A727)=0,"",IF(COUNT(W727)=0,"--",IF(COUNTIF(B727:Y727,"3E")&gt;0,"3E",TRUNC(SUM(IF(N(D727)&gt;=2,D$3*D727,0),IF(N(G727)&gt;=2,G$3*G727,0),IF(N(J727)&gt;=2,J$3*J727,0),IF(N(M727)&gt;=2,M$3*M727,0),IF(N(P727)&gt;=2,P$3*P727,0),IF(N(S727)&gt;=2,S$3*S727,0),IF(N(AB727)&gt;=2,AB$3*AB727,0),IF(N(AE727)&gt;=2,AE$3*AE727,0),IF(N(AH727)&gt;=2,AH$3*AH727,0),IF(N(V727)&gt;=2,V$3*V727,0),IF(N(Y727)&gt;=2,Y$3*Y727,0))/TCP,3))))</f>
        <v/>
      </c>
      <c r="AN727" s="2" t="str">
        <f>IFERROR(IF(COUNT($A727)=0,"",IF(COUNT(W727)=0,"--",IF(COUNTIF(B727:AK727,"3E")&gt;0,"3E",SUM(IF(D727&gt;=2,$D$3),IF(G727&gt;=2,$G$3),IF(J727&gt;=2,$J$3),IF(M727&gt;=2,$M$3),IF(P727&gt;=2,$P$3),IF(S727&gt;=2,$S$3),IF(V727&gt;=2,$V$3),IF(Y727&gt;=2,$Y$3),IF(AB727&gt;=2,$AB$3),IF(AE727&gt;=2,$AE$3),IF(AH727&gt;=2,$AH$3),IF(AK727&gt;=2,$AK$3))))),"")</f>
        <v/>
      </c>
      <c r="AO727" s="2" t="str">
        <f>IF(AM727="3E","3E",IF(COUNT($A727)=0,"",IF(COUNT(AK727)=0,"I",LOOKUP(AM727,{0,2,2.25,2.5,2.75,3,3.25,3.5,3.75,4},{"F","D","C","C+","B-","B","B+","A-","A","A+"}))))</f>
        <v/>
      </c>
      <c r="AP727" s="2" t="str">
        <f>IF(AM727="3E","3E",IF(OR(COUNT($A727)=0,COUNT(W727)=0),"",IF(AND(Y727&gt;=2,AM727&gt;=2,AN727&gt;=28),"PASS","FAIL")))</f>
        <v/>
      </c>
      <c r="AQ727" s="2" t="str">
        <f>IF(COUNT($A727)=0,"",IF(AP727="3E","3E",IF(AP727="PASS",CONCATENATE(IF(N(D727)&lt;2,"411F,",""),IF(N(G727)&lt;2,"412F,",""),IF(N(J727)&lt;2,"413F,",""),IF(N(M727)&lt;2,"421F,",""),IF(N(P727)&lt;2,"422F,",""),IF(N(S727)&lt;2,"423F,",""),IF(N(AB727)&lt;2,"431F,",""),IF(N(AE727)&lt;2,"432F,",""),IF(N(AH727)&lt;2,"433F,","")),"")))</f>
        <v/>
      </c>
      <c r="AR727" s="6" t="str">
        <f t="shared" si="12"/>
        <v/>
      </c>
    </row>
    <row r="728" spans="1:44" ht="18.95" customHeight="1" x14ac:dyDescent="0.25">
      <c r="A728" s="93" t="str">
        <f>IF(DR!$B730="","",DR!$B730)</f>
        <v/>
      </c>
      <c r="B728" s="5" t="str">
        <f>IF(COUNT($A728)=0,"",IF($A728&lt;&gt;DR!$B730,"ERR",DR!J730))</f>
        <v/>
      </c>
      <c r="C728" s="2" t="str">
        <f>IF(COUNT($A728)=0,"",IF(B728="3E","3E",IF(B728="","I",LOOKUP(B728/D$2,{0,0.4,0.45,0.5,0.55,0.6,0.65,0.7,0.75,0.8,1},{"F","D","C","C+","B-","B","B+","A-","A","A+"}))))</f>
        <v/>
      </c>
      <c r="D728" s="99" t="str">
        <f>IF(COUNT($A728)=0,"",IF(B728="","--",IF(B728="3E","3E",LOOKUP(B728/D$2,{0,0.4,0.45,0.5,0.55,0.6,0.65,0.7,0.75,0.8,1},{0,2,2.25,2.5,2.75,3,3.25,3.5,3.75,4}))))</f>
        <v/>
      </c>
      <c r="E728" s="5" t="str">
        <f>IF(COUNT($A728)=0,"",IF($A728&lt;&gt;DR!$B730,"ERR",DR!R730))</f>
        <v/>
      </c>
      <c r="F728" s="2" t="str">
        <f>IF(COUNT($A728)=0,"",IF(E728="3E","3E",IF(E728="","I",LOOKUP(E728/G$2,{0,0.4,0.45,0.5,0.55,0.6,0.65,0.7,0.75,0.8,1},{"F","D","C","C+","B-","B","B+","A-","A","A+"}))))</f>
        <v/>
      </c>
      <c r="G728" s="99" t="str">
        <f>IF(COUNT($A728)=0,"",IF(E728="","--",IF(E728="3E","3E",LOOKUP(E728/G$2,{0,0.4,0.45,0.5,0.55,0.6,0.65,0.7,0.75,0.8,1},{0,2,2.25,2.5,2.75,3,3.25,3.5,3.75,4}))))</f>
        <v/>
      </c>
      <c r="H728" s="5" t="str">
        <f>IF(COUNT($A728)=0,"",IF($A728&lt;&gt;DR!$B730,"ERR",DR!Z730))</f>
        <v/>
      </c>
      <c r="I728" s="2" t="str">
        <f>IF(COUNT($A728)=0,"",IF(H728="3E","3E",IF(H728="","I",LOOKUP(H728/J$2,{0,0.4,0.45,0.5,0.55,0.6,0.65,0.7,0.75,0.8,1},{"F","D","C","C+","B-","B","B+","A-","A","A+"}))))</f>
        <v/>
      </c>
      <c r="J728" s="99" t="str">
        <f>IF(COUNT($A728)=0,"",IF(H728="","--",IF(H728="3E","3E",LOOKUP(H728/J$2,{0,0.4,0.45,0.5,0.55,0.6,0.65,0.7,0.75,0.8,1},{0,2,2.25,2.5,2.75,3,3.25,3.5,3.75,4}))))</f>
        <v/>
      </c>
      <c r="K728" s="5" t="str">
        <f>IF(COUNT($A728)=0,"",IF($A728&lt;&gt;DR!$B730,"ERR",DR!AH730))</f>
        <v/>
      </c>
      <c r="L728" s="2" t="str">
        <f>IF(COUNT($A728)=0,"",IF(K728="3E","3E",IF(K728="","I",LOOKUP(K728/M$2,{0,0.4,0.45,0.5,0.55,0.6,0.65,0.7,0.75,0.8,1},{"F","D","C","C+","B-","B","B+","A-","A","A+"}))))</f>
        <v/>
      </c>
      <c r="M728" s="99" t="str">
        <f>IF(COUNT($A728)=0,"",IF(K728="","--",IF(K728="3E","3E",LOOKUP(K728/M$2,{0,0.4,0.45,0.5,0.55,0.6,0.65,0.7,0.75,0.8,1},{0,2,2.25,2.5,2.75,3,3.25,3.5,3.75,4}))))</f>
        <v/>
      </c>
      <c r="N728" s="5" t="str">
        <f>IF(COUNT($A728)=0,"",IF($A728&lt;&gt;DR!$B730,"ERR",DR!AP730))</f>
        <v/>
      </c>
      <c r="O728" s="2" t="str">
        <f>IF(COUNT($A728)=0,"",IF(N728="3E","3E",IF(N728="","I",LOOKUP(N728/P$2,{0,0.4,0.45,0.5,0.55,0.6,0.65,0.7,0.75,0.8,1},{"F","D","C","C+","B-","B","B+","A-","A","A+"}))))</f>
        <v/>
      </c>
      <c r="P728" s="99" t="str">
        <f>IF(COUNT($A728)=0,"",IF(N728="","--",IF(N728="3E","3E",LOOKUP(N728/P$2,{0,0.4,0.45,0.5,0.55,0.6,0.65,0.7,0.75,0.8,1},{0,2,2.25,2.5,2.75,3,3.25,3.5,3.75,4}))))</f>
        <v/>
      </c>
      <c r="Q728" s="5" t="str">
        <f>IF(COUNT($A728)=0,"",IF($A728&lt;&gt;DR!$B730,"ERR",DR!AX730))</f>
        <v/>
      </c>
      <c r="R728" s="2" t="str">
        <f>IF(COUNT($A728)=0,"",IF(Q728="3E","3E",IF(Q728="","I",LOOKUP(Q728/S$2,{0,0.4,0.45,0.5,0.55,0.6,0.65,0.7,0.75,0.8,1},{"F","D","C","C+","B-","B","B+","A-","A","A+"}))))</f>
        <v/>
      </c>
      <c r="S728" s="99" t="str">
        <f>IF(COUNT($A728)=0,"",IF(Q728="","--",IF(Q728="3E","3E",LOOKUP(Q728/S$2,{0,0.4,0.45,0.5,0.55,0.6,0.65,0.7,0.75,0.8,1},{0,2,2.25,2.5,2.75,3,3.25,3.5,3.75,4}))))</f>
        <v/>
      </c>
      <c r="T728" s="5" t="str">
        <f>IF(OR(COUNT($A728)=0,DR!BZ730=""),"",IF($A728&lt;&gt;DR!$B730,"ERR",DR!BZ730))</f>
        <v/>
      </c>
      <c r="U728" s="2" t="str">
        <f>IF(COUNT($A728)=0,"",IF(T728="3E","3E",IF(T728="","I",LOOKUP(T728/V$2,{0,0.4,0.45,0.5,0.55,0.6,0.65,0.7,0.75,0.8,1},{"F","D","C","C+","B-","B","B+","A-","A","A+"}))))</f>
        <v/>
      </c>
      <c r="V728" s="99" t="str">
        <f>IF(COUNT($A728)=0,"",IF(T728="","--",IF(T728="3E","3E",LOOKUP(T728/V$2,{0,0.4,0.45,0.5,0.55,0.6,0.65,0.7,0.75,0.8,1},{0,2,2.25,2.5,2.75,3,3.25,3.5,3.75,4}))))</f>
        <v/>
      </c>
      <c r="W728" s="5" t="str">
        <f>IF(COUNT($A728)=0,"",IF($A728&lt;&gt;DR!$B730,"ERR",IF(DR!$A730="IM",DR!CL730,DR!CK730)))</f>
        <v/>
      </c>
      <c r="X728" s="2" t="str">
        <f>IF(COUNT($A728)=0,"",IF(W728="3E","3E",IF(W728="","I",LOOKUP(W728/Y$2,{0,0.4,0.45,0.5,0.55,0.6,0.65,0.7,0.75,0.8,1},{"F","D","C","C+","B-","B","B+","A-","A","A+"}))))</f>
        <v/>
      </c>
      <c r="Y728" s="99" t="str">
        <f>IF(COUNT($A728)=0,"",IF(W728="","--",IF(W728="3E","3E",LOOKUP(W728/Y$2,{0,0.4,0.45,0.5,0.55,0.6,0.65,0.7,0.75,0.8,1},{0,2,2.25,2.5,2.75,3,3.25,3.5,3.75,4}))))</f>
        <v/>
      </c>
      <c r="Z728" s="5" t="str">
        <f>IF(COUNT($A728)=0,"",IF($A728&lt;&gt;DR!$B730,"ERR",DR!BF730))</f>
        <v/>
      </c>
      <c r="AA728" s="2" t="str">
        <f>IF(COUNT($A728)=0,"",IF(Z728="3E","3E",IF(Z728="","I",LOOKUP(Z728/AB$2,{0,0.4,0.45,0.5,0.55,0.6,0.65,0.7,0.75,0.8,1},{"F","D","C","C+","B-","B","B+","A-","A","A+"}))))</f>
        <v/>
      </c>
      <c r="AB728" s="99" t="str">
        <f>IF(COUNT($A728)=0,"",IF(Z728="","--",IF(Z728="3E","3E",LOOKUP(Z728/AB$2,{0,0.4,0.45,0.5,0.55,0.6,0.65,0.7,0.75,0.8,1},{0,2,2.25,2.5,2.75,3,3.25,3.5,3.75,4}))))</f>
        <v/>
      </c>
      <c r="AC728" s="5" t="str">
        <f>IF(COUNT($A728)=0,"",IF($A728&lt;&gt;DR!$B730,"ERR",DR!BG730))</f>
        <v/>
      </c>
      <c r="AD728" s="2" t="str">
        <f>IF(COUNT($A728)=0,"",IF(AC728="3E","3E",IF(AC728="","I",LOOKUP(AC728/AE$2,{0,0.4,0.45,0.5,0.55,0.6,0.65,0.7,0.75,0.8,1},{"F","D","C","C+","B-","B","B+","A-","A","A+"}))))</f>
        <v/>
      </c>
      <c r="AE728" s="99" t="str">
        <f>IF(COUNT($A728)=0,"",IF(AC728="","--",IF(AC728="3E","3E",LOOKUP(AC728/AE$2,{0,0.4,0.45,0.5,0.55,0.6,0.65,0.7,0.75,0.8,1},{0,2,2.25,2.5,2.75,3,3.25,3.5,3.75,4}))))</f>
        <v/>
      </c>
      <c r="AF728" s="5" t="str">
        <f>IF(COUNT($A728)=0,"",IF($A728&lt;&gt;DR!$B730,"ERR",DR!BQ730))</f>
        <v/>
      </c>
      <c r="AG728" s="2" t="str">
        <f>IF(COUNT($A728)=0,"",IF(AF728="3E","3E",IF(AF728="","I",LOOKUP(AF728/AH$2,{0,0.4,0.45,0.5,0.55,0.6,0.65,0.7,0.75,0.8,1},{"F","D","C","C+","B-","B","B+","A-","A","A+"}))))</f>
        <v/>
      </c>
      <c r="AH728" s="99" t="str">
        <f>IF(COUNT($A728)=0,"",IF(AF728="","--",IF(AF728="3E","3E",LOOKUP(AF728/AH$2,{0,0.4,0.45,0.5,0.55,0.6,0.65,0.7,0.75,0.8,1},{0,2,2.25,2.5,2.75,3,3.25,3.5,3.75,4}))))</f>
        <v/>
      </c>
      <c r="AI728" s="5" t="str">
        <f>IF(COUNT($A728)=0,"",IF($A728&lt;&gt;DR!$B730,"ERR",DR!BY730))</f>
        <v/>
      </c>
      <c r="AJ728" s="2" t="str">
        <f>IF(COUNT($A728)=0,"",IF(AI728="3E","3E",IF(AI728="","I",LOOKUP(AI728/AK$2,{0,0.4,0.45,0.5,0.55,0.6,0.65,0.7,0.75,0.8,1},{"F","D","C","C+","B-","B","B+","A-","A","A+"}))))</f>
        <v/>
      </c>
      <c r="AK728" s="103" t="str">
        <f>IF(COUNT($A728)=0,"",IF(AI728="","--",IF(AI728="3E","3E",LOOKUP(AI728/AK$2,{0,0.4,0.45,0.5,0.55,0.6,0.65,0.7,0.75,0.8,1},{0,2,2.25,2.5,2.75,3,3.25,3.5,3.75,4}))))</f>
        <v/>
      </c>
      <c r="AL728" s="94" t="str">
        <f>IFERROR(IF(COUNT($A728)=0,"",IF(COUNT(W728)=0,"--",IF(COUNTIF(B728:AK728,"3E")&gt;0,"3E",SUM(IF(D728&gt;=2,D728*$D$3),IF(G728&gt;=2,G728*$G$3),IF(J728&gt;=2,J728*$J$3),IF(M728&gt;=2,M728*$M$3),IF(P728&gt;=2,P728*$P$3),IF(S728&gt;=2,S728*$S$3),IF(V728&gt;=2,V728*$V$3),IF(Y728&gt;=2,Y728*$Y$3),IF(AB728&gt;=2,AB728*$AB$3),IF(AE728&gt;=2,AE728*$AE$3),IF(AH728&gt;=2,AH728*$AH$3),IF(AK728&gt;=2,AK728*$AK$3))))),"")</f>
        <v/>
      </c>
      <c r="AM728" s="4" t="str">
        <f>IF(COUNT($A728)=0,"",IF(COUNT(W728)=0,"--",IF(COUNTIF(B728:Y728,"3E")&gt;0,"3E",TRUNC(SUM(IF(N(D728)&gt;=2,D$3*D728,0),IF(N(G728)&gt;=2,G$3*G728,0),IF(N(J728)&gt;=2,J$3*J728,0),IF(N(M728)&gt;=2,M$3*M728,0),IF(N(P728)&gt;=2,P$3*P728,0),IF(N(S728)&gt;=2,S$3*S728,0),IF(N(AB728)&gt;=2,AB$3*AB728,0),IF(N(AE728)&gt;=2,AE$3*AE728,0),IF(N(AH728)&gt;=2,AH$3*AH728,0),IF(N(V728)&gt;=2,V$3*V728,0),IF(N(Y728)&gt;=2,Y$3*Y728,0))/TCP,3))))</f>
        <v/>
      </c>
      <c r="AN728" s="2" t="str">
        <f>IFERROR(IF(COUNT($A728)=0,"",IF(COUNT(W728)=0,"--",IF(COUNTIF(B728:AK728,"3E")&gt;0,"3E",SUM(IF(D728&gt;=2,$D$3),IF(G728&gt;=2,$G$3),IF(J728&gt;=2,$J$3),IF(M728&gt;=2,$M$3),IF(P728&gt;=2,$P$3),IF(S728&gt;=2,$S$3),IF(V728&gt;=2,$V$3),IF(Y728&gt;=2,$Y$3),IF(AB728&gt;=2,$AB$3),IF(AE728&gt;=2,$AE$3),IF(AH728&gt;=2,$AH$3),IF(AK728&gt;=2,$AK$3))))),"")</f>
        <v/>
      </c>
      <c r="AO728" s="2" t="str">
        <f>IF(AM728="3E","3E",IF(COUNT($A728)=0,"",IF(COUNT(AK728)=0,"I",LOOKUP(AM728,{0,2,2.25,2.5,2.75,3,3.25,3.5,3.75,4},{"F","D","C","C+","B-","B","B+","A-","A","A+"}))))</f>
        <v/>
      </c>
      <c r="AP728" s="2" t="str">
        <f>IF(AM728="3E","3E",IF(OR(COUNT($A728)=0,COUNT(W728)=0),"",IF(AND(Y728&gt;=2,AM728&gt;=2,AN728&gt;=28),"PASS","FAIL")))</f>
        <v/>
      </c>
      <c r="AQ728" s="2" t="str">
        <f>IF(COUNT($A728)=0,"",IF(AP728="3E","3E",IF(AP728="PASS",CONCATENATE(IF(N(D728)&lt;2,"411F,",""),IF(N(G728)&lt;2,"412F,",""),IF(N(J728)&lt;2,"413F,",""),IF(N(M728)&lt;2,"421F,",""),IF(N(P728)&lt;2,"422F,",""),IF(N(S728)&lt;2,"423F,",""),IF(N(AB728)&lt;2,"431F,",""),IF(N(AE728)&lt;2,"432F,",""),IF(N(AH728)&lt;2,"433F,","")),"")))</f>
        <v/>
      </c>
      <c r="AR728" s="6" t="str">
        <f t="shared" si="12"/>
        <v/>
      </c>
    </row>
    <row r="729" spans="1:44" ht="18.95" customHeight="1" x14ac:dyDescent="0.25">
      <c r="A729" s="93" t="str">
        <f>IF(DR!$B731="","",DR!$B731)</f>
        <v/>
      </c>
      <c r="B729" s="5" t="str">
        <f>IF(COUNT($A729)=0,"",IF($A729&lt;&gt;DR!$B731,"ERR",DR!J731))</f>
        <v/>
      </c>
      <c r="C729" s="2" t="str">
        <f>IF(COUNT($A729)=0,"",IF(B729="3E","3E",IF(B729="","I",LOOKUP(B729/D$2,{0,0.4,0.45,0.5,0.55,0.6,0.65,0.7,0.75,0.8,1},{"F","D","C","C+","B-","B","B+","A-","A","A+"}))))</f>
        <v/>
      </c>
      <c r="D729" s="99" t="str">
        <f>IF(COUNT($A729)=0,"",IF(B729="","--",IF(B729="3E","3E",LOOKUP(B729/D$2,{0,0.4,0.45,0.5,0.55,0.6,0.65,0.7,0.75,0.8,1},{0,2,2.25,2.5,2.75,3,3.25,3.5,3.75,4}))))</f>
        <v/>
      </c>
      <c r="E729" s="5" t="str">
        <f>IF(COUNT($A729)=0,"",IF($A729&lt;&gt;DR!$B731,"ERR",DR!R731))</f>
        <v/>
      </c>
      <c r="F729" s="2" t="str">
        <f>IF(COUNT($A729)=0,"",IF(E729="3E","3E",IF(E729="","I",LOOKUP(E729/G$2,{0,0.4,0.45,0.5,0.55,0.6,0.65,0.7,0.75,0.8,1},{"F","D","C","C+","B-","B","B+","A-","A","A+"}))))</f>
        <v/>
      </c>
      <c r="G729" s="99" t="str">
        <f>IF(COUNT($A729)=0,"",IF(E729="","--",IF(E729="3E","3E",LOOKUP(E729/G$2,{0,0.4,0.45,0.5,0.55,0.6,0.65,0.7,0.75,0.8,1},{0,2,2.25,2.5,2.75,3,3.25,3.5,3.75,4}))))</f>
        <v/>
      </c>
      <c r="H729" s="5" t="str">
        <f>IF(COUNT($A729)=0,"",IF($A729&lt;&gt;DR!$B731,"ERR",DR!Z731))</f>
        <v/>
      </c>
      <c r="I729" s="2" t="str">
        <f>IF(COUNT($A729)=0,"",IF(H729="3E","3E",IF(H729="","I",LOOKUP(H729/J$2,{0,0.4,0.45,0.5,0.55,0.6,0.65,0.7,0.75,0.8,1},{"F","D","C","C+","B-","B","B+","A-","A","A+"}))))</f>
        <v/>
      </c>
      <c r="J729" s="99" t="str">
        <f>IF(COUNT($A729)=0,"",IF(H729="","--",IF(H729="3E","3E",LOOKUP(H729/J$2,{0,0.4,0.45,0.5,0.55,0.6,0.65,0.7,0.75,0.8,1},{0,2,2.25,2.5,2.75,3,3.25,3.5,3.75,4}))))</f>
        <v/>
      </c>
      <c r="K729" s="5" t="str">
        <f>IF(COUNT($A729)=0,"",IF($A729&lt;&gt;DR!$B731,"ERR",DR!AH731))</f>
        <v/>
      </c>
      <c r="L729" s="2" t="str">
        <f>IF(COUNT($A729)=0,"",IF(K729="3E","3E",IF(K729="","I",LOOKUP(K729/M$2,{0,0.4,0.45,0.5,0.55,0.6,0.65,0.7,0.75,0.8,1},{"F","D","C","C+","B-","B","B+","A-","A","A+"}))))</f>
        <v/>
      </c>
      <c r="M729" s="99" t="str">
        <f>IF(COUNT($A729)=0,"",IF(K729="","--",IF(K729="3E","3E",LOOKUP(K729/M$2,{0,0.4,0.45,0.5,0.55,0.6,0.65,0.7,0.75,0.8,1},{0,2,2.25,2.5,2.75,3,3.25,3.5,3.75,4}))))</f>
        <v/>
      </c>
      <c r="N729" s="5" t="str">
        <f>IF(COUNT($A729)=0,"",IF($A729&lt;&gt;DR!$B731,"ERR",DR!AP731))</f>
        <v/>
      </c>
      <c r="O729" s="2" t="str">
        <f>IF(COUNT($A729)=0,"",IF(N729="3E","3E",IF(N729="","I",LOOKUP(N729/P$2,{0,0.4,0.45,0.5,0.55,0.6,0.65,0.7,0.75,0.8,1},{"F","D","C","C+","B-","B","B+","A-","A","A+"}))))</f>
        <v/>
      </c>
      <c r="P729" s="99" t="str">
        <f>IF(COUNT($A729)=0,"",IF(N729="","--",IF(N729="3E","3E",LOOKUP(N729/P$2,{0,0.4,0.45,0.5,0.55,0.6,0.65,0.7,0.75,0.8,1},{0,2,2.25,2.5,2.75,3,3.25,3.5,3.75,4}))))</f>
        <v/>
      </c>
      <c r="Q729" s="5" t="str">
        <f>IF(COUNT($A729)=0,"",IF($A729&lt;&gt;DR!$B731,"ERR",DR!AX731))</f>
        <v/>
      </c>
      <c r="R729" s="2" t="str">
        <f>IF(COUNT($A729)=0,"",IF(Q729="3E","3E",IF(Q729="","I",LOOKUP(Q729/S$2,{0,0.4,0.45,0.5,0.55,0.6,0.65,0.7,0.75,0.8,1},{"F","D","C","C+","B-","B","B+","A-","A","A+"}))))</f>
        <v/>
      </c>
      <c r="S729" s="99" t="str">
        <f>IF(COUNT($A729)=0,"",IF(Q729="","--",IF(Q729="3E","3E",LOOKUP(Q729/S$2,{0,0.4,0.45,0.5,0.55,0.6,0.65,0.7,0.75,0.8,1},{0,2,2.25,2.5,2.75,3,3.25,3.5,3.75,4}))))</f>
        <v/>
      </c>
      <c r="T729" s="5" t="str">
        <f>IF(OR(COUNT($A729)=0,DR!BZ731=""),"",IF($A729&lt;&gt;DR!$B731,"ERR",DR!BZ731))</f>
        <v/>
      </c>
      <c r="U729" s="2" t="str">
        <f>IF(COUNT($A729)=0,"",IF(T729="3E","3E",IF(T729="","I",LOOKUP(T729/V$2,{0,0.4,0.45,0.5,0.55,0.6,0.65,0.7,0.75,0.8,1},{"F","D","C","C+","B-","B","B+","A-","A","A+"}))))</f>
        <v/>
      </c>
      <c r="V729" s="99" t="str">
        <f>IF(COUNT($A729)=0,"",IF(T729="","--",IF(T729="3E","3E",LOOKUP(T729/V$2,{0,0.4,0.45,0.5,0.55,0.6,0.65,0.7,0.75,0.8,1},{0,2,2.25,2.5,2.75,3,3.25,3.5,3.75,4}))))</f>
        <v/>
      </c>
      <c r="W729" s="5" t="str">
        <f>IF(COUNT($A729)=0,"",IF($A729&lt;&gt;DR!$B731,"ERR",IF(DR!$A731="IM",DR!CL731,DR!CK731)))</f>
        <v/>
      </c>
      <c r="X729" s="2" t="str">
        <f>IF(COUNT($A729)=0,"",IF(W729="3E","3E",IF(W729="","I",LOOKUP(W729/Y$2,{0,0.4,0.45,0.5,0.55,0.6,0.65,0.7,0.75,0.8,1},{"F","D","C","C+","B-","B","B+","A-","A","A+"}))))</f>
        <v/>
      </c>
      <c r="Y729" s="99" t="str">
        <f>IF(COUNT($A729)=0,"",IF(W729="","--",IF(W729="3E","3E",LOOKUP(W729/Y$2,{0,0.4,0.45,0.5,0.55,0.6,0.65,0.7,0.75,0.8,1},{0,2,2.25,2.5,2.75,3,3.25,3.5,3.75,4}))))</f>
        <v/>
      </c>
      <c r="Z729" s="5" t="str">
        <f>IF(COUNT($A729)=0,"",IF($A729&lt;&gt;DR!$B731,"ERR",DR!BF731))</f>
        <v/>
      </c>
      <c r="AA729" s="2" t="str">
        <f>IF(COUNT($A729)=0,"",IF(Z729="3E","3E",IF(Z729="","I",LOOKUP(Z729/AB$2,{0,0.4,0.45,0.5,0.55,0.6,0.65,0.7,0.75,0.8,1},{"F","D","C","C+","B-","B","B+","A-","A","A+"}))))</f>
        <v/>
      </c>
      <c r="AB729" s="99" t="str">
        <f>IF(COUNT($A729)=0,"",IF(Z729="","--",IF(Z729="3E","3E",LOOKUP(Z729/AB$2,{0,0.4,0.45,0.5,0.55,0.6,0.65,0.7,0.75,0.8,1},{0,2,2.25,2.5,2.75,3,3.25,3.5,3.75,4}))))</f>
        <v/>
      </c>
      <c r="AC729" s="5" t="str">
        <f>IF(COUNT($A729)=0,"",IF($A729&lt;&gt;DR!$B731,"ERR",DR!BG731))</f>
        <v/>
      </c>
      <c r="AD729" s="2" t="str">
        <f>IF(COUNT($A729)=0,"",IF(AC729="3E","3E",IF(AC729="","I",LOOKUP(AC729/AE$2,{0,0.4,0.45,0.5,0.55,0.6,0.65,0.7,0.75,0.8,1},{"F","D","C","C+","B-","B","B+","A-","A","A+"}))))</f>
        <v/>
      </c>
      <c r="AE729" s="99" t="str">
        <f>IF(COUNT($A729)=0,"",IF(AC729="","--",IF(AC729="3E","3E",LOOKUP(AC729/AE$2,{0,0.4,0.45,0.5,0.55,0.6,0.65,0.7,0.75,0.8,1},{0,2,2.25,2.5,2.75,3,3.25,3.5,3.75,4}))))</f>
        <v/>
      </c>
      <c r="AF729" s="5" t="str">
        <f>IF(COUNT($A729)=0,"",IF($A729&lt;&gt;DR!$B731,"ERR",DR!BQ731))</f>
        <v/>
      </c>
      <c r="AG729" s="2" t="str">
        <f>IF(COUNT($A729)=0,"",IF(AF729="3E","3E",IF(AF729="","I",LOOKUP(AF729/AH$2,{0,0.4,0.45,0.5,0.55,0.6,0.65,0.7,0.75,0.8,1},{"F","D","C","C+","B-","B","B+","A-","A","A+"}))))</f>
        <v/>
      </c>
      <c r="AH729" s="99" t="str">
        <f>IF(COUNT($A729)=0,"",IF(AF729="","--",IF(AF729="3E","3E",LOOKUP(AF729/AH$2,{0,0.4,0.45,0.5,0.55,0.6,0.65,0.7,0.75,0.8,1},{0,2,2.25,2.5,2.75,3,3.25,3.5,3.75,4}))))</f>
        <v/>
      </c>
      <c r="AI729" s="5" t="str">
        <f>IF(COUNT($A729)=0,"",IF($A729&lt;&gt;DR!$B731,"ERR",DR!BY731))</f>
        <v/>
      </c>
      <c r="AJ729" s="2" t="str">
        <f>IF(COUNT($A729)=0,"",IF(AI729="3E","3E",IF(AI729="","I",LOOKUP(AI729/AK$2,{0,0.4,0.45,0.5,0.55,0.6,0.65,0.7,0.75,0.8,1},{"F","D","C","C+","B-","B","B+","A-","A","A+"}))))</f>
        <v/>
      </c>
      <c r="AK729" s="103" t="str">
        <f>IF(COUNT($A729)=0,"",IF(AI729="","--",IF(AI729="3E","3E",LOOKUP(AI729/AK$2,{0,0.4,0.45,0.5,0.55,0.6,0.65,0.7,0.75,0.8,1},{0,2,2.25,2.5,2.75,3,3.25,3.5,3.75,4}))))</f>
        <v/>
      </c>
      <c r="AL729" s="94" t="str">
        <f>IFERROR(IF(COUNT($A729)=0,"",IF(COUNT(W729)=0,"--",IF(COUNTIF(B729:AK729,"3E")&gt;0,"3E",SUM(IF(D729&gt;=2,D729*$D$3),IF(G729&gt;=2,G729*$G$3),IF(J729&gt;=2,J729*$J$3),IF(M729&gt;=2,M729*$M$3),IF(P729&gt;=2,P729*$P$3),IF(S729&gt;=2,S729*$S$3),IF(V729&gt;=2,V729*$V$3),IF(Y729&gt;=2,Y729*$Y$3),IF(AB729&gt;=2,AB729*$AB$3),IF(AE729&gt;=2,AE729*$AE$3),IF(AH729&gt;=2,AH729*$AH$3),IF(AK729&gt;=2,AK729*$AK$3))))),"")</f>
        <v/>
      </c>
      <c r="AM729" s="4" t="str">
        <f>IF(COUNT($A729)=0,"",IF(COUNT(W729)=0,"--",IF(COUNTIF(B729:Y729,"3E")&gt;0,"3E",TRUNC(SUM(IF(N(D729)&gt;=2,D$3*D729,0),IF(N(G729)&gt;=2,G$3*G729,0),IF(N(J729)&gt;=2,J$3*J729,0),IF(N(M729)&gt;=2,M$3*M729,0),IF(N(P729)&gt;=2,P$3*P729,0),IF(N(S729)&gt;=2,S$3*S729,0),IF(N(AB729)&gt;=2,AB$3*AB729,0),IF(N(AE729)&gt;=2,AE$3*AE729,0),IF(N(AH729)&gt;=2,AH$3*AH729,0),IF(N(V729)&gt;=2,V$3*V729,0),IF(N(Y729)&gt;=2,Y$3*Y729,0))/TCP,3))))</f>
        <v/>
      </c>
      <c r="AN729" s="2" t="str">
        <f>IFERROR(IF(COUNT($A729)=0,"",IF(COUNT(W729)=0,"--",IF(COUNTIF(B729:AK729,"3E")&gt;0,"3E",SUM(IF(D729&gt;=2,$D$3),IF(G729&gt;=2,$G$3),IF(J729&gt;=2,$J$3),IF(M729&gt;=2,$M$3),IF(P729&gt;=2,$P$3),IF(S729&gt;=2,$S$3),IF(V729&gt;=2,$V$3),IF(Y729&gt;=2,$Y$3),IF(AB729&gt;=2,$AB$3),IF(AE729&gt;=2,$AE$3),IF(AH729&gt;=2,$AH$3),IF(AK729&gt;=2,$AK$3))))),"")</f>
        <v/>
      </c>
      <c r="AO729" s="2" t="str">
        <f>IF(AM729="3E","3E",IF(COUNT($A729)=0,"",IF(COUNT(AK729)=0,"I",LOOKUP(AM729,{0,2,2.25,2.5,2.75,3,3.25,3.5,3.75,4},{"F","D","C","C+","B-","B","B+","A-","A","A+"}))))</f>
        <v/>
      </c>
      <c r="AP729" s="2" t="str">
        <f>IF(AM729="3E","3E",IF(OR(COUNT($A729)=0,COUNT(W729)=0),"",IF(AND(Y729&gt;=2,AM729&gt;=2,AN729&gt;=28),"PASS","FAIL")))</f>
        <v/>
      </c>
      <c r="AQ729" s="2" t="str">
        <f>IF(COUNT($A729)=0,"",IF(AP729="3E","3E",IF(AP729="PASS",CONCATENATE(IF(N(D729)&lt;2,"411F,",""),IF(N(G729)&lt;2,"412F,",""),IF(N(J729)&lt;2,"413F,",""),IF(N(M729)&lt;2,"421F,",""),IF(N(P729)&lt;2,"422F,",""),IF(N(S729)&lt;2,"423F,",""),IF(N(AB729)&lt;2,"431F,",""),IF(N(AE729)&lt;2,"432F,",""),IF(N(AH729)&lt;2,"433F,","")),"")))</f>
        <v/>
      </c>
      <c r="AR729" s="6" t="str">
        <f t="shared" si="12"/>
        <v/>
      </c>
    </row>
    <row r="730" spans="1:44" ht="18.95" customHeight="1" x14ac:dyDescent="0.25">
      <c r="A730" s="93" t="str">
        <f>IF(DR!$B732="","",DR!$B732)</f>
        <v/>
      </c>
      <c r="B730" s="5" t="str">
        <f>IF(COUNT($A730)=0,"",IF($A730&lt;&gt;DR!$B732,"ERR",DR!J732))</f>
        <v/>
      </c>
      <c r="C730" s="2" t="str">
        <f>IF(COUNT($A730)=0,"",IF(B730="3E","3E",IF(B730="","I",LOOKUP(B730/D$2,{0,0.4,0.45,0.5,0.55,0.6,0.65,0.7,0.75,0.8,1},{"F","D","C","C+","B-","B","B+","A-","A","A+"}))))</f>
        <v/>
      </c>
      <c r="D730" s="99" t="str">
        <f>IF(COUNT($A730)=0,"",IF(B730="","--",IF(B730="3E","3E",LOOKUP(B730/D$2,{0,0.4,0.45,0.5,0.55,0.6,0.65,0.7,0.75,0.8,1},{0,2,2.25,2.5,2.75,3,3.25,3.5,3.75,4}))))</f>
        <v/>
      </c>
      <c r="E730" s="5" t="str">
        <f>IF(COUNT($A730)=0,"",IF($A730&lt;&gt;DR!$B732,"ERR",DR!R732))</f>
        <v/>
      </c>
      <c r="F730" s="2" t="str">
        <f>IF(COUNT($A730)=0,"",IF(E730="3E","3E",IF(E730="","I",LOOKUP(E730/G$2,{0,0.4,0.45,0.5,0.55,0.6,0.65,0.7,0.75,0.8,1},{"F","D","C","C+","B-","B","B+","A-","A","A+"}))))</f>
        <v/>
      </c>
      <c r="G730" s="99" t="str">
        <f>IF(COUNT($A730)=0,"",IF(E730="","--",IF(E730="3E","3E",LOOKUP(E730/G$2,{0,0.4,0.45,0.5,0.55,0.6,0.65,0.7,0.75,0.8,1},{0,2,2.25,2.5,2.75,3,3.25,3.5,3.75,4}))))</f>
        <v/>
      </c>
      <c r="H730" s="5" t="str">
        <f>IF(COUNT($A730)=0,"",IF($A730&lt;&gt;DR!$B732,"ERR",DR!Z732))</f>
        <v/>
      </c>
      <c r="I730" s="2" t="str">
        <f>IF(COUNT($A730)=0,"",IF(H730="3E","3E",IF(H730="","I",LOOKUP(H730/J$2,{0,0.4,0.45,0.5,0.55,0.6,0.65,0.7,0.75,0.8,1},{"F","D","C","C+","B-","B","B+","A-","A","A+"}))))</f>
        <v/>
      </c>
      <c r="J730" s="99" t="str">
        <f>IF(COUNT($A730)=0,"",IF(H730="","--",IF(H730="3E","3E",LOOKUP(H730/J$2,{0,0.4,0.45,0.5,0.55,0.6,0.65,0.7,0.75,0.8,1},{0,2,2.25,2.5,2.75,3,3.25,3.5,3.75,4}))))</f>
        <v/>
      </c>
      <c r="K730" s="5" t="str">
        <f>IF(COUNT($A730)=0,"",IF($A730&lt;&gt;DR!$B732,"ERR",DR!AH732))</f>
        <v/>
      </c>
      <c r="L730" s="2" t="str">
        <f>IF(COUNT($A730)=0,"",IF(K730="3E","3E",IF(K730="","I",LOOKUP(K730/M$2,{0,0.4,0.45,0.5,0.55,0.6,0.65,0.7,0.75,0.8,1},{"F","D","C","C+","B-","B","B+","A-","A","A+"}))))</f>
        <v/>
      </c>
      <c r="M730" s="99" t="str">
        <f>IF(COUNT($A730)=0,"",IF(K730="","--",IF(K730="3E","3E",LOOKUP(K730/M$2,{0,0.4,0.45,0.5,0.55,0.6,0.65,0.7,0.75,0.8,1},{0,2,2.25,2.5,2.75,3,3.25,3.5,3.75,4}))))</f>
        <v/>
      </c>
      <c r="N730" s="5" t="str">
        <f>IF(COUNT($A730)=0,"",IF($A730&lt;&gt;DR!$B732,"ERR",DR!AP732))</f>
        <v/>
      </c>
      <c r="O730" s="2" t="str">
        <f>IF(COUNT($A730)=0,"",IF(N730="3E","3E",IF(N730="","I",LOOKUP(N730/P$2,{0,0.4,0.45,0.5,0.55,0.6,0.65,0.7,0.75,0.8,1},{"F","D","C","C+","B-","B","B+","A-","A","A+"}))))</f>
        <v/>
      </c>
      <c r="P730" s="99" t="str">
        <f>IF(COUNT($A730)=0,"",IF(N730="","--",IF(N730="3E","3E",LOOKUP(N730/P$2,{0,0.4,0.45,0.5,0.55,0.6,0.65,0.7,0.75,0.8,1},{0,2,2.25,2.5,2.75,3,3.25,3.5,3.75,4}))))</f>
        <v/>
      </c>
      <c r="Q730" s="5" t="str">
        <f>IF(COUNT($A730)=0,"",IF($A730&lt;&gt;DR!$B732,"ERR",DR!AX732))</f>
        <v/>
      </c>
      <c r="R730" s="2" t="str">
        <f>IF(COUNT($A730)=0,"",IF(Q730="3E","3E",IF(Q730="","I",LOOKUP(Q730/S$2,{0,0.4,0.45,0.5,0.55,0.6,0.65,0.7,0.75,0.8,1},{"F","D","C","C+","B-","B","B+","A-","A","A+"}))))</f>
        <v/>
      </c>
      <c r="S730" s="99" t="str">
        <f>IF(COUNT($A730)=0,"",IF(Q730="","--",IF(Q730="3E","3E",LOOKUP(Q730/S$2,{0,0.4,0.45,0.5,0.55,0.6,0.65,0.7,0.75,0.8,1},{0,2,2.25,2.5,2.75,3,3.25,3.5,3.75,4}))))</f>
        <v/>
      </c>
      <c r="T730" s="5" t="str">
        <f>IF(OR(COUNT($A730)=0,DR!BZ732=""),"",IF($A730&lt;&gt;DR!$B732,"ERR",DR!BZ732))</f>
        <v/>
      </c>
      <c r="U730" s="2" t="str">
        <f>IF(COUNT($A730)=0,"",IF(T730="3E","3E",IF(T730="","I",LOOKUP(T730/V$2,{0,0.4,0.45,0.5,0.55,0.6,0.65,0.7,0.75,0.8,1},{"F","D","C","C+","B-","B","B+","A-","A","A+"}))))</f>
        <v/>
      </c>
      <c r="V730" s="99" t="str">
        <f>IF(COUNT($A730)=0,"",IF(T730="","--",IF(T730="3E","3E",LOOKUP(T730/V$2,{0,0.4,0.45,0.5,0.55,0.6,0.65,0.7,0.75,0.8,1},{0,2,2.25,2.5,2.75,3,3.25,3.5,3.75,4}))))</f>
        <v/>
      </c>
      <c r="W730" s="5" t="str">
        <f>IF(COUNT($A730)=0,"",IF($A730&lt;&gt;DR!$B732,"ERR",IF(DR!$A732="IM",DR!CL732,DR!CK732)))</f>
        <v/>
      </c>
      <c r="X730" s="2" t="str">
        <f>IF(COUNT($A730)=0,"",IF(W730="3E","3E",IF(W730="","I",LOOKUP(W730/Y$2,{0,0.4,0.45,0.5,0.55,0.6,0.65,0.7,0.75,0.8,1},{"F","D","C","C+","B-","B","B+","A-","A","A+"}))))</f>
        <v/>
      </c>
      <c r="Y730" s="99" t="str">
        <f>IF(COUNT($A730)=0,"",IF(W730="","--",IF(W730="3E","3E",LOOKUP(W730/Y$2,{0,0.4,0.45,0.5,0.55,0.6,0.65,0.7,0.75,0.8,1},{0,2,2.25,2.5,2.75,3,3.25,3.5,3.75,4}))))</f>
        <v/>
      </c>
      <c r="Z730" s="5" t="str">
        <f>IF(COUNT($A730)=0,"",IF($A730&lt;&gt;DR!$B732,"ERR",DR!BF732))</f>
        <v/>
      </c>
      <c r="AA730" s="2" t="str">
        <f>IF(COUNT($A730)=0,"",IF(Z730="3E","3E",IF(Z730="","I",LOOKUP(Z730/AB$2,{0,0.4,0.45,0.5,0.55,0.6,0.65,0.7,0.75,0.8,1},{"F","D","C","C+","B-","B","B+","A-","A","A+"}))))</f>
        <v/>
      </c>
      <c r="AB730" s="99" t="str">
        <f>IF(COUNT($A730)=0,"",IF(Z730="","--",IF(Z730="3E","3E",LOOKUP(Z730/AB$2,{0,0.4,0.45,0.5,0.55,0.6,0.65,0.7,0.75,0.8,1},{0,2,2.25,2.5,2.75,3,3.25,3.5,3.75,4}))))</f>
        <v/>
      </c>
      <c r="AC730" s="5" t="str">
        <f>IF(COUNT($A730)=0,"",IF($A730&lt;&gt;DR!$B732,"ERR",DR!BG732))</f>
        <v/>
      </c>
      <c r="AD730" s="2" t="str">
        <f>IF(COUNT($A730)=0,"",IF(AC730="3E","3E",IF(AC730="","I",LOOKUP(AC730/AE$2,{0,0.4,0.45,0.5,0.55,0.6,0.65,0.7,0.75,0.8,1},{"F","D","C","C+","B-","B","B+","A-","A","A+"}))))</f>
        <v/>
      </c>
      <c r="AE730" s="99" t="str">
        <f>IF(COUNT($A730)=0,"",IF(AC730="","--",IF(AC730="3E","3E",LOOKUP(AC730/AE$2,{0,0.4,0.45,0.5,0.55,0.6,0.65,0.7,0.75,0.8,1},{0,2,2.25,2.5,2.75,3,3.25,3.5,3.75,4}))))</f>
        <v/>
      </c>
      <c r="AF730" s="5" t="str">
        <f>IF(COUNT($A730)=0,"",IF($A730&lt;&gt;DR!$B732,"ERR",DR!BQ732))</f>
        <v/>
      </c>
      <c r="AG730" s="2" t="str">
        <f>IF(COUNT($A730)=0,"",IF(AF730="3E","3E",IF(AF730="","I",LOOKUP(AF730/AH$2,{0,0.4,0.45,0.5,0.55,0.6,0.65,0.7,0.75,0.8,1},{"F","D","C","C+","B-","B","B+","A-","A","A+"}))))</f>
        <v/>
      </c>
      <c r="AH730" s="99" t="str">
        <f>IF(COUNT($A730)=0,"",IF(AF730="","--",IF(AF730="3E","3E",LOOKUP(AF730/AH$2,{0,0.4,0.45,0.5,0.55,0.6,0.65,0.7,0.75,0.8,1},{0,2,2.25,2.5,2.75,3,3.25,3.5,3.75,4}))))</f>
        <v/>
      </c>
      <c r="AI730" s="5" t="str">
        <f>IF(COUNT($A730)=0,"",IF($A730&lt;&gt;DR!$B732,"ERR",DR!BY732))</f>
        <v/>
      </c>
      <c r="AJ730" s="2" t="str">
        <f>IF(COUNT($A730)=0,"",IF(AI730="3E","3E",IF(AI730="","I",LOOKUP(AI730/AK$2,{0,0.4,0.45,0.5,0.55,0.6,0.65,0.7,0.75,0.8,1},{"F","D","C","C+","B-","B","B+","A-","A","A+"}))))</f>
        <v/>
      </c>
      <c r="AK730" s="103" t="str">
        <f>IF(COUNT($A730)=0,"",IF(AI730="","--",IF(AI730="3E","3E",LOOKUP(AI730/AK$2,{0,0.4,0.45,0.5,0.55,0.6,0.65,0.7,0.75,0.8,1},{0,2,2.25,2.5,2.75,3,3.25,3.5,3.75,4}))))</f>
        <v/>
      </c>
      <c r="AL730" s="94" t="str">
        <f>IFERROR(IF(COUNT($A730)=0,"",IF(COUNT(W730)=0,"--",IF(COUNTIF(B730:AK730,"3E")&gt;0,"3E",SUM(IF(D730&gt;=2,D730*$D$3),IF(G730&gt;=2,G730*$G$3),IF(J730&gt;=2,J730*$J$3),IF(M730&gt;=2,M730*$M$3),IF(P730&gt;=2,P730*$P$3),IF(S730&gt;=2,S730*$S$3),IF(V730&gt;=2,V730*$V$3),IF(Y730&gt;=2,Y730*$Y$3),IF(AB730&gt;=2,AB730*$AB$3),IF(AE730&gt;=2,AE730*$AE$3),IF(AH730&gt;=2,AH730*$AH$3),IF(AK730&gt;=2,AK730*$AK$3))))),"")</f>
        <v/>
      </c>
      <c r="AM730" s="4" t="str">
        <f>IF(COUNT($A730)=0,"",IF(COUNT(W730)=0,"--",IF(COUNTIF(B730:Y730,"3E")&gt;0,"3E",TRUNC(SUM(IF(N(D730)&gt;=2,D$3*D730,0),IF(N(G730)&gt;=2,G$3*G730,0),IF(N(J730)&gt;=2,J$3*J730,0),IF(N(M730)&gt;=2,M$3*M730,0),IF(N(P730)&gt;=2,P$3*P730,0),IF(N(S730)&gt;=2,S$3*S730,0),IF(N(AB730)&gt;=2,AB$3*AB730,0),IF(N(AE730)&gt;=2,AE$3*AE730,0),IF(N(AH730)&gt;=2,AH$3*AH730,0),IF(N(V730)&gt;=2,V$3*V730,0),IF(N(Y730)&gt;=2,Y$3*Y730,0))/TCP,3))))</f>
        <v/>
      </c>
      <c r="AN730" s="2" t="str">
        <f>IFERROR(IF(COUNT($A730)=0,"",IF(COUNT(W730)=0,"--",IF(COUNTIF(B730:AK730,"3E")&gt;0,"3E",SUM(IF(D730&gt;=2,$D$3),IF(G730&gt;=2,$G$3),IF(J730&gt;=2,$J$3),IF(M730&gt;=2,$M$3),IF(P730&gt;=2,$P$3),IF(S730&gt;=2,$S$3),IF(V730&gt;=2,$V$3),IF(Y730&gt;=2,$Y$3),IF(AB730&gt;=2,$AB$3),IF(AE730&gt;=2,$AE$3),IF(AH730&gt;=2,$AH$3),IF(AK730&gt;=2,$AK$3))))),"")</f>
        <v/>
      </c>
      <c r="AO730" s="2" t="str">
        <f>IF(AM730="3E","3E",IF(COUNT($A730)=0,"",IF(COUNT(AK730)=0,"I",LOOKUP(AM730,{0,2,2.25,2.5,2.75,3,3.25,3.5,3.75,4},{"F","D","C","C+","B-","B","B+","A-","A","A+"}))))</f>
        <v/>
      </c>
      <c r="AP730" s="2" t="str">
        <f>IF(AM730="3E","3E",IF(OR(COUNT($A730)=0,COUNT(W730)=0),"",IF(AND(Y730&gt;=2,AM730&gt;=2,AN730&gt;=28),"PASS","FAIL")))</f>
        <v/>
      </c>
      <c r="AQ730" s="2" t="str">
        <f>IF(COUNT($A730)=0,"",IF(AP730="3E","3E",IF(AP730="PASS",CONCATENATE(IF(N(D730)&lt;2,"411F,",""),IF(N(G730)&lt;2,"412F,",""),IF(N(J730)&lt;2,"413F,",""),IF(N(M730)&lt;2,"421F,",""),IF(N(P730)&lt;2,"422F,",""),IF(N(S730)&lt;2,"423F,",""),IF(N(AB730)&lt;2,"431F,",""),IF(N(AE730)&lt;2,"432F,",""),IF(N(AH730)&lt;2,"433F,","")),"")))</f>
        <v/>
      </c>
      <c r="AR730" s="6" t="str">
        <f t="shared" si="12"/>
        <v/>
      </c>
    </row>
    <row r="731" spans="1:44" ht="18.95" customHeight="1" x14ac:dyDescent="0.25">
      <c r="A731" s="93" t="str">
        <f>IF(DR!$B733="","",DR!$B733)</f>
        <v/>
      </c>
      <c r="B731" s="5" t="str">
        <f>IF(COUNT($A731)=0,"",IF($A731&lt;&gt;DR!$B733,"ERR",DR!J733))</f>
        <v/>
      </c>
      <c r="C731" s="2" t="str">
        <f>IF(COUNT($A731)=0,"",IF(B731="3E","3E",IF(B731="","I",LOOKUP(B731/D$2,{0,0.4,0.45,0.5,0.55,0.6,0.65,0.7,0.75,0.8,1},{"F","D","C","C+","B-","B","B+","A-","A","A+"}))))</f>
        <v/>
      </c>
      <c r="D731" s="99" t="str">
        <f>IF(COUNT($A731)=0,"",IF(B731="","--",IF(B731="3E","3E",LOOKUP(B731/D$2,{0,0.4,0.45,0.5,0.55,0.6,0.65,0.7,0.75,0.8,1},{0,2,2.25,2.5,2.75,3,3.25,3.5,3.75,4}))))</f>
        <v/>
      </c>
      <c r="E731" s="5" t="str">
        <f>IF(COUNT($A731)=0,"",IF($A731&lt;&gt;DR!$B733,"ERR",DR!R733))</f>
        <v/>
      </c>
      <c r="F731" s="2" t="str">
        <f>IF(COUNT($A731)=0,"",IF(E731="3E","3E",IF(E731="","I",LOOKUP(E731/G$2,{0,0.4,0.45,0.5,0.55,0.6,0.65,0.7,0.75,0.8,1},{"F","D","C","C+","B-","B","B+","A-","A","A+"}))))</f>
        <v/>
      </c>
      <c r="G731" s="99" t="str">
        <f>IF(COUNT($A731)=0,"",IF(E731="","--",IF(E731="3E","3E",LOOKUP(E731/G$2,{0,0.4,0.45,0.5,0.55,0.6,0.65,0.7,0.75,0.8,1},{0,2,2.25,2.5,2.75,3,3.25,3.5,3.75,4}))))</f>
        <v/>
      </c>
      <c r="H731" s="5" t="str">
        <f>IF(COUNT($A731)=0,"",IF($A731&lt;&gt;DR!$B733,"ERR",DR!Z733))</f>
        <v/>
      </c>
      <c r="I731" s="2" t="str">
        <f>IF(COUNT($A731)=0,"",IF(H731="3E","3E",IF(H731="","I",LOOKUP(H731/J$2,{0,0.4,0.45,0.5,0.55,0.6,0.65,0.7,0.75,0.8,1},{"F","D","C","C+","B-","B","B+","A-","A","A+"}))))</f>
        <v/>
      </c>
      <c r="J731" s="99" t="str">
        <f>IF(COUNT($A731)=0,"",IF(H731="","--",IF(H731="3E","3E",LOOKUP(H731/J$2,{0,0.4,0.45,0.5,0.55,0.6,0.65,0.7,0.75,0.8,1},{0,2,2.25,2.5,2.75,3,3.25,3.5,3.75,4}))))</f>
        <v/>
      </c>
      <c r="K731" s="5" t="str">
        <f>IF(COUNT($A731)=0,"",IF($A731&lt;&gt;DR!$B733,"ERR",DR!AH733))</f>
        <v/>
      </c>
      <c r="L731" s="2" t="str">
        <f>IF(COUNT($A731)=0,"",IF(K731="3E","3E",IF(K731="","I",LOOKUP(K731/M$2,{0,0.4,0.45,0.5,0.55,0.6,0.65,0.7,0.75,0.8,1},{"F","D","C","C+","B-","B","B+","A-","A","A+"}))))</f>
        <v/>
      </c>
      <c r="M731" s="99" t="str">
        <f>IF(COUNT($A731)=0,"",IF(K731="","--",IF(K731="3E","3E",LOOKUP(K731/M$2,{0,0.4,0.45,0.5,0.55,0.6,0.65,0.7,0.75,0.8,1},{0,2,2.25,2.5,2.75,3,3.25,3.5,3.75,4}))))</f>
        <v/>
      </c>
      <c r="N731" s="5" t="str">
        <f>IF(COUNT($A731)=0,"",IF($A731&lt;&gt;DR!$B733,"ERR",DR!AP733))</f>
        <v/>
      </c>
      <c r="O731" s="2" t="str">
        <f>IF(COUNT($A731)=0,"",IF(N731="3E","3E",IF(N731="","I",LOOKUP(N731/P$2,{0,0.4,0.45,0.5,0.55,0.6,0.65,0.7,0.75,0.8,1},{"F","D","C","C+","B-","B","B+","A-","A","A+"}))))</f>
        <v/>
      </c>
      <c r="P731" s="99" t="str">
        <f>IF(COUNT($A731)=0,"",IF(N731="","--",IF(N731="3E","3E",LOOKUP(N731/P$2,{0,0.4,0.45,0.5,0.55,0.6,0.65,0.7,0.75,0.8,1},{0,2,2.25,2.5,2.75,3,3.25,3.5,3.75,4}))))</f>
        <v/>
      </c>
      <c r="Q731" s="5" t="str">
        <f>IF(COUNT($A731)=0,"",IF($A731&lt;&gt;DR!$B733,"ERR",DR!AX733))</f>
        <v/>
      </c>
      <c r="R731" s="2" t="str">
        <f>IF(COUNT($A731)=0,"",IF(Q731="3E","3E",IF(Q731="","I",LOOKUP(Q731/S$2,{0,0.4,0.45,0.5,0.55,0.6,0.65,0.7,0.75,0.8,1},{"F","D","C","C+","B-","B","B+","A-","A","A+"}))))</f>
        <v/>
      </c>
      <c r="S731" s="99" t="str">
        <f>IF(COUNT($A731)=0,"",IF(Q731="","--",IF(Q731="3E","3E",LOOKUP(Q731/S$2,{0,0.4,0.45,0.5,0.55,0.6,0.65,0.7,0.75,0.8,1},{0,2,2.25,2.5,2.75,3,3.25,3.5,3.75,4}))))</f>
        <v/>
      </c>
      <c r="T731" s="5" t="str">
        <f>IF(OR(COUNT($A731)=0,DR!BZ733=""),"",IF($A731&lt;&gt;DR!$B733,"ERR",DR!BZ733))</f>
        <v/>
      </c>
      <c r="U731" s="2" t="str">
        <f>IF(COUNT($A731)=0,"",IF(T731="3E","3E",IF(T731="","I",LOOKUP(T731/V$2,{0,0.4,0.45,0.5,0.55,0.6,0.65,0.7,0.75,0.8,1},{"F","D","C","C+","B-","B","B+","A-","A","A+"}))))</f>
        <v/>
      </c>
      <c r="V731" s="99" t="str">
        <f>IF(COUNT($A731)=0,"",IF(T731="","--",IF(T731="3E","3E",LOOKUP(T731/V$2,{0,0.4,0.45,0.5,0.55,0.6,0.65,0.7,0.75,0.8,1},{0,2,2.25,2.5,2.75,3,3.25,3.5,3.75,4}))))</f>
        <v/>
      </c>
      <c r="W731" s="5" t="str">
        <f>IF(COUNT($A731)=0,"",IF($A731&lt;&gt;DR!$B733,"ERR",IF(DR!$A733="IM",DR!CL733,DR!CK733)))</f>
        <v/>
      </c>
      <c r="X731" s="2" t="str">
        <f>IF(COUNT($A731)=0,"",IF(W731="3E","3E",IF(W731="","I",LOOKUP(W731/Y$2,{0,0.4,0.45,0.5,0.55,0.6,0.65,0.7,0.75,0.8,1},{"F","D","C","C+","B-","B","B+","A-","A","A+"}))))</f>
        <v/>
      </c>
      <c r="Y731" s="99" t="str">
        <f>IF(COUNT($A731)=0,"",IF(W731="","--",IF(W731="3E","3E",LOOKUP(W731/Y$2,{0,0.4,0.45,0.5,0.55,0.6,0.65,0.7,0.75,0.8,1},{0,2,2.25,2.5,2.75,3,3.25,3.5,3.75,4}))))</f>
        <v/>
      </c>
      <c r="Z731" s="5" t="str">
        <f>IF(COUNT($A731)=0,"",IF($A731&lt;&gt;DR!$B733,"ERR",DR!BF733))</f>
        <v/>
      </c>
      <c r="AA731" s="2" t="str">
        <f>IF(COUNT($A731)=0,"",IF(Z731="3E","3E",IF(Z731="","I",LOOKUP(Z731/AB$2,{0,0.4,0.45,0.5,0.55,0.6,0.65,0.7,0.75,0.8,1},{"F","D","C","C+","B-","B","B+","A-","A","A+"}))))</f>
        <v/>
      </c>
      <c r="AB731" s="99" t="str">
        <f>IF(COUNT($A731)=0,"",IF(Z731="","--",IF(Z731="3E","3E",LOOKUP(Z731/AB$2,{0,0.4,0.45,0.5,0.55,0.6,0.65,0.7,0.75,0.8,1},{0,2,2.25,2.5,2.75,3,3.25,3.5,3.75,4}))))</f>
        <v/>
      </c>
      <c r="AC731" s="5" t="str">
        <f>IF(COUNT($A731)=0,"",IF($A731&lt;&gt;DR!$B733,"ERR",DR!BG733))</f>
        <v/>
      </c>
      <c r="AD731" s="2" t="str">
        <f>IF(COUNT($A731)=0,"",IF(AC731="3E","3E",IF(AC731="","I",LOOKUP(AC731/AE$2,{0,0.4,0.45,0.5,0.55,0.6,0.65,0.7,0.75,0.8,1},{"F","D","C","C+","B-","B","B+","A-","A","A+"}))))</f>
        <v/>
      </c>
      <c r="AE731" s="99" t="str">
        <f>IF(COUNT($A731)=0,"",IF(AC731="","--",IF(AC731="3E","3E",LOOKUP(AC731/AE$2,{0,0.4,0.45,0.5,0.55,0.6,0.65,0.7,0.75,0.8,1},{0,2,2.25,2.5,2.75,3,3.25,3.5,3.75,4}))))</f>
        <v/>
      </c>
      <c r="AF731" s="5" t="str">
        <f>IF(COUNT($A731)=0,"",IF($A731&lt;&gt;DR!$B733,"ERR",DR!BQ733))</f>
        <v/>
      </c>
      <c r="AG731" s="2" t="str">
        <f>IF(COUNT($A731)=0,"",IF(AF731="3E","3E",IF(AF731="","I",LOOKUP(AF731/AH$2,{0,0.4,0.45,0.5,0.55,0.6,0.65,0.7,0.75,0.8,1},{"F","D","C","C+","B-","B","B+","A-","A","A+"}))))</f>
        <v/>
      </c>
      <c r="AH731" s="99" t="str">
        <f>IF(COUNT($A731)=0,"",IF(AF731="","--",IF(AF731="3E","3E",LOOKUP(AF731/AH$2,{0,0.4,0.45,0.5,0.55,0.6,0.65,0.7,0.75,0.8,1},{0,2,2.25,2.5,2.75,3,3.25,3.5,3.75,4}))))</f>
        <v/>
      </c>
      <c r="AI731" s="5" t="str">
        <f>IF(COUNT($A731)=0,"",IF($A731&lt;&gt;DR!$B733,"ERR",DR!BY733))</f>
        <v/>
      </c>
      <c r="AJ731" s="2" t="str">
        <f>IF(COUNT($A731)=0,"",IF(AI731="3E","3E",IF(AI731="","I",LOOKUP(AI731/AK$2,{0,0.4,0.45,0.5,0.55,0.6,0.65,0.7,0.75,0.8,1},{"F","D","C","C+","B-","B","B+","A-","A","A+"}))))</f>
        <v/>
      </c>
      <c r="AK731" s="103" t="str">
        <f>IF(COUNT($A731)=0,"",IF(AI731="","--",IF(AI731="3E","3E",LOOKUP(AI731/AK$2,{0,0.4,0.45,0.5,0.55,0.6,0.65,0.7,0.75,0.8,1},{0,2,2.25,2.5,2.75,3,3.25,3.5,3.75,4}))))</f>
        <v/>
      </c>
      <c r="AL731" s="94" t="str">
        <f>IFERROR(IF(COUNT($A731)=0,"",IF(COUNT(W731)=0,"--",IF(COUNTIF(B731:AK731,"3E")&gt;0,"3E",SUM(IF(D731&gt;=2,D731*$D$3),IF(G731&gt;=2,G731*$G$3),IF(J731&gt;=2,J731*$J$3),IF(M731&gt;=2,M731*$M$3),IF(P731&gt;=2,P731*$P$3),IF(S731&gt;=2,S731*$S$3),IF(V731&gt;=2,V731*$V$3),IF(Y731&gt;=2,Y731*$Y$3),IF(AB731&gt;=2,AB731*$AB$3),IF(AE731&gt;=2,AE731*$AE$3),IF(AH731&gt;=2,AH731*$AH$3),IF(AK731&gt;=2,AK731*$AK$3))))),"")</f>
        <v/>
      </c>
      <c r="AM731" s="4" t="str">
        <f>IF(COUNT($A731)=0,"",IF(COUNT(W731)=0,"--",IF(COUNTIF(B731:Y731,"3E")&gt;0,"3E",TRUNC(SUM(IF(N(D731)&gt;=2,D$3*D731,0),IF(N(G731)&gt;=2,G$3*G731,0),IF(N(J731)&gt;=2,J$3*J731,0),IF(N(M731)&gt;=2,M$3*M731,0),IF(N(P731)&gt;=2,P$3*P731,0),IF(N(S731)&gt;=2,S$3*S731,0),IF(N(AB731)&gt;=2,AB$3*AB731,0),IF(N(AE731)&gt;=2,AE$3*AE731,0),IF(N(AH731)&gt;=2,AH$3*AH731,0),IF(N(V731)&gt;=2,V$3*V731,0),IF(N(Y731)&gt;=2,Y$3*Y731,0))/TCP,3))))</f>
        <v/>
      </c>
      <c r="AN731" s="2" t="str">
        <f>IFERROR(IF(COUNT($A731)=0,"",IF(COUNT(W731)=0,"--",IF(COUNTIF(B731:AK731,"3E")&gt;0,"3E",SUM(IF(D731&gt;=2,$D$3),IF(G731&gt;=2,$G$3),IF(J731&gt;=2,$J$3),IF(M731&gt;=2,$M$3),IF(P731&gt;=2,$P$3),IF(S731&gt;=2,$S$3),IF(V731&gt;=2,$V$3),IF(Y731&gt;=2,$Y$3),IF(AB731&gt;=2,$AB$3),IF(AE731&gt;=2,$AE$3),IF(AH731&gt;=2,$AH$3),IF(AK731&gt;=2,$AK$3))))),"")</f>
        <v/>
      </c>
      <c r="AO731" s="2" t="str">
        <f>IF(AM731="3E","3E",IF(COUNT($A731)=0,"",IF(COUNT(AK731)=0,"I",LOOKUP(AM731,{0,2,2.25,2.5,2.75,3,3.25,3.5,3.75,4},{"F","D","C","C+","B-","B","B+","A-","A","A+"}))))</f>
        <v/>
      </c>
      <c r="AP731" s="2" t="str">
        <f>IF(AM731="3E","3E",IF(OR(COUNT($A731)=0,COUNT(W731)=0),"",IF(AND(Y731&gt;=2,AM731&gt;=2,AN731&gt;=28),"PASS","FAIL")))</f>
        <v/>
      </c>
      <c r="AQ731" s="2" t="str">
        <f>IF(COUNT($A731)=0,"",IF(AP731="3E","3E",IF(AP731="PASS",CONCATENATE(IF(N(D731)&lt;2,"411F,",""),IF(N(G731)&lt;2,"412F,",""),IF(N(J731)&lt;2,"413F,",""),IF(N(M731)&lt;2,"421F,",""),IF(N(P731)&lt;2,"422F,",""),IF(N(S731)&lt;2,"423F,",""),IF(N(AB731)&lt;2,"431F,",""),IF(N(AE731)&lt;2,"432F,",""),IF(N(AH731)&lt;2,"433F,","")),"")))</f>
        <v/>
      </c>
      <c r="AR731" s="6" t="str">
        <f t="shared" si="12"/>
        <v/>
      </c>
    </row>
    <row r="732" spans="1:44" ht="18.95" customHeight="1" x14ac:dyDescent="0.25">
      <c r="A732" s="93" t="str">
        <f>IF(DR!$B734="","",DR!$B734)</f>
        <v/>
      </c>
      <c r="B732" s="5" t="str">
        <f>IF(COUNT($A732)=0,"",IF($A732&lt;&gt;DR!$B734,"ERR",DR!J734))</f>
        <v/>
      </c>
      <c r="C732" s="2" t="str">
        <f>IF(COUNT($A732)=0,"",IF(B732="3E","3E",IF(B732="","I",LOOKUP(B732/D$2,{0,0.4,0.45,0.5,0.55,0.6,0.65,0.7,0.75,0.8,1},{"F","D","C","C+","B-","B","B+","A-","A","A+"}))))</f>
        <v/>
      </c>
      <c r="D732" s="99" t="str">
        <f>IF(COUNT($A732)=0,"",IF(B732="","--",IF(B732="3E","3E",LOOKUP(B732/D$2,{0,0.4,0.45,0.5,0.55,0.6,0.65,0.7,0.75,0.8,1},{0,2,2.25,2.5,2.75,3,3.25,3.5,3.75,4}))))</f>
        <v/>
      </c>
      <c r="E732" s="5" t="str">
        <f>IF(COUNT($A732)=0,"",IF($A732&lt;&gt;DR!$B734,"ERR",DR!R734))</f>
        <v/>
      </c>
      <c r="F732" s="2" t="str">
        <f>IF(COUNT($A732)=0,"",IF(E732="3E","3E",IF(E732="","I",LOOKUP(E732/G$2,{0,0.4,0.45,0.5,0.55,0.6,0.65,0.7,0.75,0.8,1},{"F","D","C","C+","B-","B","B+","A-","A","A+"}))))</f>
        <v/>
      </c>
      <c r="G732" s="99" t="str">
        <f>IF(COUNT($A732)=0,"",IF(E732="","--",IF(E732="3E","3E",LOOKUP(E732/G$2,{0,0.4,0.45,0.5,0.55,0.6,0.65,0.7,0.75,0.8,1},{0,2,2.25,2.5,2.75,3,3.25,3.5,3.75,4}))))</f>
        <v/>
      </c>
      <c r="H732" s="5" t="str">
        <f>IF(COUNT($A732)=0,"",IF($A732&lt;&gt;DR!$B734,"ERR",DR!Z734))</f>
        <v/>
      </c>
      <c r="I732" s="2" t="str">
        <f>IF(COUNT($A732)=0,"",IF(H732="3E","3E",IF(H732="","I",LOOKUP(H732/J$2,{0,0.4,0.45,0.5,0.55,0.6,0.65,0.7,0.75,0.8,1},{"F","D","C","C+","B-","B","B+","A-","A","A+"}))))</f>
        <v/>
      </c>
      <c r="J732" s="99" t="str">
        <f>IF(COUNT($A732)=0,"",IF(H732="","--",IF(H732="3E","3E",LOOKUP(H732/J$2,{0,0.4,0.45,0.5,0.55,0.6,0.65,0.7,0.75,0.8,1},{0,2,2.25,2.5,2.75,3,3.25,3.5,3.75,4}))))</f>
        <v/>
      </c>
      <c r="K732" s="5" t="str">
        <f>IF(COUNT($A732)=0,"",IF($A732&lt;&gt;DR!$B734,"ERR",DR!AH734))</f>
        <v/>
      </c>
      <c r="L732" s="2" t="str">
        <f>IF(COUNT($A732)=0,"",IF(K732="3E","3E",IF(K732="","I",LOOKUP(K732/M$2,{0,0.4,0.45,0.5,0.55,0.6,0.65,0.7,0.75,0.8,1},{"F","D","C","C+","B-","B","B+","A-","A","A+"}))))</f>
        <v/>
      </c>
      <c r="M732" s="99" t="str">
        <f>IF(COUNT($A732)=0,"",IF(K732="","--",IF(K732="3E","3E",LOOKUP(K732/M$2,{0,0.4,0.45,0.5,0.55,0.6,0.65,0.7,0.75,0.8,1},{0,2,2.25,2.5,2.75,3,3.25,3.5,3.75,4}))))</f>
        <v/>
      </c>
      <c r="N732" s="5" t="str">
        <f>IF(COUNT($A732)=0,"",IF($A732&lt;&gt;DR!$B734,"ERR",DR!AP734))</f>
        <v/>
      </c>
      <c r="O732" s="2" t="str">
        <f>IF(COUNT($A732)=0,"",IF(N732="3E","3E",IF(N732="","I",LOOKUP(N732/P$2,{0,0.4,0.45,0.5,0.55,0.6,0.65,0.7,0.75,0.8,1},{"F","D","C","C+","B-","B","B+","A-","A","A+"}))))</f>
        <v/>
      </c>
      <c r="P732" s="99" t="str">
        <f>IF(COUNT($A732)=0,"",IF(N732="","--",IF(N732="3E","3E",LOOKUP(N732/P$2,{0,0.4,0.45,0.5,0.55,0.6,0.65,0.7,0.75,0.8,1},{0,2,2.25,2.5,2.75,3,3.25,3.5,3.75,4}))))</f>
        <v/>
      </c>
      <c r="Q732" s="5" t="str">
        <f>IF(COUNT($A732)=0,"",IF($A732&lt;&gt;DR!$B734,"ERR",DR!AX734))</f>
        <v/>
      </c>
      <c r="R732" s="2" t="str">
        <f>IF(COUNT($A732)=0,"",IF(Q732="3E","3E",IF(Q732="","I",LOOKUP(Q732/S$2,{0,0.4,0.45,0.5,0.55,0.6,0.65,0.7,0.75,0.8,1},{"F","D","C","C+","B-","B","B+","A-","A","A+"}))))</f>
        <v/>
      </c>
      <c r="S732" s="99" t="str">
        <f>IF(COUNT($A732)=0,"",IF(Q732="","--",IF(Q732="3E","3E",LOOKUP(Q732/S$2,{0,0.4,0.45,0.5,0.55,0.6,0.65,0.7,0.75,0.8,1},{0,2,2.25,2.5,2.75,3,3.25,3.5,3.75,4}))))</f>
        <v/>
      </c>
      <c r="T732" s="5" t="str">
        <f>IF(OR(COUNT($A732)=0,DR!BZ734=""),"",IF($A732&lt;&gt;DR!$B734,"ERR",DR!BZ734))</f>
        <v/>
      </c>
      <c r="U732" s="2" t="str">
        <f>IF(COUNT($A732)=0,"",IF(T732="3E","3E",IF(T732="","I",LOOKUP(T732/V$2,{0,0.4,0.45,0.5,0.55,0.6,0.65,0.7,0.75,0.8,1},{"F","D","C","C+","B-","B","B+","A-","A","A+"}))))</f>
        <v/>
      </c>
      <c r="V732" s="99" t="str">
        <f>IF(COUNT($A732)=0,"",IF(T732="","--",IF(T732="3E","3E",LOOKUP(T732/V$2,{0,0.4,0.45,0.5,0.55,0.6,0.65,0.7,0.75,0.8,1},{0,2,2.25,2.5,2.75,3,3.25,3.5,3.75,4}))))</f>
        <v/>
      </c>
      <c r="W732" s="5" t="str">
        <f>IF(COUNT($A732)=0,"",IF($A732&lt;&gt;DR!$B734,"ERR",IF(DR!$A734="IM",DR!CL734,DR!CK734)))</f>
        <v/>
      </c>
      <c r="X732" s="2" t="str">
        <f>IF(COUNT($A732)=0,"",IF(W732="3E","3E",IF(W732="","I",LOOKUP(W732/Y$2,{0,0.4,0.45,0.5,0.55,0.6,0.65,0.7,0.75,0.8,1},{"F","D","C","C+","B-","B","B+","A-","A","A+"}))))</f>
        <v/>
      </c>
      <c r="Y732" s="99" t="str">
        <f>IF(COUNT($A732)=0,"",IF(W732="","--",IF(W732="3E","3E",LOOKUP(W732/Y$2,{0,0.4,0.45,0.5,0.55,0.6,0.65,0.7,0.75,0.8,1},{0,2,2.25,2.5,2.75,3,3.25,3.5,3.75,4}))))</f>
        <v/>
      </c>
      <c r="Z732" s="5" t="str">
        <f>IF(COUNT($A732)=0,"",IF($A732&lt;&gt;DR!$B734,"ERR",DR!BF734))</f>
        <v/>
      </c>
      <c r="AA732" s="2" t="str">
        <f>IF(COUNT($A732)=0,"",IF(Z732="3E","3E",IF(Z732="","I",LOOKUP(Z732/AB$2,{0,0.4,0.45,0.5,0.55,0.6,0.65,0.7,0.75,0.8,1},{"F","D","C","C+","B-","B","B+","A-","A","A+"}))))</f>
        <v/>
      </c>
      <c r="AB732" s="99" t="str">
        <f>IF(COUNT($A732)=0,"",IF(Z732="","--",IF(Z732="3E","3E",LOOKUP(Z732/AB$2,{0,0.4,0.45,0.5,0.55,0.6,0.65,0.7,0.75,0.8,1},{0,2,2.25,2.5,2.75,3,3.25,3.5,3.75,4}))))</f>
        <v/>
      </c>
      <c r="AC732" s="5" t="str">
        <f>IF(COUNT($A732)=0,"",IF($A732&lt;&gt;DR!$B734,"ERR",DR!BG734))</f>
        <v/>
      </c>
      <c r="AD732" s="2" t="str">
        <f>IF(COUNT($A732)=0,"",IF(AC732="3E","3E",IF(AC732="","I",LOOKUP(AC732/AE$2,{0,0.4,0.45,0.5,0.55,0.6,0.65,0.7,0.75,0.8,1},{"F","D","C","C+","B-","B","B+","A-","A","A+"}))))</f>
        <v/>
      </c>
      <c r="AE732" s="99" t="str">
        <f>IF(COUNT($A732)=0,"",IF(AC732="","--",IF(AC732="3E","3E",LOOKUP(AC732/AE$2,{0,0.4,0.45,0.5,0.55,0.6,0.65,0.7,0.75,0.8,1},{0,2,2.25,2.5,2.75,3,3.25,3.5,3.75,4}))))</f>
        <v/>
      </c>
      <c r="AF732" s="5" t="str">
        <f>IF(COUNT($A732)=0,"",IF($A732&lt;&gt;DR!$B734,"ERR",DR!BQ734))</f>
        <v/>
      </c>
      <c r="AG732" s="2" t="str">
        <f>IF(COUNT($A732)=0,"",IF(AF732="3E","3E",IF(AF732="","I",LOOKUP(AF732/AH$2,{0,0.4,0.45,0.5,0.55,0.6,0.65,0.7,0.75,0.8,1},{"F","D","C","C+","B-","B","B+","A-","A","A+"}))))</f>
        <v/>
      </c>
      <c r="AH732" s="99" t="str">
        <f>IF(COUNT($A732)=0,"",IF(AF732="","--",IF(AF732="3E","3E",LOOKUP(AF732/AH$2,{0,0.4,0.45,0.5,0.55,0.6,0.65,0.7,0.75,0.8,1},{0,2,2.25,2.5,2.75,3,3.25,3.5,3.75,4}))))</f>
        <v/>
      </c>
      <c r="AI732" s="5" t="str">
        <f>IF(COUNT($A732)=0,"",IF($A732&lt;&gt;DR!$B734,"ERR",DR!BY734))</f>
        <v/>
      </c>
      <c r="AJ732" s="2" t="str">
        <f>IF(COUNT($A732)=0,"",IF(AI732="3E","3E",IF(AI732="","I",LOOKUP(AI732/AK$2,{0,0.4,0.45,0.5,0.55,0.6,0.65,0.7,0.75,0.8,1},{"F","D","C","C+","B-","B","B+","A-","A","A+"}))))</f>
        <v/>
      </c>
      <c r="AK732" s="103" t="str">
        <f>IF(COUNT($A732)=0,"",IF(AI732="","--",IF(AI732="3E","3E",LOOKUP(AI732/AK$2,{0,0.4,0.45,0.5,0.55,0.6,0.65,0.7,0.75,0.8,1},{0,2,2.25,2.5,2.75,3,3.25,3.5,3.75,4}))))</f>
        <v/>
      </c>
      <c r="AL732" s="94" t="str">
        <f>IFERROR(IF(COUNT($A732)=0,"",IF(COUNT(W732)=0,"--",IF(COUNTIF(B732:AK732,"3E")&gt;0,"3E",SUM(IF(D732&gt;=2,D732*$D$3),IF(G732&gt;=2,G732*$G$3),IF(J732&gt;=2,J732*$J$3),IF(M732&gt;=2,M732*$M$3),IF(P732&gt;=2,P732*$P$3),IF(S732&gt;=2,S732*$S$3),IF(V732&gt;=2,V732*$V$3),IF(Y732&gt;=2,Y732*$Y$3),IF(AB732&gt;=2,AB732*$AB$3),IF(AE732&gt;=2,AE732*$AE$3),IF(AH732&gt;=2,AH732*$AH$3),IF(AK732&gt;=2,AK732*$AK$3))))),"")</f>
        <v/>
      </c>
      <c r="AM732" s="4" t="str">
        <f>IF(COUNT($A732)=0,"",IF(COUNT(W732)=0,"--",IF(COUNTIF(B732:Y732,"3E")&gt;0,"3E",TRUNC(SUM(IF(N(D732)&gt;=2,D$3*D732,0),IF(N(G732)&gt;=2,G$3*G732,0),IF(N(J732)&gt;=2,J$3*J732,0),IF(N(M732)&gt;=2,M$3*M732,0),IF(N(P732)&gt;=2,P$3*P732,0),IF(N(S732)&gt;=2,S$3*S732,0),IF(N(AB732)&gt;=2,AB$3*AB732,0),IF(N(AE732)&gt;=2,AE$3*AE732,0),IF(N(AH732)&gt;=2,AH$3*AH732,0),IF(N(V732)&gt;=2,V$3*V732,0),IF(N(Y732)&gt;=2,Y$3*Y732,0))/TCP,3))))</f>
        <v/>
      </c>
      <c r="AN732" s="2" t="str">
        <f>IFERROR(IF(COUNT($A732)=0,"",IF(COUNT(W732)=0,"--",IF(COUNTIF(B732:AK732,"3E")&gt;0,"3E",SUM(IF(D732&gt;=2,$D$3),IF(G732&gt;=2,$G$3),IF(J732&gt;=2,$J$3),IF(M732&gt;=2,$M$3),IF(P732&gt;=2,$P$3),IF(S732&gt;=2,$S$3),IF(V732&gt;=2,$V$3),IF(Y732&gt;=2,$Y$3),IF(AB732&gt;=2,$AB$3),IF(AE732&gt;=2,$AE$3),IF(AH732&gt;=2,$AH$3),IF(AK732&gt;=2,$AK$3))))),"")</f>
        <v/>
      </c>
      <c r="AO732" s="2" t="str">
        <f>IF(AM732="3E","3E",IF(COUNT($A732)=0,"",IF(COUNT(AK732)=0,"I",LOOKUP(AM732,{0,2,2.25,2.5,2.75,3,3.25,3.5,3.75,4},{"F","D","C","C+","B-","B","B+","A-","A","A+"}))))</f>
        <v/>
      </c>
      <c r="AP732" s="2" t="str">
        <f>IF(AM732="3E","3E",IF(OR(COUNT($A732)=0,COUNT(W732)=0),"",IF(AND(Y732&gt;=2,AM732&gt;=2,AN732&gt;=28),"PASS","FAIL")))</f>
        <v/>
      </c>
      <c r="AQ732" s="2" t="str">
        <f>IF(COUNT($A732)=0,"",IF(AP732="3E","3E",IF(AP732="PASS",CONCATENATE(IF(N(D732)&lt;2,"411F,",""),IF(N(G732)&lt;2,"412F,",""),IF(N(J732)&lt;2,"413F,",""),IF(N(M732)&lt;2,"421F,",""),IF(N(P732)&lt;2,"422F,",""),IF(N(S732)&lt;2,"423F,",""),IF(N(AB732)&lt;2,"431F,",""),IF(N(AE732)&lt;2,"432F,",""),IF(N(AH732)&lt;2,"433F,","")),"")))</f>
        <v/>
      </c>
      <c r="AR732" s="6" t="str">
        <f t="shared" si="12"/>
        <v/>
      </c>
    </row>
    <row r="733" spans="1:44" ht="18.95" customHeight="1" x14ac:dyDescent="0.25">
      <c r="A733" s="93" t="str">
        <f>IF(DR!$B735="","",DR!$B735)</f>
        <v/>
      </c>
      <c r="B733" s="5" t="str">
        <f>IF(COUNT($A733)=0,"",IF($A733&lt;&gt;DR!$B735,"ERR",DR!J735))</f>
        <v/>
      </c>
      <c r="C733" s="2" t="str">
        <f>IF(COUNT($A733)=0,"",IF(B733="3E","3E",IF(B733="","I",LOOKUP(B733/D$2,{0,0.4,0.45,0.5,0.55,0.6,0.65,0.7,0.75,0.8,1},{"F","D","C","C+","B-","B","B+","A-","A","A+"}))))</f>
        <v/>
      </c>
      <c r="D733" s="99" t="str">
        <f>IF(COUNT($A733)=0,"",IF(B733="","--",IF(B733="3E","3E",LOOKUP(B733/D$2,{0,0.4,0.45,0.5,0.55,0.6,0.65,0.7,0.75,0.8,1},{0,2,2.25,2.5,2.75,3,3.25,3.5,3.75,4}))))</f>
        <v/>
      </c>
      <c r="E733" s="5" t="str">
        <f>IF(COUNT($A733)=0,"",IF($A733&lt;&gt;DR!$B735,"ERR",DR!R735))</f>
        <v/>
      </c>
      <c r="F733" s="2" t="str">
        <f>IF(COUNT($A733)=0,"",IF(E733="3E","3E",IF(E733="","I",LOOKUP(E733/G$2,{0,0.4,0.45,0.5,0.55,0.6,0.65,0.7,0.75,0.8,1},{"F","D","C","C+","B-","B","B+","A-","A","A+"}))))</f>
        <v/>
      </c>
      <c r="G733" s="99" t="str">
        <f>IF(COUNT($A733)=0,"",IF(E733="","--",IF(E733="3E","3E",LOOKUP(E733/G$2,{0,0.4,0.45,0.5,0.55,0.6,0.65,0.7,0.75,0.8,1},{0,2,2.25,2.5,2.75,3,3.25,3.5,3.75,4}))))</f>
        <v/>
      </c>
      <c r="H733" s="5" t="str">
        <f>IF(COUNT($A733)=0,"",IF($A733&lt;&gt;DR!$B735,"ERR",DR!Z735))</f>
        <v/>
      </c>
      <c r="I733" s="2" t="str">
        <f>IF(COUNT($A733)=0,"",IF(H733="3E","3E",IF(H733="","I",LOOKUP(H733/J$2,{0,0.4,0.45,0.5,0.55,0.6,0.65,0.7,0.75,0.8,1},{"F","D","C","C+","B-","B","B+","A-","A","A+"}))))</f>
        <v/>
      </c>
      <c r="J733" s="99" t="str">
        <f>IF(COUNT($A733)=0,"",IF(H733="","--",IF(H733="3E","3E",LOOKUP(H733/J$2,{0,0.4,0.45,0.5,0.55,0.6,0.65,0.7,0.75,0.8,1},{0,2,2.25,2.5,2.75,3,3.25,3.5,3.75,4}))))</f>
        <v/>
      </c>
      <c r="K733" s="5" t="str">
        <f>IF(COUNT($A733)=0,"",IF($A733&lt;&gt;DR!$B735,"ERR",DR!AH735))</f>
        <v/>
      </c>
      <c r="L733" s="2" t="str">
        <f>IF(COUNT($A733)=0,"",IF(K733="3E","3E",IF(K733="","I",LOOKUP(K733/M$2,{0,0.4,0.45,0.5,0.55,0.6,0.65,0.7,0.75,0.8,1},{"F","D","C","C+","B-","B","B+","A-","A","A+"}))))</f>
        <v/>
      </c>
      <c r="M733" s="99" t="str">
        <f>IF(COUNT($A733)=0,"",IF(K733="","--",IF(K733="3E","3E",LOOKUP(K733/M$2,{0,0.4,0.45,0.5,0.55,0.6,0.65,0.7,0.75,0.8,1},{0,2,2.25,2.5,2.75,3,3.25,3.5,3.75,4}))))</f>
        <v/>
      </c>
      <c r="N733" s="5" t="str">
        <f>IF(COUNT($A733)=0,"",IF($A733&lt;&gt;DR!$B735,"ERR",DR!AP735))</f>
        <v/>
      </c>
      <c r="O733" s="2" t="str">
        <f>IF(COUNT($A733)=0,"",IF(N733="3E","3E",IF(N733="","I",LOOKUP(N733/P$2,{0,0.4,0.45,0.5,0.55,0.6,0.65,0.7,0.75,0.8,1},{"F","D","C","C+","B-","B","B+","A-","A","A+"}))))</f>
        <v/>
      </c>
      <c r="P733" s="99" t="str">
        <f>IF(COUNT($A733)=0,"",IF(N733="","--",IF(N733="3E","3E",LOOKUP(N733/P$2,{0,0.4,0.45,0.5,0.55,0.6,0.65,0.7,0.75,0.8,1},{0,2,2.25,2.5,2.75,3,3.25,3.5,3.75,4}))))</f>
        <v/>
      </c>
      <c r="Q733" s="5" t="str">
        <f>IF(COUNT($A733)=0,"",IF($A733&lt;&gt;DR!$B735,"ERR",DR!AX735))</f>
        <v/>
      </c>
      <c r="R733" s="2" t="str">
        <f>IF(COUNT($A733)=0,"",IF(Q733="3E","3E",IF(Q733="","I",LOOKUP(Q733/S$2,{0,0.4,0.45,0.5,0.55,0.6,0.65,0.7,0.75,0.8,1},{"F","D","C","C+","B-","B","B+","A-","A","A+"}))))</f>
        <v/>
      </c>
      <c r="S733" s="99" t="str">
        <f>IF(COUNT($A733)=0,"",IF(Q733="","--",IF(Q733="3E","3E",LOOKUP(Q733/S$2,{0,0.4,0.45,0.5,0.55,0.6,0.65,0.7,0.75,0.8,1},{0,2,2.25,2.5,2.75,3,3.25,3.5,3.75,4}))))</f>
        <v/>
      </c>
      <c r="T733" s="5" t="str">
        <f>IF(OR(COUNT($A733)=0,DR!BZ735=""),"",IF($A733&lt;&gt;DR!$B735,"ERR",DR!BZ735))</f>
        <v/>
      </c>
      <c r="U733" s="2" t="str">
        <f>IF(COUNT($A733)=0,"",IF(T733="3E","3E",IF(T733="","I",LOOKUP(T733/V$2,{0,0.4,0.45,0.5,0.55,0.6,0.65,0.7,0.75,0.8,1},{"F","D","C","C+","B-","B","B+","A-","A","A+"}))))</f>
        <v/>
      </c>
      <c r="V733" s="99" t="str">
        <f>IF(COUNT($A733)=0,"",IF(T733="","--",IF(T733="3E","3E",LOOKUP(T733/V$2,{0,0.4,0.45,0.5,0.55,0.6,0.65,0.7,0.75,0.8,1},{0,2,2.25,2.5,2.75,3,3.25,3.5,3.75,4}))))</f>
        <v/>
      </c>
      <c r="W733" s="5" t="str">
        <f>IF(COUNT($A733)=0,"",IF($A733&lt;&gt;DR!$B735,"ERR",IF(DR!$A735="IM",DR!CL735,DR!CK735)))</f>
        <v/>
      </c>
      <c r="X733" s="2" t="str">
        <f>IF(COUNT($A733)=0,"",IF(W733="3E","3E",IF(W733="","I",LOOKUP(W733/Y$2,{0,0.4,0.45,0.5,0.55,0.6,0.65,0.7,0.75,0.8,1},{"F","D","C","C+","B-","B","B+","A-","A","A+"}))))</f>
        <v/>
      </c>
      <c r="Y733" s="99" t="str">
        <f>IF(COUNT($A733)=0,"",IF(W733="","--",IF(W733="3E","3E",LOOKUP(W733/Y$2,{0,0.4,0.45,0.5,0.55,0.6,0.65,0.7,0.75,0.8,1},{0,2,2.25,2.5,2.75,3,3.25,3.5,3.75,4}))))</f>
        <v/>
      </c>
      <c r="Z733" s="5" t="str">
        <f>IF(COUNT($A733)=0,"",IF($A733&lt;&gt;DR!$B735,"ERR",DR!BF735))</f>
        <v/>
      </c>
      <c r="AA733" s="2" t="str">
        <f>IF(COUNT($A733)=0,"",IF(Z733="3E","3E",IF(Z733="","I",LOOKUP(Z733/AB$2,{0,0.4,0.45,0.5,0.55,0.6,0.65,0.7,0.75,0.8,1},{"F","D","C","C+","B-","B","B+","A-","A","A+"}))))</f>
        <v/>
      </c>
      <c r="AB733" s="99" t="str">
        <f>IF(COUNT($A733)=0,"",IF(Z733="","--",IF(Z733="3E","3E",LOOKUP(Z733/AB$2,{0,0.4,0.45,0.5,0.55,0.6,0.65,0.7,0.75,0.8,1},{0,2,2.25,2.5,2.75,3,3.25,3.5,3.75,4}))))</f>
        <v/>
      </c>
      <c r="AC733" s="5" t="str">
        <f>IF(COUNT($A733)=0,"",IF($A733&lt;&gt;DR!$B735,"ERR",DR!BG735))</f>
        <v/>
      </c>
      <c r="AD733" s="2" t="str">
        <f>IF(COUNT($A733)=0,"",IF(AC733="3E","3E",IF(AC733="","I",LOOKUP(AC733/AE$2,{0,0.4,0.45,0.5,0.55,0.6,0.65,0.7,0.75,0.8,1},{"F","D","C","C+","B-","B","B+","A-","A","A+"}))))</f>
        <v/>
      </c>
      <c r="AE733" s="99" t="str">
        <f>IF(COUNT($A733)=0,"",IF(AC733="","--",IF(AC733="3E","3E",LOOKUP(AC733/AE$2,{0,0.4,0.45,0.5,0.55,0.6,0.65,0.7,0.75,0.8,1},{0,2,2.25,2.5,2.75,3,3.25,3.5,3.75,4}))))</f>
        <v/>
      </c>
      <c r="AF733" s="5" t="str">
        <f>IF(COUNT($A733)=0,"",IF($A733&lt;&gt;DR!$B735,"ERR",DR!BQ735))</f>
        <v/>
      </c>
      <c r="AG733" s="2" t="str">
        <f>IF(COUNT($A733)=0,"",IF(AF733="3E","3E",IF(AF733="","I",LOOKUP(AF733/AH$2,{0,0.4,0.45,0.5,0.55,0.6,0.65,0.7,0.75,0.8,1},{"F","D","C","C+","B-","B","B+","A-","A","A+"}))))</f>
        <v/>
      </c>
      <c r="AH733" s="99" t="str">
        <f>IF(COUNT($A733)=0,"",IF(AF733="","--",IF(AF733="3E","3E",LOOKUP(AF733/AH$2,{0,0.4,0.45,0.5,0.55,0.6,0.65,0.7,0.75,0.8,1},{0,2,2.25,2.5,2.75,3,3.25,3.5,3.75,4}))))</f>
        <v/>
      </c>
      <c r="AI733" s="5" t="str">
        <f>IF(COUNT($A733)=0,"",IF($A733&lt;&gt;DR!$B735,"ERR",DR!BY735))</f>
        <v/>
      </c>
      <c r="AJ733" s="2" t="str">
        <f>IF(COUNT($A733)=0,"",IF(AI733="3E","3E",IF(AI733="","I",LOOKUP(AI733/AK$2,{0,0.4,0.45,0.5,0.55,0.6,0.65,0.7,0.75,0.8,1},{"F","D","C","C+","B-","B","B+","A-","A","A+"}))))</f>
        <v/>
      </c>
      <c r="AK733" s="103" t="str">
        <f>IF(COUNT($A733)=0,"",IF(AI733="","--",IF(AI733="3E","3E",LOOKUP(AI733/AK$2,{0,0.4,0.45,0.5,0.55,0.6,0.65,0.7,0.75,0.8,1},{0,2,2.25,2.5,2.75,3,3.25,3.5,3.75,4}))))</f>
        <v/>
      </c>
      <c r="AL733" s="94" t="str">
        <f>IFERROR(IF(COUNT($A733)=0,"",IF(COUNT(W733)=0,"--",IF(COUNTIF(B733:AK733,"3E")&gt;0,"3E",SUM(IF(D733&gt;=2,D733*$D$3),IF(G733&gt;=2,G733*$G$3),IF(J733&gt;=2,J733*$J$3),IF(M733&gt;=2,M733*$M$3),IF(P733&gt;=2,P733*$P$3),IF(S733&gt;=2,S733*$S$3),IF(V733&gt;=2,V733*$V$3),IF(Y733&gt;=2,Y733*$Y$3),IF(AB733&gt;=2,AB733*$AB$3),IF(AE733&gt;=2,AE733*$AE$3),IF(AH733&gt;=2,AH733*$AH$3),IF(AK733&gt;=2,AK733*$AK$3))))),"")</f>
        <v/>
      </c>
      <c r="AM733" s="4" t="str">
        <f>IF(COUNT($A733)=0,"",IF(COUNT(W733)=0,"--",IF(COUNTIF(B733:Y733,"3E")&gt;0,"3E",TRUNC(SUM(IF(N(D733)&gt;=2,D$3*D733,0),IF(N(G733)&gt;=2,G$3*G733,0),IF(N(J733)&gt;=2,J$3*J733,0),IF(N(M733)&gt;=2,M$3*M733,0),IF(N(P733)&gt;=2,P$3*P733,0),IF(N(S733)&gt;=2,S$3*S733,0),IF(N(AB733)&gt;=2,AB$3*AB733,0),IF(N(AE733)&gt;=2,AE$3*AE733,0),IF(N(AH733)&gt;=2,AH$3*AH733,0),IF(N(V733)&gt;=2,V$3*V733,0),IF(N(Y733)&gt;=2,Y$3*Y733,0))/TCP,3))))</f>
        <v/>
      </c>
      <c r="AN733" s="2" t="str">
        <f>IFERROR(IF(COUNT($A733)=0,"",IF(COUNT(W733)=0,"--",IF(COUNTIF(B733:AK733,"3E")&gt;0,"3E",SUM(IF(D733&gt;=2,$D$3),IF(G733&gt;=2,$G$3),IF(J733&gt;=2,$J$3),IF(M733&gt;=2,$M$3),IF(P733&gt;=2,$P$3),IF(S733&gt;=2,$S$3),IF(V733&gt;=2,$V$3),IF(Y733&gt;=2,$Y$3),IF(AB733&gt;=2,$AB$3),IF(AE733&gt;=2,$AE$3),IF(AH733&gt;=2,$AH$3),IF(AK733&gt;=2,$AK$3))))),"")</f>
        <v/>
      </c>
      <c r="AO733" s="2" t="str">
        <f>IF(AM733="3E","3E",IF(COUNT($A733)=0,"",IF(COUNT(AK733)=0,"I",LOOKUP(AM733,{0,2,2.25,2.5,2.75,3,3.25,3.5,3.75,4},{"F","D","C","C+","B-","B","B+","A-","A","A+"}))))</f>
        <v/>
      </c>
      <c r="AP733" s="2" t="str">
        <f>IF(AM733="3E","3E",IF(OR(COUNT($A733)=0,COUNT(W733)=0),"",IF(AND(Y733&gt;=2,AM733&gt;=2,AN733&gt;=28),"PASS","FAIL")))</f>
        <v/>
      </c>
      <c r="AQ733" s="2" t="str">
        <f>IF(COUNT($A733)=0,"",IF(AP733="3E","3E",IF(AP733="PASS",CONCATENATE(IF(N(D733)&lt;2,"411F,",""),IF(N(G733)&lt;2,"412F,",""),IF(N(J733)&lt;2,"413F,",""),IF(N(M733)&lt;2,"421F,",""),IF(N(P733)&lt;2,"422F,",""),IF(N(S733)&lt;2,"423F,",""),IF(N(AB733)&lt;2,"431F,",""),IF(N(AE733)&lt;2,"432F,",""),IF(N(AH733)&lt;2,"433F,","")),"")))</f>
        <v/>
      </c>
      <c r="AR733" s="6" t="str">
        <f t="shared" si="12"/>
        <v/>
      </c>
    </row>
    <row r="734" spans="1:44" ht="18.95" customHeight="1" x14ac:dyDescent="0.25">
      <c r="A734" s="93" t="str">
        <f>IF(DR!$B736="","",DR!$B736)</f>
        <v/>
      </c>
      <c r="B734" s="5" t="str">
        <f>IF(COUNT($A734)=0,"",IF($A734&lt;&gt;DR!$B736,"ERR",DR!J736))</f>
        <v/>
      </c>
      <c r="C734" s="2" t="str">
        <f>IF(COUNT($A734)=0,"",IF(B734="3E","3E",IF(B734="","I",LOOKUP(B734/D$2,{0,0.4,0.45,0.5,0.55,0.6,0.65,0.7,0.75,0.8,1},{"F","D","C","C+","B-","B","B+","A-","A","A+"}))))</f>
        <v/>
      </c>
      <c r="D734" s="99" t="str">
        <f>IF(COUNT($A734)=0,"",IF(B734="","--",IF(B734="3E","3E",LOOKUP(B734/D$2,{0,0.4,0.45,0.5,0.55,0.6,0.65,0.7,0.75,0.8,1},{0,2,2.25,2.5,2.75,3,3.25,3.5,3.75,4}))))</f>
        <v/>
      </c>
      <c r="E734" s="5" t="str">
        <f>IF(COUNT($A734)=0,"",IF($A734&lt;&gt;DR!$B736,"ERR",DR!R736))</f>
        <v/>
      </c>
      <c r="F734" s="2" t="str">
        <f>IF(COUNT($A734)=0,"",IF(E734="3E","3E",IF(E734="","I",LOOKUP(E734/G$2,{0,0.4,0.45,0.5,0.55,0.6,0.65,0.7,0.75,0.8,1},{"F","D","C","C+","B-","B","B+","A-","A","A+"}))))</f>
        <v/>
      </c>
      <c r="G734" s="99" t="str">
        <f>IF(COUNT($A734)=0,"",IF(E734="","--",IF(E734="3E","3E",LOOKUP(E734/G$2,{0,0.4,0.45,0.5,0.55,0.6,0.65,0.7,0.75,0.8,1},{0,2,2.25,2.5,2.75,3,3.25,3.5,3.75,4}))))</f>
        <v/>
      </c>
      <c r="H734" s="5" t="str">
        <f>IF(COUNT($A734)=0,"",IF($A734&lt;&gt;DR!$B736,"ERR",DR!Z736))</f>
        <v/>
      </c>
      <c r="I734" s="2" t="str">
        <f>IF(COUNT($A734)=0,"",IF(H734="3E","3E",IF(H734="","I",LOOKUP(H734/J$2,{0,0.4,0.45,0.5,0.55,0.6,0.65,0.7,0.75,0.8,1},{"F","D","C","C+","B-","B","B+","A-","A","A+"}))))</f>
        <v/>
      </c>
      <c r="J734" s="99" t="str">
        <f>IF(COUNT($A734)=0,"",IF(H734="","--",IF(H734="3E","3E",LOOKUP(H734/J$2,{0,0.4,0.45,0.5,0.55,0.6,0.65,0.7,0.75,0.8,1},{0,2,2.25,2.5,2.75,3,3.25,3.5,3.75,4}))))</f>
        <v/>
      </c>
      <c r="K734" s="5" t="str">
        <f>IF(COUNT($A734)=0,"",IF($A734&lt;&gt;DR!$B736,"ERR",DR!AH736))</f>
        <v/>
      </c>
      <c r="L734" s="2" t="str">
        <f>IF(COUNT($A734)=0,"",IF(K734="3E","3E",IF(K734="","I",LOOKUP(K734/M$2,{0,0.4,0.45,0.5,0.55,0.6,0.65,0.7,0.75,0.8,1},{"F","D","C","C+","B-","B","B+","A-","A","A+"}))))</f>
        <v/>
      </c>
      <c r="M734" s="99" t="str">
        <f>IF(COUNT($A734)=0,"",IF(K734="","--",IF(K734="3E","3E",LOOKUP(K734/M$2,{0,0.4,0.45,0.5,0.55,0.6,0.65,0.7,0.75,0.8,1},{0,2,2.25,2.5,2.75,3,3.25,3.5,3.75,4}))))</f>
        <v/>
      </c>
      <c r="N734" s="5" t="str">
        <f>IF(COUNT($A734)=0,"",IF($A734&lt;&gt;DR!$B736,"ERR",DR!AP736))</f>
        <v/>
      </c>
      <c r="O734" s="2" t="str">
        <f>IF(COUNT($A734)=0,"",IF(N734="3E","3E",IF(N734="","I",LOOKUP(N734/P$2,{0,0.4,0.45,0.5,0.55,0.6,0.65,0.7,0.75,0.8,1},{"F","D","C","C+","B-","B","B+","A-","A","A+"}))))</f>
        <v/>
      </c>
      <c r="P734" s="99" t="str">
        <f>IF(COUNT($A734)=0,"",IF(N734="","--",IF(N734="3E","3E",LOOKUP(N734/P$2,{0,0.4,0.45,0.5,0.55,0.6,0.65,0.7,0.75,0.8,1},{0,2,2.25,2.5,2.75,3,3.25,3.5,3.75,4}))))</f>
        <v/>
      </c>
      <c r="Q734" s="5" t="str">
        <f>IF(COUNT($A734)=0,"",IF($A734&lt;&gt;DR!$B736,"ERR",DR!AX736))</f>
        <v/>
      </c>
      <c r="R734" s="2" t="str">
        <f>IF(COUNT($A734)=0,"",IF(Q734="3E","3E",IF(Q734="","I",LOOKUP(Q734/S$2,{0,0.4,0.45,0.5,0.55,0.6,0.65,0.7,0.75,0.8,1},{"F","D","C","C+","B-","B","B+","A-","A","A+"}))))</f>
        <v/>
      </c>
      <c r="S734" s="99" t="str">
        <f>IF(COUNT($A734)=0,"",IF(Q734="","--",IF(Q734="3E","3E",LOOKUP(Q734/S$2,{0,0.4,0.45,0.5,0.55,0.6,0.65,0.7,0.75,0.8,1},{0,2,2.25,2.5,2.75,3,3.25,3.5,3.75,4}))))</f>
        <v/>
      </c>
      <c r="T734" s="5" t="str">
        <f>IF(OR(COUNT($A734)=0,DR!BZ736=""),"",IF($A734&lt;&gt;DR!$B736,"ERR",DR!BZ736))</f>
        <v/>
      </c>
      <c r="U734" s="2" t="str">
        <f>IF(COUNT($A734)=0,"",IF(T734="3E","3E",IF(T734="","I",LOOKUP(T734/V$2,{0,0.4,0.45,0.5,0.55,0.6,0.65,0.7,0.75,0.8,1},{"F","D","C","C+","B-","B","B+","A-","A","A+"}))))</f>
        <v/>
      </c>
      <c r="V734" s="99" t="str">
        <f>IF(COUNT($A734)=0,"",IF(T734="","--",IF(T734="3E","3E",LOOKUP(T734/V$2,{0,0.4,0.45,0.5,0.55,0.6,0.65,0.7,0.75,0.8,1},{0,2,2.25,2.5,2.75,3,3.25,3.5,3.75,4}))))</f>
        <v/>
      </c>
      <c r="W734" s="5" t="str">
        <f>IF(COUNT($A734)=0,"",IF($A734&lt;&gt;DR!$B736,"ERR",IF(DR!$A736="IM",DR!CL736,DR!CK736)))</f>
        <v/>
      </c>
      <c r="X734" s="2" t="str">
        <f>IF(COUNT($A734)=0,"",IF(W734="3E","3E",IF(W734="","I",LOOKUP(W734/Y$2,{0,0.4,0.45,0.5,0.55,0.6,0.65,0.7,0.75,0.8,1},{"F","D","C","C+","B-","B","B+","A-","A","A+"}))))</f>
        <v/>
      </c>
      <c r="Y734" s="99" t="str">
        <f>IF(COUNT($A734)=0,"",IF(W734="","--",IF(W734="3E","3E",LOOKUP(W734/Y$2,{0,0.4,0.45,0.5,0.55,0.6,0.65,0.7,0.75,0.8,1},{0,2,2.25,2.5,2.75,3,3.25,3.5,3.75,4}))))</f>
        <v/>
      </c>
      <c r="Z734" s="5" t="str">
        <f>IF(COUNT($A734)=0,"",IF($A734&lt;&gt;DR!$B736,"ERR",DR!BF736))</f>
        <v/>
      </c>
      <c r="AA734" s="2" t="str">
        <f>IF(COUNT($A734)=0,"",IF(Z734="3E","3E",IF(Z734="","I",LOOKUP(Z734/AB$2,{0,0.4,0.45,0.5,0.55,0.6,0.65,0.7,0.75,0.8,1},{"F","D","C","C+","B-","B","B+","A-","A","A+"}))))</f>
        <v/>
      </c>
      <c r="AB734" s="99" t="str">
        <f>IF(COUNT($A734)=0,"",IF(Z734="","--",IF(Z734="3E","3E",LOOKUP(Z734/AB$2,{0,0.4,0.45,0.5,0.55,0.6,0.65,0.7,0.75,0.8,1},{0,2,2.25,2.5,2.75,3,3.25,3.5,3.75,4}))))</f>
        <v/>
      </c>
      <c r="AC734" s="5" t="str">
        <f>IF(COUNT($A734)=0,"",IF($A734&lt;&gt;DR!$B736,"ERR",DR!BG736))</f>
        <v/>
      </c>
      <c r="AD734" s="2" t="str">
        <f>IF(COUNT($A734)=0,"",IF(AC734="3E","3E",IF(AC734="","I",LOOKUP(AC734/AE$2,{0,0.4,0.45,0.5,0.55,0.6,0.65,0.7,0.75,0.8,1},{"F","D","C","C+","B-","B","B+","A-","A","A+"}))))</f>
        <v/>
      </c>
      <c r="AE734" s="99" t="str">
        <f>IF(COUNT($A734)=0,"",IF(AC734="","--",IF(AC734="3E","3E",LOOKUP(AC734/AE$2,{0,0.4,0.45,0.5,0.55,0.6,0.65,0.7,0.75,0.8,1},{0,2,2.25,2.5,2.75,3,3.25,3.5,3.75,4}))))</f>
        <v/>
      </c>
      <c r="AF734" s="5" t="str">
        <f>IF(COUNT($A734)=0,"",IF($A734&lt;&gt;DR!$B736,"ERR",DR!BQ736))</f>
        <v/>
      </c>
      <c r="AG734" s="2" t="str">
        <f>IF(COUNT($A734)=0,"",IF(AF734="3E","3E",IF(AF734="","I",LOOKUP(AF734/AH$2,{0,0.4,0.45,0.5,0.55,0.6,0.65,0.7,0.75,0.8,1},{"F","D","C","C+","B-","B","B+","A-","A","A+"}))))</f>
        <v/>
      </c>
      <c r="AH734" s="99" t="str">
        <f>IF(COUNT($A734)=0,"",IF(AF734="","--",IF(AF734="3E","3E",LOOKUP(AF734/AH$2,{0,0.4,0.45,0.5,0.55,0.6,0.65,0.7,0.75,0.8,1},{0,2,2.25,2.5,2.75,3,3.25,3.5,3.75,4}))))</f>
        <v/>
      </c>
      <c r="AI734" s="5" t="str">
        <f>IF(COUNT($A734)=0,"",IF($A734&lt;&gt;DR!$B736,"ERR",DR!BY736))</f>
        <v/>
      </c>
      <c r="AJ734" s="2" t="str">
        <f>IF(COUNT($A734)=0,"",IF(AI734="3E","3E",IF(AI734="","I",LOOKUP(AI734/AK$2,{0,0.4,0.45,0.5,0.55,0.6,0.65,0.7,0.75,0.8,1},{"F","D","C","C+","B-","B","B+","A-","A","A+"}))))</f>
        <v/>
      </c>
      <c r="AK734" s="103" t="str">
        <f>IF(COUNT($A734)=0,"",IF(AI734="","--",IF(AI734="3E","3E",LOOKUP(AI734/AK$2,{0,0.4,0.45,0.5,0.55,0.6,0.65,0.7,0.75,0.8,1},{0,2,2.25,2.5,2.75,3,3.25,3.5,3.75,4}))))</f>
        <v/>
      </c>
      <c r="AL734" s="94" t="str">
        <f>IFERROR(IF(COUNT($A734)=0,"",IF(COUNT(W734)=0,"--",IF(COUNTIF(B734:AK734,"3E")&gt;0,"3E",SUM(IF(D734&gt;=2,D734*$D$3),IF(G734&gt;=2,G734*$G$3),IF(J734&gt;=2,J734*$J$3),IF(M734&gt;=2,M734*$M$3),IF(P734&gt;=2,P734*$P$3),IF(S734&gt;=2,S734*$S$3),IF(V734&gt;=2,V734*$V$3),IF(Y734&gt;=2,Y734*$Y$3),IF(AB734&gt;=2,AB734*$AB$3),IF(AE734&gt;=2,AE734*$AE$3),IF(AH734&gt;=2,AH734*$AH$3),IF(AK734&gt;=2,AK734*$AK$3))))),"")</f>
        <v/>
      </c>
      <c r="AM734" s="4" t="str">
        <f>IF(COUNT($A734)=0,"",IF(COUNT(W734)=0,"--",IF(COUNTIF(B734:Y734,"3E")&gt;0,"3E",TRUNC(SUM(IF(N(D734)&gt;=2,D$3*D734,0),IF(N(G734)&gt;=2,G$3*G734,0),IF(N(J734)&gt;=2,J$3*J734,0),IF(N(M734)&gt;=2,M$3*M734,0),IF(N(P734)&gt;=2,P$3*P734,0),IF(N(S734)&gt;=2,S$3*S734,0),IF(N(AB734)&gt;=2,AB$3*AB734,0),IF(N(AE734)&gt;=2,AE$3*AE734,0),IF(N(AH734)&gt;=2,AH$3*AH734,0),IF(N(V734)&gt;=2,V$3*V734,0),IF(N(Y734)&gt;=2,Y$3*Y734,0))/TCP,3))))</f>
        <v/>
      </c>
      <c r="AN734" s="2" t="str">
        <f>IFERROR(IF(COUNT($A734)=0,"",IF(COUNT(W734)=0,"--",IF(COUNTIF(B734:AK734,"3E")&gt;0,"3E",SUM(IF(D734&gt;=2,$D$3),IF(G734&gt;=2,$G$3),IF(J734&gt;=2,$J$3),IF(M734&gt;=2,$M$3),IF(P734&gt;=2,$P$3),IF(S734&gt;=2,$S$3),IF(V734&gt;=2,$V$3),IF(Y734&gt;=2,$Y$3),IF(AB734&gt;=2,$AB$3),IF(AE734&gt;=2,$AE$3),IF(AH734&gt;=2,$AH$3),IF(AK734&gt;=2,$AK$3))))),"")</f>
        <v/>
      </c>
      <c r="AO734" s="2" t="str">
        <f>IF(AM734="3E","3E",IF(COUNT($A734)=0,"",IF(COUNT(AK734)=0,"I",LOOKUP(AM734,{0,2,2.25,2.5,2.75,3,3.25,3.5,3.75,4},{"F","D","C","C+","B-","B","B+","A-","A","A+"}))))</f>
        <v/>
      </c>
      <c r="AP734" s="2" t="str">
        <f>IF(AM734="3E","3E",IF(OR(COUNT($A734)=0,COUNT(W734)=0),"",IF(AND(Y734&gt;=2,AM734&gt;=2,AN734&gt;=28),"PASS","FAIL")))</f>
        <v/>
      </c>
      <c r="AQ734" s="2" t="str">
        <f>IF(COUNT($A734)=0,"",IF(AP734="3E","3E",IF(AP734="PASS",CONCATENATE(IF(N(D734)&lt;2,"411F,",""),IF(N(G734)&lt;2,"412F,",""),IF(N(J734)&lt;2,"413F,",""),IF(N(M734)&lt;2,"421F,",""),IF(N(P734)&lt;2,"422F,",""),IF(N(S734)&lt;2,"423F,",""),IF(N(AB734)&lt;2,"431F,",""),IF(N(AE734)&lt;2,"432F,",""),IF(N(AH734)&lt;2,"433F,","")),"")))</f>
        <v/>
      </c>
      <c r="AR734" s="6" t="str">
        <f t="shared" si="12"/>
        <v/>
      </c>
    </row>
    <row r="735" spans="1:44" ht="18.95" customHeight="1" x14ac:dyDescent="0.25">
      <c r="A735" s="93" t="str">
        <f>IF(DR!$B737="","",DR!$B737)</f>
        <v/>
      </c>
      <c r="B735" s="5" t="str">
        <f>IF(COUNT($A735)=0,"",IF($A735&lt;&gt;DR!$B737,"ERR",DR!J737))</f>
        <v/>
      </c>
      <c r="C735" s="2" t="str">
        <f>IF(COUNT($A735)=0,"",IF(B735="3E","3E",IF(B735="","I",LOOKUP(B735/D$2,{0,0.4,0.45,0.5,0.55,0.6,0.65,0.7,0.75,0.8,1},{"F","D","C","C+","B-","B","B+","A-","A","A+"}))))</f>
        <v/>
      </c>
      <c r="D735" s="99" t="str">
        <f>IF(COUNT($A735)=0,"",IF(B735="","--",IF(B735="3E","3E",LOOKUP(B735/D$2,{0,0.4,0.45,0.5,0.55,0.6,0.65,0.7,0.75,0.8,1},{0,2,2.25,2.5,2.75,3,3.25,3.5,3.75,4}))))</f>
        <v/>
      </c>
      <c r="E735" s="5" t="str">
        <f>IF(COUNT($A735)=0,"",IF($A735&lt;&gt;DR!$B737,"ERR",DR!R737))</f>
        <v/>
      </c>
      <c r="F735" s="2" t="str">
        <f>IF(COUNT($A735)=0,"",IF(E735="3E","3E",IF(E735="","I",LOOKUP(E735/G$2,{0,0.4,0.45,0.5,0.55,0.6,0.65,0.7,0.75,0.8,1},{"F","D","C","C+","B-","B","B+","A-","A","A+"}))))</f>
        <v/>
      </c>
      <c r="G735" s="99" t="str">
        <f>IF(COUNT($A735)=0,"",IF(E735="","--",IF(E735="3E","3E",LOOKUP(E735/G$2,{0,0.4,0.45,0.5,0.55,0.6,0.65,0.7,0.75,0.8,1},{0,2,2.25,2.5,2.75,3,3.25,3.5,3.75,4}))))</f>
        <v/>
      </c>
      <c r="H735" s="5" t="str">
        <f>IF(COUNT($A735)=0,"",IF($A735&lt;&gt;DR!$B737,"ERR",DR!Z737))</f>
        <v/>
      </c>
      <c r="I735" s="2" t="str">
        <f>IF(COUNT($A735)=0,"",IF(H735="3E","3E",IF(H735="","I",LOOKUP(H735/J$2,{0,0.4,0.45,0.5,0.55,0.6,0.65,0.7,0.75,0.8,1},{"F","D","C","C+","B-","B","B+","A-","A","A+"}))))</f>
        <v/>
      </c>
      <c r="J735" s="99" t="str">
        <f>IF(COUNT($A735)=0,"",IF(H735="","--",IF(H735="3E","3E",LOOKUP(H735/J$2,{0,0.4,0.45,0.5,0.55,0.6,0.65,0.7,0.75,0.8,1},{0,2,2.25,2.5,2.75,3,3.25,3.5,3.75,4}))))</f>
        <v/>
      </c>
      <c r="K735" s="5" t="str">
        <f>IF(COUNT($A735)=0,"",IF($A735&lt;&gt;DR!$B737,"ERR",DR!AH737))</f>
        <v/>
      </c>
      <c r="L735" s="2" t="str">
        <f>IF(COUNT($A735)=0,"",IF(K735="3E","3E",IF(K735="","I",LOOKUP(K735/M$2,{0,0.4,0.45,0.5,0.55,0.6,0.65,0.7,0.75,0.8,1},{"F","D","C","C+","B-","B","B+","A-","A","A+"}))))</f>
        <v/>
      </c>
      <c r="M735" s="99" t="str">
        <f>IF(COUNT($A735)=0,"",IF(K735="","--",IF(K735="3E","3E",LOOKUP(K735/M$2,{0,0.4,0.45,0.5,0.55,0.6,0.65,0.7,0.75,0.8,1},{0,2,2.25,2.5,2.75,3,3.25,3.5,3.75,4}))))</f>
        <v/>
      </c>
      <c r="N735" s="5" t="str">
        <f>IF(COUNT($A735)=0,"",IF($A735&lt;&gt;DR!$B737,"ERR",DR!AP737))</f>
        <v/>
      </c>
      <c r="O735" s="2" t="str">
        <f>IF(COUNT($A735)=0,"",IF(N735="3E","3E",IF(N735="","I",LOOKUP(N735/P$2,{0,0.4,0.45,0.5,0.55,0.6,0.65,0.7,0.75,0.8,1},{"F","D","C","C+","B-","B","B+","A-","A","A+"}))))</f>
        <v/>
      </c>
      <c r="P735" s="99" t="str">
        <f>IF(COUNT($A735)=0,"",IF(N735="","--",IF(N735="3E","3E",LOOKUP(N735/P$2,{0,0.4,0.45,0.5,0.55,0.6,0.65,0.7,0.75,0.8,1},{0,2,2.25,2.5,2.75,3,3.25,3.5,3.75,4}))))</f>
        <v/>
      </c>
      <c r="Q735" s="5" t="str">
        <f>IF(COUNT($A735)=0,"",IF($A735&lt;&gt;DR!$B737,"ERR",DR!AX737))</f>
        <v/>
      </c>
      <c r="R735" s="2" t="str">
        <f>IF(COUNT($A735)=0,"",IF(Q735="3E","3E",IF(Q735="","I",LOOKUP(Q735/S$2,{0,0.4,0.45,0.5,0.55,0.6,0.65,0.7,0.75,0.8,1},{"F","D","C","C+","B-","B","B+","A-","A","A+"}))))</f>
        <v/>
      </c>
      <c r="S735" s="99" t="str">
        <f>IF(COUNT($A735)=0,"",IF(Q735="","--",IF(Q735="3E","3E",LOOKUP(Q735/S$2,{0,0.4,0.45,0.5,0.55,0.6,0.65,0.7,0.75,0.8,1},{0,2,2.25,2.5,2.75,3,3.25,3.5,3.75,4}))))</f>
        <v/>
      </c>
      <c r="T735" s="5" t="str">
        <f>IF(OR(COUNT($A735)=0,DR!BZ737=""),"",IF($A735&lt;&gt;DR!$B737,"ERR",DR!BZ737))</f>
        <v/>
      </c>
      <c r="U735" s="2" t="str">
        <f>IF(COUNT($A735)=0,"",IF(T735="3E","3E",IF(T735="","I",LOOKUP(T735/V$2,{0,0.4,0.45,0.5,0.55,0.6,0.65,0.7,0.75,0.8,1},{"F","D","C","C+","B-","B","B+","A-","A","A+"}))))</f>
        <v/>
      </c>
      <c r="V735" s="99" t="str">
        <f>IF(COUNT($A735)=0,"",IF(T735="","--",IF(T735="3E","3E",LOOKUP(T735/V$2,{0,0.4,0.45,0.5,0.55,0.6,0.65,0.7,0.75,0.8,1},{0,2,2.25,2.5,2.75,3,3.25,3.5,3.75,4}))))</f>
        <v/>
      </c>
      <c r="W735" s="5" t="str">
        <f>IF(COUNT($A735)=0,"",IF($A735&lt;&gt;DR!$B737,"ERR",IF(DR!$A737="IM",DR!CL737,DR!CK737)))</f>
        <v/>
      </c>
      <c r="X735" s="2" t="str">
        <f>IF(COUNT($A735)=0,"",IF(W735="3E","3E",IF(W735="","I",LOOKUP(W735/Y$2,{0,0.4,0.45,0.5,0.55,0.6,0.65,0.7,0.75,0.8,1},{"F","D","C","C+","B-","B","B+","A-","A","A+"}))))</f>
        <v/>
      </c>
      <c r="Y735" s="99" t="str">
        <f>IF(COUNT($A735)=0,"",IF(W735="","--",IF(W735="3E","3E",LOOKUP(W735/Y$2,{0,0.4,0.45,0.5,0.55,0.6,0.65,0.7,0.75,0.8,1},{0,2,2.25,2.5,2.75,3,3.25,3.5,3.75,4}))))</f>
        <v/>
      </c>
      <c r="Z735" s="5" t="str">
        <f>IF(COUNT($A735)=0,"",IF($A735&lt;&gt;DR!$B737,"ERR",DR!BF737))</f>
        <v/>
      </c>
      <c r="AA735" s="2" t="str">
        <f>IF(COUNT($A735)=0,"",IF(Z735="3E","3E",IF(Z735="","I",LOOKUP(Z735/AB$2,{0,0.4,0.45,0.5,0.55,0.6,0.65,0.7,0.75,0.8,1},{"F","D","C","C+","B-","B","B+","A-","A","A+"}))))</f>
        <v/>
      </c>
      <c r="AB735" s="99" t="str">
        <f>IF(COUNT($A735)=0,"",IF(Z735="","--",IF(Z735="3E","3E",LOOKUP(Z735/AB$2,{0,0.4,0.45,0.5,0.55,0.6,0.65,0.7,0.75,0.8,1},{0,2,2.25,2.5,2.75,3,3.25,3.5,3.75,4}))))</f>
        <v/>
      </c>
      <c r="AC735" s="5" t="str">
        <f>IF(COUNT($A735)=0,"",IF($A735&lt;&gt;DR!$B737,"ERR",DR!BG737))</f>
        <v/>
      </c>
      <c r="AD735" s="2" t="str">
        <f>IF(COUNT($A735)=0,"",IF(AC735="3E","3E",IF(AC735="","I",LOOKUP(AC735/AE$2,{0,0.4,0.45,0.5,0.55,0.6,0.65,0.7,0.75,0.8,1},{"F","D","C","C+","B-","B","B+","A-","A","A+"}))))</f>
        <v/>
      </c>
      <c r="AE735" s="99" t="str">
        <f>IF(COUNT($A735)=0,"",IF(AC735="","--",IF(AC735="3E","3E",LOOKUP(AC735/AE$2,{0,0.4,0.45,0.5,0.55,0.6,0.65,0.7,0.75,0.8,1},{0,2,2.25,2.5,2.75,3,3.25,3.5,3.75,4}))))</f>
        <v/>
      </c>
      <c r="AF735" s="5" t="str">
        <f>IF(COUNT($A735)=0,"",IF($A735&lt;&gt;DR!$B737,"ERR",DR!BQ737))</f>
        <v/>
      </c>
      <c r="AG735" s="2" t="str">
        <f>IF(COUNT($A735)=0,"",IF(AF735="3E","3E",IF(AF735="","I",LOOKUP(AF735/AH$2,{0,0.4,0.45,0.5,0.55,0.6,0.65,0.7,0.75,0.8,1},{"F","D","C","C+","B-","B","B+","A-","A","A+"}))))</f>
        <v/>
      </c>
      <c r="AH735" s="99" t="str">
        <f>IF(COUNT($A735)=0,"",IF(AF735="","--",IF(AF735="3E","3E",LOOKUP(AF735/AH$2,{0,0.4,0.45,0.5,0.55,0.6,0.65,0.7,0.75,0.8,1},{0,2,2.25,2.5,2.75,3,3.25,3.5,3.75,4}))))</f>
        <v/>
      </c>
      <c r="AI735" s="5" t="str">
        <f>IF(COUNT($A735)=0,"",IF($A735&lt;&gt;DR!$B737,"ERR",DR!BY737))</f>
        <v/>
      </c>
      <c r="AJ735" s="2" t="str">
        <f>IF(COUNT($A735)=0,"",IF(AI735="3E","3E",IF(AI735="","I",LOOKUP(AI735/AK$2,{0,0.4,0.45,0.5,0.55,0.6,0.65,0.7,0.75,0.8,1},{"F","D","C","C+","B-","B","B+","A-","A","A+"}))))</f>
        <v/>
      </c>
      <c r="AK735" s="103" t="str">
        <f>IF(COUNT($A735)=0,"",IF(AI735="","--",IF(AI735="3E","3E",LOOKUP(AI735/AK$2,{0,0.4,0.45,0.5,0.55,0.6,0.65,0.7,0.75,0.8,1},{0,2,2.25,2.5,2.75,3,3.25,3.5,3.75,4}))))</f>
        <v/>
      </c>
      <c r="AL735" s="94" t="str">
        <f>IFERROR(IF(COUNT($A735)=0,"",IF(COUNT(W735)=0,"--",IF(COUNTIF(B735:AK735,"3E")&gt;0,"3E",SUM(IF(D735&gt;=2,D735*$D$3),IF(G735&gt;=2,G735*$G$3),IF(J735&gt;=2,J735*$J$3),IF(M735&gt;=2,M735*$M$3),IF(P735&gt;=2,P735*$P$3),IF(S735&gt;=2,S735*$S$3),IF(V735&gt;=2,V735*$V$3),IF(Y735&gt;=2,Y735*$Y$3),IF(AB735&gt;=2,AB735*$AB$3),IF(AE735&gt;=2,AE735*$AE$3),IF(AH735&gt;=2,AH735*$AH$3),IF(AK735&gt;=2,AK735*$AK$3))))),"")</f>
        <v/>
      </c>
      <c r="AM735" s="4" t="str">
        <f>IF(COUNT($A735)=0,"",IF(COUNT(W735)=0,"--",IF(COUNTIF(B735:Y735,"3E")&gt;0,"3E",TRUNC(SUM(IF(N(D735)&gt;=2,D$3*D735,0),IF(N(G735)&gt;=2,G$3*G735,0),IF(N(J735)&gt;=2,J$3*J735,0),IF(N(M735)&gt;=2,M$3*M735,0),IF(N(P735)&gt;=2,P$3*P735,0),IF(N(S735)&gt;=2,S$3*S735,0),IF(N(AB735)&gt;=2,AB$3*AB735,0),IF(N(AE735)&gt;=2,AE$3*AE735,0),IF(N(AH735)&gt;=2,AH$3*AH735,0),IF(N(V735)&gt;=2,V$3*V735,0),IF(N(Y735)&gt;=2,Y$3*Y735,0))/TCP,3))))</f>
        <v/>
      </c>
      <c r="AN735" s="2" t="str">
        <f>IFERROR(IF(COUNT($A735)=0,"",IF(COUNT(W735)=0,"--",IF(COUNTIF(B735:AK735,"3E")&gt;0,"3E",SUM(IF(D735&gt;=2,$D$3),IF(G735&gt;=2,$G$3),IF(J735&gt;=2,$J$3),IF(M735&gt;=2,$M$3),IF(P735&gt;=2,$P$3),IF(S735&gt;=2,$S$3),IF(V735&gt;=2,$V$3),IF(Y735&gt;=2,$Y$3),IF(AB735&gt;=2,$AB$3),IF(AE735&gt;=2,$AE$3),IF(AH735&gt;=2,$AH$3),IF(AK735&gt;=2,$AK$3))))),"")</f>
        <v/>
      </c>
      <c r="AO735" s="2" t="str">
        <f>IF(AM735="3E","3E",IF(COUNT($A735)=0,"",IF(COUNT(AK735)=0,"I",LOOKUP(AM735,{0,2,2.25,2.5,2.75,3,3.25,3.5,3.75,4},{"F","D","C","C+","B-","B","B+","A-","A","A+"}))))</f>
        <v/>
      </c>
      <c r="AP735" s="2" t="str">
        <f>IF(AM735="3E","3E",IF(OR(COUNT($A735)=0,COUNT(W735)=0),"",IF(AND(Y735&gt;=2,AM735&gt;=2,AN735&gt;=28),"PASS","FAIL")))</f>
        <v/>
      </c>
      <c r="AQ735" s="2" t="str">
        <f>IF(COUNT($A735)=0,"",IF(AP735="3E","3E",IF(AP735="PASS",CONCATENATE(IF(N(D735)&lt;2,"411F,",""),IF(N(G735)&lt;2,"412F,",""),IF(N(J735)&lt;2,"413F,",""),IF(N(M735)&lt;2,"421F,",""),IF(N(P735)&lt;2,"422F,",""),IF(N(S735)&lt;2,"423F,",""),IF(N(AB735)&lt;2,"431F,",""),IF(N(AE735)&lt;2,"432F,",""),IF(N(AH735)&lt;2,"433F,","")),"")))</f>
        <v/>
      </c>
      <c r="AR735" s="6" t="str">
        <f t="shared" si="12"/>
        <v/>
      </c>
    </row>
    <row r="736" spans="1:44" ht="18.95" customHeight="1" x14ac:dyDescent="0.25">
      <c r="A736" s="93" t="str">
        <f>IF(DR!$B738="","",DR!$B738)</f>
        <v/>
      </c>
      <c r="B736" s="5" t="str">
        <f>IF(COUNT($A736)=0,"",IF($A736&lt;&gt;DR!$B738,"ERR",DR!J738))</f>
        <v/>
      </c>
      <c r="C736" s="2" t="str">
        <f>IF(COUNT($A736)=0,"",IF(B736="3E","3E",IF(B736="","I",LOOKUP(B736/D$2,{0,0.4,0.45,0.5,0.55,0.6,0.65,0.7,0.75,0.8,1},{"F","D","C","C+","B-","B","B+","A-","A","A+"}))))</f>
        <v/>
      </c>
      <c r="D736" s="99" t="str">
        <f>IF(COUNT($A736)=0,"",IF(B736="","--",IF(B736="3E","3E",LOOKUP(B736/D$2,{0,0.4,0.45,0.5,0.55,0.6,0.65,0.7,0.75,0.8,1},{0,2,2.25,2.5,2.75,3,3.25,3.5,3.75,4}))))</f>
        <v/>
      </c>
      <c r="E736" s="5" t="str">
        <f>IF(COUNT($A736)=0,"",IF($A736&lt;&gt;DR!$B738,"ERR",DR!R738))</f>
        <v/>
      </c>
      <c r="F736" s="2" t="str">
        <f>IF(COUNT($A736)=0,"",IF(E736="3E","3E",IF(E736="","I",LOOKUP(E736/G$2,{0,0.4,0.45,0.5,0.55,0.6,0.65,0.7,0.75,0.8,1},{"F","D","C","C+","B-","B","B+","A-","A","A+"}))))</f>
        <v/>
      </c>
      <c r="G736" s="99" t="str">
        <f>IF(COUNT($A736)=0,"",IF(E736="","--",IF(E736="3E","3E",LOOKUP(E736/G$2,{0,0.4,0.45,0.5,0.55,0.6,0.65,0.7,0.75,0.8,1},{0,2,2.25,2.5,2.75,3,3.25,3.5,3.75,4}))))</f>
        <v/>
      </c>
      <c r="H736" s="5" t="str">
        <f>IF(COUNT($A736)=0,"",IF($A736&lt;&gt;DR!$B738,"ERR",DR!Z738))</f>
        <v/>
      </c>
      <c r="I736" s="2" t="str">
        <f>IF(COUNT($A736)=0,"",IF(H736="3E","3E",IF(H736="","I",LOOKUP(H736/J$2,{0,0.4,0.45,0.5,0.55,0.6,0.65,0.7,0.75,0.8,1},{"F","D","C","C+","B-","B","B+","A-","A","A+"}))))</f>
        <v/>
      </c>
      <c r="J736" s="99" t="str">
        <f>IF(COUNT($A736)=0,"",IF(H736="","--",IF(H736="3E","3E",LOOKUP(H736/J$2,{0,0.4,0.45,0.5,0.55,0.6,0.65,0.7,0.75,0.8,1},{0,2,2.25,2.5,2.75,3,3.25,3.5,3.75,4}))))</f>
        <v/>
      </c>
      <c r="K736" s="5" t="str">
        <f>IF(COUNT($A736)=0,"",IF($A736&lt;&gt;DR!$B738,"ERR",DR!AH738))</f>
        <v/>
      </c>
      <c r="L736" s="2" t="str">
        <f>IF(COUNT($A736)=0,"",IF(K736="3E","3E",IF(K736="","I",LOOKUP(K736/M$2,{0,0.4,0.45,0.5,0.55,0.6,0.65,0.7,0.75,0.8,1},{"F","D","C","C+","B-","B","B+","A-","A","A+"}))))</f>
        <v/>
      </c>
      <c r="M736" s="99" t="str">
        <f>IF(COUNT($A736)=0,"",IF(K736="","--",IF(K736="3E","3E",LOOKUP(K736/M$2,{0,0.4,0.45,0.5,0.55,0.6,0.65,0.7,0.75,0.8,1},{0,2,2.25,2.5,2.75,3,3.25,3.5,3.75,4}))))</f>
        <v/>
      </c>
      <c r="N736" s="5" t="str">
        <f>IF(COUNT($A736)=0,"",IF($A736&lt;&gt;DR!$B738,"ERR",DR!AP738))</f>
        <v/>
      </c>
      <c r="O736" s="2" t="str">
        <f>IF(COUNT($A736)=0,"",IF(N736="3E","3E",IF(N736="","I",LOOKUP(N736/P$2,{0,0.4,0.45,0.5,0.55,0.6,0.65,0.7,0.75,0.8,1},{"F","D","C","C+","B-","B","B+","A-","A","A+"}))))</f>
        <v/>
      </c>
      <c r="P736" s="99" t="str">
        <f>IF(COUNT($A736)=0,"",IF(N736="","--",IF(N736="3E","3E",LOOKUP(N736/P$2,{0,0.4,0.45,0.5,0.55,0.6,0.65,0.7,0.75,0.8,1},{0,2,2.25,2.5,2.75,3,3.25,3.5,3.75,4}))))</f>
        <v/>
      </c>
      <c r="Q736" s="5" t="str">
        <f>IF(COUNT($A736)=0,"",IF($A736&lt;&gt;DR!$B738,"ERR",DR!AX738))</f>
        <v/>
      </c>
      <c r="R736" s="2" t="str">
        <f>IF(COUNT($A736)=0,"",IF(Q736="3E","3E",IF(Q736="","I",LOOKUP(Q736/S$2,{0,0.4,0.45,0.5,0.55,0.6,0.65,0.7,0.75,0.8,1},{"F","D","C","C+","B-","B","B+","A-","A","A+"}))))</f>
        <v/>
      </c>
      <c r="S736" s="99" t="str">
        <f>IF(COUNT($A736)=0,"",IF(Q736="","--",IF(Q736="3E","3E",LOOKUP(Q736/S$2,{0,0.4,0.45,0.5,0.55,0.6,0.65,0.7,0.75,0.8,1},{0,2,2.25,2.5,2.75,3,3.25,3.5,3.75,4}))))</f>
        <v/>
      </c>
      <c r="T736" s="5" t="str">
        <f>IF(OR(COUNT($A736)=0,DR!BZ738=""),"",IF($A736&lt;&gt;DR!$B738,"ERR",DR!BZ738))</f>
        <v/>
      </c>
      <c r="U736" s="2" t="str">
        <f>IF(COUNT($A736)=0,"",IF(T736="3E","3E",IF(T736="","I",LOOKUP(T736/V$2,{0,0.4,0.45,0.5,0.55,0.6,0.65,0.7,0.75,0.8,1},{"F","D","C","C+","B-","B","B+","A-","A","A+"}))))</f>
        <v/>
      </c>
      <c r="V736" s="99" t="str">
        <f>IF(COUNT($A736)=0,"",IF(T736="","--",IF(T736="3E","3E",LOOKUP(T736/V$2,{0,0.4,0.45,0.5,0.55,0.6,0.65,0.7,0.75,0.8,1},{0,2,2.25,2.5,2.75,3,3.25,3.5,3.75,4}))))</f>
        <v/>
      </c>
      <c r="W736" s="5" t="str">
        <f>IF(COUNT($A736)=0,"",IF($A736&lt;&gt;DR!$B738,"ERR",IF(DR!$A738="IM",DR!CL738,DR!CK738)))</f>
        <v/>
      </c>
      <c r="X736" s="2" t="str">
        <f>IF(COUNT($A736)=0,"",IF(W736="3E","3E",IF(W736="","I",LOOKUP(W736/Y$2,{0,0.4,0.45,0.5,0.55,0.6,0.65,0.7,0.75,0.8,1},{"F","D","C","C+","B-","B","B+","A-","A","A+"}))))</f>
        <v/>
      </c>
      <c r="Y736" s="99" t="str">
        <f>IF(COUNT($A736)=0,"",IF(W736="","--",IF(W736="3E","3E",LOOKUP(W736/Y$2,{0,0.4,0.45,0.5,0.55,0.6,0.65,0.7,0.75,0.8,1},{0,2,2.25,2.5,2.75,3,3.25,3.5,3.75,4}))))</f>
        <v/>
      </c>
      <c r="Z736" s="5" t="str">
        <f>IF(COUNT($A736)=0,"",IF($A736&lt;&gt;DR!$B738,"ERR",DR!BF738))</f>
        <v/>
      </c>
      <c r="AA736" s="2" t="str">
        <f>IF(COUNT($A736)=0,"",IF(Z736="3E","3E",IF(Z736="","I",LOOKUP(Z736/AB$2,{0,0.4,0.45,0.5,0.55,0.6,0.65,0.7,0.75,0.8,1},{"F","D","C","C+","B-","B","B+","A-","A","A+"}))))</f>
        <v/>
      </c>
      <c r="AB736" s="99" t="str">
        <f>IF(COUNT($A736)=0,"",IF(Z736="","--",IF(Z736="3E","3E",LOOKUP(Z736/AB$2,{0,0.4,0.45,0.5,0.55,0.6,0.65,0.7,0.75,0.8,1},{0,2,2.25,2.5,2.75,3,3.25,3.5,3.75,4}))))</f>
        <v/>
      </c>
      <c r="AC736" s="5" t="str">
        <f>IF(COUNT($A736)=0,"",IF($A736&lt;&gt;DR!$B738,"ERR",DR!BG738))</f>
        <v/>
      </c>
      <c r="AD736" s="2" t="str">
        <f>IF(COUNT($A736)=0,"",IF(AC736="3E","3E",IF(AC736="","I",LOOKUP(AC736/AE$2,{0,0.4,0.45,0.5,0.55,0.6,0.65,0.7,0.75,0.8,1},{"F","D","C","C+","B-","B","B+","A-","A","A+"}))))</f>
        <v/>
      </c>
      <c r="AE736" s="99" t="str">
        <f>IF(COUNT($A736)=0,"",IF(AC736="","--",IF(AC736="3E","3E",LOOKUP(AC736/AE$2,{0,0.4,0.45,0.5,0.55,0.6,0.65,0.7,0.75,0.8,1},{0,2,2.25,2.5,2.75,3,3.25,3.5,3.75,4}))))</f>
        <v/>
      </c>
      <c r="AF736" s="5" t="str">
        <f>IF(COUNT($A736)=0,"",IF($A736&lt;&gt;DR!$B738,"ERR",DR!BQ738))</f>
        <v/>
      </c>
      <c r="AG736" s="2" t="str">
        <f>IF(COUNT($A736)=0,"",IF(AF736="3E","3E",IF(AF736="","I",LOOKUP(AF736/AH$2,{0,0.4,0.45,0.5,0.55,0.6,0.65,0.7,0.75,0.8,1},{"F","D","C","C+","B-","B","B+","A-","A","A+"}))))</f>
        <v/>
      </c>
      <c r="AH736" s="99" t="str">
        <f>IF(COUNT($A736)=0,"",IF(AF736="","--",IF(AF736="3E","3E",LOOKUP(AF736/AH$2,{0,0.4,0.45,0.5,0.55,0.6,0.65,0.7,0.75,0.8,1},{0,2,2.25,2.5,2.75,3,3.25,3.5,3.75,4}))))</f>
        <v/>
      </c>
      <c r="AI736" s="5" t="str">
        <f>IF(COUNT($A736)=0,"",IF($A736&lt;&gt;DR!$B738,"ERR",DR!BY738))</f>
        <v/>
      </c>
      <c r="AJ736" s="2" t="str">
        <f>IF(COUNT($A736)=0,"",IF(AI736="3E","3E",IF(AI736="","I",LOOKUP(AI736/AK$2,{0,0.4,0.45,0.5,0.55,0.6,0.65,0.7,0.75,0.8,1},{"F","D","C","C+","B-","B","B+","A-","A","A+"}))))</f>
        <v/>
      </c>
      <c r="AK736" s="103" t="str">
        <f>IF(COUNT($A736)=0,"",IF(AI736="","--",IF(AI736="3E","3E",LOOKUP(AI736/AK$2,{0,0.4,0.45,0.5,0.55,0.6,0.65,0.7,0.75,0.8,1},{0,2,2.25,2.5,2.75,3,3.25,3.5,3.75,4}))))</f>
        <v/>
      </c>
      <c r="AL736" s="94" t="str">
        <f>IFERROR(IF(COUNT($A736)=0,"",IF(COUNT(W736)=0,"--",IF(COUNTIF(B736:AK736,"3E")&gt;0,"3E",SUM(IF(D736&gt;=2,D736*$D$3),IF(G736&gt;=2,G736*$G$3),IF(J736&gt;=2,J736*$J$3),IF(M736&gt;=2,M736*$M$3),IF(P736&gt;=2,P736*$P$3),IF(S736&gt;=2,S736*$S$3),IF(V736&gt;=2,V736*$V$3),IF(Y736&gt;=2,Y736*$Y$3),IF(AB736&gt;=2,AB736*$AB$3),IF(AE736&gt;=2,AE736*$AE$3),IF(AH736&gt;=2,AH736*$AH$3),IF(AK736&gt;=2,AK736*$AK$3))))),"")</f>
        <v/>
      </c>
      <c r="AM736" s="4" t="str">
        <f>IF(COUNT($A736)=0,"",IF(COUNT(W736)=0,"--",IF(COUNTIF(B736:Y736,"3E")&gt;0,"3E",TRUNC(SUM(IF(N(D736)&gt;=2,D$3*D736,0),IF(N(G736)&gt;=2,G$3*G736,0),IF(N(J736)&gt;=2,J$3*J736,0),IF(N(M736)&gt;=2,M$3*M736,0),IF(N(P736)&gt;=2,P$3*P736,0),IF(N(S736)&gt;=2,S$3*S736,0),IF(N(AB736)&gt;=2,AB$3*AB736,0),IF(N(AE736)&gt;=2,AE$3*AE736,0),IF(N(AH736)&gt;=2,AH$3*AH736,0),IF(N(V736)&gt;=2,V$3*V736,0),IF(N(Y736)&gt;=2,Y$3*Y736,0))/TCP,3))))</f>
        <v/>
      </c>
      <c r="AN736" s="2" t="str">
        <f>IFERROR(IF(COUNT($A736)=0,"",IF(COUNT(W736)=0,"--",IF(COUNTIF(B736:AK736,"3E")&gt;0,"3E",SUM(IF(D736&gt;=2,$D$3),IF(G736&gt;=2,$G$3),IF(J736&gt;=2,$J$3),IF(M736&gt;=2,$M$3),IF(P736&gt;=2,$P$3),IF(S736&gt;=2,$S$3),IF(V736&gt;=2,$V$3),IF(Y736&gt;=2,$Y$3),IF(AB736&gt;=2,$AB$3),IF(AE736&gt;=2,$AE$3),IF(AH736&gt;=2,$AH$3),IF(AK736&gt;=2,$AK$3))))),"")</f>
        <v/>
      </c>
      <c r="AO736" s="2" t="str">
        <f>IF(AM736="3E","3E",IF(COUNT($A736)=0,"",IF(COUNT(AK736)=0,"I",LOOKUP(AM736,{0,2,2.25,2.5,2.75,3,3.25,3.5,3.75,4},{"F","D","C","C+","B-","B","B+","A-","A","A+"}))))</f>
        <v/>
      </c>
      <c r="AP736" s="2" t="str">
        <f>IF(AM736="3E","3E",IF(OR(COUNT($A736)=0,COUNT(W736)=0),"",IF(AND(Y736&gt;=2,AM736&gt;=2,AN736&gt;=28),"PASS","FAIL")))</f>
        <v/>
      </c>
      <c r="AQ736" s="2" t="str">
        <f>IF(COUNT($A736)=0,"",IF(AP736="3E","3E",IF(AP736="PASS",CONCATENATE(IF(N(D736)&lt;2,"411F,",""),IF(N(G736)&lt;2,"412F,",""),IF(N(J736)&lt;2,"413F,",""),IF(N(M736)&lt;2,"421F,",""),IF(N(P736)&lt;2,"422F,",""),IF(N(S736)&lt;2,"423F,",""),IF(N(AB736)&lt;2,"431F,",""),IF(N(AE736)&lt;2,"432F,",""),IF(N(AH736)&lt;2,"433F,","")),"")))</f>
        <v/>
      </c>
      <c r="AR736" s="6" t="str">
        <f t="shared" si="12"/>
        <v/>
      </c>
    </row>
    <row r="737" spans="1:44" ht="18.95" customHeight="1" x14ac:dyDescent="0.25">
      <c r="A737" s="93" t="str">
        <f>IF(DR!$B739="","",DR!$B739)</f>
        <v/>
      </c>
      <c r="B737" s="5" t="str">
        <f>IF(COUNT($A737)=0,"",IF($A737&lt;&gt;DR!$B739,"ERR",DR!J739))</f>
        <v/>
      </c>
      <c r="C737" s="2" t="str">
        <f>IF(COUNT($A737)=0,"",IF(B737="3E","3E",IF(B737="","I",LOOKUP(B737/D$2,{0,0.4,0.45,0.5,0.55,0.6,0.65,0.7,0.75,0.8,1},{"F","D","C","C+","B-","B","B+","A-","A","A+"}))))</f>
        <v/>
      </c>
      <c r="D737" s="99" t="str">
        <f>IF(COUNT($A737)=0,"",IF(B737="","--",IF(B737="3E","3E",LOOKUP(B737/D$2,{0,0.4,0.45,0.5,0.55,0.6,0.65,0.7,0.75,0.8,1},{0,2,2.25,2.5,2.75,3,3.25,3.5,3.75,4}))))</f>
        <v/>
      </c>
      <c r="E737" s="5" t="str">
        <f>IF(COUNT($A737)=0,"",IF($A737&lt;&gt;DR!$B739,"ERR",DR!R739))</f>
        <v/>
      </c>
      <c r="F737" s="2" t="str">
        <f>IF(COUNT($A737)=0,"",IF(E737="3E","3E",IF(E737="","I",LOOKUP(E737/G$2,{0,0.4,0.45,0.5,0.55,0.6,0.65,0.7,0.75,0.8,1},{"F","D","C","C+","B-","B","B+","A-","A","A+"}))))</f>
        <v/>
      </c>
      <c r="G737" s="99" t="str">
        <f>IF(COUNT($A737)=0,"",IF(E737="","--",IF(E737="3E","3E",LOOKUP(E737/G$2,{0,0.4,0.45,0.5,0.55,0.6,0.65,0.7,0.75,0.8,1},{0,2,2.25,2.5,2.75,3,3.25,3.5,3.75,4}))))</f>
        <v/>
      </c>
      <c r="H737" s="5" t="str">
        <f>IF(COUNT($A737)=0,"",IF($A737&lt;&gt;DR!$B739,"ERR",DR!Z739))</f>
        <v/>
      </c>
      <c r="I737" s="2" t="str">
        <f>IF(COUNT($A737)=0,"",IF(H737="3E","3E",IF(H737="","I",LOOKUP(H737/J$2,{0,0.4,0.45,0.5,0.55,0.6,0.65,0.7,0.75,0.8,1},{"F","D","C","C+","B-","B","B+","A-","A","A+"}))))</f>
        <v/>
      </c>
      <c r="J737" s="99" t="str">
        <f>IF(COUNT($A737)=0,"",IF(H737="","--",IF(H737="3E","3E",LOOKUP(H737/J$2,{0,0.4,0.45,0.5,0.55,0.6,0.65,0.7,0.75,0.8,1},{0,2,2.25,2.5,2.75,3,3.25,3.5,3.75,4}))))</f>
        <v/>
      </c>
      <c r="K737" s="5" t="str">
        <f>IF(COUNT($A737)=0,"",IF($A737&lt;&gt;DR!$B739,"ERR",DR!AH739))</f>
        <v/>
      </c>
      <c r="L737" s="2" t="str">
        <f>IF(COUNT($A737)=0,"",IF(K737="3E","3E",IF(K737="","I",LOOKUP(K737/M$2,{0,0.4,0.45,0.5,0.55,0.6,0.65,0.7,0.75,0.8,1},{"F","D","C","C+","B-","B","B+","A-","A","A+"}))))</f>
        <v/>
      </c>
      <c r="M737" s="99" t="str">
        <f>IF(COUNT($A737)=0,"",IF(K737="","--",IF(K737="3E","3E",LOOKUP(K737/M$2,{0,0.4,0.45,0.5,0.55,0.6,0.65,0.7,0.75,0.8,1},{0,2,2.25,2.5,2.75,3,3.25,3.5,3.75,4}))))</f>
        <v/>
      </c>
      <c r="N737" s="5" t="str">
        <f>IF(COUNT($A737)=0,"",IF($A737&lt;&gt;DR!$B739,"ERR",DR!AP739))</f>
        <v/>
      </c>
      <c r="O737" s="2" t="str">
        <f>IF(COUNT($A737)=0,"",IF(N737="3E","3E",IF(N737="","I",LOOKUP(N737/P$2,{0,0.4,0.45,0.5,0.55,0.6,0.65,0.7,0.75,0.8,1},{"F","D","C","C+","B-","B","B+","A-","A","A+"}))))</f>
        <v/>
      </c>
      <c r="P737" s="99" t="str">
        <f>IF(COUNT($A737)=0,"",IF(N737="","--",IF(N737="3E","3E",LOOKUP(N737/P$2,{0,0.4,0.45,0.5,0.55,0.6,0.65,0.7,0.75,0.8,1},{0,2,2.25,2.5,2.75,3,3.25,3.5,3.75,4}))))</f>
        <v/>
      </c>
      <c r="Q737" s="5" t="str">
        <f>IF(COUNT($A737)=0,"",IF($A737&lt;&gt;DR!$B739,"ERR",DR!AX739))</f>
        <v/>
      </c>
      <c r="R737" s="2" t="str">
        <f>IF(COUNT($A737)=0,"",IF(Q737="3E","3E",IF(Q737="","I",LOOKUP(Q737/S$2,{0,0.4,0.45,0.5,0.55,0.6,0.65,0.7,0.75,0.8,1},{"F","D","C","C+","B-","B","B+","A-","A","A+"}))))</f>
        <v/>
      </c>
      <c r="S737" s="99" t="str">
        <f>IF(COUNT($A737)=0,"",IF(Q737="","--",IF(Q737="3E","3E",LOOKUP(Q737/S$2,{0,0.4,0.45,0.5,0.55,0.6,0.65,0.7,0.75,0.8,1},{0,2,2.25,2.5,2.75,3,3.25,3.5,3.75,4}))))</f>
        <v/>
      </c>
      <c r="T737" s="5" t="str">
        <f>IF(OR(COUNT($A737)=0,DR!BZ739=""),"",IF($A737&lt;&gt;DR!$B739,"ERR",DR!BZ739))</f>
        <v/>
      </c>
      <c r="U737" s="2" t="str">
        <f>IF(COUNT($A737)=0,"",IF(T737="3E","3E",IF(T737="","I",LOOKUP(T737/V$2,{0,0.4,0.45,0.5,0.55,0.6,0.65,0.7,0.75,0.8,1},{"F","D","C","C+","B-","B","B+","A-","A","A+"}))))</f>
        <v/>
      </c>
      <c r="V737" s="99" t="str">
        <f>IF(COUNT($A737)=0,"",IF(T737="","--",IF(T737="3E","3E",LOOKUP(T737/V$2,{0,0.4,0.45,0.5,0.55,0.6,0.65,0.7,0.75,0.8,1},{0,2,2.25,2.5,2.75,3,3.25,3.5,3.75,4}))))</f>
        <v/>
      </c>
      <c r="W737" s="5" t="str">
        <f>IF(COUNT($A737)=0,"",IF($A737&lt;&gt;DR!$B739,"ERR",IF(DR!$A739="IM",DR!CL739,DR!CK739)))</f>
        <v/>
      </c>
      <c r="X737" s="2" t="str">
        <f>IF(COUNT($A737)=0,"",IF(W737="3E","3E",IF(W737="","I",LOOKUP(W737/Y$2,{0,0.4,0.45,0.5,0.55,0.6,0.65,0.7,0.75,0.8,1},{"F","D","C","C+","B-","B","B+","A-","A","A+"}))))</f>
        <v/>
      </c>
      <c r="Y737" s="99" t="str">
        <f>IF(COUNT($A737)=0,"",IF(W737="","--",IF(W737="3E","3E",LOOKUP(W737/Y$2,{0,0.4,0.45,0.5,0.55,0.6,0.65,0.7,0.75,0.8,1},{0,2,2.25,2.5,2.75,3,3.25,3.5,3.75,4}))))</f>
        <v/>
      </c>
      <c r="Z737" s="5" t="str">
        <f>IF(COUNT($A737)=0,"",IF($A737&lt;&gt;DR!$B739,"ERR",DR!BF739))</f>
        <v/>
      </c>
      <c r="AA737" s="2" t="str">
        <f>IF(COUNT($A737)=0,"",IF(Z737="3E","3E",IF(Z737="","I",LOOKUP(Z737/AB$2,{0,0.4,0.45,0.5,0.55,0.6,0.65,0.7,0.75,0.8,1},{"F","D","C","C+","B-","B","B+","A-","A","A+"}))))</f>
        <v/>
      </c>
      <c r="AB737" s="99" t="str">
        <f>IF(COUNT($A737)=0,"",IF(Z737="","--",IF(Z737="3E","3E",LOOKUP(Z737/AB$2,{0,0.4,0.45,0.5,0.55,0.6,0.65,0.7,0.75,0.8,1},{0,2,2.25,2.5,2.75,3,3.25,3.5,3.75,4}))))</f>
        <v/>
      </c>
      <c r="AC737" s="5" t="str">
        <f>IF(COUNT($A737)=0,"",IF($A737&lt;&gt;DR!$B739,"ERR",DR!BG739))</f>
        <v/>
      </c>
      <c r="AD737" s="2" t="str">
        <f>IF(COUNT($A737)=0,"",IF(AC737="3E","3E",IF(AC737="","I",LOOKUP(AC737/AE$2,{0,0.4,0.45,0.5,0.55,0.6,0.65,0.7,0.75,0.8,1},{"F","D","C","C+","B-","B","B+","A-","A","A+"}))))</f>
        <v/>
      </c>
      <c r="AE737" s="99" t="str">
        <f>IF(COUNT($A737)=0,"",IF(AC737="","--",IF(AC737="3E","3E",LOOKUP(AC737/AE$2,{0,0.4,0.45,0.5,0.55,0.6,0.65,0.7,0.75,0.8,1},{0,2,2.25,2.5,2.75,3,3.25,3.5,3.75,4}))))</f>
        <v/>
      </c>
      <c r="AF737" s="5" t="str">
        <f>IF(COUNT($A737)=0,"",IF($A737&lt;&gt;DR!$B739,"ERR",DR!BQ739))</f>
        <v/>
      </c>
      <c r="AG737" s="2" t="str">
        <f>IF(COUNT($A737)=0,"",IF(AF737="3E","3E",IF(AF737="","I",LOOKUP(AF737/AH$2,{0,0.4,0.45,0.5,0.55,0.6,0.65,0.7,0.75,0.8,1},{"F","D","C","C+","B-","B","B+","A-","A","A+"}))))</f>
        <v/>
      </c>
      <c r="AH737" s="99" t="str">
        <f>IF(COUNT($A737)=0,"",IF(AF737="","--",IF(AF737="3E","3E",LOOKUP(AF737/AH$2,{0,0.4,0.45,0.5,0.55,0.6,0.65,0.7,0.75,0.8,1},{0,2,2.25,2.5,2.75,3,3.25,3.5,3.75,4}))))</f>
        <v/>
      </c>
      <c r="AI737" s="5" t="str">
        <f>IF(COUNT($A737)=0,"",IF($A737&lt;&gt;DR!$B739,"ERR",DR!BY739))</f>
        <v/>
      </c>
      <c r="AJ737" s="2" t="str">
        <f>IF(COUNT($A737)=0,"",IF(AI737="3E","3E",IF(AI737="","I",LOOKUP(AI737/AK$2,{0,0.4,0.45,0.5,0.55,0.6,0.65,0.7,0.75,0.8,1},{"F","D","C","C+","B-","B","B+","A-","A","A+"}))))</f>
        <v/>
      </c>
      <c r="AK737" s="103" t="str">
        <f>IF(COUNT($A737)=0,"",IF(AI737="","--",IF(AI737="3E","3E",LOOKUP(AI737/AK$2,{0,0.4,0.45,0.5,0.55,0.6,0.65,0.7,0.75,0.8,1},{0,2,2.25,2.5,2.75,3,3.25,3.5,3.75,4}))))</f>
        <v/>
      </c>
      <c r="AL737" s="94" t="str">
        <f>IFERROR(IF(COUNT($A737)=0,"",IF(COUNT(W737)=0,"--",IF(COUNTIF(B737:AK737,"3E")&gt;0,"3E",SUM(IF(D737&gt;=2,D737*$D$3),IF(G737&gt;=2,G737*$G$3),IF(J737&gt;=2,J737*$J$3),IF(M737&gt;=2,M737*$M$3),IF(P737&gt;=2,P737*$P$3),IF(S737&gt;=2,S737*$S$3),IF(V737&gt;=2,V737*$V$3),IF(Y737&gt;=2,Y737*$Y$3),IF(AB737&gt;=2,AB737*$AB$3),IF(AE737&gt;=2,AE737*$AE$3),IF(AH737&gt;=2,AH737*$AH$3),IF(AK737&gt;=2,AK737*$AK$3))))),"")</f>
        <v/>
      </c>
      <c r="AM737" s="4" t="str">
        <f>IF(COUNT($A737)=0,"",IF(COUNT(W737)=0,"--",IF(COUNTIF(B737:Y737,"3E")&gt;0,"3E",TRUNC(SUM(IF(N(D737)&gt;=2,D$3*D737,0),IF(N(G737)&gt;=2,G$3*G737,0),IF(N(J737)&gt;=2,J$3*J737,0),IF(N(M737)&gt;=2,M$3*M737,0),IF(N(P737)&gt;=2,P$3*P737,0),IF(N(S737)&gt;=2,S$3*S737,0),IF(N(AB737)&gt;=2,AB$3*AB737,0),IF(N(AE737)&gt;=2,AE$3*AE737,0),IF(N(AH737)&gt;=2,AH$3*AH737,0),IF(N(V737)&gt;=2,V$3*V737,0),IF(N(Y737)&gt;=2,Y$3*Y737,0))/TCP,3))))</f>
        <v/>
      </c>
      <c r="AN737" s="2" t="str">
        <f>IFERROR(IF(COUNT($A737)=0,"",IF(COUNT(W737)=0,"--",IF(COUNTIF(B737:AK737,"3E")&gt;0,"3E",SUM(IF(D737&gt;=2,$D$3),IF(G737&gt;=2,$G$3),IF(J737&gt;=2,$J$3),IF(M737&gt;=2,$M$3),IF(P737&gt;=2,$P$3),IF(S737&gt;=2,$S$3),IF(V737&gt;=2,$V$3),IF(Y737&gt;=2,$Y$3),IF(AB737&gt;=2,$AB$3),IF(AE737&gt;=2,$AE$3),IF(AH737&gt;=2,$AH$3),IF(AK737&gt;=2,$AK$3))))),"")</f>
        <v/>
      </c>
      <c r="AO737" s="2" t="str">
        <f>IF(AM737="3E","3E",IF(COUNT($A737)=0,"",IF(COUNT(AK737)=0,"I",LOOKUP(AM737,{0,2,2.25,2.5,2.75,3,3.25,3.5,3.75,4},{"F","D","C","C+","B-","B","B+","A-","A","A+"}))))</f>
        <v/>
      </c>
      <c r="AP737" s="2" t="str">
        <f>IF(AM737="3E","3E",IF(OR(COUNT($A737)=0,COUNT(W737)=0),"",IF(AND(Y737&gt;=2,AM737&gt;=2,AN737&gt;=28),"PASS","FAIL")))</f>
        <v/>
      </c>
      <c r="AQ737" s="2" t="str">
        <f>IF(COUNT($A737)=0,"",IF(AP737="3E","3E",IF(AP737="PASS",CONCATENATE(IF(N(D737)&lt;2,"411F,",""),IF(N(G737)&lt;2,"412F,",""),IF(N(J737)&lt;2,"413F,",""),IF(N(M737)&lt;2,"421F,",""),IF(N(P737)&lt;2,"422F,",""),IF(N(S737)&lt;2,"423F,",""),IF(N(AB737)&lt;2,"431F,",""),IF(N(AE737)&lt;2,"432F,",""),IF(N(AH737)&lt;2,"433F,","")),"")))</f>
        <v/>
      </c>
      <c r="AR737" s="6" t="str">
        <f t="shared" si="12"/>
        <v/>
      </c>
    </row>
    <row r="738" spans="1:44" ht="18.95" customHeight="1" x14ac:dyDescent="0.25">
      <c r="A738" s="93" t="str">
        <f>IF(DR!$B740="","",DR!$B740)</f>
        <v/>
      </c>
      <c r="B738" s="5" t="str">
        <f>IF(COUNT($A738)=0,"",IF($A738&lt;&gt;DR!$B740,"ERR",DR!J740))</f>
        <v/>
      </c>
      <c r="C738" s="2" t="str">
        <f>IF(COUNT($A738)=0,"",IF(B738="3E","3E",IF(B738="","I",LOOKUP(B738/D$2,{0,0.4,0.45,0.5,0.55,0.6,0.65,0.7,0.75,0.8,1},{"F","D","C","C+","B-","B","B+","A-","A","A+"}))))</f>
        <v/>
      </c>
      <c r="D738" s="99" t="str">
        <f>IF(COUNT($A738)=0,"",IF(B738="","--",IF(B738="3E","3E",LOOKUP(B738/D$2,{0,0.4,0.45,0.5,0.55,0.6,0.65,0.7,0.75,0.8,1},{0,2,2.25,2.5,2.75,3,3.25,3.5,3.75,4}))))</f>
        <v/>
      </c>
      <c r="E738" s="5" t="str">
        <f>IF(COUNT($A738)=0,"",IF($A738&lt;&gt;DR!$B740,"ERR",DR!R740))</f>
        <v/>
      </c>
      <c r="F738" s="2" t="str">
        <f>IF(COUNT($A738)=0,"",IF(E738="3E","3E",IF(E738="","I",LOOKUP(E738/G$2,{0,0.4,0.45,0.5,0.55,0.6,0.65,0.7,0.75,0.8,1},{"F","D","C","C+","B-","B","B+","A-","A","A+"}))))</f>
        <v/>
      </c>
      <c r="G738" s="99" t="str">
        <f>IF(COUNT($A738)=0,"",IF(E738="","--",IF(E738="3E","3E",LOOKUP(E738/G$2,{0,0.4,0.45,0.5,0.55,0.6,0.65,0.7,0.75,0.8,1},{0,2,2.25,2.5,2.75,3,3.25,3.5,3.75,4}))))</f>
        <v/>
      </c>
      <c r="H738" s="5" t="str">
        <f>IF(COUNT($A738)=0,"",IF($A738&lt;&gt;DR!$B740,"ERR",DR!Z740))</f>
        <v/>
      </c>
      <c r="I738" s="2" t="str">
        <f>IF(COUNT($A738)=0,"",IF(H738="3E","3E",IF(H738="","I",LOOKUP(H738/J$2,{0,0.4,0.45,0.5,0.55,0.6,0.65,0.7,0.75,0.8,1},{"F","D","C","C+","B-","B","B+","A-","A","A+"}))))</f>
        <v/>
      </c>
      <c r="J738" s="99" t="str">
        <f>IF(COUNT($A738)=0,"",IF(H738="","--",IF(H738="3E","3E",LOOKUP(H738/J$2,{0,0.4,0.45,0.5,0.55,0.6,0.65,0.7,0.75,0.8,1},{0,2,2.25,2.5,2.75,3,3.25,3.5,3.75,4}))))</f>
        <v/>
      </c>
      <c r="K738" s="5" t="str">
        <f>IF(COUNT($A738)=0,"",IF($A738&lt;&gt;DR!$B740,"ERR",DR!AH740))</f>
        <v/>
      </c>
      <c r="L738" s="2" t="str">
        <f>IF(COUNT($A738)=0,"",IF(K738="3E","3E",IF(K738="","I",LOOKUP(K738/M$2,{0,0.4,0.45,0.5,0.55,0.6,0.65,0.7,0.75,0.8,1},{"F","D","C","C+","B-","B","B+","A-","A","A+"}))))</f>
        <v/>
      </c>
      <c r="M738" s="99" t="str">
        <f>IF(COUNT($A738)=0,"",IF(K738="","--",IF(K738="3E","3E",LOOKUP(K738/M$2,{0,0.4,0.45,0.5,0.55,0.6,0.65,0.7,0.75,0.8,1},{0,2,2.25,2.5,2.75,3,3.25,3.5,3.75,4}))))</f>
        <v/>
      </c>
      <c r="N738" s="5" t="str">
        <f>IF(COUNT($A738)=0,"",IF($A738&lt;&gt;DR!$B740,"ERR",DR!AP740))</f>
        <v/>
      </c>
      <c r="O738" s="2" t="str">
        <f>IF(COUNT($A738)=0,"",IF(N738="3E","3E",IF(N738="","I",LOOKUP(N738/P$2,{0,0.4,0.45,0.5,0.55,0.6,0.65,0.7,0.75,0.8,1},{"F","D","C","C+","B-","B","B+","A-","A","A+"}))))</f>
        <v/>
      </c>
      <c r="P738" s="99" t="str">
        <f>IF(COUNT($A738)=0,"",IF(N738="","--",IF(N738="3E","3E",LOOKUP(N738/P$2,{0,0.4,0.45,0.5,0.55,0.6,0.65,0.7,0.75,0.8,1},{0,2,2.25,2.5,2.75,3,3.25,3.5,3.75,4}))))</f>
        <v/>
      </c>
      <c r="Q738" s="5" t="str">
        <f>IF(COUNT($A738)=0,"",IF($A738&lt;&gt;DR!$B740,"ERR",DR!AX740))</f>
        <v/>
      </c>
      <c r="R738" s="2" t="str">
        <f>IF(COUNT($A738)=0,"",IF(Q738="3E","3E",IF(Q738="","I",LOOKUP(Q738/S$2,{0,0.4,0.45,0.5,0.55,0.6,0.65,0.7,0.75,0.8,1},{"F","D","C","C+","B-","B","B+","A-","A","A+"}))))</f>
        <v/>
      </c>
      <c r="S738" s="99" t="str">
        <f>IF(COUNT($A738)=0,"",IF(Q738="","--",IF(Q738="3E","3E",LOOKUP(Q738/S$2,{0,0.4,0.45,0.5,0.55,0.6,0.65,0.7,0.75,0.8,1},{0,2,2.25,2.5,2.75,3,3.25,3.5,3.75,4}))))</f>
        <v/>
      </c>
      <c r="T738" s="5" t="str">
        <f>IF(OR(COUNT($A738)=0,DR!BZ740=""),"",IF($A738&lt;&gt;DR!$B740,"ERR",DR!BZ740))</f>
        <v/>
      </c>
      <c r="U738" s="2" t="str">
        <f>IF(COUNT($A738)=0,"",IF(T738="3E","3E",IF(T738="","I",LOOKUP(T738/V$2,{0,0.4,0.45,0.5,0.55,0.6,0.65,0.7,0.75,0.8,1},{"F","D","C","C+","B-","B","B+","A-","A","A+"}))))</f>
        <v/>
      </c>
      <c r="V738" s="99" t="str">
        <f>IF(COUNT($A738)=0,"",IF(T738="","--",IF(T738="3E","3E",LOOKUP(T738/V$2,{0,0.4,0.45,0.5,0.55,0.6,0.65,0.7,0.75,0.8,1},{0,2,2.25,2.5,2.75,3,3.25,3.5,3.75,4}))))</f>
        <v/>
      </c>
      <c r="W738" s="5" t="str">
        <f>IF(COUNT($A738)=0,"",IF($A738&lt;&gt;DR!$B740,"ERR",IF(DR!$A740="IM",DR!CL740,DR!CK740)))</f>
        <v/>
      </c>
      <c r="X738" s="2" t="str">
        <f>IF(COUNT($A738)=0,"",IF(W738="3E","3E",IF(W738="","I",LOOKUP(W738/Y$2,{0,0.4,0.45,0.5,0.55,0.6,0.65,0.7,0.75,0.8,1},{"F","D","C","C+","B-","B","B+","A-","A","A+"}))))</f>
        <v/>
      </c>
      <c r="Y738" s="99" t="str">
        <f>IF(COUNT($A738)=0,"",IF(W738="","--",IF(W738="3E","3E",LOOKUP(W738/Y$2,{0,0.4,0.45,0.5,0.55,0.6,0.65,0.7,0.75,0.8,1},{0,2,2.25,2.5,2.75,3,3.25,3.5,3.75,4}))))</f>
        <v/>
      </c>
      <c r="Z738" s="5" t="str">
        <f>IF(COUNT($A738)=0,"",IF($A738&lt;&gt;DR!$B740,"ERR",DR!BF740))</f>
        <v/>
      </c>
      <c r="AA738" s="2" t="str">
        <f>IF(COUNT($A738)=0,"",IF(Z738="3E","3E",IF(Z738="","I",LOOKUP(Z738/AB$2,{0,0.4,0.45,0.5,0.55,0.6,0.65,0.7,0.75,0.8,1},{"F","D","C","C+","B-","B","B+","A-","A","A+"}))))</f>
        <v/>
      </c>
      <c r="AB738" s="99" t="str">
        <f>IF(COUNT($A738)=0,"",IF(Z738="","--",IF(Z738="3E","3E",LOOKUP(Z738/AB$2,{0,0.4,0.45,0.5,0.55,0.6,0.65,0.7,0.75,0.8,1},{0,2,2.25,2.5,2.75,3,3.25,3.5,3.75,4}))))</f>
        <v/>
      </c>
      <c r="AC738" s="5" t="str">
        <f>IF(COUNT($A738)=0,"",IF($A738&lt;&gt;DR!$B740,"ERR",DR!BG740))</f>
        <v/>
      </c>
      <c r="AD738" s="2" t="str">
        <f>IF(COUNT($A738)=0,"",IF(AC738="3E","3E",IF(AC738="","I",LOOKUP(AC738/AE$2,{0,0.4,0.45,0.5,0.55,0.6,0.65,0.7,0.75,0.8,1},{"F","D","C","C+","B-","B","B+","A-","A","A+"}))))</f>
        <v/>
      </c>
      <c r="AE738" s="99" t="str">
        <f>IF(COUNT($A738)=0,"",IF(AC738="","--",IF(AC738="3E","3E",LOOKUP(AC738/AE$2,{0,0.4,0.45,0.5,0.55,0.6,0.65,0.7,0.75,0.8,1},{0,2,2.25,2.5,2.75,3,3.25,3.5,3.75,4}))))</f>
        <v/>
      </c>
      <c r="AF738" s="5" t="str">
        <f>IF(COUNT($A738)=0,"",IF($A738&lt;&gt;DR!$B740,"ERR",DR!BQ740))</f>
        <v/>
      </c>
      <c r="AG738" s="2" t="str">
        <f>IF(COUNT($A738)=0,"",IF(AF738="3E","3E",IF(AF738="","I",LOOKUP(AF738/AH$2,{0,0.4,0.45,0.5,0.55,0.6,0.65,0.7,0.75,0.8,1},{"F","D","C","C+","B-","B","B+","A-","A","A+"}))))</f>
        <v/>
      </c>
      <c r="AH738" s="99" t="str">
        <f>IF(COUNT($A738)=0,"",IF(AF738="","--",IF(AF738="3E","3E",LOOKUP(AF738/AH$2,{0,0.4,0.45,0.5,0.55,0.6,0.65,0.7,0.75,0.8,1},{0,2,2.25,2.5,2.75,3,3.25,3.5,3.75,4}))))</f>
        <v/>
      </c>
      <c r="AI738" s="5" t="str">
        <f>IF(COUNT($A738)=0,"",IF($A738&lt;&gt;DR!$B740,"ERR",DR!BY740))</f>
        <v/>
      </c>
      <c r="AJ738" s="2" t="str">
        <f>IF(COUNT($A738)=0,"",IF(AI738="3E","3E",IF(AI738="","I",LOOKUP(AI738/AK$2,{0,0.4,0.45,0.5,0.55,0.6,0.65,0.7,0.75,0.8,1},{"F","D","C","C+","B-","B","B+","A-","A","A+"}))))</f>
        <v/>
      </c>
      <c r="AK738" s="103" t="str">
        <f>IF(COUNT($A738)=0,"",IF(AI738="","--",IF(AI738="3E","3E",LOOKUP(AI738/AK$2,{0,0.4,0.45,0.5,0.55,0.6,0.65,0.7,0.75,0.8,1},{0,2,2.25,2.5,2.75,3,3.25,3.5,3.75,4}))))</f>
        <v/>
      </c>
      <c r="AL738" s="94" t="str">
        <f>IFERROR(IF(COUNT($A738)=0,"",IF(COUNT(W738)=0,"--",IF(COUNTIF(B738:AK738,"3E")&gt;0,"3E",SUM(IF(D738&gt;=2,D738*$D$3),IF(G738&gt;=2,G738*$G$3),IF(J738&gt;=2,J738*$J$3),IF(M738&gt;=2,M738*$M$3),IF(P738&gt;=2,P738*$P$3),IF(S738&gt;=2,S738*$S$3),IF(V738&gt;=2,V738*$V$3),IF(Y738&gt;=2,Y738*$Y$3),IF(AB738&gt;=2,AB738*$AB$3),IF(AE738&gt;=2,AE738*$AE$3),IF(AH738&gt;=2,AH738*$AH$3),IF(AK738&gt;=2,AK738*$AK$3))))),"")</f>
        <v/>
      </c>
      <c r="AM738" s="4" t="str">
        <f>IF(COUNT($A738)=0,"",IF(COUNT(W738)=0,"--",IF(COUNTIF(B738:Y738,"3E")&gt;0,"3E",TRUNC(SUM(IF(N(D738)&gt;=2,D$3*D738,0),IF(N(G738)&gt;=2,G$3*G738,0),IF(N(J738)&gt;=2,J$3*J738,0),IF(N(M738)&gt;=2,M$3*M738,0),IF(N(P738)&gt;=2,P$3*P738,0),IF(N(S738)&gt;=2,S$3*S738,0),IF(N(AB738)&gt;=2,AB$3*AB738,0),IF(N(AE738)&gt;=2,AE$3*AE738,0),IF(N(AH738)&gt;=2,AH$3*AH738,0),IF(N(V738)&gt;=2,V$3*V738,0),IF(N(Y738)&gt;=2,Y$3*Y738,0))/TCP,3))))</f>
        <v/>
      </c>
      <c r="AN738" s="2" t="str">
        <f>IFERROR(IF(COUNT($A738)=0,"",IF(COUNT(W738)=0,"--",IF(COUNTIF(B738:AK738,"3E")&gt;0,"3E",SUM(IF(D738&gt;=2,$D$3),IF(G738&gt;=2,$G$3),IF(J738&gt;=2,$J$3),IF(M738&gt;=2,$M$3),IF(P738&gt;=2,$P$3),IF(S738&gt;=2,$S$3),IF(V738&gt;=2,$V$3),IF(Y738&gt;=2,$Y$3),IF(AB738&gt;=2,$AB$3),IF(AE738&gt;=2,$AE$3),IF(AH738&gt;=2,$AH$3),IF(AK738&gt;=2,$AK$3))))),"")</f>
        <v/>
      </c>
      <c r="AO738" s="2" t="str">
        <f>IF(AM738="3E","3E",IF(COUNT($A738)=0,"",IF(COUNT(AK738)=0,"I",LOOKUP(AM738,{0,2,2.25,2.5,2.75,3,3.25,3.5,3.75,4},{"F","D","C","C+","B-","B","B+","A-","A","A+"}))))</f>
        <v/>
      </c>
      <c r="AP738" s="2" t="str">
        <f>IF(AM738="3E","3E",IF(OR(COUNT($A738)=0,COUNT(W738)=0),"",IF(AND(Y738&gt;=2,AM738&gt;=2,AN738&gt;=28),"PASS","FAIL")))</f>
        <v/>
      </c>
      <c r="AQ738" s="2" t="str">
        <f>IF(COUNT($A738)=0,"",IF(AP738="3E","3E",IF(AP738="PASS",CONCATENATE(IF(N(D738)&lt;2,"411F,",""),IF(N(G738)&lt;2,"412F,",""),IF(N(J738)&lt;2,"413F,",""),IF(N(M738)&lt;2,"421F,",""),IF(N(P738)&lt;2,"422F,",""),IF(N(S738)&lt;2,"423F,",""),IF(N(AB738)&lt;2,"431F,",""),IF(N(AE738)&lt;2,"432F,",""),IF(N(AH738)&lt;2,"433F,","")),"")))</f>
        <v/>
      </c>
      <c r="AR738" s="6" t="str">
        <f t="shared" si="12"/>
        <v/>
      </c>
    </row>
    <row r="739" spans="1:44" ht="18.95" customHeight="1" x14ac:dyDescent="0.25">
      <c r="A739" s="93" t="str">
        <f>IF(DR!$B741="","",DR!$B741)</f>
        <v/>
      </c>
      <c r="B739" s="5" t="str">
        <f>IF(COUNT($A739)=0,"",IF($A739&lt;&gt;DR!$B741,"ERR",DR!J741))</f>
        <v/>
      </c>
      <c r="C739" s="2" t="str">
        <f>IF(COUNT($A739)=0,"",IF(B739="3E","3E",IF(B739="","I",LOOKUP(B739/D$2,{0,0.4,0.45,0.5,0.55,0.6,0.65,0.7,0.75,0.8,1},{"F","D","C","C+","B-","B","B+","A-","A","A+"}))))</f>
        <v/>
      </c>
      <c r="D739" s="99" t="str">
        <f>IF(COUNT($A739)=0,"",IF(B739="","--",IF(B739="3E","3E",LOOKUP(B739/D$2,{0,0.4,0.45,0.5,0.55,0.6,0.65,0.7,0.75,0.8,1},{0,2,2.25,2.5,2.75,3,3.25,3.5,3.75,4}))))</f>
        <v/>
      </c>
      <c r="E739" s="5" t="str">
        <f>IF(COUNT($A739)=0,"",IF($A739&lt;&gt;DR!$B741,"ERR",DR!R741))</f>
        <v/>
      </c>
      <c r="F739" s="2" t="str">
        <f>IF(COUNT($A739)=0,"",IF(E739="3E","3E",IF(E739="","I",LOOKUP(E739/G$2,{0,0.4,0.45,0.5,0.55,0.6,0.65,0.7,0.75,0.8,1},{"F","D","C","C+","B-","B","B+","A-","A","A+"}))))</f>
        <v/>
      </c>
      <c r="G739" s="99" t="str">
        <f>IF(COUNT($A739)=0,"",IF(E739="","--",IF(E739="3E","3E",LOOKUP(E739/G$2,{0,0.4,0.45,0.5,0.55,0.6,0.65,0.7,0.75,0.8,1},{0,2,2.25,2.5,2.75,3,3.25,3.5,3.75,4}))))</f>
        <v/>
      </c>
      <c r="H739" s="5" t="str">
        <f>IF(COUNT($A739)=0,"",IF($A739&lt;&gt;DR!$B741,"ERR",DR!Z741))</f>
        <v/>
      </c>
      <c r="I739" s="2" t="str">
        <f>IF(COUNT($A739)=0,"",IF(H739="3E","3E",IF(H739="","I",LOOKUP(H739/J$2,{0,0.4,0.45,0.5,0.55,0.6,0.65,0.7,0.75,0.8,1},{"F","D","C","C+","B-","B","B+","A-","A","A+"}))))</f>
        <v/>
      </c>
      <c r="J739" s="99" t="str">
        <f>IF(COUNT($A739)=0,"",IF(H739="","--",IF(H739="3E","3E",LOOKUP(H739/J$2,{0,0.4,0.45,0.5,0.55,0.6,0.65,0.7,0.75,0.8,1},{0,2,2.25,2.5,2.75,3,3.25,3.5,3.75,4}))))</f>
        <v/>
      </c>
      <c r="K739" s="5" t="str">
        <f>IF(COUNT($A739)=0,"",IF($A739&lt;&gt;DR!$B741,"ERR",DR!AH741))</f>
        <v/>
      </c>
      <c r="L739" s="2" t="str">
        <f>IF(COUNT($A739)=0,"",IF(K739="3E","3E",IF(K739="","I",LOOKUP(K739/M$2,{0,0.4,0.45,0.5,0.55,0.6,0.65,0.7,0.75,0.8,1},{"F","D","C","C+","B-","B","B+","A-","A","A+"}))))</f>
        <v/>
      </c>
      <c r="M739" s="99" t="str">
        <f>IF(COUNT($A739)=0,"",IF(K739="","--",IF(K739="3E","3E",LOOKUP(K739/M$2,{0,0.4,0.45,0.5,0.55,0.6,0.65,0.7,0.75,0.8,1},{0,2,2.25,2.5,2.75,3,3.25,3.5,3.75,4}))))</f>
        <v/>
      </c>
      <c r="N739" s="5" t="str">
        <f>IF(COUNT($A739)=0,"",IF($A739&lt;&gt;DR!$B741,"ERR",DR!AP741))</f>
        <v/>
      </c>
      <c r="O739" s="2" t="str">
        <f>IF(COUNT($A739)=0,"",IF(N739="3E","3E",IF(N739="","I",LOOKUP(N739/P$2,{0,0.4,0.45,0.5,0.55,0.6,0.65,0.7,0.75,0.8,1},{"F","D","C","C+","B-","B","B+","A-","A","A+"}))))</f>
        <v/>
      </c>
      <c r="P739" s="99" t="str">
        <f>IF(COUNT($A739)=0,"",IF(N739="","--",IF(N739="3E","3E",LOOKUP(N739/P$2,{0,0.4,0.45,0.5,0.55,0.6,0.65,0.7,0.75,0.8,1},{0,2,2.25,2.5,2.75,3,3.25,3.5,3.75,4}))))</f>
        <v/>
      </c>
      <c r="Q739" s="5" t="str">
        <f>IF(COUNT($A739)=0,"",IF($A739&lt;&gt;DR!$B741,"ERR",DR!AX741))</f>
        <v/>
      </c>
      <c r="R739" s="2" t="str">
        <f>IF(COUNT($A739)=0,"",IF(Q739="3E","3E",IF(Q739="","I",LOOKUP(Q739/S$2,{0,0.4,0.45,0.5,0.55,0.6,0.65,0.7,0.75,0.8,1},{"F","D","C","C+","B-","B","B+","A-","A","A+"}))))</f>
        <v/>
      </c>
      <c r="S739" s="99" t="str">
        <f>IF(COUNT($A739)=0,"",IF(Q739="","--",IF(Q739="3E","3E",LOOKUP(Q739/S$2,{0,0.4,0.45,0.5,0.55,0.6,0.65,0.7,0.75,0.8,1},{0,2,2.25,2.5,2.75,3,3.25,3.5,3.75,4}))))</f>
        <v/>
      </c>
      <c r="T739" s="5" t="str">
        <f>IF(OR(COUNT($A739)=0,DR!BZ741=""),"",IF($A739&lt;&gt;DR!$B741,"ERR",DR!BZ741))</f>
        <v/>
      </c>
      <c r="U739" s="2" t="str">
        <f>IF(COUNT($A739)=0,"",IF(T739="3E","3E",IF(T739="","I",LOOKUP(T739/V$2,{0,0.4,0.45,0.5,0.55,0.6,0.65,0.7,0.75,0.8,1},{"F","D","C","C+","B-","B","B+","A-","A","A+"}))))</f>
        <v/>
      </c>
      <c r="V739" s="99" t="str">
        <f>IF(COUNT($A739)=0,"",IF(T739="","--",IF(T739="3E","3E",LOOKUP(T739/V$2,{0,0.4,0.45,0.5,0.55,0.6,0.65,0.7,0.75,0.8,1},{0,2,2.25,2.5,2.75,3,3.25,3.5,3.75,4}))))</f>
        <v/>
      </c>
      <c r="W739" s="5" t="str">
        <f>IF(COUNT($A739)=0,"",IF($A739&lt;&gt;DR!$B741,"ERR",IF(DR!$A741="IM",DR!CL741,DR!CK741)))</f>
        <v/>
      </c>
      <c r="X739" s="2" t="str">
        <f>IF(COUNT($A739)=0,"",IF(W739="3E","3E",IF(W739="","I",LOOKUP(W739/Y$2,{0,0.4,0.45,0.5,0.55,0.6,0.65,0.7,0.75,0.8,1},{"F","D","C","C+","B-","B","B+","A-","A","A+"}))))</f>
        <v/>
      </c>
      <c r="Y739" s="99" t="str">
        <f>IF(COUNT($A739)=0,"",IF(W739="","--",IF(W739="3E","3E",LOOKUP(W739/Y$2,{0,0.4,0.45,0.5,0.55,0.6,0.65,0.7,0.75,0.8,1},{0,2,2.25,2.5,2.75,3,3.25,3.5,3.75,4}))))</f>
        <v/>
      </c>
      <c r="Z739" s="5" t="str">
        <f>IF(COUNT($A739)=0,"",IF($A739&lt;&gt;DR!$B741,"ERR",DR!BF741))</f>
        <v/>
      </c>
      <c r="AA739" s="2" t="str">
        <f>IF(COUNT($A739)=0,"",IF(Z739="3E","3E",IF(Z739="","I",LOOKUP(Z739/AB$2,{0,0.4,0.45,0.5,0.55,0.6,0.65,0.7,0.75,0.8,1},{"F","D","C","C+","B-","B","B+","A-","A","A+"}))))</f>
        <v/>
      </c>
      <c r="AB739" s="99" t="str">
        <f>IF(COUNT($A739)=0,"",IF(Z739="","--",IF(Z739="3E","3E",LOOKUP(Z739/AB$2,{0,0.4,0.45,0.5,0.55,0.6,0.65,0.7,0.75,0.8,1},{0,2,2.25,2.5,2.75,3,3.25,3.5,3.75,4}))))</f>
        <v/>
      </c>
      <c r="AC739" s="5" t="str">
        <f>IF(COUNT($A739)=0,"",IF($A739&lt;&gt;DR!$B741,"ERR",DR!BG741))</f>
        <v/>
      </c>
      <c r="AD739" s="2" t="str">
        <f>IF(COUNT($A739)=0,"",IF(AC739="3E","3E",IF(AC739="","I",LOOKUP(AC739/AE$2,{0,0.4,0.45,0.5,0.55,0.6,0.65,0.7,0.75,0.8,1},{"F","D","C","C+","B-","B","B+","A-","A","A+"}))))</f>
        <v/>
      </c>
      <c r="AE739" s="99" t="str">
        <f>IF(COUNT($A739)=0,"",IF(AC739="","--",IF(AC739="3E","3E",LOOKUP(AC739/AE$2,{0,0.4,0.45,0.5,0.55,0.6,0.65,0.7,0.75,0.8,1},{0,2,2.25,2.5,2.75,3,3.25,3.5,3.75,4}))))</f>
        <v/>
      </c>
      <c r="AF739" s="5" t="str">
        <f>IF(COUNT($A739)=0,"",IF($A739&lt;&gt;DR!$B741,"ERR",DR!BQ741))</f>
        <v/>
      </c>
      <c r="AG739" s="2" t="str">
        <f>IF(COUNT($A739)=0,"",IF(AF739="3E","3E",IF(AF739="","I",LOOKUP(AF739/AH$2,{0,0.4,0.45,0.5,0.55,0.6,0.65,0.7,0.75,0.8,1},{"F","D","C","C+","B-","B","B+","A-","A","A+"}))))</f>
        <v/>
      </c>
      <c r="AH739" s="99" t="str">
        <f>IF(COUNT($A739)=0,"",IF(AF739="","--",IF(AF739="3E","3E",LOOKUP(AF739/AH$2,{0,0.4,0.45,0.5,0.55,0.6,0.65,0.7,0.75,0.8,1},{0,2,2.25,2.5,2.75,3,3.25,3.5,3.75,4}))))</f>
        <v/>
      </c>
      <c r="AI739" s="5" t="str">
        <f>IF(COUNT($A739)=0,"",IF($A739&lt;&gt;DR!$B741,"ERR",DR!BY741))</f>
        <v/>
      </c>
      <c r="AJ739" s="2" t="str">
        <f>IF(COUNT($A739)=0,"",IF(AI739="3E","3E",IF(AI739="","I",LOOKUP(AI739/AK$2,{0,0.4,0.45,0.5,0.55,0.6,0.65,0.7,0.75,0.8,1},{"F","D","C","C+","B-","B","B+","A-","A","A+"}))))</f>
        <v/>
      </c>
      <c r="AK739" s="103" t="str">
        <f>IF(COUNT($A739)=0,"",IF(AI739="","--",IF(AI739="3E","3E",LOOKUP(AI739/AK$2,{0,0.4,0.45,0.5,0.55,0.6,0.65,0.7,0.75,0.8,1},{0,2,2.25,2.5,2.75,3,3.25,3.5,3.75,4}))))</f>
        <v/>
      </c>
      <c r="AL739" s="94" t="str">
        <f>IFERROR(IF(COUNT($A739)=0,"",IF(COUNT(W739)=0,"--",IF(COUNTIF(B739:AK739,"3E")&gt;0,"3E",SUM(IF(D739&gt;=2,D739*$D$3),IF(G739&gt;=2,G739*$G$3),IF(J739&gt;=2,J739*$J$3),IF(M739&gt;=2,M739*$M$3),IF(P739&gt;=2,P739*$P$3),IF(S739&gt;=2,S739*$S$3),IF(V739&gt;=2,V739*$V$3),IF(Y739&gt;=2,Y739*$Y$3),IF(AB739&gt;=2,AB739*$AB$3),IF(AE739&gt;=2,AE739*$AE$3),IF(AH739&gt;=2,AH739*$AH$3),IF(AK739&gt;=2,AK739*$AK$3))))),"")</f>
        <v/>
      </c>
      <c r="AM739" s="4" t="str">
        <f>IF(COUNT($A739)=0,"",IF(COUNT(W739)=0,"--",IF(COUNTIF(B739:Y739,"3E")&gt;0,"3E",TRUNC(SUM(IF(N(D739)&gt;=2,D$3*D739,0),IF(N(G739)&gt;=2,G$3*G739,0),IF(N(J739)&gt;=2,J$3*J739,0),IF(N(M739)&gt;=2,M$3*M739,0),IF(N(P739)&gt;=2,P$3*P739,0),IF(N(S739)&gt;=2,S$3*S739,0),IF(N(AB739)&gt;=2,AB$3*AB739,0),IF(N(AE739)&gt;=2,AE$3*AE739,0),IF(N(AH739)&gt;=2,AH$3*AH739,0),IF(N(V739)&gt;=2,V$3*V739,0),IF(N(Y739)&gt;=2,Y$3*Y739,0))/TCP,3))))</f>
        <v/>
      </c>
      <c r="AN739" s="2" t="str">
        <f>IFERROR(IF(COUNT($A739)=0,"",IF(COUNT(W739)=0,"--",IF(COUNTIF(B739:AK739,"3E")&gt;0,"3E",SUM(IF(D739&gt;=2,$D$3),IF(G739&gt;=2,$G$3),IF(J739&gt;=2,$J$3),IF(M739&gt;=2,$M$3),IF(P739&gt;=2,$P$3),IF(S739&gt;=2,$S$3),IF(V739&gt;=2,$V$3),IF(Y739&gt;=2,$Y$3),IF(AB739&gt;=2,$AB$3),IF(AE739&gt;=2,$AE$3),IF(AH739&gt;=2,$AH$3),IF(AK739&gt;=2,$AK$3))))),"")</f>
        <v/>
      </c>
      <c r="AO739" s="2" t="str">
        <f>IF(AM739="3E","3E",IF(COUNT($A739)=0,"",IF(COUNT(AK739)=0,"I",LOOKUP(AM739,{0,2,2.25,2.5,2.75,3,3.25,3.5,3.75,4},{"F","D","C","C+","B-","B","B+","A-","A","A+"}))))</f>
        <v/>
      </c>
      <c r="AP739" s="2" t="str">
        <f>IF(AM739="3E","3E",IF(OR(COUNT($A739)=0,COUNT(W739)=0),"",IF(AND(Y739&gt;=2,AM739&gt;=2,AN739&gt;=28),"PASS","FAIL")))</f>
        <v/>
      </c>
      <c r="AQ739" s="2" t="str">
        <f>IF(COUNT($A739)=0,"",IF(AP739="3E","3E",IF(AP739="PASS",CONCATENATE(IF(N(D739)&lt;2,"411F,",""),IF(N(G739)&lt;2,"412F,",""),IF(N(J739)&lt;2,"413F,",""),IF(N(M739)&lt;2,"421F,",""),IF(N(P739)&lt;2,"422F,",""),IF(N(S739)&lt;2,"423F,",""),IF(N(AB739)&lt;2,"431F,",""),IF(N(AE739)&lt;2,"432F,",""),IF(N(AH739)&lt;2,"433F,","")),"")))</f>
        <v/>
      </c>
      <c r="AR739" s="6" t="str">
        <f t="shared" si="12"/>
        <v/>
      </c>
    </row>
    <row r="740" spans="1:44" ht="18.95" customHeight="1" x14ac:dyDescent="0.25">
      <c r="A740" s="93" t="str">
        <f>IF(DR!$B742="","",DR!$B742)</f>
        <v/>
      </c>
      <c r="B740" s="5" t="str">
        <f>IF(COUNT($A740)=0,"",IF($A740&lt;&gt;DR!$B742,"ERR",DR!J742))</f>
        <v/>
      </c>
      <c r="C740" s="2" t="str">
        <f>IF(COUNT($A740)=0,"",IF(B740="3E","3E",IF(B740="","I",LOOKUP(B740/D$2,{0,0.4,0.45,0.5,0.55,0.6,0.65,0.7,0.75,0.8,1},{"F","D","C","C+","B-","B","B+","A-","A","A+"}))))</f>
        <v/>
      </c>
      <c r="D740" s="99" t="str">
        <f>IF(COUNT($A740)=0,"",IF(B740="","--",IF(B740="3E","3E",LOOKUP(B740/D$2,{0,0.4,0.45,0.5,0.55,0.6,0.65,0.7,0.75,0.8,1},{0,2,2.25,2.5,2.75,3,3.25,3.5,3.75,4}))))</f>
        <v/>
      </c>
      <c r="E740" s="5" t="str">
        <f>IF(COUNT($A740)=0,"",IF($A740&lt;&gt;DR!$B742,"ERR",DR!R742))</f>
        <v/>
      </c>
      <c r="F740" s="2" t="str">
        <f>IF(COUNT($A740)=0,"",IF(E740="3E","3E",IF(E740="","I",LOOKUP(E740/G$2,{0,0.4,0.45,0.5,0.55,0.6,0.65,0.7,0.75,0.8,1},{"F","D","C","C+","B-","B","B+","A-","A","A+"}))))</f>
        <v/>
      </c>
      <c r="G740" s="99" t="str">
        <f>IF(COUNT($A740)=0,"",IF(E740="","--",IF(E740="3E","3E",LOOKUP(E740/G$2,{0,0.4,0.45,0.5,0.55,0.6,0.65,0.7,0.75,0.8,1},{0,2,2.25,2.5,2.75,3,3.25,3.5,3.75,4}))))</f>
        <v/>
      </c>
      <c r="H740" s="5" t="str">
        <f>IF(COUNT($A740)=0,"",IF($A740&lt;&gt;DR!$B742,"ERR",DR!Z742))</f>
        <v/>
      </c>
      <c r="I740" s="2" t="str">
        <f>IF(COUNT($A740)=0,"",IF(H740="3E","3E",IF(H740="","I",LOOKUP(H740/J$2,{0,0.4,0.45,0.5,0.55,0.6,0.65,0.7,0.75,0.8,1},{"F","D","C","C+","B-","B","B+","A-","A","A+"}))))</f>
        <v/>
      </c>
      <c r="J740" s="99" t="str">
        <f>IF(COUNT($A740)=0,"",IF(H740="","--",IF(H740="3E","3E",LOOKUP(H740/J$2,{0,0.4,0.45,0.5,0.55,0.6,0.65,0.7,0.75,0.8,1},{0,2,2.25,2.5,2.75,3,3.25,3.5,3.75,4}))))</f>
        <v/>
      </c>
      <c r="K740" s="5" t="str">
        <f>IF(COUNT($A740)=0,"",IF($A740&lt;&gt;DR!$B742,"ERR",DR!AH742))</f>
        <v/>
      </c>
      <c r="L740" s="2" t="str">
        <f>IF(COUNT($A740)=0,"",IF(K740="3E","3E",IF(K740="","I",LOOKUP(K740/M$2,{0,0.4,0.45,0.5,0.55,0.6,0.65,0.7,0.75,0.8,1},{"F","D","C","C+","B-","B","B+","A-","A","A+"}))))</f>
        <v/>
      </c>
      <c r="M740" s="99" t="str">
        <f>IF(COUNT($A740)=0,"",IF(K740="","--",IF(K740="3E","3E",LOOKUP(K740/M$2,{0,0.4,0.45,0.5,0.55,0.6,0.65,0.7,0.75,0.8,1},{0,2,2.25,2.5,2.75,3,3.25,3.5,3.75,4}))))</f>
        <v/>
      </c>
      <c r="N740" s="5" t="str">
        <f>IF(COUNT($A740)=0,"",IF($A740&lt;&gt;DR!$B742,"ERR",DR!AP742))</f>
        <v/>
      </c>
      <c r="O740" s="2" t="str">
        <f>IF(COUNT($A740)=0,"",IF(N740="3E","3E",IF(N740="","I",LOOKUP(N740/P$2,{0,0.4,0.45,0.5,0.55,0.6,0.65,0.7,0.75,0.8,1},{"F","D","C","C+","B-","B","B+","A-","A","A+"}))))</f>
        <v/>
      </c>
      <c r="P740" s="99" t="str">
        <f>IF(COUNT($A740)=0,"",IF(N740="","--",IF(N740="3E","3E",LOOKUP(N740/P$2,{0,0.4,0.45,0.5,0.55,0.6,0.65,0.7,0.75,0.8,1},{0,2,2.25,2.5,2.75,3,3.25,3.5,3.75,4}))))</f>
        <v/>
      </c>
      <c r="Q740" s="5" t="str">
        <f>IF(COUNT($A740)=0,"",IF($A740&lt;&gt;DR!$B742,"ERR",DR!AX742))</f>
        <v/>
      </c>
      <c r="R740" s="2" t="str">
        <f>IF(COUNT($A740)=0,"",IF(Q740="3E","3E",IF(Q740="","I",LOOKUP(Q740/S$2,{0,0.4,0.45,0.5,0.55,0.6,0.65,0.7,0.75,0.8,1},{"F","D","C","C+","B-","B","B+","A-","A","A+"}))))</f>
        <v/>
      </c>
      <c r="S740" s="99" t="str">
        <f>IF(COUNT($A740)=0,"",IF(Q740="","--",IF(Q740="3E","3E",LOOKUP(Q740/S$2,{0,0.4,0.45,0.5,0.55,0.6,0.65,0.7,0.75,0.8,1},{0,2,2.25,2.5,2.75,3,3.25,3.5,3.75,4}))))</f>
        <v/>
      </c>
      <c r="T740" s="5" t="str">
        <f>IF(OR(COUNT($A740)=0,DR!BZ742=""),"",IF($A740&lt;&gt;DR!$B742,"ERR",DR!BZ742))</f>
        <v/>
      </c>
      <c r="U740" s="2" t="str">
        <f>IF(COUNT($A740)=0,"",IF(T740="3E","3E",IF(T740="","I",LOOKUP(T740/V$2,{0,0.4,0.45,0.5,0.55,0.6,0.65,0.7,0.75,0.8,1},{"F","D","C","C+","B-","B","B+","A-","A","A+"}))))</f>
        <v/>
      </c>
      <c r="V740" s="99" t="str">
        <f>IF(COUNT($A740)=0,"",IF(T740="","--",IF(T740="3E","3E",LOOKUP(T740/V$2,{0,0.4,0.45,0.5,0.55,0.6,0.65,0.7,0.75,0.8,1},{0,2,2.25,2.5,2.75,3,3.25,3.5,3.75,4}))))</f>
        <v/>
      </c>
      <c r="W740" s="5" t="str">
        <f>IF(COUNT($A740)=0,"",IF($A740&lt;&gt;DR!$B742,"ERR",IF(DR!$A742="IM",DR!CL742,DR!CK742)))</f>
        <v/>
      </c>
      <c r="X740" s="2" t="str">
        <f>IF(COUNT($A740)=0,"",IF(W740="3E","3E",IF(W740="","I",LOOKUP(W740/Y$2,{0,0.4,0.45,0.5,0.55,0.6,0.65,0.7,0.75,0.8,1},{"F","D","C","C+","B-","B","B+","A-","A","A+"}))))</f>
        <v/>
      </c>
      <c r="Y740" s="99" t="str">
        <f>IF(COUNT($A740)=0,"",IF(W740="","--",IF(W740="3E","3E",LOOKUP(W740/Y$2,{0,0.4,0.45,0.5,0.55,0.6,0.65,0.7,0.75,0.8,1},{0,2,2.25,2.5,2.75,3,3.25,3.5,3.75,4}))))</f>
        <v/>
      </c>
      <c r="Z740" s="5" t="str">
        <f>IF(COUNT($A740)=0,"",IF($A740&lt;&gt;DR!$B742,"ERR",DR!BF742))</f>
        <v/>
      </c>
      <c r="AA740" s="2" t="str">
        <f>IF(COUNT($A740)=0,"",IF(Z740="3E","3E",IF(Z740="","I",LOOKUP(Z740/AB$2,{0,0.4,0.45,0.5,0.55,0.6,0.65,0.7,0.75,0.8,1},{"F","D","C","C+","B-","B","B+","A-","A","A+"}))))</f>
        <v/>
      </c>
      <c r="AB740" s="99" t="str">
        <f>IF(COUNT($A740)=0,"",IF(Z740="","--",IF(Z740="3E","3E",LOOKUP(Z740/AB$2,{0,0.4,0.45,0.5,0.55,0.6,0.65,0.7,0.75,0.8,1},{0,2,2.25,2.5,2.75,3,3.25,3.5,3.75,4}))))</f>
        <v/>
      </c>
      <c r="AC740" s="5" t="str">
        <f>IF(COUNT($A740)=0,"",IF($A740&lt;&gt;DR!$B742,"ERR",DR!BG742))</f>
        <v/>
      </c>
      <c r="AD740" s="2" t="str">
        <f>IF(COUNT($A740)=0,"",IF(AC740="3E","3E",IF(AC740="","I",LOOKUP(AC740/AE$2,{0,0.4,0.45,0.5,0.55,0.6,0.65,0.7,0.75,0.8,1},{"F","D","C","C+","B-","B","B+","A-","A","A+"}))))</f>
        <v/>
      </c>
      <c r="AE740" s="99" t="str">
        <f>IF(COUNT($A740)=0,"",IF(AC740="","--",IF(AC740="3E","3E",LOOKUP(AC740/AE$2,{0,0.4,0.45,0.5,0.55,0.6,0.65,0.7,0.75,0.8,1},{0,2,2.25,2.5,2.75,3,3.25,3.5,3.75,4}))))</f>
        <v/>
      </c>
      <c r="AF740" s="5" t="str">
        <f>IF(COUNT($A740)=0,"",IF($A740&lt;&gt;DR!$B742,"ERR",DR!BQ742))</f>
        <v/>
      </c>
      <c r="AG740" s="2" t="str">
        <f>IF(COUNT($A740)=0,"",IF(AF740="3E","3E",IF(AF740="","I",LOOKUP(AF740/AH$2,{0,0.4,0.45,0.5,0.55,0.6,0.65,0.7,0.75,0.8,1},{"F","D","C","C+","B-","B","B+","A-","A","A+"}))))</f>
        <v/>
      </c>
      <c r="AH740" s="99" t="str">
        <f>IF(COUNT($A740)=0,"",IF(AF740="","--",IF(AF740="3E","3E",LOOKUP(AF740/AH$2,{0,0.4,0.45,0.5,0.55,0.6,0.65,0.7,0.75,0.8,1},{0,2,2.25,2.5,2.75,3,3.25,3.5,3.75,4}))))</f>
        <v/>
      </c>
      <c r="AI740" s="5" t="str">
        <f>IF(COUNT($A740)=0,"",IF($A740&lt;&gt;DR!$B742,"ERR",DR!BY742))</f>
        <v/>
      </c>
      <c r="AJ740" s="2" t="str">
        <f>IF(COUNT($A740)=0,"",IF(AI740="3E","3E",IF(AI740="","I",LOOKUP(AI740/AK$2,{0,0.4,0.45,0.5,0.55,0.6,0.65,0.7,0.75,0.8,1},{"F","D","C","C+","B-","B","B+","A-","A","A+"}))))</f>
        <v/>
      </c>
      <c r="AK740" s="103" t="str">
        <f>IF(COUNT($A740)=0,"",IF(AI740="","--",IF(AI740="3E","3E",LOOKUP(AI740/AK$2,{0,0.4,0.45,0.5,0.55,0.6,0.65,0.7,0.75,0.8,1},{0,2,2.25,2.5,2.75,3,3.25,3.5,3.75,4}))))</f>
        <v/>
      </c>
      <c r="AL740" s="94" t="str">
        <f>IFERROR(IF(COUNT($A740)=0,"",IF(COUNT(W740)=0,"--",IF(COUNTIF(B740:AK740,"3E")&gt;0,"3E",SUM(IF(D740&gt;=2,D740*$D$3),IF(G740&gt;=2,G740*$G$3),IF(J740&gt;=2,J740*$J$3),IF(M740&gt;=2,M740*$M$3),IF(P740&gt;=2,P740*$P$3),IF(S740&gt;=2,S740*$S$3),IF(V740&gt;=2,V740*$V$3),IF(Y740&gt;=2,Y740*$Y$3),IF(AB740&gt;=2,AB740*$AB$3),IF(AE740&gt;=2,AE740*$AE$3),IF(AH740&gt;=2,AH740*$AH$3),IF(AK740&gt;=2,AK740*$AK$3))))),"")</f>
        <v/>
      </c>
      <c r="AM740" s="4" t="str">
        <f>IF(COUNT($A740)=0,"",IF(COUNT(W740)=0,"--",IF(COUNTIF(B740:Y740,"3E")&gt;0,"3E",TRUNC(SUM(IF(N(D740)&gt;=2,D$3*D740,0),IF(N(G740)&gt;=2,G$3*G740,0),IF(N(J740)&gt;=2,J$3*J740,0),IF(N(M740)&gt;=2,M$3*M740,0),IF(N(P740)&gt;=2,P$3*P740,0),IF(N(S740)&gt;=2,S$3*S740,0),IF(N(AB740)&gt;=2,AB$3*AB740,0),IF(N(AE740)&gt;=2,AE$3*AE740,0),IF(N(AH740)&gt;=2,AH$3*AH740,0),IF(N(V740)&gt;=2,V$3*V740,0),IF(N(Y740)&gt;=2,Y$3*Y740,0))/TCP,3))))</f>
        <v/>
      </c>
      <c r="AN740" s="2" t="str">
        <f>IFERROR(IF(COUNT($A740)=0,"",IF(COUNT(W740)=0,"--",IF(COUNTIF(B740:AK740,"3E")&gt;0,"3E",SUM(IF(D740&gt;=2,$D$3),IF(G740&gt;=2,$G$3),IF(J740&gt;=2,$J$3),IF(M740&gt;=2,$M$3),IF(P740&gt;=2,$P$3),IF(S740&gt;=2,$S$3),IF(V740&gt;=2,$V$3),IF(Y740&gt;=2,$Y$3),IF(AB740&gt;=2,$AB$3),IF(AE740&gt;=2,$AE$3),IF(AH740&gt;=2,$AH$3),IF(AK740&gt;=2,$AK$3))))),"")</f>
        <v/>
      </c>
      <c r="AO740" s="2" t="str">
        <f>IF(AM740="3E","3E",IF(COUNT($A740)=0,"",IF(COUNT(AK740)=0,"I",LOOKUP(AM740,{0,2,2.25,2.5,2.75,3,3.25,3.5,3.75,4},{"F","D","C","C+","B-","B","B+","A-","A","A+"}))))</f>
        <v/>
      </c>
      <c r="AP740" s="2" t="str">
        <f>IF(AM740="3E","3E",IF(OR(COUNT($A740)=0,COUNT(W740)=0),"",IF(AND(Y740&gt;=2,AM740&gt;=2,AN740&gt;=28),"PASS","FAIL")))</f>
        <v/>
      </c>
      <c r="AQ740" s="2" t="str">
        <f>IF(COUNT($A740)=0,"",IF(AP740="3E","3E",IF(AP740="PASS",CONCATENATE(IF(N(D740)&lt;2,"411F,",""),IF(N(G740)&lt;2,"412F,",""),IF(N(J740)&lt;2,"413F,",""),IF(N(M740)&lt;2,"421F,",""),IF(N(P740)&lt;2,"422F,",""),IF(N(S740)&lt;2,"423F,",""),IF(N(AB740)&lt;2,"431F,",""),IF(N(AE740)&lt;2,"432F,",""),IF(N(AH740)&lt;2,"433F,","")),"")))</f>
        <v/>
      </c>
      <c r="AR740" s="6" t="str">
        <f t="shared" si="12"/>
        <v/>
      </c>
    </row>
    <row r="741" spans="1:44" ht="18.95" customHeight="1" x14ac:dyDescent="0.25">
      <c r="A741" s="93" t="str">
        <f>IF(DR!$B743="","",DR!$B743)</f>
        <v/>
      </c>
      <c r="B741" s="5" t="str">
        <f>IF(COUNT($A741)=0,"",IF($A741&lt;&gt;DR!$B743,"ERR",DR!J743))</f>
        <v/>
      </c>
      <c r="C741" s="2" t="str">
        <f>IF(COUNT($A741)=0,"",IF(B741="3E","3E",IF(B741="","I",LOOKUP(B741/D$2,{0,0.4,0.45,0.5,0.55,0.6,0.65,0.7,0.75,0.8,1},{"F","D","C","C+","B-","B","B+","A-","A","A+"}))))</f>
        <v/>
      </c>
      <c r="D741" s="99" t="str">
        <f>IF(COUNT($A741)=0,"",IF(B741="","--",IF(B741="3E","3E",LOOKUP(B741/D$2,{0,0.4,0.45,0.5,0.55,0.6,0.65,0.7,0.75,0.8,1},{0,2,2.25,2.5,2.75,3,3.25,3.5,3.75,4}))))</f>
        <v/>
      </c>
      <c r="E741" s="5" t="str">
        <f>IF(COUNT($A741)=0,"",IF($A741&lt;&gt;DR!$B743,"ERR",DR!R743))</f>
        <v/>
      </c>
      <c r="F741" s="2" t="str">
        <f>IF(COUNT($A741)=0,"",IF(E741="3E","3E",IF(E741="","I",LOOKUP(E741/G$2,{0,0.4,0.45,0.5,0.55,0.6,0.65,0.7,0.75,0.8,1},{"F","D","C","C+","B-","B","B+","A-","A","A+"}))))</f>
        <v/>
      </c>
      <c r="G741" s="99" t="str">
        <f>IF(COUNT($A741)=0,"",IF(E741="","--",IF(E741="3E","3E",LOOKUP(E741/G$2,{0,0.4,0.45,0.5,0.55,0.6,0.65,0.7,0.75,0.8,1},{0,2,2.25,2.5,2.75,3,3.25,3.5,3.75,4}))))</f>
        <v/>
      </c>
      <c r="H741" s="5" t="str">
        <f>IF(COUNT($A741)=0,"",IF($A741&lt;&gt;DR!$B743,"ERR",DR!Z743))</f>
        <v/>
      </c>
      <c r="I741" s="2" t="str">
        <f>IF(COUNT($A741)=0,"",IF(H741="3E","3E",IF(H741="","I",LOOKUP(H741/J$2,{0,0.4,0.45,0.5,0.55,0.6,0.65,0.7,0.75,0.8,1},{"F","D","C","C+","B-","B","B+","A-","A","A+"}))))</f>
        <v/>
      </c>
      <c r="J741" s="99" t="str">
        <f>IF(COUNT($A741)=0,"",IF(H741="","--",IF(H741="3E","3E",LOOKUP(H741/J$2,{0,0.4,0.45,0.5,0.55,0.6,0.65,0.7,0.75,0.8,1},{0,2,2.25,2.5,2.75,3,3.25,3.5,3.75,4}))))</f>
        <v/>
      </c>
      <c r="K741" s="5" t="str">
        <f>IF(COUNT($A741)=0,"",IF($A741&lt;&gt;DR!$B743,"ERR",DR!AH743))</f>
        <v/>
      </c>
      <c r="L741" s="2" t="str">
        <f>IF(COUNT($A741)=0,"",IF(K741="3E","3E",IF(K741="","I",LOOKUP(K741/M$2,{0,0.4,0.45,0.5,0.55,0.6,0.65,0.7,0.75,0.8,1},{"F","D","C","C+","B-","B","B+","A-","A","A+"}))))</f>
        <v/>
      </c>
      <c r="M741" s="99" t="str">
        <f>IF(COUNT($A741)=0,"",IF(K741="","--",IF(K741="3E","3E",LOOKUP(K741/M$2,{0,0.4,0.45,0.5,0.55,0.6,0.65,0.7,0.75,0.8,1},{0,2,2.25,2.5,2.75,3,3.25,3.5,3.75,4}))))</f>
        <v/>
      </c>
      <c r="N741" s="5" t="str">
        <f>IF(COUNT($A741)=0,"",IF($A741&lt;&gt;DR!$B743,"ERR",DR!AP743))</f>
        <v/>
      </c>
      <c r="O741" s="2" t="str">
        <f>IF(COUNT($A741)=0,"",IF(N741="3E","3E",IF(N741="","I",LOOKUP(N741/P$2,{0,0.4,0.45,0.5,0.55,0.6,0.65,0.7,0.75,0.8,1},{"F","D","C","C+","B-","B","B+","A-","A","A+"}))))</f>
        <v/>
      </c>
      <c r="P741" s="99" t="str">
        <f>IF(COUNT($A741)=0,"",IF(N741="","--",IF(N741="3E","3E",LOOKUP(N741/P$2,{0,0.4,0.45,0.5,0.55,0.6,0.65,0.7,0.75,0.8,1},{0,2,2.25,2.5,2.75,3,3.25,3.5,3.75,4}))))</f>
        <v/>
      </c>
      <c r="Q741" s="5" t="str">
        <f>IF(COUNT($A741)=0,"",IF($A741&lt;&gt;DR!$B743,"ERR",DR!AX743))</f>
        <v/>
      </c>
      <c r="R741" s="2" t="str">
        <f>IF(COUNT($A741)=0,"",IF(Q741="3E","3E",IF(Q741="","I",LOOKUP(Q741/S$2,{0,0.4,0.45,0.5,0.55,0.6,0.65,0.7,0.75,0.8,1},{"F","D","C","C+","B-","B","B+","A-","A","A+"}))))</f>
        <v/>
      </c>
      <c r="S741" s="99" t="str">
        <f>IF(COUNT($A741)=0,"",IF(Q741="","--",IF(Q741="3E","3E",LOOKUP(Q741/S$2,{0,0.4,0.45,0.5,0.55,0.6,0.65,0.7,0.75,0.8,1},{0,2,2.25,2.5,2.75,3,3.25,3.5,3.75,4}))))</f>
        <v/>
      </c>
      <c r="T741" s="5" t="str">
        <f>IF(OR(COUNT($A741)=0,DR!BZ743=""),"",IF($A741&lt;&gt;DR!$B743,"ERR",DR!BZ743))</f>
        <v/>
      </c>
      <c r="U741" s="2" t="str">
        <f>IF(COUNT($A741)=0,"",IF(T741="3E","3E",IF(T741="","I",LOOKUP(T741/V$2,{0,0.4,0.45,0.5,0.55,0.6,0.65,0.7,0.75,0.8,1},{"F","D","C","C+","B-","B","B+","A-","A","A+"}))))</f>
        <v/>
      </c>
      <c r="V741" s="99" t="str">
        <f>IF(COUNT($A741)=0,"",IF(T741="","--",IF(T741="3E","3E",LOOKUP(T741/V$2,{0,0.4,0.45,0.5,0.55,0.6,0.65,0.7,0.75,0.8,1},{0,2,2.25,2.5,2.75,3,3.25,3.5,3.75,4}))))</f>
        <v/>
      </c>
      <c r="W741" s="5" t="str">
        <f>IF(COUNT($A741)=0,"",IF($A741&lt;&gt;DR!$B743,"ERR",IF(DR!$A743="IM",DR!CL743,DR!CK743)))</f>
        <v/>
      </c>
      <c r="X741" s="2" t="str">
        <f>IF(COUNT($A741)=0,"",IF(W741="3E","3E",IF(W741="","I",LOOKUP(W741/Y$2,{0,0.4,0.45,0.5,0.55,0.6,0.65,0.7,0.75,0.8,1},{"F","D","C","C+","B-","B","B+","A-","A","A+"}))))</f>
        <v/>
      </c>
      <c r="Y741" s="99" t="str">
        <f>IF(COUNT($A741)=0,"",IF(W741="","--",IF(W741="3E","3E",LOOKUP(W741/Y$2,{0,0.4,0.45,0.5,0.55,0.6,0.65,0.7,0.75,0.8,1},{0,2,2.25,2.5,2.75,3,3.25,3.5,3.75,4}))))</f>
        <v/>
      </c>
      <c r="Z741" s="5" t="str">
        <f>IF(COUNT($A741)=0,"",IF($A741&lt;&gt;DR!$B743,"ERR",DR!BF743))</f>
        <v/>
      </c>
      <c r="AA741" s="2" t="str">
        <f>IF(COUNT($A741)=0,"",IF(Z741="3E","3E",IF(Z741="","I",LOOKUP(Z741/AB$2,{0,0.4,0.45,0.5,0.55,0.6,0.65,0.7,0.75,0.8,1},{"F","D","C","C+","B-","B","B+","A-","A","A+"}))))</f>
        <v/>
      </c>
      <c r="AB741" s="99" t="str">
        <f>IF(COUNT($A741)=0,"",IF(Z741="","--",IF(Z741="3E","3E",LOOKUP(Z741/AB$2,{0,0.4,0.45,0.5,0.55,0.6,0.65,0.7,0.75,0.8,1},{0,2,2.25,2.5,2.75,3,3.25,3.5,3.75,4}))))</f>
        <v/>
      </c>
      <c r="AC741" s="5" t="str">
        <f>IF(COUNT($A741)=0,"",IF($A741&lt;&gt;DR!$B743,"ERR",DR!BG743))</f>
        <v/>
      </c>
      <c r="AD741" s="2" t="str">
        <f>IF(COUNT($A741)=0,"",IF(AC741="3E","3E",IF(AC741="","I",LOOKUP(AC741/AE$2,{0,0.4,0.45,0.5,0.55,0.6,0.65,0.7,0.75,0.8,1},{"F","D","C","C+","B-","B","B+","A-","A","A+"}))))</f>
        <v/>
      </c>
      <c r="AE741" s="99" t="str">
        <f>IF(COUNT($A741)=0,"",IF(AC741="","--",IF(AC741="3E","3E",LOOKUP(AC741/AE$2,{0,0.4,0.45,0.5,0.55,0.6,0.65,0.7,0.75,0.8,1},{0,2,2.25,2.5,2.75,3,3.25,3.5,3.75,4}))))</f>
        <v/>
      </c>
      <c r="AF741" s="5" t="str">
        <f>IF(COUNT($A741)=0,"",IF($A741&lt;&gt;DR!$B743,"ERR",DR!BQ743))</f>
        <v/>
      </c>
      <c r="AG741" s="2" t="str">
        <f>IF(COUNT($A741)=0,"",IF(AF741="3E","3E",IF(AF741="","I",LOOKUP(AF741/AH$2,{0,0.4,0.45,0.5,0.55,0.6,0.65,0.7,0.75,0.8,1},{"F","D","C","C+","B-","B","B+","A-","A","A+"}))))</f>
        <v/>
      </c>
      <c r="AH741" s="99" t="str">
        <f>IF(COUNT($A741)=0,"",IF(AF741="","--",IF(AF741="3E","3E",LOOKUP(AF741/AH$2,{0,0.4,0.45,0.5,0.55,0.6,0.65,0.7,0.75,0.8,1},{0,2,2.25,2.5,2.75,3,3.25,3.5,3.75,4}))))</f>
        <v/>
      </c>
      <c r="AI741" s="5" t="str">
        <f>IF(COUNT($A741)=0,"",IF($A741&lt;&gt;DR!$B743,"ERR",DR!BY743))</f>
        <v/>
      </c>
      <c r="AJ741" s="2" t="str">
        <f>IF(COUNT($A741)=0,"",IF(AI741="3E","3E",IF(AI741="","I",LOOKUP(AI741/AK$2,{0,0.4,0.45,0.5,0.55,0.6,0.65,0.7,0.75,0.8,1},{"F","D","C","C+","B-","B","B+","A-","A","A+"}))))</f>
        <v/>
      </c>
      <c r="AK741" s="103" t="str">
        <f>IF(COUNT($A741)=0,"",IF(AI741="","--",IF(AI741="3E","3E",LOOKUP(AI741/AK$2,{0,0.4,0.45,0.5,0.55,0.6,0.65,0.7,0.75,0.8,1},{0,2,2.25,2.5,2.75,3,3.25,3.5,3.75,4}))))</f>
        <v/>
      </c>
      <c r="AL741" s="94" t="str">
        <f>IFERROR(IF(COUNT($A741)=0,"",IF(COUNT(W741)=0,"--",IF(COUNTIF(B741:AK741,"3E")&gt;0,"3E",SUM(IF(D741&gt;=2,D741*$D$3),IF(G741&gt;=2,G741*$G$3),IF(J741&gt;=2,J741*$J$3),IF(M741&gt;=2,M741*$M$3),IF(P741&gt;=2,P741*$P$3),IF(S741&gt;=2,S741*$S$3),IF(V741&gt;=2,V741*$V$3),IF(Y741&gt;=2,Y741*$Y$3),IF(AB741&gt;=2,AB741*$AB$3),IF(AE741&gt;=2,AE741*$AE$3),IF(AH741&gt;=2,AH741*$AH$3),IF(AK741&gt;=2,AK741*$AK$3))))),"")</f>
        <v/>
      </c>
      <c r="AM741" s="4" t="str">
        <f>IF(COUNT($A741)=0,"",IF(COUNT(W741)=0,"--",IF(COUNTIF(B741:Y741,"3E")&gt;0,"3E",TRUNC(SUM(IF(N(D741)&gt;=2,D$3*D741,0),IF(N(G741)&gt;=2,G$3*G741,0),IF(N(J741)&gt;=2,J$3*J741,0),IF(N(M741)&gt;=2,M$3*M741,0),IF(N(P741)&gt;=2,P$3*P741,0),IF(N(S741)&gt;=2,S$3*S741,0),IF(N(AB741)&gt;=2,AB$3*AB741,0),IF(N(AE741)&gt;=2,AE$3*AE741,0),IF(N(AH741)&gt;=2,AH$3*AH741,0),IF(N(V741)&gt;=2,V$3*V741,0),IF(N(Y741)&gt;=2,Y$3*Y741,0))/TCP,3))))</f>
        <v/>
      </c>
      <c r="AN741" s="2" t="str">
        <f>IFERROR(IF(COUNT($A741)=0,"",IF(COUNT(W741)=0,"--",IF(COUNTIF(B741:AK741,"3E")&gt;0,"3E",SUM(IF(D741&gt;=2,$D$3),IF(G741&gt;=2,$G$3),IF(J741&gt;=2,$J$3),IF(M741&gt;=2,$M$3),IF(P741&gt;=2,$P$3),IF(S741&gt;=2,$S$3),IF(V741&gt;=2,$V$3),IF(Y741&gt;=2,$Y$3),IF(AB741&gt;=2,$AB$3),IF(AE741&gt;=2,$AE$3),IF(AH741&gt;=2,$AH$3),IF(AK741&gt;=2,$AK$3))))),"")</f>
        <v/>
      </c>
      <c r="AO741" s="2" t="str">
        <f>IF(AM741="3E","3E",IF(COUNT($A741)=0,"",IF(COUNT(AK741)=0,"I",LOOKUP(AM741,{0,2,2.25,2.5,2.75,3,3.25,3.5,3.75,4},{"F","D","C","C+","B-","B","B+","A-","A","A+"}))))</f>
        <v/>
      </c>
      <c r="AP741" s="2" t="str">
        <f>IF(AM741="3E","3E",IF(OR(COUNT($A741)=0,COUNT(W741)=0),"",IF(AND(Y741&gt;=2,AM741&gt;=2,AN741&gt;=28),"PASS","FAIL")))</f>
        <v/>
      </c>
      <c r="AQ741" s="2" t="str">
        <f>IF(COUNT($A741)=0,"",IF(AP741="3E","3E",IF(AP741="PASS",CONCATENATE(IF(N(D741)&lt;2,"411F,",""),IF(N(G741)&lt;2,"412F,",""),IF(N(J741)&lt;2,"413F,",""),IF(N(M741)&lt;2,"421F,",""),IF(N(P741)&lt;2,"422F,",""),IF(N(S741)&lt;2,"423F,",""),IF(N(AB741)&lt;2,"431F,",""),IF(N(AE741)&lt;2,"432F,",""),IF(N(AH741)&lt;2,"433F,","")),"")))</f>
        <v/>
      </c>
      <c r="AR741" s="6" t="str">
        <f t="shared" si="12"/>
        <v/>
      </c>
    </row>
    <row r="742" spans="1:44" ht="18.95" customHeight="1" x14ac:dyDescent="0.25">
      <c r="A742" s="93" t="str">
        <f>IF(DR!$B744="","",DR!$B744)</f>
        <v/>
      </c>
      <c r="B742" s="5" t="str">
        <f>IF(COUNT($A742)=0,"",IF($A742&lt;&gt;DR!$B744,"ERR",DR!J744))</f>
        <v/>
      </c>
      <c r="C742" s="2" t="str">
        <f>IF(COUNT($A742)=0,"",IF(B742="3E","3E",IF(B742="","I",LOOKUP(B742/D$2,{0,0.4,0.45,0.5,0.55,0.6,0.65,0.7,0.75,0.8,1},{"F","D","C","C+","B-","B","B+","A-","A","A+"}))))</f>
        <v/>
      </c>
      <c r="D742" s="99" t="str">
        <f>IF(COUNT($A742)=0,"",IF(B742="","--",IF(B742="3E","3E",LOOKUP(B742/D$2,{0,0.4,0.45,0.5,0.55,0.6,0.65,0.7,0.75,0.8,1},{0,2,2.25,2.5,2.75,3,3.25,3.5,3.75,4}))))</f>
        <v/>
      </c>
      <c r="E742" s="5" t="str">
        <f>IF(COUNT($A742)=0,"",IF($A742&lt;&gt;DR!$B744,"ERR",DR!R744))</f>
        <v/>
      </c>
      <c r="F742" s="2" t="str">
        <f>IF(COUNT($A742)=0,"",IF(E742="3E","3E",IF(E742="","I",LOOKUP(E742/G$2,{0,0.4,0.45,0.5,0.55,0.6,0.65,0.7,0.75,0.8,1},{"F","D","C","C+","B-","B","B+","A-","A","A+"}))))</f>
        <v/>
      </c>
      <c r="G742" s="99" t="str">
        <f>IF(COUNT($A742)=0,"",IF(E742="","--",IF(E742="3E","3E",LOOKUP(E742/G$2,{0,0.4,0.45,0.5,0.55,0.6,0.65,0.7,0.75,0.8,1},{0,2,2.25,2.5,2.75,3,3.25,3.5,3.75,4}))))</f>
        <v/>
      </c>
      <c r="H742" s="5" t="str">
        <f>IF(COUNT($A742)=0,"",IF($A742&lt;&gt;DR!$B744,"ERR",DR!Z744))</f>
        <v/>
      </c>
      <c r="I742" s="2" t="str">
        <f>IF(COUNT($A742)=0,"",IF(H742="3E","3E",IF(H742="","I",LOOKUP(H742/J$2,{0,0.4,0.45,0.5,0.55,0.6,0.65,0.7,0.75,0.8,1},{"F","D","C","C+","B-","B","B+","A-","A","A+"}))))</f>
        <v/>
      </c>
      <c r="J742" s="99" t="str">
        <f>IF(COUNT($A742)=0,"",IF(H742="","--",IF(H742="3E","3E",LOOKUP(H742/J$2,{0,0.4,0.45,0.5,0.55,0.6,0.65,0.7,0.75,0.8,1},{0,2,2.25,2.5,2.75,3,3.25,3.5,3.75,4}))))</f>
        <v/>
      </c>
      <c r="K742" s="5" t="str">
        <f>IF(COUNT($A742)=0,"",IF($A742&lt;&gt;DR!$B744,"ERR",DR!AH744))</f>
        <v/>
      </c>
      <c r="L742" s="2" t="str">
        <f>IF(COUNT($A742)=0,"",IF(K742="3E","3E",IF(K742="","I",LOOKUP(K742/M$2,{0,0.4,0.45,0.5,0.55,0.6,0.65,0.7,0.75,0.8,1},{"F","D","C","C+","B-","B","B+","A-","A","A+"}))))</f>
        <v/>
      </c>
      <c r="M742" s="99" t="str">
        <f>IF(COUNT($A742)=0,"",IF(K742="","--",IF(K742="3E","3E",LOOKUP(K742/M$2,{0,0.4,0.45,0.5,0.55,0.6,0.65,0.7,0.75,0.8,1},{0,2,2.25,2.5,2.75,3,3.25,3.5,3.75,4}))))</f>
        <v/>
      </c>
      <c r="N742" s="5" t="str">
        <f>IF(COUNT($A742)=0,"",IF($A742&lt;&gt;DR!$B744,"ERR",DR!AP744))</f>
        <v/>
      </c>
      <c r="O742" s="2" t="str">
        <f>IF(COUNT($A742)=0,"",IF(N742="3E","3E",IF(N742="","I",LOOKUP(N742/P$2,{0,0.4,0.45,0.5,0.55,0.6,0.65,0.7,0.75,0.8,1},{"F","D","C","C+","B-","B","B+","A-","A","A+"}))))</f>
        <v/>
      </c>
      <c r="P742" s="99" t="str">
        <f>IF(COUNT($A742)=0,"",IF(N742="","--",IF(N742="3E","3E",LOOKUP(N742/P$2,{0,0.4,0.45,0.5,0.55,0.6,0.65,0.7,0.75,0.8,1},{0,2,2.25,2.5,2.75,3,3.25,3.5,3.75,4}))))</f>
        <v/>
      </c>
      <c r="Q742" s="5" t="str">
        <f>IF(COUNT($A742)=0,"",IF($A742&lt;&gt;DR!$B744,"ERR",DR!AX744))</f>
        <v/>
      </c>
      <c r="R742" s="2" t="str">
        <f>IF(COUNT($A742)=0,"",IF(Q742="3E","3E",IF(Q742="","I",LOOKUP(Q742/S$2,{0,0.4,0.45,0.5,0.55,0.6,0.65,0.7,0.75,0.8,1},{"F","D","C","C+","B-","B","B+","A-","A","A+"}))))</f>
        <v/>
      </c>
      <c r="S742" s="99" t="str">
        <f>IF(COUNT($A742)=0,"",IF(Q742="","--",IF(Q742="3E","3E",LOOKUP(Q742/S$2,{0,0.4,0.45,0.5,0.55,0.6,0.65,0.7,0.75,0.8,1},{0,2,2.25,2.5,2.75,3,3.25,3.5,3.75,4}))))</f>
        <v/>
      </c>
      <c r="T742" s="5" t="str">
        <f>IF(OR(COUNT($A742)=0,DR!BZ744=""),"",IF($A742&lt;&gt;DR!$B744,"ERR",DR!BZ744))</f>
        <v/>
      </c>
      <c r="U742" s="2" t="str">
        <f>IF(COUNT($A742)=0,"",IF(T742="3E","3E",IF(T742="","I",LOOKUP(T742/V$2,{0,0.4,0.45,0.5,0.55,0.6,0.65,0.7,0.75,0.8,1},{"F","D","C","C+","B-","B","B+","A-","A","A+"}))))</f>
        <v/>
      </c>
      <c r="V742" s="99" t="str">
        <f>IF(COUNT($A742)=0,"",IF(T742="","--",IF(T742="3E","3E",LOOKUP(T742/V$2,{0,0.4,0.45,0.5,0.55,0.6,0.65,0.7,0.75,0.8,1},{0,2,2.25,2.5,2.75,3,3.25,3.5,3.75,4}))))</f>
        <v/>
      </c>
      <c r="W742" s="5" t="str">
        <f>IF(COUNT($A742)=0,"",IF($A742&lt;&gt;DR!$B744,"ERR",IF(DR!$A744="IM",DR!CL744,DR!CK744)))</f>
        <v/>
      </c>
      <c r="X742" s="2" t="str">
        <f>IF(COUNT($A742)=0,"",IF(W742="3E","3E",IF(W742="","I",LOOKUP(W742/Y$2,{0,0.4,0.45,0.5,0.55,0.6,0.65,0.7,0.75,0.8,1},{"F","D","C","C+","B-","B","B+","A-","A","A+"}))))</f>
        <v/>
      </c>
      <c r="Y742" s="99" t="str">
        <f>IF(COUNT($A742)=0,"",IF(W742="","--",IF(W742="3E","3E",LOOKUP(W742/Y$2,{0,0.4,0.45,0.5,0.55,0.6,0.65,0.7,0.75,0.8,1},{0,2,2.25,2.5,2.75,3,3.25,3.5,3.75,4}))))</f>
        <v/>
      </c>
      <c r="Z742" s="5" t="str">
        <f>IF(COUNT($A742)=0,"",IF($A742&lt;&gt;DR!$B744,"ERR",DR!BF744))</f>
        <v/>
      </c>
      <c r="AA742" s="2" t="str">
        <f>IF(COUNT($A742)=0,"",IF(Z742="3E","3E",IF(Z742="","I",LOOKUP(Z742/AB$2,{0,0.4,0.45,0.5,0.55,0.6,0.65,0.7,0.75,0.8,1},{"F","D","C","C+","B-","B","B+","A-","A","A+"}))))</f>
        <v/>
      </c>
      <c r="AB742" s="99" t="str">
        <f>IF(COUNT($A742)=0,"",IF(Z742="","--",IF(Z742="3E","3E",LOOKUP(Z742/AB$2,{0,0.4,0.45,0.5,0.55,0.6,0.65,0.7,0.75,0.8,1},{0,2,2.25,2.5,2.75,3,3.25,3.5,3.75,4}))))</f>
        <v/>
      </c>
      <c r="AC742" s="5" t="str">
        <f>IF(COUNT($A742)=0,"",IF($A742&lt;&gt;DR!$B744,"ERR",DR!BG744))</f>
        <v/>
      </c>
      <c r="AD742" s="2" t="str">
        <f>IF(COUNT($A742)=0,"",IF(AC742="3E","3E",IF(AC742="","I",LOOKUP(AC742/AE$2,{0,0.4,0.45,0.5,0.55,0.6,0.65,0.7,0.75,0.8,1},{"F","D","C","C+","B-","B","B+","A-","A","A+"}))))</f>
        <v/>
      </c>
      <c r="AE742" s="99" t="str">
        <f>IF(COUNT($A742)=0,"",IF(AC742="","--",IF(AC742="3E","3E",LOOKUP(AC742/AE$2,{0,0.4,0.45,0.5,0.55,0.6,0.65,0.7,0.75,0.8,1},{0,2,2.25,2.5,2.75,3,3.25,3.5,3.75,4}))))</f>
        <v/>
      </c>
      <c r="AF742" s="5" t="str">
        <f>IF(COUNT($A742)=0,"",IF($A742&lt;&gt;DR!$B744,"ERR",DR!BQ744))</f>
        <v/>
      </c>
      <c r="AG742" s="2" t="str">
        <f>IF(COUNT($A742)=0,"",IF(AF742="3E","3E",IF(AF742="","I",LOOKUP(AF742/AH$2,{0,0.4,0.45,0.5,0.55,0.6,0.65,0.7,0.75,0.8,1},{"F","D","C","C+","B-","B","B+","A-","A","A+"}))))</f>
        <v/>
      </c>
      <c r="AH742" s="99" t="str">
        <f>IF(COUNT($A742)=0,"",IF(AF742="","--",IF(AF742="3E","3E",LOOKUP(AF742/AH$2,{0,0.4,0.45,0.5,0.55,0.6,0.65,0.7,0.75,0.8,1},{0,2,2.25,2.5,2.75,3,3.25,3.5,3.75,4}))))</f>
        <v/>
      </c>
      <c r="AI742" s="5" t="str">
        <f>IF(COUNT($A742)=0,"",IF($A742&lt;&gt;DR!$B744,"ERR",DR!BY744))</f>
        <v/>
      </c>
      <c r="AJ742" s="2" t="str">
        <f>IF(COUNT($A742)=0,"",IF(AI742="3E","3E",IF(AI742="","I",LOOKUP(AI742/AK$2,{0,0.4,0.45,0.5,0.55,0.6,0.65,0.7,0.75,0.8,1},{"F","D","C","C+","B-","B","B+","A-","A","A+"}))))</f>
        <v/>
      </c>
      <c r="AK742" s="103" t="str">
        <f>IF(COUNT($A742)=0,"",IF(AI742="","--",IF(AI742="3E","3E",LOOKUP(AI742/AK$2,{0,0.4,0.45,0.5,0.55,0.6,0.65,0.7,0.75,0.8,1},{0,2,2.25,2.5,2.75,3,3.25,3.5,3.75,4}))))</f>
        <v/>
      </c>
      <c r="AL742" s="94" t="str">
        <f>IFERROR(IF(COUNT($A742)=0,"",IF(COUNT(W742)=0,"--",IF(COUNTIF(B742:AK742,"3E")&gt;0,"3E",SUM(IF(D742&gt;=2,D742*$D$3),IF(G742&gt;=2,G742*$G$3),IF(J742&gt;=2,J742*$J$3),IF(M742&gt;=2,M742*$M$3),IF(P742&gt;=2,P742*$P$3),IF(S742&gt;=2,S742*$S$3),IF(V742&gt;=2,V742*$V$3),IF(Y742&gt;=2,Y742*$Y$3),IF(AB742&gt;=2,AB742*$AB$3),IF(AE742&gt;=2,AE742*$AE$3),IF(AH742&gt;=2,AH742*$AH$3),IF(AK742&gt;=2,AK742*$AK$3))))),"")</f>
        <v/>
      </c>
      <c r="AM742" s="4" t="str">
        <f>IF(COUNT($A742)=0,"",IF(COUNT(W742)=0,"--",IF(COUNTIF(B742:Y742,"3E")&gt;0,"3E",TRUNC(SUM(IF(N(D742)&gt;=2,D$3*D742,0),IF(N(G742)&gt;=2,G$3*G742,0),IF(N(J742)&gt;=2,J$3*J742,0),IF(N(M742)&gt;=2,M$3*M742,0),IF(N(P742)&gt;=2,P$3*P742,0),IF(N(S742)&gt;=2,S$3*S742,0),IF(N(AB742)&gt;=2,AB$3*AB742,0),IF(N(AE742)&gt;=2,AE$3*AE742,0),IF(N(AH742)&gt;=2,AH$3*AH742,0),IF(N(V742)&gt;=2,V$3*V742,0),IF(N(Y742)&gt;=2,Y$3*Y742,0))/TCP,3))))</f>
        <v/>
      </c>
      <c r="AN742" s="2" t="str">
        <f>IFERROR(IF(COUNT($A742)=0,"",IF(COUNT(W742)=0,"--",IF(COUNTIF(B742:AK742,"3E")&gt;0,"3E",SUM(IF(D742&gt;=2,$D$3),IF(G742&gt;=2,$G$3),IF(J742&gt;=2,$J$3),IF(M742&gt;=2,$M$3),IF(P742&gt;=2,$P$3),IF(S742&gt;=2,$S$3),IF(V742&gt;=2,$V$3),IF(Y742&gt;=2,$Y$3),IF(AB742&gt;=2,$AB$3),IF(AE742&gt;=2,$AE$3),IF(AH742&gt;=2,$AH$3),IF(AK742&gt;=2,$AK$3))))),"")</f>
        <v/>
      </c>
      <c r="AO742" s="2" t="str">
        <f>IF(AM742="3E","3E",IF(COUNT($A742)=0,"",IF(COUNT(AK742)=0,"I",LOOKUP(AM742,{0,2,2.25,2.5,2.75,3,3.25,3.5,3.75,4},{"F","D","C","C+","B-","B","B+","A-","A","A+"}))))</f>
        <v/>
      </c>
      <c r="AP742" s="2" t="str">
        <f>IF(AM742="3E","3E",IF(OR(COUNT($A742)=0,COUNT(W742)=0),"",IF(AND(Y742&gt;=2,AM742&gt;=2,AN742&gt;=28),"PASS","FAIL")))</f>
        <v/>
      </c>
      <c r="AQ742" s="2" t="str">
        <f>IF(COUNT($A742)=0,"",IF(AP742="3E","3E",IF(AP742="PASS",CONCATENATE(IF(N(D742)&lt;2,"411F,",""),IF(N(G742)&lt;2,"412F,",""),IF(N(J742)&lt;2,"413F,",""),IF(N(M742)&lt;2,"421F,",""),IF(N(P742)&lt;2,"422F,",""),IF(N(S742)&lt;2,"423F,",""),IF(N(AB742)&lt;2,"431F,",""),IF(N(AE742)&lt;2,"432F,",""),IF(N(AH742)&lt;2,"433F,","")),"")))</f>
        <v/>
      </c>
      <c r="AR742" s="6" t="str">
        <f t="shared" si="12"/>
        <v/>
      </c>
    </row>
    <row r="743" spans="1:44" ht="18.95" customHeight="1" x14ac:dyDescent="0.25">
      <c r="A743" s="93" t="str">
        <f>IF(DR!$B745="","",DR!$B745)</f>
        <v/>
      </c>
      <c r="B743" s="5" t="str">
        <f>IF(COUNT($A743)=0,"",IF($A743&lt;&gt;DR!$B745,"ERR",DR!J745))</f>
        <v/>
      </c>
      <c r="C743" s="2" t="str">
        <f>IF(COUNT($A743)=0,"",IF(B743="3E","3E",IF(B743="","I",LOOKUP(B743/D$2,{0,0.4,0.45,0.5,0.55,0.6,0.65,0.7,0.75,0.8,1},{"F","D","C","C+","B-","B","B+","A-","A","A+"}))))</f>
        <v/>
      </c>
      <c r="D743" s="99" t="str">
        <f>IF(COUNT($A743)=0,"",IF(B743="","--",IF(B743="3E","3E",LOOKUP(B743/D$2,{0,0.4,0.45,0.5,0.55,0.6,0.65,0.7,0.75,0.8,1},{0,2,2.25,2.5,2.75,3,3.25,3.5,3.75,4}))))</f>
        <v/>
      </c>
      <c r="E743" s="5" t="str">
        <f>IF(COUNT($A743)=0,"",IF($A743&lt;&gt;DR!$B745,"ERR",DR!R745))</f>
        <v/>
      </c>
      <c r="F743" s="2" t="str">
        <f>IF(COUNT($A743)=0,"",IF(E743="3E","3E",IF(E743="","I",LOOKUP(E743/G$2,{0,0.4,0.45,0.5,0.55,0.6,0.65,0.7,0.75,0.8,1},{"F","D","C","C+","B-","B","B+","A-","A","A+"}))))</f>
        <v/>
      </c>
      <c r="G743" s="99" t="str">
        <f>IF(COUNT($A743)=0,"",IF(E743="","--",IF(E743="3E","3E",LOOKUP(E743/G$2,{0,0.4,0.45,0.5,0.55,0.6,0.65,0.7,0.75,0.8,1},{0,2,2.25,2.5,2.75,3,3.25,3.5,3.75,4}))))</f>
        <v/>
      </c>
      <c r="H743" s="5" t="str">
        <f>IF(COUNT($A743)=0,"",IF($A743&lt;&gt;DR!$B745,"ERR",DR!Z745))</f>
        <v/>
      </c>
      <c r="I743" s="2" t="str">
        <f>IF(COUNT($A743)=0,"",IF(H743="3E","3E",IF(H743="","I",LOOKUP(H743/J$2,{0,0.4,0.45,0.5,0.55,0.6,0.65,0.7,0.75,0.8,1},{"F","D","C","C+","B-","B","B+","A-","A","A+"}))))</f>
        <v/>
      </c>
      <c r="J743" s="99" t="str">
        <f>IF(COUNT($A743)=0,"",IF(H743="","--",IF(H743="3E","3E",LOOKUP(H743/J$2,{0,0.4,0.45,0.5,0.55,0.6,0.65,0.7,0.75,0.8,1},{0,2,2.25,2.5,2.75,3,3.25,3.5,3.75,4}))))</f>
        <v/>
      </c>
      <c r="K743" s="5" t="str">
        <f>IF(COUNT($A743)=0,"",IF($A743&lt;&gt;DR!$B745,"ERR",DR!AH745))</f>
        <v/>
      </c>
      <c r="L743" s="2" t="str">
        <f>IF(COUNT($A743)=0,"",IF(K743="3E","3E",IF(K743="","I",LOOKUP(K743/M$2,{0,0.4,0.45,0.5,0.55,0.6,0.65,0.7,0.75,0.8,1},{"F","D","C","C+","B-","B","B+","A-","A","A+"}))))</f>
        <v/>
      </c>
      <c r="M743" s="99" t="str">
        <f>IF(COUNT($A743)=0,"",IF(K743="","--",IF(K743="3E","3E",LOOKUP(K743/M$2,{0,0.4,0.45,0.5,0.55,0.6,0.65,0.7,0.75,0.8,1},{0,2,2.25,2.5,2.75,3,3.25,3.5,3.75,4}))))</f>
        <v/>
      </c>
      <c r="N743" s="5" t="str">
        <f>IF(COUNT($A743)=0,"",IF($A743&lt;&gt;DR!$B745,"ERR",DR!AP745))</f>
        <v/>
      </c>
      <c r="O743" s="2" t="str">
        <f>IF(COUNT($A743)=0,"",IF(N743="3E","3E",IF(N743="","I",LOOKUP(N743/P$2,{0,0.4,0.45,0.5,0.55,0.6,0.65,0.7,0.75,0.8,1},{"F","D","C","C+","B-","B","B+","A-","A","A+"}))))</f>
        <v/>
      </c>
      <c r="P743" s="99" t="str">
        <f>IF(COUNT($A743)=0,"",IF(N743="","--",IF(N743="3E","3E",LOOKUP(N743/P$2,{0,0.4,0.45,0.5,0.55,0.6,0.65,0.7,0.75,0.8,1},{0,2,2.25,2.5,2.75,3,3.25,3.5,3.75,4}))))</f>
        <v/>
      </c>
      <c r="Q743" s="5" t="str">
        <f>IF(COUNT($A743)=0,"",IF($A743&lt;&gt;DR!$B745,"ERR",DR!AX745))</f>
        <v/>
      </c>
      <c r="R743" s="2" t="str">
        <f>IF(COUNT($A743)=0,"",IF(Q743="3E","3E",IF(Q743="","I",LOOKUP(Q743/S$2,{0,0.4,0.45,0.5,0.55,0.6,0.65,0.7,0.75,0.8,1},{"F","D","C","C+","B-","B","B+","A-","A","A+"}))))</f>
        <v/>
      </c>
      <c r="S743" s="99" t="str">
        <f>IF(COUNT($A743)=0,"",IF(Q743="","--",IF(Q743="3E","3E",LOOKUP(Q743/S$2,{0,0.4,0.45,0.5,0.55,0.6,0.65,0.7,0.75,0.8,1},{0,2,2.25,2.5,2.75,3,3.25,3.5,3.75,4}))))</f>
        <v/>
      </c>
      <c r="T743" s="5" t="str">
        <f>IF(OR(COUNT($A743)=0,DR!BZ745=""),"",IF($A743&lt;&gt;DR!$B745,"ERR",DR!BZ745))</f>
        <v/>
      </c>
      <c r="U743" s="2" t="str">
        <f>IF(COUNT($A743)=0,"",IF(T743="3E","3E",IF(T743="","I",LOOKUP(T743/V$2,{0,0.4,0.45,0.5,0.55,0.6,0.65,0.7,0.75,0.8,1},{"F","D","C","C+","B-","B","B+","A-","A","A+"}))))</f>
        <v/>
      </c>
      <c r="V743" s="99" t="str">
        <f>IF(COUNT($A743)=0,"",IF(T743="","--",IF(T743="3E","3E",LOOKUP(T743/V$2,{0,0.4,0.45,0.5,0.55,0.6,0.65,0.7,0.75,0.8,1},{0,2,2.25,2.5,2.75,3,3.25,3.5,3.75,4}))))</f>
        <v/>
      </c>
      <c r="W743" s="5" t="str">
        <f>IF(COUNT($A743)=0,"",IF($A743&lt;&gt;DR!$B745,"ERR",IF(DR!$A745="IM",DR!CL745,DR!CK745)))</f>
        <v/>
      </c>
      <c r="X743" s="2" t="str">
        <f>IF(COUNT($A743)=0,"",IF(W743="3E","3E",IF(W743="","I",LOOKUP(W743/Y$2,{0,0.4,0.45,0.5,0.55,0.6,0.65,0.7,0.75,0.8,1},{"F","D","C","C+","B-","B","B+","A-","A","A+"}))))</f>
        <v/>
      </c>
      <c r="Y743" s="99" t="str">
        <f>IF(COUNT($A743)=0,"",IF(W743="","--",IF(W743="3E","3E",LOOKUP(W743/Y$2,{0,0.4,0.45,0.5,0.55,0.6,0.65,0.7,0.75,0.8,1},{0,2,2.25,2.5,2.75,3,3.25,3.5,3.75,4}))))</f>
        <v/>
      </c>
      <c r="Z743" s="5" t="str">
        <f>IF(COUNT($A743)=0,"",IF($A743&lt;&gt;DR!$B745,"ERR",DR!BF745))</f>
        <v/>
      </c>
      <c r="AA743" s="2" t="str">
        <f>IF(COUNT($A743)=0,"",IF(Z743="3E","3E",IF(Z743="","I",LOOKUP(Z743/AB$2,{0,0.4,0.45,0.5,0.55,0.6,0.65,0.7,0.75,0.8,1},{"F","D","C","C+","B-","B","B+","A-","A","A+"}))))</f>
        <v/>
      </c>
      <c r="AB743" s="99" t="str">
        <f>IF(COUNT($A743)=0,"",IF(Z743="","--",IF(Z743="3E","3E",LOOKUP(Z743/AB$2,{0,0.4,0.45,0.5,0.55,0.6,0.65,0.7,0.75,0.8,1},{0,2,2.25,2.5,2.75,3,3.25,3.5,3.75,4}))))</f>
        <v/>
      </c>
      <c r="AC743" s="5" t="str">
        <f>IF(COUNT($A743)=0,"",IF($A743&lt;&gt;DR!$B745,"ERR",DR!BG745))</f>
        <v/>
      </c>
      <c r="AD743" s="2" t="str">
        <f>IF(COUNT($A743)=0,"",IF(AC743="3E","3E",IF(AC743="","I",LOOKUP(AC743/AE$2,{0,0.4,0.45,0.5,0.55,0.6,0.65,0.7,0.75,0.8,1},{"F","D","C","C+","B-","B","B+","A-","A","A+"}))))</f>
        <v/>
      </c>
      <c r="AE743" s="99" t="str">
        <f>IF(COUNT($A743)=0,"",IF(AC743="","--",IF(AC743="3E","3E",LOOKUP(AC743/AE$2,{0,0.4,0.45,0.5,0.55,0.6,0.65,0.7,0.75,0.8,1},{0,2,2.25,2.5,2.75,3,3.25,3.5,3.75,4}))))</f>
        <v/>
      </c>
      <c r="AF743" s="5" t="str">
        <f>IF(COUNT($A743)=0,"",IF($A743&lt;&gt;DR!$B745,"ERR",DR!BQ745))</f>
        <v/>
      </c>
      <c r="AG743" s="2" t="str">
        <f>IF(COUNT($A743)=0,"",IF(AF743="3E","3E",IF(AF743="","I",LOOKUP(AF743/AH$2,{0,0.4,0.45,0.5,0.55,0.6,0.65,0.7,0.75,0.8,1},{"F","D","C","C+","B-","B","B+","A-","A","A+"}))))</f>
        <v/>
      </c>
      <c r="AH743" s="99" t="str">
        <f>IF(COUNT($A743)=0,"",IF(AF743="","--",IF(AF743="3E","3E",LOOKUP(AF743/AH$2,{0,0.4,0.45,0.5,0.55,0.6,0.65,0.7,0.75,0.8,1},{0,2,2.25,2.5,2.75,3,3.25,3.5,3.75,4}))))</f>
        <v/>
      </c>
      <c r="AI743" s="5" t="str">
        <f>IF(COUNT($A743)=0,"",IF($A743&lt;&gt;DR!$B745,"ERR",DR!BY745))</f>
        <v/>
      </c>
      <c r="AJ743" s="2" t="str">
        <f>IF(COUNT($A743)=0,"",IF(AI743="3E","3E",IF(AI743="","I",LOOKUP(AI743/AK$2,{0,0.4,0.45,0.5,0.55,0.6,0.65,0.7,0.75,0.8,1},{"F","D","C","C+","B-","B","B+","A-","A","A+"}))))</f>
        <v/>
      </c>
      <c r="AK743" s="103" t="str">
        <f>IF(COUNT($A743)=0,"",IF(AI743="","--",IF(AI743="3E","3E",LOOKUP(AI743/AK$2,{0,0.4,0.45,0.5,0.55,0.6,0.65,0.7,0.75,0.8,1},{0,2,2.25,2.5,2.75,3,3.25,3.5,3.75,4}))))</f>
        <v/>
      </c>
      <c r="AL743" s="94" t="str">
        <f>IFERROR(IF(COUNT($A743)=0,"",IF(COUNT(W743)=0,"--",IF(COUNTIF(B743:AK743,"3E")&gt;0,"3E",SUM(IF(D743&gt;=2,D743*$D$3),IF(G743&gt;=2,G743*$G$3),IF(J743&gt;=2,J743*$J$3),IF(M743&gt;=2,M743*$M$3),IF(P743&gt;=2,P743*$P$3),IF(S743&gt;=2,S743*$S$3),IF(V743&gt;=2,V743*$V$3),IF(Y743&gt;=2,Y743*$Y$3),IF(AB743&gt;=2,AB743*$AB$3),IF(AE743&gt;=2,AE743*$AE$3),IF(AH743&gt;=2,AH743*$AH$3),IF(AK743&gt;=2,AK743*$AK$3))))),"")</f>
        <v/>
      </c>
      <c r="AM743" s="4" t="str">
        <f>IF(COUNT($A743)=0,"",IF(COUNT(W743)=0,"--",IF(COUNTIF(B743:Y743,"3E")&gt;0,"3E",TRUNC(SUM(IF(N(D743)&gt;=2,D$3*D743,0),IF(N(G743)&gt;=2,G$3*G743,0),IF(N(J743)&gt;=2,J$3*J743,0),IF(N(M743)&gt;=2,M$3*M743,0),IF(N(P743)&gt;=2,P$3*P743,0),IF(N(S743)&gt;=2,S$3*S743,0),IF(N(AB743)&gt;=2,AB$3*AB743,0),IF(N(AE743)&gt;=2,AE$3*AE743,0),IF(N(AH743)&gt;=2,AH$3*AH743,0),IF(N(V743)&gt;=2,V$3*V743,0),IF(N(Y743)&gt;=2,Y$3*Y743,0))/TCP,3))))</f>
        <v/>
      </c>
      <c r="AN743" s="2" t="str">
        <f>IFERROR(IF(COUNT($A743)=0,"",IF(COUNT(W743)=0,"--",IF(COUNTIF(B743:AK743,"3E")&gt;0,"3E",SUM(IF(D743&gt;=2,$D$3),IF(G743&gt;=2,$G$3),IF(J743&gt;=2,$J$3),IF(M743&gt;=2,$M$3),IF(P743&gt;=2,$P$3),IF(S743&gt;=2,$S$3),IF(V743&gt;=2,$V$3),IF(Y743&gt;=2,$Y$3),IF(AB743&gt;=2,$AB$3),IF(AE743&gt;=2,$AE$3),IF(AH743&gt;=2,$AH$3),IF(AK743&gt;=2,$AK$3))))),"")</f>
        <v/>
      </c>
      <c r="AO743" s="2" t="str">
        <f>IF(AM743="3E","3E",IF(COUNT($A743)=0,"",IF(COUNT(AK743)=0,"I",LOOKUP(AM743,{0,2,2.25,2.5,2.75,3,3.25,3.5,3.75,4},{"F","D","C","C+","B-","B","B+","A-","A","A+"}))))</f>
        <v/>
      </c>
      <c r="AP743" s="2" t="str">
        <f>IF(AM743="3E","3E",IF(OR(COUNT($A743)=0,COUNT(W743)=0),"",IF(AND(Y743&gt;=2,AM743&gt;=2,AN743&gt;=28),"PASS","FAIL")))</f>
        <v/>
      </c>
      <c r="AQ743" s="2" t="str">
        <f>IF(COUNT($A743)=0,"",IF(AP743="3E","3E",IF(AP743="PASS",CONCATENATE(IF(N(D743)&lt;2,"411F,",""),IF(N(G743)&lt;2,"412F,",""),IF(N(J743)&lt;2,"413F,",""),IF(N(M743)&lt;2,"421F,",""),IF(N(P743)&lt;2,"422F,",""),IF(N(S743)&lt;2,"423F,",""),IF(N(AB743)&lt;2,"431F,",""),IF(N(AE743)&lt;2,"432F,",""),IF(N(AH743)&lt;2,"433F,","")),"")))</f>
        <v/>
      </c>
      <c r="AR743" s="6" t="str">
        <f t="shared" si="12"/>
        <v/>
      </c>
    </row>
    <row r="744" spans="1:44" ht="18.95" customHeight="1" x14ac:dyDescent="0.25">
      <c r="A744" s="93" t="str">
        <f>IF(DR!$B746="","",DR!$B746)</f>
        <v/>
      </c>
      <c r="B744" s="5" t="str">
        <f>IF(COUNT($A744)=0,"",IF($A744&lt;&gt;DR!$B746,"ERR",DR!J746))</f>
        <v/>
      </c>
      <c r="C744" s="2" t="str">
        <f>IF(COUNT($A744)=0,"",IF(B744="3E","3E",IF(B744="","I",LOOKUP(B744/D$2,{0,0.4,0.45,0.5,0.55,0.6,0.65,0.7,0.75,0.8,1},{"F","D","C","C+","B-","B","B+","A-","A","A+"}))))</f>
        <v/>
      </c>
      <c r="D744" s="99" t="str">
        <f>IF(COUNT($A744)=0,"",IF(B744="","--",IF(B744="3E","3E",LOOKUP(B744/D$2,{0,0.4,0.45,0.5,0.55,0.6,0.65,0.7,0.75,0.8,1},{0,2,2.25,2.5,2.75,3,3.25,3.5,3.75,4}))))</f>
        <v/>
      </c>
      <c r="E744" s="5" t="str">
        <f>IF(COUNT($A744)=0,"",IF($A744&lt;&gt;DR!$B746,"ERR",DR!R746))</f>
        <v/>
      </c>
      <c r="F744" s="2" t="str">
        <f>IF(COUNT($A744)=0,"",IF(E744="3E","3E",IF(E744="","I",LOOKUP(E744/G$2,{0,0.4,0.45,0.5,0.55,0.6,0.65,0.7,0.75,0.8,1},{"F","D","C","C+","B-","B","B+","A-","A","A+"}))))</f>
        <v/>
      </c>
      <c r="G744" s="99" t="str">
        <f>IF(COUNT($A744)=0,"",IF(E744="","--",IF(E744="3E","3E",LOOKUP(E744/G$2,{0,0.4,0.45,0.5,0.55,0.6,0.65,0.7,0.75,0.8,1},{0,2,2.25,2.5,2.75,3,3.25,3.5,3.75,4}))))</f>
        <v/>
      </c>
      <c r="H744" s="5" t="str">
        <f>IF(COUNT($A744)=0,"",IF($A744&lt;&gt;DR!$B746,"ERR",DR!Z746))</f>
        <v/>
      </c>
      <c r="I744" s="2" t="str">
        <f>IF(COUNT($A744)=0,"",IF(H744="3E","3E",IF(H744="","I",LOOKUP(H744/J$2,{0,0.4,0.45,0.5,0.55,0.6,0.65,0.7,0.75,0.8,1},{"F","D","C","C+","B-","B","B+","A-","A","A+"}))))</f>
        <v/>
      </c>
      <c r="J744" s="99" t="str">
        <f>IF(COUNT($A744)=0,"",IF(H744="","--",IF(H744="3E","3E",LOOKUP(H744/J$2,{0,0.4,0.45,0.5,0.55,0.6,0.65,0.7,0.75,0.8,1},{0,2,2.25,2.5,2.75,3,3.25,3.5,3.75,4}))))</f>
        <v/>
      </c>
      <c r="K744" s="5" t="str">
        <f>IF(COUNT($A744)=0,"",IF($A744&lt;&gt;DR!$B746,"ERR",DR!AH746))</f>
        <v/>
      </c>
      <c r="L744" s="2" t="str">
        <f>IF(COUNT($A744)=0,"",IF(K744="3E","3E",IF(K744="","I",LOOKUP(K744/M$2,{0,0.4,0.45,0.5,0.55,0.6,0.65,0.7,0.75,0.8,1},{"F","D","C","C+","B-","B","B+","A-","A","A+"}))))</f>
        <v/>
      </c>
      <c r="M744" s="99" t="str">
        <f>IF(COUNT($A744)=0,"",IF(K744="","--",IF(K744="3E","3E",LOOKUP(K744/M$2,{0,0.4,0.45,0.5,0.55,0.6,0.65,0.7,0.75,0.8,1},{0,2,2.25,2.5,2.75,3,3.25,3.5,3.75,4}))))</f>
        <v/>
      </c>
      <c r="N744" s="5" t="str">
        <f>IF(COUNT($A744)=0,"",IF($A744&lt;&gt;DR!$B746,"ERR",DR!AP746))</f>
        <v/>
      </c>
      <c r="O744" s="2" t="str">
        <f>IF(COUNT($A744)=0,"",IF(N744="3E","3E",IF(N744="","I",LOOKUP(N744/P$2,{0,0.4,0.45,0.5,0.55,0.6,0.65,0.7,0.75,0.8,1},{"F","D","C","C+","B-","B","B+","A-","A","A+"}))))</f>
        <v/>
      </c>
      <c r="P744" s="99" t="str">
        <f>IF(COUNT($A744)=0,"",IF(N744="","--",IF(N744="3E","3E",LOOKUP(N744/P$2,{0,0.4,0.45,0.5,0.55,0.6,0.65,0.7,0.75,0.8,1},{0,2,2.25,2.5,2.75,3,3.25,3.5,3.75,4}))))</f>
        <v/>
      </c>
      <c r="Q744" s="5" t="str">
        <f>IF(COUNT($A744)=0,"",IF($A744&lt;&gt;DR!$B746,"ERR",DR!AX746))</f>
        <v/>
      </c>
      <c r="R744" s="2" t="str">
        <f>IF(COUNT($A744)=0,"",IF(Q744="3E","3E",IF(Q744="","I",LOOKUP(Q744/S$2,{0,0.4,0.45,0.5,0.55,0.6,0.65,0.7,0.75,0.8,1},{"F","D","C","C+","B-","B","B+","A-","A","A+"}))))</f>
        <v/>
      </c>
      <c r="S744" s="99" t="str">
        <f>IF(COUNT($A744)=0,"",IF(Q744="","--",IF(Q744="3E","3E",LOOKUP(Q744/S$2,{0,0.4,0.45,0.5,0.55,0.6,0.65,0.7,0.75,0.8,1},{0,2,2.25,2.5,2.75,3,3.25,3.5,3.75,4}))))</f>
        <v/>
      </c>
      <c r="T744" s="5" t="str">
        <f>IF(OR(COUNT($A744)=0,DR!BZ746=""),"",IF($A744&lt;&gt;DR!$B746,"ERR",DR!BZ746))</f>
        <v/>
      </c>
      <c r="U744" s="2" t="str">
        <f>IF(COUNT($A744)=0,"",IF(T744="3E","3E",IF(T744="","I",LOOKUP(T744/V$2,{0,0.4,0.45,0.5,0.55,0.6,0.65,0.7,0.75,0.8,1},{"F","D","C","C+","B-","B","B+","A-","A","A+"}))))</f>
        <v/>
      </c>
      <c r="V744" s="99" t="str">
        <f>IF(COUNT($A744)=0,"",IF(T744="","--",IF(T744="3E","3E",LOOKUP(T744/V$2,{0,0.4,0.45,0.5,0.55,0.6,0.65,0.7,0.75,0.8,1},{0,2,2.25,2.5,2.75,3,3.25,3.5,3.75,4}))))</f>
        <v/>
      </c>
      <c r="W744" s="5" t="str">
        <f>IF(COUNT($A744)=0,"",IF($A744&lt;&gt;DR!$B746,"ERR",IF(DR!$A746="IM",DR!CL746,DR!CK746)))</f>
        <v/>
      </c>
      <c r="X744" s="2" t="str">
        <f>IF(COUNT($A744)=0,"",IF(W744="3E","3E",IF(W744="","I",LOOKUP(W744/Y$2,{0,0.4,0.45,0.5,0.55,0.6,0.65,0.7,0.75,0.8,1},{"F","D","C","C+","B-","B","B+","A-","A","A+"}))))</f>
        <v/>
      </c>
      <c r="Y744" s="99" t="str">
        <f>IF(COUNT($A744)=0,"",IF(W744="","--",IF(W744="3E","3E",LOOKUP(W744/Y$2,{0,0.4,0.45,0.5,0.55,0.6,0.65,0.7,0.75,0.8,1},{0,2,2.25,2.5,2.75,3,3.25,3.5,3.75,4}))))</f>
        <v/>
      </c>
      <c r="Z744" s="5" t="str">
        <f>IF(COUNT($A744)=0,"",IF($A744&lt;&gt;DR!$B746,"ERR",DR!BF746))</f>
        <v/>
      </c>
      <c r="AA744" s="2" t="str">
        <f>IF(COUNT($A744)=0,"",IF(Z744="3E","3E",IF(Z744="","I",LOOKUP(Z744/AB$2,{0,0.4,0.45,0.5,0.55,0.6,0.65,0.7,0.75,0.8,1},{"F","D","C","C+","B-","B","B+","A-","A","A+"}))))</f>
        <v/>
      </c>
      <c r="AB744" s="99" t="str">
        <f>IF(COUNT($A744)=0,"",IF(Z744="","--",IF(Z744="3E","3E",LOOKUP(Z744/AB$2,{0,0.4,0.45,0.5,0.55,0.6,0.65,0.7,0.75,0.8,1},{0,2,2.25,2.5,2.75,3,3.25,3.5,3.75,4}))))</f>
        <v/>
      </c>
      <c r="AC744" s="5" t="str">
        <f>IF(COUNT($A744)=0,"",IF($A744&lt;&gt;DR!$B746,"ERR",DR!BG746))</f>
        <v/>
      </c>
      <c r="AD744" s="2" t="str">
        <f>IF(COUNT($A744)=0,"",IF(AC744="3E","3E",IF(AC744="","I",LOOKUP(AC744/AE$2,{0,0.4,0.45,0.5,0.55,0.6,0.65,0.7,0.75,0.8,1},{"F","D","C","C+","B-","B","B+","A-","A","A+"}))))</f>
        <v/>
      </c>
      <c r="AE744" s="99" t="str">
        <f>IF(COUNT($A744)=0,"",IF(AC744="","--",IF(AC744="3E","3E",LOOKUP(AC744/AE$2,{0,0.4,0.45,0.5,0.55,0.6,0.65,0.7,0.75,0.8,1},{0,2,2.25,2.5,2.75,3,3.25,3.5,3.75,4}))))</f>
        <v/>
      </c>
      <c r="AF744" s="5" t="str">
        <f>IF(COUNT($A744)=0,"",IF($A744&lt;&gt;DR!$B746,"ERR",DR!BQ746))</f>
        <v/>
      </c>
      <c r="AG744" s="2" t="str">
        <f>IF(COUNT($A744)=0,"",IF(AF744="3E","3E",IF(AF744="","I",LOOKUP(AF744/AH$2,{0,0.4,0.45,0.5,0.55,0.6,0.65,0.7,0.75,0.8,1},{"F","D","C","C+","B-","B","B+","A-","A","A+"}))))</f>
        <v/>
      </c>
      <c r="AH744" s="99" t="str">
        <f>IF(COUNT($A744)=0,"",IF(AF744="","--",IF(AF744="3E","3E",LOOKUP(AF744/AH$2,{0,0.4,0.45,0.5,0.55,0.6,0.65,0.7,0.75,0.8,1},{0,2,2.25,2.5,2.75,3,3.25,3.5,3.75,4}))))</f>
        <v/>
      </c>
      <c r="AI744" s="5" t="str">
        <f>IF(COUNT($A744)=0,"",IF($A744&lt;&gt;DR!$B746,"ERR",DR!BY746))</f>
        <v/>
      </c>
      <c r="AJ744" s="2" t="str">
        <f>IF(COUNT($A744)=0,"",IF(AI744="3E","3E",IF(AI744="","I",LOOKUP(AI744/AK$2,{0,0.4,0.45,0.5,0.55,0.6,0.65,0.7,0.75,0.8,1},{"F","D","C","C+","B-","B","B+","A-","A","A+"}))))</f>
        <v/>
      </c>
      <c r="AK744" s="103" t="str">
        <f>IF(COUNT($A744)=0,"",IF(AI744="","--",IF(AI744="3E","3E",LOOKUP(AI744/AK$2,{0,0.4,0.45,0.5,0.55,0.6,0.65,0.7,0.75,0.8,1},{0,2,2.25,2.5,2.75,3,3.25,3.5,3.75,4}))))</f>
        <v/>
      </c>
      <c r="AL744" s="94" t="str">
        <f>IFERROR(IF(COUNT($A744)=0,"",IF(COUNT(W744)=0,"--",IF(COUNTIF(B744:AK744,"3E")&gt;0,"3E",SUM(IF(D744&gt;=2,D744*$D$3),IF(G744&gt;=2,G744*$G$3),IF(J744&gt;=2,J744*$J$3),IF(M744&gt;=2,M744*$M$3),IF(P744&gt;=2,P744*$P$3),IF(S744&gt;=2,S744*$S$3),IF(V744&gt;=2,V744*$V$3),IF(Y744&gt;=2,Y744*$Y$3),IF(AB744&gt;=2,AB744*$AB$3),IF(AE744&gt;=2,AE744*$AE$3),IF(AH744&gt;=2,AH744*$AH$3),IF(AK744&gt;=2,AK744*$AK$3))))),"")</f>
        <v/>
      </c>
      <c r="AM744" s="4" t="str">
        <f>IF(COUNT($A744)=0,"",IF(COUNT(W744)=0,"--",IF(COUNTIF(B744:Y744,"3E")&gt;0,"3E",TRUNC(SUM(IF(N(D744)&gt;=2,D$3*D744,0),IF(N(G744)&gt;=2,G$3*G744,0),IF(N(J744)&gt;=2,J$3*J744,0),IF(N(M744)&gt;=2,M$3*M744,0),IF(N(P744)&gt;=2,P$3*P744,0),IF(N(S744)&gt;=2,S$3*S744,0),IF(N(AB744)&gt;=2,AB$3*AB744,0),IF(N(AE744)&gt;=2,AE$3*AE744,0),IF(N(AH744)&gt;=2,AH$3*AH744,0),IF(N(V744)&gt;=2,V$3*V744,0),IF(N(Y744)&gt;=2,Y$3*Y744,0))/TCP,3))))</f>
        <v/>
      </c>
      <c r="AN744" s="2" t="str">
        <f>IFERROR(IF(COUNT($A744)=0,"",IF(COUNT(W744)=0,"--",IF(COUNTIF(B744:AK744,"3E")&gt;0,"3E",SUM(IF(D744&gt;=2,$D$3),IF(G744&gt;=2,$G$3),IF(J744&gt;=2,$J$3),IF(M744&gt;=2,$M$3),IF(P744&gt;=2,$P$3),IF(S744&gt;=2,$S$3),IF(V744&gt;=2,$V$3),IF(Y744&gt;=2,$Y$3),IF(AB744&gt;=2,$AB$3),IF(AE744&gt;=2,$AE$3),IF(AH744&gt;=2,$AH$3),IF(AK744&gt;=2,$AK$3))))),"")</f>
        <v/>
      </c>
      <c r="AO744" s="2" t="str">
        <f>IF(AM744="3E","3E",IF(COUNT($A744)=0,"",IF(COUNT(AK744)=0,"I",LOOKUP(AM744,{0,2,2.25,2.5,2.75,3,3.25,3.5,3.75,4},{"F","D","C","C+","B-","B","B+","A-","A","A+"}))))</f>
        <v/>
      </c>
      <c r="AP744" s="2" t="str">
        <f>IF(AM744="3E","3E",IF(OR(COUNT($A744)=0,COUNT(W744)=0),"",IF(AND(Y744&gt;=2,AM744&gt;=2,AN744&gt;=28),"PASS","FAIL")))</f>
        <v/>
      </c>
      <c r="AQ744" s="2" t="str">
        <f>IF(COUNT($A744)=0,"",IF(AP744="3E","3E",IF(AP744="PASS",CONCATENATE(IF(N(D744)&lt;2,"411F,",""),IF(N(G744)&lt;2,"412F,",""),IF(N(J744)&lt;2,"413F,",""),IF(N(M744)&lt;2,"421F,",""),IF(N(P744)&lt;2,"422F,",""),IF(N(S744)&lt;2,"423F,",""),IF(N(AB744)&lt;2,"431F,",""),IF(N(AE744)&lt;2,"432F,",""),IF(N(AH744)&lt;2,"433F,","")),"")))</f>
        <v/>
      </c>
      <c r="AR744" s="6" t="str">
        <f t="shared" si="12"/>
        <v/>
      </c>
    </row>
    <row r="745" spans="1:44" ht="18.95" customHeight="1" x14ac:dyDescent="0.25">
      <c r="A745" s="93" t="str">
        <f>IF(DR!$B747="","",DR!$B747)</f>
        <v/>
      </c>
      <c r="B745" s="5" t="str">
        <f>IF(COUNT($A745)=0,"",IF($A745&lt;&gt;DR!$B747,"ERR",DR!J747))</f>
        <v/>
      </c>
      <c r="C745" s="2" t="str">
        <f>IF(COUNT($A745)=0,"",IF(B745="3E","3E",IF(B745="","I",LOOKUP(B745/D$2,{0,0.4,0.45,0.5,0.55,0.6,0.65,0.7,0.75,0.8,1},{"F","D","C","C+","B-","B","B+","A-","A","A+"}))))</f>
        <v/>
      </c>
      <c r="D745" s="99" t="str">
        <f>IF(COUNT($A745)=0,"",IF(B745="","--",IF(B745="3E","3E",LOOKUP(B745/D$2,{0,0.4,0.45,0.5,0.55,0.6,0.65,0.7,0.75,0.8,1},{0,2,2.25,2.5,2.75,3,3.25,3.5,3.75,4}))))</f>
        <v/>
      </c>
      <c r="E745" s="5" t="str">
        <f>IF(COUNT($A745)=0,"",IF($A745&lt;&gt;DR!$B747,"ERR",DR!R747))</f>
        <v/>
      </c>
      <c r="F745" s="2" t="str">
        <f>IF(COUNT($A745)=0,"",IF(E745="3E","3E",IF(E745="","I",LOOKUP(E745/G$2,{0,0.4,0.45,0.5,0.55,0.6,0.65,0.7,0.75,0.8,1},{"F","D","C","C+","B-","B","B+","A-","A","A+"}))))</f>
        <v/>
      </c>
      <c r="G745" s="99" t="str">
        <f>IF(COUNT($A745)=0,"",IF(E745="","--",IF(E745="3E","3E",LOOKUP(E745/G$2,{0,0.4,0.45,0.5,0.55,0.6,0.65,0.7,0.75,0.8,1},{0,2,2.25,2.5,2.75,3,3.25,3.5,3.75,4}))))</f>
        <v/>
      </c>
      <c r="H745" s="5" t="str">
        <f>IF(COUNT($A745)=0,"",IF($A745&lt;&gt;DR!$B747,"ERR",DR!Z747))</f>
        <v/>
      </c>
      <c r="I745" s="2" t="str">
        <f>IF(COUNT($A745)=0,"",IF(H745="3E","3E",IF(H745="","I",LOOKUP(H745/J$2,{0,0.4,0.45,0.5,0.55,0.6,0.65,0.7,0.75,0.8,1},{"F","D","C","C+","B-","B","B+","A-","A","A+"}))))</f>
        <v/>
      </c>
      <c r="J745" s="99" t="str">
        <f>IF(COUNT($A745)=0,"",IF(H745="","--",IF(H745="3E","3E",LOOKUP(H745/J$2,{0,0.4,0.45,0.5,0.55,0.6,0.65,0.7,0.75,0.8,1},{0,2,2.25,2.5,2.75,3,3.25,3.5,3.75,4}))))</f>
        <v/>
      </c>
      <c r="K745" s="5" t="str">
        <f>IF(COUNT($A745)=0,"",IF($A745&lt;&gt;DR!$B747,"ERR",DR!AH747))</f>
        <v/>
      </c>
      <c r="L745" s="2" t="str">
        <f>IF(COUNT($A745)=0,"",IF(K745="3E","3E",IF(K745="","I",LOOKUP(K745/M$2,{0,0.4,0.45,0.5,0.55,0.6,0.65,0.7,0.75,0.8,1},{"F","D","C","C+","B-","B","B+","A-","A","A+"}))))</f>
        <v/>
      </c>
      <c r="M745" s="99" t="str">
        <f>IF(COUNT($A745)=0,"",IF(K745="","--",IF(K745="3E","3E",LOOKUP(K745/M$2,{0,0.4,0.45,0.5,0.55,0.6,0.65,0.7,0.75,0.8,1},{0,2,2.25,2.5,2.75,3,3.25,3.5,3.75,4}))))</f>
        <v/>
      </c>
      <c r="N745" s="5" t="str">
        <f>IF(COUNT($A745)=0,"",IF($A745&lt;&gt;DR!$B747,"ERR",DR!AP747))</f>
        <v/>
      </c>
      <c r="O745" s="2" t="str">
        <f>IF(COUNT($A745)=0,"",IF(N745="3E","3E",IF(N745="","I",LOOKUP(N745/P$2,{0,0.4,0.45,0.5,0.55,0.6,0.65,0.7,0.75,0.8,1},{"F","D","C","C+","B-","B","B+","A-","A","A+"}))))</f>
        <v/>
      </c>
      <c r="P745" s="99" t="str">
        <f>IF(COUNT($A745)=0,"",IF(N745="","--",IF(N745="3E","3E",LOOKUP(N745/P$2,{0,0.4,0.45,0.5,0.55,0.6,0.65,0.7,0.75,0.8,1},{0,2,2.25,2.5,2.75,3,3.25,3.5,3.75,4}))))</f>
        <v/>
      </c>
      <c r="Q745" s="5" t="str">
        <f>IF(COUNT($A745)=0,"",IF($A745&lt;&gt;DR!$B747,"ERR",DR!AX747))</f>
        <v/>
      </c>
      <c r="R745" s="2" t="str">
        <f>IF(COUNT($A745)=0,"",IF(Q745="3E","3E",IF(Q745="","I",LOOKUP(Q745/S$2,{0,0.4,0.45,0.5,0.55,0.6,0.65,0.7,0.75,0.8,1},{"F","D","C","C+","B-","B","B+","A-","A","A+"}))))</f>
        <v/>
      </c>
      <c r="S745" s="99" t="str">
        <f>IF(COUNT($A745)=0,"",IF(Q745="","--",IF(Q745="3E","3E",LOOKUP(Q745/S$2,{0,0.4,0.45,0.5,0.55,0.6,0.65,0.7,0.75,0.8,1},{0,2,2.25,2.5,2.75,3,3.25,3.5,3.75,4}))))</f>
        <v/>
      </c>
      <c r="T745" s="5" t="str">
        <f>IF(OR(COUNT($A745)=0,DR!BZ747=""),"",IF($A745&lt;&gt;DR!$B747,"ERR",DR!BZ747))</f>
        <v/>
      </c>
      <c r="U745" s="2" t="str">
        <f>IF(COUNT($A745)=0,"",IF(T745="3E","3E",IF(T745="","I",LOOKUP(T745/V$2,{0,0.4,0.45,0.5,0.55,0.6,0.65,0.7,0.75,0.8,1},{"F","D","C","C+","B-","B","B+","A-","A","A+"}))))</f>
        <v/>
      </c>
      <c r="V745" s="99" t="str">
        <f>IF(COUNT($A745)=0,"",IF(T745="","--",IF(T745="3E","3E",LOOKUP(T745/V$2,{0,0.4,0.45,0.5,0.55,0.6,0.65,0.7,0.75,0.8,1},{0,2,2.25,2.5,2.75,3,3.25,3.5,3.75,4}))))</f>
        <v/>
      </c>
      <c r="W745" s="5" t="str">
        <f>IF(COUNT($A745)=0,"",IF($A745&lt;&gt;DR!$B747,"ERR",IF(DR!$A747="IM",DR!CL747,DR!CK747)))</f>
        <v/>
      </c>
      <c r="X745" s="2" t="str">
        <f>IF(COUNT($A745)=0,"",IF(W745="3E","3E",IF(W745="","I",LOOKUP(W745/Y$2,{0,0.4,0.45,0.5,0.55,0.6,0.65,0.7,0.75,0.8,1},{"F","D","C","C+","B-","B","B+","A-","A","A+"}))))</f>
        <v/>
      </c>
      <c r="Y745" s="99" t="str">
        <f>IF(COUNT($A745)=0,"",IF(W745="","--",IF(W745="3E","3E",LOOKUP(W745/Y$2,{0,0.4,0.45,0.5,0.55,0.6,0.65,0.7,0.75,0.8,1},{0,2,2.25,2.5,2.75,3,3.25,3.5,3.75,4}))))</f>
        <v/>
      </c>
      <c r="Z745" s="5" t="str">
        <f>IF(COUNT($A745)=0,"",IF($A745&lt;&gt;DR!$B747,"ERR",DR!BF747))</f>
        <v/>
      </c>
      <c r="AA745" s="2" t="str">
        <f>IF(COUNT($A745)=0,"",IF(Z745="3E","3E",IF(Z745="","I",LOOKUP(Z745/AB$2,{0,0.4,0.45,0.5,0.55,0.6,0.65,0.7,0.75,0.8,1},{"F","D","C","C+","B-","B","B+","A-","A","A+"}))))</f>
        <v/>
      </c>
      <c r="AB745" s="99" t="str">
        <f>IF(COUNT($A745)=0,"",IF(Z745="","--",IF(Z745="3E","3E",LOOKUP(Z745/AB$2,{0,0.4,0.45,0.5,0.55,0.6,0.65,0.7,0.75,0.8,1},{0,2,2.25,2.5,2.75,3,3.25,3.5,3.75,4}))))</f>
        <v/>
      </c>
      <c r="AC745" s="5" t="str">
        <f>IF(COUNT($A745)=0,"",IF($A745&lt;&gt;DR!$B747,"ERR",DR!BG747))</f>
        <v/>
      </c>
      <c r="AD745" s="2" t="str">
        <f>IF(COUNT($A745)=0,"",IF(AC745="3E","3E",IF(AC745="","I",LOOKUP(AC745/AE$2,{0,0.4,0.45,0.5,0.55,0.6,0.65,0.7,0.75,0.8,1},{"F","D","C","C+","B-","B","B+","A-","A","A+"}))))</f>
        <v/>
      </c>
      <c r="AE745" s="99" t="str">
        <f>IF(COUNT($A745)=0,"",IF(AC745="","--",IF(AC745="3E","3E",LOOKUP(AC745/AE$2,{0,0.4,0.45,0.5,0.55,0.6,0.65,0.7,0.75,0.8,1},{0,2,2.25,2.5,2.75,3,3.25,3.5,3.75,4}))))</f>
        <v/>
      </c>
      <c r="AF745" s="5" t="str">
        <f>IF(COUNT($A745)=0,"",IF($A745&lt;&gt;DR!$B747,"ERR",DR!BQ747))</f>
        <v/>
      </c>
      <c r="AG745" s="2" t="str">
        <f>IF(COUNT($A745)=0,"",IF(AF745="3E","3E",IF(AF745="","I",LOOKUP(AF745/AH$2,{0,0.4,0.45,0.5,0.55,0.6,0.65,0.7,0.75,0.8,1},{"F","D","C","C+","B-","B","B+","A-","A","A+"}))))</f>
        <v/>
      </c>
      <c r="AH745" s="99" t="str">
        <f>IF(COUNT($A745)=0,"",IF(AF745="","--",IF(AF745="3E","3E",LOOKUP(AF745/AH$2,{0,0.4,0.45,0.5,0.55,0.6,0.65,0.7,0.75,0.8,1},{0,2,2.25,2.5,2.75,3,3.25,3.5,3.75,4}))))</f>
        <v/>
      </c>
      <c r="AI745" s="5" t="str">
        <f>IF(COUNT($A745)=0,"",IF($A745&lt;&gt;DR!$B747,"ERR",DR!BY747))</f>
        <v/>
      </c>
      <c r="AJ745" s="2" t="str">
        <f>IF(COUNT($A745)=0,"",IF(AI745="3E","3E",IF(AI745="","I",LOOKUP(AI745/AK$2,{0,0.4,0.45,0.5,0.55,0.6,0.65,0.7,0.75,0.8,1},{"F","D","C","C+","B-","B","B+","A-","A","A+"}))))</f>
        <v/>
      </c>
      <c r="AK745" s="103" t="str">
        <f>IF(COUNT($A745)=0,"",IF(AI745="","--",IF(AI745="3E","3E",LOOKUP(AI745/AK$2,{0,0.4,0.45,0.5,0.55,0.6,0.65,0.7,0.75,0.8,1},{0,2,2.25,2.5,2.75,3,3.25,3.5,3.75,4}))))</f>
        <v/>
      </c>
      <c r="AL745" s="94" t="str">
        <f>IFERROR(IF(COUNT($A745)=0,"",IF(COUNT(W745)=0,"--",IF(COUNTIF(B745:AK745,"3E")&gt;0,"3E",SUM(IF(D745&gt;=2,D745*$D$3),IF(G745&gt;=2,G745*$G$3),IF(J745&gt;=2,J745*$J$3),IF(M745&gt;=2,M745*$M$3),IF(P745&gt;=2,P745*$P$3),IF(S745&gt;=2,S745*$S$3),IF(V745&gt;=2,V745*$V$3),IF(Y745&gt;=2,Y745*$Y$3),IF(AB745&gt;=2,AB745*$AB$3),IF(AE745&gt;=2,AE745*$AE$3),IF(AH745&gt;=2,AH745*$AH$3),IF(AK745&gt;=2,AK745*$AK$3))))),"")</f>
        <v/>
      </c>
      <c r="AM745" s="4" t="str">
        <f>IF(COUNT($A745)=0,"",IF(COUNT(W745)=0,"--",IF(COUNTIF(B745:Y745,"3E")&gt;0,"3E",TRUNC(SUM(IF(N(D745)&gt;=2,D$3*D745,0),IF(N(G745)&gt;=2,G$3*G745,0),IF(N(J745)&gt;=2,J$3*J745,0),IF(N(M745)&gt;=2,M$3*M745,0),IF(N(P745)&gt;=2,P$3*P745,0),IF(N(S745)&gt;=2,S$3*S745,0),IF(N(AB745)&gt;=2,AB$3*AB745,0),IF(N(AE745)&gt;=2,AE$3*AE745,0),IF(N(AH745)&gt;=2,AH$3*AH745,0),IF(N(V745)&gt;=2,V$3*V745,0),IF(N(Y745)&gt;=2,Y$3*Y745,0))/TCP,3))))</f>
        <v/>
      </c>
      <c r="AN745" s="2" t="str">
        <f>IFERROR(IF(COUNT($A745)=0,"",IF(COUNT(W745)=0,"--",IF(COUNTIF(B745:AK745,"3E")&gt;0,"3E",SUM(IF(D745&gt;=2,$D$3),IF(G745&gt;=2,$G$3),IF(J745&gt;=2,$J$3),IF(M745&gt;=2,$M$3),IF(P745&gt;=2,$P$3),IF(S745&gt;=2,$S$3),IF(V745&gt;=2,$V$3),IF(Y745&gt;=2,$Y$3),IF(AB745&gt;=2,$AB$3),IF(AE745&gt;=2,$AE$3),IF(AH745&gt;=2,$AH$3),IF(AK745&gt;=2,$AK$3))))),"")</f>
        <v/>
      </c>
      <c r="AO745" s="2" t="str">
        <f>IF(AM745="3E","3E",IF(COUNT($A745)=0,"",IF(COUNT(AK745)=0,"I",LOOKUP(AM745,{0,2,2.25,2.5,2.75,3,3.25,3.5,3.75,4},{"F","D","C","C+","B-","B","B+","A-","A","A+"}))))</f>
        <v/>
      </c>
      <c r="AP745" s="2" t="str">
        <f>IF(AM745="3E","3E",IF(OR(COUNT($A745)=0,COUNT(W745)=0),"",IF(AND(Y745&gt;=2,AM745&gt;=2,AN745&gt;=28),"PASS","FAIL")))</f>
        <v/>
      </c>
      <c r="AQ745" s="2" t="str">
        <f>IF(COUNT($A745)=0,"",IF(AP745="3E","3E",IF(AP745="PASS",CONCATENATE(IF(N(D745)&lt;2,"411F,",""),IF(N(G745)&lt;2,"412F,",""),IF(N(J745)&lt;2,"413F,",""),IF(N(M745)&lt;2,"421F,",""),IF(N(P745)&lt;2,"422F,",""),IF(N(S745)&lt;2,"423F,",""),IF(N(AB745)&lt;2,"431F,",""),IF(N(AE745)&lt;2,"432F,",""),IF(N(AH745)&lt;2,"433F,","")),"")))</f>
        <v/>
      </c>
      <c r="AR745" s="6" t="str">
        <f t="shared" si="12"/>
        <v/>
      </c>
    </row>
    <row r="746" spans="1:44" ht="18.95" customHeight="1" x14ac:dyDescent="0.25">
      <c r="A746" s="93" t="str">
        <f>IF(DR!$B748="","",DR!$B748)</f>
        <v/>
      </c>
      <c r="B746" s="5" t="str">
        <f>IF(COUNT($A746)=0,"",IF($A746&lt;&gt;DR!$B748,"ERR",DR!J748))</f>
        <v/>
      </c>
      <c r="C746" s="2" t="str">
        <f>IF(COUNT($A746)=0,"",IF(B746="3E","3E",IF(B746="","I",LOOKUP(B746/D$2,{0,0.4,0.45,0.5,0.55,0.6,0.65,0.7,0.75,0.8,1},{"F","D","C","C+","B-","B","B+","A-","A","A+"}))))</f>
        <v/>
      </c>
      <c r="D746" s="99" t="str">
        <f>IF(COUNT($A746)=0,"",IF(B746="","--",IF(B746="3E","3E",LOOKUP(B746/D$2,{0,0.4,0.45,0.5,0.55,0.6,0.65,0.7,0.75,0.8,1},{0,2,2.25,2.5,2.75,3,3.25,3.5,3.75,4}))))</f>
        <v/>
      </c>
      <c r="E746" s="5" t="str">
        <f>IF(COUNT($A746)=0,"",IF($A746&lt;&gt;DR!$B748,"ERR",DR!R748))</f>
        <v/>
      </c>
      <c r="F746" s="2" t="str">
        <f>IF(COUNT($A746)=0,"",IF(E746="3E","3E",IF(E746="","I",LOOKUP(E746/G$2,{0,0.4,0.45,0.5,0.55,0.6,0.65,0.7,0.75,0.8,1},{"F","D","C","C+","B-","B","B+","A-","A","A+"}))))</f>
        <v/>
      </c>
      <c r="G746" s="99" t="str">
        <f>IF(COUNT($A746)=0,"",IF(E746="","--",IF(E746="3E","3E",LOOKUP(E746/G$2,{0,0.4,0.45,0.5,0.55,0.6,0.65,0.7,0.75,0.8,1},{0,2,2.25,2.5,2.75,3,3.25,3.5,3.75,4}))))</f>
        <v/>
      </c>
      <c r="H746" s="5" t="str">
        <f>IF(COUNT($A746)=0,"",IF($A746&lt;&gt;DR!$B748,"ERR",DR!Z748))</f>
        <v/>
      </c>
      <c r="I746" s="2" t="str">
        <f>IF(COUNT($A746)=0,"",IF(H746="3E","3E",IF(H746="","I",LOOKUP(H746/J$2,{0,0.4,0.45,0.5,0.55,0.6,0.65,0.7,0.75,0.8,1},{"F","D","C","C+","B-","B","B+","A-","A","A+"}))))</f>
        <v/>
      </c>
      <c r="J746" s="99" t="str">
        <f>IF(COUNT($A746)=0,"",IF(H746="","--",IF(H746="3E","3E",LOOKUP(H746/J$2,{0,0.4,0.45,0.5,0.55,0.6,0.65,0.7,0.75,0.8,1},{0,2,2.25,2.5,2.75,3,3.25,3.5,3.75,4}))))</f>
        <v/>
      </c>
      <c r="K746" s="5" t="str">
        <f>IF(COUNT($A746)=0,"",IF($A746&lt;&gt;DR!$B748,"ERR",DR!AH748))</f>
        <v/>
      </c>
      <c r="L746" s="2" t="str">
        <f>IF(COUNT($A746)=0,"",IF(K746="3E","3E",IF(K746="","I",LOOKUP(K746/M$2,{0,0.4,0.45,0.5,0.55,0.6,0.65,0.7,0.75,0.8,1},{"F","D","C","C+","B-","B","B+","A-","A","A+"}))))</f>
        <v/>
      </c>
      <c r="M746" s="99" t="str">
        <f>IF(COUNT($A746)=0,"",IF(K746="","--",IF(K746="3E","3E",LOOKUP(K746/M$2,{0,0.4,0.45,0.5,0.55,0.6,0.65,0.7,0.75,0.8,1},{0,2,2.25,2.5,2.75,3,3.25,3.5,3.75,4}))))</f>
        <v/>
      </c>
      <c r="N746" s="5" t="str">
        <f>IF(COUNT($A746)=0,"",IF($A746&lt;&gt;DR!$B748,"ERR",DR!AP748))</f>
        <v/>
      </c>
      <c r="O746" s="2" t="str">
        <f>IF(COUNT($A746)=0,"",IF(N746="3E","3E",IF(N746="","I",LOOKUP(N746/P$2,{0,0.4,0.45,0.5,0.55,0.6,0.65,0.7,0.75,0.8,1},{"F","D","C","C+","B-","B","B+","A-","A","A+"}))))</f>
        <v/>
      </c>
      <c r="P746" s="99" t="str">
        <f>IF(COUNT($A746)=0,"",IF(N746="","--",IF(N746="3E","3E",LOOKUP(N746/P$2,{0,0.4,0.45,0.5,0.55,0.6,0.65,0.7,0.75,0.8,1},{0,2,2.25,2.5,2.75,3,3.25,3.5,3.75,4}))))</f>
        <v/>
      </c>
      <c r="Q746" s="5" t="str">
        <f>IF(COUNT($A746)=0,"",IF($A746&lt;&gt;DR!$B748,"ERR",DR!AX748))</f>
        <v/>
      </c>
      <c r="R746" s="2" t="str">
        <f>IF(COUNT($A746)=0,"",IF(Q746="3E","3E",IF(Q746="","I",LOOKUP(Q746/S$2,{0,0.4,0.45,0.5,0.55,0.6,0.65,0.7,0.75,0.8,1},{"F","D","C","C+","B-","B","B+","A-","A","A+"}))))</f>
        <v/>
      </c>
      <c r="S746" s="99" t="str">
        <f>IF(COUNT($A746)=0,"",IF(Q746="","--",IF(Q746="3E","3E",LOOKUP(Q746/S$2,{0,0.4,0.45,0.5,0.55,0.6,0.65,0.7,0.75,0.8,1},{0,2,2.25,2.5,2.75,3,3.25,3.5,3.75,4}))))</f>
        <v/>
      </c>
      <c r="T746" s="5" t="str">
        <f>IF(OR(COUNT($A746)=0,DR!BZ748=""),"",IF($A746&lt;&gt;DR!$B748,"ERR",DR!BZ748))</f>
        <v/>
      </c>
      <c r="U746" s="2" t="str">
        <f>IF(COUNT($A746)=0,"",IF(T746="3E","3E",IF(T746="","I",LOOKUP(T746/V$2,{0,0.4,0.45,0.5,0.55,0.6,0.65,0.7,0.75,0.8,1},{"F","D","C","C+","B-","B","B+","A-","A","A+"}))))</f>
        <v/>
      </c>
      <c r="V746" s="99" t="str">
        <f>IF(COUNT($A746)=0,"",IF(T746="","--",IF(T746="3E","3E",LOOKUP(T746/V$2,{0,0.4,0.45,0.5,0.55,0.6,0.65,0.7,0.75,0.8,1},{0,2,2.25,2.5,2.75,3,3.25,3.5,3.75,4}))))</f>
        <v/>
      </c>
      <c r="W746" s="5" t="str">
        <f>IF(COUNT($A746)=0,"",IF($A746&lt;&gt;DR!$B748,"ERR",IF(DR!$A748="IM",DR!CL748,DR!CK748)))</f>
        <v/>
      </c>
      <c r="X746" s="2" t="str">
        <f>IF(COUNT($A746)=0,"",IF(W746="3E","3E",IF(W746="","I",LOOKUP(W746/Y$2,{0,0.4,0.45,0.5,0.55,0.6,0.65,0.7,0.75,0.8,1},{"F","D","C","C+","B-","B","B+","A-","A","A+"}))))</f>
        <v/>
      </c>
      <c r="Y746" s="99" t="str">
        <f>IF(COUNT($A746)=0,"",IF(W746="","--",IF(W746="3E","3E",LOOKUP(W746/Y$2,{0,0.4,0.45,0.5,0.55,0.6,0.65,0.7,0.75,0.8,1},{0,2,2.25,2.5,2.75,3,3.25,3.5,3.75,4}))))</f>
        <v/>
      </c>
      <c r="Z746" s="5" t="str">
        <f>IF(COUNT($A746)=0,"",IF($A746&lt;&gt;DR!$B748,"ERR",DR!BF748))</f>
        <v/>
      </c>
      <c r="AA746" s="2" t="str">
        <f>IF(COUNT($A746)=0,"",IF(Z746="3E","3E",IF(Z746="","I",LOOKUP(Z746/AB$2,{0,0.4,0.45,0.5,0.55,0.6,0.65,0.7,0.75,0.8,1},{"F","D","C","C+","B-","B","B+","A-","A","A+"}))))</f>
        <v/>
      </c>
      <c r="AB746" s="99" t="str">
        <f>IF(COUNT($A746)=0,"",IF(Z746="","--",IF(Z746="3E","3E",LOOKUP(Z746/AB$2,{0,0.4,0.45,0.5,0.55,0.6,0.65,0.7,0.75,0.8,1},{0,2,2.25,2.5,2.75,3,3.25,3.5,3.75,4}))))</f>
        <v/>
      </c>
      <c r="AC746" s="5" t="str">
        <f>IF(COUNT($A746)=0,"",IF($A746&lt;&gt;DR!$B748,"ERR",DR!BG748))</f>
        <v/>
      </c>
      <c r="AD746" s="2" t="str">
        <f>IF(COUNT($A746)=0,"",IF(AC746="3E","3E",IF(AC746="","I",LOOKUP(AC746/AE$2,{0,0.4,0.45,0.5,0.55,0.6,0.65,0.7,0.75,0.8,1},{"F","D","C","C+","B-","B","B+","A-","A","A+"}))))</f>
        <v/>
      </c>
      <c r="AE746" s="99" t="str">
        <f>IF(COUNT($A746)=0,"",IF(AC746="","--",IF(AC746="3E","3E",LOOKUP(AC746/AE$2,{0,0.4,0.45,0.5,0.55,0.6,0.65,0.7,0.75,0.8,1},{0,2,2.25,2.5,2.75,3,3.25,3.5,3.75,4}))))</f>
        <v/>
      </c>
      <c r="AF746" s="5" t="str">
        <f>IF(COUNT($A746)=0,"",IF($A746&lt;&gt;DR!$B748,"ERR",DR!BQ748))</f>
        <v/>
      </c>
      <c r="AG746" s="2" t="str">
        <f>IF(COUNT($A746)=0,"",IF(AF746="3E","3E",IF(AF746="","I",LOOKUP(AF746/AH$2,{0,0.4,0.45,0.5,0.55,0.6,0.65,0.7,0.75,0.8,1},{"F","D","C","C+","B-","B","B+","A-","A","A+"}))))</f>
        <v/>
      </c>
      <c r="AH746" s="99" t="str">
        <f>IF(COUNT($A746)=0,"",IF(AF746="","--",IF(AF746="3E","3E",LOOKUP(AF746/AH$2,{0,0.4,0.45,0.5,0.55,0.6,0.65,0.7,0.75,0.8,1},{0,2,2.25,2.5,2.75,3,3.25,3.5,3.75,4}))))</f>
        <v/>
      </c>
      <c r="AI746" s="5" t="str">
        <f>IF(COUNT($A746)=0,"",IF($A746&lt;&gt;DR!$B748,"ERR",DR!BY748))</f>
        <v/>
      </c>
      <c r="AJ746" s="2" t="str">
        <f>IF(COUNT($A746)=0,"",IF(AI746="3E","3E",IF(AI746="","I",LOOKUP(AI746/AK$2,{0,0.4,0.45,0.5,0.55,0.6,0.65,0.7,0.75,0.8,1},{"F","D","C","C+","B-","B","B+","A-","A","A+"}))))</f>
        <v/>
      </c>
      <c r="AK746" s="103" t="str">
        <f>IF(COUNT($A746)=0,"",IF(AI746="","--",IF(AI746="3E","3E",LOOKUP(AI746/AK$2,{0,0.4,0.45,0.5,0.55,0.6,0.65,0.7,0.75,0.8,1},{0,2,2.25,2.5,2.75,3,3.25,3.5,3.75,4}))))</f>
        <v/>
      </c>
      <c r="AL746" s="94" t="str">
        <f>IFERROR(IF(COUNT($A746)=0,"",IF(COUNT(W746)=0,"--",IF(COUNTIF(B746:AK746,"3E")&gt;0,"3E",SUM(IF(D746&gt;=2,D746*$D$3),IF(G746&gt;=2,G746*$G$3),IF(J746&gt;=2,J746*$J$3),IF(M746&gt;=2,M746*$M$3),IF(P746&gt;=2,P746*$P$3),IF(S746&gt;=2,S746*$S$3),IF(V746&gt;=2,V746*$V$3),IF(Y746&gt;=2,Y746*$Y$3),IF(AB746&gt;=2,AB746*$AB$3),IF(AE746&gt;=2,AE746*$AE$3),IF(AH746&gt;=2,AH746*$AH$3),IF(AK746&gt;=2,AK746*$AK$3))))),"")</f>
        <v/>
      </c>
      <c r="AM746" s="4" t="str">
        <f>IF(COUNT($A746)=0,"",IF(COUNT(W746)=0,"--",IF(COUNTIF(B746:Y746,"3E")&gt;0,"3E",TRUNC(SUM(IF(N(D746)&gt;=2,D$3*D746,0),IF(N(G746)&gt;=2,G$3*G746,0),IF(N(J746)&gt;=2,J$3*J746,0),IF(N(M746)&gt;=2,M$3*M746,0),IF(N(P746)&gt;=2,P$3*P746,0),IF(N(S746)&gt;=2,S$3*S746,0),IF(N(AB746)&gt;=2,AB$3*AB746,0),IF(N(AE746)&gt;=2,AE$3*AE746,0),IF(N(AH746)&gt;=2,AH$3*AH746,0),IF(N(V746)&gt;=2,V$3*V746,0),IF(N(Y746)&gt;=2,Y$3*Y746,0))/TCP,3))))</f>
        <v/>
      </c>
      <c r="AN746" s="2" t="str">
        <f>IFERROR(IF(COUNT($A746)=0,"",IF(COUNT(W746)=0,"--",IF(COUNTIF(B746:AK746,"3E")&gt;0,"3E",SUM(IF(D746&gt;=2,$D$3),IF(G746&gt;=2,$G$3),IF(J746&gt;=2,$J$3),IF(M746&gt;=2,$M$3),IF(P746&gt;=2,$P$3),IF(S746&gt;=2,$S$3),IF(V746&gt;=2,$V$3),IF(Y746&gt;=2,$Y$3),IF(AB746&gt;=2,$AB$3),IF(AE746&gt;=2,$AE$3),IF(AH746&gt;=2,$AH$3),IF(AK746&gt;=2,$AK$3))))),"")</f>
        <v/>
      </c>
      <c r="AO746" s="2" t="str">
        <f>IF(AM746="3E","3E",IF(COUNT($A746)=0,"",IF(COUNT(AK746)=0,"I",LOOKUP(AM746,{0,2,2.25,2.5,2.75,3,3.25,3.5,3.75,4},{"F","D","C","C+","B-","B","B+","A-","A","A+"}))))</f>
        <v/>
      </c>
      <c r="AP746" s="2" t="str">
        <f>IF(AM746="3E","3E",IF(OR(COUNT($A746)=0,COUNT(W746)=0),"",IF(AND(Y746&gt;=2,AM746&gt;=2,AN746&gt;=28),"PASS","FAIL")))</f>
        <v/>
      </c>
      <c r="AQ746" s="2" t="str">
        <f>IF(COUNT($A746)=0,"",IF(AP746="3E","3E",IF(AP746="PASS",CONCATENATE(IF(N(D746)&lt;2,"411F,",""),IF(N(G746)&lt;2,"412F,",""),IF(N(J746)&lt;2,"413F,",""),IF(N(M746)&lt;2,"421F,",""),IF(N(P746)&lt;2,"422F,",""),IF(N(S746)&lt;2,"423F,",""),IF(N(AB746)&lt;2,"431F,",""),IF(N(AE746)&lt;2,"432F,",""),IF(N(AH746)&lt;2,"433F,","")),"")))</f>
        <v/>
      </c>
      <c r="AR746" s="6" t="str">
        <f t="shared" si="12"/>
        <v/>
      </c>
    </row>
    <row r="747" spans="1:44" ht="18.95" customHeight="1" x14ac:dyDescent="0.25">
      <c r="A747" s="93" t="str">
        <f>IF(DR!$B749="","",DR!$B749)</f>
        <v/>
      </c>
      <c r="B747" s="5" t="str">
        <f>IF(COUNT($A747)=0,"",IF($A747&lt;&gt;DR!$B749,"ERR",DR!J749))</f>
        <v/>
      </c>
      <c r="C747" s="2" t="str">
        <f>IF(COUNT($A747)=0,"",IF(B747="3E","3E",IF(B747="","I",LOOKUP(B747/D$2,{0,0.4,0.45,0.5,0.55,0.6,0.65,0.7,0.75,0.8,1},{"F","D","C","C+","B-","B","B+","A-","A","A+"}))))</f>
        <v/>
      </c>
      <c r="D747" s="99" t="str">
        <f>IF(COUNT($A747)=0,"",IF(B747="","--",IF(B747="3E","3E",LOOKUP(B747/D$2,{0,0.4,0.45,0.5,0.55,0.6,0.65,0.7,0.75,0.8,1},{0,2,2.25,2.5,2.75,3,3.25,3.5,3.75,4}))))</f>
        <v/>
      </c>
      <c r="E747" s="5" t="str">
        <f>IF(COUNT($A747)=0,"",IF($A747&lt;&gt;DR!$B749,"ERR",DR!R749))</f>
        <v/>
      </c>
      <c r="F747" s="2" t="str">
        <f>IF(COUNT($A747)=0,"",IF(E747="3E","3E",IF(E747="","I",LOOKUP(E747/G$2,{0,0.4,0.45,0.5,0.55,0.6,0.65,0.7,0.75,0.8,1},{"F","D","C","C+","B-","B","B+","A-","A","A+"}))))</f>
        <v/>
      </c>
      <c r="G747" s="99" t="str">
        <f>IF(COUNT($A747)=0,"",IF(E747="","--",IF(E747="3E","3E",LOOKUP(E747/G$2,{0,0.4,0.45,0.5,0.55,0.6,0.65,0.7,0.75,0.8,1},{0,2,2.25,2.5,2.75,3,3.25,3.5,3.75,4}))))</f>
        <v/>
      </c>
      <c r="H747" s="5" t="str">
        <f>IF(COUNT($A747)=0,"",IF($A747&lt;&gt;DR!$B749,"ERR",DR!Z749))</f>
        <v/>
      </c>
      <c r="I747" s="2" t="str">
        <f>IF(COUNT($A747)=0,"",IF(H747="3E","3E",IF(H747="","I",LOOKUP(H747/J$2,{0,0.4,0.45,0.5,0.55,0.6,0.65,0.7,0.75,0.8,1},{"F","D","C","C+","B-","B","B+","A-","A","A+"}))))</f>
        <v/>
      </c>
      <c r="J747" s="99" t="str">
        <f>IF(COUNT($A747)=0,"",IF(H747="","--",IF(H747="3E","3E",LOOKUP(H747/J$2,{0,0.4,0.45,0.5,0.55,0.6,0.65,0.7,0.75,0.8,1},{0,2,2.25,2.5,2.75,3,3.25,3.5,3.75,4}))))</f>
        <v/>
      </c>
      <c r="K747" s="5" t="str">
        <f>IF(COUNT($A747)=0,"",IF($A747&lt;&gt;DR!$B749,"ERR",DR!AH749))</f>
        <v/>
      </c>
      <c r="L747" s="2" t="str">
        <f>IF(COUNT($A747)=0,"",IF(K747="3E","3E",IF(K747="","I",LOOKUP(K747/M$2,{0,0.4,0.45,0.5,0.55,0.6,0.65,0.7,0.75,0.8,1},{"F","D","C","C+","B-","B","B+","A-","A","A+"}))))</f>
        <v/>
      </c>
      <c r="M747" s="99" t="str">
        <f>IF(COUNT($A747)=0,"",IF(K747="","--",IF(K747="3E","3E",LOOKUP(K747/M$2,{0,0.4,0.45,0.5,0.55,0.6,0.65,0.7,0.75,0.8,1},{0,2,2.25,2.5,2.75,3,3.25,3.5,3.75,4}))))</f>
        <v/>
      </c>
      <c r="N747" s="5" t="str">
        <f>IF(COUNT($A747)=0,"",IF($A747&lt;&gt;DR!$B749,"ERR",DR!AP749))</f>
        <v/>
      </c>
      <c r="O747" s="2" t="str">
        <f>IF(COUNT($A747)=0,"",IF(N747="3E","3E",IF(N747="","I",LOOKUP(N747/P$2,{0,0.4,0.45,0.5,0.55,0.6,0.65,0.7,0.75,0.8,1},{"F","D","C","C+","B-","B","B+","A-","A","A+"}))))</f>
        <v/>
      </c>
      <c r="P747" s="99" t="str">
        <f>IF(COUNT($A747)=0,"",IF(N747="","--",IF(N747="3E","3E",LOOKUP(N747/P$2,{0,0.4,0.45,0.5,0.55,0.6,0.65,0.7,0.75,0.8,1},{0,2,2.25,2.5,2.75,3,3.25,3.5,3.75,4}))))</f>
        <v/>
      </c>
      <c r="Q747" s="5" t="str">
        <f>IF(COUNT($A747)=0,"",IF($A747&lt;&gt;DR!$B749,"ERR",DR!AX749))</f>
        <v/>
      </c>
      <c r="R747" s="2" t="str">
        <f>IF(COUNT($A747)=0,"",IF(Q747="3E","3E",IF(Q747="","I",LOOKUP(Q747/S$2,{0,0.4,0.45,0.5,0.55,0.6,0.65,0.7,0.75,0.8,1},{"F","D","C","C+","B-","B","B+","A-","A","A+"}))))</f>
        <v/>
      </c>
      <c r="S747" s="99" t="str">
        <f>IF(COUNT($A747)=0,"",IF(Q747="","--",IF(Q747="3E","3E",LOOKUP(Q747/S$2,{0,0.4,0.45,0.5,0.55,0.6,0.65,0.7,0.75,0.8,1},{0,2,2.25,2.5,2.75,3,3.25,3.5,3.75,4}))))</f>
        <v/>
      </c>
      <c r="T747" s="5" t="str">
        <f>IF(OR(COUNT($A747)=0,DR!BZ749=""),"",IF($A747&lt;&gt;DR!$B749,"ERR",DR!BZ749))</f>
        <v/>
      </c>
      <c r="U747" s="2" t="str">
        <f>IF(COUNT($A747)=0,"",IF(T747="3E","3E",IF(T747="","I",LOOKUP(T747/V$2,{0,0.4,0.45,0.5,0.55,0.6,0.65,0.7,0.75,0.8,1},{"F","D","C","C+","B-","B","B+","A-","A","A+"}))))</f>
        <v/>
      </c>
      <c r="V747" s="99" t="str">
        <f>IF(COUNT($A747)=0,"",IF(T747="","--",IF(T747="3E","3E",LOOKUP(T747/V$2,{0,0.4,0.45,0.5,0.55,0.6,0.65,0.7,0.75,0.8,1},{0,2,2.25,2.5,2.75,3,3.25,3.5,3.75,4}))))</f>
        <v/>
      </c>
      <c r="W747" s="5" t="str">
        <f>IF(COUNT($A747)=0,"",IF($A747&lt;&gt;DR!$B749,"ERR",IF(DR!$A749="IM",DR!CL749,DR!CK749)))</f>
        <v/>
      </c>
      <c r="X747" s="2" t="str">
        <f>IF(COUNT($A747)=0,"",IF(W747="3E","3E",IF(W747="","I",LOOKUP(W747/Y$2,{0,0.4,0.45,0.5,0.55,0.6,0.65,0.7,0.75,0.8,1},{"F","D","C","C+","B-","B","B+","A-","A","A+"}))))</f>
        <v/>
      </c>
      <c r="Y747" s="99" t="str">
        <f>IF(COUNT($A747)=0,"",IF(W747="","--",IF(W747="3E","3E",LOOKUP(W747/Y$2,{0,0.4,0.45,0.5,0.55,0.6,0.65,0.7,0.75,0.8,1},{0,2,2.25,2.5,2.75,3,3.25,3.5,3.75,4}))))</f>
        <v/>
      </c>
      <c r="Z747" s="5" t="str">
        <f>IF(COUNT($A747)=0,"",IF($A747&lt;&gt;DR!$B749,"ERR",DR!BF749))</f>
        <v/>
      </c>
      <c r="AA747" s="2" t="str">
        <f>IF(COUNT($A747)=0,"",IF(Z747="3E","3E",IF(Z747="","I",LOOKUP(Z747/AB$2,{0,0.4,0.45,0.5,0.55,0.6,0.65,0.7,0.75,0.8,1},{"F","D","C","C+","B-","B","B+","A-","A","A+"}))))</f>
        <v/>
      </c>
      <c r="AB747" s="99" t="str">
        <f>IF(COUNT($A747)=0,"",IF(Z747="","--",IF(Z747="3E","3E",LOOKUP(Z747/AB$2,{0,0.4,0.45,0.5,0.55,0.6,0.65,0.7,0.75,0.8,1},{0,2,2.25,2.5,2.75,3,3.25,3.5,3.75,4}))))</f>
        <v/>
      </c>
      <c r="AC747" s="5" t="str">
        <f>IF(COUNT($A747)=0,"",IF($A747&lt;&gt;DR!$B749,"ERR",DR!BG749))</f>
        <v/>
      </c>
      <c r="AD747" s="2" t="str">
        <f>IF(COUNT($A747)=0,"",IF(AC747="3E","3E",IF(AC747="","I",LOOKUP(AC747/AE$2,{0,0.4,0.45,0.5,0.55,0.6,0.65,0.7,0.75,0.8,1},{"F","D","C","C+","B-","B","B+","A-","A","A+"}))))</f>
        <v/>
      </c>
      <c r="AE747" s="99" t="str">
        <f>IF(COUNT($A747)=0,"",IF(AC747="","--",IF(AC747="3E","3E",LOOKUP(AC747/AE$2,{0,0.4,0.45,0.5,0.55,0.6,0.65,0.7,0.75,0.8,1},{0,2,2.25,2.5,2.75,3,3.25,3.5,3.75,4}))))</f>
        <v/>
      </c>
      <c r="AF747" s="5" t="str">
        <f>IF(COUNT($A747)=0,"",IF($A747&lt;&gt;DR!$B749,"ERR",DR!BQ749))</f>
        <v/>
      </c>
      <c r="AG747" s="2" t="str">
        <f>IF(COUNT($A747)=0,"",IF(AF747="3E","3E",IF(AF747="","I",LOOKUP(AF747/AH$2,{0,0.4,0.45,0.5,0.55,0.6,0.65,0.7,0.75,0.8,1},{"F","D","C","C+","B-","B","B+","A-","A","A+"}))))</f>
        <v/>
      </c>
      <c r="AH747" s="99" t="str">
        <f>IF(COUNT($A747)=0,"",IF(AF747="","--",IF(AF747="3E","3E",LOOKUP(AF747/AH$2,{0,0.4,0.45,0.5,0.55,0.6,0.65,0.7,0.75,0.8,1},{0,2,2.25,2.5,2.75,3,3.25,3.5,3.75,4}))))</f>
        <v/>
      </c>
      <c r="AI747" s="5" t="str">
        <f>IF(COUNT($A747)=0,"",IF($A747&lt;&gt;DR!$B749,"ERR",DR!BY749))</f>
        <v/>
      </c>
      <c r="AJ747" s="2" t="str">
        <f>IF(COUNT($A747)=0,"",IF(AI747="3E","3E",IF(AI747="","I",LOOKUP(AI747/AK$2,{0,0.4,0.45,0.5,0.55,0.6,0.65,0.7,0.75,0.8,1},{"F","D","C","C+","B-","B","B+","A-","A","A+"}))))</f>
        <v/>
      </c>
      <c r="AK747" s="103" t="str">
        <f>IF(COUNT($A747)=0,"",IF(AI747="","--",IF(AI747="3E","3E",LOOKUP(AI747/AK$2,{0,0.4,0.45,0.5,0.55,0.6,0.65,0.7,0.75,0.8,1},{0,2,2.25,2.5,2.75,3,3.25,3.5,3.75,4}))))</f>
        <v/>
      </c>
      <c r="AL747" s="94" t="str">
        <f>IFERROR(IF(COUNT($A747)=0,"",IF(COUNT(W747)=0,"--",IF(COUNTIF(B747:AK747,"3E")&gt;0,"3E",SUM(IF(D747&gt;=2,D747*$D$3),IF(G747&gt;=2,G747*$G$3),IF(J747&gt;=2,J747*$J$3),IF(M747&gt;=2,M747*$M$3),IF(P747&gt;=2,P747*$P$3),IF(S747&gt;=2,S747*$S$3),IF(V747&gt;=2,V747*$V$3),IF(Y747&gt;=2,Y747*$Y$3),IF(AB747&gt;=2,AB747*$AB$3),IF(AE747&gt;=2,AE747*$AE$3),IF(AH747&gt;=2,AH747*$AH$3),IF(AK747&gt;=2,AK747*$AK$3))))),"")</f>
        <v/>
      </c>
      <c r="AM747" s="4" t="str">
        <f>IF(COUNT($A747)=0,"",IF(COUNT(W747)=0,"--",IF(COUNTIF(B747:Y747,"3E")&gt;0,"3E",TRUNC(SUM(IF(N(D747)&gt;=2,D$3*D747,0),IF(N(G747)&gt;=2,G$3*G747,0),IF(N(J747)&gt;=2,J$3*J747,0),IF(N(M747)&gt;=2,M$3*M747,0),IF(N(P747)&gt;=2,P$3*P747,0),IF(N(S747)&gt;=2,S$3*S747,0),IF(N(AB747)&gt;=2,AB$3*AB747,0),IF(N(AE747)&gt;=2,AE$3*AE747,0),IF(N(AH747)&gt;=2,AH$3*AH747,0),IF(N(V747)&gt;=2,V$3*V747,0),IF(N(Y747)&gt;=2,Y$3*Y747,0))/TCP,3))))</f>
        <v/>
      </c>
      <c r="AN747" s="2" t="str">
        <f>IFERROR(IF(COUNT($A747)=0,"",IF(COUNT(W747)=0,"--",IF(COUNTIF(B747:AK747,"3E")&gt;0,"3E",SUM(IF(D747&gt;=2,$D$3),IF(G747&gt;=2,$G$3),IF(J747&gt;=2,$J$3),IF(M747&gt;=2,$M$3),IF(P747&gt;=2,$P$3),IF(S747&gt;=2,$S$3),IF(V747&gt;=2,$V$3),IF(Y747&gt;=2,$Y$3),IF(AB747&gt;=2,$AB$3),IF(AE747&gt;=2,$AE$3),IF(AH747&gt;=2,$AH$3),IF(AK747&gt;=2,$AK$3))))),"")</f>
        <v/>
      </c>
      <c r="AO747" s="2" t="str">
        <f>IF(AM747="3E","3E",IF(COUNT($A747)=0,"",IF(COUNT(AK747)=0,"I",LOOKUP(AM747,{0,2,2.25,2.5,2.75,3,3.25,3.5,3.75,4},{"F","D","C","C+","B-","B","B+","A-","A","A+"}))))</f>
        <v/>
      </c>
      <c r="AP747" s="2" t="str">
        <f>IF(AM747="3E","3E",IF(OR(COUNT($A747)=0,COUNT(W747)=0),"",IF(AND(Y747&gt;=2,AM747&gt;=2,AN747&gt;=28),"PASS","FAIL")))</f>
        <v/>
      </c>
      <c r="AQ747" s="2" t="str">
        <f>IF(COUNT($A747)=0,"",IF(AP747="3E","3E",IF(AP747="PASS",CONCATENATE(IF(N(D747)&lt;2,"411F,",""),IF(N(G747)&lt;2,"412F,",""),IF(N(J747)&lt;2,"413F,",""),IF(N(M747)&lt;2,"421F,",""),IF(N(P747)&lt;2,"422F,",""),IF(N(S747)&lt;2,"423F,",""),IF(N(AB747)&lt;2,"431F,",""),IF(N(AE747)&lt;2,"432F,",""),IF(N(AH747)&lt;2,"433F,","")),"")))</f>
        <v/>
      </c>
      <c r="AR747" s="6" t="str">
        <f t="shared" si="12"/>
        <v/>
      </c>
    </row>
    <row r="748" spans="1:44" ht="18.95" customHeight="1" x14ac:dyDescent="0.25">
      <c r="A748" s="93" t="str">
        <f>IF(DR!$B750="","",DR!$B750)</f>
        <v/>
      </c>
      <c r="B748" s="5" t="str">
        <f>IF(COUNT($A748)=0,"",IF($A748&lt;&gt;DR!$B750,"ERR",DR!J750))</f>
        <v/>
      </c>
      <c r="C748" s="2" t="str">
        <f>IF(COUNT($A748)=0,"",IF(B748="3E","3E",IF(B748="","I",LOOKUP(B748/D$2,{0,0.4,0.45,0.5,0.55,0.6,0.65,0.7,0.75,0.8,1},{"F","D","C","C+","B-","B","B+","A-","A","A+"}))))</f>
        <v/>
      </c>
      <c r="D748" s="99" t="str">
        <f>IF(COUNT($A748)=0,"",IF(B748="","--",IF(B748="3E","3E",LOOKUP(B748/D$2,{0,0.4,0.45,0.5,0.55,0.6,0.65,0.7,0.75,0.8,1},{0,2,2.25,2.5,2.75,3,3.25,3.5,3.75,4}))))</f>
        <v/>
      </c>
      <c r="E748" s="5" t="str">
        <f>IF(COUNT($A748)=0,"",IF($A748&lt;&gt;DR!$B750,"ERR",DR!R750))</f>
        <v/>
      </c>
      <c r="F748" s="2" t="str">
        <f>IF(COUNT($A748)=0,"",IF(E748="3E","3E",IF(E748="","I",LOOKUP(E748/G$2,{0,0.4,0.45,0.5,0.55,0.6,0.65,0.7,0.75,0.8,1},{"F","D","C","C+","B-","B","B+","A-","A","A+"}))))</f>
        <v/>
      </c>
      <c r="G748" s="99" t="str">
        <f>IF(COUNT($A748)=0,"",IF(E748="","--",IF(E748="3E","3E",LOOKUP(E748/G$2,{0,0.4,0.45,0.5,0.55,0.6,0.65,0.7,0.75,0.8,1},{0,2,2.25,2.5,2.75,3,3.25,3.5,3.75,4}))))</f>
        <v/>
      </c>
      <c r="H748" s="5" t="str">
        <f>IF(COUNT($A748)=0,"",IF($A748&lt;&gt;DR!$B750,"ERR",DR!Z750))</f>
        <v/>
      </c>
      <c r="I748" s="2" t="str">
        <f>IF(COUNT($A748)=0,"",IF(H748="3E","3E",IF(H748="","I",LOOKUP(H748/J$2,{0,0.4,0.45,0.5,0.55,0.6,0.65,0.7,0.75,0.8,1},{"F","D","C","C+","B-","B","B+","A-","A","A+"}))))</f>
        <v/>
      </c>
      <c r="J748" s="99" t="str">
        <f>IF(COUNT($A748)=0,"",IF(H748="","--",IF(H748="3E","3E",LOOKUP(H748/J$2,{0,0.4,0.45,0.5,0.55,0.6,0.65,0.7,0.75,0.8,1},{0,2,2.25,2.5,2.75,3,3.25,3.5,3.75,4}))))</f>
        <v/>
      </c>
      <c r="K748" s="5" t="str">
        <f>IF(COUNT($A748)=0,"",IF($A748&lt;&gt;DR!$B750,"ERR",DR!AH750))</f>
        <v/>
      </c>
      <c r="L748" s="2" t="str">
        <f>IF(COUNT($A748)=0,"",IF(K748="3E","3E",IF(K748="","I",LOOKUP(K748/M$2,{0,0.4,0.45,0.5,0.55,0.6,0.65,0.7,0.75,0.8,1},{"F","D","C","C+","B-","B","B+","A-","A","A+"}))))</f>
        <v/>
      </c>
      <c r="M748" s="99" t="str">
        <f>IF(COUNT($A748)=0,"",IF(K748="","--",IF(K748="3E","3E",LOOKUP(K748/M$2,{0,0.4,0.45,0.5,0.55,0.6,0.65,0.7,0.75,0.8,1},{0,2,2.25,2.5,2.75,3,3.25,3.5,3.75,4}))))</f>
        <v/>
      </c>
      <c r="N748" s="5" t="str">
        <f>IF(COUNT($A748)=0,"",IF($A748&lt;&gt;DR!$B750,"ERR",DR!AP750))</f>
        <v/>
      </c>
      <c r="O748" s="2" t="str">
        <f>IF(COUNT($A748)=0,"",IF(N748="3E","3E",IF(N748="","I",LOOKUP(N748/P$2,{0,0.4,0.45,0.5,0.55,0.6,0.65,0.7,0.75,0.8,1},{"F","D","C","C+","B-","B","B+","A-","A","A+"}))))</f>
        <v/>
      </c>
      <c r="P748" s="99" t="str">
        <f>IF(COUNT($A748)=0,"",IF(N748="","--",IF(N748="3E","3E",LOOKUP(N748/P$2,{0,0.4,0.45,0.5,0.55,0.6,0.65,0.7,0.75,0.8,1},{0,2,2.25,2.5,2.75,3,3.25,3.5,3.75,4}))))</f>
        <v/>
      </c>
      <c r="Q748" s="5" t="str">
        <f>IF(COUNT($A748)=0,"",IF($A748&lt;&gt;DR!$B750,"ERR",DR!AX750))</f>
        <v/>
      </c>
      <c r="R748" s="2" t="str">
        <f>IF(COUNT($A748)=0,"",IF(Q748="3E","3E",IF(Q748="","I",LOOKUP(Q748/S$2,{0,0.4,0.45,0.5,0.55,0.6,0.65,0.7,0.75,0.8,1},{"F","D","C","C+","B-","B","B+","A-","A","A+"}))))</f>
        <v/>
      </c>
      <c r="S748" s="99" t="str">
        <f>IF(COUNT($A748)=0,"",IF(Q748="","--",IF(Q748="3E","3E",LOOKUP(Q748/S$2,{0,0.4,0.45,0.5,0.55,0.6,0.65,0.7,0.75,0.8,1},{0,2,2.25,2.5,2.75,3,3.25,3.5,3.75,4}))))</f>
        <v/>
      </c>
      <c r="T748" s="5" t="str">
        <f>IF(OR(COUNT($A748)=0,DR!BZ750=""),"",IF($A748&lt;&gt;DR!$B750,"ERR",DR!BZ750))</f>
        <v/>
      </c>
      <c r="U748" s="2" t="str">
        <f>IF(COUNT($A748)=0,"",IF(T748="3E","3E",IF(T748="","I",LOOKUP(T748/V$2,{0,0.4,0.45,0.5,0.55,0.6,0.65,0.7,0.75,0.8,1},{"F","D","C","C+","B-","B","B+","A-","A","A+"}))))</f>
        <v/>
      </c>
      <c r="V748" s="99" t="str">
        <f>IF(COUNT($A748)=0,"",IF(T748="","--",IF(T748="3E","3E",LOOKUP(T748/V$2,{0,0.4,0.45,0.5,0.55,0.6,0.65,0.7,0.75,0.8,1},{0,2,2.25,2.5,2.75,3,3.25,3.5,3.75,4}))))</f>
        <v/>
      </c>
      <c r="W748" s="5" t="str">
        <f>IF(COUNT($A748)=0,"",IF($A748&lt;&gt;DR!$B750,"ERR",IF(DR!$A750="IM",DR!CL750,DR!CK750)))</f>
        <v/>
      </c>
      <c r="X748" s="2" t="str">
        <f>IF(COUNT($A748)=0,"",IF(W748="3E","3E",IF(W748="","I",LOOKUP(W748/Y$2,{0,0.4,0.45,0.5,0.55,0.6,0.65,0.7,0.75,0.8,1},{"F","D","C","C+","B-","B","B+","A-","A","A+"}))))</f>
        <v/>
      </c>
      <c r="Y748" s="99" t="str">
        <f>IF(COUNT($A748)=0,"",IF(W748="","--",IF(W748="3E","3E",LOOKUP(W748/Y$2,{0,0.4,0.45,0.5,0.55,0.6,0.65,0.7,0.75,0.8,1},{0,2,2.25,2.5,2.75,3,3.25,3.5,3.75,4}))))</f>
        <v/>
      </c>
      <c r="Z748" s="5" t="str">
        <f>IF(COUNT($A748)=0,"",IF($A748&lt;&gt;DR!$B750,"ERR",DR!BF750))</f>
        <v/>
      </c>
      <c r="AA748" s="2" t="str">
        <f>IF(COUNT($A748)=0,"",IF(Z748="3E","3E",IF(Z748="","I",LOOKUP(Z748/AB$2,{0,0.4,0.45,0.5,0.55,0.6,0.65,0.7,0.75,0.8,1},{"F","D","C","C+","B-","B","B+","A-","A","A+"}))))</f>
        <v/>
      </c>
      <c r="AB748" s="99" t="str">
        <f>IF(COUNT($A748)=0,"",IF(Z748="","--",IF(Z748="3E","3E",LOOKUP(Z748/AB$2,{0,0.4,0.45,0.5,0.55,0.6,0.65,0.7,0.75,0.8,1},{0,2,2.25,2.5,2.75,3,3.25,3.5,3.75,4}))))</f>
        <v/>
      </c>
      <c r="AC748" s="5" t="str">
        <f>IF(COUNT($A748)=0,"",IF($A748&lt;&gt;DR!$B750,"ERR",DR!BG750))</f>
        <v/>
      </c>
      <c r="AD748" s="2" t="str">
        <f>IF(COUNT($A748)=0,"",IF(AC748="3E","3E",IF(AC748="","I",LOOKUP(AC748/AE$2,{0,0.4,0.45,0.5,0.55,0.6,0.65,0.7,0.75,0.8,1},{"F","D","C","C+","B-","B","B+","A-","A","A+"}))))</f>
        <v/>
      </c>
      <c r="AE748" s="99" t="str">
        <f>IF(COUNT($A748)=0,"",IF(AC748="","--",IF(AC748="3E","3E",LOOKUP(AC748/AE$2,{0,0.4,0.45,0.5,0.55,0.6,0.65,0.7,0.75,0.8,1},{0,2,2.25,2.5,2.75,3,3.25,3.5,3.75,4}))))</f>
        <v/>
      </c>
      <c r="AF748" s="5" t="str">
        <f>IF(COUNT($A748)=0,"",IF($A748&lt;&gt;DR!$B750,"ERR",DR!BQ750))</f>
        <v/>
      </c>
      <c r="AG748" s="2" t="str">
        <f>IF(COUNT($A748)=0,"",IF(AF748="3E","3E",IF(AF748="","I",LOOKUP(AF748/AH$2,{0,0.4,0.45,0.5,0.55,0.6,0.65,0.7,0.75,0.8,1},{"F","D","C","C+","B-","B","B+","A-","A","A+"}))))</f>
        <v/>
      </c>
      <c r="AH748" s="99" t="str">
        <f>IF(COUNT($A748)=0,"",IF(AF748="","--",IF(AF748="3E","3E",LOOKUP(AF748/AH$2,{0,0.4,0.45,0.5,0.55,0.6,0.65,0.7,0.75,0.8,1},{0,2,2.25,2.5,2.75,3,3.25,3.5,3.75,4}))))</f>
        <v/>
      </c>
      <c r="AI748" s="5" t="str">
        <f>IF(COUNT($A748)=0,"",IF($A748&lt;&gt;DR!$B750,"ERR",DR!BY750))</f>
        <v/>
      </c>
      <c r="AJ748" s="2" t="str">
        <f>IF(COUNT($A748)=0,"",IF(AI748="3E","3E",IF(AI748="","I",LOOKUP(AI748/AK$2,{0,0.4,0.45,0.5,0.55,0.6,0.65,0.7,0.75,0.8,1},{"F","D","C","C+","B-","B","B+","A-","A","A+"}))))</f>
        <v/>
      </c>
      <c r="AK748" s="103" t="str">
        <f>IF(COUNT($A748)=0,"",IF(AI748="","--",IF(AI748="3E","3E",LOOKUP(AI748/AK$2,{0,0.4,0.45,0.5,0.55,0.6,0.65,0.7,0.75,0.8,1},{0,2,2.25,2.5,2.75,3,3.25,3.5,3.75,4}))))</f>
        <v/>
      </c>
      <c r="AL748" s="94" t="str">
        <f>IFERROR(IF(COUNT($A748)=0,"",IF(COUNT(W748)=0,"--",IF(COUNTIF(B748:AK748,"3E")&gt;0,"3E",SUM(IF(D748&gt;=2,D748*$D$3),IF(G748&gt;=2,G748*$G$3),IF(J748&gt;=2,J748*$J$3),IF(M748&gt;=2,M748*$M$3),IF(P748&gt;=2,P748*$P$3),IF(S748&gt;=2,S748*$S$3),IF(V748&gt;=2,V748*$V$3),IF(Y748&gt;=2,Y748*$Y$3),IF(AB748&gt;=2,AB748*$AB$3),IF(AE748&gt;=2,AE748*$AE$3),IF(AH748&gt;=2,AH748*$AH$3),IF(AK748&gt;=2,AK748*$AK$3))))),"")</f>
        <v/>
      </c>
      <c r="AM748" s="4" t="str">
        <f>IF(COUNT($A748)=0,"",IF(COUNT(W748)=0,"--",IF(COUNTIF(B748:Y748,"3E")&gt;0,"3E",TRUNC(SUM(IF(N(D748)&gt;=2,D$3*D748,0),IF(N(G748)&gt;=2,G$3*G748,0),IF(N(J748)&gt;=2,J$3*J748,0),IF(N(M748)&gt;=2,M$3*M748,0),IF(N(P748)&gt;=2,P$3*P748,0),IF(N(S748)&gt;=2,S$3*S748,0),IF(N(AB748)&gt;=2,AB$3*AB748,0),IF(N(AE748)&gt;=2,AE$3*AE748,0),IF(N(AH748)&gt;=2,AH$3*AH748,0),IF(N(V748)&gt;=2,V$3*V748,0),IF(N(Y748)&gt;=2,Y$3*Y748,0))/TCP,3))))</f>
        <v/>
      </c>
      <c r="AN748" s="2" t="str">
        <f>IFERROR(IF(COUNT($A748)=0,"",IF(COUNT(W748)=0,"--",IF(COUNTIF(B748:AK748,"3E")&gt;0,"3E",SUM(IF(D748&gt;=2,$D$3),IF(G748&gt;=2,$G$3),IF(J748&gt;=2,$J$3),IF(M748&gt;=2,$M$3),IF(P748&gt;=2,$P$3),IF(S748&gt;=2,$S$3),IF(V748&gt;=2,$V$3),IF(Y748&gt;=2,$Y$3),IF(AB748&gt;=2,$AB$3),IF(AE748&gt;=2,$AE$3),IF(AH748&gt;=2,$AH$3),IF(AK748&gt;=2,$AK$3))))),"")</f>
        <v/>
      </c>
      <c r="AO748" s="2" t="str">
        <f>IF(AM748="3E","3E",IF(COUNT($A748)=0,"",IF(COUNT(AK748)=0,"I",LOOKUP(AM748,{0,2,2.25,2.5,2.75,3,3.25,3.5,3.75,4},{"F","D","C","C+","B-","B","B+","A-","A","A+"}))))</f>
        <v/>
      </c>
      <c r="AP748" s="2" t="str">
        <f>IF(AM748="3E","3E",IF(OR(COUNT($A748)=0,COUNT(W748)=0),"",IF(AND(Y748&gt;=2,AM748&gt;=2,AN748&gt;=28),"PASS","FAIL")))</f>
        <v/>
      </c>
      <c r="AQ748" s="2" t="str">
        <f>IF(COUNT($A748)=0,"",IF(AP748="3E","3E",IF(AP748="PASS",CONCATENATE(IF(N(D748)&lt;2,"411F,",""),IF(N(G748)&lt;2,"412F,",""),IF(N(J748)&lt;2,"413F,",""),IF(N(M748)&lt;2,"421F,",""),IF(N(P748)&lt;2,"422F,",""),IF(N(S748)&lt;2,"423F,",""),IF(N(AB748)&lt;2,"431F,",""),IF(N(AE748)&lt;2,"432F,",""),IF(N(AH748)&lt;2,"433F,","")),"")))</f>
        <v/>
      </c>
      <c r="AR748" s="6" t="str">
        <f t="shared" si="12"/>
        <v/>
      </c>
    </row>
    <row r="749" spans="1:44" ht="18.95" customHeight="1" x14ac:dyDescent="0.25">
      <c r="A749" s="93" t="str">
        <f>IF(DR!$B751="","",DR!$B751)</f>
        <v/>
      </c>
      <c r="B749" s="5" t="str">
        <f>IF(COUNT($A749)=0,"",IF($A749&lt;&gt;DR!$B751,"ERR",DR!J751))</f>
        <v/>
      </c>
      <c r="C749" s="2" t="str">
        <f>IF(COUNT($A749)=0,"",IF(B749="3E","3E",IF(B749="","I",LOOKUP(B749/D$2,{0,0.4,0.45,0.5,0.55,0.6,0.65,0.7,0.75,0.8,1},{"F","D","C","C+","B-","B","B+","A-","A","A+"}))))</f>
        <v/>
      </c>
      <c r="D749" s="99" t="str">
        <f>IF(COUNT($A749)=0,"",IF(B749="","--",IF(B749="3E","3E",LOOKUP(B749/D$2,{0,0.4,0.45,0.5,0.55,0.6,0.65,0.7,0.75,0.8,1},{0,2,2.25,2.5,2.75,3,3.25,3.5,3.75,4}))))</f>
        <v/>
      </c>
      <c r="E749" s="5" t="str">
        <f>IF(COUNT($A749)=0,"",IF($A749&lt;&gt;DR!$B751,"ERR",DR!R751))</f>
        <v/>
      </c>
      <c r="F749" s="2" t="str">
        <f>IF(COUNT($A749)=0,"",IF(E749="3E","3E",IF(E749="","I",LOOKUP(E749/G$2,{0,0.4,0.45,0.5,0.55,0.6,0.65,0.7,0.75,0.8,1},{"F","D","C","C+","B-","B","B+","A-","A","A+"}))))</f>
        <v/>
      </c>
      <c r="G749" s="99" t="str">
        <f>IF(COUNT($A749)=0,"",IF(E749="","--",IF(E749="3E","3E",LOOKUP(E749/G$2,{0,0.4,0.45,0.5,0.55,0.6,0.65,0.7,0.75,0.8,1},{0,2,2.25,2.5,2.75,3,3.25,3.5,3.75,4}))))</f>
        <v/>
      </c>
      <c r="H749" s="5" t="str">
        <f>IF(COUNT($A749)=0,"",IF($A749&lt;&gt;DR!$B751,"ERR",DR!Z751))</f>
        <v/>
      </c>
      <c r="I749" s="2" t="str">
        <f>IF(COUNT($A749)=0,"",IF(H749="3E","3E",IF(H749="","I",LOOKUP(H749/J$2,{0,0.4,0.45,0.5,0.55,0.6,0.65,0.7,0.75,0.8,1},{"F","D","C","C+","B-","B","B+","A-","A","A+"}))))</f>
        <v/>
      </c>
      <c r="J749" s="99" t="str">
        <f>IF(COUNT($A749)=0,"",IF(H749="","--",IF(H749="3E","3E",LOOKUP(H749/J$2,{0,0.4,0.45,0.5,0.55,0.6,0.65,0.7,0.75,0.8,1},{0,2,2.25,2.5,2.75,3,3.25,3.5,3.75,4}))))</f>
        <v/>
      </c>
      <c r="K749" s="5" t="str">
        <f>IF(COUNT($A749)=0,"",IF($A749&lt;&gt;DR!$B751,"ERR",DR!AH751))</f>
        <v/>
      </c>
      <c r="L749" s="2" t="str">
        <f>IF(COUNT($A749)=0,"",IF(K749="3E","3E",IF(K749="","I",LOOKUP(K749/M$2,{0,0.4,0.45,0.5,0.55,0.6,0.65,0.7,0.75,0.8,1},{"F","D","C","C+","B-","B","B+","A-","A","A+"}))))</f>
        <v/>
      </c>
      <c r="M749" s="99" t="str">
        <f>IF(COUNT($A749)=0,"",IF(K749="","--",IF(K749="3E","3E",LOOKUP(K749/M$2,{0,0.4,0.45,0.5,0.55,0.6,0.65,0.7,0.75,0.8,1},{0,2,2.25,2.5,2.75,3,3.25,3.5,3.75,4}))))</f>
        <v/>
      </c>
      <c r="N749" s="5" t="str">
        <f>IF(COUNT($A749)=0,"",IF($A749&lt;&gt;DR!$B751,"ERR",DR!AP751))</f>
        <v/>
      </c>
      <c r="O749" s="2" t="str">
        <f>IF(COUNT($A749)=0,"",IF(N749="3E","3E",IF(N749="","I",LOOKUP(N749/P$2,{0,0.4,0.45,0.5,0.55,0.6,0.65,0.7,0.75,0.8,1},{"F","D","C","C+","B-","B","B+","A-","A","A+"}))))</f>
        <v/>
      </c>
      <c r="P749" s="99" t="str">
        <f>IF(COUNT($A749)=0,"",IF(N749="","--",IF(N749="3E","3E",LOOKUP(N749/P$2,{0,0.4,0.45,0.5,0.55,0.6,0.65,0.7,0.75,0.8,1},{0,2,2.25,2.5,2.75,3,3.25,3.5,3.75,4}))))</f>
        <v/>
      </c>
      <c r="Q749" s="5" t="str">
        <f>IF(COUNT($A749)=0,"",IF($A749&lt;&gt;DR!$B751,"ERR",DR!AX751))</f>
        <v/>
      </c>
      <c r="R749" s="2" t="str">
        <f>IF(COUNT($A749)=0,"",IF(Q749="3E","3E",IF(Q749="","I",LOOKUP(Q749/S$2,{0,0.4,0.45,0.5,0.55,0.6,0.65,0.7,0.75,0.8,1},{"F","D","C","C+","B-","B","B+","A-","A","A+"}))))</f>
        <v/>
      </c>
      <c r="S749" s="99" t="str">
        <f>IF(COUNT($A749)=0,"",IF(Q749="","--",IF(Q749="3E","3E",LOOKUP(Q749/S$2,{0,0.4,0.45,0.5,0.55,0.6,0.65,0.7,0.75,0.8,1},{0,2,2.25,2.5,2.75,3,3.25,3.5,3.75,4}))))</f>
        <v/>
      </c>
      <c r="T749" s="5" t="str">
        <f>IF(OR(COUNT($A749)=0,DR!BZ751=""),"",IF($A749&lt;&gt;DR!$B751,"ERR",DR!BZ751))</f>
        <v/>
      </c>
      <c r="U749" s="2" t="str">
        <f>IF(COUNT($A749)=0,"",IF(T749="3E","3E",IF(T749="","I",LOOKUP(T749/V$2,{0,0.4,0.45,0.5,0.55,0.6,0.65,0.7,0.75,0.8,1},{"F","D","C","C+","B-","B","B+","A-","A","A+"}))))</f>
        <v/>
      </c>
      <c r="V749" s="99" t="str">
        <f>IF(COUNT($A749)=0,"",IF(T749="","--",IF(T749="3E","3E",LOOKUP(T749/V$2,{0,0.4,0.45,0.5,0.55,0.6,0.65,0.7,0.75,0.8,1},{0,2,2.25,2.5,2.75,3,3.25,3.5,3.75,4}))))</f>
        <v/>
      </c>
      <c r="W749" s="5" t="str">
        <f>IF(COUNT($A749)=0,"",IF($A749&lt;&gt;DR!$B751,"ERR",IF(DR!$A751="IM",DR!CL751,DR!CK751)))</f>
        <v/>
      </c>
      <c r="X749" s="2" t="str">
        <f>IF(COUNT($A749)=0,"",IF(W749="3E","3E",IF(W749="","I",LOOKUP(W749/Y$2,{0,0.4,0.45,0.5,0.55,0.6,0.65,0.7,0.75,0.8,1},{"F","D","C","C+","B-","B","B+","A-","A","A+"}))))</f>
        <v/>
      </c>
      <c r="Y749" s="99" t="str">
        <f>IF(COUNT($A749)=0,"",IF(W749="","--",IF(W749="3E","3E",LOOKUP(W749/Y$2,{0,0.4,0.45,0.5,0.55,0.6,0.65,0.7,0.75,0.8,1},{0,2,2.25,2.5,2.75,3,3.25,3.5,3.75,4}))))</f>
        <v/>
      </c>
      <c r="Z749" s="5" t="str">
        <f>IF(COUNT($A749)=0,"",IF($A749&lt;&gt;DR!$B751,"ERR",DR!BF751))</f>
        <v/>
      </c>
      <c r="AA749" s="2" t="str">
        <f>IF(COUNT($A749)=0,"",IF(Z749="3E","3E",IF(Z749="","I",LOOKUP(Z749/AB$2,{0,0.4,0.45,0.5,0.55,0.6,0.65,0.7,0.75,0.8,1},{"F","D","C","C+","B-","B","B+","A-","A","A+"}))))</f>
        <v/>
      </c>
      <c r="AB749" s="99" t="str">
        <f>IF(COUNT($A749)=0,"",IF(Z749="","--",IF(Z749="3E","3E",LOOKUP(Z749/AB$2,{0,0.4,0.45,0.5,0.55,0.6,0.65,0.7,0.75,0.8,1},{0,2,2.25,2.5,2.75,3,3.25,3.5,3.75,4}))))</f>
        <v/>
      </c>
      <c r="AC749" s="5" t="str">
        <f>IF(COUNT($A749)=0,"",IF($A749&lt;&gt;DR!$B751,"ERR",DR!BG751))</f>
        <v/>
      </c>
      <c r="AD749" s="2" t="str">
        <f>IF(COUNT($A749)=0,"",IF(AC749="3E","3E",IF(AC749="","I",LOOKUP(AC749/AE$2,{0,0.4,0.45,0.5,0.55,0.6,0.65,0.7,0.75,0.8,1},{"F","D","C","C+","B-","B","B+","A-","A","A+"}))))</f>
        <v/>
      </c>
      <c r="AE749" s="99" t="str">
        <f>IF(COUNT($A749)=0,"",IF(AC749="","--",IF(AC749="3E","3E",LOOKUP(AC749/AE$2,{0,0.4,0.45,0.5,0.55,0.6,0.65,0.7,0.75,0.8,1},{0,2,2.25,2.5,2.75,3,3.25,3.5,3.75,4}))))</f>
        <v/>
      </c>
      <c r="AF749" s="5" t="str">
        <f>IF(COUNT($A749)=0,"",IF($A749&lt;&gt;DR!$B751,"ERR",DR!BQ751))</f>
        <v/>
      </c>
      <c r="AG749" s="2" t="str">
        <f>IF(COUNT($A749)=0,"",IF(AF749="3E","3E",IF(AF749="","I",LOOKUP(AF749/AH$2,{0,0.4,0.45,0.5,0.55,0.6,0.65,0.7,0.75,0.8,1},{"F","D","C","C+","B-","B","B+","A-","A","A+"}))))</f>
        <v/>
      </c>
      <c r="AH749" s="99" t="str">
        <f>IF(COUNT($A749)=0,"",IF(AF749="","--",IF(AF749="3E","3E",LOOKUP(AF749/AH$2,{0,0.4,0.45,0.5,0.55,0.6,0.65,0.7,0.75,0.8,1},{0,2,2.25,2.5,2.75,3,3.25,3.5,3.75,4}))))</f>
        <v/>
      </c>
      <c r="AI749" s="5" t="str">
        <f>IF(COUNT($A749)=0,"",IF($A749&lt;&gt;DR!$B751,"ERR",DR!BY751))</f>
        <v/>
      </c>
      <c r="AJ749" s="2" t="str">
        <f>IF(COUNT($A749)=0,"",IF(AI749="3E","3E",IF(AI749="","I",LOOKUP(AI749/AK$2,{0,0.4,0.45,0.5,0.55,0.6,0.65,0.7,0.75,0.8,1},{"F","D","C","C+","B-","B","B+","A-","A","A+"}))))</f>
        <v/>
      </c>
      <c r="AK749" s="103" t="str">
        <f>IF(COUNT($A749)=0,"",IF(AI749="","--",IF(AI749="3E","3E",LOOKUP(AI749/AK$2,{0,0.4,0.45,0.5,0.55,0.6,0.65,0.7,0.75,0.8,1},{0,2,2.25,2.5,2.75,3,3.25,3.5,3.75,4}))))</f>
        <v/>
      </c>
      <c r="AL749" s="94" t="str">
        <f>IFERROR(IF(COUNT($A749)=0,"",IF(COUNT(W749)=0,"--",IF(COUNTIF(B749:AK749,"3E")&gt;0,"3E",SUM(IF(D749&gt;=2,D749*$D$3),IF(G749&gt;=2,G749*$G$3),IF(J749&gt;=2,J749*$J$3),IF(M749&gt;=2,M749*$M$3),IF(P749&gt;=2,P749*$P$3),IF(S749&gt;=2,S749*$S$3),IF(V749&gt;=2,V749*$V$3),IF(Y749&gt;=2,Y749*$Y$3),IF(AB749&gt;=2,AB749*$AB$3),IF(AE749&gt;=2,AE749*$AE$3),IF(AH749&gt;=2,AH749*$AH$3),IF(AK749&gt;=2,AK749*$AK$3))))),"")</f>
        <v/>
      </c>
      <c r="AM749" s="4" t="str">
        <f>IF(COUNT($A749)=0,"",IF(COUNT(W749)=0,"--",IF(COUNTIF(B749:Y749,"3E")&gt;0,"3E",TRUNC(SUM(IF(N(D749)&gt;=2,D$3*D749,0),IF(N(G749)&gt;=2,G$3*G749,0),IF(N(J749)&gt;=2,J$3*J749,0),IF(N(M749)&gt;=2,M$3*M749,0),IF(N(P749)&gt;=2,P$3*P749,0),IF(N(S749)&gt;=2,S$3*S749,0),IF(N(AB749)&gt;=2,AB$3*AB749,0),IF(N(AE749)&gt;=2,AE$3*AE749,0),IF(N(AH749)&gt;=2,AH$3*AH749,0),IF(N(V749)&gt;=2,V$3*V749,0),IF(N(Y749)&gt;=2,Y$3*Y749,0))/TCP,3))))</f>
        <v/>
      </c>
      <c r="AN749" s="2" t="str">
        <f>IFERROR(IF(COUNT($A749)=0,"",IF(COUNT(W749)=0,"--",IF(COUNTIF(B749:AK749,"3E")&gt;0,"3E",SUM(IF(D749&gt;=2,$D$3),IF(G749&gt;=2,$G$3),IF(J749&gt;=2,$J$3),IF(M749&gt;=2,$M$3),IF(P749&gt;=2,$P$3),IF(S749&gt;=2,$S$3),IF(V749&gt;=2,$V$3),IF(Y749&gt;=2,$Y$3),IF(AB749&gt;=2,$AB$3),IF(AE749&gt;=2,$AE$3),IF(AH749&gt;=2,$AH$3),IF(AK749&gt;=2,$AK$3))))),"")</f>
        <v/>
      </c>
      <c r="AO749" s="2" t="str">
        <f>IF(AM749="3E","3E",IF(COUNT($A749)=0,"",IF(COUNT(AK749)=0,"I",LOOKUP(AM749,{0,2,2.25,2.5,2.75,3,3.25,3.5,3.75,4},{"F","D","C","C+","B-","B","B+","A-","A","A+"}))))</f>
        <v/>
      </c>
      <c r="AP749" s="2" t="str">
        <f>IF(AM749="3E","3E",IF(OR(COUNT($A749)=0,COUNT(W749)=0),"",IF(AND(Y749&gt;=2,AM749&gt;=2,AN749&gt;=28),"PASS","FAIL")))</f>
        <v/>
      </c>
      <c r="AQ749" s="2" t="str">
        <f>IF(COUNT($A749)=0,"",IF(AP749="3E","3E",IF(AP749="PASS",CONCATENATE(IF(N(D749)&lt;2,"411F,",""),IF(N(G749)&lt;2,"412F,",""),IF(N(J749)&lt;2,"413F,",""),IF(N(M749)&lt;2,"421F,",""),IF(N(P749)&lt;2,"422F,",""),IF(N(S749)&lt;2,"423F,",""),IF(N(AB749)&lt;2,"431F,",""),IF(N(AE749)&lt;2,"432F,",""),IF(N(AH749)&lt;2,"433F,","")),"")))</f>
        <v/>
      </c>
      <c r="AR749" s="6" t="str">
        <f t="shared" si="12"/>
        <v/>
      </c>
    </row>
    <row r="750" spans="1:44" ht="18.95" customHeight="1" x14ac:dyDescent="0.25">
      <c r="A750" s="93" t="str">
        <f>IF(DR!$B752="","",DR!$B752)</f>
        <v/>
      </c>
      <c r="B750" s="5" t="str">
        <f>IF(COUNT($A750)=0,"",IF($A750&lt;&gt;DR!$B752,"ERR",DR!J752))</f>
        <v/>
      </c>
      <c r="C750" s="2" t="str">
        <f>IF(COUNT($A750)=0,"",IF(B750="3E","3E",IF(B750="","I",LOOKUP(B750/D$2,{0,0.4,0.45,0.5,0.55,0.6,0.65,0.7,0.75,0.8,1},{"F","D","C","C+","B-","B","B+","A-","A","A+"}))))</f>
        <v/>
      </c>
      <c r="D750" s="99" t="str">
        <f>IF(COUNT($A750)=0,"",IF(B750="","--",IF(B750="3E","3E",LOOKUP(B750/D$2,{0,0.4,0.45,0.5,0.55,0.6,0.65,0.7,0.75,0.8,1},{0,2,2.25,2.5,2.75,3,3.25,3.5,3.75,4}))))</f>
        <v/>
      </c>
      <c r="E750" s="5" t="str">
        <f>IF(COUNT($A750)=0,"",IF($A750&lt;&gt;DR!$B752,"ERR",DR!R752))</f>
        <v/>
      </c>
      <c r="F750" s="2" t="str">
        <f>IF(COUNT($A750)=0,"",IF(E750="3E","3E",IF(E750="","I",LOOKUP(E750/G$2,{0,0.4,0.45,0.5,0.55,0.6,0.65,0.7,0.75,0.8,1},{"F","D","C","C+","B-","B","B+","A-","A","A+"}))))</f>
        <v/>
      </c>
      <c r="G750" s="99" t="str">
        <f>IF(COUNT($A750)=0,"",IF(E750="","--",IF(E750="3E","3E",LOOKUP(E750/G$2,{0,0.4,0.45,0.5,0.55,0.6,0.65,0.7,0.75,0.8,1},{0,2,2.25,2.5,2.75,3,3.25,3.5,3.75,4}))))</f>
        <v/>
      </c>
      <c r="H750" s="5" t="str">
        <f>IF(COUNT($A750)=0,"",IF($A750&lt;&gt;DR!$B752,"ERR",DR!Z752))</f>
        <v/>
      </c>
      <c r="I750" s="2" t="str">
        <f>IF(COUNT($A750)=0,"",IF(H750="3E","3E",IF(H750="","I",LOOKUP(H750/J$2,{0,0.4,0.45,0.5,0.55,0.6,0.65,0.7,0.75,0.8,1},{"F","D","C","C+","B-","B","B+","A-","A","A+"}))))</f>
        <v/>
      </c>
      <c r="J750" s="99" t="str">
        <f>IF(COUNT($A750)=0,"",IF(H750="","--",IF(H750="3E","3E",LOOKUP(H750/J$2,{0,0.4,0.45,0.5,0.55,0.6,0.65,0.7,0.75,0.8,1},{0,2,2.25,2.5,2.75,3,3.25,3.5,3.75,4}))))</f>
        <v/>
      </c>
      <c r="K750" s="5" t="str">
        <f>IF(COUNT($A750)=0,"",IF($A750&lt;&gt;DR!$B752,"ERR",DR!AH752))</f>
        <v/>
      </c>
      <c r="L750" s="2" t="str">
        <f>IF(COUNT($A750)=0,"",IF(K750="3E","3E",IF(K750="","I",LOOKUP(K750/M$2,{0,0.4,0.45,0.5,0.55,0.6,0.65,0.7,0.75,0.8,1},{"F","D","C","C+","B-","B","B+","A-","A","A+"}))))</f>
        <v/>
      </c>
      <c r="M750" s="99" t="str">
        <f>IF(COUNT($A750)=0,"",IF(K750="","--",IF(K750="3E","3E",LOOKUP(K750/M$2,{0,0.4,0.45,0.5,0.55,0.6,0.65,0.7,0.75,0.8,1},{0,2,2.25,2.5,2.75,3,3.25,3.5,3.75,4}))))</f>
        <v/>
      </c>
      <c r="N750" s="5" t="str">
        <f>IF(COUNT($A750)=0,"",IF($A750&lt;&gt;DR!$B752,"ERR",DR!AP752))</f>
        <v/>
      </c>
      <c r="O750" s="2" t="str">
        <f>IF(COUNT($A750)=0,"",IF(N750="3E","3E",IF(N750="","I",LOOKUP(N750/P$2,{0,0.4,0.45,0.5,0.55,0.6,0.65,0.7,0.75,0.8,1},{"F","D","C","C+","B-","B","B+","A-","A","A+"}))))</f>
        <v/>
      </c>
      <c r="P750" s="99" t="str">
        <f>IF(COUNT($A750)=0,"",IF(N750="","--",IF(N750="3E","3E",LOOKUP(N750/P$2,{0,0.4,0.45,0.5,0.55,0.6,0.65,0.7,0.75,0.8,1},{0,2,2.25,2.5,2.75,3,3.25,3.5,3.75,4}))))</f>
        <v/>
      </c>
      <c r="Q750" s="5" t="str">
        <f>IF(COUNT($A750)=0,"",IF($A750&lt;&gt;DR!$B752,"ERR",DR!AX752))</f>
        <v/>
      </c>
      <c r="R750" s="2" t="str">
        <f>IF(COUNT($A750)=0,"",IF(Q750="3E","3E",IF(Q750="","I",LOOKUP(Q750/S$2,{0,0.4,0.45,0.5,0.55,0.6,0.65,0.7,0.75,0.8,1},{"F","D","C","C+","B-","B","B+","A-","A","A+"}))))</f>
        <v/>
      </c>
      <c r="S750" s="99" t="str">
        <f>IF(COUNT($A750)=0,"",IF(Q750="","--",IF(Q750="3E","3E",LOOKUP(Q750/S$2,{0,0.4,0.45,0.5,0.55,0.6,0.65,0.7,0.75,0.8,1},{0,2,2.25,2.5,2.75,3,3.25,3.5,3.75,4}))))</f>
        <v/>
      </c>
      <c r="T750" s="5" t="str">
        <f>IF(OR(COUNT($A750)=0,DR!BZ752=""),"",IF($A750&lt;&gt;DR!$B752,"ERR",DR!BZ752))</f>
        <v/>
      </c>
      <c r="U750" s="2" t="str">
        <f>IF(COUNT($A750)=0,"",IF(T750="3E","3E",IF(T750="","I",LOOKUP(T750/V$2,{0,0.4,0.45,0.5,0.55,0.6,0.65,0.7,0.75,0.8,1},{"F","D","C","C+","B-","B","B+","A-","A","A+"}))))</f>
        <v/>
      </c>
      <c r="V750" s="99" t="str">
        <f>IF(COUNT($A750)=0,"",IF(T750="","--",IF(T750="3E","3E",LOOKUP(T750/V$2,{0,0.4,0.45,0.5,0.55,0.6,0.65,0.7,0.75,0.8,1},{0,2,2.25,2.5,2.75,3,3.25,3.5,3.75,4}))))</f>
        <v/>
      </c>
      <c r="W750" s="5" t="str">
        <f>IF(COUNT($A750)=0,"",IF($A750&lt;&gt;DR!$B752,"ERR",IF(DR!$A752="IM",DR!CL752,DR!CK752)))</f>
        <v/>
      </c>
      <c r="X750" s="2" t="str">
        <f>IF(COUNT($A750)=0,"",IF(W750="3E","3E",IF(W750="","I",LOOKUP(W750/Y$2,{0,0.4,0.45,0.5,0.55,0.6,0.65,0.7,0.75,0.8,1},{"F","D","C","C+","B-","B","B+","A-","A","A+"}))))</f>
        <v/>
      </c>
      <c r="Y750" s="99" t="str">
        <f>IF(COUNT($A750)=0,"",IF(W750="","--",IF(W750="3E","3E",LOOKUP(W750/Y$2,{0,0.4,0.45,0.5,0.55,0.6,0.65,0.7,0.75,0.8,1},{0,2,2.25,2.5,2.75,3,3.25,3.5,3.75,4}))))</f>
        <v/>
      </c>
      <c r="Z750" s="5" t="str">
        <f>IF(COUNT($A750)=0,"",IF($A750&lt;&gt;DR!$B752,"ERR",DR!BF752))</f>
        <v/>
      </c>
      <c r="AA750" s="2" t="str">
        <f>IF(COUNT($A750)=0,"",IF(Z750="3E","3E",IF(Z750="","I",LOOKUP(Z750/AB$2,{0,0.4,0.45,0.5,0.55,0.6,0.65,0.7,0.75,0.8,1},{"F","D","C","C+","B-","B","B+","A-","A","A+"}))))</f>
        <v/>
      </c>
      <c r="AB750" s="99" t="str">
        <f>IF(COUNT($A750)=0,"",IF(Z750="","--",IF(Z750="3E","3E",LOOKUP(Z750/AB$2,{0,0.4,0.45,0.5,0.55,0.6,0.65,0.7,0.75,0.8,1},{0,2,2.25,2.5,2.75,3,3.25,3.5,3.75,4}))))</f>
        <v/>
      </c>
      <c r="AC750" s="5" t="str">
        <f>IF(COUNT($A750)=0,"",IF($A750&lt;&gt;DR!$B752,"ERR",DR!BG752))</f>
        <v/>
      </c>
      <c r="AD750" s="2" t="str">
        <f>IF(COUNT($A750)=0,"",IF(AC750="3E","3E",IF(AC750="","I",LOOKUP(AC750/AE$2,{0,0.4,0.45,0.5,0.55,0.6,0.65,0.7,0.75,0.8,1},{"F","D","C","C+","B-","B","B+","A-","A","A+"}))))</f>
        <v/>
      </c>
      <c r="AE750" s="99" t="str">
        <f>IF(COUNT($A750)=0,"",IF(AC750="","--",IF(AC750="3E","3E",LOOKUP(AC750/AE$2,{0,0.4,0.45,0.5,0.55,0.6,0.65,0.7,0.75,0.8,1},{0,2,2.25,2.5,2.75,3,3.25,3.5,3.75,4}))))</f>
        <v/>
      </c>
      <c r="AF750" s="5" t="str">
        <f>IF(COUNT($A750)=0,"",IF($A750&lt;&gt;DR!$B752,"ERR",DR!BQ752))</f>
        <v/>
      </c>
      <c r="AG750" s="2" t="str">
        <f>IF(COUNT($A750)=0,"",IF(AF750="3E","3E",IF(AF750="","I",LOOKUP(AF750/AH$2,{0,0.4,0.45,0.5,0.55,0.6,0.65,0.7,0.75,0.8,1},{"F","D","C","C+","B-","B","B+","A-","A","A+"}))))</f>
        <v/>
      </c>
      <c r="AH750" s="99" t="str">
        <f>IF(COUNT($A750)=0,"",IF(AF750="","--",IF(AF750="3E","3E",LOOKUP(AF750/AH$2,{0,0.4,0.45,0.5,0.55,0.6,0.65,0.7,0.75,0.8,1},{0,2,2.25,2.5,2.75,3,3.25,3.5,3.75,4}))))</f>
        <v/>
      </c>
      <c r="AI750" s="5" t="str">
        <f>IF(COUNT($A750)=0,"",IF($A750&lt;&gt;DR!$B752,"ERR",DR!BY752))</f>
        <v/>
      </c>
      <c r="AJ750" s="2" t="str">
        <f>IF(COUNT($A750)=0,"",IF(AI750="3E","3E",IF(AI750="","I",LOOKUP(AI750/AK$2,{0,0.4,0.45,0.5,0.55,0.6,0.65,0.7,0.75,0.8,1},{"F","D","C","C+","B-","B","B+","A-","A","A+"}))))</f>
        <v/>
      </c>
      <c r="AK750" s="103" t="str">
        <f>IF(COUNT($A750)=0,"",IF(AI750="","--",IF(AI750="3E","3E",LOOKUP(AI750/AK$2,{0,0.4,0.45,0.5,0.55,0.6,0.65,0.7,0.75,0.8,1},{0,2,2.25,2.5,2.75,3,3.25,3.5,3.75,4}))))</f>
        <v/>
      </c>
      <c r="AL750" s="94" t="str">
        <f>IFERROR(IF(COUNT($A750)=0,"",IF(COUNT(W750)=0,"--",IF(COUNTIF(B750:AK750,"3E")&gt;0,"3E",SUM(IF(D750&gt;=2,D750*$D$3),IF(G750&gt;=2,G750*$G$3),IF(J750&gt;=2,J750*$J$3),IF(M750&gt;=2,M750*$M$3),IF(P750&gt;=2,P750*$P$3),IF(S750&gt;=2,S750*$S$3),IF(V750&gt;=2,V750*$V$3),IF(Y750&gt;=2,Y750*$Y$3),IF(AB750&gt;=2,AB750*$AB$3),IF(AE750&gt;=2,AE750*$AE$3),IF(AH750&gt;=2,AH750*$AH$3),IF(AK750&gt;=2,AK750*$AK$3))))),"")</f>
        <v/>
      </c>
      <c r="AM750" s="4" t="str">
        <f>IF(COUNT($A750)=0,"",IF(COUNT(W750)=0,"--",IF(COUNTIF(B750:Y750,"3E")&gt;0,"3E",TRUNC(SUM(IF(N(D750)&gt;=2,D$3*D750,0),IF(N(G750)&gt;=2,G$3*G750,0),IF(N(J750)&gt;=2,J$3*J750,0),IF(N(M750)&gt;=2,M$3*M750,0),IF(N(P750)&gt;=2,P$3*P750,0),IF(N(S750)&gt;=2,S$3*S750,0),IF(N(AB750)&gt;=2,AB$3*AB750,0),IF(N(AE750)&gt;=2,AE$3*AE750,0),IF(N(AH750)&gt;=2,AH$3*AH750,0),IF(N(V750)&gt;=2,V$3*V750,0),IF(N(Y750)&gt;=2,Y$3*Y750,0))/TCP,3))))</f>
        <v/>
      </c>
      <c r="AN750" s="2" t="str">
        <f>IFERROR(IF(COUNT($A750)=0,"",IF(COUNT(W750)=0,"--",IF(COUNTIF(B750:AK750,"3E")&gt;0,"3E",SUM(IF(D750&gt;=2,$D$3),IF(G750&gt;=2,$G$3),IF(J750&gt;=2,$J$3),IF(M750&gt;=2,$M$3),IF(P750&gt;=2,$P$3),IF(S750&gt;=2,$S$3),IF(V750&gt;=2,$V$3),IF(Y750&gt;=2,$Y$3),IF(AB750&gt;=2,$AB$3),IF(AE750&gt;=2,$AE$3),IF(AH750&gt;=2,$AH$3),IF(AK750&gt;=2,$AK$3))))),"")</f>
        <v/>
      </c>
      <c r="AO750" s="2" t="str">
        <f>IF(AM750="3E","3E",IF(COUNT($A750)=0,"",IF(COUNT(AK750)=0,"I",LOOKUP(AM750,{0,2,2.25,2.5,2.75,3,3.25,3.5,3.75,4},{"F","D","C","C+","B-","B","B+","A-","A","A+"}))))</f>
        <v/>
      </c>
      <c r="AP750" s="2" t="str">
        <f>IF(AM750="3E","3E",IF(OR(COUNT($A750)=0,COUNT(W750)=0),"",IF(AND(Y750&gt;=2,AM750&gt;=2,AN750&gt;=28),"PASS","FAIL")))</f>
        <v/>
      </c>
      <c r="AQ750" s="2" t="str">
        <f>IF(COUNT($A750)=0,"",IF(AP750="3E","3E",IF(AP750="PASS",CONCATENATE(IF(N(D750)&lt;2,"411F,",""),IF(N(G750)&lt;2,"412F,",""),IF(N(J750)&lt;2,"413F,",""),IF(N(M750)&lt;2,"421F,",""),IF(N(P750)&lt;2,"422F,",""),IF(N(S750)&lt;2,"423F,",""),IF(N(AB750)&lt;2,"431F,",""),IF(N(AE750)&lt;2,"432F,",""),IF(N(AH750)&lt;2,"433F,","")),"")))</f>
        <v/>
      </c>
      <c r="AR750" s="6" t="str">
        <f t="shared" si="12"/>
        <v/>
      </c>
    </row>
    <row r="751" spans="1:44" ht="18.95" customHeight="1" x14ac:dyDescent="0.25">
      <c r="A751" s="93" t="str">
        <f>IF(DR!$B753="","",DR!$B753)</f>
        <v/>
      </c>
      <c r="B751" s="5" t="str">
        <f>IF(COUNT($A751)=0,"",IF($A751&lt;&gt;DR!$B753,"ERR",DR!J753))</f>
        <v/>
      </c>
      <c r="C751" s="2" t="str">
        <f>IF(COUNT($A751)=0,"",IF(B751="3E","3E",IF(B751="","I",LOOKUP(B751/D$2,{0,0.4,0.45,0.5,0.55,0.6,0.65,0.7,0.75,0.8,1},{"F","D","C","C+","B-","B","B+","A-","A","A+"}))))</f>
        <v/>
      </c>
      <c r="D751" s="99" t="str">
        <f>IF(COUNT($A751)=0,"",IF(B751="","--",IF(B751="3E","3E",LOOKUP(B751/D$2,{0,0.4,0.45,0.5,0.55,0.6,0.65,0.7,0.75,0.8,1},{0,2,2.25,2.5,2.75,3,3.25,3.5,3.75,4}))))</f>
        <v/>
      </c>
      <c r="E751" s="5" t="str">
        <f>IF(COUNT($A751)=0,"",IF($A751&lt;&gt;DR!$B753,"ERR",DR!R753))</f>
        <v/>
      </c>
      <c r="F751" s="2" t="str">
        <f>IF(COUNT($A751)=0,"",IF(E751="3E","3E",IF(E751="","I",LOOKUP(E751/G$2,{0,0.4,0.45,0.5,0.55,0.6,0.65,0.7,0.75,0.8,1},{"F","D","C","C+","B-","B","B+","A-","A","A+"}))))</f>
        <v/>
      </c>
      <c r="G751" s="99" t="str">
        <f>IF(COUNT($A751)=0,"",IF(E751="","--",IF(E751="3E","3E",LOOKUP(E751/G$2,{0,0.4,0.45,0.5,0.55,0.6,0.65,0.7,0.75,0.8,1},{0,2,2.25,2.5,2.75,3,3.25,3.5,3.75,4}))))</f>
        <v/>
      </c>
      <c r="H751" s="5" t="str">
        <f>IF(COUNT($A751)=0,"",IF($A751&lt;&gt;DR!$B753,"ERR",DR!Z753))</f>
        <v/>
      </c>
      <c r="I751" s="2" t="str">
        <f>IF(COUNT($A751)=0,"",IF(H751="3E","3E",IF(H751="","I",LOOKUP(H751/J$2,{0,0.4,0.45,0.5,0.55,0.6,0.65,0.7,0.75,0.8,1},{"F","D","C","C+","B-","B","B+","A-","A","A+"}))))</f>
        <v/>
      </c>
      <c r="J751" s="99" t="str">
        <f>IF(COUNT($A751)=0,"",IF(H751="","--",IF(H751="3E","3E",LOOKUP(H751/J$2,{0,0.4,0.45,0.5,0.55,0.6,0.65,0.7,0.75,0.8,1},{0,2,2.25,2.5,2.75,3,3.25,3.5,3.75,4}))))</f>
        <v/>
      </c>
      <c r="K751" s="5" t="str">
        <f>IF(COUNT($A751)=0,"",IF($A751&lt;&gt;DR!$B753,"ERR",DR!AH753))</f>
        <v/>
      </c>
      <c r="L751" s="2" t="str">
        <f>IF(COUNT($A751)=0,"",IF(K751="3E","3E",IF(K751="","I",LOOKUP(K751/M$2,{0,0.4,0.45,0.5,0.55,0.6,0.65,0.7,0.75,0.8,1},{"F","D","C","C+","B-","B","B+","A-","A","A+"}))))</f>
        <v/>
      </c>
      <c r="M751" s="99" t="str">
        <f>IF(COUNT($A751)=0,"",IF(K751="","--",IF(K751="3E","3E",LOOKUP(K751/M$2,{0,0.4,0.45,0.5,0.55,0.6,0.65,0.7,0.75,0.8,1},{0,2,2.25,2.5,2.75,3,3.25,3.5,3.75,4}))))</f>
        <v/>
      </c>
      <c r="N751" s="5" t="str">
        <f>IF(COUNT($A751)=0,"",IF($A751&lt;&gt;DR!$B753,"ERR",DR!AP753))</f>
        <v/>
      </c>
      <c r="O751" s="2" t="str">
        <f>IF(COUNT($A751)=0,"",IF(N751="3E","3E",IF(N751="","I",LOOKUP(N751/P$2,{0,0.4,0.45,0.5,0.55,0.6,0.65,0.7,0.75,0.8,1},{"F","D","C","C+","B-","B","B+","A-","A","A+"}))))</f>
        <v/>
      </c>
      <c r="P751" s="99" t="str">
        <f>IF(COUNT($A751)=0,"",IF(N751="","--",IF(N751="3E","3E",LOOKUP(N751/P$2,{0,0.4,0.45,0.5,0.55,0.6,0.65,0.7,0.75,0.8,1},{0,2,2.25,2.5,2.75,3,3.25,3.5,3.75,4}))))</f>
        <v/>
      </c>
      <c r="Q751" s="5" t="str">
        <f>IF(COUNT($A751)=0,"",IF($A751&lt;&gt;DR!$B753,"ERR",DR!AX753))</f>
        <v/>
      </c>
      <c r="R751" s="2" t="str">
        <f>IF(COUNT($A751)=0,"",IF(Q751="3E","3E",IF(Q751="","I",LOOKUP(Q751/S$2,{0,0.4,0.45,0.5,0.55,0.6,0.65,0.7,0.75,0.8,1},{"F","D","C","C+","B-","B","B+","A-","A","A+"}))))</f>
        <v/>
      </c>
      <c r="S751" s="99" t="str">
        <f>IF(COUNT($A751)=0,"",IF(Q751="","--",IF(Q751="3E","3E",LOOKUP(Q751/S$2,{0,0.4,0.45,0.5,0.55,0.6,0.65,0.7,0.75,0.8,1},{0,2,2.25,2.5,2.75,3,3.25,3.5,3.75,4}))))</f>
        <v/>
      </c>
      <c r="T751" s="5" t="str">
        <f>IF(OR(COUNT($A751)=0,DR!BZ753=""),"",IF($A751&lt;&gt;DR!$B753,"ERR",DR!BZ753))</f>
        <v/>
      </c>
      <c r="U751" s="2" t="str">
        <f>IF(COUNT($A751)=0,"",IF(T751="3E","3E",IF(T751="","I",LOOKUP(T751/V$2,{0,0.4,0.45,0.5,0.55,0.6,0.65,0.7,0.75,0.8,1},{"F","D","C","C+","B-","B","B+","A-","A","A+"}))))</f>
        <v/>
      </c>
      <c r="V751" s="99" t="str">
        <f>IF(COUNT($A751)=0,"",IF(T751="","--",IF(T751="3E","3E",LOOKUP(T751/V$2,{0,0.4,0.45,0.5,0.55,0.6,0.65,0.7,0.75,0.8,1},{0,2,2.25,2.5,2.75,3,3.25,3.5,3.75,4}))))</f>
        <v/>
      </c>
      <c r="W751" s="5" t="str">
        <f>IF(COUNT($A751)=0,"",IF($A751&lt;&gt;DR!$B753,"ERR",IF(DR!$A753="IM",DR!CL753,DR!CK753)))</f>
        <v/>
      </c>
      <c r="X751" s="2" t="str">
        <f>IF(COUNT($A751)=0,"",IF(W751="3E","3E",IF(W751="","I",LOOKUP(W751/Y$2,{0,0.4,0.45,0.5,0.55,0.6,0.65,0.7,0.75,0.8,1},{"F","D","C","C+","B-","B","B+","A-","A","A+"}))))</f>
        <v/>
      </c>
      <c r="Y751" s="99" t="str">
        <f>IF(COUNT($A751)=0,"",IF(W751="","--",IF(W751="3E","3E",LOOKUP(W751/Y$2,{0,0.4,0.45,0.5,0.55,0.6,0.65,0.7,0.75,0.8,1},{0,2,2.25,2.5,2.75,3,3.25,3.5,3.75,4}))))</f>
        <v/>
      </c>
      <c r="Z751" s="5" t="str">
        <f>IF(COUNT($A751)=0,"",IF($A751&lt;&gt;DR!$B753,"ERR",DR!BF753))</f>
        <v/>
      </c>
      <c r="AA751" s="2" t="str">
        <f>IF(COUNT($A751)=0,"",IF(Z751="3E","3E",IF(Z751="","I",LOOKUP(Z751/AB$2,{0,0.4,0.45,0.5,0.55,0.6,0.65,0.7,0.75,0.8,1},{"F","D","C","C+","B-","B","B+","A-","A","A+"}))))</f>
        <v/>
      </c>
      <c r="AB751" s="99" t="str">
        <f>IF(COUNT($A751)=0,"",IF(Z751="","--",IF(Z751="3E","3E",LOOKUP(Z751/AB$2,{0,0.4,0.45,0.5,0.55,0.6,0.65,0.7,0.75,0.8,1},{0,2,2.25,2.5,2.75,3,3.25,3.5,3.75,4}))))</f>
        <v/>
      </c>
      <c r="AC751" s="5" t="str">
        <f>IF(COUNT($A751)=0,"",IF($A751&lt;&gt;DR!$B753,"ERR",DR!BG753))</f>
        <v/>
      </c>
      <c r="AD751" s="2" t="str">
        <f>IF(COUNT($A751)=0,"",IF(AC751="3E","3E",IF(AC751="","I",LOOKUP(AC751/AE$2,{0,0.4,0.45,0.5,0.55,0.6,0.65,0.7,0.75,0.8,1},{"F","D","C","C+","B-","B","B+","A-","A","A+"}))))</f>
        <v/>
      </c>
      <c r="AE751" s="99" t="str">
        <f>IF(COUNT($A751)=0,"",IF(AC751="","--",IF(AC751="3E","3E",LOOKUP(AC751/AE$2,{0,0.4,0.45,0.5,0.55,0.6,0.65,0.7,0.75,0.8,1},{0,2,2.25,2.5,2.75,3,3.25,3.5,3.75,4}))))</f>
        <v/>
      </c>
      <c r="AF751" s="5" t="str">
        <f>IF(COUNT($A751)=0,"",IF($A751&lt;&gt;DR!$B753,"ERR",DR!BQ753))</f>
        <v/>
      </c>
      <c r="AG751" s="2" t="str">
        <f>IF(COUNT($A751)=0,"",IF(AF751="3E","3E",IF(AF751="","I",LOOKUP(AF751/AH$2,{0,0.4,0.45,0.5,0.55,0.6,0.65,0.7,0.75,0.8,1},{"F","D","C","C+","B-","B","B+","A-","A","A+"}))))</f>
        <v/>
      </c>
      <c r="AH751" s="99" t="str">
        <f>IF(COUNT($A751)=0,"",IF(AF751="","--",IF(AF751="3E","3E",LOOKUP(AF751/AH$2,{0,0.4,0.45,0.5,0.55,0.6,0.65,0.7,0.75,0.8,1},{0,2,2.25,2.5,2.75,3,3.25,3.5,3.75,4}))))</f>
        <v/>
      </c>
      <c r="AI751" s="5" t="str">
        <f>IF(COUNT($A751)=0,"",IF($A751&lt;&gt;DR!$B753,"ERR",DR!BY753))</f>
        <v/>
      </c>
      <c r="AJ751" s="2" t="str">
        <f>IF(COUNT($A751)=0,"",IF(AI751="3E","3E",IF(AI751="","I",LOOKUP(AI751/AK$2,{0,0.4,0.45,0.5,0.55,0.6,0.65,0.7,0.75,0.8,1},{"F","D","C","C+","B-","B","B+","A-","A","A+"}))))</f>
        <v/>
      </c>
      <c r="AK751" s="103" t="str">
        <f>IF(COUNT($A751)=0,"",IF(AI751="","--",IF(AI751="3E","3E",LOOKUP(AI751/AK$2,{0,0.4,0.45,0.5,0.55,0.6,0.65,0.7,0.75,0.8,1},{0,2,2.25,2.5,2.75,3,3.25,3.5,3.75,4}))))</f>
        <v/>
      </c>
      <c r="AL751" s="94" t="str">
        <f>IFERROR(IF(COUNT($A751)=0,"",IF(COUNT(W751)=0,"--",IF(COUNTIF(B751:AK751,"3E")&gt;0,"3E",SUM(IF(D751&gt;=2,D751*$D$3),IF(G751&gt;=2,G751*$G$3),IF(J751&gt;=2,J751*$J$3),IF(M751&gt;=2,M751*$M$3),IF(P751&gt;=2,P751*$P$3),IF(S751&gt;=2,S751*$S$3),IF(V751&gt;=2,V751*$V$3),IF(Y751&gt;=2,Y751*$Y$3),IF(AB751&gt;=2,AB751*$AB$3),IF(AE751&gt;=2,AE751*$AE$3),IF(AH751&gt;=2,AH751*$AH$3),IF(AK751&gt;=2,AK751*$AK$3))))),"")</f>
        <v/>
      </c>
      <c r="AM751" s="4" t="str">
        <f>IF(COUNT($A751)=0,"",IF(COUNT(W751)=0,"--",IF(COUNTIF(B751:Y751,"3E")&gt;0,"3E",TRUNC(SUM(IF(N(D751)&gt;=2,D$3*D751,0),IF(N(G751)&gt;=2,G$3*G751,0),IF(N(J751)&gt;=2,J$3*J751,0),IF(N(M751)&gt;=2,M$3*M751,0),IF(N(P751)&gt;=2,P$3*P751,0),IF(N(S751)&gt;=2,S$3*S751,0),IF(N(AB751)&gt;=2,AB$3*AB751,0),IF(N(AE751)&gt;=2,AE$3*AE751,0),IF(N(AH751)&gt;=2,AH$3*AH751,0),IF(N(V751)&gt;=2,V$3*V751,0),IF(N(Y751)&gt;=2,Y$3*Y751,0))/TCP,3))))</f>
        <v/>
      </c>
      <c r="AN751" s="2" t="str">
        <f>IFERROR(IF(COUNT($A751)=0,"",IF(COUNT(W751)=0,"--",IF(COUNTIF(B751:AK751,"3E")&gt;0,"3E",SUM(IF(D751&gt;=2,$D$3),IF(G751&gt;=2,$G$3),IF(J751&gt;=2,$J$3),IF(M751&gt;=2,$M$3),IF(P751&gt;=2,$P$3),IF(S751&gt;=2,$S$3),IF(V751&gt;=2,$V$3),IF(Y751&gt;=2,$Y$3),IF(AB751&gt;=2,$AB$3),IF(AE751&gt;=2,$AE$3),IF(AH751&gt;=2,$AH$3),IF(AK751&gt;=2,$AK$3))))),"")</f>
        <v/>
      </c>
      <c r="AO751" s="2" t="str">
        <f>IF(AM751="3E","3E",IF(COUNT($A751)=0,"",IF(COUNT(AK751)=0,"I",LOOKUP(AM751,{0,2,2.25,2.5,2.75,3,3.25,3.5,3.75,4},{"F","D","C","C+","B-","B","B+","A-","A","A+"}))))</f>
        <v/>
      </c>
      <c r="AP751" s="2" t="str">
        <f>IF(AM751="3E","3E",IF(OR(COUNT($A751)=0,COUNT(W751)=0),"",IF(AND(Y751&gt;=2,AM751&gt;=2,AN751&gt;=28),"PASS","FAIL")))</f>
        <v/>
      </c>
      <c r="AQ751" s="2" t="str">
        <f>IF(COUNT($A751)=0,"",IF(AP751="3E","3E",IF(AP751="PASS",CONCATENATE(IF(N(D751)&lt;2,"411F,",""),IF(N(G751)&lt;2,"412F,",""),IF(N(J751)&lt;2,"413F,",""),IF(N(M751)&lt;2,"421F,",""),IF(N(P751)&lt;2,"422F,",""),IF(N(S751)&lt;2,"423F,",""),IF(N(AB751)&lt;2,"431F,",""),IF(N(AE751)&lt;2,"432F,",""),IF(N(AH751)&lt;2,"433F,","")),"")))</f>
        <v/>
      </c>
      <c r="AR751" s="6" t="str">
        <f t="shared" si="12"/>
        <v/>
      </c>
    </row>
    <row r="752" spans="1:44" ht="18.95" customHeight="1" x14ac:dyDescent="0.25">
      <c r="A752" s="93" t="str">
        <f>IF(DR!$B754="","",DR!$B754)</f>
        <v/>
      </c>
      <c r="B752" s="5" t="str">
        <f>IF(COUNT($A752)=0,"",IF($A752&lt;&gt;DR!$B754,"ERR",DR!J754))</f>
        <v/>
      </c>
      <c r="C752" s="2" t="str">
        <f>IF(COUNT($A752)=0,"",IF(B752="3E","3E",IF(B752="","I",LOOKUP(B752/D$2,{0,0.4,0.45,0.5,0.55,0.6,0.65,0.7,0.75,0.8,1},{"F","D","C","C+","B-","B","B+","A-","A","A+"}))))</f>
        <v/>
      </c>
      <c r="D752" s="99" t="str">
        <f>IF(COUNT($A752)=0,"",IF(B752="","--",IF(B752="3E","3E",LOOKUP(B752/D$2,{0,0.4,0.45,0.5,0.55,0.6,0.65,0.7,0.75,0.8,1},{0,2,2.25,2.5,2.75,3,3.25,3.5,3.75,4}))))</f>
        <v/>
      </c>
      <c r="E752" s="5" t="str">
        <f>IF(COUNT($A752)=0,"",IF($A752&lt;&gt;DR!$B754,"ERR",DR!R754))</f>
        <v/>
      </c>
      <c r="F752" s="2" t="str">
        <f>IF(COUNT($A752)=0,"",IF(E752="3E","3E",IF(E752="","I",LOOKUP(E752/G$2,{0,0.4,0.45,0.5,0.55,0.6,0.65,0.7,0.75,0.8,1},{"F","D","C","C+","B-","B","B+","A-","A","A+"}))))</f>
        <v/>
      </c>
      <c r="G752" s="99" t="str">
        <f>IF(COUNT($A752)=0,"",IF(E752="","--",IF(E752="3E","3E",LOOKUP(E752/G$2,{0,0.4,0.45,0.5,0.55,0.6,0.65,0.7,0.75,0.8,1},{0,2,2.25,2.5,2.75,3,3.25,3.5,3.75,4}))))</f>
        <v/>
      </c>
      <c r="H752" s="5" t="str">
        <f>IF(COUNT($A752)=0,"",IF($A752&lt;&gt;DR!$B754,"ERR",DR!Z754))</f>
        <v/>
      </c>
      <c r="I752" s="2" t="str">
        <f>IF(COUNT($A752)=0,"",IF(H752="3E","3E",IF(H752="","I",LOOKUP(H752/J$2,{0,0.4,0.45,0.5,0.55,0.6,0.65,0.7,0.75,0.8,1},{"F","D","C","C+","B-","B","B+","A-","A","A+"}))))</f>
        <v/>
      </c>
      <c r="J752" s="99" t="str">
        <f>IF(COUNT($A752)=0,"",IF(H752="","--",IF(H752="3E","3E",LOOKUP(H752/J$2,{0,0.4,0.45,0.5,0.55,0.6,0.65,0.7,0.75,0.8,1},{0,2,2.25,2.5,2.75,3,3.25,3.5,3.75,4}))))</f>
        <v/>
      </c>
      <c r="K752" s="5" t="str">
        <f>IF(COUNT($A752)=0,"",IF($A752&lt;&gt;DR!$B754,"ERR",DR!AH754))</f>
        <v/>
      </c>
      <c r="L752" s="2" t="str">
        <f>IF(COUNT($A752)=0,"",IF(K752="3E","3E",IF(K752="","I",LOOKUP(K752/M$2,{0,0.4,0.45,0.5,0.55,0.6,0.65,0.7,0.75,0.8,1},{"F","D","C","C+","B-","B","B+","A-","A","A+"}))))</f>
        <v/>
      </c>
      <c r="M752" s="99" t="str">
        <f>IF(COUNT($A752)=0,"",IF(K752="","--",IF(K752="3E","3E",LOOKUP(K752/M$2,{0,0.4,0.45,0.5,0.55,0.6,0.65,0.7,0.75,0.8,1},{0,2,2.25,2.5,2.75,3,3.25,3.5,3.75,4}))))</f>
        <v/>
      </c>
      <c r="N752" s="5" t="str">
        <f>IF(COUNT($A752)=0,"",IF($A752&lt;&gt;DR!$B754,"ERR",DR!AP754))</f>
        <v/>
      </c>
      <c r="O752" s="2" t="str">
        <f>IF(COUNT($A752)=0,"",IF(N752="3E","3E",IF(N752="","I",LOOKUP(N752/P$2,{0,0.4,0.45,0.5,0.55,0.6,0.65,0.7,0.75,0.8,1},{"F","D","C","C+","B-","B","B+","A-","A","A+"}))))</f>
        <v/>
      </c>
      <c r="P752" s="99" t="str">
        <f>IF(COUNT($A752)=0,"",IF(N752="","--",IF(N752="3E","3E",LOOKUP(N752/P$2,{0,0.4,0.45,0.5,0.55,0.6,0.65,0.7,0.75,0.8,1},{0,2,2.25,2.5,2.75,3,3.25,3.5,3.75,4}))))</f>
        <v/>
      </c>
      <c r="Q752" s="5" t="str">
        <f>IF(COUNT($A752)=0,"",IF($A752&lt;&gt;DR!$B754,"ERR",DR!AX754))</f>
        <v/>
      </c>
      <c r="R752" s="2" t="str">
        <f>IF(COUNT($A752)=0,"",IF(Q752="3E","3E",IF(Q752="","I",LOOKUP(Q752/S$2,{0,0.4,0.45,0.5,0.55,0.6,0.65,0.7,0.75,0.8,1},{"F","D","C","C+","B-","B","B+","A-","A","A+"}))))</f>
        <v/>
      </c>
      <c r="S752" s="99" t="str">
        <f>IF(COUNT($A752)=0,"",IF(Q752="","--",IF(Q752="3E","3E",LOOKUP(Q752/S$2,{0,0.4,0.45,0.5,0.55,0.6,0.65,0.7,0.75,0.8,1},{0,2,2.25,2.5,2.75,3,3.25,3.5,3.75,4}))))</f>
        <v/>
      </c>
      <c r="T752" s="5" t="str">
        <f>IF(OR(COUNT($A752)=0,DR!BZ754=""),"",IF($A752&lt;&gt;DR!$B754,"ERR",DR!BZ754))</f>
        <v/>
      </c>
      <c r="U752" s="2" t="str">
        <f>IF(COUNT($A752)=0,"",IF(T752="3E","3E",IF(T752="","I",LOOKUP(T752/V$2,{0,0.4,0.45,0.5,0.55,0.6,0.65,0.7,0.75,0.8,1},{"F","D","C","C+","B-","B","B+","A-","A","A+"}))))</f>
        <v/>
      </c>
      <c r="V752" s="99" t="str">
        <f>IF(COUNT($A752)=0,"",IF(T752="","--",IF(T752="3E","3E",LOOKUP(T752/V$2,{0,0.4,0.45,0.5,0.55,0.6,0.65,0.7,0.75,0.8,1},{0,2,2.25,2.5,2.75,3,3.25,3.5,3.75,4}))))</f>
        <v/>
      </c>
      <c r="W752" s="5" t="str">
        <f>IF(COUNT($A752)=0,"",IF($A752&lt;&gt;DR!$B754,"ERR",IF(DR!$A754="IM",DR!CL754,DR!CK754)))</f>
        <v/>
      </c>
      <c r="X752" s="2" t="str">
        <f>IF(COUNT($A752)=0,"",IF(W752="3E","3E",IF(W752="","I",LOOKUP(W752/Y$2,{0,0.4,0.45,0.5,0.55,0.6,0.65,0.7,0.75,0.8,1},{"F","D","C","C+","B-","B","B+","A-","A","A+"}))))</f>
        <v/>
      </c>
      <c r="Y752" s="99" t="str">
        <f>IF(COUNT($A752)=0,"",IF(W752="","--",IF(W752="3E","3E",LOOKUP(W752/Y$2,{0,0.4,0.45,0.5,0.55,0.6,0.65,0.7,0.75,0.8,1},{0,2,2.25,2.5,2.75,3,3.25,3.5,3.75,4}))))</f>
        <v/>
      </c>
      <c r="Z752" s="5" t="str">
        <f>IF(COUNT($A752)=0,"",IF($A752&lt;&gt;DR!$B754,"ERR",DR!BF754))</f>
        <v/>
      </c>
      <c r="AA752" s="2" t="str">
        <f>IF(COUNT($A752)=0,"",IF(Z752="3E","3E",IF(Z752="","I",LOOKUP(Z752/AB$2,{0,0.4,0.45,0.5,0.55,0.6,0.65,0.7,0.75,0.8,1},{"F","D","C","C+","B-","B","B+","A-","A","A+"}))))</f>
        <v/>
      </c>
      <c r="AB752" s="99" t="str">
        <f>IF(COUNT($A752)=0,"",IF(Z752="","--",IF(Z752="3E","3E",LOOKUP(Z752/AB$2,{0,0.4,0.45,0.5,0.55,0.6,0.65,0.7,0.75,0.8,1},{0,2,2.25,2.5,2.75,3,3.25,3.5,3.75,4}))))</f>
        <v/>
      </c>
      <c r="AC752" s="5" t="str">
        <f>IF(COUNT($A752)=0,"",IF($A752&lt;&gt;DR!$B754,"ERR",DR!BG754))</f>
        <v/>
      </c>
      <c r="AD752" s="2" t="str">
        <f>IF(COUNT($A752)=0,"",IF(AC752="3E","3E",IF(AC752="","I",LOOKUP(AC752/AE$2,{0,0.4,0.45,0.5,0.55,0.6,0.65,0.7,0.75,0.8,1},{"F","D","C","C+","B-","B","B+","A-","A","A+"}))))</f>
        <v/>
      </c>
      <c r="AE752" s="99" t="str">
        <f>IF(COUNT($A752)=0,"",IF(AC752="","--",IF(AC752="3E","3E",LOOKUP(AC752/AE$2,{0,0.4,0.45,0.5,0.55,0.6,0.65,0.7,0.75,0.8,1},{0,2,2.25,2.5,2.75,3,3.25,3.5,3.75,4}))))</f>
        <v/>
      </c>
      <c r="AF752" s="5" t="str">
        <f>IF(COUNT($A752)=0,"",IF($A752&lt;&gt;DR!$B754,"ERR",DR!BQ754))</f>
        <v/>
      </c>
      <c r="AG752" s="2" t="str">
        <f>IF(COUNT($A752)=0,"",IF(AF752="3E","3E",IF(AF752="","I",LOOKUP(AF752/AH$2,{0,0.4,0.45,0.5,0.55,0.6,0.65,0.7,0.75,0.8,1},{"F","D","C","C+","B-","B","B+","A-","A","A+"}))))</f>
        <v/>
      </c>
      <c r="AH752" s="99" t="str">
        <f>IF(COUNT($A752)=0,"",IF(AF752="","--",IF(AF752="3E","3E",LOOKUP(AF752/AH$2,{0,0.4,0.45,0.5,0.55,0.6,0.65,0.7,0.75,0.8,1},{0,2,2.25,2.5,2.75,3,3.25,3.5,3.75,4}))))</f>
        <v/>
      </c>
      <c r="AI752" s="5" t="str">
        <f>IF(COUNT($A752)=0,"",IF($A752&lt;&gt;DR!$B754,"ERR",DR!BY754))</f>
        <v/>
      </c>
      <c r="AJ752" s="2" t="str">
        <f>IF(COUNT($A752)=0,"",IF(AI752="3E","3E",IF(AI752="","I",LOOKUP(AI752/AK$2,{0,0.4,0.45,0.5,0.55,0.6,0.65,0.7,0.75,0.8,1},{"F","D","C","C+","B-","B","B+","A-","A","A+"}))))</f>
        <v/>
      </c>
      <c r="AK752" s="103" t="str">
        <f>IF(COUNT($A752)=0,"",IF(AI752="","--",IF(AI752="3E","3E",LOOKUP(AI752/AK$2,{0,0.4,0.45,0.5,0.55,0.6,0.65,0.7,0.75,0.8,1},{0,2,2.25,2.5,2.75,3,3.25,3.5,3.75,4}))))</f>
        <v/>
      </c>
      <c r="AL752" s="94" t="str">
        <f>IFERROR(IF(COUNT($A752)=0,"",IF(COUNT(W752)=0,"--",IF(COUNTIF(B752:AK752,"3E")&gt;0,"3E",SUM(IF(D752&gt;=2,D752*$D$3),IF(G752&gt;=2,G752*$G$3),IF(J752&gt;=2,J752*$J$3),IF(M752&gt;=2,M752*$M$3),IF(P752&gt;=2,P752*$P$3),IF(S752&gt;=2,S752*$S$3),IF(V752&gt;=2,V752*$V$3),IF(Y752&gt;=2,Y752*$Y$3),IF(AB752&gt;=2,AB752*$AB$3),IF(AE752&gt;=2,AE752*$AE$3),IF(AH752&gt;=2,AH752*$AH$3),IF(AK752&gt;=2,AK752*$AK$3))))),"")</f>
        <v/>
      </c>
      <c r="AM752" s="4" t="str">
        <f>IF(COUNT($A752)=0,"",IF(COUNT(W752)=0,"--",IF(COUNTIF(B752:Y752,"3E")&gt;0,"3E",TRUNC(SUM(IF(N(D752)&gt;=2,D$3*D752,0),IF(N(G752)&gt;=2,G$3*G752,0),IF(N(J752)&gt;=2,J$3*J752,0),IF(N(M752)&gt;=2,M$3*M752,0),IF(N(P752)&gt;=2,P$3*P752,0),IF(N(S752)&gt;=2,S$3*S752,0),IF(N(AB752)&gt;=2,AB$3*AB752,0),IF(N(AE752)&gt;=2,AE$3*AE752,0),IF(N(AH752)&gt;=2,AH$3*AH752,0),IF(N(V752)&gt;=2,V$3*V752,0),IF(N(Y752)&gt;=2,Y$3*Y752,0))/TCP,3))))</f>
        <v/>
      </c>
      <c r="AN752" s="2" t="str">
        <f>IFERROR(IF(COUNT($A752)=0,"",IF(COUNT(W752)=0,"--",IF(COUNTIF(B752:AK752,"3E")&gt;0,"3E",SUM(IF(D752&gt;=2,$D$3),IF(G752&gt;=2,$G$3),IF(J752&gt;=2,$J$3),IF(M752&gt;=2,$M$3),IF(P752&gt;=2,$P$3),IF(S752&gt;=2,$S$3),IF(V752&gt;=2,$V$3),IF(Y752&gt;=2,$Y$3),IF(AB752&gt;=2,$AB$3),IF(AE752&gt;=2,$AE$3),IF(AH752&gt;=2,$AH$3),IF(AK752&gt;=2,$AK$3))))),"")</f>
        <v/>
      </c>
      <c r="AO752" s="2" t="str">
        <f>IF(AM752="3E","3E",IF(COUNT($A752)=0,"",IF(COUNT(AK752)=0,"I",LOOKUP(AM752,{0,2,2.25,2.5,2.75,3,3.25,3.5,3.75,4},{"F","D","C","C+","B-","B","B+","A-","A","A+"}))))</f>
        <v/>
      </c>
      <c r="AP752" s="2" t="str">
        <f>IF(AM752="3E","3E",IF(OR(COUNT($A752)=0,COUNT(W752)=0),"",IF(AND(Y752&gt;=2,AM752&gt;=2,AN752&gt;=28),"PASS","FAIL")))</f>
        <v/>
      </c>
      <c r="AQ752" s="2" t="str">
        <f>IF(COUNT($A752)=0,"",IF(AP752="3E","3E",IF(AP752="PASS",CONCATENATE(IF(N(D752)&lt;2,"411F,",""),IF(N(G752)&lt;2,"412F,",""),IF(N(J752)&lt;2,"413F,",""),IF(N(M752)&lt;2,"421F,",""),IF(N(P752)&lt;2,"422F,",""),IF(N(S752)&lt;2,"423F,",""),IF(N(AB752)&lt;2,"431F,",""),IF(N(AE752)&lt;2,"432F,",""),IF(N(AH752)&lt;2,"433F,","")),"")))</f>
        <v/>
      </c>
      <c r="AR752" s="6" t="str">
        <f t="shared" si="12"/>
        <v/>
      </c>
    </row>
    <row r="753" spans="1:44" ht="18.95" customHeight="1" x14ac:dyDescent="0.25">
      <c r="A753" s="93" t="str">
        <f>IF(DR!$B755="","",DR!$B755)</f>
        <v/>
      </c>
      <c r="B753" s="5" t="str">
        <f>IF(COUNT($A753)=0,"",IF($A753&lt;&gt;DR!$B755,"ERR",DR!J755))</f>
        <v/>
      </c>
      <c r="C753" s="2" t="str">
        <f>IF(COUNT($A753)=0,"",IF(B753="3E","3E",IF(B753="","I",LOOKUP(B753/D$2,{0,0.4,0.45,0.5,0.55,0.6,0.65,0.7,0.75,0.8,1},{"F","D","C","C+","B-","B","B+","A-","A","A+"}))))</f>
        <v/>
      </c>
      <c r="D753" s="99" t="str">
        <f>IF(COUNT($A753)=0,"",IF(B753="","--",IF(B753="3E","3E",LOOKUP(B753/D$2,{0,0.4,0.45,0.5,0.55,0.6,0.65,0.7,0.75,0.8,1},{0,2,2.25,2.5,2.75,3,3.25,3.5,3.75,4}))))</f>
        <v/>
      </c>
      <c r="E753" s="5" t="str">
        <f>IF(COUNT($A753)=0,"",IF($A753&lt;&gt;DR!$B755,"ERR",DR!R755))</f>
        <v/>
      </c>
      <c r="F753" s="2" t="str">
        <f>IF(COUNT($A753)=0,"",IF(E753="3E","3E",IF(E753="","I",LOOKUP(E753/G$2,{0,0.4,0.45,0.5,0.55,0.6,0.65,0.7,0.75,0.8,1},{"F","D","C","C+","B-","B","B+","A-","A","A+"}))))</f>
        <v/>
      </c>
      <c r="G753" s="99" t="str">
        <f>IF(COUNT($A753)=0,"",IF(E753="","--",IF(E753="3E","3E",LOOKUP(E753/G$2,{0,0.4,0.45,0.5,0.55,0.6,0.65,0.7,0.75,0.8,1},{0,2,2.25,2.5,2.75,3,3.25,3.5,3.75,4}))))</f>
        <v/>
      </c>
      <c r="H753" s="5" t="str">
        <f>IF(COUNT($A753)=0,"",IF($A753&lt;&gt;DR!$B755,"ERR",DR!Z755))</f>
        <v/>
      </c>
      <c r="I753" s="2" t="str">
        <f>IF(COUNT($A753)=0,"",IF(H753="3E","3E",IF(H753="","I",LOOKUP(H753/J$2,{0,0.4,0.45,0.5,0.55,0.6,0.65,0.7,0.75,0.8,1},{"F","D","C","C+","B-","B","B+","A-","A","A+"}))))</f>
        <v/>
      </c>
      <c r="J753" s="99" t="str">
        <f>IF(COUNT($A753)=0,"",IF(H753="","--",IF(H753="3E","3E",LOOKUP(H753/J$2,{0,0.4,0.45,0.5,0.55,0.6,0.65,0.7,0.75,0.8,1},{0,2,2.25,2.5,2.75,3,3.25,3.5,3.75,4}))))</f>
        <v/>
      </c>
      <c r="K753" s="5" t="str">
        <f>IF(COUNT($A753)=0,"",IF($A753&lt;&gt;DR!$B755,"ERR",DR!AH755))</f>
        <v/>
      </c>
      <c r="L753" s="2" t="str">
        <f>IF(COUNT($A753)=0,"",IF(K753="3E","3E",IF(K753="","I",LOOKUP(K753/M$2,{0,0.4,0.45,0.5,0.55,0.6,0.65,0.7,0.75,0.8,1},{"F","D","C","C+","B-","B","B+","A-","A","A+"}))))</f>
        <v/>
      </c>
      <c r="M753" s="99" t="str">
        <f>IF(COUNT($A753)=0,"",IF(K753="","--",IF(K753="3E","3E",LOOKUP(K753/M$2,{0,0.4,0.45,0.5,0.55,0.6,0.65,0.7,0.75,0.8,1},{0,2,2.25,2.5,2.75,3,3.25,3.5,3.75,4}))))</f>
        <v/>
      </c>
      <c r="N753" s="5" t="str">
        <f>IF(COUNT($A753)=0,"",IF($A753&lt;&gt;DR!$B755,"ERR",DR!AP755))</f>
        <v/>
      </c>
      <c r="O753" s="2" t="str">
        <f>IF(COUNT($A753)=0,"",IF(N753="3E","3E",IF(N753="","I",LOOKUP(N753/P$2,{0,0.4,0.45,0.5,0.55,0.6,0.65,0.7,0.75,0.8,1},{"F","D","C","C+","B-","B","B+","A-","A","A+"}))))</f>
        <v/>
      </c>
      <c r="P753" s="99" t="str">
        <f>IF(COUNT($A753)=0,"",IF(N753="","--",IF(N753="3E","3E",LOOKUP(N753/P$2,{0,0.4,0.45,0.5,0.55,0.6,0.65,0.7,0.75,0.8,1},{0,2,2.25,2.5,2.75,3,3.25,3.5,3.75,4}))))</f>
        <v/>
      </c>
      <c r="Q753" s="5" t="str">
        <f>IF(COUNT($A753)=0,"",IF($A753&lt;&gt;DR!$B755,"ERR",DR!AX755))</f>
        <v/>
      </c>
      <c r="R753" s="2" t="str">
        <f>IF(COUNT($A753)=0,"",IF(Q753="3E","3E",IF(Q753="","I",LOOKUP(Q753/S$2,{0,0.4,0.45,0.5,0.55,0.6,0.65,0.7,0.75,0.8,1},{"F","D","C","C+","B-","B","B+","A-","A","A+"}))))</f>
        <v/>
      </c>
      <c r="S753" s="99" t="str">
        <f>IF(COUNT($A753)=0,"",IF(Q753="","--",IF(Q753="3E","3E",LOOKUP(Q753/S$2,{0,0.4,0.45,0.5,0.55,0.6,0.65,0.7,0.75,0.8,1},{0,2,2.25,2.5,2.75,3,3.25,3.5,3.75,4}))))</f>
        <v/>
      </c>
      <c r="T753" s="5" t="str">
        <f>IF(OR(COUNT($A753)=0,DR!BZ755=""),"",IF($A753&lt;&gt;DR!$B755,"ERR",DR!BZ755))</f>
        <v/>
      </c>
      <c r="U753" s="2" t="str">
        <f>IF(COUNT($A753)=0,"",IF(T753="3E","3E",IF(T753="","I",LOOKUP(T753/V$2,{0,0.4,0.45,0.5,0.55,0.6,0.65,0.7,0.75,0.8,1},{"F","D","C","C+","B-","B","B+","A-","A","A+"}))))</f>
        <v/>
      </c>
      <c r="V753" s="99" t="str">
        <f>IF(COUNT($A753)=0,"",IF(T753="","--",IF(T753="3E","3E",LOOKUP(T753/V$2,{0,0.4,0.45,0.5,0.55,0.6,0.65,0.7,0.75,0.8,1},{0,2,2.25,2.5,2.75,3,3.25,3.5,3.75,4}))))</f>
        <v/>
      </c>
      <c r="W753" s="5" t="str">
        <f>IF(COUNT($A753)=0,"",IF($A753&lt;&gt;DR!$B755,"ERR",IF(DR!$A755="IM",DR!CL755,DR!CK755)))</f>
        <v/>
      </c>
      <c r="X753" s="2" t="str">
        <f>IF(COUNT($A753)=0,"",IF(W753="3E","3E",IF(W753="","I",LOOKUP(W753/Y$2,{0,0.4,0.45,0.5,0.55,0.6,0.65,0.7,0.75,0.8,1},{"F","D","C","C+","B-","B","B+","A-","A","A+"}))))</f>
        <v/>
      </c>
      <c r="Y753" s="99" t="str">
        <f>IF(COUNT($A753)=0,"",IF(W753="","--",IF(W753="3E","3E",LOOKUP(W753/Y$2,{0,0.4,0.45,0.5,0.55,0.6,0.65,0.7,0.75,0.8,1},{0,2,2.25,2.5,2.75,3,3.25,3.5,3.75,4}))))</f>
        <v/>
      </c>
      <c r="Z753" s="5" t="str">
        <f>IF(COUNT($A753)=0,"",IF($A753&lt;&gt;DR!$B755,"ERR",DR!BF755))</f>
        <v/>
      </c>
      <c r="AA753" s="2" t="str">
        <f>IF(COUNT($A753)=0,"",IF(Z753="3E","3E",IF(Z753="","I",LOOKUP(Z753/AB$2,{0,0.4,0.45,0.5,0.55,0.6,0.65,0.7,0.75,0.8,1},{"F","D","C","C+","B-","B","B+","A-","A","A+"}))))</f>
        <v/>
      </c>
      <c r="AB753" s="99" t="str">
        <f>IF(COUNT($A753)=0,"",IF(Z753="","--",IF(Z753="3E","3E",LOOKUP(Z753/AB$2,{0,0.4,0.45,0.5,0.55,0.6,0.65,0.7,0.75,0.8,1},{0,2,2.25,2.5,2.75,3,3.25,3.5,3.75,4}))))</f>
        <v/>
      </c>
      <c r="AC753" s="5" t="str">
        <f>IF(COUNT($A753)=0,"",IF($A753&lt;&gt;DR!$B755,"ERR",DR!BG755))</f>
        <v/>
      </c>
      <c r="AD753" s="2" t="str">
        <f>IF(COUNT($A753)=0,"",IF(AC753="3E","3E",IF(AC753="","I",LOOKUP(AC753/AE$2,{0,0.4,0.45,0.5,0.55,0.6,0.65,0.7,0.75,0.8,1},{"F","D","C","C+","B-","B","B+","A-","A","A+"}))))</f>
        <v/>
      </c>
      <c r="AE753" s="99" t="str">
        <f>IF(COUNT($A753)=0,"",IF(AC753="","--",IF(AC753="3E","3E",LOOKUP(AC753/AE$2,{0,0.4,0.45,0.5,0.55,0.6,0.65,0.7,0.75,0.8,1},{0,2,2.25,2.5,2.75,3,3.25,3.5,3.75,4}))))</f>
        <v/>
      </c>
      <c r="AF753" s="5" t="str">
        <f>IF(COUNT($A753)=0,"",IF($A753&lt;&gt;DR!$B755,"ERR",DR!BQ755))</f>
        <v/>
      </c>
      <c r="AG753" s="2" t="str">
        <f>IF(COUNT($A753)=0,"",IF(AF753="3E","3E",IF(AF753="","I",LOOKUP(AF753/AH$2,{0,0.4,0.45,0.5,0.55,0.6,0.65,0.7,0.75,0.8,1},{"F","D","C","C+","B-","B","B+","A-","A","A+"}))))</f>
        <v/>
      </c>
      <c r="AH753" s="99" t="str">
        <f>IF(COUNT($A753)=0,"",IF(AF753="","--",IF(AF753="3E","3E",LOOKUP(AF753/AH$2,{0,0.4,0.45,0.5,0.55,0.6,0.65,0.7,0.75,0.8,1},{0,2,2.25,2.5,2.75,3,3.25,3.5,3.75,4}))))</f>
        <v/>
      </c>
      <c r="AI753" s="5" t="str">
        <f>IF(COUNT($A753)=0,"",IF($A753&lt;&gt;DR!$B755,"ERR",DR!BY755))</f>
        <v/>
      </c>
      <c r="AJ753" s="2" t="str">
        <f>IF(COUNT($A753)=0,"",IF(AI753="3E","3E",IF(AI753="","I",LOOKUP(AI753/AK$2,{0,0.4,0.45,0.5,0.55,0.6,0.65,0.7,0.75,0.8,1},{"F","D","C","C+","B-","B","B+","A-","A","A+"}))))</f>
        <v/>
      </c>
      <c r="AK753" s="103" t="str">
        <f>IF(COUNT($A753)=0,"",IF(AI753="","--",IF(AI753="3E","3E",LOOKUP(AI753/AK$2,{0,0.4,0.45,0.5,0.55,0.6,0.65,0.7,0.75,0.8,1},{0,2,2.25,2.5,2.75,3,3.25,3.5,3.75,4}))))</f>
        <v/>
      </c>
      <c r="AL753" s="94" t="str">
        <f>IFERROR(IF(COUNT($A753)=0,"",IF(COUNT(W753)=0,"--",IF(COUNTIF(B753:AK753,"3E")&gt;0,"3E",SUM(IF(D753&gt;=2,D753*$D$3),IF(G753&gt;=2,G753*$G$3),IF(J753&gt;=2,J753*$J$3),IF(M753&gt;=2,M753*$M$3),IF(P753&gt;=2,P753*$P$3),IF(S753&gt;=2,S753*$S$3),IF(V753&gt;=2,V753*$V$3),IF(Y753&gt;=2,Y753*$Y$3),IF(AB753&gt;=2,AB753*$AB$3),IF(AE753&gt;=2,AE753*$AE$3),IF(AH753&gt;=2,AH753*$AH$3),IF(AK753&gt;=2,AK753*$AK$3))))),"")</f>
        <v/>
      </c>
      <c r="AM753" s="4" t="str">
        <f>IF(COUNT($A753)=0,"",IF(COUNT(W753)=0,"--",IF(COUNTIF(B753:Y753,"3E")&gt;0,"3E",TRUNC(SUM(IF(N(D753)&gt;=2,D$3*D753,0),IF(N(G753)&gt;=2,G$3*G753,0),IF(N(J753)&gt;=2,J$3*J753,0),IF(N(M753)&gt;=2,M$3*M753,0),IF(N(P753)&gt;=2,P$3*P753,0),IF(N(S753)&gt;=2,S$3*S753,0),IF(N(AB753)&gt;=2,AB$3*AB753,0),IF(N(AE753)&gt;=2,AE$3*AE753,0),IF(N(AH753)&gt;=2,AH$3*AH753,0),IF(N(V753)&gt;=2,V$3*V753,0),IF(N(Y753)&gt;=2,Y$3*Y753,0))/TCP,3))))</f>
        <v/>
      </c>
      <c r="AN753" s="2" t="str">
        <f>IFERROR(IF(COUNT($A753)=0,"",IF(COUNT(W753)=0,"--",IF(COUNTIF(B753:AK753,"3E")&gt;0,"3E",SUM(IF(D753&gt;=2,$D$3),IF(G753&gt;=2,$G$3),IF(J753&gt;=2,$J$3),IF(M753&gt;=2,$M$3),IF(P753&gt;=2,$P$3),IF(S753&gt;=2,$S$3),IF(V753&gt;=2,$V$3),IF(Y753&gt;=2,$Y$3),IF(AB753&gt;=2,$AB$3),IF(AE753&gt;=2,$AE$3),IF(AH753&gt;=2,$AH$3),IF(AK753&gt;=2,$AK$3))))),"")</f>
        <v/>
      </c>
      <c r="AO753" s="2" t="str">
        <f>IF(AM753="3E","3E",IF(COUNT($A753)=0,"",IF(COUNT(AK753)=0,"I",LOOKUP(AM753,{0,2,2.25,2.5,2.75,3,3.25,3.5,3.75,4},{"F","D","C","C+","B-","B","B+","A-","A","A+"}))))</f>
        <v/>
      </c>
      <c r="AP753" s="2" t="str">
        <f>IF(AM753="3E","3E",IF(OR(COUNT($A753)=0,COUNT(W753)=0),"",IF(AND(Y753&gt;=2,AM753&gt;=2,AN753&gt;=28),"PASS","FAIL")))</f>
        <v/>
      </c>
      <c r="AQ753" s="2" t="str">
        <f>IF(COUNT($A753)=0,"",IF(AP753="3E","3E",IF(AP753="PASS",CONCATENATE(IF(N(D753)&lt;2,"411F,",""),IF(N(G753)&lt;2,"412F,",""),IF(N(J753)&lt;2,"413F,",""),IF(N(M753)&lt;2,"421F,",""),IF(N(P753)&lt;2,"422F,",""),IF(N(S753)&lt;2,"423F,",""),IF(N(AB753)&lt;2,"431F,",""),IF(N(AE753)&lt;2,"432F,",""),IF(N(AH753)&lt;2,"433F,","")),"")))</f>
        <v/>
      </c>
      <c r="AR753" s="6" t="str">
        <f t="shared" si="12"/>
        <v/>
      </c>
    </row>
    <row r="754" spans="1:44" ht="18.95" customHeight="1" x14ac:dyDescent="0.25">
      <c r="A754" s="93" t="str">
        <f>IF(DR!$B756="","",DR!$B756)</f>
        <v/>
      </c>
      <c r="B754" s="5" t="str">
        <f>IF(COUNT($A754)=0,"",IF($A754&lt;&gt;DR!$B756,"ERR",DR!J756))</f>
        <v/>
      </c>
      <c r="C754" s="2" t="str">
        <f>IF(COUNT($A754)=0,"",IF(B754="3E","3E",IF(B754="","I",LOOKUP(B754/D$2,{0,0.4,0.45,0.5,0.55,0.6,0.65,0.7,0.75,0.8,1},{"F","D","C","C+","B-","B","B+","A-","A","A+"}))))</f>
        <v/>
      </c>
      <c r="D754" s="99" t="str">
        <f>IF(COUNT($A754)=0,"",IF(B754="","--",IF(B754="3E","3E",LOOKUP(B754/D$2,{0,0.4,0.45,0.5,0.55,0.6,0.65,0.7,0.75,0.8,1},{0,2,2.25,2.5,2.75,3,3.25,3.5,3.75,4}))))</f>
        <v/>
      </c>
      <c r="E754" s="5" t="str">
        <f>IF(COUNT($A754)=0,"",IF($A754&lt;&gt;DR!$B756,"ERR",DR!R756))</f>
        <v/>
      </c>
      <c r="F754" s="2" t="str">
        <f>IF(COUNT($A754)=0,"",IF(E754="3E","3E",IF(E754="","I",LOOKUP(E754/G$2,{0,0.4,0.45,0.5,0.55,0.6,0.65,0.7,0.75,0.8,1},{"F","D","C","C+","B-","B","B+","A-","A","A+"}))))</f>
        <v/>
      </c>
      <c r="G754" s="99" t="str">
        <f>IF(COUNT($A754)=0,"",IF(E754="","--",IF(E754="3E","3E",LOOKUP(E754/G$2,{0,0.4,0.45,0.5,0.55,0.6,0.65,0.7,0.75,0.8,1},{0,2,2.25,2.5,2.75,3,3.25,3.5,3.75,4}))))</f>
        <v/>
      </c>
      <c r="H754" s="5" t="str">
        <f>IF(COUNT($A754)=0,"",IF($A754&lt;&gt;DR!$B756,"ERR",DR!Z756))</f>
        <v/>
      </c>
      <c r="I754" s="2" t="str">
        <f>IF(COUNT($A754)=0,"",IF(H754="3E","3E",IF(H754="","I",LOOKUP(H754/J$2,{0,0.4,0.45,0.5,0.55,0.6,0.65,0.7,0.75,0.8,1},{"F","D","C","C+","B-","B","B+","A-","A","A+"}))))</f>
        <v/>
      </c>
      <c r="J754" s="99" t="str">
        <f>IF(COUNT($A754)=0,"",IF(H754="","--",IF(H754="3E","3E",LOOKUP(H754/J$2,{0,0.4,0.45,0.5,0.55,0.6,0.65,0.7,0.75,0.8,1},{0,2,2.25,2.5,2.75,3,3.25,3.5,3.75,4}))))</f>
        <v/>
      </c>
      <c r="K754" s="5" t="str">
        <f>IF(COUNT($A754)=0,"",IF($A754&lt;&gt;DR!$B756,"ERR",DR!AH756))</f>
        <v/>
      </c>
      <c r="L754" s="2" t="str">
        <f>IF(COUNT($A754)=0,"",IF(K754="3E","3E",IF(K754="","I",LOOKUP(K754/M$2,{0,0.4,0.45,0.5,0.55,0.6,0.65,0.7,0.75,0.8,1},{"F","D","C","C+","B-","B","B+","A-","A","A+"}))))</f>
        <v/>
      </c>
      <c r="M754" s="99" t="str">
        <f>IF(COUNT($A754)=0,"",IF(K754="","--",IF(K754="3E","3E",LOOKUP(K754/M$2,{0,0.4,0.45,0.5,0.55,0.6,0.65,0.7,0.75,0.8,1},{0,2,2.25,2.5,2.75,3,3.25,3.5,3.75,4}))))</f>
        <v/>
      </c>
      <c r="N754" s="5" t="str">
        <f>IF(COUNT($A754)=0,"",IF($A754&lt;&gt;DR!$B756,"ERR",DR!AP756))</f>
        <v/>
      </c>
      <c r="O754" s="2" t="str">
        <f>IF(COUNT($A754)=0,"",IF(N754="3E","3E",IF(N754="","I",LOOKUP(N754/P$2,{0,0.4,0.45,0.5,0.55,0.6,0.65,0.7,0.75,0.8,1},{"F","D","C","C+","B-","B","B+","A-","A","A+"}))))</f>
        <v/>
      </c>
      <c r="P754" s="99" t="str">
        <f>IF(COUNT($A754)=0,"",IF(N754="","--",IF(N754="3E","3E",LOOKUP(N754/P$2,{0,0.4,0.45,0.5,0.55,0.6,0.65,0.7,0.75,0.8,1},{0,2,2.25,2.5,2.75,3,3.25,3.5,3.75,4}))))</f>
        <v/>
      </c>
      <c r="Q754" s="5" t="str">
        <f>IF(COUNT($A754)=0,"",IF($A754&lt;&gt;DR!$B756,"ERR",DR!AX756))</f>
        <v/>
      </c>
      <c r="R754" s="2" t="str">
        <f>IF(COUNT($A754)=0,"",IF(Q754="3E","3E",IF(Q754="","I",LOOKUP(Q754/S$2,{0,0.4,0.45,0.5,0.55,0.6,0.65,0.7,0.75,0.8,1},{"F","D","C","C+","B-","B","B+","A-","A","A+"}))))</f>
        <v/>
      </c>
      <c r="S754" s="99" t="str">
        <f>IF(COUNT($A754)=0,"",IF(Q754="","--",IF(Q754="3E","3E",LOOKUP(Q754/S$2,{0,0.4,0.45,0.5,0.55,0.6,0.65,0.7,0.75,0.8,1},{0,2,2.25,2.5,2.75,3,3.25,3.5,3.75,4}))))</f>
        <v/>
      </c>
      <c r="T754" s="5" t="str">
        <f>IF(OR(COUNT($A754)=0,DR!BZ756=""),"",IF($A754&lt;&gt;DR!$B756,"ERR",DR!BZ756))</f>
        <v/>
      </c>
      <c r="U754" s="2" t="str">
        <f>IF(COUNT($A754)=0,"",IF(T754="3E","3E",IF(T754="","I",LOOKUP(T754/V$2,{0,0.4,0.45,0.5,0.55,0.6,0.65,0.7,0.75,0.8,1},{"F","D","C","C+","B-","B","B+","A-","A","A+"}))))</f>
        <v/>
      </c>
      <c r="V754" s="99" t="str">
        <f>IF(COUNT($A754)=0,"",IF(T754="","--",IF(T754="3E","3E",LOOKUP(T754/V$2,{0,0.4,0.45,0.5,0.55,0.6,0.65,0.7,0.75,0.8,1},{0,2,2.25,2.5,2.75,3,3.25,3.5,3.75,4}))))</f>
        <v/>
      </c>
      <c r="W754" s="5" t="str">
        <f>IF(COUNT($A754)=0,"",IF($A754&lt;&gt;DR!$B756,"ERR",IF(DR!$A756="IM",DR!CL756,DR!CK756)))</f>
        <v/>
      </c>
      <c r="X754" s="2" t="str">
        <f>IF(COUNT($A754)=0,"",IF(W754="3E","3E",IF(W754="","I",LOOKUP(W754/Y$2,{0,0.4,0.45,0.5,0.55,0.6,0.65,0.7,0.75,0.8,1},{"F","D","C","C+","B-","B","B+","A-","A","A+"}))))</f>
        <v/>
      </c>
      <c r="Y754" s="99" t="str">
        <f>IF(COUNT($A754)=0,"",IF(W754="","--",IF(W754="3E","3E",LOOKUP(W754/Y$2,{0,0.4,0.45,0.5,0.55,0.6,0.65,0.7,0.75,0.8,1},{0,2,2.25,2.5,2.75,3,3.25,3.5,3.75,4}))))</f>
        <v/>
      </c>
      <c r="Z754" s="5" t="str">
        <f>IF(COUNT($A754)=0,"",IF($A754&lt;&gt;DR!$B756,"ERR",DR!BF756))</f>
        <v/>
      </c>
      <c r="AA754" s="2" t="str">
        <f>IF(COUNT($A754)=0,"",IF(Z754="3E","3E",IF(Z754="","I",LOOKUP(Z754/AB$2,{0,0.4,0.45,0.5,0.55,0.6,0.65,0.7,0.75,0.8,1},{"F","D","C","C+","B-","B","B+","A-","A","A+"}))))</f>
        <v/>
      </c>
      <c r="AB754" s="99" t="str">
        <f>IF(COUNT($A754)=0,"",IF(Z754="","--",IF(Z754="3E","3E",LOOKUP(Z754/AB$2,{0,0.4,0.45,0.5,0.55,0.6,0.65,0.7,0.75,0.8,1},{0,2,2.25,2.5,2.75,3,3.25,3.5,3.75,4}))))</f>
        <v/>
      </c>
      <c r="AC754" s="5" t="str">
        <f>IF(COUNT($A754)=0,"",IF($A754&lt;&gt;DR!$B756,"ERR",DR!BG756))</f>
        <v/>
      </c>
      <c r="AD754" s="2" t="str">
        <f>IF(COUNT($A754)=0,"",IF(AC754="3E","3E",IF(AC754="","I",LOOKUP(AC754/AE$2,{0,0.4,0.45,0.5,0.55,0.6,0.65,0.7,0.75,0.8,1},{"F","D","C","C+","B-","B","B+","A-","A","A+"}))))</f>
        <v/>
      </c>
      <c r="AE754" s="99" t="str">
        <f>IF(COUNT($A754)=0,"",IF(AC754="","--",IF(AC754="3E","3E",LOOKUP(AC754/AE$2,{0,0.4,0.45,0.5,0.55,0.6,0.65,0.7,0.75,0.8,1},{0,2,2.25,2.5,2.75,3,3.25,3.5,3.75,4}))))</f>
        <v/>
      </c>
      <c r="AF754" s="5" t="str">
        <f>IF(COUNT($A754)=0,"",IF($A754&lt;&gt;DR!$B756,"ERR",DR!BQ756))</f>
        <v/>
      </c>
      <c r="AG754" s="2" t="str">
        <f>IF(COUNT($A754)=0,"",IF(AF754="3E","3E",IF(AF754="","I",LOOKUP(AF754/AH$2,{0,0.4,0.45,0.5,0.55,0.6,0.65,0.7,0.75,0.8,1},{"F","D","C","C+","B-","B","B+","A-","A","A+"}))))</f>
        <v/>
      </c>
      <c r="AH754" s="99" t="str">
        <f>IF(COUNT($A754)=0,"",IF(AF754="","--",IF(AF754="3E","3E",LOOKUP(AF754/AH$2,{0,0.4,0.45,0.5,0.55,0.6,0.65,0.7,0.75,0.8,1},{0,2,2.25,2.5,2.75,3,3.25,3.5,3.75,4}))))</f>
        <v/>
      </c>
      <c r="AI754" s="5" t="str">
        <f>IF(COUNT($A754)=0,"",IF($A754&lt;&gt;DR!$B756,"ERR",DR!BY756))</f>
        <v/>
      </c>
      <c r="AJ754" s="2" t="str">
        <f>IF(COUNT($A754)=0,"",IF(AI754="3E","3E",IF(AI754="","I",LOOKUP(AI754/AK$2,{0,0.4,0.45,0.5,0.55,0.6,0.65,0.7,0.75,0.8,1},{"F","D","C","C+","B-","B","B+","A-","A","A+"}))))</f>
        <v/>
      </c>
      <c r="AK754" s="103" t="str">
        <f>IF(COUNT($A754)=0,"",IF(AI754="","--",IF(AI754="3E","3E",LOOKUP(AI754/AK$2,{0,0.4,0.45,0.5,0.55,0.6,0.65,0.7,0.75,0.8,1},{0,2,2.25,2.5,2.75,3,3.25,3.5,3.75,4}))))</f>
        <v/>
      </c>
      <c r="AL754" s="94" t="str">
        <f>IFERROR(IF(COUNT($A754)=0,"",IF(COUNT(W754)=0,"--",IF(COUNTIF(B754:AK754,"3E")&gt;0,"3E",SUM(IF(D754&gt;=2,D754*$D$3),IF(G754&gt;=2,G754*$G$3),IF(J754&gt;=2,J754*$J$3),IF(M754&gt;=2,M754*$M$3),IF(P754&gt;=2,P754*$P$3),IF(S754&gt;=2,S754*$S$3),IF(V754&gt;=2,V754*$V$3),IF(Y754&gt;=2,Y754*$Y$3),IF(AB754&gt;=2,AB754*$AB$3),IF(AE754&gt;=2,AE754*$AE$3),IF(AH754&gt;=2,AH754*$AH$3),IF(AK754&gt;=2,AK754*$AK$3))))),"")</f>
        <v/>
      </c>
      <c r="AM754" s="4" t="str">
        <f>IF(COUNT($A754)=0,"",IF(COUNT(W754)=0,"--",IF(COUNTIF(B754:Y754,"3E")&gt;0,"3E",TRUNC(SUM(IF(N(D754)&gt;=2,D$3*D754,0),IF(N(G754)&gt;=2,G$3*G754,0),IF(N(J754)&gt;=2,J$3*J754,0),IF(N(M754)&gt;=2,M$3*M754,0),IF(N(P754)&gt;=2,P$3*P754,0),IF(N(S754)&gt;=2,S$3*S754,0),IF(N(AB754)&gt;=2,AB$3*AB754,0),IF(N(AE754)&gt;=2,AE$3*AE754,0),IF(N(AH754)&gt;=2,AH$3*AH754,0),IF(N(V754)&gt;=2,V$3*V754,0),IF(N(Y754)&gt;=2,Y$3*Y754,0))/TCP,3))))</f>
        <v/>
      </c>
      <c r="AN754" s="2" t="str">
        <f>IFERROR(IF(COUNT($A754)=0,"",IF(COUNT(W754)=0,"--",IF(COUNTIF(B754:AK754,"3E")&gt;0,"3E",SUM(IF(D754&gt;=2,$D$3),IF(G754&gt;=2,$G$3),IF(J754&gt;=2,$J$3),IF(M754&gt;=2,$M$3),IF(P754&gt;=2,$P$3),IF(S754&gt;=2,$S$3),IF(V754&gt;=2,$V$3),IF(Y754&gt;=2,$Y$3),IF(AB754&gt;=2,$AB$3),IF(AE754&gt;=2,$AE$3),IF(AH754&gt;=2,$AH$3),IF(AK754&gt;=2,$AK$3))))),"")</f>
        <v/>
      </c>
      <c r="AO754" s="2" t="str">
        <f>IF(AM754="3E","3E",IF(COUNT($A754)=0,"",IF(COUNT(AK754)=0,"I",LOOKUP(AM754,{0,2,2.25,2.5,2.75,3,3.25,3.5,3.75,4},{"F","D","C","C+","B-","B","B+","A-","A","A+"}))))</f>
        <v/>
      </c>
      <c r="AP754" s="2" t="str">
        <f>IF(AM754="3E","3E",IF(OR(COUNT($A754)=0,COUNT(W754)=0),"",IF(AND(Y754&gt;=2,AM754&gt;=2,AN754&gt;=28),"PASS","FAIL")))</f>
        <v/>
      </c>
      <c r="AQ754" s="2" t="str">
        <f>IF(COUNT($A754)=0,"",IF(AP754="3E","3E",IF(AP754="PASS",CONCATENATE(IF(N(D754)&lt;2,"411F,",""),IF(N(G754)&lt;2,"412F,",""),IF(N(J754)&lt;2,"413F,",""),IF(N(M754)&lt;2,"421F,",""),IF(N(P754)&lt;2,"422F,",""),IF(N(S754)&lt;2,"423F,",""),IF(N(AB754)&lt;2,"431F,",""),IF(N(AE754)&lt;2,"432F,",""),IF(N(AH754)&lt;2,"433F,","")),"")))</f>
        <v/>
      </c>
      <c r="AR754" s="6" t="str">
        <f t="shared" si="12"/>
        <v/>
      </c>
    </row>
    <row r="755" spans="1:44" ht="18.95" customHeight="1" x14ac:dyDescent="0.25">
      <c r="A755" s="93" t="str">
        <f>IF(DR!$B757="","",DR!$B757)</f>
        <v/>
      </c>
      <c r="B755" s="5" t="str">
        <f>IF(COUNT($A755)=0,"",IF($A755&lt;&gt;DR!$B757,"ERR",DR!J757))</f>
        <v/>
      </c>
      <c r="C755" s="2" t="str">
        <f>IF(COUNT($A755)=0,"",IF(B755="3E","3E",IF(B755="","I",LOOKUP(B755/D$2,{0,0.4,0.45,0.5,0.55,0.6,0.65,0.7,0.75,0.8,1},{"F","D","C","C+","B-","B","B+","A-","A","A+"}))))</f>
        <v/>
      </c>
      <c r="D755" s="99" t="str">
        <f>IF(COUNT($A755)=0,"",IF(B755="","--",IF(B755="3E","3E",LOOKUP(B755/D$2,{0,0.4,0.45,0.5,0.55,0.6,0.65,0.7,0.75,0.8,1},{0,2,2.25,2.5,2.75,3,3.25,3.5,3.75,4}))))</f>
        <v/>
      </c>
      <c r="E755" s="5" t="str">
        <f>IF(COUNT($A755)=0,"",IF($A755&lt;&gt;DR!$B757,"ERR",DR!R757))</f>
        <v/>
      </c>
      <c r="F755" s="2" t="str">
        <f>IF(COUNT($A755)=0,"",IF(E755="3E","3E",IF(E755="","I",LOOKUP(E755/G$2,{0,0.4,0.45,0.5,0.55,0.6,0.65,0.7,0.75,0.8,1},{"F","D","C","C+","B-","B","B+","A-","A","A+"}))))</f>
        <v/>
      </c>
      <c r="G755" s="99" t="str">
        <f>IF(COUNT($A755)=0,"",IF(E755="","--",IF(E755="3E","3E",LOOKUP(E755/G$2,{0,0.4,0.45,0.5,0.55,0.6,0.65,0.7,0.75,0.8,1},{0,2,2.25,2.5,2.75,3,3.25,3.5,3.75,4}))))</f>
        <v/>
      </c>
      <c r="H755" s="5" t="str">
        <f>IF(COUNT($A755)=0,"",IF($A755&lt;&gt;DR!$B757,"ERR",DR!Z757))</f>
        <v/>
      </c>
      <c r="I755" s="2" t="str">
        <f>IF(COUNT($A755)=0,"",IF(H755="3E","3E",IF(H755="","I",LOOKUP(H755/J$2,{0,0.4,0.45,0.5,0.55,0.6,0.65,0.7,0.75,0.8,1},{"F","D","C","C+","B-","B","B+","A-","A","A+"}))))</f>
        <v/>
      </c>
      <c r="J755" s="99" t="str">
        <f>IF(COUNT($A755)=0,"",IF(H755="","--",IF(H755="3E","3E",LOOKUP(H755/J$2,{0,0.4,0.45,0.5,0.55,0.6,0.65,0.7,0.75,0.8,1},{0,2,2.25,2.5,2.75,3,3.25,3.5,3.75,4}))))</f>
        <v/>
      </c>
      <c r="K755" s="5" t="str">
        <f>IF(COUNT($A755)=0,"",IF($A755&lt;&gt;DR!$B757,"ERR",DR!AH757))</f>
        <v/>
      </c>
      <c r="L755" s="2" t="str">
        <f>IF(COUNT($A755)=0,"",IF(K755="3E","3E",IF(K755="","I",LOOKUP(K755/M$2,{0,0.4,0.45,0.5,0.55,0.6,0.65,0.7,0.75,0.8,1},{"F","D","C","C+","B-","B","B+","A-","A","A+"}))))</f>
        <v/>
      </c>
      <c r="M755" s="99" t="str">
        <f>IF(COUNT($A755)=0,"",IF(K755="","--",IF(K755="3E","3E",LOOKUP(K755/M$2,{0,0.4,0.45,0.5,0.55,0.6,0.65,0.7,0.75,0.8,1},{0,2,2.25,2.5,2.75,3,3.25,3.5,3.75,4}))))</f>
        <v/>
      </c>
      <c r="N755" s="5" t="str">
        <f>IF(COUNT($A755)=0,"",IF($A755&lt;&gt;DR!$B757,"ERR",DR!AP757))</f>
        <v/>
      </c>
      <c r="O755" s="2" t="str">
        <f>IF(COUNT($A755)=0,"",IF(N755="3E","3E",IF(N755="","I",LOOKUP(N755/P$2,{0,0.4,0.45,0.5,0.55,0.6,0.65,0.7,0.75,0.8,1},{"F","D","C","C+","B-","B","B+","A-","A","A+"}))))</f>
        <v/>
      </c>
      <c r="P755" s="99" t="str">
        <f>IF(COUNT($A755)=0,"",IF(N755="","--",IF(N755="3E","3E",LOOKUP(N755/P$2,{0,0.4,0.45,0.5,0.55,0.6,0.65,0.7,0.75,0.8,1},{0,2,2.25,2.5,2.75,3,3.25,3.5,3.75,4}))))</f>
        <v/>
      </c>
      <c r="Q755" s="5" t="str">
        <f>IF(COUNT($A755)=0,"",IF($A755&lt;&gt;DR!$B757,"ERR",DR!AX757))</f>
        <v/>
      </c>
      <c r="R755" s="2" t="str">
        <f>IF(COUNT($A755)=0,"",IF(Q755="3E","3E",IF(Q755="","I",LOOKUP(Q755/S$2,{0,0.4,0.45,0.5,0.55,0.6,0.65,0.7,0.75,0.8,1},{"F","D","C","C+","B-","B","B+","A-","A","A+"}))))</f>
        <v/>
      </c>
      <c r="S755" s="99" t="str">
        <f>IF(COUNT($A755)=0,"",IF(Q755="","--",IF(Q755="3E","3E",LOOKUP(Q755/S$2,{0,0.4,0.45,0.5,0.55,0.6,0.65,0.7,0.75,0.8,1},{0,2,2.25,2.5,2.75,3,3.25,3.5,3.75,4}))))</f>
        <v/>
      </c>
      <c r="T755" s="5" t="str">
        <f>IF(OR(COUNT($A755)=0,DR!BZ757=""),"",IF($A755&lt;&gt;DR!$B757,"ERR",DR!BZ757))</f>
        <v/>
      </c>
      <c r="U755" s="2" t="str">
        <f>IF(COUNT($A755)=0,"",IF(T755="3E","3E",IF(T755="","I",LOOKUP(T755/V$2,{0,0.4,0.45,0.5,0.55,0.6,0.65,0.7,0.75,0.8,1},{"F","D","C","C+","B-","B","B+","A-","A","A+"}))))</f>
        <v/>
      </c>
      <c r="V755" s="99" t="str">
        <f>IF(COUNT($A755)=0,"",IF(T755="","--",IF(T755="3E","3E",LOOKUP(T755/V$2,{0,0.4,0.45,0.5,0.55,0.6,0.65,0.7,0.75,0.8,1},{0,2,2.25,2.5,2.75,3,3.25,3.5,3.75,4}))))</f>
        <v/>
      </c>
      <c r="W755" s="5" t="str">
        <f>IF(COUNT($A755)=0,"",IF($A755&lt;&gt;DR!$B757,"ERR",IF(DR!$A757="IM",DR!CL757,DR!CK757)))</f>
        <v/>
      </c>
      <c r="X755" s="2" t="str">
        <f>IF(COUNT($A755)=0,"",IF(W755="3E","3E",IF(W755="","I",LOOKUP(W755/Y$2,{0,0.4,0.45,0.5,0.55,0.6,0.65,0.7,0.75,0.8,1},{"F","D","C","C+","B-","B","B+","A-","A","A+"}))))</f>
        <v/>
      </c>
      <c r="Y755" s="99" t="str">
        <f>IF(COUNT($A755)=0,"",IF(W755="","--",IF(W755="3E","3E",LOOKUP(W755/Y$2,{0,0.4,0.45,0.5,0.55,0.6,0.65,0.7,0.75,0.8,1},{0,2,2.25,2.5,2.75,3,3.25,3.5,3.75,4}))))</f>
        <v/>
      </c>
      <c r="Z755" s="5" t="str">
        <f>IF(COUNT($A755)=0,"",IF($A755&lt;&gt;DR!$B757,"ERR",DR!BF757))</f>
        <v/>
      </c>
      <c r="AA755" s="2" t="str">
        <f>IF(COUNT($A755)=0,"",IF(Z755="3E","3E",IF(Z755="","I",LOOKUP(Z755/AB$2,{0,0.4,0.45,0.5,0.55,0.6,0.65,0.7,0.75,0.8,1},{"F","D","C","C+","B-","B","B+","A-","A","A+"}))))</f>
        <v/>
      </c>
      <c r="AB755" s="99" t="str">
        <f>IF(COUNT($A755)=0,"",IF(Z755="","--",IF(Z755="3E","3E",LOOKUP(Z755/AB$2,{0,0.4,0.45,0.5,0.55,0.6,0.65,0.7,0.75,0.8,1},{0,2,2.25,2.5,2.75,3,3.25,3.5,3.75,4}))))</f>
        <v/>
      </c>
      <c r="AC755" s="5" t="str">
        <f>IF(COUNT($A755)=0,"",IF($A755&lt;&gt;DR!$B757,"ERR",DR!BG757))</f>
        <v/>
      </c>
      <c r="AD755" s="2" t="str">
        <f>IF(COUNT($A755)=0,"",IF(AC755="3E","3E",IF(AC755="","I",LOOKUP(AC755/AE$2,{0,0.4,0.45,0.5,0.55,0.6,0.65,0.7,0.75,0.8,1},{"F","D","C","C+","B-","B","B+","A-","A","A+"}))))</f>
        <v/>
      </c>
      <c r="AE755" s="99" t="str">
        <f>IF(COUNT($A755)=0,"",IF(AC755="","--",IF(AC755="3E","3E",LOOKUP(AC755/AE$2,{0,0.4,0.45,0.5,0.55,0.6,0.65,0.7,0.75,0.8,1},{0,2,2.25,2.5,2.75,3,3.25,3.5,3.75,4}))))</f>
        <v/>
      </c>
      <c r="AF755" s="5" t="str">
        <f>IF(COUNT($A755)=0,"",IF($A755&lt;&gt;DR!$B757,"ERR",DR!BQ757))</f>
        <v/>
      </c>
      <c r="AG755" s="2" t="str">
        <f>IF(COUNT($A755)=0,"",IF(AF755="3E","3E",IF(AF755="","I",LOOKUP(AF755/AH$2,{0,0.4,0.45,0.5,0.55,0.6,0.65,0.7,0.75,0.8,1},{"F","D","C","C+","B-","B","B+","A-","A","A+"}))))</f>
        <v/>
      </c>
      <c r="AH755" s="99" t="str">
        <f>IF(COUNT($A755)=0,"",IF(AF755="","--",IF(AF755="3E","3E",LOOKUP(AF755/AH$2,{0,0.4,0.45,0.5,0.55,0.6,0.65,0.7,0.75,0.8,1},{0,2,2.25,2.5,2.75,3,3.25,3.5,3.75,4}))))</f>
        <v/>
      </c>
      <c r="AI755" s="5" t="str">
        <f>IF(COUNT($A755)=0,"",IF($A755&lt;&gt;DR!$B757,"ERR",DR!BY757))</f>
        <v/>
      </c>
      <c r="AJ755" s="2" t="str">
        <f>IF(COUNT($A755)=0,"",IF(AI755="3E","3E",IF(AI755="","I",LOOKUP(AI755/AK$2,{0,0.4,0.45,0.5,0.55,0.6,0.65,0.7,0.75,0.8,1},{"F","D","C","C+","B-","B","B+","A-","A","A+"}))))</f>
        <v/>
      </c>
      <c r="AK755" s="103" t="str">
        <f>IF(COUNT($A755)=0,"",IF(AI755="","--",IF(AI755="3E","3E",LOOKUP(AI755/AK$2,{0,0.4,0.45,0.5,0.55,0.6,0.65,0.7,0.75,0.8,1},{0,2,2.25,2.5,2.75,3,3.25,3.5,3.75,4}))))</f>
        <v/>
      </c>
      <c r="AL755" s="94" t="str">
        <f>IFERROR(IF(COUNT($A755)=0,"",IF(COUNT(W755)=0,"--",IF(COUNTIF(B755:AK755,"3E")&gt;0,"3E",SUM(IF(D755&gt;=2,D755*$D$3),IF(G755&gt;=2,G755*$G$3),IF(J755&gt;=2,J755*$J$3),IF(M755&gt;=2,M755*$M$3),IF(P755&gt;=2,P755*$P$3),IF(S755&gt;=2,S755*$S$3),IF(V755&gt;=2,V755*$V$3),IF(Y755&gt;=2,Y755*$Y$3),IF(AB755&gt;=2,AB755*$AB$3),IF(AE755&gt;=2,AE755*$AE$3),IF(AH755&gt;=2,AH755*$AH$3),IF(AK755&gt;=2,AK755*$AK$3))))),"")</f>
        <v/>
      </c>
      <c r="AM755" s="4" t="str">
        <f>IF(COUNT($A755)=0,"",IF(COUNT(W755)=0,"--",IF(COUNTIF(B755:Y755,"3E")&gt;0,"3E",TRUNC(SUM(IF(N(D755)&gt;=2,D$3*D755,0),IF(N(G755)&gt;=2,G$3*G755,0),IF(N(J755)&gt;=2,J$3*J755,0),IF(N(M755)&gt;=2,M$3*M755,0),IF(N(P755)&gt;=2,P$3*P755,0),IF(N(S755)&gt;=2,S$3*S755,0),IF(N(AB755)&gt;=2,AB$3*AB755,0),IF(N(AE755)&gt;=2,AE$3*AE755,0),IF(N(AH755)&gt;=2,AH$3*AH755,0),IF(N(V755)&gt;=2,V$3*V755,0),IF(N(Y755)&gt;=2,Y$3*Y755,0))/TCP,3))))</f>
        <v/>
      </c>
      <c r="AN755" s="2" t="str">
        <f>IFERROR(IF(COUNT($A755)=0,"",IF(COUNT(W755)=0,"--",IF(COUNTIF(B755:AK755,"3E")&gt;0,"3E",SUM(IF(D755&gt;=2,$D$3),IF(G755&gt;=2,$G$3),IF(J755&gt;=2,$J$3),IF(M755&gt;=2,$M$3),IF(P755&gt;=2,$P$3),IF(S755&gt;=2,$S$3),IF(V755&gt;=2,$V$3),IF(Y755&gt;=2,$Y$3),IF(AB755&gt;=2,$AB$3),IF(AE755&gt;=2,$AE$3),IF(AH755&gt;=2,$AH$3),IF(AK755&gt;=2,$AK$3))))),"")</f>
        <v/>
      </c>
      <c r="AO755" s="2" t="str">
        <f>IF(AM755="3E","3E",IF(COUNT($A755)=0,"",IF(COUNT(AK755)=0,"I",LOOKUP(AM755,{0,2,2.25,2.5,2.75,3,3.25,3.5,3.75,4},{"F","D","C","C+","B-","B","B+","A-","A","A+"}))))</f>
        <v/>
      </c>
      <c r="AP755" s="2" t="str">
        <f>IF(AM755="3E","3E",IF(OR(COUNT($A755)=0,COUNT(W755)=0),"",IF(AND(Y755&gt;=2,AM755&gt;=2,AN755&gt;=28),"PASS","FAIL")))</f>
        <v/>
      </c>
      <c r="AQ755" s="2" t="str">
        <f>IF(COUNT($A755)=0,"",IF(AP755="3E","3E",IF(AP755="PASS",CONCATENATE(IF(N(D755)&lt;2,"411F,",""),IF(N(G755)&lt;2,"412F,",""),IF(N(J755)&lt;2,"413F,",""),IF(N(M755)&lt;2,"421F,",""),IF(N(P755)&lt;2,"422F,",""),IF(N(S755)&lt;2,"423F,",""),IF(N(AB755)&lt;2,"431F,",""),IF(N(AE755)&lt;2,"432F,",""),IF(N(AH755)&lt;2,"433F,","")),"")))</f>
        <v/>
      </c>
      <c r="AR755" s="6" t="str">
        <f t="shared" si="12"/>
        <v/>
      </c>
    </row>
    <row r="756" spans="1:44" ht="18.95" customHeight="1" x14ac:dyDescent="0.25">
      <c r="A756" s="93" t="str">
        <f>IF(DR!$B758="","",DR!$B758)</f>
        <v/>
      </c>
      <c r="B756" s="5" t="str">
        <f>IF(COUNT($A756)=0,"",IF($A756&lt;&gt;DR!$B758,"ERR",DR!J758))</f>
        <v/>
      </c>
      <c r="C756" s="2" t="str">
        <f>IF(COUNT($A756)=0,"",IF(B756="3E","3E",IF(B756="","I",LOOKUP(B756/D$2,{0,0.4,0.45,0.5,0.55,0.6,0.65,0.7,0.75,0.8,1},{"F","D","C","C+","B-","B","B+","A-","A","A+"}))))</f>
        <v/>
      </c>
      <c r="D756" s="99" t="str">
        <f>IF(COUNT($A756)=0,"",IF(B756="","--",IF(B756="3E","3E",LOOKUP(B756/D$2,{0,0.4,0.45,0.5,0.55,0.6,0.65,0.7,0.75,0.8,1},{0,2,2.25,2.5,2.75,3,3.25,3.5,3.75,4}))))</f>
        <v/>
      </c>
      <c r="E756" s="5" t="str">
        <f>IF(COUNT($A756)=0,"",IF($A756&lt;&gt;DR!$B758,"ERR",DR!R758))</f>
        <v/>
      </c>
      <c r="F756" s="2" t="str">
        <f>IF(COUNT($A756)=0,"",IF(E756="3E","3E",IF(E756="","I",LOOKUP(E756/G$2,{0,0.4,0.45,0.5,0.55,0.6,0.65,0.7,0.75,0.8,1},{"F","D","C","C+","B-","B","B+","A-","A","A+"}))))</f>
        <v/>
      </c>
      <c r="G756" s="99" t="str">
        <f>IF(COUNT($A756)=0,"",IF(E756="","--",IF(E756="3E","3E",LOOKUP(E756/G$2,{0,0.4,0.45,0.5,0.55,0.6,0.65,0.7,0.75,0.8,1},{0,2,2.25,2.5,2.75,3,3.25,3.5,3.75,4}))))</f>
        <v/>
      </c>
      <c r="H756" s="5" t="str">
        <f>IF(COUNT($A756)=0,"",IF($A756&lt;&gt;DR!$B758,"ERR",DR!Z758))</f>
        <v/>
      </c>
      <c r="I756" s="2" t="str">
        <f>IF(COUNT($A756)=0,"",IF(H756="3E","3E",IF(H756="","I",LOOKUP(H756/J$2,{0,0.4,0.45,0.5,0.55,0.6,0.65,0.7,0.75,0.8,1},{"F","D","C","C+","B-","B","B+","A-","A","A+"}))))</f>
        <v/>
      </c>
      <c r="J756" s="99" t="str">
        <f>IF(COUNT($A756)=0,"",IF(H756="","--",IF(H756="3E","3E",LOOKUP(H756/J$2,{0,0.4,0.45,0.5,0.55,0.6,0.65,0.7,0.75,0.8,1},{0,2,2.25,2.5,2.75,3,3.25,3.5,3.75,4}))))</f>
        <v/>
      </c>
      <c r="K756" s="5" t="str">
        <f>IF(COUNT($A756)=0,"",IF($A756&lt;&gt;DR!$B758,"ERR",DR!AH758))</f>
        <v/>
      </c>
      <c r="L756" s="2" t="str">
        <f>IF(COUNT($A756)=0,"",IF(K756="3E","3E",IF(K756="","I",LOOKUP(K756/M$2,{0,0.4,0.45,0.5,0.55,0.6,0.65,0.7,0.75,0.8,1},{"F","D","C","C+","B-","B","B+","A-","A","A+"}))))</f>
        <v/>
      </c>
      <c r="M756" s="99" t="str">
        <f>IF(COUNT($A756)=0,"",IF(K756="","--",IF(K756="3E","3E",LOOKUP(K756/M$2,{0,0.4,0.45,0.5,0.55,0.6,0.65,0.7,0.75,0.8,1},{0,2,2.25,2.5,2.75,3,3.25,3.5,3.75,4}))))</f>
        <v/>
      </c>
      <c r="N756" s="5" t="str">
        <f>IF(COUNT($A756)=0,"",IF($A756&lt;&gt;DR!$B758,"ERR",DR!AP758))</f>
        <v/>
      </c>
      <c r="O756" s="2" t="str">
        <f>IF(COUNT($A756)=0,"",IF(N756="3E","3E",IF(N756="","I",LOOKUP(N756/P$2,{0,0.4,0.45,0.5,0.55,0.6,0.65,0.7,0.75,0.8,1},{"F","D","C","C+","B-","B","B+","A-","A","A+"}))))</f>
        <v/>
      </c>
      <c r="P756" s="99" t="str">
        <f>IF(COUNT($A756)=0,"",IF(N756="","--",IF(N756="3E","3E",LOOKUP(N756/P$2,{0,0.4,0.45,0.5,0.55,0.6,0.65,0.7,0.75,0.8,1},{0,2,2.25,2.5,2.75,3,3.25,3.5,3.75,4}))))</f>
        <v/>
      </c>
      <c r="Q756" s="5" t="str">
        <f>IF(COUNT($A756)=0,"",IF($A756&lt;&gt;DR!$B758,"ERR",DR!AX758))</f>
        <v/>
      </c>
      <c r="R756" s="2" t="str">
        <f>IF(COUNT($A756)=0,"",IF(Q756="3E","3E",IF(Q756="","I",LOOKUP(Q756/S$2,{0,0.4,0.45,0.5,0.55,0.6,0.65,0.7,0.75,0.8,1},{"F","D","C","C+","B-","B","B+","A-","A","A+"}))))</f>
        <v/>
      </c>
      <c r="S756" s="99" t="str">
        <f>IF(COUNT($A756)=0,"",IF(Q756="","--",IF(Q756="3E","3E",LOOKUP(Q756/S$2,{0,0.4,0.45,0.5,0.55,0.6,0.65,0.7,0.75,0.8,1},{0,2,2.25,2.5,2.75,3,3.25,3.5,3.75,4}))))</f>
        <v/>
      </c>
      <c r="T756" s="5" t="str">
        <f>IF(OR(COUNT($A756)=0,DR!BZ758=""),"",IF($A756&lt;&gt;DR!$B758,"ERR",DR!BZ758))</f>
        <v/>
      </c>
      <c r="U756" s="2" t="str">
        <f>IF(COUNT($A756)=0,"",IF(T756="3E","3E",IF(T756="","I",LOOKUP(T756/V$2,{0,0.4,0.45,0.5,0.55,0.6,0.65,0.7,0.75,0.8,1},{"F","D","C","C+","B-","B","B+","A-","A","A+"}))))</f>
        <v/>
      </c>
      <c r="V756" s="99" t="str">
        <f>IF(COUNT($A756)=0,"",IF(T756="","--",IF(T756="3E","3E",LOOKUP(T756/V$2,{0,0.4,0.45,0.5,0.55,0.6,0.65,0.7,0.75,0.8,1},{0,2,2.25,2.5,2.75,3,3.25,3.5,3.75,4}))))</f>
        <v/>
      </c>
      <c r="W756" s="5" t="str">
        <f>IF(COUNT($A756)=0,"",IF($A756&lt;&gt;DR!$B758,"ERR",IF(DR!$A758="IM",DR!CL758,DR!CK758)))</f>
        <v/>
      </c>
      <c r="X756" s="2" t="str">
        <f>IF(COUNT($A756)=0,"",IF(W756="3E","3E",IF(W756="","I",LOOKUP(W756/Y$2,{0,0.4,0.45,0.5,0.55,0.6,0.65,0.7,0.75,0.8,1},{"F","D","C","C+","B-","B","B+","A-","A","A+"}))))</f>
        <v/>
      </c>
      <c r="Y756" s="99" t="str">
        <f>IF(COUNT($A756)=0,"",IF(W756="","--",IF(W756="3E","3E",LOOKUP(W756/Y$2,{0,0.4,0.45,0.5,0.55,0.6,0.65,0.7,0.75,0.8,1},{0,2,2.25,2.5,2.75,3,3.25,3.5,3.75,4}))))</f>
        <v/>
      </c>
      <c r="Z756" s="5" t="str">
        <f>IF(COUNT($A756)=0,"",IF($A756&lt;&gt;DR!$B758,"ERR",DR!BF758))</f>
        <v/>
      </c>
      <c r="AA756" s="2" t="str">
        <f>IF(COUNT($A756)=0,"",IF(Z756="3E","3E",IF(Z756="","I",LOOKUP(Z756/AB$2,{0,0.4,0.45,0.5,0.55,0.6,0.65,0.7,0.75,0.8,1},{"F","D","C","C+","B-","B","B+","A-","A","A+"}))))</f>
        <v/>
      </c>
      <c r="AB756" s="99" t="str">
        <f>IF(COUNT($A756)=0,"",IF(Z756="","--",IF(Z756="3E","3E",LOOKUP(Z756/AB$2,{0,0.4,0.45,0.5,0.55,0.6,0.65,0.7,0.75,0.8,1},{0,2,2.25,2.5,2.75,3,3.25,3.5,3.75,4}))))</f>
        <v/>
      </c>
      <c r="AC756" s="5" t="str">
        <f>IF(COUNT($A756)=0,"",IF($A756&lt;&gt;DR!$B758,"ERR",DR!BG758))</f>
        <v/>
      </c>
      <c r="AD756" s="2" t="str">
        <f>IF(COUNT($A756)=0,"",IF(AC756="3E","3E",IF(AC756="","I",LOOKUP(AC756/AE$2,{0,0.4,0.45,0.5,0.55,0.6,0.65,0.7,0.75,0.8,1},{"F","D","C","C+","B-","B","B+","A-","A","A+"}))))</f>
        <v/>
      </c>
      <c r="AE756" s="99" t="str">
        <f>IF(COUNT($A756)=0,"",IF(AC756="","--",IF(AC756="3E","3E",LOOKUP(AC756/AE$2,{0,0.4,0.45,0.5,0.55,0.6,0.65,0.7,0.75,0.8,1},{0,2,2.25,2.5,2.75,3,3.25,3.5,3.75,4}))))</f>
        <v/>
      </c>
      <c r="AF756" s="5" t="str">
        <f>IF(COUNT($A756)=0,"",IF($A756&lt;&gt;DR!$B758,"ERR",DR!BQ758))</f>
        <v/>
      </c>
      <c r="AG756" s="2" t="str">
        <f>IF(COUNT($A756)=0,"",IF(AF756="3E","3E",IF(AF756="","I",LOOKUP(AF756/AH$2,{0,0.4,0.45,0.5,0.55,0.6,0.65,0.7,0.75,0.8,1},{"F","D","C","C+","B-","B","B+","A-","A","A+"}))))</f>
        <v/>
      </c>
      <c r="AH756" s="99" t="str">
        <f>IF(COUNT($A756)=0,"",IF(AF756="","--",IF(AF756="3E","3E",LOOKUP(AF756/AH$2,{0,0.4,0.45,0.5,0.55,0.6,0.65,0.7,0.75,0.8,1},{0,2,2.25,2.5,2.75,3,3.25,3.5,3.75,4}))))</f>
        <v/>
      </c>
      <c r="AI756" s="5" t="str">
        <f>IF(COUNT($A756)=0,"",IF($A756&lt;&gt;DR!$B758,"ERR",DR!BY758))</f>
        <v/>
      </c>
      <c r="AJ756" s="2" t="str">
        <f>IF(COUNT($A756)=0,"",IF(AI756="3E","3E",IF(AI756="","I",LOOKUP(AI756/AK$2,{0,0.4,0.45,0.5,0.55,0.6,0.65,0.7,0.75,0.8,1},{"F","D","C","C+","B-","B","B+","A-","A","A+"}))))</f>
        <v/>
      </c>
      <c r="AK756" s="103" t="str">
        <f>IF(COUNT($A756)=0,"",IF(AI756="","--",IF(AI756="3E","3E",LOOKUP(AI756/AK$2,{0,0.4,0.45,0.5,0.55,0.6,0.65,0.7,0.75,0.8,1},{0,2,2.25,2.5,2.75,3,3.25,3.5,3.75,4}))))</f>
        <v/>
      </c>
      <c r="AL756" s="94" t="str">
        <f>IFERROR(IF(COUNT($A756)=0,"",IF(COUNT(W756)=0,"--",IF(COUNTIF(B756:AK756,"3E")&gt;0,"3E",SUM(IF(D756&gt;=2,D756*$D$3),IF(G756&gt;=2,G756*$G$3),IF(J756&gt;=2,J756*$J$3),IF(M756&gt;=2,M756*$M$3),IF(P756&gt;=2,P756*$P$3),IF(S756&gt;=2,S756*$S$3),IF(V756&gt;=2,V756*$V$3),IF(Y756&gt;=2,Y756*$Y$3),IF(AB756&gt;=2,AB756*$AB$3),IF(AE756&gt;=2,AE756*$AE$3),IF(AH756&gt;=2,AH756*$AH$3),IF(AK756&gt;=2,AK756*$AK$3))))),"")</f>
        <v/>
      </c>
      <c r="AM756" s="4" t="str">
        <f>IF(COUNT($A756)=0,"",IF(COUNT(W756)=0,"--",IF(COUNTIF(B756:Y756,"3E")&gt;0,"3E",TRUNC(SUM(IF(N(D756)&gt;=2,D$3*D756,0),IF(N(G756)&gt;=2,G$3*G756,0),IF(N(J756)&gt;=2,J$3*J756,0),IF(N(M756)&gt;=2,M$3*M756,0),IF(N(P756)&gt;=2,P$3*P756,0),IF(N(S756)&gt;=2,S$3*S756,0),IF(N(AB756)&gt;=2,AB$3*AB756,0),IF(N(AE756)&gt;=2,AE$3*AE756,0),IF(N(AH756)&gt;=2,AH$3*AH756,0),IF(N(V756)&gt;=2,V$3*V756,0),IF(N(Y756)&gt;=2,Y$3*Y756,0))/TCP,3))))</f>
        <v/>
      </c>
      <c r="AN756" s="2" t="str">
        <f>IFERROR(IF(COUNT($A756)=0,"",IF(COUNT(W756)=0,"--",IF(COUNTIF(B756:AK756,"3E")&gt;0,"3E",SUM(IF(D756&gt;=2,$D$3),IF(G756&gt;=2,$G$3),IF(J756&gt;=2,$J$3),IF(M756&gt;=2,$M$3),IF(P756&gt;=2,$P$3),IF(S756&gt;=2,$S$3),IF(V756&gt;=2,$V$3),IF(Y756&gt;=2,$Y$3),IF(AB756&gt;=2,$AB$3),IF(AE756&gt;=2,$AE$3),IF(AH756&gt;=2,$AH$3),IF(AK756&gt;=2,$AK$3))))),"")</f>
        <v/>
      </c>
      <c r="AO756" s="2" t="str">
        <f>IF(AM756="3E","3E",IF(COUNT($A756)=0,"",IF(COUNT(AK756)=0,"I",LOOKUP(AM756,{0,2,2.25,2.5,2.75,3,3.25,3.5,3.75,4},{"F","D","C","C+","B-","B","B+","A-","A","A+"}))))</f>
        <v/>
      </c>
      <c r="AP756" s="2" t="str">
        <f>IF(AM756="3E","3E",IF(OR(COUNT($A756)=0,COUNT(W756)=0),"",IF(AND(Y756&gt;=2,AM756&gt;=2,AN756&gt;=28),"PASS","FAIL")))</f>
        <v/>
      </c>
      <c r="AQ756" s="2" t="str">
        <f>IF(COUNT($A756)=0,"",IF(AP756="3E","3E",IF(AP756="PASS",CONCATENATE(IF(N(D756)&lt;2,"411F,",""),IF(N(G756)&lt;2,"412F,",""),IF(N(J756)&lt;2,"413F,",""),IF(N(M756)&lt;2,"421F,",""),IF(N(P756)&lt;2,"422F,",""),IF(N(S756)&lt;2,"423F,",""),IF(N(AB756)&lt;2,"431F,",""),IF(N(AE756)&lt;2,"432F,",""),IF(N(AH756)&lt;2,"433F,","")),"")))</f>
        <v/>
      </c>
      <c r="AR756" s="6" t="str">
        <f t="shared" si="12"/>
        <v/>
      </c>
    </row>
    <row r="757" spans="1:44" ht="18.95" customHeight="1" x14ac:dyDescent="0.25">
      <c r="A757" s="93" t="str">
        <f>IF(DR!$B759="","",DR!$B759)</f>
        <v/>
      </c>
      <c r="B757" s="5" t="str">
        <f>IF(COUNT($A757)=0,"",IF($A757&lt;&gt;DR!$B759,"ERR",DR!J759))</f>
        <v/>
      </c>
      <c r="C757" s="2" t="str">
        <f>IF(COUNT($A757)=0,"",IF(B757="3E","3E",IF(B757="","I",LOOKUP(B757/D$2,{0,0.4,0.45,0.5,0.55,0.6,0.65,0.7,0.75,0.8,1},{"F","D","C","C+","B-","B","B+","A-","A","A+"}))))</f>
        <v/>
      </c>
      <c r="D757" s="99" t="str">
        <f>IF(COUNT($A757)=0,"",IF(B757="","--",IF(B757="3E","3E",LOOKUP(B757/D$2,{0,0.4,0.45,0.5,0.55,0.6,0.65,0.7,0.75,0.8,1},{0,2,2.25,2.5,2.75,3,3.25,3.5,3.75,4}))))</f>
        <v/>
      </c>
      <c r="E757" s="5" t="str">
        <f>IF(COUNT($A757)=0,"",IF($A757&lt;&gt;DR!$B759,"ERR",DR!R759))</f>
        <v/>
      </c>
      <c r="F757" s="2" t="str">
        <f>IF(COUNT($A757)=0,"",IF(E757="3E","3E",IF(E757="","I",LOOKUP(E757/G$2,{0,0.4,0.45,0.5,0.55,0.6,0.65,0.7,0.75,0.8,1},{"F","D","C","C+","B-","B","B+","A-","A","A+"}))))</f>
        <v/>
      </c>
      <c r="G757" s="99" t="str">
        <f>IF(COUNT($A757)=0,"",IF(E757="","--",IF(E757="3E","3E",LOOKUP(E757/G$2,{0,0.4,0.45,0.5,0.55,0.6,0.65,0.7,0.75,0.8,1},{0,2,2.25,2.5,2.75,3,3.25,3.5,3.75,4}))))</f>
        <v/>
      </c>
      <c r="H757" s="5" t="str">
        <f>IF(COUNT($A757)=0,"",IF($A757&lt;&gt;DR!$B759,"ERR",DR!Z759))</f>
        <v/>
      </c>
      <c r="I757" s="2" t="str">
        <f>IF(COUNT($A757)=0,"",IF(H757="3E","3E",IF(H757="","I",LOOKUP(H757/J$2,{0,0.4,0.45,0.5,0.55,0.6,0.65,0.7,0.75,0.8,1},{"F","D","C","C+","B-","B","B+","A-","A","A+"}))))</f>
        <v/>
      </c>
      <c r="J757" s="99" t="str">
        <f>IF(COUNT($A757)=0,"",IF(H757="","--",IF(H757="3E","3E",LOOKUP(H757/J$2,{0,0.4,0.45,0.5,0.55,0.6,0.65,0.7,0.75,0.8,1},{0,2,2.25,2.5,2.75,3,3.25,3.5,3.75,4}))))</f>
        <v/>
      </c>
      <c r="K757" s="5" t="str">
        <f>IF(COUNT($A757)=0,"",IF($A757&lt;&gt;DR!$B759,"ERR",DR!AH759))</f>
        <v/>
      </c>
      <c r="L757" s="2" t="str">
        <f>IF(COUNT($A757)=0,"",IF(K757="3E","3E",IF(K757="","I",LOOKUP(K757/M$2,{0,0.4,0.45,0.5,0.55,0.6,0.65,0.7,0.75,0.8,1},{"F","D","C","C+","B-","B","B+","A-","A","A+"}))))</f>
        <v/>
      </c>
      <c r="M757" s="99" t="str">
        <f>IF(COUNT($A757)=0,"",IF(K757="","--",IF(K757="3E","3E",LOOKUP(K757/M$2,{0,0.4,0.45,0.5,0.55,0.6,0.65,0.7,0.75,0.8,1},{0,2,2.25,2.5,2.75,3,3.25,3.5,3.75,4}))))</f>
        <v/>
      </c>
      <c r="N757" s="5" t="str">
        <f>IF(COUNT($A757)=0,"",IF($A757&lt;&gt;DR!$B759,"ERR",DR!AP759))</f>
        <v/>
      </c>
      <c r="O757" s="2" t="str">
        <f>IF(COUNT($A757)=0,"",IF(N757="3E","3E",IF(N757="","I",LOOKUP(N757/P$2,{0,0.4,0.45,0.5,0.55,0.6,0.65,0.7,0.75,0.8,1},{"F","D","C","C+","B-","B","B+","A-","A","A+"}))))</f>
        <v/>
      </c>
      <c r="P757" s="99" t="str">
        <f>IF(COUNT($A757)=0,"",IF(N757="","--",IF(N757="3E","3E",LOOKUP(N757/P$2,{0,0.4,0.45,0.5,0.55,0.6,0.65,0.7,0.75,0.8,1},{0,2,2.25,2.5,2.75,3,3.25,3.5,3.75,4}))))</f>
        <v/>
      </c>
      <c r="Q757" s="5" t="str">
        <f>IF(COUNT($A757)=0,"",IF($A757&lt;&gt;DR!$B759,"ERR",DR!AX759))</f>
        <v/>
      </c>
      <c r="R757" s="2" t="str">
        <f>IF(COUNT($A757)=0,"",IF(Q757="3E","3E",IF(Q757="","I",LOOKUP(Q757/S$2,{0,0.4,0.45,0.5,0.55,0.6,0.65,0.7,0.75,0.8,1},{"F","D","C","C+","B-","B","B+","A-","A","A+"}))))</f>
        <v/>
      </c>
      <c r="S757" s="99" t="str">
        <f>IF(COUNT($A757)=0,"",IF(Q757="","--",IF(Q757="3E","3E",LOOKUP(Q757/S$2,{0,0.4,0.45,0.5,0.55,0.6,0.65,0.7,0.75,0.8,1},{0,2,2.25,2.5,2.75,3,3.25,3.5,3.75,4}))))</f>
        <v/>
      </c>
      <c r="T757" s="5" t="str">
        <f>IF(OR(COUNT($A757)=0,DR!BZ759=""),"",IF($A757&lt;&gt;DR!$B759,"ERR",DR!BZ759))</f>
        <v/>
      </c>
      <c r="U757" s="2" t="str">
        <f>IF(COUNT($A757)=0,"",IF(T757="3E","3E",IF(T757="","I",LOOKUP(T757/V$2,{0,0.4,0.45,0.5,0.55,0.6,0.65,0.7,0.75,0.8,1},{"F","D","C","C+","B-","B","B+","A-","A","A+"}))))</f>
        <v/>
      </c>
      <c r="V757" s="99" t="str">
        <f>IF(COUNT($A757)=0,"",IF(T757="","--",IF(T757="3E","3E",LOOKUP(T757/V$2,{0,0.4,0.45,0.5,0.55,0.6,0.65,0.7,0.75,0.8,1},{0,2,2.25,2.5,2.75,3,3.25,3.5,3.75,4}))))</f>
        <v/>
      </c>
      <c r="W757" s="5" t="str">
        <f>IF(COUNT($A757)=0,"",IF($A757&lt;&gt;DR!$B759,"ERR",IF(DR!$A759="IM",DR!CL759,DR!CK759)))</f>
        <v/>
      </c>
      <c r="X757" s="2" t="str">
        <f>IF(COUNT($A757)=0,"",IF(W757="3E","3E",IF(W757="","I",LOOKUP(W757/Y$2,{0,0.4,0.45,0.5,0.55,0.6,0.65,0.7,0.75,0.8,1},{"F","D","C","C+","B-","B","B+","A-","A","A+"}))))</f>
        <v/>
      </c>
      <c r="Y757" s="99" t="str">
        <f>IF(COUNT($A757)=0,"",IF(W757="","--",IF(W757="3E","3E",LOOKUP(W757/Y$2,{0,0.4,0.45,0.5,0.55,0.6,0.65,0.7,0.75,0.8,1},{0,2,2.25,2.5,2.75,3,3.25,3.5,3.75,4}))))</f>
        <v/>
      </c>
      <c r="Z757" s="5" t="str">
        <f>IF(COUNT($A757)=0,"",IF($A757&lt;&gt;DR!$B759,"ERR",DR!BF759))</f>
        <v/>
      </c>
      <c r="AA757" s="2" t="str">
        <f>IF(COUNT($A757)=0,"",IF(Z757="3E","3E",IF(Z757="","I",LOOKUP(Z757/AB$2,{0,0.4,0.45,0.5,0.55,0.6,0.65,0.7,0.75,0.8,1},{"F","D","C","C+","B-","B","B+","A-","A","A+"}))))</f>
        <v/>
      </c>
      <c r="AB757" s="99" t="str">
        <f>IF(COUNT($A757)=0,"",IF(Z757="","--",IF(Z757="3E","3E",LOOKUP(Z757/AB$2,{0,0.4,0.45,0.5,0.55,0.6,0.65,0.7,0.75,0.8,1},{0,2,2.25,2.5,2.75,3,3.25,3.5,3.75,4}))))</f>
        <v/>
      </c>
      <c r="AC757" s="5" t="str">
        <f>IF(COUNT($A757)=0,"",IF($A757&lt;&gt;DR!$B759,"ERR",DR!BG759))</f>
        <v/>
      </c>
      <c r="AD757" s="2" t="str">
        <f>IF(COUNT($A757)=0,"",IF(AC757="3E","3E",IF(AC757="","I",LOOKUP(AC757/AE$2,{0,0.4,0.45,0.5,0.55,0.6,0.65,0.7,0.75,0.8,1},{"F","D","C","C+","B-","B","B+","A-","A","A+"}))))</f>
        <v/>
      </c>
      <c r="AE757" s="99" t="str">
        <f>IF(COUNT($A757)=0,"",IF(AC757="","--",IF(AC757="3E","3E",LOOKUP(AC757/AE$2,{0,0.4,0.45,0.5,0.55,0.6,0.65,0.7,0.75,0.8,1},{0,2,2.25,2.5,2.75,3,3.25,3.5,3.75,4}))))</f>
        <v/>
      </c>
      <c r="AF757" s="5" t="str">
        <f>IF(COUNT($A757)=0,"",IF($A757&lt;&gt;DR!$B759,"ERR",DR!BQ759))</f>
        <v/>
      </c>
      <c r="AG757" s="2" t="str">
        <f>IF(COUNT($A757)=0,"",IF(AF757="3E","3E",IF(AF757="","I",LOOKUP(AF757/AH$2,{0,0.4,0.45,0.5,0.55,0.6,0.65,0.7,0.75,0.8,1},{"F","D","C","C+","B-","B","B+","A-","A","A+"}))))</f>
        <v/>
      </c>
      <c r="AH757" s="99" t="str">
        <f>IF(COUNT($A757)=0,"",IF(AF757="","--",IF(AF757="3E","3E",LOOKUP(AF757/AH$2,{0,0.4,0.45,0.5,0.55,0.6,0.65,0.7,0.75,0.8,1},{0,2,2.25,2.5,2.75,3,3.25,3.5,3.75,4}))))</f>
        <v/>
      </c>
      <c r="AI757" s="5" t="str">
        <f>IF(COUNT($A757)=0,"",IF($A757&lt;&gt;DR!$B759,"ERR",DR!BY759))</f>
        <v/>
      </c>
      <c r="AJ757" s="2" t="str">
        <f>IF(COUNT($A757)=0,"",IF(AI757="3E","3E",IF(AI757="","I",LOOKUP(AI757/AK$2,{0,0.4,0.45,0.5,0.55,0.6,0.65,0.7,0.75,0.8,1},{"F","D","C","C+","B-","B","B+","A-","A","A+"}))))</f>
        <v/>
      </c>
      <c r="AK757" s="103" t="str">
        <f>IF(COUNT($A757)=0,"",IF(AI757="","--",IF(AI757="3E","3E",LOOKUP(AI757/AK$2,{0,0.4,0.45,0.5,0.55,0.6,0.65,0.7,0.75,0.8,1},{0,2,2.25,2.5,2.75,3,3.25,3.5,3.75,4}))))</f>
        <v/>
      </c>
      <c r="AL757" s="94" t="str">
        <f>IFERROR(IF(COUNT($A757)=0,"",IF(COUNT(W757)=0,"--",IF(COUNTIF(B757:AK757,"3E")&gt;0,"3E",SUM(IF(D757&gt;=2,D757*$D$3),IF(G757&gt;=2,G757*$G$3),IF(J757&gt;=2,J757*$J$3),IF(M757&gt;=2,M757*$M$3),IF(P757&gt;=2,P757*$P$3),IF(S757&gt;=2,S757*$S$3),IF(V757&gt;=2,V757*$V$3),IF(Y757&gt;=2,Y757*$Y$3),IF(AB757&gt;=2,AB757*$AB$3),IF(AE757&gt;=2,AE757*$AE$3),IF(AH757&gt;=2,AH757*$AH$3),IF(AK757&gt;=2,AK757*$AK$3))))),"")</f>
        <v/>
      </c>
      <c r="AM757" s="4" t="str">
        <f>IF(COUNT($A757)=0,"",IF(COUNT(W757)=0,"--",IF(COUNTIF(B757:Y757,"3E")&gt;0,"3E",TRUNC(SUM(IF(N(D757)&gt;=2,D$3*D757,0),IF(N(G757)&gt;=2,G$3*G757,0),IF(N(J757)&gt;=2,J$3*J757,0),IF(N(M757)&gt;=2,M$3*M757,0),IF(N(P757)&gt;=2,P$3*P757,0),IF(N(S757)&gt;=2,S$3*S757,0),IF(N(AB757)&gt;=2,AB$3*AB757,0),IF(N(AE757)&gt;=2,AE$3*AE757,0),IF(N(AH757)&gt;=2,AH$3*AH757,0),IF(N(V757)&gt;=2,V$3*V757,0),IF(N(Y757)&gt;=2,Y$3*Y757,0))/TCP,3))))</f>
        <v/>
      </c>
      <c r="AN757" s="2" t="str">
        <f>IFERROR(IF(COUNT($A757)=0,"",IF(COUNT(W757)=0,"--",IF(COUNTIF(B757:AK757,"3E")&gt;0,"3E",SUM(IF(D757&gt;=2,$D$3),IF(G757&gt;=2,$G$3),IF(J757&gt;=2,$J$3),IF(M757&gt;=2,$M$3),IF(P757&gt;=2,$P$3),IF(S757&gt;=2,$S$3),IF(V757&gt;=2,$V$3),IF(Y757&gt;=2,$Y$3),IF(AB757&gt;=2,$AB$3),IF(AE757&gt;=2,$AE$3),IF(AH757&gt;=2,$AH$3),IF(AK757&gt;=2,$AK$3))))),"")</f>
        <v/>
      </c>
      <c r="AO757" s="2" t="str">
        <f>IF(AM757="3E","3E",IF(COUNT($A757)=0,"",IF(COUNT(AK757)=0,"I",LOOKUP(AM757,{0,2,2.25,2.5,2.75,3,3.25,3.5,3.75,4},{"F","D","C","C+","B-","B","B+","A-","A","A+"}))))</f>
        <v/>
      </c>
      <c r="AP757" s="2" t="str">
        <f>IF(AM757="3E","3E",IF(OR(COUNT($A757)=0,COUNT(W757)=0),"",IF(AND(Y757&gt;=2,AM757&gt;=2,AN757&gt;=28),"PASS","FAIL")))</f>
        <v/>
      </c>
      <c r="AQ757" s="2" t="str">
        <f>IF(COUNT($A757)=0,"",IF(AP757="3E","3E",IF(AP757="PASS",CONCATENATE(IF(N(D757)&lt;2,"411F,",""),IF(N(G757)&lt;2,"412F,",""),IF(N(J757)&lt;2,"413F,",""),IF(N(M757)&lt;2,"421F,",""),IF(N(P757)&lt;2,"422F,",""),IF(N(S757)&lt;2,"423F,",""),IF(N(AB757)&lt;2,"431F,",""),IF(N(AE757)&lt;2,"432F,",""),IF(N(AH757)&lt;2,"433F,","")),"")))</f>
        <v/>
      </c>
      <c r="AR757" s="6" t="str">
        <f t="shared" si="12"/>
        <v/>
      </c>
    </row>
    <row r="758" spans="1:44" ht="18.95" customHeight="1" x14ac:dyDescent="0.25">
      <c r="A758" s="93" t="str">
        <f>IF(DR!$B760="","",DR!$B760)</f>
        <v/>
      </c>
      <c r="B758" s="5" t="str">
        <f>IF(COUNT($A758)=0,"",IF($A758&lt;&gt;DR!$B760,"ERR",DR!J760))</f>
        <v/>
      </c>
      <c r="C758" s="2" t="str">
        <f>IF(COUNT($A758)=0,"",IF(B758="3E","3E",IF(B758="","I",LOOKUP(B758/D$2,{0,0.4,0.45,0.5,0.55,0.6,0.65,0.7,0.75,0.8,1},{"F","D","C","C+","B-","B","B+","A-","A","A+"}))))</f>
        <v/>
      </c>
      <c r="D758" s="99" t="str">
        <f>IF(COUNT($A758)=0,"",IF(B758="","--",IF(B758="3E","3E",LOOKUP(B758/D$2,{0,0.4,0.45,0.5,0.55,0.6,0.65,0.7,0.75,0.8,1},{0,2,2.25,2.5,2.75,3,3.25,3.5,3.75,4}))))</f>
        <v/>
      </c>
      <c r="E758" s="5" t="str">
        <f>IF(COUNT($A758)=0,"",IF($A758&lt;&gt;DR!$B760,"ERR",DR!R760))</f>
        <v/>
      </c>
      <c r="F758" s="2" t="str">
        <f>IF(COUNT($A758)=0,"",IF(E758="3E","3E",IF(E758="","I",LOOKUP(E758/G$2,{0,0.4,0.45,0.5,0.55,0.6,0.65,0.7,0.75,0.8,1},{"F","D","C","C+","B-","B","B+","A-","A","A+"}))))</f>
        <v/>
      </c>
      <c r="G758" s="99" t="str">
        <f>IF(COUNT($A758)=0,"",IF(E758="","--",IF(E758="3E","3E",LOOKUP(E758/G$2,{0,0.4,0.45,0.5,0.55,0.6,0.65,0.7,0.75,0.8,1},{0,2,2.25,2.5,2.75,3,3.25,3.5,3.75,4}))))</f>
        <v/>
      </c>
      <c r="H758" s="5" t="str">
        <f>IF(COUNT($A758)=0,"",IF($A758&lt;&gt;DR!$B760,"ERR",DR!Z760))</f>
        <v/>
      </c>
      <c r="I758" s="2" t="str">
        <f>IF(COUNT($A758)=0,"",IF(H758="3E","3E",IF(H758="","I",LOOKUP(H758/J$2,{0,0.4,0.45,0.5,0.55,0.6,0.65,0.7,0.75,0.8,1},{"F","D","C","C+","B-","B","B+","A-","A","A+"}))))</f>
        <v/>
      </c>
      <c r="J758" s="99" t="str">
        <f>IF(COUNT($A758)=0,"",IF(H758="","--",IF(H758="3E","3E",LOOKUP(H758/J$2,{0,0.4,0.45,0.5,0.55,0.6,0.65,0.7,0.75,0.8,1},{0,2,2.25,2.5,2.75,3,3.25,3.5,3.75,4}))))</f>
        <v/>
      </c>
      <c r="K758" s="5" t="str">
        <f>IF(COUNT($A758)=0,"",IF($A758&lt;&gt;DR!$B760,"ERR",DR!AH760))</f>
        <v/>
      </c>
      <c r="L758" s="2" t="str">
        <f>IF(COUNT($A758)=0,"",IF(K758="3E","3E",IF(K758="","I",LOOKUP(K758/M$2,{0,0.4,0.45,0.5,0.55,0.6,0.65,0.7,0.75,0.8,1},{"F","D","C","C+","B-","B","B+","A-","A","A+"}))))</f>
        <v/>
      </c>
      <c r="M758" s="99" t="str">
        <f>IF(COUNT($A758)=0,"",IF(K758="","--",IF(K758="3E","3E",LOOKUP(K758/M$2,{0,0.4,0.45,0.5,0.55,0.6,0.65,0.7,0.75,0.8,1},{0,2,2.25,2.5,2.75,3,3.25,3.5,3.75,4}))))</f>
        <v/>
      </c>
      <c r="N758" s="5" t="str">
        <f>IF(COUNT($A758)=0,"",IF($A758&lt;&gt;DR!$B760,"ERR",DR!AP760))</f>
        <v/>
      </c>
      <c r="O758" s="2" t="str">
        <f>IF(COUNT($A758)=0,"",IF(N758="3E","3E",IF(N758="","I",LOOKUP(N758/P$2,{0,0.4,0.45,0.5,0.55,0.6,0.65,0.7,0.75,0.8,1},{"F","D","C","C+","B-","B","B+","A-","A","A+"}))))</f>
        <v/>
      </c>
      <c r="P758" s="99" t="str">
        <f>IF(COUNT($A758)=0,"",IF(N758="","--",IF(N758="3E","3E",LOOKUP(N758/P$2,{0,0.4,0.45,0.5,0.55,0.6,0.65,0.7,0.75,0.8,1},{0,2,2.25,2.5,2.75,3,3.25,3.5,3.75,4}))))</f>
        <v/>
      </c>
      <c r="Q758" s="5" t="str">
        <f>IF(COUNT($A758)=0,"",IF($A758&lt;&gt;DR!$B760,"ERR",DR!AX760))</f>
        <v/>
      </c>
      <c r="R758" s="2" t="str">
        <f>IF(COUNT($A758)=0,"",IF(Q758="3E","3E",IF(Q758="","I",LOOKUP(Q758/S$2,{0,0.4,0.45,0.5,0.55,0.6,0.65,0.7,0.75,0.8,1},{"F","D","C","C+","B-","B","B+","A-","A","A+"}))))</f>
        <v/>
      </c>
      <c r="S758" s="99" t="str">
        <f>IF(COUNT($A758)=0,"",IF(Q758="","--",IF(Q758="3E","3E",LOOKUP(Q758/S$2,{0,0.4,0.45,0.5,0.55,0.6,0.65,0.7,0.75,0.8,1},{0,2,2.25,2.5,2.75,3,3.25,3.5,3.75,4}))))</f>
        <v/>
      </c>
      <c r="T758" s="5" t="str">
        <f>IF(OR(COUNT($A758)=0,DR!BZ760=""),"",IF($A758&lt;&gt;DR!$B760,"ERR",DR!BZ760))</f>
        <v/>
      </c>
      <c r="U758" s="2" t="str">
        <f>IF(COUNT($A758)=0,"",IF(T758="3E","3E",IF(T758="","I",LOOKUP(T758/V$2,{0,0.4,0.45,0.5,0.55,0.6,0.65,0.7,0.75,0.8,1},{"F","D","C","C+","B-","B","B+","A-","A","A+"}))))</f>
        <v/>
      </c>
      <c r="V758" s="99" t="str">
        <f>IF(COUNT($A758)=0,"",IF(T758="","--",IF(T758="3E","3E",LOOKUP(T758/V$2,{0,0.4,0.45,0.5,0.55,0.6,0.65,0.7,0.75,0.8,1},{0,2,2.25,2.5,2.75,3,3.25,3.5,3.75,4}))))</f>
        <v/>
      </c>
      <c r="W758" s="5" t="str">
        <f>IF(COUNT($A758)=0,"",IF($A758&lt;&gt;DR!$B760,"ERR",IF(DR!$A760="IM",DR!CL760,DR!CK760)))</f>
        <v/>
      </c>
      <c r="X758" s="2" t="str">
        <f>IF(COUNT($A758)=0,"",IF(W758="3E","3E",IF(W758="","I",LOOKUP(W758/Y$2,{0,0.4,0.45,0.5,0.55,0.6,0.65,0.7,0.75,0.8,1},{"F","D","C","C+","B-","B","B+","A-","A","A+"}))))</f>
        <v/>
      </c>
      <c r="Y758" s="99" t="str">
        <f>IF(COUNT($A758)=0,"",IF(W758="","--",IF(W758="3E","3E",LOOKUP(W758/Y$2,{0,0.4,0.45,0.5,0.55,0.6,0.65,0.7,0.75,0.8,1},{0,2,2.25,2.5,2.75,3,3.25,3.5,3.75,4}))))</f>
        <v/>
      </c>
      <c r="Z758" s="5" t="str">
        <f>IF(COUNT($A758)=0,"",IF($A758&lt;&gt;DR!$B760,"ERR",DR!BF760))</f>
        <v/>
      </c>
      <c r="AA758" s="2" t="str">
        <f>IF(COUNT($A758)=0,"",IF(Z758="3E","3E",IF(Z758="","I",LOOKUP(Z758/AB$2,{0,0.4,0.45,0.5,0.55,0.6,0.65,0.7,0.75,0.8,1},{"F","D","C","C+","B-","B","B+","A-","A","A+"}))))</f>
        <v/>
      </c>
      <c r="AB758" s="99" t="str">
        <f>IF(COUNT($A758)=0,"",IF(Z758="","--",IF(Z758="3E","3E",LOOKUP(Z758/AB$2,{0,0.4,0.45,0.5,0.55,0.6,0.65,0.7,0.75,0.8,1},{0,2,2.25,2.5,2.75,3,3.25,3.5,3.75,4}))))</f>
        <v/>
      </c>
      <c r="AC758" s="5" t="str">
        <f>IF(COUNT($A758)=0,"",IF($A758&lt;&gt;DR!$B760,"ERR",DR!BG760))</f>
        <v/>
      </c>
      <c r="AD758" s="2" t="str">
        <f>IF(COUNT($A758)=0,"",IF(AC758="3E","3E",IF(AC758="","I",LOOKUP(AC758/AE$2,{0,0.4,0.45,0.5,0.55,0.6,0.65,0.7,0.75,0.8,1},{"F","D","C","C+","B-","B","B+","A-","A","A+"}))))</f>
        <v/>
      </c>
      <c r="AE758" s="99" t="str">
        <f>IF(COUNT($A758)=0,"",IF(AC758="","--",IF(AC758="3E","3E",LOOKUP(AC758/AE$2,{0,0.4,0.45,0.5,0.55,0.6,0.65,0.7,0.75,0.8,1},{0,2,2.25,2.5,2.75,3,3.25,3.5,3.75,4}))))</f>
        <v/>
      </c>
      <c r="AF758" s="5" t="str">
        <f>IF(COUNT($A758)=0,"",IF($A758&lt;&gt;DR!$B760,"ERR",DR!BQ760))</f>
        <v/>
      </c>
      <c r="AG758" s="2" t="str">
        <f>IF(COUNT($A758)=0,"",IF(AF758="3E","3E",IF(AF758="","I",LOOKUP(AF758/AH$2,{0,0.4,0.45,0.5,0.55,0.6,0.65,0.7,0.75,0.8,1},{"F","D","C","C+","B-","B","B+","A-","A","A+"}))))</f>
        <v/>
      </c>
      <c r="AH758" s="99" t="str">
        <f>IF(COUNT($A758)=0,"",IF(AF758="","--",IF(AF758="3E","3E",LOOKUP(AF758/AH$2,{0,0.4,0.45,0.5,0.55,0.6,0.65,0.7,0.75,0.8,1},{0,2,2.25,2.5,2.75,3,3.25,3.5,3.75,4}))))</f>
        <v/>
      </c>
      <c r="AI758" s="5" t="str">
        <f>IF(COUNT($A758)=0,"",IF($A758&lt;&gt;DR!$B760,"ERR",DR!BY760))</f>
        <v/>
      </c>
      <c r="AJ758" s="2" t="str">
        <f>IF(COUNT($A758)=0,"",IF(AI758="3E","3E",IF(AI758="","I",LOOKUP(AI758/AK$2,{0,0.4,0.45,0.5,0.55,0.6,0.65,0.7,0.75,0.8,1},{"F","D","C","C+","B-","B","B+","A-","A","A+"}))))</f>
        <v/>
      </c>
      <c r="AK758" s="103" t="str">
        <f>IF(COUNT($A758)=0,"",IF(AI758="","--",IF(AI758="3E","3E",LOOKUP(AI758/AK$2,{0,0.4,0.45,0.5,0.55,0.6,0.65,0.7,0.75,0.8,1},{0,2,2.25,2.5,2.75,3,3.25,3.5,3.75,4}))))</f>
        <v/>
      </c>
      <c r="AL758" s="94" t="str">
        <f>IFERROR(IF(COUNT($A758)=0,"",IF(COUNT(W758)=0,"--",IF(COUNTIF(B758:AK758,"3E")&gt;0,"3E",SUM(IF(D758&gt;=2,D758*$D$3),IF(G758&gt;=2,G758*$G$3),IF(J758&gt;=2,J758*$J$3),IF(M758&gt;=2,M758*$M$3),IF(P758&gt;=2,P758*$P$3),IF(S758&gt;=2,S758*$S$3),IF(V758&gt;=2,V758*$V$3),IF(Y758&gt;=2,Y758*$Y$3),IF(AB758&gt;=2,AB758*$AB$3),IF(AE758&gt;=2,AE758*$AE$3),IF(AH758&gt;=2,AH758*$AH$3),IF(AK758&gt;=2,AK758*$AK$3))))),"")</f>
        <v/>
      </c>
      <c r="AM758" s="4" t="str">
        <f>IF(COUNT($A758)=0,"",IF(COUNT(W758)=0,"--",IF(COUNTIF(B758:Y758,"3E")&gt;0,"3E",TRUNC(SUM(IF(N(D758)&gt;=2,D$3*D758,0),IF(N(G758)&gt;=2,G$3*G758,0),IF(N(J758)&gt;=2,J$3*J758,0),IF(N(M758)&gt;=2,M$3*M758,0),IF(N(P758)&gt;=2,P$3*P758,0),IF(N(S758)&gt;=2,S$3*S758,0),IF(N(AB758)&gt;=2,AB$3*AB758,0),IF(N(AE758)&gt;=2,AE$3*AE758,0),IF(N(AH758)&gt;=2,AH$3*AH758,0),IF(N(V758)&gt;=2,V$3*V758,0),IF(N(Y758)&gt;=2,Y$3*Y758,0))/TCP,3))))</f>
        <v/>
      </c>
      <c r="AN758" s="2" t="str">
        <f>IFERROR(IF(COUNT($A758)=0,"",IF(COUNT(W758)=0,"--",IF(COUNTIF(B758:AK758,"3E")&gt;0,"3E",SUM(IF(D758&gt;=2,$D$3),IF(G758&gt;=2,$G$3),IF(J758&gt;=2,$J$3),IF(M758&gt;=2,$M$3),IF(P758&gt;=2,$P$3),IF(S758&gt;=2,$S$3),IF(V758&gt;=2,$V$3),IF(Y758&gt;=2,$Y$3),IF(AB758&gt;=2,$AB$3),IF(AE758&gt;=2,$AE$3),IF(AH758&gt;=2,$AH$3),IF(AK758&gt;=2,$AK$3))))),"")</f>
        <v/>
      </c>
      <c r="AO758" s="2" t="str">
        <f>IF(AM758="3E","3E",IF(COUNT($A758)=0,"",IF(COUNT(AK758)=0,"I",LOOKUP(AM758,{0,2,2.25,2.5,2.75,3,3.25,3.5,3.75,4},{"F","D","C","C+","B-","B","B+","A-","A","A+"}))))</f>
        <v/>
      </c>
      <c r="AP758" s="2" t="str">
        <f>IF(AM758="3E","3E",IF(OR(COUNT($A758)=0,COUNT(W758)=0),"",IF(AND(Y758&gt;=2,AM758&gt;=2,AN758&gt;=28),"PASS","FAIL")))</f>
        <v/>
      </c>
      <c r="AQ758" s="2" t="str">
        <f>IF(COUNT($A758)=0,"",IF(AP758="3E","3E",IF(AP758="PASS",CONCATENATE(IF(N(D758)&lt;2,"411F,",""),IF(N(G758)&lt;2,"412F,",""),IF(N(J758)&lt;2,"413F,",""),IF(N(M758)&lt;2,"421F,",""),IF(N(P758)&lt;2,"422F,",""),IF(N(S758)&lt;2,"423F,",""),IF(N(AB758)&lt;2,"431F,",""),IF(N(AE758)&lt;2,"432F,",""),IF(N(AH758)&lt;2,"433F,","")),"")))</f>
        <v/>
      </c>
      <c r="AR758" s="6" t="str">
        <f t="shared" si="12"/>
        <v/>
      </c>
    </row>
    <row r="759" spans="1:44" ht="18.95" customHeight="1" x14ac:dyDescent="0.25">
      <c r="A759" s="93" t="str">
        <f>IF(DR!$B761="","",DR!$B761)</f>
        <v/>
      </c>
      <c r="B759" s="5" t="str">
        <f>IF(COUNT($A759)=0,"",IF($A759&lt;&gt;DR!$B761,"ERR",DR!J761))</f>
        <v/>
      </c>
      <c r="C759" s="2" t="str">
        <f>IF(COUNT($A759)=0,"",IF(B759="3E","3E",IF(B759="","I",LOOKUP(B759/D$2,{0,0.4,0.45,0.5,0.55,0.6,0.65,0.7,0.75,0.8,1},{"F","D","C","C+","B-","B","B+","A-","A","A+"}))))</f>
        <v/>
      </c>
      <c r="D759" s="99" t="str">
        <f>IF(COUNT($A759)=0,"",IF(B759="","--",IF(B759="3E","3E",LOOKUP(B759/D$2,{0,0.4,0.45,0.5,0.55,0.6,0.65,0.7,0.75,0.8,1},{0,2,2.25,2.5,2.75,3,3.25,3.5,3.75,4}))))</f>
        <v/>
      </c>
      <c r="E759" s="5" t="str">
        <f>IF(COUNT($A759)=0,"",IF($A759&lt;&gt;DR!$B761,"ERR",DR!R761))</f>
        <v/>
      </c>
      <c r="F759" s="2" t="str">
        <f>IF(COUNT($A759)=0,"",IF(E759="3E","3E",IF(E759="","I",LOOKUP(E759/G$2,{0,0.4,0.45,0.5,0.55,0.6,0.65,0.7,0.75,0.8,1},{"F","D","C","C+","B-","B","B+","A-","A","A+"}))))</f>
        <v/>
      </c>
      <c r="G759" s="99" t="str">
        <f>IF(COUNT($A759)=0,"",IF(E759="","--",IF(E759="3E","3E",LOOKUP(E759/G$2,{0,0.4,0.45,0.5,0.55,0.6,0.65,0.7,0.75,0.8,1},{0,2,2.25,2.5,2.75,3,3.25,3.5,3.75,4}))))</f>
        <v/>
      </c>
      <c r="H759" s="5" t="str">
        <f>IF(COUNT($A759)=0,"",IF($A759&lt;&gt;DR!$B761,"ERR",DR!Z761))</f>
        <v/>
      </c>
      <c r="I759" s="2" t="str">
        <f>IF(COUNT($A759)=0,"",IF(H759="3E","3E",IF(H759="","I",LOOKUP(H759/J$2,{0,0.4,0.45,0.5,0.55,0.6,0.65,0.7,0.75,0.8,1},{"F","D","C","C+","B-","B","B+","A-","A","A+"}))))</f>
        <v/>
      </c>
      <c r="J759" s="99" t="str">
        <f>IF(COUNT($A759)=0,"",IF(H759="","--",IF(H759="3E","3E",LOOKUP(H759/J$2,{0,0.4,0.45,0.5,0.55,0.6,0.65,0.7,0.75,0.8,1},{0,2,2.25,2.5,2.75,3,3.25,3.5,3.75,4}))))</f>
        <v/>
      </c>
      <c r="K759" s="5" t="str">
        <f>IF(COUNT($A759)=0,"",IF($A759&lt;&gt;DR!$B761,"ERR",DR!AH761))</f>
        <v/>
      </c>
      <c r="L759" s="2" t="str">
        <f>IF(COUNT($A759)=0,"",IF(K759="3E","3E",IF(K759="","I",LOOKUP(K759/M$2,{0,0.4,0.45,0.5,0.55,0.6,0.65,0.7,0.75,0.8,1},{"F","D","C","C+","B-","B","B+","A-","A","A+"}))))</f>
        <v/>
      </c>
      <c r="M759" s="99" t="str">
        <f>IF(COUNT($A759)=0,"",IF(K759="","--",IF(K759="3E","3E",LOOKUP(K759/M$2,{0,0.4,0.45,0.5,0.55,0.6,0.65,0.7,0.75,0.8,1},{0,2,2.25,2.5,2.75,3,3.25,3.5,3.75,4}))))</f>
        <v/>
      </c>
      <c r="N759" s="5" t="str">
        <f>IF(COUNT($A759)=0,"",IF($A759&lt;&gt;DR!$B761,"ERR",DR!AP761))</f>
        <v/>
      </c>
      <c r="O759" s="2" t="str">
        <f>IF(COUNT($A759)=0,"",IF(N759="3E","3E",IF(N759="","I",LOOKUP(N759/P$2,{0,0.4,0.45,0.5,0.55,0.6,0.65,0.7,0.75,0.8,1},{"F","D","C","C+","B-","B","B+","A-","A","A+"}))))</f>
        <v/>
      </c>
      <c r="P759" s="99" t="str">
        <f>IF(COUNT($A759)=0,"",IF(N759="","--",IF(N759="3E","3E",LOOKUP(N759/P$2,{0,0.4,0.45,0.5,0.55,0.6,0.65,0.7,0.75,0.8,1},{0,2,2.25,2.5,2.75,3,3.25,3.5,3.75,4}))))</f>
        <v/>
      </c>
      <c r="Q759" s="5" t="str">
        <f>IF(COUNT($A759)=0,"",IF($A759&lt;&gt;DR!$B761,"ERR",DR!AX761))</f>
        <v/>
      </c>
      <c r="R759" s="2" t="str">
        <f>IF(COUNT($A759)=0,"",IF(Q759="3E","3E",IF(Q759="","I",LOOKUP(Q759/S$2,{0,0.4,0.45,0.5,0.55,0.6,0.65,0.7,0.75,0.8,1},{"F","D","C","C+","B-","B","B+","A-","A","A+"}))))</f>
        <v/>
      </c>
      <c r="S759" s="99" t="str">
        <f>IF(COUNT($A759)=0,"",IF(Q759="","--",IF(Q759="3E","3E",LOOKUP(Q759/S$2,{0,0.4,0.45,0.5,0.55,0.6,0.65,0.7,0.75,0.8,1},{0,2,2.25,2.5,2.75,3,3.25,3.5,3.75,4}))))</f>
        <v/>
      </c>
      <c r="T759" s="5" t="str">
        <f>IF(OR(COUNT($A759)=0,DR!BZ761=""),"",IF($A759&lt;&gt;DR!$B761,"ERR",DR!BZ761))</f>
        <v/>
      </c>
      <c r="U759" s="2" t="str">
        <f>IF(COUNT($A759)=0,"",IF(T759="3E","3E",IF(T759="","I",LOOKUP(T759/V$2,{0,0.4,0.45,0.5,0.55,0.6,0.65,0.7,0.75,0.8,1},{"F","D","C","C+","B-","B","B+","A-","A","A+"}))))</f>
        <v/>
      </c>
      <c r="V759" s="99" t="str">
        <f>IF(COUNT($A759)=0,"",IF(T759="","--",IF(T759="3E","3E",LOOKUP(T759/V$2,{0,0.4,0.45,0.5,0.55,0.6,0.65,0.7,0.75,0.8,1},{0,2,2.25,2.5,2.75,3,3.25,3.5,3.75,4}))))</f>
        <v/>
      </c>
      <c r="W759" s="5" t="str">
        <f>IF(COUNT($A759)=0,"",IF($A759&lt;&gt;DR!$B761,"ERR",IF(DR!$A761="IM",DR!CL761,DR!CK761)))</f>
        <v/>
      </c>
      <c r="X759" s="2" t="str">
        <f>IF(COUNT($A759)=0,"",IF(W759="3E","3E",IF(W759="","I",LOOKUP(W759/Y$2,{0,0.4,0.45,0.5,0.55,0.6,0.65,0.7,0.75,0.8,1},{"F","D","C","C+","B-","B","B+","A-","A","A+"}))))</f>
        <v/>
      </c>
      <c r="Y759" s="99" t="str">
        <f>IF(COUNT($A759)=0,"",IF(W759="","--",IF(W759="3E","3E",LOOKUP(W759/Y$2,{0,0.4,0.45,0.5,0.55,0.6,0.65,0.7,0.75,0.8,1},{0,2,2.25,2.5,2.75,3,3.25,3.5,3.75,4}))))</f>
        <v/>
      </c>
      <c r="Z759" s="5" t="str">
        <f>IF(COUNT($A759)=0,"",IF($A759&lt;&gt;DR!$B761,"ERR",DR!BF761))</f>
        <v/>
      </c>
      <c r="AA759" s="2" t="str">
        <f>IF(COUNT($A759)=0,"",IF(Z759="3E","3E",IF(Z759="","I",LOOKUP(Z759/AB$2,{0,0.4,0.45,0.5,0.55,0.6,0.65,0.7,0.75,0.8,1},{"F","D","C","C+","B-","B","B+","A-","A","A+"}))))</f>
        <v/>
      </c>
      <c r="AB759" s="99" t="str">
        <f>IF(COUNT($A759)=0,"",IF(Z759="","--",IF(Z759="3E","3E",LOOKUP(Z759/AB$2,{0,0.4,0.45,0.5,0.55,0.6,0.65,0.7,0.75,0.8,1},{0,2,2.25,2.5,2.75,3,3.25,3.5,3.75,4}))))</f>
        <v/>
      </c>
      <c r="AC759" s="5" t="str">
        <f>IF(COUNT($A759)=0,"",IF($A759&lt;&gt;DR!$B761,"ERR",DR!BG761))</f>
        <v/>
      </c>
      <c r="AD759" s="2" t="str">
        <f>IF(COUNT($A759)=0,"",IF(AC759="3E","3E",IF(AC759="","I",LOOKUP(AC759/AE$2,{0,0.4,0.45,0.5,0.55,0.6,0.65,0.7,0.75,0.8,1},{"F","D","C","C+","B-","B","B+","A-","A","A+"}))))</f>
        <v/>
      </c>
      <c r="AE759" s="99" t="str">
        <f>IF(COUNT($A759)=0,"",IF(AC759="","--",IF(AC759="3E","3E",LOOKUP(AC759/AE$2,{0,0.4,0.45,0.5,0.55,0.6,0.65,0.7,0.75,0.8,1},{0,2,2.25,2.5,2.75,3,3.25,3.5,3.75,4}))))</f>
        <v/>
      </c>
      <c r="AF759" s="5" t="str">
        <f>IF(COUNT($A759)=0,"",IF($A759&lt;&gt;DR!$B761,"ERR",DR!BQ761))</f>
        <v/>
      </c>
      <c r="AG759" s="2" t="str">
        <f>IF(COUNT($A759)=0,"",IF(AF759="3E","3E",IF(AF759="","I",LOOKUP(AF759/AH$2,{0,0.4,0.45,0.5,0.55,0.6,0.65,0.7,0.75,0.8,1},{"F","D","C","C+","B-","B","B+","A-","A","A+"}))))</f>
        <v/>
      </c>
      <c r="AH759" s="99" t="str">
        <f>IF(COUNT($A759)=0,"",IF(AF759="","--",IF(AF759="3E","3E",LOOKUP(AF759/AH$2,{0,0.4,0.45,0.5,0.55,0.6,0.65,0.7,0.75,0.8,1},{0,2,2.25,2.5,2.75,3,3.25,3.5,3.75,4}))))</f>
        <v/>
      </c>
      <c r="AI759" s="5" t="str">
        <f>IF(COUNT($A759)=0,"",IF($A759&lt;&gt;DR!$B761,"ERR",DR!BY761))</f>
        <v/>
      </c>
      <c r="AJ759" s="2" t="str">
        <f>IF(COUNT($A759)=0,"",IF(AI759="3E","3E",IF(AI759="","I",LOOKUP(AI759/AK$2,{0,0.4,0.45,0.5,0.55,0.6,0.65,0.7,0.75,0.8,1},{"F","D","C","C+","B-","B","B+","A-","A","A+"}))))</f>
        <v/>
      </c>
      <c r="AK759" s="103" t="str">
        <f>IF(COUNT($A759)=0,"",IF(AI759="","--",IF(AI759="3E","3E",LOOKUP(AI759/AK$2,{0,0.4,0.45,0.5,0.55,0.6,0.65,0.7,0.75,0.8,1},{0,2,2.25,2.5,2.75,3,3.25,3.5,3.75,4}))))</f>
        <v/>
      </c>
      <c r="AL759" s="94" t="str">
        <f>IFERROR(IF(COUNT($A759)=0,"",IF(COUNT(W759)=0,"--",IF(COUNTIF(B759:AK759,"3E")&gt;0,"3E",SUM(IF(D759&gt;=2,D759*$D$3),IF(G759&gt;=2,G759*$G$3),IF(J759&gt;=2,J759*$J$3),IF(M759&gt;=2,M759*$M$3),IF(P759&gt;=2,P759*$P$3),IF(S759&gt;=2,S759*$S$3),IF(V759&gt;=2,V759*$V$3),IF(Y759&gt;=2,Y759*$Y$3),IF(AB759&gt;=2,AB759*$AB$3),IF(AE759&gt;=2,AE759*$AE$3),IF(AH759&gt;=2,AH759*$AH$3),IF(AK759&gt;=2,AK759*$AK$3))))),"")</f>
        <v/>
      </c>
      <c r="AM759" s="4" t="str">
        <f>IF(COUNT($A759)=0,"",IF(COUNT(W759)=0,"--",IF(COUNTIF(B759:Y759,"3E")&gt;0,"3E",TRUNC(SUM(IF(N(D759)&gt;=2,D$3*D759,0),IF(N(G759)&gt;=2,G$3*G759,0),IF(N(J759)&gt;=2,J$3*J759,0),IF(N(M759)&gt;=2,M$3*M759,0),IF(N(P759)&gt;=2,P$3*P759,0),IF(N(S759)&gt;=2,S$3*S759,0),IF(N(AB759)&gt;=2,AB$3*AB759,0),IF(N(AE759)&gt;=2,AE$3*AE759,0),IF(N(AH759)&gt;=2,AH$3*AH759,0),IF(N(V759)&gt;=2,V$3*V759,0),IF(N(Y759)&gt;=2,Y$3*Y759,0))/TCP,3))))</f>
        <v/>
      </c>
      <c r="AN759" s="2" t="str">
        <f>IFERROR(IF(COUNT($A759)=0,"",IF(COUNT(W759)=0,"--",IF(COUNTIF(B759:AK759,"3E")&gt;0,"3E",SUM(IF(D759&gt;=2,$D$3),IF(G759&gt;=2,$G$3),IF(J759&gt;=2,$J$3),IF(M759&gt;=2,$M$3),IF(P759&gt;=2,$P$3),IF(S759&gt;=2,$S$3),IF(V759&gt;=2,$V$3),IF(Y759&gt;=2,$Y$3),IF(AB759&gt;=2,$AB$3),IF(AE759&gt;=2,$AE$3),IF(AH759&gt;=2,$AH$3),IF(AK759&gt;=2,$AK$3))))),"")</f>
        <v/>
      </c>
      <c r="AO759" s="2" t="str">
        <f>IF(AM759="3E","3E",IF(COUNT($A759)=0,"",IF(COUNT(AK759)=0,"I",LOOKUP(AM759,{0,2,2.25,2.5,2.75,3,3.25,3.5,3.75,4},{"F","D","C","C+","B-","B","B+","A-","A","A+"}))))</f>
        <v/>
      </c>
      <c r="AP759" s="2" t="str">
        <f>IF(AM759="3E","3E",IF(OR(COUNT($A759)=0,COUNT(W759)=0),"",IF(AND(Y759&gt;=2,AM759&gt;=2,AN759&gt;=28),"PASS","FAIL")))</f>
        <v/>
      </c>
      <c r="AQ759" s="2" t="str">
        <f>IF(COUNT($A759)=0,"",IF(AP759="3E","3E",IF(AP759="PASS",CONCATENATE(IF(N(D759)&lt;2,"411F,",""),IF(N(G759)&lt;2,"412F,",""),IF(N(J759)&lt;2,"413F,",""),IF(N(M759)&lt;2,"421F,",""),IF(N(P759)&lt;2,"422F,",""),IF(N(S759)&lt;2,"423F,",""),IF(N(AB759)&lt;2,"431F,",""),IF(N(AE759)&lt;2,"432F,",""),IF(N(AH759)&lt;2,"433F,","")),"")))</f>
        <v/>
      </c>
      <c r="AR759" s="6" t="str">
        <f t="shared" si="12"/>
        <v/>
      </c>
    </row>
    <row r="760" spans="1:44" ht="18.95" customHeight="1" x14ac:dyDescent="0.25">
      <c r="A760" s="93" t="str">
        <f>IF(DR!$B762="","",DR!$B762)</f>
        <v/>
      </c>
      <c r="B760" s="5" t="str">
        <f>IF(COUNT($A760)=0,"",IF($A760&lt;&gt;DR!$B762,"ERR",DR!J762))</f>
        <v/>
      </c>
      <c r="C760" s="2" t="str">
        <f>IF(COUNT($A760)=0,"",IF(B760="3E","3E",IF(B760="","I",LOOKUP(B760/D$2,{0,0.4,0.45,0.5,0.55,0.6,0.65,0.7,0.75,0.8,1},{"F","D","C","C+","B-","B","B+","A-","A","A+"}))))</f>
        <v/>
      </c>
      <c r="D760" s="99" t="str">
        <f>IF(COUNT($A760)=0,"",IF(B760="","--",IF(B760="3E","3E",LOOKUP(B760/D$2,{0,0.4,0.45,0.5,0.55,0.6,0.65,0.7,0.75,0.8,1},{0,2,2.25,2.5,2.75,3,3.25,3.5,3.75,4}))))</f>
        <v/>
      </c>
      <c r="E760" s="5" t="str">
        <f>IF(COUNT($A760)=0,"",IF($A760&lt;&gt;DR!$B762,"ERR",DR!R762))</f>
        <v/>
      </c>
      <c r="F760" s="2" t="str">
        <f>IF(COUNT($A760)=0,"",IF(E760="3E","3E",IF(E760="","I",LOOKUP(E760/G$2,{0,0.4,0.45,0.5,0.55,0.6,0.65,0.7,0.75,0.8,1},{"F","D","C","C+","B-","B","B+","A-","A","A+"}))))</f>
        <v/>
      </c>
      <c r="G760" s="99" t="str">
        <f>IF(COUNT($A760)=0,"",IF(E760="","--",IF(E760="3E","3E",LOOKUP(E760/G$2,{0,0.4,0.45,0.5,0.55,0.6,0.65,0.7,0.75,0.8,1},{0,2,2.25,2.5,2.75,3,3.25,3.5,3.75,4}))))</f>
        <v/>
      </c>
      <c r="H760" s="5" t="str">
        <f>IF(COUNT($A760)=0,"",IF($A760&lt;&gt;DR!$B762,"ERR",DR!Z762))</f>
        <v/>
      </c>
      <c r="I760" s="2" t="str">
        <f>IF(COUNT($A760)=0,"",IF(H760="3E","3E",IF(H760="","I",LOOKUP(H760/J$2,{0,0.4,0.45,0.5,0.55,0.6,0.65,0.7,0.75,0.8,1},{"F","D","C","C+","B-","B","B+","A-","A","A+"}))))</f>
        <v/>
      </c>
      <c r="J760" s="99" t="str">
        <f>IF(COUNT($A760)=0,"",IF(H760="","--",IF(H760="3E","3E",LOOKUP(H760/J$2,{0,0.4,0.45,0.5,0.55,0.6,0.65,0.7,0.75,0.8,1},{0,2,2.25,2.5,2.75,3,3.25,3.5,3.75,4}))))</f>
        <v/>
      </c>
      <c r="K760" s="5" t="str">
        <f>IF(COUNT($A760)=0,"",IF($A760&lt;&gt;DR!$B762,"ERR",DR!AH762))</f>
        <v/>
      </c>
      <c r="L760" s="2" t="str">
        <f>IF(COUNT($A760)=0,"",IF(K760="3E","3E",IF(K760="","I",LOOKUP(K760/M$2,{0,0.4,0.45,0.5,0.55,0.6,0.65,0.7,0.75,0.8,1},{"F","D","C","C+","B-","B","B+","A-","A","A+"}))))</f>
        <v/>
      </c>
      <c r="M760" s="99" t="str">
        <f>IF(COUNT($A760)=0,"",IF(K760="","--",IF(K760="3E","3E",LOOKUP(K760/M$2,{0,0.4,0.45,0.5,0.55,0.6,0.65,0.7,0.75,0.8,1},{0,2,2.25,2.5,2.75,3,3.25,3.5,3.75,4}))))</f>
        <v/>
      </c>
      <c r="N760" s="5" t="str">
        <f>IF(COUNT($A760)=0,"",IF($A760&lt;&gt;DR!$B762,"ERR",DR!AP762))</f>
        <v/>
      </c>
      <c r="O760" s="2" t="str">
        <f>IF(COUNT($A760)=0,"",IF(N760="3E","3E",IF(N760="","I",LOOKUP(N760/P$2,{0,0.4,0.45,0.5,0.55,0.6,0.65,0.7,0.75,0.8,1},{"F","D","C","C+","B-","B","B+","A-","A","A+"}))))</f>
        <v/>
      </c>
      <c r="P760" s="99" t="str">
        <f>IF(COUNT($A760)=0,"",IF(N760="","--",IF(N760="3E","3E",LOOKUP(N760/P$2,{0,0.4,0.45,0.5,0.55,0.6,0.65,0.7,0.75,0.8,1},{0,2,2.25,2.5,2.75,3,3.25,3.5,3.75,4}))))</f>
        <v/>
      </c>
      <c r="Q760" s="5" t="str">
        <f>IF(COUNT($A760)=0,"",IF($A760&lt;&gt;DR!$B762,"ERR",DR!AX762))</f>
        <v/>
      </c>
      <c r="R760" s="2" t="str">
        <f>IF(COUNT($A760)=0,"",IF(Q760="3E","3E",IF(Q760="","I",LOOKUP(Q760/S$2,{0,0.4,0.45,0.5,0.55,0.6,0.65,0.7,0.75,0.8,1},{"F","D","C","C+","B-","B","B+","A-","A","A+"}))))</f>
        <v/>
      </c>
      <c r="S760" s="99" t="str">
        <f>IF(COUNT($A760)=0,"",IF(Q760="","--",IF(Q760="3E","3E",LOOKUP(Q760/S$2,{0,0.4,0.45,0.5,0.55,0.6,0.65,0.7,0.75,0.8,1},{0,2,2.25,2.5,2.75,3,3.25,3.5,3.75,4}))))</f>
        <v/>
      </c>
      <c r="T760" s="5" t="str">
        <f>IF(OR(COUNT($A760)=0,DR!BZ762=""),"",IF($A760&lt;&gt;DR!$B762,"ERR",DR!BZ762))</f>
        <v/>
      </c>
      <c r="U760" s="2" t="str">
        <f>IF(COUNT($A760)=0,"",IF(T760="3E","3E",IF(T760="","I",LOOKUP(T760/V$2,{0,0.4,0.45,0.5,0.55,0.6,0.65,0.7,0.75,0.8,1},{"F","D","C","C+","B-","B","B+","A-","A","A+"}))))</f>
        <v/>
      </c>
      <c r="V760" s="99" t="str">
        <f>IF(COUNT($A760)=0,"",IF(T760="","--",IF(T760="3E","3E",LOOKUP(T760/V$2,{0,0.4,0.45,0.5,0.55,0.6,0.65,0.7,0.75,0.8,1},{0,2,2.25,2.5,2.75,3,3.25,3.5,3.75,4}))))</f>
        <v/>
      </c>
      <c r="W760" s="5" t="str">
        <f>IF(COUNT($A760)=0,"",IF($A760&lt;&gt;DR!$B762,"ERR",IF(DR!$A762="IM",DR!CL762,DR!CK762)))</f>
        <v/>
      </c>
      <c r="X760" s="2" t="str">
        <f>IF(COUNT($A760)=0,"",IF(W760="3E","3E",IF(W760="","I",LOOKUP(W760/Y$2,{0,0.4,0.45,0.5,0.55,0.6,0.65,0.7,0.75,0.8,1},{"F","D","C","C+","B-","B","B+","A-","A","A+"}))))</f>
        <v/>
      </c>
      <c r="Y760" s="99" t="str">
        <f>IF(COUNT($A760)=0,"",IF(W760="","--",IF(W760="3E","3E",LOOKUP(W760/Y$2,{0,0.4,0.45,0.5,0.55,0.6,0.65,0.7,0.75,0.8,1},{0,2,2.25,2.5,2.75,3,3.25,3.5,3.75,4}))))</f>
        <v/>
      </c>
      <c r="Z760" s="5" t="str">
        <f>IF(COUNT($A760)=0,"",IF($A760&lt;&gt;DR!$B762,"ERR",DR!BF762))</f>
        <v/>
      </c>
      <c r="AA760" s="2" t="str">
        <f>IF(COUNT($A760)=0,"",IF(Z760="3E","3E",IF(Z760="","I",LOOKUP(Z760/AB$2,{0,0.4,0.45,0.5,0.55,0.6,0.65,0.7,0.75,0.8,1},{"F","D","C","C+","B-","B","B+","A-","A","A+"}))))</f>
        <v/>
      </c>
      <c r="AB760" s="99" t="str">
        <f>IF(COUNT($A760)=0,"",IF(Z760="","--",IF(Z760="3E","3E",LOOKUP(Z760/AB$2,{0,0.4,0.45,0.5,0.55,0.6,0.65,0.7,0.75,0.8,1},{0,2,2.25,2.5,2.75,3,3.25,3.5,3.75,4}))))</f>
        <v/>
      </c>
      <c r="AC760" s="5" t="str">
        <f>IF(COUNT($A760)=0,"",IF($A760&lt;&gt;DR!$B762,"ERR",DR!BG762))</f>
        <v/>
      </c>
      <c r="AD760" s="2" t="str">
        <f>IF(COUNT($A760)=0,"",IF(AC760="3E","3E",IF(AC760="","I",LOOKUP(AC760/AE$2,{0,0.4,0.45,0.5,0.55,0.6,0.65,0.7,0.75,0.8,1},{"F","D","C","C+","B-","B","B+","A-","A","A+"}))))</f>
        <v/>
      </c>
      <c r="AE760" s="99" t="str">
        <f>IF(COUNT($A760)=0,"",IF(AC760="","--",IF(AC760="3E","3E",LOOKUP(AC760/AE$2,{0,0.4,0.45,0.5,0.55,0.6,0.65,0.7,0.75,0.8,1},{0,2,2.25,2.5,2.75,3,3.25,3.5,3.75,4}))))</f>
        <v/>
      </c>
      <c r="AF760" s="5" t="str">
        <f>IF(COUNT($A760)=0,"",IF($A760&lt;&gt;DR!$B762,"ERR",DR!BQ762))</f>
        <v/>
      </c>
      <c r="AG760" s="2" t="str">
        <f>IF(COUNT($A760)=0,"",IF(AF760="3E","3E",IF(AF760="","I",LOOKUP(AF760/AH$2,{0,0.4,0.45,0.5,0.55,0.6,0.65,0.7,0.75,0.8,1},{"F","D","C","C+","B-","B","B+","A-","A","A+"}))))</f>
        <v/>
      </c>
      <c r="AH760" s="99" t="str">
        <f>IF(COUNT($A760)=0,"",IF(AF760="","--",IF(AF760="3E","3E",LOOKUP(AF760/AH$2,{0,0.4,0.45,0.5,0.55,0.6,0.65,0.7,0.75,0.8,1},{0,2,2.25,2.5,2.75,3,3.25,3.5,3.75,4}))))</f>
        <v/>
      </c>
      <c r="AI760" s="5" t="str">
        <f>IF(COUNT($A760)=0,"",IF($A760&lt;&gt;DR!$B762,"ERR",DR!BY762))</f>
        <v/>
      </c>
      <c r="AJ760" s="2" t="str">
        <f>IF(COUNT($A760)=0,"",IF(AI760="3E","3E",IF(AI760="","I",LOOKUP(AI760/AK$2,{0,0.4,0.45,0.5,0.55,0.6,0.65,0.7,0.75,0.8,1},{"F","D","C","C+","B-","B","B+","A-","A","A+"}))))</f>
        <v/>
      </c>
      <c r="AK760" s="103" t="str">
        <f>IF(COUNT($A760)=0,"",IF(AI760="","--",IF(AI760="3E","3E",LOOKUP(AI760/AK$2,{0,0.4,0.45,0.5,0.55,0.6,0.65,0.7,0.75,0.8,1},{0,2,2.25,2.5,2.75,3,3.25,3.5,3.75,4}))))</f>
        <v/>
      </c>
      <c r="AL760" s="94" t="str">
        <f>IFERROR(IF(COUNT($A760)=0,"",IF(COUNT(W760)=0,"--",IF(COUNTIF(B760:AK760,"3E")&gt;0,"3E",SUM(IF(D760&gt;=2,D760*$D$3),IF(G760&gt;=2,G760*$G$3),IF(J760&gt;=2,J760*$J$3),IF(M760&gt;=2,M760*$M$3),IF(P760&gt;=2,P760*$P$3),IF(S760&gt;=2,S760*$S$3),IF(V760&gt;=2,V760*$V$3),IF(Y760&gt;=2,Y760*$Y$3),IF(AB760&gt;=2,AB760*$AB$3),IF(AE760&gt;=2,AE760*$AE$3),IF(AH760&gt;=2,AH760*$AH$3),IF(AK760&gt;=2,AK760*$AK$3))))),"")</f>
        <v/>
      </c>
      <c r="AM760" s="4" t="str">
        <f>IF(COUNT($A760)=0,"",IF(COUNT(W760)=0,"--",IF(COUNTIF(B760:Y760,"3E")&gt;0,"3E",TRUNC(SUM(IF(N(D760)&gt;=2,D$3*D760,0),IF(N(G760)&gt;=2,G$3*G760,0),IF(N(J760)&gt;=2,J$3*J760,0),IF(N(M760)&gt;=2,M$3*M760,0),IF(N(P760)&gt;=2,P$3*P760,0),IF(N(S760)&gt;=2,S$3*S760,0),IF(N(AB760)&gt;=2,AB$3*AB760,0),IF(N(AE760)&gt;=2,AE$3*AE760,0),IF(N(AH760)&gt;=2,AH$3*AH760,0),IF(N(V760)&gt;=2,V$3*V760,0),IF(N(Y760)&gt;=2,Y$3*Y760,0))/TCP,3))))</f>
        <v/>
      </c>
      <c r="AN760" s="2" t="str">
        <f>IFERROR(IF(COUNT($A760)=0,"",IF(COUNT(W760)=0,"--",IF(COUNTIF(B760:AK760,"3E")&gt;0,"3E",SUM(IF(D760&gt;=2,$D$3),IF(G760&gt;=2,$G$3),IF(J760&gt;=2,$J$3),IF(M760&gt;=2,$M$3),IF(P760&gt;=2,$P$3),IF(S760&gt;=2,$S$3),IF(V760&gt;=2,$V$3),IF(Y760&gt;=2,$Y$3),IF(AB760&gt;=2,$AB$3),IF(AE760&gt;=2,$AE$3),IF(AH760&gt;=2,$AH$3),IF(AK760&gt;=2,$AK$3))))),"")</f>
        <v/>
      </c>
      <c r="AO760" s="2" t="str">
        <f>IF(AM760="3E","3E",IF(COUNT($A760)=0,"",IF(COUNT(AK760)=0,"I",LOOKUP(AM760,{0,2,2.25,2.5,2.75,3,3.25,3.5,3.75,4},{"F","D","C","C+","B-","B","B+","A-","A","A+"}))))</f>
        <v/>
      </c>
      <c r="AP760" s="2" t="str">
        <f>IF(AM760="3E","3E",IF(OR(COUNT($A760)=0,COUNT(W760)=0),"",IF(AND(Y760&gt;=2,AM760&gt;=2,AN760&gt;=28),"PASS","FAIL")))</f>
        <v/>
      </c>
      <c r="AQ760" s="2" t="str">
        <f>IF(COUNT($A760)=0,"",IF(AP760="3E","3E",IF(AP760="PASS",CONCATENATE(IF(N(D760)&lt;2,"411F,",""),IF(N(G760)&lt;2,"412F,",""),IF(N(J760)&lt;2,"413F,",""),IF(N(M760)&lt;2,"421F,",""),IF(N(P760)&lt;2,"422F,",""),IF(N(S760)&lt;2,"423F,",""),IF(N(AB760)&lt;2,"431F,",""),IF(N(AE760)&lt;2,"432F,",""),IF(N(AH760)&lt;2,"433F,","")),"")))</f>
        <v/>
      </c>
      <c r="AR760" s="6" t="str">
        <f t="shared" si="12"/>
        <v/>
      </c>
    </row>
    <row r="761" spans="1:44" ht="18.95" customHeight="1" x14ac:dyDescent="0.25">
      <c r="A761" s="93" t="str">
        <f>IF(DR!$B763="","",DR!$B763)</f>
        <v/>
      </c>
      <c r="B761" s="5" t="str">
        <f>IF(COUNT($A761)=0,"",IF($A761&lt;&gt;DR!$B763,"ERR",DR!J763))</f>
        <v/>
      </c>
      <c r="C761" s="2" t="str">
        <f>IF(COUNT($A761)=0,"",IF(B761="3E","3E",IF(B761="","I",LOOKUP(B761/D$2,{0,0.4,0.45,0.5,0.55,0.6,0.65,0.7,0.75,0.8,1},{"F","D","C","C+","B-","B","B+","A-","A","A+"}))))</f>
        <v/>
      </c>
      <c r="D761" s="99" t="str">
        <f>IF(COUNT($A761)=0,"",IF(B761="","--",IF(B761="3E","3E",LOOKUP(B761/D$2,{0,0.4,0.45,0.5,0.55,0.6,0.65,0.7,0.75,0.8,1},{0,2,2.25,2.5,2.75,3,3.25,3.5,3.75,4}))))</f>
        <v/>
      </c>
      <c r="E761" s="5" t="str">
        <f>IF(COUNT($A761)=0,"",IF($A761&lt;&gt;DR!$B763,"ERR",DR!R763))</f>
        <v/>
      </c>
      <c r="F761" s="2" t="str">
        <f>IF(COUNT($A761)=0,"",IF(E761="3E","3E",IF(E761="","I",LOOKUP(E761/G$2,{0,0.4,0.45,0.5,0.55,0.6,0.65,0.7,0.75,0.8,1},{"F","D","C","C+","B-","B","B+","A-","A","A+"}))))</f>
        <v/>
      </c>
      <c r="G761" s="99" t="str">
        <f>IF(COUNT($A761)=0,"",IF(E761="","--",IF(E761="3E","3E",LOOKUP(E761/G$2,{0,0.4,0.45,0.5,0.55,0.6,0.65,0.7,0.75,0.8,1},{0,2,2.25,2.5,2.75,3,3.25,3.5,3.75,4}))))</f>
        <v/>
      </c>
      <c r="H761" s="5" t="str">
        <f>IF(COUNT($A761)=0,"",IF($A761&lt;&gt;DR!$B763,"ERR",DR!Z763))</f>
        <v/>
      </c>
      <c r="I761" s="2" t="str">
        <f>IF(COUNT($A761)=0,"",IF(H761="3E","3E",IF(H761="","I",LOOKUP(H761/J$2,{0,0.4,0.45,0.5,0.55,0.6,0.65,0.7,0.75,0.8,1},{"F","D","C","C+","B-","B","B+","A-","A","A+"}))))</f>
        <v/>
      </c>
      <c r="J761" s="99" t="str">
        <f>IF(COUNT($A761)=0,"",IF(H761="","--",IF(H761="3E","3E",LOOKUP(H761/J$2,{0,0.4,0.45,0.5,0.55,0.6,0.65,0.7,0.75,0.8,1},{0,2,2.25,2.5,2.75,3,3.25,3.5,3.75,4}))))</f>
        <v/>
      </c>
      <c r="K761" s="5" t="str">
        <f>IF(COUNT($A761)=0,"",IF($A761&lt;&gt;DR!$B763,"ERR",DR!AH763))</f>
        <v/>
      </c>
      <c r="L761" s="2" t="str">
        <f>IF(COUNT($A761)=0,"",IF(K761="3E","3E",IF(K761="","I",LOOKUP(K761/M$2,{0,0.4,0.45,0.5,0.55,0.6,0.65,0.7,0.75,0.8,1},{"F","D","C","C+","B-","B","B+","A-","A","A+"}))))</f>
        <v/>
      </c>
      <c r="M761" s="99" t="str">
        <f>IF(COUNT($A761)=0,"",IF(K761="","--",IF(K761="3E","3E",LOOKUP(K761/M$2,{0,0.4,0.45,0.5,0.55,0.6,0.65,0.7,0.75,0.8,1},{0,2,2.25,2.5,2.75,3,3.25,3.5,3.75,4}))))</f>
        <v/>
      </c>
      <c r="N761" s="5" t="str">
        <f>IF(COUNT($A761)=0,"",IF($A761&lt;&gt;DR!$B763,"ERR",DR!AP763))</f>
        <v/>
      </c>
      <c r="O761" s="2" t="str">
        <f>IF(COUNT($A761)=0,"",IF(N761="3E","3E",IF(N761="","I",LOOKUP(N761/P$2,{0,0.4,0.45,0.5,0.55,0.6,0.65,0.7,0.75,0.8,1},{"F","D","C","C+","B-","B","B+","A-","A","A+"}))))</f>
        <v/>
      </c>
      <c r="P761" s="99" t="str">
        <f>IF(COUNT($A761)=0,"",IF(N761="","--",IF(N761="3E","3E",LOOKUP(N761/P$2,{0,0.4,0.45,0.5,0.55,0.6,0.65,0.7,0.75,0.8,1},{0,2,2.25,2.5,2.75,3,3.25,3.5,3.75,4}))))</f>
        <v/>
      </c>
      <c r="Q761" s="5" t="str">
        <f>IF(COUNT($A761)=0,"",IF($A761&lt;&gt;DR!$B763,"ERR",DR!AX763))</f>
        <v/>
      </c>
      <c r="R761" s="2" t="str">
        <f>IF(COUNT($A761)=0,"",IF(Q761="3E","3E",IF(Q761="","I",LOOKUP(Q761/S$2,{0,0.4,0.45,0.5,0.55,0.6,0.65,0.7,0.75,0.8,1},{"F","D","C","C+","B-","B","B+","A-","A","A+"}))))</f>
        <v/>
      </c>
      <c r="S761" s="99" t="str">
        <f>IF(COUNT($A761)=0,"",IF(Q761="","--",IF(Q761="3E","3E",LOOKUP(Q761/S$2,{0,0.4,0.45,0.5,0.55,0.6,0.65,0.7,0.75,0.8,1},{0,2,2.25,2.5,2.75,3,3.25,3.5,3.75,4}))))</f>
        <v/>
      </c>
      <c r="T761" s="5" t="str">
        <f>IF(OR(COUNT($A761)=0,DR!BZ763=""),"",IF($A761&lt;&gt;DR!$B763,"ERR",DR!BZ763))</f>
        <v/>
      </c>
      <c r="U761" s="2" t="str">
        <f>IF(COUNT($A761)=0,"",IF(T761="3E","3E",IF(T761="","I",LOOKUP(T761/V$2,{0,0.4,0.45,0.5,0.55,0.6,0.65,0.7,0.75,0.8,1},{"F","D","C","C+","B-","B","B+","A-","A","A+"}))))</f>
        <v/>
      </c>
      <c r="V761" s="99" t="str">
        <f>IF(COUNT($A761)=0,"",IF(T761="","--",IF(T761="3E","3E",LOOKUP(T761/V$2,{0,0.4,0.45,0.5,0.55,0.6,0.65,0.7,0.75,0.8,1},{0,2,2.25,2.5,2.75,3,3.25,3.5,3.75,4}))))</f>
        <v/>
      </c>
      <c r="W761" s="5" t="str">
        <f>IF(COUNT($A761)=0,"",IF($A761&lt;&gt;DR!$B763,"ERR",IF(DR!$A763="IM",DR!CL763,DR!CK763)))</f>
        <v/>
      </c>
      <c r="X761" s="2" t="str">
        <f>IF(COUNT($A761)=0,"",IF(W761="3E","3E",IF(W761="","I",LOOKUP(W761/Y$2,{0,0.4,0.45,0.5,0.55,0.6,0.65,0.7,0.75,0.8,1},{"F","D","C","C+","B-","B","B+","A-","A","A+"}))))</f>
        <v/>
      </c>
      <c r="Y761" s="99" t="str">
        <f>IF(COUNT($A761)=0,"",IF(W761="","--",IF(W761="3E","3E",LOOKUP(W761/Y$2,{0,0.4,0.45,0.5,0.55,0.6,0.65,0.7,0.75,0.8,1},{0,2,2.25,2.5,2.75,3,3.25,3.5,3.75,4}))))</f>
        <v/>
      </c>
      <c r="Z761" s="5" t="str">
        <f>IF(COUNT($A761)=0,"",IF($A761&lt;&gt;DR!$B763,"ERR",DR!BF763))</f>
        <v/>
      </c>
      <c r="AA761" s="2" t="str">
        <f>IF(COUNT($A761)=0,"",IF(Z761="3E","3E",IF(Z761="","I",LOOKUP(Z761/AB$2,{0,0.4,0.45,0.5,0.55,0.6,0.65,0.7,0.75,0.8,1},{"F","D","C","C+","B-","B","B+","A-","A","A+"}))))</f>
        <v/>
      </c>
      <c r="AB761" s="99" t="str">
        <f>IF(COUNT($A761)=0,"",IF(Z761="","--",IF(Z761="3E","3E",LOOKUP(Z761/AB$2,{0,0.4,0.45,0.5,0.55,0.6,0.65,0.7,0.75,0.8,1},{0,2,2.25,2.5,2.75,3,3.25,3.5,3.75,4}))))</f>
        <v/>
      </c>
      <c r="AC761" s="5" t="str">
        <f>IF(COUNT($A761)=0,"",IF($A761&lt;&gt;DR!$B763,"ERR",DR!BG763))</f>
        <v/>
      </c>
      <c r="AD761" s="2" t="str">
        <f>IF(COUNT($A761)=0,"",IF(AC761="3E","3E",IF(AC761="","I",LOOKUP(AC761/AE$2,{0,0.4,0.45,0.5,0.55,0.6,0.65,0.7,0.75,0.8,1},{"F","D","C","C+","B-","B","B+","A-","A","A+"}))))</f>
        <v/>
      </c>
      <c r="AE761" s="99" t="str">
        <f>IF(COUNT($A761)=0,"",IF(AC761="","--",IF(AC761="3E","3E",LOOKUP(AC761/AE$2,{0,0.4,0.45,0.5,0.55,0.6,0.65,0.7,0.75,0.8,1},{0,2,2.25,2.5,2.75,3,3.25,3.5,3.75,4}))))</f>
        <v/>
      </c>
      <c r="AF761" s="5" t="str">
        <f>IF(COUNT($A761)=0,"",IF($A761&lt;&gt;DR!$B763,"ERR",DR!BQ763))</f>
        <v/>
      </c>
      <c r="AG761" s="2" t="str">
        <f>IF(COUNT($A761)=0,"",IF(AF761="3E","3E",IF(AF761="","I",LOOKUP(AF761/AH$2,{0,0.4,0.45,0.5,0.55,0.6,0.65,0.7,0.75,0.8,1},{"F","D","C","C+","B-","B","B+","A-","A","A+"}))))</f>
        <v/>
      </c>
      <c r="AH761" s="99" t="str">
        <f>IF(COUNT($A761)=0,"",IF(AF761="","--",IF(AF761="3E","3E",LOOKUP(AF761/AH$2,{0,0.4,0.45,0.5,0.55,0.6,0.65,0.7,0.75,0.8,1},{0,2,2.25,2.5,2.75,3,3.25,3.5,3.75,4}))))</f>
        <v/>
      </c>
      <c r="AI761" s="5" t="str">
        <f>IF(COUNT($A761)=0,"",IF($A761&lt;&gt;DR!$B763,"ERR",DR!BY763))</f>
        <v/>
      </c>
      <c r="AJ761" s="2" t="str">
        <f>IF(COUNT($A761)=0,"",IF(AI761="3E","3E",IF(AI761="","I",LOOKUP(AI761/AK$2,{0,0.4,0.45,0.5,0.55,0.6,0.65,0.7,0.75,0.8,1},{"F","D","C","C+","B-","B","B+","A-","A","A+"}))))</f>
        <v/>
      </c>
      <c r="AK761" s="103" t="str">
        <f>IF(COUNT($A761)=0,"",IF(AI761="","--",IF(AI761="3E","3E",LOOKUP(AI761/AK$2,{0,0.4,0.45,0.5,0.55,0.6,0.65,0.7,0.75,0.8,1},{0,2,2.25,2.5,2.75,3,3.25,3.5,3.75,4}))))</f>
        <v/>
      </c>
      <c r="AL761" s="94" t="str">
        <f>IFERROR(IF(COUNT($A761)=0,"",IF(COUNT(W761)=0,"--",IF(COUNTIF(B761:AK761,"3E")&gt;0,"3E",SUM(IF(D761&gt;=2,D761*$D$3),IF(G761&gt;=2,G761*$G$3),IF(J761&gt;=2,J761*$J$3),IF(M761&gt;=2,M761*$M$3),IF(P761&gt;=2,P761*$P$3),IF(S761&gt;=2,S761*$S$3),IF(V761&gt;=2,V761*$V$3),IF(Y761&gt;=2,Y761*$Y$3),IF(AB761&gt;=2,AB761*$AB$3),IF(AE761&gt;=2,AE761*$AE$3),IF(AH761&gt;=2,AH761*$AH$3),IF(AK761&gt;=2,AK761*$AK$3))))),"")</f>
        <v/>
      </c>
      <c r="AM761" s="4" t="str">
        <f>IF(COUNT($A761)=0,"",IF(COUNT(W761)=0,"--",IF(COUNTIF(B761:Y761,"3E")&gt;0,"3E",TRUNC(SUM(IF(N(D761)&gt;=2,D$3*D761,0),IF(N(G761)&gt;=2,G$3*G761,0),IF(N(J761)&gt;=2,J$3*J761,0),IF(N(M761)&gt;=2,M$3*M761,0),IF(N(P761)&gt;=2,P$3*P761,0),IF(N(S761)&gt;=2,S$3*S761,0),IF(N(AB761)&gt;=2,AB$3*AB761,0),IF(N(AE761)&gt;=2,AE$3*AE761,0),IF(N(AH761)&gt;=2,AH$3*AH761,0),IF(N(V761)&gt;=2,V$3*V761,0),IF(N(Y761)&gt;=2,Y$3*Y761,0))/TCP,3))))</f>
        <v/>
      </c>
      <c r="AN761" s="2" t="str">
        <f>IFERROR(IF(COUNT($A761)=0,"",IF(COUNT(W761)=0,"--",IF(COUNTIF(B761:AK761,"3E")&gt;0,"3E",SUM(IF(D761&gt;=2,$D$3),IF(G761&gt;=2,$G$3),IF(J761&gt;=2,$J$3),IF(M761&gt;=2,$M$3),IF(P761&gt;=2,$P$3),IF(S761&gt;=2,$S$3),IF(V761&gt;=2,$V$3),IF(Y761&gt;=2,$Y$3),IF(AB761&gt;=2,$AB$3),IF(AE761&gt;=2,$AE$3),IF(AH761&gt;=2,$AH$3),IF(AK761&gt;=2,$AK$3))))),"")</f>
        <v/>
      </c>
      <c r="AO761" s="2" t="str">
        <f>IF(AM761="3E","3E",IF(COUNT($A761)=0,"",IF(COUNT(AK761)=0,"I",LOOKUP(AM761,{0,2,2.25,2.5,2.75,3,3.25,3.5,3.75,4},{"F","D","C","C+","B-","B","B+","A-","A","A+"}))))</f>
        <v/>
      </c>
      <c r="AP761" s="2" t="str">
        <f>IF(AM761="3E","3E",IF(OR(COUNT($A761)=0,COUNT(W761)=0),"",IF(AND(Y761&gt;=2,AM761&gt;=2,AN761&gt;=28),"PASS","FAIL")))</f>
        <v/>
      </c>
      <c r="AQ761" s="2" t="str">
        <f>IF(COUNT($A761)=0,"",IF(AP761="3E","3E",IF(AP761="PASS",CONCATENATE(IF(N(D761)&lt;2,"411F,",""),IF(N(G761)&lt;2,"412F,",""),IF(N(J761)&lt;2,"413F,",""),IF(N(M761)&lt;2,"421F,",""),IF(N(P761)&lt;2,"422F,",""),IF(N(S761)&lt;2,"423F,",""),IF(N(AB761)&lt;2,"431F,",""),IF(N(AE761)&lt;2,"432F,",""),IF(N(AH761)&lt;2,"433F,","")),"")))</f>
        <v/>
      </c>
      <c r="AR761" s="6" t="str">
        <f t="shared" si="12"/>
        <v/>
      </c>
    </row>
    <row r="762" spans="1:44" ht="18.95" customHeight="1" x14ac:dyDescent="0.25">
      <c r="A762" s="93" t="str">
        <f>IF(DR!$B764="","",DR!$B764)</f>
        <v/>
      </c>
      <c r="B762" s="5" t="str">
        <f>IF(COUNT($A762)=0,"",IF($A762&lt;&gt;DR!$B764,"ERR",DR!J764))</f>
        <v/>
      </c>
      <c r="C762" s="2" t="str">
        <f>IF(COUNT($A762)=0,"",IF(B762="3E","3E",IF(B762="","I",LOOKUP(B762/D$2,{0,0.4,0.45,0.5,0.55,0.6,0.65,0.7,0.75,0.8,1},{"F","D","C","C+","B-","B","B+","A-","A","A+"}))))</f>
        <v/>
      </c>
      <c r="D762" s="99" t="str">
        <f>IF(COUNT($A762)=0,"",IF(B762="","--",IF(B762="3E","3E",LOOKUP(B762/D$2,{0,0.4,0.45,0.5,0.55,0.6,0.65,0.7,0.75,0.8,1},{0,2,2.25,2.5,2.75,3,3.25,3.5,3.75,4}))))</f>
        <v/>
      </c>
      <c r="E762" s="5" t="str">
        <f>IF(COUNT($A762)=0,"",IF($A762&lt;&gt;DR!$B764,"ERR",DR!R764))</f>
        <v/>
      </c>
      <c r="F762" s="2" t="str">
        <f>IF(COUNT($A762)=0,"",IF(E762="3E","3E",IF(E762="","I",LOOKUP(E762/G$2,{0,0.4,0.45,0.5,0.55,0.6,0.65,0.7,0.75,0.8,1},{"F","D","C","C+","B-","B","B+","A-","A","A+"}))))</f>
        <v/>
      </c>
      <c r="G762" s="99" t="str">
        <f>IF(COUNT($A762)=0,"",IF(E762="","--",IF(E762="3E","3E",LOOKUP(E762/G$2,{0,0.4,0.45,0.5,0.55,0.6,0.65,0.7,0.75,0.8,1},{0,2,2.25,2.5,2.75,3,3.25,3.5,3.75,4}))))</f>
        <v/>
      </c>
      <c r="H762" s="5" t="str">
        <f>IF(COUNT($A762)=0,"",IF($A762&lt;&gt;DR!$B764,"ERR",DR!Z764))</f>
        <v/>
      </c>
      <c r="I762" s="2" t="str">
        <f>IF(COUNT($A762)=0,"",IF(H762="3E","3E",IF(H762="","I",LOOKUP(H762/J$2,{0,0.4,0.45,0.5,0.55,0.6,0.65,0.7,0.75,0.8,1},{"F","D","C","C+","B-","B","B+","A-","A","A+"}))))</f>
        <v/>
      </c>
      <c r="J762" s="99" t="str">
        <f>IF(COUNT($A762)=0,"",IF(H762="","--",IF(H762="3E","3E",LOOKUP(H762/J$2,{0,0.4,0.45,0.5,0.55,0.6,0.65,0.7,0.75,0.8,1},{0,2,2.25,2.5,2.75,3,3.25,3.5,3.75,4}))))</f>
        <v/>
      </c>
      <c r="K762" s="5" t="str">
        <f>IF(COUNT($A762)=0,"",IF($A762&lt;&gt;DR!$B764,"ERR",DR!AH764))</f>
        <v/>
      </c>
      <c r="L762" s="2" t="str">
        <f>IF(COUNT($A762)=0,"",IF(K762="3E","3E",IF(K762="","I",LOOKUP(K762/M$2,{0,0.4,0.45,0.5,0.55,0.6,0.65,0.7,0.75,0.8,1},{"F","D","C","C+","B-","B","B+","A-","A","A+"}))))</f>
        <v/>
      </c>
      <c r="M762" s="99" t="str">
        <f>IF(COUNT($A762)=0,"",IF(K762="","--",IF(K762="3E","3E",LOOKUP(K762/M$2,{0,0.4,0.45,0.5,0.55,0.6,0.65,0.7,0.75,0.8,1},{0,2,2.25,2.5,2.75,3,3.25,3.5,3.75,4}))))</f>
        <v/>
      </c>
      <c r="N762" s="5" t="str">
        <f>IF(COUNT($A762)=0,"",IF($A762&lt;&gt;DR!$B764,"ERR",DR!AP764))</f>
        <v/>
      </c>
      <c r="O762" s="2" t="str">
        <f>IF(COUNT($A762)=0,"",IF(N762="3E","3E",IF(N762="","I",LOOKUP(N762/P$2,{0,0.4,0.45,0.5,0.55,0.6,0.65,0.7,0.75,0.8,1},{"F","D","C","C+","B-","B","B+","A-","A","A+"}))))</f>
        <v/>
      </c>
      <c r="P762" s="99" t="str">
        <f>IF(COUNT($A762)=0,"",IF(N762="","--",IF(N762="3E","3E",LOOKUP(N762/P$2,{0,0.4,0.45,0.5,0.55,0.6,0.65,0.7,0.75,0.8,1},{0,2,2.25,2.5,2.75,3,3.25,3.5,3.75,4}))))</f>
        <v/>
      </c>
      <c r="Q762" s="5" t="str">
        <f>IF(COUNT($A762)=0,"",IF($A762&lt;&gt;DR!$B764,"ERR",DR!AX764))</f>
        <v/>
      </c>
      <c r="R762" s="2" t="str">
        <f>IF(COUNT($A762)=0,"",IF(Q762="3E","3E",IF(Q762="","I",LOOKUP(Q762/S$2,{0,0.4,0.45,0.5,0.55,0.6,0.65,0.7,0.75,0.8,1},{"F","D","C","C+","B-","B","B+","A-","A","A+"}))))</f>
        <v/>
      </c>
      <c r="S762" s="99" t="str">
        <f>IF(COUNT($A762)=0,"",IF(Q762="","--",IF(Q762="3E","3E",LOOKUP(Q762/S$2,{0,0.4,0.45,0.5,0.55,0.6,0.65,0.7,0.75,0.8,1},{0,2,2.25,2.5,2.75,3,3.25,3.5,3.75,4}))))</f>
        <v/>
      </c>
      <c r="T762" s="5" t="str">
        <f>IF(OR(COUNT($A762)=0,DR!BZ764=""),"",IF($A762&lt;&gt;DR!$B764,"ERR",DR!BZ764))</f>
        <v/>
      </c>
      <c r="U762" s="2" t="str">
        <f>IF(COUNT($A762)=0,"",IF(T762="3E","3E",IF(T762="","I",LOOKUP(T762/V$2,{0,0.4,0.45,0.5,0.55,0.6,0.65,0.7,0.75,0.8,1},{"F","D","C","C+","B-","B","B+","A-","A","A+"}))))</f>
        <v/>
      </c>
      <c r="V762" s="99" t="str">
        <f>IF(COUNT($A762)=0,"",IF(T762="","--",IF(T762="3E","3E",LOOKUP(T762/V$2,{0,0.4,0.45,0.5,0.55,0.6,0.65,0.7,0.75,0.8,1},{0,2,2.25,2.5,2.75,3,3.25,3.5,3.75,4}))))</f>
        <v/>
      </c>
      <c r="W762" s="5" t="str">
        <f>IF(COUNT($A762)=0,"",IF($A762&lt;&gt;DR!$B764,"ERR",IF(DR!$A764="IM",DR!CL764,DR!CK764)))</f>
        <v/>
      </c>
      <c r="X762" s="2" t="str">
        <f>IF(COUNT($A762)=0,"",IF(W762="3E","3E",IF(W762="","I",LOOKUP(W762/Y$2,{0,0.4,0.45,0.5,0.55,0.6,0.65,0.7,0.75,0.8,1},{"F","D","C","C+","B-","B","B+","A-","A","A+"}))))</f>
        <v/>
      </c>
      <c r="Y762" s="99" t="str">
        <f>IF(COUNT($A762)=0,"",IF(W762="","--",IF(W762="3E","3E",LOOKUP(W762/Y$2,{0,0.4,0.45,0.5,0.55,0.6,0.65,0.7,0.75,0.8,1},{0,2,2.25,2.5,2.75,3,3.25,3.5,3.75,4}))))</f>
        <v/>
      </c>
      <c r="Z762" s="5" t="str">
        <f>IF(COUNT($A762)=0,"",IF($A762&lt;&gt;DR!$B764,"ERR",DR!BF764))</f>
        <v/>
      </c>
      <c r="AA762" s="2" t="str">
        <f>IF(COUNT($A762)=0,"",IF(Z762="3E","3E",IF(Z762="","I",LOOKUP(Z762/AB$2,{0,0.4,0.45,0.5,0.55,0.6,0.65,0.7,0.75,0.8,1},{"F","D","C","C+","B-","B","B+","A-","A","A+"}))))</f>
        <v/>
      </c>
      <c r="AB762" s="99" t="str">
        <f>IF(COUNT($A762)=0,"",IF(Z762="","--",IF(Z762="3E","3E",LOOKUP(Z762/AB$2,{0,0.4,0.45,0.5,0.55,0.6,0.65,0.7,0.75,0.8,1},{0,2,2.25,2.5,2.75,3,3.25,3.5,3.75,4}))))</f>
        <v/>
      </c>
      <c r="AC762" s="5" t="str">
        <f>IF(COUNT($A762)=0,"",IF($A762&lt;&gt;DR!$B764,"ERR",DR!BG764))</f>
        <v/>
      </c>
      <c r="AD762" s="2" t="str">
        <f>IF(COUNT($A762)=0,"",IF(AC762="3E","3E",IF(AC762="","I",LOOKUP(AC762/AE$2,{0,0.4,0.45,0.5,0.55,0.6,0.65,0.7,0.75,0.8,1},{"F","D","C","C+","B-","B","B+","A-","A","A+"}))))</f>
        <v/>
      </c>
      <c r="AE762" s="99" t="str">
        <f>IF(COUNT($A762)=0,"",IF(AC762="","--",IF(AC762="3E","3E",LOOKUP(AC762/AE$2,{0,0.4,0.45,0.5,0.55,0.6,0.65,0.7,0.75,0.8,1},{0,2,2.25,2.5,2.75,3,3.25,3.5,3.75,4}))))</f>
        <v/>
      </c>
      <c r="AF762" s="5" t="str">
        <f>IF(COUNT($A762)=0,"",IF($A762&lt;&gt;DR!$B764,"ERR",DR!BQ764))</f>
        <v/>
      </c>
      <c r="AG762" s="2" t="str">
        <f>IF(COUNT($A762)=0,"",IF(AF762="3E","3E",IF(AF762="","I",LOOKUP(AF762/AH$2,{0,0.4,0.45,0.5,0.55,0.6,0.65,0.7,0.75,0.8,1},{"F","D","C","C+","B-","B","B+","A-","A","A+"}))))</f>
        <v/>
      </c>
      <c r="AH762" s="99" t="str">
        <f>IF(COUNT($A762)=0,"",IF(AF762="","--",IF(AF762="3E","3E",LOOKUP(AF762/AH$2,{0,0.4,0.45,0.5,0.55,0.6,0.65,0.7,0.75,0.8,1},{0,2,2.25,2.5,2.75,3,3.25,3.5,3.75,4}))))</f>
        <v/>
      </c>
      <c r="AI762" s="5" t="str">
        <f>IF(COUNT($A762)=0,"",IF($A762&lt;&gt;DR!$B764,"ERR",DR!BY764))</f>
        <v/>
      </c>
      <c r="AJ762" s="2" t="str">
        <f>IF(COUNT($A762)=0,"",IF(AI762="3E","3E",IF(AI762="","I",LOOKUP(AI762/AK$2,{0,0.4,0.45,0.5,0.55,0.6,0.65,0.7,0.75,0.8,1},{"F","D","C","C+","B-","B","B+","A-","A","A+"}))))</f>
        <v/>
      </c>
      <c r="AK762" s="103" t="str">
        <f>IF(COUNT($A762)=0,"",IF(AI762="","--",IF(AI762="3E","3E",LOOKUP(AI762/AK$2,{0,0.4,0.45,0.5,0.55,0.6,0.65,0.7,0.75,0.8,1},{0,2,2.25,2.5,2.75,3,3.25,3.5,3.75,4}))))</f>
        <v/>
      </c>
      <c r="AL762" s="94" t="str">
        <f>IFERROR(IF(COUNT($A762)=0,"",IF(COUNT(W762)=0,"--",IF(COUNTIF(B762:AK762,"3E")&gt;0,"3E",SUM(IF(D762&gt;=2,D762*$D$3),IF(G762&gt;=2,G762*$G$3),IF(J762&gt;=2,J762*$J$3),IF(M762&gt;=2,M762*$M$3),IF(P762&gt;=2,P762*$P$3),IF(S762&gt;=2,S762*$S$3),IF(V762&gt;=2,V762*$V$3),IF(Y762&gt;=2,Y762*$Y$3),IF(AB762&gt;=2,AB762*$AB$3),IF(AE762&gt;=2,AE762*$AE$3),IF(AH762&gt;=2,AH762*$AH$3),IF(AK762&gt;=2,AK762*$AK$3))))),"")</f>
        <v/>
      </c>
      <c r="AM762" s="4" t="str">
        <f>IF(COUNT($A762)=0,"",IF(COUNT(W762)=0,"--",IF(COUNTIF(B762:Y762,"3E")&gt;0,"3E",TRUNC(SUM(IF(N(D762)&gt;=2,D$3*D762,0),IF(N(G762)&gt;=2,G$3*G762,0),IF(N(J762)&gt;=2,J$3*J762,0),IF(N(M762)&gt;=2,M$3*M762,0),IF(N(P762)&gt;=2,P$3*P762,0),IF(N(S762)&gt;=2,S$3*S762,0),IF(N(AB762)&gt;=2,AB$3*AB762,0),IF(N(AE762)&gt;=2,AE$3*AE762,0),IF(N(AH762)&gt;=2,AH$3*AH762,0),IF(N(V762)&gt;=2,V$3*V762,0),IF(N(Y762)&gt;=2,Y$3*Y762,0))/TCP,3))))</f>
        <v/>
      </c>
      <c r="AN762" s="2" t="str">
        <f>IFERROR(IF(COUNT($A762)=0,"",IF(COUNT(W762)=0,"--",IF(COUNTIF(B762:AK762,"3E")&gt;0,"3E",SUM(IF(D762&gt;=2,$D$3),IF(G762&gt;=2,$G$3),IF(J762&gt;=2,$J$3),IF(M762&gt;=2,$M$3),IF(P762&gt;=2,$P$3),IF(S762&gt;=2,$S$3),IF(V762&gt;=2,$V$3),IF(Y762&gt;=2,$Y$3),IF(AB762&gt;=2,$AB$3),IF(AE762&gt;=2,$AE$3),IF(AH762&gt;=2,$AH$3),IF(AK762&gt;=2,$AK$3))))),"")</f>
        <v/>
      </c>
      <c r="AO762" s="2" t="str">
        <f>IF(AM762="3E","3E",IF(COUNT($A762)=0,"",IF(COUNT(AK762)=0,"I",LOOKUP(AM762,{0,2,2.25,2.5,2.75,3,3.25,3.5,3.75,4},{"F","D","C","C+","B-","B","B+","A-","A","A+"}))))</f>
        <v/>
      </c>
      <c r="AP762" s="2" t="str">
        <f>IF(AM762="3E","3E",IF(OR(COUNT($A762)=0,COUNT(W762)=0),"",IF(AND(Y762&gt;=2,AM762&gt;=2,AN762&gt;=28),"PASS","FAIL")))</f>
        <v/>
      </c>
      <c r="AQ762" s="2" t="str">
        <f>IF(COUNT($A762)=0,"",IF(AP762="3E","3E",IF(AP762="PASS",CONCATENATE(IF(N(D762)&lt;2,"411F,",""),IF(N(G762)&lt;2,"412F,",""),IF(N(J762)&lt;2,"413F,",""),IF(N(M762)&lt;2,"421F,",""),IF(N(P762)&lt;2,"422F,",""),IF(N(S762)&lt;2,"423F,",""),IF(N(AB762)&lt;2,"431F,",""),IF(N(AE762)&lt;2,"432F,",""),IF(N(AH762)&lt;2,"433F,","")),"")))</f>
        <v/>
      </c>
      <c r="AR762" s="6" t="str">
        <f t="shared" si="12"/>
        <v/>
      </c>
    </row>
    <row r="763" spans="1:44" ht="18.95" customHeight="1" x14ac:dyDescent="0.25">
      <c r="A763" s="93" t="str">
        <f>IF(DR!$B765="","",DR!$B765)</f>
        <v/>
      </c>
      <c r="B763" s="5" t="str">
        <f>IF(COUNT($A763)=0,"",IF($A763&lt;&gt;DR!$B765,"ERR",DR!J765))</f>
        <v/>
      </c>
      <c r="C763" s="2" t="str">
        <f>IF(COUNT($A763)=0,"",IF(B763="3E","3E",IF(B763="","I",LOOKUP(B763/D$2,{0,0.4,0.45,0.5,0.55,0.6,0.65,0.7,0.75,0.8,1},{"F","D","C","C+","B-","B","B+","A-","A","A+"}))))</f>
        <v/>
      </c>
      <c r="D763" s="99" t="str">
        <f>IF(COUNT($A763)=0,"",IF(B763="","--",IF(B763="3E","3E",LOOKUP(B763/D$2,{0,0.4,0.45,0.5,0.55,0.6,0.65,0.7,0.75,0.8,1},{0,2,2.25,2.5,2.75,3,3.25,3.5,3.75,4}))))</f>
        <v/>
      </c>
      <c r="E763" s="5" t="str">
        <f>IF(COUNT($A763)=0,"",IF($A763&lt;&gt;DR!$B765,"ERR",DR!R765))</f>
        <v/>
      </c>
      <c r="F763" s="2" t="str">
        <f>IF(COUNT($A763)=0,"",IF(E763="3E","3E",IF(E763="","I",LOOKUP(E763/G$2,{0,0.4,0.45,0.5,0.55,0.6,0.65,0.7,0.75,0.8,1},{"F","D","C","C+","B-","B","B+","A-","A","A+"}))))</f>
        <v/>
      </c>
      <c r="G763" s="99" t="str">
        <f>IF(COUNT($A763)=0,"",IF(E763="","--",IF(E763="3E","3E",LOOKUP(E763/G$2,{0,0.4,0.45,0.5,0.55,0.6,0.65,0.7,0.75,0.8,1},{0,2,2.25,2.5,2.75,3,3.25,3.5,3.75,4}))))</f>
        <v/>
      </c>
      <c r="H763" s="5" t="str">
        <f>IF(COUNT($A763)=0,"",IF($A763&lt;&gt;DR!$B765,"ERR",DR!Z765))</f>
        <v/>
      </c>
      <c r="I763" s="2" t="str">
        <f>IF(COUNT($A763)=0,"",IF(H763="3E","3E",IF(H763="","I",LOOKUP(H763/J$2,{0,0.4,0.45,0.5,0.55,0.6,0.65,0.7,0.75,0.8,1},{"F","D","C","C+","B-","B","B+","A-","A","A+"}))))</f>
        <v/>
      </c>
      <c r="J763" s="99" t="str">
        <f>IF(COUNT($A763)=0,"",IF(H763="","--",IF(H763="3E","3E",LOOKUP(H763/J$2,{0,0.4,0.45,0.5,0.55,0.6,0.65,0.7,0.75,0.8,1},{0,2,2.25,2.5,2.75,3,3.25,3.5,3.75,4}))))</f>
        <v/>
      </c>
      <c r="K763" s="5" t="str">
        <f>IF(COUNT($A763)=0,"",IF($A763&lt;&gt;DR!$B765,"ERR",DR!AH765))</f>
        <v/>
      </c>
      <c r="L763" s="2" t="str">
        <f>IF(COUNT($A763)=0,"",IF(K763="3E","3E",IF(K763="","I",LOOKUP(K763/M$2,{0,0.4,0.45,0.5,0.55,0.6,0.65,0.7,0.75,0.8,1},{"F","D","C","C+","B-","B","B+","A-","A","A+"}))))</f>
        <v/>
      </c>
      <c r="M763" s="99" t="str">
        <f>IF(COUNT($A763)=0,"",IF(K763="","--",IF(K763="3E","3E",LOOKUP(K763/M$2,{0,0.4,0.45,0.5,0.55,0.6,0.65,0.7,0.75,0.8,1},{0,2,2.25,2.5,2.75,3,3.25,3.5,3.75,4}))))</f>
        <v/>
      </c>
      <c r="N763" s="5" t="str">
        <f>IF(COUNT($A763)=0,"",IF($A763&lt;&gt;DR!$B765,"ERR",DR!AP765))</f>
        <v/>
      </c>
      <c r="O763" s="2" t="str">
        <f>IF(COUNT($A763)=0,"",IF(N763="3E","3E",IF(N763="","I",LOOKUP(N763/P$2,{0,0.4,0.45,0.5,0.55,0.6,0.65,0.7,0.75,0.8,1},{"F","D","C","C+","B-","B","B+","A-","A","A+"}))))</f>
        <v/>
      </c>
      <c r="P763" s="99" t="str">
        <f>IF(COUNT($A763)=0,"",IF(N763="","--",IF(N763="3E","3E",LOOKUP(N763/P$2,{0,0.4,0.45,0.5,0.55,0.6,0.65,0.7,0.75,0.8,1},{0,2,2.25,2.5,2.75,3,3.25,3.5,3.75,4}))))</f>
        <v/>
      </c>
      <c r="Q763" s="5" t="str">
        <f>IF(COUNT($A763)=0,"",IF($A763&lt;&gt;DR!$B765,"ERR",DR!AX765))</f>
        <v/>
      </c>
      <c r="R763" s="2" t="str">
        <f>IF(COUNT($A763)=0,"",IF(Q763="3E","3E",IF(Q763="","I",LOOKUP(Q763/S$2,{0,0.4,0.45,0.5,0.55,0.6,0.65,0.7,0.75,0.8,1},{"F","D","C","C+","B-","B","B+","A-","A","A+"}))))</f>
        <v/>
      </c>
      <c r="S763" s="99" t="str">
        <f>IF(COUNT($A763)=0,"",IF(Q763="","--",IF(Q763="3E","3E",LOOKUP(Q763/S$2,{0,0.4,0.45,0.5,0.55,0.6,0.65,0.7,0.75,0.8,1},{0,2,2.25,2.5,2.75,3,3.25,3.5,3.75,4}))))</f>
        <v/>
      </c>
      <c r="T763" s="5" t="str">
        <f>IF(OR(COUNT($A763)=0,DR!BZ765=""),"",IF($A763&lt;&gt;DR!$B765,"ERR",DR!BZ765))</f>
        <v/>
      </c>
      <c r="U763" s="2" t="str">
        <f>IF(COUNT($A763)=0,"",IF(T763="3E","3E",IF(T763="","I",LOOKUP(T763/V$2,{0,0.4,0.45,0.5,0.55,0.6,0.65,0.7,0.75,0.8,1},{"F","D","C","C+","B-","B","B+","A-","A","A+"}))))</f>
        <v/>
      </c>
      <c r="V763" s="99" t="str">
        <f>IF(COUNT($A763)=0,"",IF(T763="","--",IF(T763="3E","3E",LOOKUP(T763/V$2,{0,0.4,0.45,0.5,0.55,0.6,0.65,0.7,0.75,0.8,1},{0,2,2.25,2.5,2.75,3,3.25,3.5,3.75,4}))))</f>
        <v/>
      </c>
      <c r="W763" s="5" t="str">
        <f>IF(COUNT($A763)=0,"",IF($A763&lt;&gt;DR!$B765,"ERR",IF(DR!$A765="IM",DR!CL765,DR!CK765)))</f>
        <v/>
      </c>
      <c r="X763" s="2" t="str">
        <f>IF(COUNT($A763)=0,"",IF(W763="3E","3E",IF(W763="","I",LOOKUP(W763/Y$2,{0,0.4,0.45,0.5,0.55,0.6,0.65,0.7,0.75,0.8,1},{"F","D","C","C+","B-","B","B+","A-","A","A+"}))))</f>
        <v/>
      </c>
      <c r="Y763" s="99" t="str">
        <f>IF(COUNT($A763)=0,"",IF(W763="","--",IF(W763="3E","3E",LOOKUP(W763/Y$2,{0,0.4,0.45,0.5,0.55,0.6,0.65,0.7,0.75,0.8,1},{0,2,2.25,2.5,2.75,3,3.25,3.5,3.75,4}))))</f>
        <v/>
      </c>
      <c r="Z763" s="5" t="str">
        <f>IF(COUNT($A763)=0,"",IF($A763&lt;&gt;DR!$B765,"ERR",DR!BF765))</f>
        <v/>
      </c>
      <c r="AA763" s="2" t="str">
        <f>IF(COUNT($A763)=0,"",IF(Z763="3E","3E",IF(Z763="","I",LOOKUP(Z763/AB$2,{0,0.4,0.45,0.5,0.55,0.6,0.65,0.7,0.75,0.8,1},{"F","D","C","C+","B-","B","B+","A-","A","A+"}))))</f>
        <v/>
      </c>
      <c r="AB763" s="99" t="str">
        <f>IF(COUNT($A763)=0,"",IF(Z763="","--",IF(Z763="3E","3E",LOOKUP(Z763/AB$2,{0,0.4,0.45,0.5,0.55,0.6,0.65,0.7,0.75,0.8,1},{0,2,2.25,2.5,2.75,3,3.25,3.5,3.75,4}))))</f>
        <v/>
      </c>
      <c r="AC763" s="5" t="str">
        <f>IF(COUNT($A763)=0,"",IF($A763&lt;&gt;DR!$B765,"ERR",DR!BG765))</f>
        <v/>
      </c>
      <c r="AD763" s="2" t="str">
        <f>IF(COUNT($A763)=0,"",IF(AC763="3E","3E",IF(AC763="","I",LOOKUP(AC763/AE$2,{0,0.4,0.45,0.5,0.55,0.6,0.65,0.7,0.75,0.8,1},{"F","D","C","C+","B-","B","B+","A-","A","A+"}))))</f>
        <v/>
      </c>
      <c r="AE763" s="99" t="str">
        <f>IF(COUNT($A763)=0,"",IF(AC763="","--",IF(AC763="3E","3E",LOOKUP(AC763/AE$2,{0,0.4,0.45,0.5,0.55,0.6,0.65,0.7,0.75,0.8,1},{0,2,2.25,2.5,2.75,3,3.25,3.5,3.75,4}))))</f>
        <v/>
      </c>
      <c r="AF763" s="5" t="str">
        <f>IF(COUNT($A763)=0,"",IF($A763&lt;&gt;DR!$B765,"ERR",DR!BQ765))</f>
        <v/>
      </c>
      <c r="AG763" s="2" t="str">
        <f>IF(COUNT($A763)=0,"",IF(AF763="3E","3E",IF(AF763="","I",LOOKUP(AF763/AH$2,{0,0.4,0.45,0.5,0.55,0.6,0.65,0.7,0.75,0.8,1},{"F","D","C","C+","B-","B","B+","A-","A","A+"}))))</f>
        <v/>
      </c>
      <c r="AH763" s="99" t="str">
        <f>IF(COUNT($A763)=0,"",IF(AF763="","--",IF(AF763="3E","3E",LOOKUP(AF763/AH$2,{0,0.4,0.45,0.5,0.55,0.6,0.65,0.7,0.75,0.8,1},{0,2,2.25,2.5,2.75,3,3.25,3.5,3.75,4}))))</f>
        <v/>
      </c>
      <c r="AI763" s="5" t="str">
        <f>IF(COUNT($A763)=0,"",IF($A763&lt;&gt;DR!$B765,"ERR",DR!BY765))</f>
        <v/>
      </c>
      <c r="AJ763" s="2" t="str">
        <f>IF(COUNT($A763)=0,"",IF(AI763="3E","3E",IF(AI763="","I",LOOKUP(AI763/AK$2,{0,0.4,0.45,0.5,0.55,0.6,0.65,0.7,0.75,0.8,1},{"F","D","C","C+","B-","B","B+","A-","A","A+"}))))</f>
        <v/>
      </c>
      <c r="AK763" s="103" t="str">
        <f>IF(COUNT($A763)=0,"",IF(AI763="","--",IF(AI763="3E","3E",LOOKUP(AI763/AK$2,{0,0.4,0.45,0.5,0.55,0.6,0.65,0.7,0.75,0.8,1},{0,2,2.25,2.5,2.75,3,3.25,3.5,3.75,4}))))</f>
        <v/>
      </c>
      <c r="AL763" s="94" t="str">
        <f>IFERROR(IF(COUNT($A763)=0,"",IF(COUNT(W763)=0,"--",IF(COUNTIF(B763:AK763,"3E")&gt;0,"3E",SUM(IF(D763&gt;=2,D763*$D$3),IF(G763&gt;=2,G763*$G$3),IF(J763&gt;=2,J763*$J$3),IF(M763&gt;=2,M763*$M$3),IF(P763&gt;=2,P763*$P$3),IF(S763&gt;=2,S763*$S$3),IF(V763&gt;=2,V763*$V$3),IF(Y763&gt;=2,Y763*$Y$3),IF(AB763&gt;=2,AB763*$AB$3),IF(AE763&gt;=2,AE763*$AE$3),IF(AH763&gt;=2,AH763*$AH$3),IF(AK763&gt;=2,AK763*$AK$3))))),"")</f>
        <v/>
      </c>
      <c r="AM763" s="4" t="str">
        <f>IF(COUNT($A763)=0,"",IF(COUNT(W763)=0,"--",IF(COUNTIF(B763:Y763,"3E")&gt;0,"3E",TRUNC(SUM(IF(N(D763)&gt;=2,D$3*D763,0),IF(N(G763)&gt;=2,G$3*G763,0),IF(N(J763)&gt;=2,J$3*J763,0),IF(N(M763)&gt;=2,M$3*M763,0),IF(N(P763)&gt;=2,P$3*P763,0),IF(N(S763)&gt;=2,S$3*S763,0),IF(N(AB763)&gt;=2,AB$3*AB763,0),IF(N(AE763)&gt;=2,AE$3*AE763,0),IF(N(AH763)&gt;=2,AH$3*AH763,0),IF(N(V763)&gt;=2,V$3*V763,0),IF(N(Y763)&gt;=2,Y$3*Y763,0))/TCP,3))))</f>
        <v/>
      </c>
      <c r="AN763" s="2" t="str">
        <f>IFERROR(IF(COUNT($A763)=0,"",IF(COUNT(W763)=0,"--",IF(COUNTIF(B763:AK763,"3E")&gt;0,"3E",SUM(IF(D763&gt;=2,$D$3),IF(G763&gt;=2,$G$3),IF(J763&gt;=2,$J$3),IF(M763&gt;=2,$M$3),IF(P763&gt;=2,$P$3),IF(S763&gt;=2,$S$3),IF(V763&gt;=2,$V$3),IF(Y763&gt;=2,$Y$3),IF(AB763&gt;=2,$AB$3),IF(AE763&gt;=2,$AE$3),IF(AH763&gt;=2,$AH$3),IF(AK763&gt;=2,$AK$3))))),"")</f>
        <v/>
      </c>
      <c r="AO763" s="2" t="str">
        <f>IF(AM763="3E","3E",IF(COUNT($A763)=0,"",IF(COUNT(AK763)=0,"I",LOOKUP(AM763,{0,2,2.25,2.5,2.75,3,3.25,3.5,3.75,4},{"F","D","C","C+","B-","B","B+","A-","A","A+"}))))</f>
        <v/>
      </c>
      <c r="AP763" s="2" t="str">
        <f>IF(AM763="3E","3E",IF(OR(COUNT($A763)=0,COUNT(W763)=0),"",IF(AND(Y763&gt;=2,AM763&gt;=2,AN763&gt;=28),"PASS","FAIL")))</f>
        <v/>
      </c>
      <c r="AQ763" s="2" t="str">
        <f>IF(COUNT($A763)=0,"",IF(AP763="3E","3E",IF(AP763="PASS",CONCATENATE(IF(N(D763)&lt;2,"411F,",""),IF(N(G763)&lt;2,"412F,",""),IF(N(J763)&lt;2,"413F,",""),IF(N(M763)&lt;2,"421F,",""),IF(N(P763)&lt;2,"422F,",""),IF(N(S763)&lt;2,"423F,",""),IF(N(AB763)&lt;2,"431F,",""),IF(N(AE763)&lt;2,"432F,",""),IF(N(AH763)&lt;2,"433F,","")),"")))</f>
        <v/>
      </c>
      <c r="AR763" s="6" t="str">
        <f t="shared" si="12"/>
        <v/>
      </c>
    </row>
    <row r="764" spans="1:44" ht="18.95" customHeight="1" x14ac:dyDescent="0.25">
      <c r="A764" s="93" t="str">
        <f>IF(DR!$B766="","",DR!$B766)</f>
        <v/>
      </c>
      <c r="B764" s="5" t="str">
        <f>IF(COUNT($A764)=0,"",IF($A764&lt;&gt;DR!$B766,"ERR",DR!J766))</f>
        <v/>
      </c>
      <c r="C764" s="2" t="str">
        <f>IF(COUNT($A764)=0,"",IF(B764="3E","3E",IF(B764="","I",LOOKUP(B764/D$2,{0,0.4,0.45,0.5,0.55,0.6,0.65,0.7,0.75,0.8,1},{"F","D","C","C+","B-","B","B+","A-","A","A+"}))))</f>
        <v/>
      </c>
      <c r="D764" s="99" t="str">
        <f>IF(COUNT($A764)=0,"",IF(B764="","--",IF(B764="3E","3E",LOOKUP(B764/D$2,{0,0.4,0.45,0.5,0.55,0.6,0.65,0.7,0.75,0.8,1},{0,2,2.25,2.5,2.75,3,3.25,3.5,3.75,4}))))</f>
        <v/>
      </c>
      <c r="E764" s="5" t="str">
        <f>IF(COUNT($A764)=0,"",IF($A764&lt;&gt;DR!$B766,"ERR",DR!R766))</f>
        <v/>
      </c>
      <c r="F764" s="2" t="str">
        <f>IF(COUNT($A764)=0,"",IF(E764="3E","3E",IF(E764="","I",LOOKUP(E764/G$2,{0,0.4,0.45,0.5,0.55,0.6,0.65,0.7,0.75,0.8,1},{"F","D","C","C+","B-","B","B+","A-","A","A+"}))))</f>
        <v/>
      </c>
      <c r="G764" s="99" t="str">
        <f>IF(COUNT($A764)=0,"",IF(E764="","--",IF(E764="3E","3E",LOOKUP(E764/G$2,{0,0.4,0.45,0.5,0.55,0.6,0.65,0.7,0.75,0.8,1},{0,2,2.25,2.5,2.75,3,3.25,3.5,3.75,4}))))</f>
        <v/>
      </c>
      <c r="H764" s="5" t="str">
        <f>IF(COUNT($A764)=0,"",IF($A764&lt;&gt;DR!$B766,"ERR",DR!Z766))</f>
        <v/>
      </c>
      <c r="I764" s="2" t="str">
        <f>IF(COUNT($A764)=0,"",IF(H764="3E","3E",IF(H764="","I",LOOKUP(H764/J$2,{0,0.4,0.45,0.5,0.55,0.6,0.65,0.7,0.75,0.8,1},{"F","D","C","C+","B-","B","B+","A-","A","A+"}))))</f>
        <v/>
      </c>
      <c r="J764" s="99" t="str">
        <f>IF(COUNT($A764)=0,"",IF(H764="","--",IF(H764="3E","3E",LOOKUP(H764/J$2,{0,0.4,0.45,0.5,0.55,0.6,0.65,0.7,0.75,0.8,1},{0,2,2.25,2.5,2.75,3,3.25,3.5,3.75,4}))))</f>
        <v/>
      </c>
      <c r="K764" s="5" t="str">
        <f>IF(COUNT($A764)=0,"",IF($A764&lt;&gt;DR!$B766,"ERR",DR!AH766))</f>
        <v/>
      </c>
      <c r="L764" s="2" t="str">
        <f>IF(COUNT($A764)=0,"",IF(K764="3E","3E",IF(K764="","I",LOOKUP(K764/M$2,{0,0.4,0.45,0.5,0.55,0.6,0.65,0.7,0.75,0.8,1},{"F","D","C","C+","B-","B","B+","A-","A","A+"}))))</f>
        <v/>
      </c>
      <c r="M764" s="99" t="str">
        <f>IF(COUNT($A764)=0,"",IF(K764="","--",IF(K764="3E","3E",LOOKUP(K764/M$2,{0,0.4,0.45,0.5,0.55,0.6,0.65,0.7,0.75,0.8,1},{0,2,2.25,2.5,2.75,3,3.25,3.5,3.75,4}))))</f>
        <v/>
      </c>
      <c r="N764" s="5" t="str">
        <f>IF(COUNT($A764)=0,"",IF($A764&lt;&gt;DR!$B766,"ERR",DR!AP766))</f>
        <v/>
      </c>
      <c r="O764" s="2" t="str">
        <f>IF(COUNT($A764)=0,"",IF(N764="3E","3E",IF(N764="","I",LOOKUP(N764/P$2,{0,0.4,0.45,0.5,0.55,0.6,0.65,0.7,0.75,0.8,1},{"F","D","C","C+","B-","B","B+","A-","A","A+"}))))</f>
        <v/>
      </c>
      <c r="P764" s="99" t="str">
        <f>IF(COUNT($A764)=0,"",IF(N764="","--",IF(N764="3E","3E",LOOKUP(N764/P$2,{0,0.4,0.45,0.5,0.55,0.6,0.65,0.7,0.75,0.8,1},{0,2,2.25,2.5,2.75,3,3.25,3.5,3.75,4}))))</f>
        <v/>
      </c>
      <c r="Q764" s="5" t="str">
        <f>IF(COUNT($A764)=0,"",IF($A764&lt;&gt;DR!$B766,"ERR",DR!AX766))</f>
        <v/>
      </c>
      <c r="R764" s="2" t="str">
        <f>IF(COUNT($A764)=0,"",IF(Q764="3E","3E",IF(Q764="","I",LOOKUP(Q764/S$2,{0,0.4,0.45,0.5,0.55,0.6,0.65,0.7,0.75,0.8,1},{"F","D","C","C+","B-","B","B+","A-","A","A+"}))))</f>
        <v/>
      </c>
      <c r="S764" s="99" t="str">
        <f>IF(COUNT($A764)=0,"",IF(Q764="","--",IF(Q764="3E","3E",LOOKUP(Q764/S$2,{0,0.4,0.45,0.5,0.55,0.6,0.65,0.7,0.75,0.8,1},{0,2,2.25,2.5,2.75,3,3.25,3.5,3.75,4}))))</f>
        <v/>
      </c>
      <c r="T764" s="5" t="str">
        <f>IF(OR(COUNT($A764)=0,DR!BZ766=""),"",IF($A764&lt;&gt;DR!$B766,"ERR",DR!BZ766))</f>
        <v/>
      </c>
      <c r="U764" s="2" t="str">
        <f>IF(COUNT($A764)=0,"",IF(T764="3E","3E",IF(T764="","I",LOOKUP(T764/V$2,{0,0.4,0.45,0.5,0.55,0.6,0.65,0.7,0.75,0.8,1},{"F","D","C","C+","B-","B","B+","A-","A","A+"}))))</f>
        <v/>
      </c>
      <c r="V764" s="99" t="str">
        <f>IF(COUNT($A764)=0,"",IF(T764="","--",IF(T764="3E","3E",LOOKUP(T764/V$2,{0,0.4,0.45,0.5,0.55,0.6,0.65,0.7,0.75,0.8,1},{0,2,2.25,2.5,2.75,3,3.25,3.5,3.75,4}))))</f>
        <v/>
      </c>
      <c r="W764" s="5" t="str">
        <f>IF(COUNT($A764)=0,"",IF($A764&lt;&gt;DR!$B766,"ERR",IF(DR!$A766="IM",DR!CL766,DR!CK766)))</f>
        <v/>
      </c>
      <c r="X764" s="2" t="str">
        <f>IF(COUNT($A764)=0,"",IF(W764="3E","3E",IF(W764="","I",LOOKUP(W764/Y$2,{0,0.4,0.45,0.5,0.55,0.6,0.65,0.7,0.75,0.8,1},{"F","D","C","C+","B-","B","B+","A-","A","A+"}))))</f>
        <v/>
      </c>
      <c r="Y764" s="99" t="str">
        <f>IF(COUNT($A764)=0,"",IF(W764="","--",IF(W764="3E","3E",LOOKUP(W764/Y$2,{0,0.4,0.45,0.5,0.55,0.6,0.65,0.7,0.75,0.8,1},{0,2,2.25,2.5,2.75,3,3.25,3.5,3.75,4}))))</f>
        <v/>
      </c>
      <c r="Z764" s="5" t="str">
        <f>IF(COUNT($A764)=0,"",IF($A764&lt;&gt;DR!$B766,"ERR",DR!BF766))</f>
        <v/>
      </c>
      <c r="AA764" s="2" t="str">
        <f>IF(COUNT($A764)=0,"",IF(Z764="3E","3E",IF(Z764="","I",LOOKUP(Z764/AB$2,{0,0.4,0.45,0.5,0.55,0.6,0.65,0.7,0.75,0.8,1},{"F","D","C","C+","B-","B","B+","A-","A","A+"}))))</f>
        <v/>
      </c>
      <c r="AB764" s="99" t="str">
        <f>IF(COUNT($A764)=0,"",IF(Z764="","--",IF(Z764="3E","3E",LOOKUP(Z764/AB$2,{0,0.4,0.45,0.5,0.55,0.6,0.65,0.7,0.75,0.8,1},{0,2,2.25,2.5,2.75,3,3.25,3.5,3.75,4}))))</f>
        <v/>
      </c>
      <c r="AC764" s="5" t="str">
        <f>IF(COUNT($A764)=0,"",IF($A764&lt;&gt;DR!$B766,"ERR",DR!BG766))</f>
        <v/>
      </c>
      <c r="AD764" s="2" t="str">
        <f>IF(COUNT($A764)=0,"",IF(AC764="3E","3E",IF(AC764="","I",LOOKUP(AC764/AE$2,{0,0.4,0.45,0.5,0.55,0.6,0.65,0.7,0.75,0.8,1},{"F","D","C","C+","B-","B","B+","A-","A","A+"}))))</f>
        <v/>
      </c>
      <c r="AE764" s="99" t="str">
        <f>IF(COUNT($A764)=0,"",IF(AC764="","--",IF(AC764="3E","3E",LOOKUP(AC764/AE$2,{0,0.4,0.45,0.5,0.55,0.6,0.65,0.7,0.75,0.8,1},{0,2,2.25,2.5,2.75,3,3.25,3.5,3.75,4}))))</f>
        <v/>
      </c>
      <c r="AF764" s="5" t="str">
        <f>IF(COUNT($A764)=0,"",IF($A764&lt;&gt;DR!$B766,"ERR",DR!BQ766))</f>
        <v/>
      </c>
      <c r="AG764" s="2" t="str">
        <f>IF(COUNT($A764)=0,"",IF(AF764="3E","3E",IF(AF764="","I",LOOKUP(AF764/AH$2,{0,0.4,0.45,0.5,0.55,0.6,0.65,0.7,0.75,0.8,1},{"F","D","C","C+","B-","B","B+","A-","A","A+"}))))</f>
        <v/>
      </c>
      <c r="AH764" s="99" t="str">
        <f>IF(COUNT($A764)=0,"",IF(AF764="","--",IF(AF764="3E","3E",LOOKUP(AF764/AH$2,{0,0.4,0.45,0.5,0.55,0.6,0.65,0.7,0.75,0.8,1},{0,2,2.25,2.5,2.75,3,3.25,3.5,3.75,4}))))</f>
        <v/>
      </c>
      <c r="AI764" s="5" t="str">
        <f>IF(COUNT($A764)=0,"",IF($A764&lt;&gt;DR!$B766,"ERR",DR!BY766))</f>
        <v/>
      </c>
      <c r="AJ764" s="2" t="str">
        <f>IF(COUNT($A764)=0,"",IF(AI764="3E","3E",IF(AI764="","I",LOOKUP(AI764/AK$2,{0,0.4,0.45,0.5,0.55,0.6,0.65,0.7,0.75,0.8,1},{"F","D","C","C+","B-","B","B+","A-","A","A+"}))))</f>
        <v/>
      </c>
      <c r="AK764" s="103" t="str">
        <f>IF(COUNT($A764)=0,"",IF(AI764="","--",IF(AI764="3E","3E",LOOKUP(AI764/AK$2,{0,0.4,0.45,0.5,0.55,0.6,0.65,0.7,0.75,0.8,1},{0,2,2.25,2.5,2.75,3,3.25,3.5,3.75,4}))))</f>
        <v/>
      </c>
      <c r="AL764" s="94" t="str">
        <f>IFERROR(IF(COUNT($A764)=0,"",IF(COUNT(W764)=0,"--",IF(COUNTIF(B764:AK764,"3E")&gt;0,"3E",SUM(IF(D764&gt;=2,D764*$D$3),IF(G764&gt;=2,G764*$G$3),IF(J764&gt;=2,J764*$J$3),IF(M764&gt;=2,M764*$M$3),IF(P764&gt;=2,P764*$P$3),IF(S764&gt;=2,S764*$S$3),IF(V764&gt;=2,V764*$V$3),IF(Y764&gt;=2,Y764*$Y$3),IF(AB764&gt;=2,AB764*$AB$3),IF(AE764&gt;=2,AE764*$AE$3),IF(AH764&gt;=2,AH764*$AH$3),IF(AK764&gt;=2,AK764*$AK$3))))),"")</f>
        <v/>
      </c>
      <c r="AM764" s="4" t="str">
        <f>IF(COUNT($A764)=0,"",IF(COUNT(W764)=0,"--",IF(COUNTIF(B764:Y764,"3E")&gt;0,"3E",TRUNC(SUM(IF(N(D764)&gt;=2,D$3*D764,0),IF(N(G764)&gt;=2,G$3*G764,0),IF(N(J764)&gt;=2,J$3*J764,0),IF(N(M764)&gt;=2,M$3*M764,0),IF(N(P764)&gt;=2,P$3*P764,0),IF(N(S764)&gt;=2,S$3*S764,0),IF(N(AB764)&gt;=2,AB$3*AB764,0),IF(N(AE764)&gt;=2,AE$3*AE764,0),IF(N(AH764)&gt;=2,AH$3*AH764,0),IF(N(V764)&gt;=2,V$3*V764,0),IF(N(Y764)&gt;=2,Y$3*Y764,0))/TCP,3))))</f>
        <v/>
      </c>
      <c r="AN764" s="2" t="str">
        <f>IFERROR(IF(COUNT($A764)=0,"",IF(COUNT(W764)=0,"--",IF(COUNTIF(B764:AK764,"3E")&gt;0,"3E",SUM(IF(D764&gt;=2,$D$3),IF(G764&gt;=2,$G$3),IF(J764&gt;=2,$J$3),IF(M764&gt;=2,$M$3),IF(P764&gt;=2,$P$3),IF(S764&gt;=2,$S$3),IF(V764&gt;=2,$V$3),IF(Y764&gt;=2,$Y$3),IF(AB764&gt;=2,$AB$3),IF(AE764&gt;=2,$AE$3),IF(AH764&gt;=2,$AH$3),IF(AK764&gt;=2,$AK$3))))),"")</f>
        <v/>
      </c>
      <c r="AO764" s="2" t="str">
        <f>IF(AM764="3E","3E",IF(COUNT($A764)=0,"",IF(COUNT(AK764)=0,"I",LOOKUP(AM764,{0,2,2.25,2.5,2.75,3,3.25,3.5,3.75,4},{"F","D","C","C+","B-","B","B+","A-","A","A+"}))))</f>
        <v/>
      </c>
      <c r="AP764" s="2" t="str">
        <f>IF(AM764="3E","3E",IF(OR(COUNT($A764)=0,COUNT(W764)=0),"",IF(AND(Y764&gt;=2,AM764&gt;=2,AN764&gt;=28),"PASS","FAIL")))</f>
        <v/>
      </c>
      <c r="AQ764" s="2" t="str">
        <f>IF(COUNT($A764)=0,"",IF(AP764="3E","3E",IF(AP764="PASS",CONCATENATE(IF(N(D764)&lt;2,"411F,",""),IF(N(G764)&lt;2,"412F,",""),IF(N(J764)&lt;2,"413F,",""),IF(N(M764)&lt;2,"421F,",""),IF(N(P764)&lt;2,"422F,",""),IF(N(S764)&lt;2,"423F,",""),IF(N(AB764)&lt;2,"431F,",""),IF(N(AE764)&lt;2,"432F,",""),IF(N(AH764)&lt;2,"433F,","")),"")))</f>
        <v/>
      </c>
      <c r="AR764" s="6" t="str">
        <f t="shared" si="12"/>
        <v/>
      </c>
    </row>
    <row r="765" spans="1:44" ht="18.95" customHeight="1" x14ac:dyDescent="0.25">
      <c r="A765" s="93" t="str">
        <f>IF(DR!$B767="","",DR!$B767)</f>
        <v/>
      </c>
      <c r="B765" s="5" t="str">
        <f>IF(COUNT($A765)=0,"",IF($A765&lt;&gt;DR!$B767,"ERR",DR!J767))</f>
        <v/>
      </c>
      <c r="C765" s="2" t="str">
        <f>IF(COUNT($A765)=0,"",IF(B765="3E","3E",IF(B765="","I",LOOKUP(B765/D$2,{0,0.4,0.45,0.5,0.55,0.6,0.65,0.7,0.75,0.8,1},{"F","D","C","C+","B-","B","B+","A-","A","A+"}))))</f>
        <v/>
      </c>
      <c r="D765" s="99" t="str">
        <f>IF(COUNT($A765)=0,"",IF(B765="","--",IF(B765="3E","3E",LOOKUP(B765/D$2,{0,0.4,0.45,0.5,0.55,0.6,0.65,0.7,0.75,0.8,1},{0,2,2.25,2.5,2.75,3,3.25,3.5,3.75,4}))))</f>
        <v/>
      </c>
      <c r="E765" s="5" t="str">
        <f>IF(COUNT($A765)=0,"",IF($A765&lt;&gt;DR!$B767,"ERR",DR!R767))</f>
        <v/>
      </c>
      <c r="F765" s="2" t="str">
        <f>IF(COUNT($A765)=0,"",IF(E765="3E","3E",IF(E765="","I",LOOKUP(E765/G$2,{0,0.4,0.45,0.5,0.55,0.6,0.65,0.7,0.75,0.8,1},{"F","D","C","C+","B-","B","B+","A-","A","A+"}))))</f>
        <v/>
      </c>
      <c r="G765" s="99" t="str">
        <f>IF(COUNT($A765)=0,"",IF(E765="","--",IF(E765="3E","3E",LOOKUP(E765/G$2,{0,0.4,0.45,0.5,0.55,0.6,0.65,0.7,0.75,0.8,1},{0,2,2.25,2.5,2.75,3,3.25,3.5,3.75,4}))))</f>
        <v/>
      </c>
      <c r="H765" s="5" t="str">
        <f>IF(COUNT($A765)=0,"",IF($A765&lt;&gt;DR!$B767,"ERR",DR!Z767))</f>
        <v/>
      </c>
      <c r="I765" s="2" t="str">
        <f>IF(COUNT($A765)=0,"",IF(H765="3E","3E",IF(H765="","I",LOOKUP(H765/J$2,{0,0.4,0.45,0.5,0.55,0.6,0.65,0.7,0.75,0.8,1},{"F","D","C","C+","B-","B","B+","A-","A","A+"}))))</f>
        <v/>
      </c>
      <c r="J765" s="99" t="str">
        <f>IF(COUNT($A765)=0,"",IF(H765="","--",IF(H765="3E","3E",LOOKUP(H765/J$2,{0,0.4,0.45,0.5,0.55,0.6,0.65,0.7,0.75,0.8,1},{0,2,2.25,2.5,2.75,3,3.25,3.5,3.75,4}))))</f>
        <v/>
      </c>
      <c r="K765" s="5" t="str">
        <f>IF(COUNT($A765)=0,"",IF($A765&lt;&gt;DR!$B767,"ERR",DR!AH767))</f>
        <v/>
      </c>
      <c r="L765" s="2" t="str">
        <f>IF(COUNT($A765)=0,"",IF(K765="3E","3E",IF(K765="","I",LOOKUP(K765/M$2,{0,0.4,0.45,0.5,0.55,0.6,0.65,0.7,0.75,0.8,1},{"F","D","C","C+","B-","B","B+","A-","A","A+"}))))</f>
        <v/>
      </c>
      <c r="M765" s="99" t="str">
        <f>IF(COUNT($A765)=0,"",IF(K765="","--",IF(K765="3E","3E",LOOKUP(K765/M$2,{0,0.4,0.45,0.5,0.55,0.6,0.65,0.7,0.75,0.8,1},{0,2,2.25,2.5,2.75,3,3.25,3.5,3.75,4}))))</f>
        <v/>
      </c>
      <c r="N765" s="5" t="str">
        <f>IF(COUNT($A765)=0,"",IF($A765&lt;&gt;DR!$B767,"ERR",DR!AP767))</f>
        <v/>
      </c>
      <c r="O765" s="2" t="str">
        <f>IF(COUNT($A765)=0,"",IF(N765="3E","3E",IF(N765="","I",LOOKUP(N765/P$2,{0,0.4,0.45,0.5,0.55,0.6,0.65,0.7,0.75,0.8,1},{"F","D","C","C+","B-","B","B+","A-","A","A+"}))))</f>
        <v/>
      </c>
      <c r="P765" s="99" t="str">
        <f>IF(COUNT($A765)=0,"",IF(N765="","--",IF(N765="3E","3E",LOOKUP(N765/P$2,{0,0.4,0.45,0.5,0.55,0.6,0.65,0.7,0.75,0.8,1},{0,2,2.25,2.5,2.75,3,3.25,3.5,3.75,4}))))</f>
        <v/>
      </c>
      <c r="Q765" s="5" t="str">
        <f>IF(COUNT($A765)=0,"",IF($A765&lt;&gt;DR!$B767,"ERR",DR!AX767))</f>
        <v/>
      </c>
      <c r="R765" s="2" t="str">
        <f>IF(COUNT($A765)=0,"",IF(Q765="3E","3E",IF(Q765="","I",LOOKUP(Q765/S$2,{0,0.4,0.45,0.5,0.55,0.6,0.65,0.7,0.75,0.8,1},{"F","D","C","C+","B-","B","B+","A-","A","A+"}))))</f>
        <v/>
      </c>
      <c r="S765" s="99" t="str">
        <f>IF(COUNT($A765)=0,"",IF(Q765="","--",IF(Q765="3E","3E",LOOKUP(Q765/S$2,{0,0.4,0.45,0.5,0.55,0.6,0.65,0.7,0.75,0.8,1},{0,2,2.25,2.5,2.75,3,3.25,3.5,3.75,4}))))</f>
        <v/>
      </c>
      <c r="T765" s="5" t="str">
        <f>IF(OR(COUNT($A765)=0,DR!BZ767=""),"",IF($A765&lt;&gt;DR!$B767,"ERR",DR!BZ767))</f>
        <v/>
      </c>
      <c r="U765" s="2" t="str">
        <f>IF(COUNT($A765)=0,"",IF(T765="3E","3E",IF(T765="","I",LOOKUP(T765/V$2,{0,0.4,0.45,0.5,0.55,0.6,0.65,0.7,0.75,0.8,1},{"F","D","C","C+","B-","B","B+","A-","A","A+"}))))</f>
        <v/>
      </c>
      <c r="V765" s="99" t="str">
        <f>IF(COUNT($A765)=0,"",IF(T765="","--",IF(T765="3E","3E",LOOKUP(T765/V$2,{0,0.4,0.45,0.5,0.55,0.6,0.65,0.7,0.75,0.8,1},{0,2,2.25,2.5,2.75,3,3.25,3.5,3.75,4}))))</f>
        <v/>
      </c>
      <c r="W765" s="5" t="str">
        <f>IF(COUNT($A765)=0,"",IF($A765&lt;&gt;DR!$B767,"ERR",IF(DR!$A767="IM",DR!CL767,DR!CK767)))</f>
        <v/>
      </c>
      <c r="X765" s="2" t="str">
        <f>IF(COUNT($A765)=0,"",IF(W765="3E","3E",IF(W765="","I",LOOKUP(W765/Y$2,{0,0.4,0.45,0.5,0.55,0.6,0.65,0.7,0.75,0.8,1},{"F","D","C","C+","B-","B","B+","A-","A","A+"}))))</f>
        <v/>
      </c>
      <c r="Y765" s="99" t="str">
        <f>IF(COUNT($A765)=0,"",IF(W765="","--",IF(W765="3E","3E",LOOKUP(W765/Y$2,{0,0.4,0.45,0.5,0.55,0.6,0.65,0.7,0.75,0.8,1},{0,2,2.25,2.5,2.75,3,3.25,3.5,3.75,4}))))</f>
        <v/>
      </c>
      <c r="Z765" s="5" t="str">
        <f>IF(COUNT($A765)=0,"",IF($A765&lt;&gt;DR!$B767,"ERR",DR!BF767))</f>
        <v/>
      </c>
      <c r="AA765" s="2" t="str">
        <f>IF(COUNT($A765)=0,"",IF(Z765="3E","3E",IF(Z765="","I",LOOKUP(Z765/AB$2,{0,0.4,0.45,0.5,0.55,0.6,0.65,0.7,0.75,0.8,1},{"F","D","C","C+","B-","B","B+","A-","A","A+"}))))</f>
        <v/>
      </c>
      <c r="AB765" s="99" t="str">
        <f>IF(COUNT($A765)=0,"",IF(Z765="","--",IF(Z765="3E","3E",LOOKUP(Z765/AB$2,{0,0.4,0.45,0.5,0.55,0.6,0.65,0.7,0.75,0.8,1},{0,2,2.25,2.5,2.75,3,3.25,3.5,3.75,4}))))</f>
        <v/>
      </c>
      <c r="AC765" s="5" t="str">
        <f>IF(COUNT($A765)=0,"",IF($A765&lt;&gt;DR!$B767,"ERR",DR!BG767))</f>
        <v/>
      </c>
      <c r="AD765" s="2" t="str">
        <f>IF(COUNT($A765)=0,"",IF(AC765="3E","3E",IF(AC765="","I",LOOKUP(AC765/AE$2,{0,0.4,0.45,0.5,0.55,0.6,0.65,0.7,0.75,0.8,1},{"F","D","C","C+","B-","B","B+","A-","A","A+"}))))</f>
        <v/>
      </c>
      <c r="AE765" s="99" t="str">
        <f>IF(COUNT($A765)=0,"",IF(AC765="","--",IF(AC765="3E","3E",LOOKUP(AC765/AE$2,{0,0.4,0.45,0.5,0.55,0.6,0.65,0.7,0.75,0.8,1},{0,2,2.25,2.5,2.75,3,3.25,3.5,3.75,4}))))</f>
        <v/>
      </c>
      <c r="AF765" s="5" t="str">
        <f>IF(COUNT($A765)=0,"",IF($A765&lt;&gt;DR!$B767,"ERR",DR!BQ767))</f>
        <v/>
      </c>
      <c r="AG765" s="2" t="str">
        <f>IF(COUNT($A765)=0,"",IF(AF765="3E","3E",IF(AF765="","I",LOOKUP(AF765/AH$2,{0,0.4,0.45,0.5,0.55,0.6,0.65,0.7,0.75,0.8,1},{"F","D","C","C+","B-","B","B+","A-","A","A+"}))))</f>
        <v/>
      </c>
      <c r="AH765" s="99" t="str">
        <f>IF(COUNT($A765)=0,"",IF(AF765="","--",IF(AF765="3E","3E",LOOKUP(AF765/AH$2,{0,0.4,0.45,0.5,0.55,0.6,0.65,0.7,0.75,0.8,1},{0,2,2.25,2.5,2.75,3,3.25,3.5,3.75,4}))))</f>
        <v/>
      </c>
      <c r="AI765" s="5" t="str">
        <f>IF(COUNT($A765)=0,"",IF($A765&lt;&gt;DR!$B767,"ERR",DR!BY767))</f>
        <v/>
      </c>
      <c r="AJ765" s="2" t="str">
        <f>IF(COUNT($A765)=0,"",IF(AI765="3E","3E",IF(AI765="","I",LOOKUP(AI765/AK$2,{0,0.4,0.45,0.5,0.55,0.6,0.65,0.7,0.75,0.8,1},{"F","D","C","C+","B-","B","B+","A-","A","A+"}))))</f>
        <v/>
      </c>
      <c r="AK765" s="103" t="str">
        <f>IF(COUNT($A765)=0,"",IF(AI765="","--",IF(AI765="3E","3E",LOOKUP(AI765/AK$2,{0,0.4,0.45,0.5,0.55,0.6,0.65,0.7,0.75,0.8,1},{0,2,2.25,2.5,2.75,3,3.25,3.5,3.75,4}))))</f>
        <v/>
      </c>
      <c r="AL765" s="94" t="str">
        <f>IFERROR(IF(COUNT($A765)=0,"",IF(COUNT(W765)=0,"--",IF(COUNTIF(B765:AK765,"3E")&gt;0,"3E",SUM(IF(D765&gt;=2,D765*$D$3),IF(G765&gt;=2,G765*$G$3),IF(J765&gt;=2,J765*$J$3),IF(M765&gt;=2,M765*$M$3),IF(P765&gt;=2,P765*$P$3),IF(S765&gt;=2,S765*$S$3),IF(V765&gt;=2,V765*$V$3),IF(Y765&gt;=2,Y765*$Y$3),IF(AB765&gt;=2,AB765*$AB$3),IF(AE765&gt;=2,AE765*$AE$3),IF(AH765&gt;=2,AH765*$AH$3),IF(AK765&gt;=2,AK765*$AK$3))))),"")</f>
        <v/>
      </c>
      <c r="AM765" s="4" t="str">
        <f>IF(COUNT($A765)=0,"",IF(COUNT(W765)=0,"--",IF(COUNTIF(B765:Y765,"3E")&gt;0,"3E",TRUNC(SUM(IF(N(D765)&gt;=2,D$3*D765,0),IF(N(G765)&gt;=2,G$3*G765,0),IF(N(J765)&gt;=2,J$3*J765,0),IF(N(M765)&gt;=2,M$3*M765,0),IF(N(P765)&gt;=2,P$3*P765,0),IF(N(S765)&gt;=2,S$3*S765,0),IF(N(AB765)&gt;=2,AB$3*AB765,0),IF(N(AE765)&gt;=2,AE$3*AE765,0),IF(N(AH765)&gt;=2,AH$3*AH765,0),IF(N(V765)&gt;=2,V$3*V765,0),IF(N(Y765)&gt;=2,Y$3*Y765,0))/TCP,3))))</f>
        <v/>
      </c>
      <c r="AN765" s="2" t="str">
        <f>IFERROR(IF(COUNT($A765)=0,"",IF(COUNT(W765)=0,"--",IF(COUNTIF(B765:AK765,"3E")&gt;0,"3E",SUM(IF(D765&gt;=2,$D$3),IF(G765&gt;=2,$G$3),IF(J765&gt;=2,$J$3),IF(M765&gt;=2,$M$3),IF(P765&gt;=2,$P$3),IF(S765&gt;=2,$S$3),IF(V765&gt;=2,$V$3),IF(Y765&gt;=2,$Y$3),IF(AB765&gt;=2,$AB$3),IF(AE765&gt;=2,$AE$3),IF(AH765&gt;=2,$AH$3),IF(AK765&gt;=2,$AK$3))))),"")</f>
        <v/>
      </c>
      <c r="AO765" s="2" t="str">
        <f>IF(AM765="3E","3E",IF(COUNT($A765)=0,"",IF(COUNT(AK765)=0,"I",LOOKUP(AM765,{0,2,2.25,2.5,2.75,3,3.25,3.5,3.75,4},{"F","D","C","C+","B-","B","B+","A-","A","A+"}))))</f>
        <v/>
      </c>
      <c r="AP765" s="2" t="str">
        <f>IF(AM765="3E","3E",IF(OR(COUNT($A765)=0,COUNT(W765)=0),"",IF(AND(Y765&gt;=2,AM765&gt;=2,AN765&gt;=28),"PASS","FAIL")))</f>
        <v/>
      </c>
      <c r="AQ765" s="2" t="str">
        <f>IF(COUNT($A765)=0,"",IF(AP765="3E","3E",IF(AP765="PASS",CONCATENATE(IF(N(D765)&lt;2,"411F,",""),IF(N(G765)&lt;2,"412F,",""),IF(N(J765)&lt;2,"413F,",""),IF(N(M765)&lt;2,"421F,",""),IF(N(P765)&lt;2,"422F,",""),IF(N(S765)&lt;2,"423F,",""),IF(N(AB765)&lt;2,"431F,",""),IF(N(AE765)&lt;2,"432F,",""),IF(N(AH765)&lt;2,"433F,","")),"")))</f>
        <v/>
      </c>
      <c r="AR765" s="6" t="str">
        <f t="shared" si="12"/>
        <v/>
      </c>
    </row>
    <row r="766" spans="1:44" ht="18.95" customHeight="1" x14ac:dyDescent="0.25">
      <c r="A766" s="93" t="str">
        <f>IF(DR!$B768="","",DR!$B768)</f>
        <v/>
      </c>
      <c r="B766" s="5" t="str">
        <f>IF(COUNT($A766)=0,"",IF($A766&lt;&gt;DR!$B768,"ERR",DR!J768))</f>
        <v/>
      </c>
      <c r="C766" s="2" t="str">
        <f>IF(COUNT($A766)=0,"",IF(B766="3E","3E",IF(B766="","I",LOOKUP(B766/D$2,{0,0.4,0.45,0.5,0.55,0.6,0.65,0.7,0.75,0.8,1},{"F","D","C","C+","B-","B","B+","A-","A","A+"}))))</f>
        <v/>
      </c>
      <c r="D766" s="99" t="str">
        <f>IF(COUNT($A766)=0,"",IF(B766="","--",IF(B766="3E","3E",LOOKUP(B766/D$2,{0,0.4,0.45,0.5,0.55,0.6,0.65,0.7,0.75,0.8,1},{0,2,2.25,2.5,2.75,3,3.25,3.5,3.75,4}))))</f>
        <v/>
      </c>
      <c r="E766" s="5" t="str">
        <f>IF(COUNT($A766)=0,"",IF($A766&lt;&gt;DR!$B768,"ERR",DR!R768))</f>
        <v/>
      </c>
      <c r="F766" s="2" t="str">
        <f>IF(COUNT($A766)=0,"",IF(E766="3E","3E",IF(E766="","I",LOOKUP(E766/G$2,{0,0.4,0.45,0.5,0.55,0.6,0.65,0.7,0.75,0.8,1},{"F","D","C","C+","B-","B","B+","A-","A","A+"}))))</f>
        <v/>
      </c>
      <c r="G766" s="99" t="str">
        <f>IF(COUNT($A766)=0,"",IF(E766="","--",IF(E766="3E","3E",LOOKUP(E766/G$2,{0,0.4,0.45,0.5,0.55,0.6,0.65,0.7,0.75,0.8,1},{0,2,2.25,2.5,2.75,3,3.25,3.5,3.75,4}))))</f>
        <v/>
      </c>
      <c r="H766" s="5" t="str">
        <f>IF(COUNT($A766)=0,"",IF($A766&lt;&gt;DR!$B768,"ERR",DR!Z768))</f>
        <v/>
      </c>
      <c r="I766" s="2" t="str">
        <f>IF(COUNT($A766)=0,"",IF(H766="3E","3E",IF(H766="","I",LOOKUP(H766/J$2,{0,0.4,0.45,0.5,0.55,0.6,0.65,0.7,0.75,0.8,1},{"F","D","C","C+","B-","B","B+","A-","A","A+"}))))</f>
        <v/>
      </c>
      <c r="J766" s="99" t="str">
        <f>IF(COUNT($A766)=0,"",IF(H766="","--",IF(H766="3E","3E",LOOKUP(H766/J$2,{0,0.4,0.45,0.5,0.55,0.6,0.65,0.7,0.75,0.8,1},{0,2,2.25,2.5,2.75,3,3.25,3.5,3.75,4}))))</f>
        <v/>
      </c>
      <c r="K766" s="5" t="str">
        <f>IF(COUNT($A766)=0,"",IF($A766&lt;&gt;DR!$B768,"ERR",DR!AH768))</f>
        <v/>
      </c>
      <c r="L766" s="2" t="str">
        <f>IF(COUNT($A766)=0,"",IF(K766="3E","3E",IF(K766="","I",LOOKUP(K766/M$2,{0,0.4,0.45,0.5,0.55,0.6,0.65,0.7,0.75,0.8,1},{"F","D","C","C+","B-","B","B+","A-","A","A+"}))))</f>
        <v/>
      </c>
      <c r="M766" s="99" t="str">
        <f>IF(COUNT($A766)=0,"",IF(K766="","--",IF(K766="3E","3E",LOOKUP(K766/M$2,{0,0.4,0.45,0.5,0.55,0.6,0.65,0.7,0.75,0.8,1},{0,2,2.25,2.5,2.75,3,3.25,3.5,3.75,4}))))</f>
        <v/>
      </c>
      <c r="N766" s="5" t="str">
        <f>IF(COUNT($A766)=0,"",IF($A766&lt;&gt;DR!$B768,"ERR",DR!AP768))</f>
        <v/>
      </c>
      <c r="O766" s="2" t="str">
        <f>IF(COUNT($A766)=0,"",IF(N766="3E","3E",IF(N766="","I",LOOKUP(N766/P$2,{0,0.4,0.45,0.5,0.55,0.6,0.65,0.7,0.75,0.8,1},{"F","D","C","C+","B-","B","B+","A-","A","A+"}))))</f>
        <v/>
      </c>
      <c r="P766" s="99" t="str">
        <f>IF(COUNT($A766)=0,"",IF(N766="","--",IF(N766="3E","3E",LOOKUP(N766/P$2,{0,0.4,0.45,0.5,0.55,0.6,0.65,0.7,0.75,0.8,1},{0,2,2.25,2.5,2.75,3,3.25,3.5,3.75,4}))))</f>
        <v/>
      </c>
      <c r="Q766" s="5" t="str">
        <f>IF(COUNT($A766)=0,"",IF($A766&lt;&gt;DR!$B768,"ERR",DR!AX768))</f>
        <v/>
      </c>
      <c r="R766" s="2" t="str">
        <f>IF(COUNT($A766)=0,"",IF(Q766="3E","3E",IF(Q766="","I",LOOKUP(Q766/S$2,{0,0.4,0.45,0.5,0.55,0.6,0.65,0.7,0.75,0.8,1},{"F","D","C","C+","B-","B","B+","A-","A","A+"}))))</f>
        <v/>
      </c>
      <c r="S766" s="99" t="str">
        <f>IF(COUNT($A766)=0,"",IF(Q766="","--",IF(Q766="3E","3E",LOOKUP(Q766/S$2,{0,0.4,0.45,0.5,0.55,0.6,0.65,0.7,0.75,0.8,1},{0,2,2.25,2.5,2.75,3,3.25,3.5,3.75,4}))))</f>
        <v/>
      </c>
      <c r="T766" s="5" t="str">
        <f>IF(OR(COUNT($A766)=0,DR!BZ768=""),"",IF($A766&lt;&gt;DR!$B768,"ERR",DR!BZ768))</f>
        <v/>
      </c>
      <c r="U766" s="2" t="str">
        <f>IF(COUNT($A766)=0,"",IF(T766="3E","3E",IF(T766="","I",LOOKUP(T766/V$2,{0,0.4,0.45,0.5,0.55,0.6,0.65,0.7,0.75,0.8,1},{"F","D","C","C+","B-","B","B+","A-","A","A+"}))))</f>
        <v/>
      </c>
      <c r="V766" s="99" t="str">
        <f>IF(COUNT($A766)=0,"",IF(T766="","--",IF(T766="3E","3E",LOOKUP(T766/V$2,{0,0.4,0.45,0.5,0.55,0.6,0.65,0.7,0.75,0.8,1},{0,2,2.25,2.5,2.75,3,3.25,3.5,3.75,4}))))</f>
        <v/>
      </c>
      <c r="W766" s="5" t="str">
        <f>IF(COUNT($A766)=0,"",IF($A766&lt;&gt;DR!$B768,"ERR",IF(DR!$A768="IM",DR!CL768,DR!CK768)))</f>
        <v/>
      </c>
      <c r="X766" s="2" t="str">
        <f>IF(COUNT($A766)=0,"",IF(W766="3E","3E",IF(W766="","I",LOOKUP(W766/Y$2,{0,0.4,0.45,0.5,0.55,0.6,0.65,0.7,0.75,0.8,1},{"F","D","C","C+","B-","B","B+","A-","A","A+"}))))</f>
        <v/>
      </c>
      <c r="Y766" s="99" t="str">
        <f>IF(COUNT($A766)=0,"",IF(W766="","--",IF(W766="3E","3E",LOOKUP(W766/Y$2,{0,0.4,0.45,0.5,0.55,0.6,0.65,0.7,0.75,0.8,1},{0,2,2.25,2.5,2.75,3,3.25,3.5,3.75,4}))))</f>
        <v/>
      </c>
      <c r="Z766" s="5" t="str">
        <f>IF(COUNT($A766)=0,"",IF($A766&lt;&gt;DR!$B768,"ERR",DR!BF768))</f>
        <v/>
      </c>
      <c r="AA766" s="2" t="str">
        <f>IF(COUNT($A766)=0,"",IF(Z766="3E","3E",IF(Z766="","I",LOOKUP(Z766/AB$2,{0,0.4,0.45,0.5,0.55,0.6,0.65,0.7,0.75,0.8,1},{"F","D","C","C+","B-","B","B+","A-","A","A+"}))))</f>
        <v/>
      </c>
      <c r="AB766" s="99" t="str">
        <f>IF(COUNT($A766)=0,"",IF(Z766="","--",IF(Z766="3E","3E",LOOKUP(Z766/AB$2,{0,0.4,0.45,0.5,0.55,0.6,0.65,0.7,0.75,0.8,1},{0,2,2.25,2.5,2.75,3,3.25,3.5,3.75,4}))))</f>
        <v/>
      </c>
      <c r="AC766" s="5" t="str">
        <f>IF(COUNT($A766)=0,"",IF($A766&lt;&gt;DR!$B768,"ERR",DR!BG768))</f>
        <v/>
      </c>
      <c r="AD766" s="2" t="str">
        <f>IF(COUNT($A766)=0,"",IF(AC766="3E","3E",IF(AC766="","I",LOOKUP(AC766/AE$2,{0,0.4,0.45,0.5,0.55,0.6,0.65,0.7,0.75,0.8,1},{"F","D","C","C+","B-","B","B+","A-","A","A+"}))))</f>
        <v/>
      </c>
      <c r="AE766" s="99" t="str">
        <f>IF(COUNT($A766)=0,"",IF(AC766="","--",IF(AC766="3E","3E",LOOKUP(AC766/AE$2,{0,0.4,0.45,0.5,0.55,0.6,0.65,0.7,0.75,0.8,1},{0,2,2.25,2.5,2.75,3,3.25,3.5,3.75,4}))))</f>
        <v/>
      </c>
      <c r="AF766" s="5" t="str">
        <f>IF(COUNT($A766)=0,"",IF($A766&lt;&gt;DR!$B768,"ERR",DR!BQ768))</f>
        <v/>
      </c>
      <c r="AG766" s="2" t="str">
        <f>IF(COUNT($A766)=0,"",IF(AF766="3E","3E",IF(AF766="","I",LOOKUP(AF766/AH$2,{0,0.4,0.45,0.5,0.55,0.6,0.65,0.7,0.75,0.8,1},{"F","D","C","C+","B-","B","B+","A-","A","A+"}))))</f>
        <v/>
      </c>
      <c r="AH766" s="99" t="str">
        <f>IF(COUNT($A766)=0,"",IF(AF766="","--",IF(AF766="3E","3E",LOOKUP(AF766/AH$2,{0,0.4,0.45,0.5,0.55,0.6,0.65,0.7,0.75,0.8,1},{0,2,2.25,2.5,2.75,3,3.25,3.5,3.75,4}))))</f>
        <v/>
      </c>
      <c r="AI766" s="5" t="str">
        <f>IF(COUNT($A766)=0,"",IF($A766&lt;&gt;DR!$B768,"ERR",DR!BY768))</f>
        <v/>
      </c>
      <c r="AJ766" s="2" t="str">
        <f>IF(COUNT($A766)=0,"",IF(AI766="3E","3E",IF(AI766="","I",LOOKUP(AI766/AK$2,{0,0.4,0.45,0.5,0.55,0.6,0.65,0.7,0.75,0.8,1},{"F","D","C","C+","B-","B","B+","A-","A","A+"}))))</f>
        <v/>
      </c>
      <c r="AK766" s="103" t="str">
        <f>IF(COUNT($A766)=0,"",IF(AI766="","--",IF(AI766="3E","3E",LOOKUP(AI766/AK$2,{0,0.4,0.45,0.5,0.55,0.6,0.65,0.7,0.75,0.8,1},{0,2,2.25,2.5,2.75,3,3.25,3.5,3.75,4}))))</f>
        <v/>
      </c>
      <c r="AL766" s="94" t="str">
        <f>IFERROR(IF(COUNT($A766)=0,"",IF(COUNT(W766)=0,"--",IF(COUNTIF(B766:AK766,"3E")&gt;0,"3E",SUM(IF(D766&gt;=2,D766*$D$3),IF(G766&gt;=2,G766*$G$3),IF(J766&gt;=2,J766*$J$3),IF(M766&gt;=2,M766*$M$3),IF(P766&gt;=2,P766*$P$3),IF(S766&gt;=2,S766*$S$3),IF(V766&gt;=2,V766*$V$3),IF(Y766&gt;=2,Y766*$Y$3),IF(AB766&gt;=2,AB766*$AB$3),IF(AE766&gt;=2,AE766*$AE$3),IF(AH766&gt;=2,AH766*$AH$3),IF(AK766&gt;=2,AK766*$AK$3))))),"")</f>
        <v/>
      </c>
      <c r="AM766" s="4" t="str">
        <f>IF(COUNT($A766)=0,"",IF(COUNT(W766)=0,"--",IF(COUNTIF(B766:Y766,"3E")&gt;0,"3E",TRUNC(SUM(IF(N(D766)&gt;=2,D$3*D766,0),IF(N(G766)&gt;=2,G$3*G766,0),IF(N(J766)&gt;=2,J$3*J766,0),IF(N(M766)&gt;=2,M$3*M766,0),IF(N(P766)&gt;=2,P$3*P766,0),IF(N(S766)&gt;=2,S$3*S766,0),IF(N(AB766)&gt;=2,AB$3*AB766,0),IF(N(AE766)&gt;=2,AE$3*AE766,0),IF(N(AH766)&gt;=2,AH$3*AH766,0),IF(N(V766)&gt;=2,V$3*V766,0),IF(N(Y766)&gt;=2,Y$3*Y766,0))/TCP,3))))</f>
        <v/>
      </c>
      <c r="AN766" s="2" t="str">
        <f>IFERROR(IF(COUNT($A766)=0,"",IF(COUNT(W766)=0,"--",IF(COUNTIF(B766:AK766,"3E")&gt;0,"3E",SUM(IF(D766&gt;=2,$D$3),IF(G766&gt;=2,$G$3),IF(J766&gt;=2,$J$3),IF(M766&gt;=2,$M$3),IF(P766&gt;=2,$P$3),IF(S766&gt;=2,$S$3),IF(V766&gt;=2,$V$3),IF(Y766&gt;=2,$Y$3),IF(AB766&gt;=2,$AB$3),IF(AE766&gt;=2,$AE$3),IF(AH766&gt;=2,$AH$3),IF(AK766&gt;=2,$AK$3))))),"")</f>
        <v/>
      </c>
      <c r="AO766" s="2" t="str">
        <f>IF(AM766="3E","3E",IF(COUNT($A766)=0,"",IF(COUNT(AK766)=0,"I",LOOKUP(AM766,{0,2,2.25,2.5,2.75,3,3.25,3.5,3.75,4},{"F","D","C","C+","B-","B","B+","A-","A","A+"}))))</f>
        <v/>
      </c>
      <c r="AP766" s="2" t="str">
        <f>IF(AM766="3E","3E",IF(OR(COUNT($A766)=0,COUNT(W766)=0),"",IF(AND(Y766&gt;=2,AM766&gt;=2,AN766&gt;=28),"PASS","FAIL")))</f>
        <v/>
      </c>
      <c r="AQ766" s="2" t="str">
        <f>IF(COUNT($A766)=0,"",IF(AP766="3E","3E",IF(AP766="PASS",CONCATENATE(IF(N(D766)&lt;2,"411F,",""),IF(N(G766)&lt;2,"412F,",""),IF(N(J766)&lt;2,"413F,",""),IF(N(M766)&lt;2,"421F,",""),IF(N(P766)&lt;2,"422F,",""),IF(N(S766)&lt;2,"423F,",""),IF(N(AB766)&lt;2,"431F,",""),IF(N(AE766)&lt;2,"432F,",""),IF(N(AH766)&lt;2,"433F,","")),"")))</f>
        <v/>
      </c>
      <c r="AR766" s="6" t="str">
        <f t="shared" si="12"/>
        <v/>
      </c>
    </row>
    <row r="767" spans="1:44" ht="18.95" customHeight="1" x14ac:dyDescent="0.25">
      <c r="A767" s="93" t="str">
        <f>IF(DR!$B769="","",DR!$B769)</f>
        <v/>
      </c>
      <c r="B767" s="5" t="str">
        <f>IF(COUNT($A767)=0,"",IF($A767&lt;&gt;DR!$B769,"ERR",DR!J769))</f>
        <v/>
      </c>
      <c r="C767" s="2" t="str">
        <f>IF(COUNT($A767)=0,"",IF(B767="3E","3E",IF(B767="","I",LOOKUP(B767/D$2,{0,0.4,0.45,0.5,0.55,0.6,0.65,0.7,0.75,0.8,1},{"F","D","C","C+","B-","B","B+","A-","A","A+"}))))</f>
        <v/>
      </c>
      <c r="D767" s="99" t="str">
        <f>IF(COUNT($A767)=0,"",IF(B767="","--",IF(B767="3E","3E",LOOKUP(B767/D$2,{0,0.4,0.45,0.5,0.55,0.6,0.65,0.7,0.75,0.8,1},{0,2,2.25,2.5,2.75,3,3.25,3.5,3.75,4}))))</f>
        <v/>
      </c>
      <c r="E767" s="5" t="str">
        <f>IF(COUNT($A767)=0,"",IF($A767&lt;&gt;DR!$B769,"ERR",DR!R769))</f>
        <v/>
      </c>
      <c r="F767" s="2" t="str">
        <f>IF(COUNT($A767)=0,"",IF(E767="3E","3E",IF(E767="","I",LOOKUP(E767/G$2,{0,0.4,0.45,0.5,0.55,0.6,0.65,0.7,0.75,0.8,1},{"F","D","C","C+","B-","B","B+","A-","A","A+"}))))</f>
        <v/>
      </c>
      <c r="G767" s="99" t="str">
        <f>IF(COUNT($A767)=0,"",IF(E767="","--",IF(E767="3E","3E",LOOKUP(E767/G$2,{0,0.4,0.45,0.5,0.55,0.6,0.65,0.7,0.75,0.8,1},{0,2,2.25,2.5,2.75,3,3.25,3.5,3.75,4}))))</f>
        <v/>
      </c>
      <c r="H767" s="5" t="str">
        <f>IF(COUNT($A767)=0,"",IF($A767&lt;&gt;DR!$B769,"ERR",DR!Z769))</f>
        <v/>
      </c>
      <c r="I767" s="2" t="str">
        <f>IF(COUNT($A767)=0,"",IF(H767="3E","3E",IF(H767="","I",LOOKUP(H767/J$2,{0,0.4,0.45,0.5,0.55,0.6,0.65,0.7,0.75,0.8,1},{"F","D","C","C+","B-","B","B+","A-","A","A+"}))))</f>
        <v/>
      </c>
      <c r="J767" s="99" t="str">
        <f>IF(COUNT($A767)=0,"",IF(H767="","--",IF(H767="3E","3E",LOOKUP(H767/J$2,{0,0.4,0.45,0.5,0.55,0.6,0.65,0.7,0.75,0.8,1},{0,2,2.25,2.5,2.75,3,3.25,3.5,3.75,4}))))</f>
        <v/>
      </c>
      <c r="K767" s="5" t="str">
        <f>IF(COUNT($A767)=0,"",IF($A767&lt;&gt;DR!$B769,"ERR",DR!AH769))</f>
        <v/>
      </c>
      <c r="L767" s="2" t="str">
        <f>IF(COUNT($A767)=0,"",IF(K767="3E","3E",IF(K767="","I",LOOKUP(K767/M$2,{0,0.4,0.45,0.5,0.55,0.6,0.65,0.7,0.75,0.8,1},{"F","D","C","C+","B-","B","B+","A-","A","A+"}))))</f>
        <v/>
      </c>
      <c r="M767" s="99" t="str">
        <f>IF(COUNT($A767)=0,"",IF(K767="","--",IF(K767="3E","3E",LOOKUP(K767/M$2,{0,0.4,0.45,0.5,0.55,0.6,0.65,0.7,0.75,0.8,1},{0,2,2.25,2.5,2.75,3,3.25,3.5,3.75,4}))))</f>
        <v/>
      </c>
      <c r="N767" s="5" t="str">
        <f>IF(COUNT($A767)=0,"",IF($A767&lt;&gt;DR!$B769,"ERR",DR!AP769))</f>
        <v/>
      </c>
      <c r="O767" s="2" t="str">
        <f>IF(COUNT($A767)=0,"",IF(N767="3E","3E",IF(N767="","I",LOOKUP(N767/P$2,{0,0.4,0.45,0.5,0.55,0.6,0.65,0.7,0.75,0.8,1},{"F","D","C","C+","B-","B","B+","A-","A","A+"}))))</f>
        <v/>
      </c>
      <c r="P767" s="99" t="str">
        <f>IF(COUNT($A767)=0,"",IF(N767="","--",IF(N767="3E","3E",LOOKUP(N767/P$2,{0,0.4,0.45,0.5,0.55,0.6,0.65,0.7,0.75,0.8,1},{0,2,2.25,2.5,2.75,3,3.25,3.5,3.75,4}))))</f>
        <v/>
      </c>
      <c r="Q767" s="5" t="str">
        <f>IF(COUNT($A767)=0,"",IF($A767&lt;&gt;DR!$B769,"ERR",DR!AX769))</f>
        <v/>
      </c>
      <c r="R767" s="2" t="str">
        <f>IF(COUNT($A767)=0,"",IF(Q767="3E","3E",IF(Q767="","I",LOOKUP(Q767/S$2,{0,0.4,0.45,0.5,0.55,0.6,0.65,0.7,0.75,0.8,1},{"F","D","C","C+","B-","B","B+","A-","A","A+"}))))</f>
        <v/>
      </c>
      <c r="S767" s="99" t="str">
        <f>IF(COUNT($A767)=0,"",IF(Q767="","--",IF(Q767="3E","3E",LOOKUP(Q767/S$2,{0,0.4,0.45,0.5,0.55,0.6,0.65,0.7,0.75,0.8,1},{0,2,2.25,2.5,2.75,3,3.25,3.5,3.75,4}))))</f>
        <v/>
      </c>
      <c r="T767" s="5" t="str">
        <f>IF(OR(COUNT($A767)=0,DR!BZ769=""),"",IF($A767&lt;&gt;DR!$B769,"ERR",DR!BZ769))</f>
        <v/>
      </c>
      <c r="U767" s="2" t="str">
        <f>IF(COUNT($A767)=0,"",IF(T767="3E","3E",IF(T767="","I",LOOKUP(T767/V$2,{0,0.4,0.45,0.5,0.55,0.6,0.65,0.7,0.75,0.8,1},{"F","D","C","C+","B-","B","B+","A-","A","A+"}))))</f>
        <v/>
      </c>
      <c r="V767" s="99" t="str">
        <f>IF(COUNT($A767)=0,"",IF(T767="","--",IF(T767="3E","3E",LOOKUP(T767/V$2,{0,0.4,0.45,0.5,0.55,0.6,0.65,0.7,0.75,0.8,1},{0,2,2.25,2.5,2.75,3,3.25,3.5,3.75,4}))))</f>
        <v/>
      </c>
      <c r="W767" s="5" t="str">
        <f>IF(COUNT($A767)=0,"",IF($A767&lt;&gt;DR!$B769,"ERR",IF(DR!$A769="IM",DR!CL769,DR!CK769)))</f>
        <v/>
      </c>
      <c r="X767" s="2" t="str">
        <f>IF(COUNT($A767)=0,"",IF(W767="3E","3E",IF(W767="","I",LOOKUP(W767/Y$2,{0,0.4,0.45,0.5,0.55,0.6,0.65,0.7,0.75,0.8,1},{"F","D","C","C+","B-","B","B+","A-","A","A+"}))))</f>
        <v/>
      </c>
      <c r="Y767" s="99" t="str">
        <f>IF(COUNT($A767)=0,"",IF(W767="","--",IF(W767="3E","3E",LOOKUP(W767/Y$2,{0,0.4,0.45,0.5,0.55,0.6,0.65,0.7,0.75,0.8,1},{0,2,2.25,2.5,2.75,3,3.25,3.5,3.75,4}))))</f>
        <v/>
      </c>
      <c r="Z767" s="5" t="str">
        <f>IF(COUNT($A767)=0,"",IF($A767&lt;&gt;DR!$B769,"ERR",DR!BF769))</f>
        <v/>
      </c>
      <c r="AA767" s="2" t="str">
        <f>IF(COUNT($A767)=0,"",IF(Z767="3E","3E",IF(Z767="","I",LOOKUP(Z767/AB$2,{0,0.4,0.45,0.5,0.55,0.6,0.65,0.7,0.75,0.8,1},{"F","D","C","C+","B-","B","B+","A-","A","A+"}))))</f>
        <v/>
      </c>
      <c r="AB767" s="99" t="str">
        <f>IF(COUNT($A767)=0,"",IF(Z767="","--",IF(Z767="3E","3E",LOOKUP(Z767/AB$2,{0,0.4,0.45,0.5,0.55,0.6,0.65,0.7,0.75,0.8,1},{0,2,2.25,2.5,2.75,3,3.25,3.5,3.75,4}))))</f>
        <v/>
      </c>
      <c r="AC767" s="5" t="str">
        <f>IF(COUNT($A767)=0,"",IF($A767&lt;&gt;DR!$B769,"ERR",DR!BG769))</f>
        <v/>
      </c>
      <c r="AD767" s="2" t="str">
        <f>IF(COUNT($A767)=0,"",IF(AC767="3E","3E",IF(AC767="","I",LOOKUP(AC767/AE$2,{0,0.4,0.45,0.5,0.55,0.6,0.65,0.7,0.75,0.8,1},{"F","D","C","C+","B-","B","B+","A-","A","A+"}))))</f>
        <v/>
      </c>
      <c r="AE767" s="99" t="str">
        <f>IF(COUNT($A767)=0,"",IF(AC767="","--",IF(AC767="3E","3E",LOOKUP(AC767/AE$2,{0,0.4,0.45,0.5,0.55,0.6,0.65,0.7,0.75,0.8,1},{0,2,2.25,2.5,2.75,3,3.25,3.5,3.75,4}))))</f>
        <v/>
      </c>
      <c r="AF767" s="5" t="str">
        <f>IF(COUNT($A767)=0,"",IF($A767&lt;&gt;DR!$B769,"ERR",DR!BQ769))</f>
        <v/>
      </c>
      <c r="AG767" s="2" t="str">
        <f>IF(COUNT($A767)=0,"",IF(AF767="3E","3E",IF(AF767="","I",LOOKUP(AF767/AH$2,{0,0.4,0.45,0.5,0.55,0.6,0.65,0.7,0.75,0.8,1},{"F","D","C","C+","B-","B","B+","A-","A","A+"}))))</f>
        <v/>
      </c>
      <c r="AH767" s="99" t="str">
        <f>IF(COUNT($A767)=0,"",IF(AF767="","--",IF(AF767="3E","3E",LOOKUP(AF767/AH$2,{0,0.4,0.45,0.5,0.55,0.6,0.65,0.7,0.75,0.8,1},{0,2,2.25,2.5,2.75,3,3.25,3.5,3.75,4}))))</f>
        <v/>
      </c>
      <c r="AI767" s="5" t="str">
        <f>IF(COUNT($A767)=0,"",IF($A767&lt;&gt;DR!$B769,"ERR",DR!BY769))</f>
        <v/>
      </c>
      <c r="AJ767" s="2" t="str">
        <f>IF(COUNT($A767)=0,"",IF(AI767="3E","3E",IF(AI767="","I",LOOKUP(AI767/AK$2,{0,0.4,0.45,0.5,0.55,0.6,0.65,0.7,0.75,0.8,1},{"F","D","C","C+","B-","B","B+","A-","A","A+"}))))</f>
        <v/>
      </c>
      <c r="AK767" s="103" t="str">
        <f>IF(COUNT($A767)=0,"",IF(AI767="","--",IF(AI767="3E","3E",LOOKUP(AI767/AK$2,{0,0.4,0.45,0.5,0.55,0.6,0.65,0.7,0.75,0.8,1},{0,2,2.25,2.5,2.75,3,3.25,3.5,3.75,4}))))</f>
        <v/>
      </c>
      <c r="AL767" s="94" t="str">
        <f>IFERROR(IF(COUNT($A767)=0,"",IF(COUNT(W767)=0,"--",IF(COUNTIF(B767:AK767,"3E")&gt;0,"3E",SUM(IF(D767&gt;=2,D767*$D$3),IF(G767&gt;=2,G767*$G$3),IF(J767&gt;=2,J767*$J$3),IF(M767&gt;=2,M767*$M$3),IF(P767&gt;=2,P767*$P$3),IF(S767&gt;=2,S767*$S$3),IF(V767&gt;=2,V767*$V$3),IF(Y767&gt;=2,Y767*$Y$3),IF(AB767&gt;=2,AB767*$AB$3),IF(AE767&gt;=2,AE767*$AE$3),IF(AH767&gt;=2,AH767*$AH$3),IF(AK767&gt;=2,AK767*$AK$3))))),"")</f>
        <v/>
      </c>
      <c r="AM767" s="4" t="str">
        <f>IF(COUNT($A767)=0,"",IF(COUNT(W767)=0,"--",IF(COUNTIF(B767:Y767,"3E")&gt;0,"3E",TRUNC(SUM(IF(N(D767)&gt;=2,D$3*D767,0),IF(N(G767)&gt;=2,G$3*G767,0),IF(N(J767)&gt;=2,J$3*J767,0),IF(N(M767)&gt;=2,M$3*M767,0),IF(N(P767)&gt;=2,P$3*P767,0),IF(N(S767)&gt;=2,S$3*S767,0),IF(N(AB767)&gt;=2,AB$3*AB767,0),IF(N(AE767)&gt;=2,AE$3*AE767,0),IF(N(AH767)&gt;=2,AH$3*AH767,0),IF(N(V767)&gt;=2,V$3*V767,0),IF(N(Y767)&gt;=2,Y$3*Y767,0))/TCP,3))))</f>
        <v/>
      </c>
      <c r="AN767" s="2" t="str">
        <f>IFERROR(IF(COUNT($A767)=0,"",IF(COUNT(W767)=0,"--",IF(COUNTIF(B767:AK767,"3E")&gt;0,"3E",SUM(IF(D767&gt;=2,$D$3),IF(G767&gt;=2,$G$3),IF(J767&gt;=2,$J$3),IF(M767&gt;=2,$M$3),IF(P767&gt;=2,$P$3),IF(S767&gt;=2,$S$3),IF(V767&gt;=2,$V$3),IF(Y767&gt;=2,$Y$3),IF(AB767&gt;=2,$AB$3),IF(AE767&gt;=2,$AE$3),IF(AH767&gt;=2,$AH$3),IF(AK767&gt;=2,$AK$3))))),"")</f>
        <v/>
      </c>
      <c r="AO767" s="2" t="str">
        <f>IF(AM767="3E","3E",IF(COUNT($A767)=0,"",IF(COUNT(AK767)=0,"I",LOOKUP(AM767,{0,2,2.25,2.5,2.75,3,3.25,3.5,3.75,4},{"F","D","C","C+","B-","B","B+","A-","A","A+"}))))</f>
        <v/>
      </c>
      <c r="AP767" s="2" t="str">
        <f>IF(AM767="3E","3E",IF(OR(COUNT($A767)=0,COUNT(W767)=0),"",IF(AND(Y767&gt;=2,AM767&gt;=2,AN767&gt;=28),"PASS","FAIL")))</f>
        <v/>
      </c>
      <c r="AQ767" s="2" t="str">
        <f>IF(COUNT($A767)=0,"",IF(AP767="3E","3E",IF(AP767="PASS",CONCATENATE(IF(N(D767)&lt;2,"411F,",""),IF(N(G767)&lt;2,"412F,",""),IF(N(J767)&lt;2,"413F,",""),IF(N(M767)&lt;2,"421F,",""),IF(N(P767)&lt;2,"422F,",""),IF(N(S767)&lt;2,"423F,",""),IF(N(AB767)&lt;2,"431F,",""),IF(N(AE767)&lt;2,"432F,",""),IF(N(AH767)&lt;2,"433F,","")),"")))</f>
        <v/>
      </c>
      <c r="AR767" s="6" t="str">
        <f t="shared" si="12"/>
        <v/>
      </c>
    </row>
    <row r="768" spans="1:44" ht="18.95" customHeight="1" x14ac:dyDescent="0.25">
      <c r="A768" s="93" t="str">
        <f>IF(DR!$B770="","",DR!$B770)</f>
        <v/>
      </c>
      <c r="B768" s="5" t="str">
        <f>IF(COUNT($A768)=0,"",IF($A768&lt;&gt;DR!$B770,"ERR",DR!J770))</f>
        <v/>
      </c>
      <c r="C768" s="2" t="str">
        <f>IF(COUNT($A768)=0,"",IF(B768="3E","3E",IF(B768="","I",LOOKUP(B768/D$2,{0,0.4,0.45,0.5,0.55,0.6,0.65,0.7,0.75,0.8,1},{"F","D","C","C+","B-","B","B+","A-","A","A+"}))))</f>
        <v/>
      </c>
      <c r="D768" s="99" t="str">
        <f>IF(COUNT($A768)=0,"",IF(B768="","--",IF(B768="3E","3E",LOOKUP(B768/D$2,{0,0.4,0.45,0.5,0.55,0.6,0.65,0.7,0.75,0.8,1},{0,2,2.25,2.5,2.75,3,3.25,3.5,3.75,4}))))</f>
        <v/>
      </c>
      <c r="E768" s="5" t="str">
        <f>IF(COUNT($A768)=0,"",IF($A768&lt;&gt;DR!$B770,"ERR",DR!R770))</f>
        <v/>
      </c>
      <c r="F768" s="2" t="str">
        <f>IF(COUNT($A768)=0,"",IF(E768="3E","3E",IF(E768="","I",LOOKUP(E768/G$2,{0,0.4,0.45,0.5,0.55,0.6,0.65,0.7,0.75,0.8,1},{"F","D","C","C+","B-","B","B+","A-","A","A+"}))))</f>
        <v/>
      </c>
      <c r="G768" s="99" t="str">
        <f>IF(COUNT($A768)=0,"",IF(E768="","--",IF(E768="3E","3E",LOOKUP(E768/G$2,{0,0.4,0.45,0.5,0.55,0.6,0.65,0.7,0.75,0.8,1},{0,2,2.25,2.5,2.75,3,3.25,3.5,3.75,4}))))</f>
        <v/>
      </c>
      <c r="H768" s="5" t="str">
        <f>IF(COUNT($A768)=0,"",IF($A768&lt;&gt;DR!$B770,"ERR",DR!Z770))</f>
        <v/>
      </c>
      <c r="I768" s="2" t="str">
        <f>IF(COUNT($A768)=0,"",IF(H768="3E","3E",IF(H768="","I",LOOKUP(H768/J$2,{0,0.4,0.45,0.5,0.55,0.6,0.65,0.7,0.75,0.8,1},{"F","D","C","C+","B-","B","B+","A-","A","A+"}))))</f>
        <v/>
      </c>
      <c r="J768" s="99" t="str">
        <f>IF(COUNT($A768)=0,"",IF(H768="","--",IF(H768="3E","3E",LOOKUP(H768/J$2,{0,0.4,0.45,0.5,0.55,0.6,0.65,0.7,0.75,0.8,1},{0,2,2.25,2.5,2.75,3,3.25,3.5,3.75,4}))))</f>
        <v/>
      </c>
      <c r="K768" s="5" t="str">
        <f>IF(COUNT($A768)=0,"",IF($A768&lt;&gt;DR!$B770,"ERR",DR!AH770))</f>
        <v/>
      </c>
      <c r="L768" s="2" t="str">
        <f>IF(COUNT($A768)=0,"",IF(K768="3E","3E",IF(K768="","I",LOOKUP(K768/M$2,{0,0.4,0.45,0.5,0.55,0.6,0.65,0.7,0.75,0.8,1},{"F","D","C","C+","B-","B","B+","A-","A","A+"}))))</f>
        <v/>
      </c>
      <c r="M768" s="99" t="str">
        <f>IF(COUNT($A768)=0,"",IF(K768="","--",IF(K768="3E","3E",LOOKUP(K768/M$2,{0,0.4,0.45,0.5,0.55,0.6,0.65,0.7,0.75,0.8,1},{0,2,2.25,2.5,2.75,3,3.25,3.5,3.75,4}))))</f>
        <v/>
      </c>
      <c r="N768" s="5" t="str">
        <f>IF(COUNT($A768)=0,"",IF($A768&lt;&gt;DR!$B770,"ERR",DR!AP770))</f>
        <v/>
      </c>
      <c r="O768" s="2" t="str">
        <f>IF(COUNT($A768)=0,"",IF(N768="3E","3E",IF(N768="","I",LOOKUP(N768/P$2,{0,0.4,0.45,0.5,0.55,0.6,0.65,0.7,0.75,0.8,1},{"F","D","C","C+","B-","B","B+","A-","A","A+"}))))</f>
        <v/>
      </c>
      <c r="P768" s="99" t="str">
        <f>IF(COUNT($A768)=0,"",IF(N768="","--",IF(N768="3E","3E",LOOKUP(N768/P$2,{0,0.4,0.45,0.5,0.55,0.6,0.65,0.7,0.75,0.8,1},{0,2,2.25,2.5,2.75,3,3.25,3.5,3.75,4}))))</f>
        <v/>
      </c>
      <c r="Q768" s="5" t="str">
        <f>IF(COUNT($A768)=0,"",IF($A768&lt;&gt;DR!$B770,"ERR",DR!AX770))</f>
        <v/>
      </c>
      <c r="R768" s="2" t="str">
        <f>IF(COUNT($A768)=0,"",IF(Q768="3E","3E",IF(Q768="","I",LOOKUP(Q768/S$2,{0,0.4,0.45,0.5,0.55,0.6,0.65,0.7,0.75,0.8,1},{"F","D","C","C+","B-","B","B+","A-","A","A+"}))))</f>
        <v/>
      </c>
      <c r="S768" s="99" t="str">
        <f>IF(COUNT($A768)=0,"",IF(Q768="","--",IF(Q768="3E","3E",LOOKUP(Q768/S$2,{0,0.4,0.45,0.5,0.55,0.6,0.65,0.7,0.75,0.8,1},{0,2,2.25,2.5,2.75,3,3.25,3.5,3.75,4}))))</f>
        <v/>
      </c>
      <c r="T768" s="5" t="str">
        <f>IF(OR(COUNT($A768)=0,DR!BZ770=""),"",IF($A768&lt;&gt;DR!$B770,"ERR",DR!BZ770))</f>
        <v/>
      </c>
      <c r="U768" s="2" t="str">
        <f>IF(COUNT($A768)=0,"",IF(T768="3E","3E",IF(T768="","I",LOOKUP(T768/V$2,{0,0.4,0.45,0.5,0.55,0.6,0.65,0.7,0.75,0.8,1},{"F","D","C","C+","B-","B","B+","A-","A","A+"}))))</f>
        <v/>
      </c>
      <c r="V768" s="99" t="str">
        <f>IF(COUNT($A768)=0,"",IF(T768="","--",IF(T768="3E","3E",LOOKUP(T768/V$2,{0,0.4,0.45,0.5,0.55,0.6,0.65,0.7,0.75,0.8,1},{0,2,2.25,2.5,2.75,3,3.25,3.5,3.75,4}))))</f>
        <v/>
      </c>
      <c r="W768" s="5" t="str">
        <f>IF(COUNT($A768)=0,"",IF($A768&lt;&gt;DR!$B770,"ERR",IF(DR!$A770="IM",DR!CL770,DR!CK770)))</f>
        <v/>
      </c>
      <c r="X768" s="2" t="str">
        <f>IF(COUNT($A768)=0,"",IF(W768="3E","3E",IF(W768="","I",LOOKUP(W768/Y$2,{0,0.4,0.45,0.5,0.55,0.6,0.65,0.7,0.75,0.8,1},{"F","D","C","C+","B-","B","B+","A-","A","A+"}))))</f>
        <v/>
      </c>
      <c r="Y768" s="99" t="str">
        <f>IF(COUNT($A768)=0,"",IF(W768="","--",IF(W768="3E","3E",LOOKUP(W768/Y$2,{0,0.4,0.45,0.5,0.55,0.6,0.65,0.7,0.75,0.8,1},{0,2,2.25,2.5,2.75,3,3.25,3.5,3.75,4}))))</f>
        <v/>
      </c>
      <c r="Z768" s="5" t="str">
        <f>IF(COUNT($A768)=0,"",IF($A768&lt;&gt;DR!$B770,"ERR",DR!BF770))</f>
        <v/>
      </c>
      <c r="AA768" s="2" t="str">
        <f>IF(COUNT($A768)=0,"",IF(Z768="3E","3E",IF(Z768="","I",LOOKUP(Z768/AB$2,{0,0.4,0.45,0.5,0.55,0.6,0.65,0.7,0.75,0.8,1},{"F","D","C","C+","B-","B","B+","A-","A","A+"}))))</f>
        <v/>
      </c>
      <c r="AB768" s="99" t="str">
        <f>IF(COUNT($A768)=0,"",IF(Z768="","--",IF(Z768="3E","3E",LOOKUP(Z768/AB$2,{0,0.4,0.45,0.5,0.55,0.6,0.65,0.7,0.75,0.8,1},{0,2,2.25,2.5,2.75,3,3.25,3.5,3.75,4}))))</f>
        <v/>
      </c>
      <c r="AC768" s="5" t="str">
        <f>IF(COUNT($A768)=0,"",IF($A768&lt;&gt;DR!$B770,"ERR",DR!BG770))</f>
        <v/>
      </c>
      <c r="AD768" s="2" t="str">
        <f>IF(COUNT($A768)=0,"",IF(AC768="3E","3E",IF(AC768="","I",LOOKUP(AC768/AE$2,{0,0.4,0.45,0.5,0.55,0.6,0.65,0.7,0.75,0.8,1},{"F","D","C","C+","B-","B","B+","A-","A","A+"}))))</f>
        <v/>
      </c>
      <c r="AE768" s="99" t="str">
        <f>IF(COUNT($A768)=0,"",IF(AC768="","--",IF(AC768="3E","3E",LOOKUP(AC768/AE$2,{0,0.4,0.45,0.5,0.55,0.6,0.65,0.7,0.75,0.8,1},{0,2,2.25,2.5,2.75,3,3.25,3.5,3.75,4}))))</f>
        <v/>
      </c>
      <c r="AF768" s="5" t="str">
        <f>IF(COUNT($A768)=0,"",IF($A768&lt;&gt;DR!$B770,"ERR",DR!BQ770))</f>
        <v/>
      </c>
      <c r="AG768" s="2" t="str">
        <f>IF(COUNT($A768)=0,"",IF(AF768="3E","3E",IF(AF768="","I",LOOKUP(AF768/AH$2,{0,0.4,0.45,0.5,0.55,0.6,0.65,0.7,0.75,0.8,1},{"F","D","C","C+","B-","B","B+","A-","A","A+"}))))</f>
        <v/>
      </c>
      <c r="AH768" s="99" t="str">
        <f>IF(COUNT($A768)=0,"",IF(AF768="","--",IF(AF768="3E","3E",LOOKUP(AF768/AH$2,{0,0.4,0.45,0.5,0.55,0.6,0.65,0.7,0.75,0.8,1},{0,2,2.25,2.5,2.75,3,3.25,3.5,3.75,4}))))</f>
        <v/>
      </c>
      <c r="AI768" s="5" t="str">
        <f>IF(COUNT($A768)=0,"",IF($A768&lt;&gt;DR!$B770,"ERR",DR!BY770))</f>
        <v/>
      </c>
      <c r="AJ768" s="2" t="str">
        <f>IF(COUNT($A768)=0,"",IF(AI768="3E","3E",IF(AI768="","I",LOOKUP(AI768/AK$2,{0,0.4,0.45,0.5,0.55,0.6,0.65,0.7,0.75,0.8,1},{"F","D","C","C+","B-","B","B+","A-","A","A+"}))))</f>
        <v/>
      </c>
      <c r="AK768" s="103" t="str">
        <f>IF(COUNT($A768)=0,"",IF(AI768="","--",IF(AI768="3E","3E",LOOKUP(AI768/AK$2,{0,0.4,0.45,0.5,0.55,0.6,0.65,0.7,0.75,0.8,1},{0,2,2.25,2.5,2.75,3,3.25,3.5,3.75,4}))))</f>
        <v/>
      </c>
      <c r="AL768" s="94" t="str">
        <f>IFERROR(IF(COUNT($A768)=0,"",IF(COUNT(W768)=0,"--",IF(COUNTIF(B768:AK768,"3E")&gt;0,"3E",SUM(IF(D768&gt;=2,D768*$D$3),IF(G768&gt;=2,G768*$G$3),IF(J768&gt;=2,J768*$J$3),IF(M768&gt;=2,M768*$M$3),IF(P768&gt;=2,P768*$P$3),IF(S768&gt;=2,S768*$S$3),IF(V768&gt;=2,V768*$V$3),IF(Y768&gt;=2,Y768*$Y$3),IF(AB768&gt;=2,AB768*$AB$3),IF(AE768&gt;=2,AE768*$AE$3),IF(AH768&gt;=2,AH768*$AH$3),IF(AK768&gt;=2,AK768*$AK$3))))),"")</f>
        <v/>
      </c>
      <c r="AM768" s="4" t="str">
        <f>IF(COUNT($A768)=0,"",IF(COUNT(W768)=0,"--",IF(COUNTIF(B768:Y768,"3E")&gt;0,"3E",TRUNC(SUM(IF(N(D768)&gt;=2,D$3*D768,0),IF(N(G768)&gt;=2,G$3*G768,0),IF(N(J768)&gt;=2,J$3*J768,0),IF(N(M768)&gt;=2,M$3*M768,0),IF(N(P768)&gt;=2,P$3*P768,0),IF(N(S768)&gt;=2,S$3*S768,0),IF(N(AB768)&gt;=2,AB$3*AB768,0),IF(N(AE768)&gt;=2,AE$3*AE768,0),IF(N(AH768)&gt;=2,AH$3*AH768,0),IF(N(V768)&gt;=2,V$3*V768,0),IF(N(Y768)&gt;=2,Y$3*Y768,0))/TCP,3))))</f>
        <v/>
      </c>
      <c r="AN768" s="2" t="str">
        <f>IFERROR(IF(COUNT($A768)=0,"",IF(COUNT(W768)=0,"--",IF(COUNTIF(B768:AK768,"3E")&gt;0,"3E",SUM(IF(D768&gt;=2,$D$3),IF(G768&gt;=2,$G$3),IF(J768&gt;=2,$J$3),IF(M768&gt;=2,$M$3),IF(P768&gt;=2,$P$3),IF(S768&gt;=2,$S$3),IF(V768&gt;=2,$V$3),IF(Y768&gt;=2,$Y$3),IF(AB768&gt;=2,$AB$3),IF(AE768&gt;=2,$AE$3),IF(AH768&gt;=2,$AH$3),IF(AK768&gt;=2,$AK$3))))),"")</f>
        <v/>
      </c>
      <c r="AO768" s="2" t="str">
        <f>IF(AM768="3E","3E",IF(COUNT($A768)=0,"",IF(COUNT(AK768)=0,"I",LOOKUP(AM768,{0,2,2.25,2.5,2.75,3,3.25,3.5,3.75,4},{"F","D","C","C+","B-","B","B+","A-","A","A+"}))))</f>
        <v/>
      </c>
      <c r="AP768" s="2" t="str">
        <f>IF(AM768="3E","3E",IF(OR(COUNT($A768)=0,COUNT(W768)=0),"",IF(AND(Y768&gt;=2,AM768&gt;=2,AN768&gt;=28),"PASS","FAIL")))</f>
        <v/>
      </c>
      <c r="AQ768" s="2" t="str">
        <f>IF(COUNT($A768)=0,"",IF(AP768="3E","3E",IF(AP768="PASS",CONCATENATE(IF(N(D768)&lt;2,"411F,",""),IF(N(G768)&lt;2,"412F,",""),IF(N(J768)&lt;2,"413F,",""),IF(N(M768)&lt;2,"421F,",""),IF(N(P768)&lt;2,"422F,",""),IF(N(S768)&lt;2,"423F,",""),IF(N(AB768)&lt;2,"431F,",""),IF(N(AE768)&lt;2,"432F,",""),IF(N(AH768)&lt;2,"433F,","")),"")))</f>
        <v/>
      </c>
      <c r="AR768" s="6" t="str">
        <f t="shared" si="12"/>
        <v/>
      </c>
    </row>
    <row r="769" spans="1:44" ht="18.95" customHeight="1" x14ac:dyDescent="0.25">
      <c r="A769" s="93" t="str">
        <f>IF(DR!$B771="","",DR!$B771)</f>
        <v/>
      </c>
      <c r="B769" s="5" t="str">
        <f>IF(COUNT($A769)=0,"",IF($A769&lt;&gt;DR!$B771,"ERR",DR!J771))</f>
        <v/>
      </c>
      <c r="C769" s="2" t="str">
        <f>IF(COUNT($A769)=0,"",IF(B769="3E","3E",IF(B769="","I",LOOKUP(B769/D$2,{0,0.4,0.45,0.5,0.55,0.6,0.65,0.7,0.75,0.8,1},{"F","D","C","C+","B-","B","B+","A-","A","A+"}))))</f>
        <v/>
      </c>
      <c r="D769" s="99" t="str">
        <f>IF(COUNT($A769)=0,"",IF(B769="","--",IF(B769="3E","3E",LOOKUP(B769/D$2,{0,0.4,0.45,0.5,0.55,0.6,0.65,0.7,0.75,0.8,1},{0,2,2.25,2.5,2.75,3,3.25,3.5,3.75,4}))))</f>
        <v/>
      </c>
      <c r="E769" s="5" t="str">
        <f>IF(COUNT($A769)=0,"",IF($A769&lt;&gt;DR!$B771,"ERR",DR!R771))</f>
        <v/>
      </c>
      <c r="F769" s="2" t="str">
        <f>IF(COUNT($A769)=0,"",IF(E769="3E","3E",IF(E769="","I",LOOKUP(E769/G$2,{0,0.4,0.45,0.5,0.55,0.6,0.65,0.7,0.75,0.8,1},{"F","D","C","C+","B-","B","B+","A-","A","A+"}))))</f>
        <v/>
      </c>
      <c r="G769" s="99" t="str">
        <f>IF(COUNT($A769)=0,"",IF(E769="","--",IF(E769="3E","3E",LOOKUP(E769/G$2,{0,0.4,0.45,0.5,0.55,0.6,0.65,0.7,0.75,0.8,1},{0,2,2.25,2.5,2.75,3,3.25,3.5,3.75,4}))))</f>
        <v/>
      </c>
      <c r="H769" s="5" t="str">
        <f>IF(COUNT($A769)=0,"",IF($A769&lt;&gt;DR!$B771,"ERR",DR!Z771))</f>
        <v/>
      </c>
      <c r="I769" s="2" t="str">
        <f>IF(COUNT($A769)=0,"",IF(H769="3E","3E",IF(H769="","I",LOOKUP(H769/J$2,{0,0.4,0.45,0.5,0.55,0.6,0.65,0.7,0.75,0.8,1},{"F","D","C","C+","B-","B","B+","A-","A","A+"}))))</f>
        <v/>
      </c>
      <c r="J769" s="99" t="str">
        <f>IF(COUNT($A769)=0,"",IF(H769="","--",IF(H769="3E","3E",LOOKUP(H769/J$2,{0,0.4,0.45,0.5,0.55,0.6,0.65,0.7,0.75,0.8,1},{0,2,2.25,2.5,2.75,3,3.25,3.5,3.75,4}))))</f>
        <v/>
      </c>
      <c r="K769" s="5" t="str">
        <f>IF(COUNT($A769)=0,"",IF($A769&lt;&gt;DR!$B771,"ERR",DR!AH771))</f>
        <v/>
      </c>
      <c r="L769" s="2" t="str">
        <f>IF(COUNT($A769)=0,"",IF(K769="3E","3E",IF(K769="","I",LOOKUP(K769/M$2,{0,0.4,0.45,0.5,0.55,0.6,0.65,0.7,0.75,0.8,1},{"F","D","C","C+","B-","B","B+","A-","A","A+"}))))</f>
        <v/>
      </c>
      <c r="M769" s="99" t="str">
        <f>IF(COUNT($A769)=0,"",IF(K769="","--",IF(K769="3E","3E",LOOKUP(K769/M$2,{0,0.4,0.45,0.5,0.55,0.6,0.65,0.7,0.75,0.8,1},{0,2,2.25,2.5,2.75,3,3.25,3.5,3.75,4}))))</f>
        <v/>
      </c>
      <c r="N769" s="5" t="str">
        <f>IF(COUNT($A769)=0,"",IF($A769&lt;&gt;DR!$B771,"ERR",DR!AP771))</f>
        <v/>
      </c>
      <c r="O769" s="2" t="str">
        <f>IF(COUNT($A769)=0,"",IF(N769="3E","3E",IF(N769="","I",LOOKUP(N769/P$2,{0,0.4,0.45,0.5,0.55,0.6,0.65,0.7,0.75,0.8,1},{"F","D","C","C+","B-","B","B+","A-","A","A+"}))))</f>
        <v/>
      </c>
      <c r="P769" s="99" t="str">
        <f>IF(COUNT($A769)=0,"",IF(N769="","--",IF(N769="3E","3E",LOOKUP(N769/P$2,{0,0.4,0.45,0.5,0.55,0.6,0.65,0.7,0.75,0.8,1},{0,2,2.25,2.5,2.75,3,3.25,3.5,3.75,4}))))</f>
        <v/>
      </c>
      <c r="Q769" s="5" t="str">
        <f>IF(COUNT($A769)=0,"",IF($A769&lt;&gt;DR!$B771,"ERR",DR!AX771))</f>
        <v/>
      </c>
      <c r="R769" s="2" t="str">
        <f>IF(COUNT($A769)=0,"",IF(Q769="3E","3E",IF(Q769="","I",LOOKUP(Q769/S$2,{0,0.4,0.45,0.5,0.55,0.6,0.65,0.7,0.75,0.8,1},{"F","D","C","C+","B-","B","B+","A-","A","A+"}))))</f>
        <v/>
      </c>
      <c r="S769" s="99" t="str">
        <f>IF(COUNT($A769)=0,"",IF(Q769="","--",IF(Q769="3E","3E",LOOKUP(Q769/S$2,{0,0.4,0.45,0.5,0.55,0.6,0.65,0.7,0.75,0.8,1},{0,2,2.25,2.5,2.75,3,3.25,3.5,3.75,4}))))</f>
        <v/>
      </c>
      <c r="T769" s="5" t="str">
        <f>IF(OR(COUNT($A769)=0,DR!BZ771=""),"",IF($A769&lt;&gt;DR!$B771,"ERR",DR!BZ771))</f>
        <v/>
      </c>
      <c r="U769" s="2" t="str">
        <f>IF(COUNT($A769)=0,"",IF(T769="3E","3E",IF(T769="","I",LOOKUP(T769/V$2,{0,0.4,0.45,0.5,0.55,0.6,0.65,0.7,0.75,0.8,1},{"F","D","C","C+","B-","B","B+","A-","A","A+"}))))</f>
        <v/>
      </c>
      <c r="V769" s="99" t="str">
        <f>IF(COUNT($A769)=0,"",IF(T769="","--",IF(T769="3E","3E",LOOKUP(T769/V$2,{0,0.4,0.45,0.5,0.55,0.6,0.65,0.7,0.75,0.8,1},{0,2,2.25,2.5,2.75,3,3.25,3.5,3.75,4}))))</f>
        <v/>
      </c>
      <c r="W769" s="5" t="str">
        <f>IF(COUNT($A769)=0,"",IF($A769&lt;&gt;DR!$B771,"ERR",IF(DR!$A771="IM",DR!CL771,DR!CK771)))</f>
        <v/>
      </c>
      <c r="X769" s="2" t="str">
        <f>IF(COUNT($A769)=0,"",IF(W769="3E","3E",IF(W769="","I",LOOKUP(W769/Y$2,{0,0.4,0.45,0.5,0.55,0.6,0.65,0.7,0.75,0.8,1},{"F","D","C","C+","B-","B","B+","A-","A","A+"}))))</f>
        <v/>
      </c>
      <c r="Y769" s="99" t="str">
        <f>IF(COUNT($A769)=0,"",IF(W769="","--",IF(W769="3E","3E",LOOKUP(W769/Y$2,{0,0.4,0.45,0.5,0.55,0.6,0.65,0.7,0.75,0.8,1},{0,2,2.25,2.5,2.75,3,3.25,3.5,3.75,4}))))</f>
        <v/>
      </c>
      <c r="Z769" s="5" t="str">
        <f>IF(COUNT($A769)=0,"",IF($A769&lt;&gt;DR!$B771,"ERR",DR!BF771))</f>
        <v/>
      </c>
      <c r="AA769" s="2" t="str">
        <f>IF(COUNT($A769)=0,"",IF(Z769="3E","3E",IF(Z769="","I",LOOKUP(Z769/AB$2,{0,0.4,0.45,0.5,0.55,0.6,0.65,0.7,0.75,0.8,1},{"F","D","C","C+","B-","B","B+","A-","A","A+"}))))</f>
        <v/>
      </c>
      <c r="AB769" s="99" t="str">
        <f>IF(COUNT($A769)=0,"",IF(Z769="","--",IF(Z769="3E","3E",LOOKUP(Z769/AB$2,{0,0.4,0.45,0.5,0.55,0.6,0.65,0.7,0.75,0.8,1},{0,2,2.25,2.5,2.75,3,3.25,3.5,3.75,4}))))</f>
        <v/>
      </c>
      <c r="AC769" s="5" t="str">
        <f>IF(COUNT($A769)=0,"",IF($A769&lt;&gt;DR!$B771,"ERR",DR!BG771))</f>
        <v/>
      </c>
      <c r="AD769" s="2" t="str">
        <f>IF(COUNT($A769)=0,"",IF(AC769="3E","3E",IF(AC769="","I",LOOKUP(AC769/AE$2,{0,0.4,0.45,0.5,0.55,0.6,0.65,0.7,0.75,0.8,1},{"F","D","C","C+","B-","B","B+","A-","A","A+"}))))</f>
        <v/>
      </c>
      <c r="AE769" s="99" t="str">
        <f>IF(COUNT($A769)=0,"",IF(AC769="","--",IF(AC769="3E","3E",LOOKUP(AC769/AE$2,{0,0.4,0.45,0.5,0.55,0.6,0.65,0.7,0.75,0.8,1},{0,2,2.25,2.5,2.75,3,3.25,3.5,3.75,4}))))</f>
        <v/>
      </c>
      <c r="AF769" s="5" t="str">
        <f>IF(COUNT($A769)=0,"",IF($A769&lt;&gt;DR!$B771,"ERR",DR!BQ771))</f>
        <v/>
      </c>
      <c r="AG769" s="2" t="str">
        <f>IF(COUNT($A769)=0,"",IF(AF769="3E","3E",IF(AF769="","I",LOOKUP(AF769/AH$2,{0,0.4,0.45,0.5,0.55,0.6,0.65,0.7,0.75,0.8,1},{"F","D","C","C+","B-","B","B+","A-","A","A+"}))))</f>
        <v/>
      </c>
      <c r="AH769" s="99" t="str">
        <f>IF(COUNT($A769)=0,"",IF(AF769="","--",IF(AF769="3E","3E",LOOKUP(AF769/AH$2,{0,0.4,0.45,0.5,0.55,0.6,0.65,0.7,0.75,0.8,1},{0,2,2.25,2.5,2.75,3,3.25,3.5,3.75,4}))))</f>
        <v/>
      </c>
      <c r="AI769" s="5" t="str">
        <f>IF(COUNT($A769)=0,"",IF($A769&lt;&gt;DR!$B771,"ERR",DR!BY771))</f>
        <v/>
      </c>
      <c r="AJ769" s="2" t="str">
        <f>IF(COUNT($A769)=0,"",IF(AI769="3E","3E",IF(AI769="","I",LOOKUP(AI769/AK$2,{0,0.4,0.45,0.5,0.55,0.6,0.65,0.7,0.75,0.8,1},{"F","D","C","C+","B-","B","B+","A-","A","A+"}))))</f>
        <v/>
      </c>
      <c r="AK769" s="103" t="str">
        <f>IF(COUNT($A769)=0,"",IF(AI769="","--",IF(AI769="3E","3E",LOOKUP(AI769/AK$2,{0,0.4,0.45,0.5,0.55,0.6,0.65,0.7,0.75,0.8,1},{0,2,2.25,2.5,2.75,3,3.25,3.5,3.75,4}))))</f>
        <v/>
      </c>
      <c r="AL769" s="94" t="str">
        <f>IFERROR(IF(COUNT($A769)=0,"",IF(COUNT(W769)=0,"--",IF(COUNTIF(B769:AK769,"3E")&gt;0,"3E",SUM(IF(D769&gt;=2,D769*$D$3),IF(G769&gt;=2,G769*$G$3),IF(J769&gt;=2,J769*$J$3),IF(M769&gt;=2,M769*$M$3),IF(P769&gt;=2,P769*$P$3),IF(S769&gt;=2,S769*$S$3),IF(V769&gt;=2,V769*$V$3),IF(Y769&gt;=2,Y769*$Y$3),IF(AB769&gt;=2,AB769*$AB$3),IF(AE769&gt;=2,AE769*$AE$3),IF(AH769&gt;=2,AH769*$AH$3),IF(AK769&gt;=2,AK769*$AK$3))))),"")</f>
        <v/>
      </c>
      <c r="AM769" s="4" t="str">
        <f>IF(COUNT($A769)=0,"",IF(COUNT(W769)=0,"--",IF(COUNTIF(B769:Y769,"3E")&gt;0,"3E",TRUNC(SUM(IF(N(D769)&gt;=2,D$3*D769,0),IF(N(G769)&gt;=2,G$3*G769,0),IF(N(J769)&gt;=2,J$3*J769,0),IF(N(M769)&gt;=2,M$3*M769,0),IF(N(P769)&gt;=2,P$3*P769,0),IF(N(S769)&gt;=2,S$3*S769,0),IF(N(AB769)&gt;=2,AB$3*AB769,0),IF(N(AE769)&gt;=2,AE$3*AE769,0),IF(N(AH769)&gt;=2,AH$3*AH769,0),IF(N(V769)&gt;=2,V$3*V769,0),IF(N(Y769)&gt;=2,Y$3*Y769,0))/TCP,3))))</f>
        <v/>
      </c>
      <c r="AN769" s="2" t="str">
        <f>IFERROR(IF(COUNT($A769)=0,"",IF(COUNT(W769)=0,"--",IF(COUNTIF(B769:AK769,"3E")&gt;0,"3E",SUM(IF(D769&gt;=2,$D$3),IF(G769&gt;=2,$G$3),IF(J769&gt;=2,$J$3),IF(M769&gt;=2,$M$3),IF(P769&gt;=2,$P$3),IF(S769&gt;=2,$S$3),IF(V769&gt;=2,$V$3),IF(Y769&gt;=2,$Y$3),IF(AB769&gt;=2,$AB$3),IF(AE769&gt;=2,$AE$3),IF(AH769&gt;=2,$AH$3),IF(AK769&gt;=2,$AK$3))))),"")</f>
        <v/>
      </c>
      <c r="AO769" s="2" t="str">
        <f>IF(AM769="3E","3E",IF(COUNT($A769)=0,"",IF(COUNT(AK769)=0,"I",LOOKUP(AM769,{0,2,2.25,2.5,2.75,3,3.25,3.5,3.75,4},{"F","D","C","C+","B-","B","B+","A-","A","A+"}))))</f>
        <v/>
      </c>
      <c r="AP769" s="2" t="str">
        <f>IF(AM769="3E","3E",IF(OR(COUNT($A769)=0,COUNT(W769)=0),"",IF(AND(Y769&gt;=2,AM769&gt;=2,AN769&gt;=28),"PASS","FAIL")))</f>
        <v/>
      </c>
      <c r="AQ769" s="2" t="str">
        <f>IF(COUNT($A769)=0,"",IF(AP769="3E","3E",IF(AP769="PASS",CONCATENATE(IF(N(D769)&lt;2,"411F,",""),IF(N(G769)&lt;2,"412F,",""),IF(N(J769)&lt;2,"413F,",""),IF(N(M769)&lt;2,"421F,",""),IF(N(P769)&lt;2,"422F,",""),IF(N(S769)&lt;2,"423F,",""),IF(N(AB769)&lt;2,"431F,",""),IF(N(AE769)&lt;2,"432F,",""),IF(N(AH769)&lt;2,"433F,","")),"")))</f>
        <v/>
      </c>
      <c r="AR769" s="6" t="str">
        <f t="shared" si="12"/>
        <v/>
      </c>
    </row>
    <row r="770" spans="1:44" ht="18.95" customHeight="1" x14ac:dyDescent="0.25">
      <c r="A770" s="93" t="str">
        <f>IF(DR!$B772="","",DR!$B772)</f>
        <v/>
      </c>
      <c r="B770" s="5" t="str">
        <f>IF(COUNT($A770)=0,"",IF($A770&lt;&gt;DR!$B772,"ERR",DR!J772))</f>
        <v/>
      </c>
      <c r="C770" s="2" t="str">
        <f>IF(COUNT($A770)=0,"",IF(B770="3E","3E",IF(B770="","I",LOOKUP(B770/D$2,{0,0.4,0.45,0.5,0.55,0.6,0.65,0.7,0.75,0.8,1},{"F","D","C","C+","B-","B","B+","A-","A","A+"}))))</f>
        <v/>
      </c>
      <c r="D770" s="99" t="str">
        <f>IF(COUNT($A770)=0,"",IF(B770="","--",IF(B770="3E","3E",LOOKUP(B770/D$2,{0,0.4,0.45,0.5,0.55,0.6,0.65,0.7,0.75,0.8,1},{0,2,2.25,2.5,2.75,3,3.25,3.5,3.75,4}))))</f>
        <v/>
      </c>
      <c r="E770" s="5" t="str">
        <f>IF(COUNT($A770)=0,"",IF($A770&lt;&gt;DR!$B772,"ERR",DR!R772))</f>
        <v/>
      </c>
      <c r="F770" s="2" t="str">
        <f>IF(COUNT($A770)=0,"",IF(E770="3E","3E",IF(E770="","I",LOOKUP(E770/G$2,{0,0.4,0.45,0.5,0.55,0.6,0.65,0.7,0.75,0.8,1},{"F","D","C","C+","B-","B","B+","A-","A","A+"}))))</f>
        <v/>
      </c>
      <c r="G770" s="99" t="str">
        <f>IF(COUNT($A770)=0,"",IF(E770="","--",IF(E770="3E","3E",LOOKUP(E770/G$2,{0,0.4,0.45,0.5,0.55,0.6,0.65,0.7,0.75,0.8,1},{0,2,2.25,2.5,2.75,3,3.25,3.5,3.75,4}))))</f>
        <v/>
      </c>
      <c r="H770" s="5" t="str">
        <f>IF(COUNT($A770)=0,"",IF($A770&lt;&gt;DR!$B772,"ERR",DR!Z772))</f>
        <v/>
      </c>
      <c r="I770" s="2" t="str">
        <f>IF(COUNT($A770)=0,"",IF(H770="3E","3E",IF(H770="","I",LOOKUP(H770/J$2,{0,0.4,0.45,0.5,0.55,0.6,0.65,0.7,0.75,0.8,1},{"F","D","C","C+","B-","B","B+","A-","A","A+"}))))</f>
        <v/>
      </c>
      <c r="J770" s="99" t="str">
        <f>IF(COUNT($A770)=0,"",IF(H770="","--",IF(H770="3E","3E",LOOKUP(H770/J$2,{0,0.4,0.45,0.5,0.55,0.6,0.65,0.7,0.75,0.8,1},{0,2,2.25,2.5,2.75,3,3.25,3.5,3.75,4}))))</f>
        <v/>
      </c>
      <c r="K770" s="5" t="str">
        <f>IF(COUNT($A770)=0,"",IF($A770&lt;&gt;DR!$B772,"ERR",DR!AH772))</f>
        <v/>
      </c>
      <c r="L770" s="2" t="str">
        <f>IF(COUNT($A770)=0,"",IF(K770="3E","3E",IF(K770="","I",LOOKUP(K770/M$2,{0,0.4,0.45,0.5,0.55,0.6,0.65,0.7,0.75,0.8,1},{"F","D","C","C+","B-","B","B+","A-","A","A+"}))))</f>
        <v/>
      </c>
      <c r="M770" s="99" t="str">
        <f>IF(COUNT($A770)=0,"",IF(K770="","--",IF(K770="3E","3E",LOOKUP(K770/M$2,{0,0.4,0.45,0.5,0.55,0.6,0.65,0.7,0.75,0.8,1},{0,2,2.25,2.5,2.75,3,3.25,3.5,3.75,4}))))</f>
        <v/>
      </c>
      <c r="N770" s="5" t="str">
        <f>IF(COUNT($A770)=0,"",IF($A770&lt;&gt;DR!$B772,"ERR",DR!AP772))</f>
        <v/>
      </c>
      <c r="O770" s="2" t="str">
        <f>IF(COUNT($A770)=0,"",IF(N770="3E","3E",IF(N770="","I",LOOKUP(N770/P$2,{0,0.4,0.45,0.5,0.55,0.6,0.65,0.7,0.75,0.8,1},{"F","D","C","C+","B-","B","B+","A-","A","A+"}))))</f>
        <v/>
      </c>
      <c r="P770" s="99" t="str">
        <f>IF(COUNT($A770)=0,"",IF(N770="","--",IF(N770="3E","3E",LOOKUP(N770/P$2,{0,0.4,0.45,0.5,0.55,0.6,0.65,0.7,0.75,0.8,1},{0,2,2.25,2.5,2.75,3,3.25,3.5,3.75,4}))))</f>
        <v/>
      </c>
      <c r="Q770" s="5" t="str">
        <f>IF(COUNT($A770)=0,"",IF($A770&lt;&gt;DR!$B772,"ERR",DR!AX772))</f>
        <v/>
      </c>
      <c r="R770" s="2" t="str">
        <f>IF(COUNT($A770)=0,"",IF(Q770="3E","3E",IF(Q770="","I",LOOKUP(Q770/S$2,{0,0.4,0.45,0.5,0.55,0.6,0.65,0.7,0.75,0.8,1},{"F","D","C","C+","B-","B","B+","A-","A","A+"}))))</f>
        <v/>
      </c>
      <c r="S770" s="99" t="str">
        <f>IF(COUNT($A770)=0,"",IF(Q770="","--",IF(Q770="3E","3E",LOOKUP(Q770/S$2,{0,0.4,0.45,0.5,0.55,0.6,0.65,0.7,0.75,0.8,1},{0,2,2.25,2.5,2.75,3,3.25,3.5,3.75,4}))))</f>
        <v/>
      </c>
      <c r="T770" s="5" t="str">
        <f>IF(OR(COUNT($A770)=0,DR!BZ772=""),"",IF($A770&lt;&gt;DR!$B772,"ERR",DR!BZ772))</f>
        <v/>
      </c>
      <c r="U770" s="2" t="str">
        <f>IF(COUNT($A770)=0,"",IF(T770="3E","3E",IF(T770="","I",LOOKUP(T770/V$2,{0,0.4,0.45,0.5,0.55,0.6,0.65,0.7,0.75,0.8,1},{"F","D","C","C+","B-","B","B+","A-","A","A+"}))))</f>
        <v/>
      </c>
      <c r="V770" s="99" t="str">
        <f>IF(COUNT($A770)=0,"",IF(T770="","--",IF(T770="3E","3E",LOOKUP(T770/V$2,{0,0.4,0.45,0.5,0.55,0.6,0.65,0.7,0.75,0.8,1},{0,2,2.25,2.5,2.75,3,3.25,3.5,3.75,4}))))</f>
        <v/>
      </c>
      <c r="W770" s="5" t="str">
        <f>IF(COUNT($A770)=0,"",IF($A770&lt;&gt;DR!$B772,"ERR",IF(DR!$A772="IM",DR!CL772,DR!CK772)))</f>
        <v/>
      </c>
      <c r="X770" s="2" t="str">
        <f>IF(COUNT($A770)=0,"",IF(W770="3E","3E",IF(W770="","I",LOOKUP(W770/Y$2,{0,0.4,0.45,0.5,0.55,0.6,0.65,0.7,0.75,0.8,1},{"F","D","C","C+","B-","B","B+","A-","A","A+"}))))</f>
        <v/>
      </c>
      <c r="Y770" s="99" t="str">
        <f>IF(COUNT($A770)=0,"",IF(W770="","--",IF(W770="3E","3E",LOOKUP(W770/Y$2,{0,0.4,0.45,0.5,0.55,0.6,0.65,0.7,0.75,0.8,1},{0,2,2.25,2.5,2.75,3,3.25,3.5,3.75,4}))))</f>
        <v/>
      </c>
      <c r="Z770" s="5" t="str">
        <f>IF(COUNT($A770)=0,"",IF($A770&lt;&gt;DR!$B772,"ERR",DR!BF772))</f>
        <v/>
      </c>
      <c r="AA770" s="2" t="str">
        <f>IF(COUNT($A770)=0,"",IF(Z770="3E","3E",IF(Z770="","I",LOOKUP(Z770/AB$2,{0,0.4,0.45,0.5,0.55,0.6,0.65,0.7,0.75,0.8,1},{"F","D","C","C+","B-","B","B+","A-","A","A+"}))))</f>
        <v/>
      </c>
      <c r="AB770" s="99" t="str">
        <f>IF(COUNT($A770)=0,"",IF(Z770="","--",IF(Z770="3E","3E",LOOKUP(Z770/AB$2,{0,0.4,0.45,0.5,0.55,0.6,0.65,0.7,0.75,0.8,1},{0,2,2.25,2.5,2.75,3,3.25,3.5,3.75,4}))))</f>
        <v/>
      </c>
      <c r="AC770" s="5" t="str">
        <f>IF(COUNT($A770)=0,"",IF($A770&lt;&gt;DR!$B772,"ERR",DR!BG772))</f>
        <v/>
      </c>
      <c r="AD770" s="2" t="str">
        <f>IF(COUNT($A770)=0,"",IF(AC770="3E","3E",IF(AC770="","I",LOOKUP(AC770/AE$2,{0,0.4,0.45,0.5,0.55,0.6,0.65,0.7,0.75,0.8,1},{"F","D","C","C+","B-","B","B+","A-","A","A+"}))))</f>
        <v/>
      </c>
      <c r="AE770" s="99" t="str">
        <f>IF(COUNT($A770)=0,"",IF(AC770="","--",IF(AC770="3E","3E",LOOKUP(AC770/AE$2,{0,0.4,0.45,0.5,0.55,0.6,0.65,0.7,0.75,0.8,1},{0,2,2.25,2.5,2.75,3,3.25,3.5,3.75,4}))))</f>
        <v/>
      </c>
      <c r="AF770" s="5" t="str">
        <f>IF(COUNT($A770)=0,"",IF($A770&lt;&gt;DR!$B772,"ERR",DR!BQ772))</f>
        <v/>
      </c>
      <c r="AG770" s="2" t="str">
        <f>IF(COUNT($A770)=0,"",IF(AF770="3E","3E",IF(AF770="","I",LOOKUP(AF770/AH$2,{0,0.4,0.45,0.5,0.55,0.6,0.65,0.7,0.75,0.8,1},{"F","D","C","C+","B-","B","B+","A-","A","A+"}))))</f>
        <v/>
      </c>
      <c r="AH770" s="99" t="str">
        <f>IF(COUNT($A770)=0,"",IF(AF770="","--",IF(AF770="3E","3E",LOOKUP(AF770/AH$2,{0,0.4,0.45,0.5,0.55,0.6,0.65,0.7,0.75,0.8,1},{0,2,2.25,2.5,2.75,3,3.25,3.5,3.75,4}))))</f>
        <v/>
      </c>
      <c r="AI770" s="5" t="str">
        <f>IF(COUNT($A770)=0,"",IF($A770&lt;&gt;DR!$B772,"ERR",DR!BY772))</f>
        <v/>
      </c>
      <c r="AJ770" s="2" t="str">
        <f>IF(COUNT($A770)=0,"",IF(AI770="3E","3E",IF(AI770="","I",LOOKUP(AI770/AK$2,{0,0.4,0.45,0.5,0.55,0.6,0.65,0.7,0.75,0.8,1},{"F","D","C","C+","B-","B","B+","A-","A","A+"}))))</f>
        <v/>
      </c>
      <c r="AK770" s="103" t="str">
        <f>IF(COUNT($A770)=0,"",IF(AI770="","--",IF(AI770="3E","3E",LOOKUP(AI770/AK$2,{0,0.4,0.45,0.5,0.55,0.6,0.65,0.7,0.75,0.8,1},{0,2,2.25,2.5,2.75,3,3.25,3.5,3.75,4}))))</f>
        <v/>
      </c>
      <c r="AL770" s="94" t="str">
        <f>IFERROR(IF(COUNT($A770)=0,"",IF(COUNT(W770)=0,"--",IF(COUNTIF(B770:AK770,"3E")&gt;0,"3E",SUM(IF(D770&gt;=2,D770*$D$3),IF(G770&gt;=2,G770*$G$3),IF(J770&gt;=2,J770*$J$3),IF(M770&gt;=2,M770*$M$3),IF(P770&gt;=2,P770*$P$3),IF(S770&gt;=2,S770*$S$3),IF(V770&gt;=2,V770*$V$3),IF(Y770&gt;=2,Y770*$Y$3),IF(AB770&gt;=2,AB770*$AB$3),IF(AE770&gt;=2,AE770*$AE$3),IF(AH770&gt;=2,AH770*$AH$3),IF(AK770&gt;=2,AK770*$AK$3))))),"")</f>
        <v/>
      </c>
      <c r="AM770" s="4" t="str">
        <f>IF(COUNT($A770)=0,"",IF(COUNT(W770)=0,"--",IF(COUNTIF(B770:Y770,"3E")&gt;0,"3E",TRUNC(SUM(IF(N(D770)&gt;=2,D$3*D770,0),IF(N(G770)&gt;=2,G$3*G770,0),IF(N(J770)&gt;=2,J$3*J770,0),IF(N(M770)&gt;=2,M$3*M770,0),IF(N(P770)&gt;=2,P$3*P770,0),IF(N(S770)&gt;=2,S$3*S770,0),IF(N(AB770)&gt;=2,AB$3*AB770,0),IF(N(AE770)&gt;=2,AE$3*AE770,0),IF(N(AH770)&gt;=2,AH$3*AH770,0),IF(N(V770)&gt;=2,V$3*V770,0),IF(N(Y770)&gt;=2,Y$3*Y770,0))/TCP,3))))</f>
        <v/>
      </c>
      <c r="AN770" s="2" t="str">
        <f>IFERROR(IF(COUNT($A770)=0,"",IF(COUNT(W770)=0,"--",IF(COUNTIF(B770:AK770,"3E")&gt;0,"3E",SUM(IF(D770&gt;=2,$D$3),IF(G770&gt;=2,$G$3),IF(J770&gt;=2,$J$3),IF(M770&gt;=2,$M$3),IF(P770&gt;=2,$P$3),IF(S770&gt;=2,$S$3),IF(V770&gt;=2,$V$3),IF(Y770&gt;=2,$Y$3),IF(AB770&gt;=2,$AB$3),IF(AE770&gt;=2,$AE$3),IF(AH770&gt;=2,$AH$3),IF(AK770&gt;=2,$AK$3))))),"")</f>
        <v/>
      </c>
      <c r="AO770" s="2" t="str">
        <f>IF(AM770="3E","3E",IF(COUNT($A770)=0,"",IF(COUNT(AK770)=0,"I",LOOKUP(AM770,{0,2,2.25,2.5,2.75,3,3.25,3.5,3.75,4},{"F","D","C","C+","B-","B","B+","A-","A","A+"}))))</f>
        <v/>
      </c>
      <c r="AP770" s="2" t="str">
        <f>IF(AM770="3E","3E",IF(OR(COUNT($A770)=0,COUNT(W770)=0),"",IF(AND(Y770&gt;=2,AM770&gt;=2,AN770&gt;=28),"PASS","FAIL")))</f>
        <v/>
      </c>
      <c r="AQ770" s="2" t="str">
        <f>IF(COUNT($A770)=0,"",IF(AP770="3E","3E",IF(AP770="PASS",CONCATENATE(IF(N(D770)&lt;2,"411F,",""),IF(N(G770)&lt;2,"412F,",""),IF(N(J770)&lt;2,"413F,",""),IF(N(M770)&lt;2,"421F,",""),IF(N(P770)&lt;2,"422F,",""),IF(N(S770)&lt;2,"423F,",""),IF(N(AB770)&lt;2,"431F,",""),IF(N(AE770)&lt;2,"432F,",""),IF(N(AH770)&lt;2,"433F,","")),"")))</f>
        <v/>
      </c>
      <c r="AR770" s="6" t="str">
        <f t="shared" si="12"/>
        <v/>
      </c>
    </row>
    <row r="771" spans="1:44" ht="18.95" customHeight="1" x14ac:dyDescent="0.25">
      <c r="A771" s="93" t="str">
        <f>IF(DR!$B773="","",DR!$B773)</f>
        <v/>
      </c>
      <c r="B771" s="5" t="str">
        <f>IF(COUNT($A771)=0,"",IF($A771&lt;&gt;DR!$B773,"ERR",DR!J773))</f>
        <v/>
      </c>
      <c r="C771" s="2" t="str">
        <f>IF(COUNT($A771)=0,"",IF(B771="3E","3E",IF(B771="","I",LOOKUP(B771/D$2,{0,0.4,0.45,0.5,0.55,0.6,0.65,0.7,0.75,0.8,1},{"F","D","C","C+","B-","B","B+","A-","A","A+"}))))</f>
        <v/>
      </c>
      <c r="D771" s="99" t="str">
        <f>IF(COUNT($A771)=0,"",IF(B771="","--",IF(B771="3E","3E",LOOKUP(B771/D$2,{0,0.4,0.45,0.5,0.55,0.6,0.65,0.7,0.75,0.8,1},{0,2,2.25,2.5,2.75,3,3.25,3.5,3.75,4}))))</f>
        <v/>
      </c>
      <c r="E771" s="5" t="str">
        <f>IF(COUNT($A771)=0,"",IF($A771&lt;&gt;DR!$B773,"ERR",DR!R773))</f>
        <v/>
      </c>
      <c r="F771" s="2" t="str">
        <f>IF(COUNT($A771)=0,"",IF(E771="3E","3E",IF(E771="","I",LOOKUP(E771/G$2,{0,0.4,0.45,0.5,0.55,0.6,0.65,0.7,0.75,0.8,1},{"F","D","C","C+","B-","B","B+","A-","A","A+"}))))</f>
        <v/>
      </c>
      <c r="G771" s="99" t="str">
        <f>IF(COUNT($A771)=0,"",IF(E771="","--",IF(E771="3E","3E",LOOKUP(E771/G$2,{0,0.4,0.45,0.5,0.55,0.6,0.65,0.7,0.75,0.8,1},{0,2,2.25,2.5,2.75,3,3.25,3.5,3.75,4}))))</f>
        <v/>
      </c>
      <c r="H771" s="5" t="str">
        <f>IF(COUNT($A771)=0,"",IF($A771&lt;&gt;DR!$B773,"ERR",DR!Z773))</f>
        <v/>
      </c>
      <c r="I771" s="2" t="str">
        <f>IF(COUNT($A771)=0,"",IF(H771="3E","3E",IF(H771="","I",LOOKUP(H771/J$2,{0,0.4,0.45,0.5,0.55,0.6,0.65,0.7,0.75,0.8,1},{"F","D","C","C+","B-","B","B+","A-","A","A+"}))))</f>
        <v/>
      </c>
      <c r="J771" s="99" t="str">
        <f>IF(COUNT($A771)=0,"",IF(H771="","--",IF(H771="3E","3E",LOOKUP(H771/J$2,{0,0.4,0.45,0.5,0.55,0.6,0.65,0.7,0.75,0.8,1},{0,2,2.25,2.5,2.75,3,3.25,3.5,3.75,4}))))</f>
        <v/>
      </c>
      <c r="K771" s="5" t="str">
        <f>IF(COUNT($A771)=0,"",IF($A771&lt;&gt;DR!$B773,"ERR",DR!AH773))</f>
        <v/>
      </c>
      <c r="L771" s="2" t="str">
        <f>IF(COUNT($A771)=0,"",IF(K771="3E","3E",IF(K771="","I",LOOKUP(K771/M$2,{0,0.4,0.45,0.5,0.55,0.6,0.65,0.7,0.75,0.8,1},{"F","D","C","C+","B-","B","B+","A-","A","A+"}))))</f>
        <v/>
      </c>
      <c r="M771" s="99" t="str">
        <f>IF(COUNT($A771)=0,"",IF(K771="","--",IF(K771="3E","3E",LOOKUP(K771/M$2,{0,0.4,0.45,0.5,0.55,0.6,0.65,0.7,0.75,0.8,1},{0,2,2.25,2.5,2.75,3,3.25,3.5,3.75,4}))))</f>
        <v/>
      </c>
      <c r="N771" s="5" t="str">
        <f>IF(COUNT($A771)=0,"",IF($A771&lt;&gt;DR!$B773,"ERR",DR!AP773))</f>
        <v/>
      </c>
      <c r="O771" s="2" t="str">
        <f>IF(COUNT($A771)=0,"",IF(N771="3E","3E",IF(N771="","I",LOOKUP(N771/P$2,{0,0.4,0.45,0.5,0.55,0.6,0.65,0.7,0.75,0.8,1},{"F","D","C","C+","B-","B","B+","A-","A","A+"}))))</f>
        <v/>
      </c>
      <c r="P771" s="99" t="str">
        <f>IF(COUNT($A771)=0,"",IF(N771="","--",IF(N771="3E","3E",LOOKUP(N771/P$2,{0,0.4,0.45,0.5,0.55,0.6,0.65,0.7,0.75,0.8,1},{0,2,2.25,2.5,2.75,3,3.25,3.5,3.75,4}))))</f>
        <v/>
      </c>
      <c r="Q771" s="5" t="str">
        <f>IF(COUNT($A771)=0,"",IF($A771&lt;&gt;DR!$B773,"ERR",DR!AX773))</f>
        <v/>
      </c>
      <c r="R771" s="2" t="str">
        <f>IF(COUNT($A771)=0,"",IF(Q771="3E","3E",IF(Q771="","I",LOOKUP(Q771/S$2,{0,0.4,0.45,0.5,0.55,0.6,0.65,0.7,0.75,0.8,1},{"F","D","C","C+","B-","B","B+","A-","A","A+"}))))</f>
        <v/>
      </c>
      <c r="S771" s="99" t="str">
        <f>IF(COUNT($A771)=0,"",IF(Q771="","--",IF(Q771="3E","3E",LOOKUP(Q771/S$2,{0,0.4,0.45,0.5,0.55,0.6,0.65,0.7,0.75,0.8,1},{0,2,2.25,2.5,2.75,3,3.25,3.5,3.75,4}))))</f>
        <v/>
      </c>
      <c r="T771" s="5" t="str">
        <f>IF(OR(COUNT($A771)=0,DR!BZ773=""),"",IF($A771&lt;&gt;DR!$B773,"ERR",DR!BZ773))</f>
        <v/>
      </c>
      <c r="U771" s="2" t="str">
        <f>IF(COUNT($A771)=0,"",IF(T771="3E","3E",IF(T771="","I",LOOKUP(T771/V$2,{0,0.4,0.45,0.5,0.55,0.6,0.65,0.7,0.75,0.8,1},{"F","D","C","C+","B-","B","B+","A-","A","A+"}))))</f>
        <v/>
      </c>
      <c r="V771" s="99" t="str">
        <f>IF(COUNT($A771)=0,"",IF(T771="","--",IF(T771="3E","3E",LOOKUP(T771/V$2,{0,0.4,0.45,0.5,0.55,0.6,0.65,0.7,0.75,0.8,1},{0,2,2.25,2.5,2.75,3,3.25,3.5,3.75,4}))))</f>
        <v/>
      </c>
      <c r="W771" s="5" t="str">
        <f>IF(COUNT($A771)=0,"",IF($A771&lt;&gt;DR!$B773,"ERR",IF(DR!$A773="IM",DR!CL773,DR!CK773)))</f>
        <v/>
      </c>
      <c r="X771" s="2" t="str">
        <f>IF(COUNT($A771)=0,"",IF(W771="3E","3E",IF(W771="","I",LOOKUP(W771/Y$2,{0,0.4,0.45,0.5,0.55,0.6,0.65,0.7,0.75,0.8,1},{"F","D","C","C+","B-","B","B+","A-","A","A+"}))))</f>
        <v/>
      </c>
      <c r="Y771" s="99" t="str">
        <f>IF(COUNT($A771)=0,"",IF(W771="","--",IF(W771="3E","3E",LOOKUP(W771/Y$2,{0,0.4,0.45,0.5,0.55,0.6,0.65,0.7,0.75,0.8,1},{0,2,2.25,2.5,2.75,3,3.25,3.5,3.75,4}))))</f>
        <v/>
      </c>
      <c r="Z771" s="5" t="str">
        <f>IF(COUNT($A771)=0,"",IF($A771&lt;&gt;DR!$B773,"ERR",DR!BF773))</f>
        <v/>
      </c>
      <c r="AA771" s="2" t="str">
        <f>IF(COUNT($A771)=0,"",IF(Z771="3E","3E",IF(Z771="","I",LOOKUP(Z771/AB$2,{0,0.4,0.45,0.5,0.55,0.6,0.65,0.7,0.75,0.8,1},{"F","D","C","C+","B-","B","B+","A-","A","A+"}))))</f>
        <v/>
      </c>
      <c r="AB771" s="99" t="str">
        <f>IF(COUNT($A771)=0,"",IF(Z771="","--",IF(Z771="3E","3E",LOOKUP(Z771/AB$2,{0,0.4,0.45,0.5,0.55,0.6,0.65,0.7,0.75,0.8,1},{0,2,2.25,2.5,2.75,3,3.25,3.5,3.75,4}))))</f>
        <v/>
      </c>
      <c r="AC771" s="5" t="str">
        <f>IF(COUNT($A771)=0,"",IF($A771&lt;&gt;DR!$B773,"ERR",DR!BG773))</f>
        <v/>
      </c>
      <c r="AD771" s="2" t="str">
        <f>IF(COUNT($A771)=0,"",IF(AC771="3E","3E",IF(AC771="","I",LOOKUP(AC771/AE$2,{0,0.4,0.45,0.5,0.55,0.6,0.65,0.7,0.75,0.8,1},{"F","D","C","C+","B-","B","B+","A-","A","A+"}))))</f>
        <v/>
      </c>
      <c r="AE771" s="99" t="str">
        <f>IF(COUNT($A771)=0,"",IF(AC771="","--",IF(AC771="3E","3E",LOOKUP(AC771/AE$2,{0,0.4,0.45,0.5,0.55,0.6,0.65,0.7,0.75,0.8,1},{0,2,2.25,2.5,2.75,3,3.25,3.5,3.75,4}))))</f>
        <v/>
      </c>
      <c r="AF771" s="5" t="str">
        <f>IF(COUNT($A771)=0,"",IF($A771&lt;&gt;DR!$B773,"ERR",DR!BQ773))</f>
        <v/>
      </c>
      <c r="AG771" s="2" t="str">
        <f>IF(COUNT($A771)=0,"",IF(AF771="3E","3E",IF(AF771="","I",LOOKUP(AF771/AH$2,{0,0.4,0.45,0.5,0.55,0.6,0.65,0.7,0.75,0.8,1},{"F","D","C","C+","B-","B","B+","A-","A","A+"}))))</f>
        <v/>
      </c>
      <c r="AH771" s="99" t="str">
        <f>IF(COUNT($A771)=0,"",IF(AF771="","--",IF(AF771="3E","3E",LOOKUP(AF771/AH$2,{0,0.4,0.45,0.5,0.55,0.6,0.65,0.7,0.75,0.8,1},{0,2,2.25,2.5,2.75,3,3.25,3.5,3.75,4}))))</f>
        <v/>
      </c>
      <c r="AI771" s="5" t="str">
        <f>IF(COUNT($A771)=0,"",IF($A771&lt;&gt;DR!$B773,"ERR",DR!BY773))</f>
        <v/>
      </c>
      <c r="AJ771" s="2" t="str">
        <f>IF(COUNT($A771)=0,"",IF(AI771="3E","3E",IF(AI771="","I",LOOKUP(AI771/AK$2,{0,0.4,0.45,0.5,0.55,0.6,0.65,0.7,0.75,0.8,1},{"F","D","C","C+","B-","B","B+","A-","A","A+"}))))</f>
        <v/>
      </c>
      <c r="AK771" s="103" t="str">
        <f>IF(COUNT($A771)=0,"",IF(AI771="","--",IF(AI771="3E","3E",LOOKUP(AI771/AK$2,{0,0.4,0.45,0.5,0.55,0.6,0.65,0.7,0.75,0.8,1},{0,2,2.25,2.5,2.75,3,3.25,3.5,3.75,4}))))</f>
        <v/>
      </c>
      <c r="AL771" s="94" t="str">
        <f>IFERROR(IF(COUNT($A771)=0,"",IF(COUNT(W771)=0,"--",IF(COUNTIF(B771:AK771,"3E")&gt;0,"3E",SUM(IF(D771&gt;=2,D771*$D$3),IF(G771&gt;=2,G771*$G$3),IF(J771&gt;=2,J771*$J$3),IF(M771&gt;=2,M771*$M$3),IF(P771&gt;=2,P771*$P$3),IF(S771&gt;=2,S771*$S$3),IF(V771&gt;=2,V771*$V$3),IF(Y771&gt;=2,Y771*$Y$3),IF(AB771&gt;=2,AB771*$AB$3),IF(AE771&gt;=2,AE771*$AE$3),IF(AH771&gt;=2,AH771*$AH$3),IF(AK771&gt;=2,AK771*$AK$3))))),"")</f>
        <v/>
      </c>
      <c r="AM771" s="4" t="str">
        <f>IF(COUNT($A771)=0,"",IF(COUNT(W771)=0,"--",IF(COUNTIF(B771:Y771,"3E")&gt;0,"3E",TRUNC(SUM(IF(N(D771)&gt;=2,D$3*D771,0),IF(N(G771)&gt;=2,G$3*G771,0),IF(N(J771)&gt;=2,J$3*J771,0),IF(N(M771)&gt;=2,M$3*M771,0),IF(N(P771)&gt;=2,P$3*P771,0),IF(N(S771)&gt;=2,S$3*S771,0),IF(N(AB771)&gt;=2,AB$3*AB771,0),IF(N(AE771)&gt;=2,AE$3*AE771,0),IF(N(AH771)&gt;=2,AH$3*AH771,0),IF(N(V771)&gt;=2,V$3*V771,0),IF(N(Y771)&gt;=2,Y$3*Y771,0))/TCP,3))))</f>
        <v/>
      </c>
      <c r="AN771" s="2" t="str">
        <f>IFERROR(IF(COUNT($A771)=0,"",IF(COUNT(W771)=0,"--",IF(COUNTIF(B771:AK771,"3E")&gt;0,"3E",SUM(IF(D771&gt;=2,$D$3),IF(G771&gt;=2,$G$3),IF(J771&gt;=2,$J$3),IF(M771&gt;=2,$M$3),IF(P771&gt;=2,$P$3),IF(S771&gt;=2,$S$3),IF(V771&gt;=2,$V$3),IF(Y771&gt;=2,$Y$3),IF(AB771&gt;=2,$AB$3),IF(AE771&gt;=2,$AE$3),IF(AH771&gt;=2,$AH$3),IF(AK771&gt;=2,$AK$3))))),"")</f>
        <v/>
      </c>
      <c r="AO771" s="2" t="str">
        <f>IF(AM771="3E","3E",IF(COUNT($A771)=0,"",IF(COUNT(AK771)=0,"I",LOOKUP(AM771,{0,2,2.25,2.5,2.75,3,3.25,3.5,3.75,4},{"F","D","C","C+","B-","B","B+","A-","A","A+"}))))</f>
        <v/>
      </c>
      <c r="AP771" s="2" t="str">
        <f>IF(AM771="3E","3E",IF(OR(COUNT($A771)=0,COUNT(W771)=0),"",IF(AND(Y771&gt;=2,AM771&gt;=2,AN771&gt;=28),"PASS","FAIL")))</f>
        <v/>
      </c>
      <c r="AQ771" s="2" t="str">
        <f>IF(COUNT($A771)=0,"",IF(AP771="3E","3E",IF(AP771="PASS",CONCATENATE(IF(N(D771)&lt;2,"411F,",""),IF(N(G771)&lt;2,"412F,",""),IF(N(J771)&lt;2,"413F,",""),IF(N(M771)&lt;2,"421F,",""),IF(N(P771)&lt;2,"422F,",""),IF(N(S771)&lt;2,"423F,",""),IF(N(AB771)&lt;2,"431F,",""),IF(N(AE771)&lt;2,"432F,",""),IF(N(AH771)&lt;2,"433F,","")),"")))</f>
        <v/>
      </c>
      <c r="AR771" s="6" t="str">
        <f t="shared" si="12"/>
        <v/>
      </c>
    </row>
    <row r="772" spans="1:44" ht="18.95" customHeight="1" x14ac:dyDescent="0.25">
      <c r="A772" s="93" t="str">
        <f>IF(DR!$B774="","",DR!$B774)</f>
        <v/>
      </c>
      <c r="B772" s="5" t="str">
        <f>IF(COUNT($A772)=0,"",IF($A772&lt;&gt;DR!$B774,"ERR",DR!J774))</f>
        <v/>
      </c>
      <c r="C772" s="2" t="str">
        <f>IF(COUNT($A772)=0,"",IF(B772="3E","3E",IF(B772="","I",LOOKUP(B772/D$2,{0,0.4,0.45,0.5,0.55,0.6,0.65,0.7,0.75,0.8,1},{"F","D","C","C+","B-","B","B+","A-","A","A+"}))))</f>
        <v/>
      </c>
      <c r="D772" s="99" t="str">
        <f>IF(COUNT($A772)=0,"",IF(B772="","--",IF(B772="3E","3E",LOOKUP(B772/D$2,{0,0.4,0.45,0.5,0.55,0.6,0.65,0.7,0.75,0.8,1},{0,2,2.25,2.5,2.75,3,3.25,3.5,3.75,4}))))</f>
        <v/>
      </c>
      <c r="E772" s="5" t="str">
        <f>IF(COUNT($A772)=0,"",IF($A772&lt;&gt;DR!$B774,"ERR",DR!R774))</f>
        <v/>
      </c>
      <c r="F772" s="2" t="str">
        <f>IF(COUNT($A772)=0,"",IF(E772="3E","3E",IF(E772="","I",LOOKUP(E772/G$2,{0,0.4,0.45,0.5,0.55,0.6,0.65,0.7,0.75,0.8,1},{"F","D","C","C+","B-","B","B+","A-","A","A+"}))))</f>
        <v/>
      </c>
      <c r="G772" s="99" t="str">
        <f>IF(COUNT($A772)=0,"",IF(E772="","--",IF(E772="3E","3E",LOOKUP(E772/G$2,{0,0.4,0.45,0.5,0.55,0.6,0.65,0.7,0.75,0.8,1},{0,2,2.25,2.5,2.75,3,3.25,3.5,3.75,4}))))</f>
        <v/>
      </c>
      <c r="H772" s="5" t="str">
        <f>IF(COUNT($A772)=0,"",IF($A772&lt;&gt;DR!$B774,"ERR",DR!Z774))</f>
        <v/>
      </c>
      <c r="I772" s="2" t="str">
        <f>IF(COUNT($A772)=0,"",IF(H772="3E","3E",IF(H772="","I",LOOKUP(H772/J$2,{0,0.4,0.45,0.5,0.55,0.6,0.65,0.7,0.75,0.8,1},{"F","D","C","C+","B-","B","B+","A-","A","A+"}))))</f>
        <v/>
      </c>
      <c r="J772" s="99" t="str">
        <f>IF(COUNT($A772)=0,"",IF(H772="","--",IF(H772="3E","3E",LOOKUP(H772/J$2,{0,0.4,0.45,0.5,0.55,0.6,0.65,0.7,0.75,0.8,1},{0,2,2.25,2.5,2.75,3,3.25,3.5,3.75,4}))))</f>
        <v/>
      </c>
      <c r="K772" s="5" t="str">
        <f>IF(COUNT($A772)=0,"",IF($A772&lt;&gt;DR!$B774,"ERR",DR!AH774))</f>
        <v/>
      </c>
      <c r="L772" s="2" t="str">
        <f>IF(COUNT($A772)=0,"",IF(K772="3E","3E",IF(K772="","I",LOOKUP(K772/M$2,{0,0.4,0.45,0.5,0.55,0.6,0.65,0.7,0.75,0.8,1},{"F","D","C","C+","B-","B","B+","A-","A","A+"}))))</f>
        <v/>
      </c>
      <c r="M772" s="99" t="str">
        <f>IF(COUNT($A772)=0,"",IF(K772="","--",IF(K772="3E","3E",LOOKUP(K772/M$2,{0,0.4,0.45,0.5,0.55,0.6,0.65,0.7,0.75,0.8,1},{0,2,2.25,2.5,2.75,3,3.25,3.5,3.75,4}))))</f>
        <v/>
      </c>
      <c r="N772" s="5" t="str">
        <f>IF(COUNT($A772)=0,"",IF($A772&lt;&gt;DR!$B774,"ERR",DR!AP774))</f>
        <v/>
      </c>
      <c r="O772" s="2" t="str">
        <f>IF(COUNT($A772)=0,"",IF(N772="3E","3E",IF(N772="","I",LOOKUP(N772/P$2,{0,0.4,0.45,0.5,0.55,0.6,0.65,0.7,0.75,0.8,1},{"F","D","C","C+","B-","B","B+","A-","A","A+"}))))</f>
        <v/>
      </c>
      <c r="P772" s="99" t="str">
        <f>IF(COUNT($A772)=0,"",IF(N772="","--",IF(N772="3E","3E",LOOKUP(N772/P$2,{0,0.4,0.45,0.5,0.55,0.6,0.65,0.7,0.75,0.8,1},{0,2,2.25,2.5,2.75,3,3.25,3.5,3.75,4}))))</f>
        <v/>
      </c>
      <c r="Q772" s="5" t="str">
        <f>IF(COUNT($A772)=0,"",IF($A772&lt;&gt;DR!$B774,"ERR",DR!AX774))</f>
        <v/>
      </c>
      <c r="R772" s="2" t="str">
        <f>IF(COUNT($A772)=0,"",IF(Q772="3E","3E",IF(Q772="","I",LOOKUP(Q772/S$2,{0,0.4,0.45,0.5,0.55,0.6,0.65,0.7,0.75,0.8,1},{"F","D","C","C+","B-","B","B+","A-","A","A+"}))))</f>
        <v/>
      </c>
      <c r="S772" s="99" t="str">
        <f>IF(COUNT($A772)=0,"",IF(Q772="","--",IF(Q772="3E","3E",LOOKUP(Q772/S$2,{0,0.4,0.45,0.5,0.55,0.6,0.65,0.7,0.75,0.8,1},{0,2,2.25,2.5,2.75,3,3.25,3.5,3.75,4}))))</f>
        <v/>
      </c>
      <c r="T772" s="5" t="str">
        <f>IF(OR(COUNT($A772)=0,DR!BZ774=""),"",IF($A772&lt;&gt;DR!$B774,"ERR",DR!BZ774))</f>
        <v/>
      </c>
      <c r="U772" s="2" t="str">
        <f>IF(COUNT($A772)=0,"",IF(T772="3E","3E",IF(T772="","I",LOOKUP(T772/V$2,{0,0.4,0.45,0.5,0.55,0.6,0.65,0.7,0.75,0.8,1},{"F","D","C","C+","B-","B","B+","A-","A","A+"}))))</f>
        <v/>
      </c>
      <c r="V772" s="99" t="str">
        <f>IF(COUNT($A772)=0,"",IF(T772="","--",IF(T772="3E","3E",LOOKUP(T772/V$2,{0,0.4,0.45,0.5,0.55,0.6,0.65,0.7,0.75,0.8,1},{0,2,2.25,2.5,2.75,3,3.25,3.5,3.75,4}))))</f>
        <v/>
      </c>
      <c r="W772" s="5" t="str">
        <f>IF(COUNT($A772)=0,"",IF($A772&lt;&gt;DR!$B774,"ERR",IF(DR!$A774="IM",DR!CL774,DR!CK774)))</f>
        <v/>
      </c>
      <c r="X772" s="2" t="str">
        <f>IF(COUNT($A772)=0,"",IF(W772="3E","3E",IF(W772="","I",LOOKUP(W772/Y$2,{0,0.4,0.45,0.5,0.55,0.6,0.65,0.7,0.75,0.8,1},{"F","D","C","C+","B-","B","B+","A-","A","A+"}))))</f>
        <v/>
      </c>
      <c r="Y772" s="99" t="str">
        <f>IF(COUNT($A772)=0,"",IF(W772="","--",IF(W772="3E","3E",LOOKUP(W772/Y$2,{0,0.4,0.45,0.5,0.55,0.6,0.65,0.7,0.75,0.8,1},{0,2,2.25,2.5,2.75,3,3.25,3.5,3.75,4}))))</f>
        <v/>
      </c>
      <c r="Z772" s="5" t="str">
        <f>IF(COUNT($A772)=0,"",IF($A772&lt;&gt;DR!$B774,"ERR",DR!BF774))</f>
        <v/>
      </c>
      <c r="AA772" s="2" t="str">
        <f>IF(COUNT($A772)=0,"",IF(Z772="3E","3E",IF(Z772="","I",LOOKUP(Z772/AB$2,{0,0.4,0.45,0.5,0.55,0.6,0.65,0.7,0.75,0.8,1},{"F","D","C","C+","B-","B","B+","A-","A","A+"}))))</f>
        <v/>
      </c>
      <c r="AB772" s="99" t="str">
        <f>IF(COUNT($A772)=0,"",IF(Z772="","--",IF(Z772="3E","3E",LOOKUP(Z772/AB$2,{0,0.4,0.45,0.5,0.55,0.6,0.65,0.7,0.75,0.8,1},{0,2,2.25,2.5,2.75,3,3.25,3.5,3.75,4}))))</f>
        <v/>
      </c>
      <c r="AC772" s="5" t="str">
        <f>IF(COUNT($A772)=0,"",IF($A772&lt;&gt;DR!$B774,"ERR",DR!BG774))</f>
        <v/>
      </c>
      <c r="AD772" s="2" t="str">
        <f>IF(COUNT($A772)=0,"",IF(AC772="3E","3E",IF(AC772="","I",LOOKUP(AC772/AE$2,{0,0.4,0.45,0.5,0.55,0.6,0.65,0.7,0.75,0.8,1},{"F","D","C","C+","B-","B","B+","A-","A","A+"}))))</f>
        <v/>
      </c>
      <c r="AE772" s="99" t="str">
        <f>IF(COUNT($A772)=0,"",IF(AC772="","--",IF(AC772="3E","3E",LOOKUP(AC772/AE$2,{0,0.4,0.45,0.5,0.55,0.6,0.65,0.7,0.75,0.8,1},{0,2,2.25,2.5,2.75,3,3.25,3.5,3.75,4}))))</f>
        <v/>
      </c>
      <c r="AF772" s="5" t="str">
        <f>IF(COUNT($A772)=0,"",IF($A772&lt;&gt;DR!$B774,"ERR",DR!BQ774))</f>
        <v/>
      </c>
      <c r="AG772" s="2" t="str">
        <f>IF(COUNT($A772)=0,"",IF(AF772="3E","3E",IF(AF772="","I",LOOKUP(AF772/AH$2,{0,0.4,0.45,0.5,0.55,0.6,0.65,0.7,0.75,0.8,1},{"F","D","C","C+","B-","B","B+","A-","A","A+"}))))</f>
        <v/>
      </c>
      <c r="AH772" s="99" t="str">
        <f>IF(COUNT($A772)=0,"",IF(AF772="","--",IF(AF772="3E","3E",LOOKUP(AF772/AH$2,{0,0.4,0.45,0.5,0.55,0.6,0.65,0.7,0.75,0.8,1},{0,2,2.25,2.5,2.75,3,3.25,3.5,3.75,4}))))</f>
        <v/>
      </c>
      <c r="AI772" s="5" t="str">
        <f>IF(COUNT($A772)=0,"",IF($A772&lt;&gt;DR!$B774,"ERR",DR!BY774))</f>
        <v/>
      </c>
      <c r="AJ772" s="2" t="str">
        <f>IF(COUNT($A772)=0,"",IF(AI772="3E","3E",IF(AI772="","I",LOOKUP(AI772/AK$2,{0,0.4,0.45,0.5,0.55,0.6,0.65,0.7,0.75,0.8,1},{"F","D","C","C+","B-","B","B+","A-","A","A+"}))))</f>
        <v/>
      </c>
      <c r="AK772" s="103" t="str">
        <f>IF(COUNT($A772)=0,"",IF(AI772="","--",IF(AI772="3E","3E",LOOKUP(AI772/AK$2,{0,0.4,0.45,0.5,0.55,0.6,0.65,0.7,0.75,0.8,1},{0,2,2.25,2.5,2.75,3,3.25,3.5,3.75,4}))))</f>
        <v/>
      </c>
      <c r="AL772" s="94" t="str">
        <f>IFERROR(IF(COUNT($A772)=0,"",IF(COUNT(W772)=0,"--",IF(COUNTIF(B772:AK772,"3E")&gt;0,"3E",SUM(IF(D772&gt;=2,D772*$D$3),IF(G772&gt;=2,G772*$G$3),IF(J772&gt;=2,J772*$J$3),IF(M772&gt;=2,M772*$M$3),IF(P772&gt;=2,P772*$P$3),IF(S772&gt;=2,S772*$S$3),IF(V772&gt;=2,V772*$V$3),IF(Y772&gt;=2,Y772*$Y$3),IF(AB772&gt;=2,AB772*$AB$3),IF(AE772&gt;=2,AE772*$AE$3),IF(AH772&gt;=2,AH772*$AH$3),IF(AK772&gt;=2,AK772*$AK$3))))),"")</f>
        <v/>
      </c>
      <c r="AM772" s="4" t="str">
        <f>IF(COUNT($A772)=0,"",IF(COUNT(W772)=0,"--",IF(COUNTIF(B772:Y772,"3E")&gt;0,"3E",TRUNC(SUM(IF(N(D772)&gt;=2,D$3*D772,0),IF(N(G772)&gt;=2,G$3*G772,0),IF(N(J772)&gt;=2,J$3*J772,0),IF(N(M772)&gt;=2,M$3*M772,0),IF(N(P772)&gt;=2,P$3*P772,0),IF(N(S772)&gt;=2,S$3*S772,0),IF(N(AB772)&gt;=2,AB$3*AB772,0),IF(N(AE772)&gt;=2,AE$3*AE772,0),IF(N(AH772)&gt;=2,AH$3*AH772,0),IF(N(V772)&gt;=2,V$3*V772,0),IF(N(Y772)&gt;=2,Y$3*Y772,0))/TCP,3))))</f>
        <v/>
      </c>
      <c r="AN772" s="2" t="str">
        <f>IFERROR(IF(COUNT($A772)=0,"",IF(COUNT(W772)=0,"--",IF(COUNTIF(B772:AK772,"3E")&gt;0,"3E",SUM(IF(D772&gt;=2,$D$3),IF(G772&gt;=2,$G$3),IF(J772&gt;=2,$J$3),IF(M772&gt;=2,$M$3),IF(P772&gt;=2,$P$3),IF(S772&gt;=2,$S$3),IF(V772&gt;=2,$V$3),IF(Y772&gt;=2,$Y$3),IF(AB772&gt;=2,$AB$3),IF(AE772&gt;=2,$AE$3),IF(AH772&gt;=2,$AH$3),IF(AK772&gt;=2,$AK$3))))),"")</f>
        <v/>
      </c>
      <c r="AO772" s="2" t="str">
        <f>IF(AM772="3E","3E",IF(COUNT($A772)=0,"",IF(COUNT(AK772)=0,"I",LOOKUP(AM772,{0,2,2.25,2.5,2.75,3,3.25,3.5,3.75,4},{"F","D","C","C+","B-","B","B+","A-","A","A+"}))))</f>
        <v/>
      </c>
      <c r="AP772" s="2" t="str">
        <f>IF(AM772="3E","3E",IF(OR(COUNT($A772)=0,COUNT(W772)=0),"",IF(AND(Y772&gt;=2,AM772&gt;=2,AN772&gt;=28),"PASS","FAIL")))</f>
        <v/>
      </c>
      <c r="AQ772" s="2" t="str">
        <f>IF(COUNT($A772)=0,"",IF(AP772="3E","3E",IF(AP772="PASS",CONCATENATE(IF(N(D772)&lt;2,"411F,",""),IF(N(G772)&lt;2,"412F,",""),IF(N(J772)&lt;2,"413F,",""),IF(N(M772)&lt;2,"421F,",""),IF(N(P772)&lt;2,"422F,",""),IF(N(S772)&lt;2,"423F,",""),IF(N(AB772)&lt;2,"431F,",""),IF(N(AE772)&lt;2,"432F,",""),IF(N(AH772)&lt;2,"433F,","")),"")))</f>
        <v/>
      </c>
      <c r="AR772" s="6" t="str">
        <f t="shared" si="12"/>
        <v/>
      </c>
    </row>
    <row r="773" spans="1:44" ht="18.95" customHeight="1" x14ac:dyDescent="0.25">
      <c r="A773" s="93" t="str">
        <f>IF(DR!$B775="","",DR!$B775)</f>
        <v/>
      </c>
      <c r="B773" s="5" t="str">
        <f>IF(COUNT($A773)=0,"",IF($A773&lt;&gt;DR!$B775,"ERR",DR!J775))</f>
        <v/>
      </c>
      <c r="C773" s="2" t="str">
        <f>IF(COUNT($A773)=0,"",IF(B773="3E","3E",IF(B773="","I",LOOKUP(B773/D$2,{0,0.4,0.45,0.5,0.55,0.6,0.65,0.7,0.75,0.8,1},{"F","D","C","C+","B-","B","B+","A-","A","A+"}))))</f>
        <v/>
      </c>
      <c r="D773" s="99" t="str">
        <f>IF(COUNT($A773)=0,"",IF(B773="","--",IF(B773="3E","3E",LOOKUP(B773/D$2,{0,0.4,0.45,0.5,0.55,0.6,0.65,0.7,0.75,0.8,1},{0,2,2.25,2.5,2.75,3,3.25,3.5,3.75,4}))))</f>
        <v/>
      </c>
      <c r="E773" s="5" t="str">
        <f>IF(COUNT($A773)=0,"",IF($A773&lt;&gt;DR!$B775,"ERR",DR!R775))</f>
        <v/>
      </c>
      <c r="F773" s="2" t="str">
        <f>IF(COUNT($A773)=0,"",IF(E773="3E","3E",IF(E773="","I",LOOKUP(E773/G$2,{0,0.4,0.45,0.5,0.55,0.6,0.65,0.7,0.75,0.8,1},{"F","D","C","C+","B-","B","B+","A-","A","A+"}))))</f>
        <v/>
      </c>
      <c r="G773" s="99" t="str">
        <f>IF(COUNT($A773)=0,"",IF(E773="","--",IF(E773="3E","3E",LOOKUP(E773/G$2,{0,0.4,0.45,0.5,0.55,0.6,0.65,0.7,0.75,0.8,1},{0,2,2.25,2.5,2.75,3,3.25,3.5,3.75,4}))))</f>
        <v/>
      </c>
      <c r="H773" s="5" t="str">
        <f>IF(COUNT($A773)=0,"",IF($A773&lt;&gt;DR!$B775,"ERR",DR!Z775))</f>
        <v/>
      </c>
      <c r="I773" s="2" t="str">
        <f>IF(COUNT($A773)=0,"",IF(H773="3E","3E",IF(H773="","I",LOOKUP(H773/J$2,{0,0.4,0.45,0.5,0.55,0.6,0.65,0.7,0.75,0.8,1},{"F","D","C","C+","B-","B","B+","A-","A","A+"}))))</f>
        <v/>
      </c>
      <c r="J773" s="99" t="str">
        <f>IF(COUNT($A773)=0,"",IF(H773="","--",IF(H773="3E","3E",LOOKUP(H773/J$2,{0,0.4,0.45,0.5,0.55,0.6,0.65,0.7,0.75,0.8,1},{0,2,2.25,2.5,2.75,3,3.25,3.5,3.75,4}))))</f>
        <v/>
      </c>
      <c r="K773" s="5" t="str">
        <f>IF(COUNT($A773)=0,"",IF($A773&lt;&gt;DR!$B775,"ERR",DR!AH775))</f>
        <v/>
      </c>
      <c r="L773" s="2" t="str">
        <f>IF(COUNT($A773)=0,"",IF(K773="3E","3E",IF(K773="","I",LOOKUP(K773/M$2,{0,0.4,0.45,0.5,0.55,0.6,0.65,0.7,0.75,0.8,1},{"F","D","C","C+","B-","B","B+","A-","A","A+"}))))</f>
        <v/>
      </c>
      <c r="M773" s="99" t="str">
        <f>IF(COUNT($A773)=0,"",IF(K773="","--",IF(K773="3E","3E",LOOKUP(K773/M$2,{0,0.4,0.45,0.5,0.55,0.6,0.65,0.7,0.75,0.8,1},{0,2,2.25,2.5,2.75,3,3.25,3.5,3.75,4}))))</f>
        <v/>
      </c>
      <c r="N773" s="5" t="str">
        <f>IF(COUNT($A773)=0,"",IF($A773&lt;&gt;DR!$B775,"ERR",DR!AP775))</f>
        <v/>
      </c>
      <c r="O773" s="2" t="str">
        <f>IF(COUNT($A773)=0,"",IF(N773="3E","3E",IF(N773="","I",LOOKUP(N773/P$2,{0,0.4,0.45,0.5,0.55,0.6,0.65,0.7,0.75,0.8,1},{"F","D","C","C+","B-","B","B+","A-","A","A+"}))))</f>
        <v/>
      </c>
      <c r="P773" s="99" t="str">
        <f>IF(COUNT($A773)=0,"",IF(N773="","--",IF(N773="3E","3E",LOOKUP(N773/P$2,{0,0.4,0.45,0.5,0.55,0.6,0.65,0.7,0.75,0.8,1},{0,2,2.25,2.5,2.75,3,3.25,3.5,3.75,4}))))</f>
        <v/>
      </c>
      <c r="Q773" s="5" t="str">
        <f>IF(COUNT($A773)=0,"",IF($A773&lt;&gt;DR!$B775,"ERR",DR!AX775))</f>
        <v/>
      </c>
      <c r="R773" s="2" t="str">
        <f>IF(COUNT($A773)=0,"",IF(Q773="3E","3E",IF(Q773="","I",LOOKUP(Q773/S$2,{0,0.4,0.45,0.5,0.55,0.6,0.65,0.7,0.75,0.8,1},{"F","D","C","C+","B-","B","B+","A-","A","A+"}))))</f>
        <v/>
      </c>
      <c r="S773" s="99" t="str">
        <f>IF(COUNT($A773)=0,"",IF(Q773="","--",IF(Q773="3E","3E",LOOKUP(Q773/S$2,{0,0.4,0.45,0.5,0.55,0.6,0.65,0.7,0.75,0.8,1},{0,2,2.25,2.5,2.75,3,3.25,3.5,3.75,4}))))</f>
        <v/>
      </c>
      <c r="T773" s="5" t="str">
        <f>IF(OR(COUNT($A773)=0,DR!BZ775=""),"",IF($A773&lt;&gt;DR!$B775,"ERR",DR!BZ775))</f>
        <v/>
      </c>
      <c r="U773" s="2" t="str">
        <f>IF(COUNT($A773)=0,"",IF(T773="3E","3E",IF(T773="","I",LOOKUP(T773/V$2,{0,0.4,0.45,0.5,0.55,0.6,0.65,0.7,0.75,0.8,1},{"F","D","C","C+","B-","B","B+","A-","A","A+"}))))</f>
        <v/>
      </c>
      <c r="V773" s="99" t="str">
        <f>IF(COUNT($A773)=0,"",IF(T773="","--",IF(T773="3E","3E",LOOKUP(T773/V$2,{0,0.4,0.45,0.5,0.55,0.6,0.65,0.7,0.75,0.8,1},{0,2,2.25,2.5,2.75,3,3.25,3.5,3.75,4}))))</f>
        <v/>
      </c>
      <c r="W773" s="5" t="str">
        <f>IF(COUNT($A773)=0,"",IF($A773&lt;&gt;DR!$B775,"ERR",IF(DR!$A775="IM",DR!CL775,DR!CK775)))</f>
        <v/>
      </c>
      <c r="X773" s="2" t="str">
        <f>IF(COUNT($A773)=0,"",IF(W773="3E","3E",IF(W773="","I",LOOKUP(W773/Y$2,{0,0.4,0.45,0.5,0.55,0.6,0.65,0.7,0.75,0.8,1},{"F","D","C","C+","B-","B","B+","A-","A","A+"}))))</f>
        <v/>
      </c>
      <c r="Y773" s="99" t="str">
        <f>IF(COUNT($A773)=0,"",IF(W773="","--",IF(W773="3E","3E",LOOKUP(W773/Y$2,{0,0.4,0.45,0.5,0.55,0.6,0.65,0.7,0.75,0.8,1},{0,2,2.25,2.5,2.75,3,3.25,3.5,3.75,4}))))</f>
        <v/>
      </c>
      <c r="Z773" s="5" t="str">
        <f>IF(COUNT($A773)=0,"",IF($A773&lt;&gt;DR!$B775,"ERR",DR!BF775))</f>
        <v/>
      </c>
      <c r="AA773" s="2" t="str">
        <f>IF(COUNT($A773)=0,"",IF(Z773="3E","3E",IF(Z773="","I",LOOKUP(Z773/AB$2,{0,0.4,0.45,0.5,0.55,0.6,0.65,0.7,0.75,0.8,1},{"F","D","C","C+","B-","B","B+","A-","A","A+"}))))</f>
        <v/>
      </c>
      <c r="AB773" s="99" t="str">
        <f>IF(COUNT($A773)=0,"",IF(Z773="","--",IF(Z773="3E","3E",LOOKUP(Z773/AB$2,{0,0.4,0.45,0.5,0.55,0.6,0.65,0.7,0.75,0.8,1},{0,2,2.25,2.5,2.75,3,3.25,3.5,3.75,4}))))</f>
        <v/>
      </c>
      <c r="AC773" s="5" t="str">
        <f>IF(COUNT($A773)=0,"",IF($A773&lt;&gt;DR!$B775,"ERR",DR!BG775))</f>
        <v/>
      </c>
      <c r="AD773" s="2" t="str">
        <f>IF(COUNT($A773)=0,"",IF(AC773="3E","3E",IF(AC773="","I",LOOKUP(AC773/AE$2,{0,0.4,0.45,0.5,0.55,0.6,0.65,0.7,0.75,0.8,1},{"F","D","C","C+","B-","B","B+","A-","A","A+"}))))</f>
        <v/>
      </c>
      <c r="AE773" s="99" t="str">
        <f>IF(COUNT($A773)=0,"",IF(AC773="","--",IF(AC773="3E","3E",LOOKUP(AC773/AE$2,{0,0.4,0.45,0.5,0.55,0.6,0.65,0.7,0.75,0.8,1},{0,2,2.25,2.5,2.75,3,3.25,3.5,3.75,4}))))</f>
        <v/>
      </c>
      <c r="AF773" s="5" t="str">
        <f>IF(COUNT($A773)=0,"",IF($A773&lt;&gt;DR!$B775,"ERR",DR!BQ775))</f>
        <v/>
      </c>
      <c r="AG773" s="2" t="str">
        <f>IF(COUNT($A773)=0,"",IF(AF773="3E","3E",IF(AF773="","I",LOOKUP(AF773/AH$2,{0,0.4,0.45,0.5,0.55,0.6,0.65,0.7,0.75,0.8,1},{"F","D","C","C+","B-","B","B+","A-","A","A+"}))))</f>
        <v/>
      </c>
      <c r="AH773" s="99" t="str">
        <f>IF(COUNT($A773)=0,"",IF(AF773="","--",IF(AF773="3E","3E",LOOKUP(AF773/AH$2,{0,0.4,0.45,0.5,0.55,0.6,0.65,0.7,0.75,0.8,1},{0,2,2.25,2.5,2.75,3,3.25,3.5,3.75,4}))))</f>
        <v/>
      </c>
      <c r="AI773" s="5" t="str">
        <f>IF(COUNT($A773)=0,"",IF($A773&lt;&gt;DR!$B775,"ERR",DR!BY775))</f>
        <v/>
      </c>
      <c r="AJ773" s="2" t="str">
        <f>IF(COUNT($A773)=0,"",IF(AI773="3E","3E",IF(AI773="","I",LOOKUP(AI773/AK$2,{0,0.4,0.45,0.5,0.55,0.6,0.65,0.7,0.75,0.8,1},{"F","D","C","C+","B-","B","B+","A-","A","A+"}))))</f>
        <v/>
      </c>
      <c r="AK773" s="103" t="str">
        <f>IF(COUNT($A773)=0,"",IF(AI773="","--",IF(AI773="3E","3E",LOOKUP(AI773/AK$2,{0,0.4,0.45,0.5,0.55,0.6,0.65,0.7,0.75,0.8,1},{0,2,2.25,2.5,2.75,3,3.25,3.5,3.75,4}))))</f>
        <v/>
      </c>
      <c r="AL773" s="94" t="str">
        <f>IFERROR(IF(COUNT($A773)=0,"",IF(COUNT(W773)=0,"--",IF(COUNTIF(B773:AK773,"3E")&gt;0,"3E",SUM(IF(D773&gt;=2,D773*$D$3),IF(G773&gt;=2,G773*$G$3),IF(J773&gt;=2,J773*$J$3),IF(M773&gt;=2,M773*$M$3),IF(P773&gt;=2,P773*$P$3),IF(S773&gt;=2,S773*$S$3),IF(V773&gt;=2,V773*$V$3),IF(Y773&gt;=2,Y773*$Y$3),IF(AB773&gt;=2,AB773*$AB$3),IF(AE773&gt;=2,AE773*$AE$3),IF(AH773&gt;=2,AH773*$AH$3),IF(AK773&gt;=2,AK773*$AK$3))))),"")</f>
        <v/>
      </c>
      <c r="AM773" s="4" t="str">
        <f>IF(COUNT($A773)=0,"",IF(COUNT(W773)=0,"--",IF(COUNTIF(B773:Y773,"3E")&gt;0,"3E",TRUNC(SUM(IF(N(D773)&gt;=2,D$3*D773,0),IF(N(G773)&gt;=2,G$3*G773,0),IF(N(J773)&gt;=2,J$3*J773,0),IF(N(M773)&gt;=2,M$3*M773,0),IF(N(P773)&gt;=2,P$3*P773,0),IF(N(S773)&gt;=2,S$3*S773,0),IF(N(AB773)&gt;=2,AB$3*AB773,0),IF(N(AE773)&gt;=2,AE$3*AE773,0),IF(N(AH773)&gt;=2,AH$3*AH773,0),IF(N(V773)&gt;=2,V$3*V773,0),IF(N(Y773)&gt;=2,Y$3*Y773,0))/TCP,3))))</f>
        <v/>
      </c>
      <c r="AN773" s="2" t="str">
        <f>IFERROR(IF(COUNT($A773)=0,"",IF(COUNT(W773)=0,"--",IF(COUNTIF(B773:AK773,"3E")&gt;0,"3E",SUM(IF(D773&gt;=2,$D$3),IF(G773&gt;=2,$G$3),IF(J773&gt;=2,$J$3),IF(M773&gt;=2,$M$3),IF(P773&gt;=2,$P$3),IF(S773&gt;=2,$S$3),IF(V773&gt;=2,$V$3),IF(Y773&gt;=2,$Y$3),IF(AB773&gt;=2,$AB$3),IF(AE773&gt;=2,$AE$3),IF(AH773&gt;=2,$AH$3),IF(AK773&gt;=2,$AK$3))))),"")</f>
        <v/>
      </c>
      <c r="AO773" s="2" t="str">
        <f>IF(AM773="3E","3E",IF(COUNT($A773)=0,"",IF(COUNT(AK773)=0,"I",LOOKUP(AM773,{0,2,2.25,2.5,2.75,3,3.25,3.5,3.75,4},{"F","D","C","C+","B-","B","B+","A-","A","A+"}))))</f>
        <v/>
      </c>
      <c r="AP773" s="2" t="str">
        <f>IF(AM773="3E","3E",IF(OR(COUNT($A773)=0,COUNT(W773)=0),"",IF(AND(Y773&gt;=2,AM773&gt;=2,AN773&gt;=28),"PASS","FAIL")))</f>
        <v/>
      </c>
      <c r="AQ773" s="2" t="str">
        <f>IF(COUNT($A773)=0,"",IF(AP773="3E","3E",IF(AP773="PASS",CONCATENATE(IF(N(D773)&lt;2,"411F,",""),IF(N(G773)&lt;2,"412F,",""),IF(N(J773)&lt;2,"413F,",""),IF(N(M773)&lt;2,"421F,",""),IF(N(P773)&lt;2,"422F,",""),IF(N(S773)&lt;2,"423F,",""),IF(N(AB773)&lt;2,"431F,",""),IF(N(AE773)&lt;2,"432F,",""),IF(N(AH773)&lt;2,"433F,","")),"")))</f>
        <v/>
      </c>
      <c r="AR773" s="6" t="str">
        <f t="shared" si="12"/>
        <v/>
      </c>
    </row>
    <row r="774" spans="1:44" ht="18.95" customHeight="1" x14ac:dyDescent="0.25">
      <c r="A774" s="93" t="str">
        <f>IF(DR!$B776="","",DR!$B776)</f>
        <v/>
      </c>
      <c r="B774" s="5" t="str">
        <f>IF(COUNT($A774)=0,"",IF($A774&lt;&gt;DR!$B776,"ERR",DR!J776))</f>
        <v/>
      </c>
      <c r="C774" s="2" t="str">
        <f>IF(COUNT($A774)=0,"",IF(B774="3E","3E",IF(B774="","I",LOOKUP(B774/D$2,{0,0.4,0.45,0.5,0.55,0.6,0.65,0.7,0.75,0.8,1},{"F","D","C","C+","B-","B","B+","A-","A","A+"}))))</f>
        <v/>
      </c>
      <c r="D774" s="99" t="str">
        <f>IF(COUNT($A774)=0,"",IF(B774="","--",IF(B774="3E","3E",LOOKUP(B774/D$2,{0,0.4,0.45,0.5,0.55,0.6,0.65,0.7,0.75,0.8,1},{0,2,2.25,2.5,2.75,3,3.25,3.5,3.75,4}))))</f>
        <v/>
      </c>
      <c r="E774" s="5" t="str">
        <f>IF(COUNT($A774)=0,"",IF($A774&lt;&gt;DR!$B776,"ERR",DR!R776))</f>
        <v/>
      </c>
      <c r="F774" s="2" t="str">
        <f>IF(COUNT($A774)=0,"",IF(E774="3E","3E",IF(E774="","I",LOOKUP(E774/G$2,{0,0.4,0.45,0.5,0.55,0.6,0.65,0.7,0.75,0.8,1},{"F","D","C","C+","B-","B","B+","A-","A","A+"}))))</f>
        <v/>
      </c>
      <c r="G774" s="99" t="str">
        <f>IF(COUNT($A774)=0,"",IF(E774="","--",IF(E774="3E","3E",LOOKUP(E774/G$2,{0,0.4,0.45,0.5,0.55,0.6,0.65,0.7,0.75,0.8,1},{0,2,2.25,2.5,2.75,3,3.25,3.5,3.75,4}))))</f>
        <v/>
      </c>
      <c r="H774" s="5" t="str">
        <f>IF(COUNT($A774)=0,"",IF($A774&lt;&gt;DR!$B776,"ERR",DR!Z776))</f>
        <v/>
      </c>
      <c r="I774" s="2" t="str">
        <f>IF(COUNT($A774)=0,"",IF(H774="3E","3E",IF(H774="","I",LOOKUP(H774/J$2,{0,0.4,0.45,0.5,0.55,0.6,0.65,0.7,0.75,0.8,1},{"F","D","C","C+","B-","B","B+","A-","A","A+"}))))</f>
        <v/>
      </c>
      <c r="J774" s="99" t="str">
        <f>IF(COUNT($A774)=0,"",IF(H774="","--",IF(H774="3E","3E",LOOKUP(H774/J$2,{0,0.4,0.45,0.5,0.55,0.6,0.65,0.7,0.75,0.8,1},{0,2,2.25,2.5,2.75,3,3.25,3.5,3.75,4}))))</f>
        <v/>
      </c>
      <c r="K774" s="5" t="str">
        <f>IF(COUNT($A774)=0,"",IF($A774&lt;&gt;DR!$B776,"ERR",DR!AH776))</f>
        <v/>
      </c>
      <c r="L774" s="2" t="str">
        <f>IF(COUNT($A774)=0,"",IF(K774="3E","3E",IF(K774="","I",LOOKUP(K774/M$2,{0,0.4,0.45,0.5,0.55,0.6,0.65,0.7,0.75,0.8,1},{"F","D","C","C+","B-","B","B+","A-","A","A+"}))))</f>
        <v/>
      </c>
      <c r="M774" s="99" t="str">
        <f>IF(COUNT($A774)=0,"",IF(K774="","--",IF(K774="3E","3E",LOOKUP(K774/M$2,{0,0.4,0.45,0.5,0.55,0.6,0.65,0.7,0.75,0.8,1},{0,2,2.25,2.5,2.75,3,3.25,3.5,3.75,4}))))</f>
        <v/>
      </c>
      <c r="N774" s="5" t="str">
        <f>IF(COUNT($A774)=0,"",IF($A774&lt;&gt;DR!$B776,"ERR",DR!AP776))</f>
        <v/>
      </c>
      <c r="O774" s="2" t="str">
        <f>IF(COUNT($A774)=0,"",IF(N774="3E","3E",IF(N774="","I",LOOKUP(N774/P$2,{0,0.4,0.45,0.5,0.55,0.6,0.65,0.7,0.75,0.8,1},{"F","D","C","C+","B-","B","B+","A-","A","A+"}))))</f>
        <v/>
      </c>
      <c r="P774" s="99" t="str">
        <f>IF(COUNT($A774)=0,"",IF(N774="","--",IF(N774="3E","3E",LOOKUP(N774/P$2,{0,0.4,0.45,0.5,0.55,0.6,0.65,0.7,0.75,0.8,1},{0,2,2.25,2.5,2.75,3,3.25,3.5,3.75,4}))))</f>
        <v/>
      </c>
      <c r="Q774" s="5" t="str">
        <f>IF(COUNT($A774)=0,"",IF($A774&lt;&gt;DR!$B776,"ERR",DR!AX776))</f>
        <v/>
      </c>
      <c r="R774" s="2" t="str">
        <f>IF(COUNT($A774)=0,"",IF(Q774="3E","3E",IF(Q774="","I",LOOKUP(Q774/S$2,{0,0.4,0.45,0.5,0.55,0.6,0.65,0.7,0.75,0.8,1},{"F","D","C","C+","B-","B","B+","A-","A","A+"}))))</f>
        <v/>
      </c>
      <c r="S774" s="99" t="str">
        <f>IF(COUNT($A774)=0,"",IF(Q774="","--",IF(Q774="3E","3E",LOOKUP(Q774/S$2,{0,0.4,0.45,0.5,0.55,0.6,0.65,0.7,0.75,0.8,1},{0,2,2.25,2.5,2.75,3,3.25,3.5,3.75,4}))))</f>
        <v/>
      </c>
      <c r="T774" s="5" t="str">
        <f>IF(OR(COUNT($A774)=0,DR!BZ776=""),"",IF($A774&lt;&gt;DR!$B776,"ERR",DR!BZ776))</f>
        <v/>
      </c>
      <c r="U774" s="2" t="str">
        <f>IF(COUNT($A774)=0,"",IF(T774="3E","3E",IF(T774="","I",LOOKUP(T774/V$2,{0,0.4,0.45,0.5,0.55,0.6,0.65,0.7,0.75,0.8,1},{"F","D","C","C+","B-","B","B+","A-","A","A+"}))))</f>
        <v/>
      </c>
      <c r="V774" s="99" t="str">
        <f>IF(COUNT($A774)=0,"",IF(T774="","--",IF(T774="3E","3E",LOOKUP(T774/V$2,{0,0.4,0.45,0.5,0.55,0.6,0.65,0.7,0.75,0.8,1},{0,2,2.25,2.5,2.75,3,3.25,3.5,3.75,4}))))</f>
        <v/>
      </c>
      <c r="W774" s="5" t="str">
        <f>IF(COUNT($A774)=0,"",IF($A774&lt;&gt;DR!$B776,"ERR",IF(DR!$A776="IM",DR!CL776,DR!CK776)))</f>
        <v/>
      </c>
      <c r="X774" s="2" t="str">
        <f>IF(COUNT($A774)=0,"",IF(W774="3E","3E",IF(W774="","I",LOOKUP(W774/Y$2,{0,0.4,0.45,0.5,0.55,0.6,0.65,0.7,0.75,0.8,1},{"F","D","C","C+","B-","B","B+","A-","A","A+"}))))</f>
        <v/>
      </c>
      <c r="Y774" s="99" t="str">
        <f>IF(COUNT($A774)=0,"",IF(W774="","--",IF(W774="3E","3E",LOOKUP(W774/Y$2,{0,0.4,0.45,0.5,0.55,0.6,0.65,0.7,0.75,0.8,1},{0,2,2.25,2.5,2.75,3,3.25,3.5,3.75,4}))))</f>
        <v/>
      </c>
      <c r="Z774" s="5" t="str">
        <f>IF(COUNT($A774)=0,"",IF($A774&lt;&gt;DR!$B776,"ERR",DR!BF776))</f>
        <v/>
      </c>
      <c r="AA774" s="2" t="str">
        <f>IF(COUNT($A774)=0,"",IF(Z774="3E","3E",IF(Z774="","I",LOOKUP(Z774/AB$2,{0,0.4,0.45,0.5,0.55,0.6,0.65,0.7,0.75,0.8,1},{"F","D","C","C+","B-","B","B+","A-","A","A+"}))))</f>
        <v/>
      </c>
      <c r="AB774" s="99" t="str">
        <f>IF(COUNT($A774)=0,"",IF(Z774="","--",IF(Z774="3E","3E",LOOKUP(Z774/AB$2,{0,0.4,0.45,0.5,0.55,0.6,0.65,0.7,0.75,0.8,1},{0,2,2.25,2.5,2.75,3,3.25,3.5,3.75,4}))))</f>
        <v/>
      </c>
      <c r="AC774" s="5" t="str">
        <f>IF(COUNT($A774)=0,"",IF($A774&lt;&gt;DR!$B776,"ERR",DR!BG776))</f>
        <v/>
      </c>
      <c r="AD774" s="2" t="str">
        <f>IF(COUNT($A774)=0,"",IF(AC774="3E","3E",IF(AC774="","I",LOOKUP(AC774/AE$2,{0,0.4,0.45,0.5,0.55,0.6,0.65,0.7,0.75,0.8,1},{"F","D","C","C+","B-","B","B+","A-","A","A+"}))))</f>
        <v/>
      </c>
      <c r="AE774" s="99" t="str">
        <f>IF(COUNT($A774)=0,"",IF(AC774="","--",IF(AC774="3E","3E",LOOKUP(AC774/AE$2,{0,0.4,0.45,0.5,0.55,0.6,0.65,0.7,0.75,0.8,1},{0,2,2.25,2.5,2.75,3,3.25,3.5,3.75,4}))))</f>
        <v/>
      </c>
      <c r="AF774" s="5" t="str">
        <f>IF(COUNT($A774)=0,"",IF($A774&lt;&gt;DR!$B776,"ERR",DR!BQ776))</f>
        <v/>
      </c>
      <c r="AG774" s="2" t="str">
        <f>IF(COUNT($A774)=0,"",IF(AF774="3E","3E",IF(AF774="","I",LOOKUP(AF774/AH$2,{0,0.4,0.45,0.5,0.55,0.6,0.65,0.7,0.75,0.8,1},{"F","D","C","C+","B-","B","B+","A-","A","A+"}))))</f>
        <v/>
      </c>
      <c r="AH774" s="99" t="str">
        <f>IF(COUNT($A774)=0,"",IF(AF774="","--",IF(AF774="3E","3E",LOOKUP(AF774/AH$2,{0,0.4,0.45,0.5,0.55,0.6,0.65,0.7,0.75,0.8,1},{0,2,2.25,2.5,2.75,3,3.25,3.5,3.75,4}))))</f>
        <v/>
      </c>
      <c r="AI774" s="5" t="str">
        <f>IF(COUNT($A774)=0,"",IF($A774&lt;&gt;DR!$B776,"ERR",DR!BY776))</f>
        <v/>
      </c>
      <c r="AJ774" s="2" t="str">
        <f>IF(COUNT($A774)=0,"",IF(AI774="3E","3E",IF(AI774="","I",LOOKUP(AI774/AK$2,{0,0.4,0.45,0.5,0.55,0.6,0.65,0.7,0.75,0.8,1},{"F","D","C","C+","B-","B","B+","A-","A","A+"}))))</f>
        <v/>
      </c>
      <c r="AK774" s="103" t="str">
        <f>IF(COUNT($A774)=0,"",IF(AI774="","--",IF(AI774="3E","3E",LOOKUP(AI774/AK$2,{0,0.4,0.45,0.5,0.55,0.6,0.65,0.7,0.75,0.8,1},{0,2,2.25,2.5,2.75,3,3.25,3.5,3.75,4}))))</f>
        <v/>
      </c>
      <c r="AL774" s="94" t="str">
        <f>IFERROR(IF(COUNT($A774)=0,"",IF(COUNT(W774)=0,"--",IF(COUNTIF(B774:AK774,"3E")&gt;0,"3E",SUM(IF(D774&gt;=2,D774*$D$3),IF(G774&gt;=2,G774*$G$3),IF(J774&gt;=2,J774*$J$3),IF(M774&gt;=2,M774*$M$3),IF(P774&gt;=2,P774*$P$3),IF(S774&gt;=2,S774*$S$3),IF(V774&gt;=2,V774*$V$3),IF(Y774&gt;=2,Y774*$Y$3),IF(AB774&gt;=2,AB774*$AB$3),IF(AE774&gt;=2,AE774*$AE$3),IF(AH774&gt;=2,AH774*$AH$3),IF(AK774&gt;=2,AK774*$AK$3))))),"")</f>
        <v/>
      </c>
      <c r="AM774" s="4" t="str">
        <f>IF(COUNT($A774)=0,"",IF(COUNT(W774)=0,"--",IF(COUNTIF(B774:Y774,"3E")&gt;0,"3E",TRUNC(SUM(IF(N(D774)&gt;=2,D$3*D774,0),IF(N(G774)&gt;=2,G$3*G774,0),IF(N(J774)&gt;=2,J$3*J774,0),IF(N(M774)&gt;=2,M$3*M774,0),IF(N(P774)&gt;=2,P$3*P774,0),IF(N(S774)&gt;=2,S$3*S774,0),IF(N(AB774)&gt;=2,AB$3*AB774,0),IF(N(AE774)&gt;=2,AE$3*AE774,0),IF(N(AH774)&gt;=2,AH$3*AH774,0),IF(N(V774)&gt;=2,V$3*V774,0),IF(N(Y774)&gt;=2,Y$3*Y774,0))/TCP,3))))</f>
        <v/>
      </c>
      <c r="AN774" s="2" t="str">
        <f>IFERROR(IF(COUNT($A774)=0,"",IF(COUNT(W774)=0,"--",IF(COUNTIF(B774:AK774,"3E")&gt;0,"3E",SUM(IF(D774&gt;=2,$D$3),IF(G774&gt;=2,$G$3),IF(J774&gt;=2,$J$3),IF(M774&gt;=2,$M$3),IF(P774&gt;=2,$P$3),IF(S774&gt;=2,$S$3),IF(V774&gt;=2,$V$3),IF(Y774&gt;=2,$Y$3),IF(AB774&gt;=2,$AB$3),IF(AE774&gt;=2,$AE$3),IF(AH774&gt;=2,$AH$3),IF(AK774&gt;=2,$AK$3))))),"")</f>
        <v/>
      </c>
      <c r="AO774" s="2" t="str">
        <f>IF(AM774="3E","3E",IF(COUNT($A774)=0,"",IF(COUNT(AK774)=0,"I",LOOKUP(AM774,{0,2,2.25,2.5,2.75,3,3.25,3.5,3.75,4},{"F","D","C","C+","B-","B","B+","A-","A","A+"}))))</f>
        <v/>
      </c>
      <c r="AP774" s="2" t="str">
        <f>IF(AM774="3E","3E",IF(OR(COUNT($A774)=0,COUNT(W774)=0),"",IF(AND(Y774&gt;=2,AM774&gt;=2,AN774&gt;=28),"PASS","FAIL")))</f>
        <v/>
      </c>
      <c r="AQ774" s="2" t="str">
        <f>IF(COUNT($A774)=0,"",IF(AP774="3E","3E",IF(AP774="PASS",CONCATENATE(IF(N(D774)&lt;2,"411F,",""),IF(N(G774)&lt;2,"412F,",""),IF(N(J774)&lt;2,"413F,",""),IF(N(M774)&lt;2,"421F,",""),IF(N(P774)&lt;2,"422F,",""),IF(N(S774)&lt;2,"423F,",""),IF(N(AB774)&lt;2,"431F,",""),IF(N(AE774)&lt;2,"432F,",""),IF(N(AH774)&lt;2,"433F,","")),"")))</f>
        <v/>
      </c>
      <c r="AR774" s="6" t="str">
        <f t="shared" ref="AR774:AR795" si="13">IF($AM774="3E","3E",IF(AM774=0,"",IF(OR(COUNT($A774)=0,COUNT(W774)=0),"",RANK(AM774,$AM$5:$AM$500,0))))</f>
        <v/>
      </c>
    </row>
    <row r="775" spans="1:44" ht="18.95" customHeight="1" x14ac:dyDescent="0.25">
      <c r="A775" s="93" t="str">
        <f>IF(DR!$B777="","",DR!$B777)</f>
        <v/>
      </c>
      <c r="B775" s="5" t="str">
        <f>IF(COUNT($A775)=0,"",IF($A775&lt;&gt;DR!$B777,"ERR",DR!J777))</f>
        <v/>
      </c>
      <c r="C775" s="2" t="str">
        <f>IF(COUNT($A775)=0,"",IF(B775="3E","3E",IF(B775="","I",LOOKUP(B775/D$2,{0,0.4,0.45,0.5,0.55,0.6,0.65,0.7,0.75,0.8,1},{"F","D","C","C+","B-","B","B+","A-","A","A+"}))))</f>
        <v/>
      </c>
      <c r="D775" s="99" t="str">
        <f>IF(COUNT($A775)=0,"",IF(B775="","--",IF(B775="3E","3E",LOOKUP(B775/D$2,{0,0.4,0.45,0.5,0.55,0.6,0.65,0.7,0.75,0.8,1},{0,2,2.25,2.5,2.75,3,3.25,3.5,3.75,4}))))</f>
        <v/>
      </c>
      <c r="E775" s="5" t="str">
        <f>IF(COUNT($A775)=0,"",IF($A775&lt;&gt;DR!$B777,"ERR",DR!R777))</f>
        <v/>
      </c>
      <c r="F775" s="2" t="str">
        <f>IF(COUNT($A775)=0,"",IF(E775="3E","3E",IF(E775="","I",LOOKUP(E775/G$2,{0,0.4,0.45,0.5,0.55,0.6,0.65,0.7,0.75,0.8,1},{"F","D","C","C+","B-","B","B+","A-","A","A+"}))))</f>
        <v/>
      </c>
      <c r="G775" s="99" t="str">
        <f>IF(COUNT($A775)=0,"",IF(E775="","--",IF(E775="3E","3E",LOOKUP(E775/G$2,{0,0.4,0.45,0.5,0.55,0.6,0.65,0.7,0.75,0.8,1},{0,2,2.25,2.5,2.75,3,3.25,3.5,3.75,4}))))</f>
        <v/>
      </c>
      <c r="H775" s="5" t="str">
        <f>IF(COUNT($A775)=0,"",IF($A775&lt;&gt;DR!$B777,"ERR",DR!Z777))</f>
        <v/>
      </c>
      <c r="I775" s="2" t="str">
        <f>IF(COUNT($A775)=0,"",IF(H775="3E","3E",IF(H775="","I",LOOKUP(H775/J$2,{0,0.4,0.45,0.5,0.55,0.6,0.65,0.7,0.75,0.8,1},{"F","D","C","C+","B-","B","B+","A-","A","A+"}))))</f>
        <v/>
      </c>
      <c r="J775" s="99" t="str">
        <f>IF(COUNT($A775)=0,"",IF(H775="","--",IF(H775="3E","3E",LOOKUP(H775/J$2,{0,0.4,0.45,0.5,0.55,0.6,0.65,0.7,0.75,0.8,1},{0,2,2.25,2.5,2.75,3,3.25,3.5,3.75,4}))))</f>
        <v/>
      </c>
      <c r="K775" s="5" t="str">
        <f>IF(COUNT($A775)=0,"",IF($A775&lt;&gt;DR!$B777,"ERR",DR!AH777))</f>
        <v/>
      </c>
      <c r="L775" s="2" t="str">
        <f>IF(COUNT($A775)=0,"",IF(K775="3E","3E",IF(K775="","I",LOOKUP(K775/M$2,{0,0.4,0.45,0.5,0.55,0.6,0.65,0.7,0.75,0.8,1},{"F","D","C","C+","B-","B","B+","A-","A","A+"}))))</f>
        <v/>
      </c>
      <c r="M775" s="99" t="str">
        <f>IF(COUNT($A775)=0,"",IF(K775="","--",IF(K775="3E","3E",LOOKUP(K775/M$2,{0,0.4,0.45,0.5,0.55,0.6,0.65,0.7,0.75,0.8,1},{0,2,2.25,2.5,2.75,3,3.25,3.5,3.75,4}))))</f>
        <v/>
      </c>
      <c r="N775" s="5" t="str">
        <f>IF(COUNT($A775)=0,"",IF($A775&lt;&gt;DR!$B777,"ERR",DR!AP777))</f>
        <v/>
      </c>
      <c r="O775" s="2" t="str">
        <f>IF(COUNT($A775)=0,"",IF(N775="3E","3E",IF(N775="","I",LOOKUP(N775/P$2,{0,0.4,0.45,0.5,0.55,0.6,0.65,0.7,0.75,0.8,1},{"F","D","C","C+","B-","B","B+","A-","A","A+"}))))</f>
        <v/>
      </c>
      <c r="P775" s="99" t="str">
        <f>IF(COUNT($A775)=0,"",IF(N775="","--",IF(N775="3E","3E",LOOKUP(N775/P$2,{0,0.4,0.45,0.5,0.55,0.6,0.65,0.7,0.75,0.8,1},{0,2,2.25,2.5,2.75,3,3.25,3.5,3.75,4}))))</f>
        <v/>
      </c>
      <c r="Q775" s="5" t="str">
        <f>IF(COUNT($A775)=0,"",IF($A775&lt;&gt;DR!$B777,"ERR",DR!AX777))</f>
        <v/>
      </c>
      <c r="R775" s="2" t="str">
        <f>IF(COUNT($A775)=0,"",IF(Q775="3E","3E",IF(Q775="","I",LOOKUP(Q775/S$2,{0,0.4,0.45,0.5,0.55,0.6,0.65,0.7,0.75,0.8,1},{"F","D","C","C+","B-","B","B+","A-","A","A+"}))))</f>
        <v/>
      </c>
      <c r="S775" s="99" t="str">
        <f>IF(COUNT($A775)=0,"",IF(Q775="","--",IF(Q775="3E","3E",LOOKUP(Q775/S$2,{0,0.4,0.45,0.5,0.55,0.6,0.65,0.7,0.75,0.8,1},{0,2,2.25,2.5,2.75,3,3.25,3.5,3.75,4}))))</f>
        <v/>
      </c>
      <c r="T775" s="5" t="str">
        <f>IF(OR(COUNT($A775)=0,DR!BZ777=""),"",IF($A775&lt;&gt;DR!$B777,"ERR",DR!BZ777))</f>
        <v/>
      </c>
      <c r="U775" s="2" t="str">
        <f>IF(COUNT($A775)=0,"",IF(T775="3E","3E",IF(T775="","I",LOOKUP(T775/V$2,{0,0.4,0.45,0.5,0.55,0.6,0.65,0.7,0.75,0.8,1},{"F","D","C","C+","B-","B","B+","A-","A","A+"}))))</f>
        <v/>
      </c>
      <c r="V775" s="99" t="str">
        <f>IF(COUNT($A775)=0,"",IF(T775="","--",IF(T775="3E","3E",LOOKUP(T775/V$2,{0,0.4,0.45,0.5,0.55,0.6,0.65,0.7,0.75,0.8,1},{0,2,2.25,2.5,2.75,3,3.25,3.5,3.75,4}))))</f>
        <v/>
      </c>
      <c r="W775" s="5" t="str">
        <f>IF(COUNT($A775)=0,"",IF($A775&lt;&gt;DR!$B777,"ERR",IF(DR!$A777="IM",DR!CL777,DR!CK777)))</f>
        <v/>
      </c>
      <c r="X775" s="2" t="str">
        <f>IF(COUNT($A775)=0,"",IF(W775="3E","3E",IF(W775="","I",LOOKUP(W775/Y$2,{0,0.4,0.45,0.5,0.55,0.6,0.65,0.7,0.75,0.8,1},{"F","D","C","C+","B-","B","B+","A-","A","A+"}))))</f>
        <v/>
      </c>
      <c r="Y775" s="99" t="str">
        <f>IF(COUNT($A775)=0,"",IF(W775="","--",IF(W775="3E","3E",LOOKUP(W775/Y$2,{0,0.4,0.45,0.5,0.55,0.6,0.65,0.7,0.75,0.8,1},{0,2,2.25,2.5,2.75,3,3.25,3.5,3.75,4}))))</f>
        <v/>
      </c>
      <c r="Z775" s="5" t="str">
        <f>IF(COUNT($A775)=0,"",IF($A775&lt;&gt;DR!$B777,"ERR",DR!BF777))</f>
        <v/>
      </c>
      <c r="AA775" s="2" t="str">
        <f>IF(COUNT($A775)=0,"",IF(Z775="3E","3E",IF(Z775="","I",LOOKUP(Z775/AB$2,{0,0.4,0.45,0.5,0.55,0.6,0.65,0.7,0.75,0.8,1},{"F","D","C","C+","B-","B","B+","A-","A","A+"}))))</f>
        <v/>
      </c>
      <c r="AB775" s="99" t="str">
        <f>IF(COUNT($A775)=0,"",IF(Z775="","--",IF(Z775="3E","3E",LOOKUP(Z775/AB$2,{0,0.4,0.45,0.5,0.55,0.6,0.65,0.7,0.75,0.8,1},{0,2,2.25,2.5,2.75,3,3.25,3.5,3.75,4}))))</f>
        <v/>
      </c>
      <c r="AC775" s="5" t="str">
        <f>IF(COUNT($A775)=0,"",IF($A775&lt;&gt;DR!$B777,"ERR",DR!BG777))</f>
        <v/>
      </c>
      <c r="AD775" s="2" t="str">
        <f>IF(COUNT($A775)=0,"",IF(AC775="3E","3E",IF(AC775="","I",LOOKUP(AC775/AE$2,{0,0.4,0.45,0.5,0.55,0.6,0.65,0.7,0.75,0.8,1},{"F","D","C","C+","B-","B","B+","A-","A","A+"}))))</f>
        <v/>
      </c>
      <c r="AE775" s="99" t="str">
        <f>IF(COUNT($A775)=0,"",IF(AC775="","--",IF(AC775="3E","3E",LOOKUP(AC775/AE$2,{0,0.4,0.45,0.5,0.55,0.6,0.65,0.7,0.75,0.8,1},{0,2,2.25,2.5,2.75,3,3.25,3.5,3.75,4}))))</f>
        <v/>
      </c>
      <c r="AF775" s="5" t="str">
        <f>IF(COUNT($A775)=0,"",IF($A775&lt;&gt;DR!$B777,"ERR",DR!BQ777))</f>
        <v/>
      </c>
      <c r="AG775" s="2" t="str">
        <f>IF(COUNT($A775)=0,"",IF(AF775="3E","3E",IF(AF775="","I",LOOKUP(AF775/AH$2,{0,0.4,0.45,0.5,0.55,0.6,0.65,0.7,0.75,0.8,1},{"F","D","C","C+","B-","B","B+","A-","A","A+"}))))</f>
        <v/>
      </c>
      <c r="AH775" s="99" t="str">
        <f>IF(COUNT($A775)=0,"",IF(AF775="","--",IF(AF775="3E","3E",LOOKUP(AF775/AH$2,{0,0.4,0.45,0.5,0.55,0.6,0.65,0.7,0.75,0.8,1},{0,2,2.25,2.5,2.75,3,3.25,3.5,3.75,4}))))</f>
        <v/>
      </c>
      <c r="AI775" s="5" t="str">
        <f>IF(COUNT($A775)=0,"",IF($A775&lt;&gt;DR!$B777,"ERR",DR!BY777))</f>
        <v/>
      </c>
      <c r="AJ775" s="2" t="str">
        <f>IF(COUNT($A775)=0,"",IF(AI775="3E","3E",IF(AI775="","I",LOOKUP(AI775/AK$2,{0,0.4,0.45,0.5,0.55,0.6,0.65,0.7,0.75,0.8,1},{"F","D","C","C+","B-","B","B+","A-","A","A+"}))))</f>
        <v/>
      </c>
      <c r="AK775" s="103" t="str">
        <f>IF(COUNT($A775)=0,"",IF(AI775="","--",IF(AI775="3E","3E",LOOKUP(AI775/AK$2,{0,0.4,0.45,0.5,0.55,0.6,0.65,0.7,0.75,0.8,1},{0,2,2.25,2.5,2.75,3,3.25,3.5,3.75,4}))))</f>
        <v/>
      </c>
      <c r="AL775" s="94" t="str">
        <f>IFERROR(IF(COUNT($A775)=0,"",IF(COUNT(W775)=0,"--",IF(COUNTIF(B775:AK775,"3E")&gt;0,"3E",SUM(IF(D775&gt;=2,D775*$D$3),IF(G775&gt;=2,G775*$G$3),IF(J775&gt;=2,J775*$J$3),IF(M775&gt;=2,M775*$M$3),IF(P775&gt;=2,P775*$P$3),IF(S775&gt;=2,S775*$S$3),IF(V775&gt;=2,V775*$V$3),IF(Y775&gt;=2,Y775*$Y$3),IF(AB775&gt;=2,AB775*$AB$3),IF(AE775&gt;=2,AE775*$AE$3),IF(AH775&gt;=2,AH775*$AH$3),IF(AK775&gt;=2,AK775*$AK$3))))),"")</f>
        <v/>
      </c>
      <c r="AM775" s="4" t="str">
        <f>IF(COUNT($A775)=0,"",IF(COUNT(W775)=0,"--",IF(COUNTIF(B775:Y775,"3E")&gt;0,"3E",TRUNC(SUM(IF(N(D775)&gt;=2,D$3*D775,0),IF(N(G775)&gt;=2,G$3*G775,0),IF(N(J775)&gt;=2,J$3*J775,0),IF(N(M775)&gt;=2,M$3*M775,0),IF(N(P775)&gt;=2,P$3*P775,0),IF(N(S775)&gt;=2,S$3*S775,0),IF(N(AB775)&gt;=2,AB$3*AB775,0),IF(N(AE775)&gt;=2,AE$3*AE775,0),IF(N(AH775)&gt;=2,AH$3*AH775,0),IF(N(V775)&gt;=2,V$3*V775,0),IF(N(Y775)&gt;=2,Y$3*Y775,0))/TCP,3))))</f>
        <v/>
      </c>
      <c r="AN775" s="2" t="str">
        <f>IFERROR(IF(COUNT($A775)=0,"",IF(COUNT(W775)=0,"--",IF(COUNTIF(B775:AK775,"3E")&gt;0,"3E",SUM(IF(D775&gt;=2,$D$3),IF(G775&gt;=2,$G$3),IF(J775&gt;=2,$J$3),IF(M775&gt;=2,$M$3),IF(P775&gt;=2,$P$3),IF(S775&gt;=2,$S$3),IF(V775&gt;=2,$V$3),IF(Y775&gt;=2,$Y$3),IF(AB775&gt;=2,$AB$3),IF(AE775&gt;=2,$AE$3),IF(AH775&gt;=2,$AH$3),IF(AK775&gt;=2,$AK$3))))),"")</f>
        <v/>
      </c>
      <c r="AO775" s="2" t="str">
        <f>IF(AM775="3E","3E",IF(COUNT($A775)=0,"",IF(COUNT(AK775)=0,"I",LOOKUP(AM775,{0,2,2.25,2.5,2.75,3,3.25,3.5,3.75,4},{"F","D","C","C+","B-","B","B+","A-","A","A+"}))))</f>
        <v/>
      </c>
      <c r="AP775" s="2" t="str">
        <f>IF(AM775="3E","3E",IF(OR(COUNT($A775)=0,COUNT(W775)=0),"",IF(AND(Y775&gt;=2,AM775&gt;=2,AN775&gt;=28),"PASS","FAIL")))</f>
        <v/>
      </c>
      <c r="AQ775" s="2" t="str">
        <f>IF(COUNT($A775)=0,"",IF(AP775="3E","3E",IF(AP775="PASS",CONCATENATE(IF(N(D775)&lt;2,"411F,",""),IF(N(G775)&lt;2,"412F,",""),IF(N(J775)&lt;2,"413F,",""),IF(N(M775)&lt;2,"421F,",""),IF(N(P775)&lt;2,"422F,",""),IF(N(S775)&lt;2,"423F,",""),IF(N(AB775)&lt;2,"431F,",""),IF(N(AE775)&lt;2,"432F,",""),IF(N(AH775)&lt;2,"433F,","")),"")))</f>
        <v/>
      </c>
      <c r="AR775" s="6" t="str">
        <f t="shared" si="13"/>
        <v/>
      </c>
    </row>
    <row r="776" spans="1:44" ht="18.95" customHeight="1" x14ac:dyDescent="0.25">
      <c r="A776" s="93" t="str">
        <f>IF(DR!$B778="","",DR!$B778)</f>
        <v/>
      </c>
      <c r="B776" s="5" t="str">
        <f>IF(COUNT($A776)=0,"",IF($A776&lt;&gt;DR!$B778,"ERR",DR!J778))</f>
        <v/>
      </c>
      <c r="C776" s="2" t="str">
        <f>IF(COUNT($A776)=0,"",IF(B776="3E","3E",IF(B776="","I",LOOKUP(B776/D$2,{0,0.4,0.45,0.5,0.55,0.6,0.65,0.7,0.75,0.8,1},{"F","D","C","C+","B-","B","B+","A-","A","A+"}))))</f>
        <v/>
      </c>
      <c r="D776" s="99" t="str">
        <f>IF(COUNT($A776)=0,"",IF(B776="","--",IF(B776="3E","3E",LOOKUP(B776/D$2,{0,0.4,0.45,0.5,0.55,0.6,0.65,0.7,0.75,0.8,1},{0,2,2.25,2.5,2.75,3,3.25,3.5,3.75,4}))))</f>
        <v/>
      </c>
      <c r="E776" s="5" t="str">
        <f>IF(COUNT($A776)=0,"",IF($A776&lt;&gt;DR!$B778,"ERR",DR!R778))</f>
        <v/>
      </c>
      <c r="F776" s="2" t="str">
        <f>IF(COUNT($A776)=0,"",IF(E776="3E","3E",IF(E776="","I",LOOKUP(E776/G$2,{0,0.4,0.45,0.5,0.55,0.6,0.65,0.7,0.75,0.8,1},{"F","D","C","C+","B-","B","B+","A-","A","A+"}))))</f>
        <v/>
      </c>
      <c r="G776" s="99" t="str">
        <f>IF(COUNT($A776)=0,"",IF(E776="","--",IF(E776="3E","3E",LOOKUP(E776/G$2,{0,0.4,0.45,0.5,0.55,0.6,0.65,0.7,0.75,0.8,1},{0,2,2.25,2.5,2.75,3,3.25,3.5,3.75,4}))))</f>
        <v/>
      </c>
      <c r="H776" s="5" t="str">
        <f>IF(COUNT($A776)=0,"",IF($A776&lt;&gt;DR!$B778,"ERR",DR!Z778))</f>
        <v/>
      </c>
      <c r="I776" s="2" t="str">
        <f>IF(COUNT($A776)=0,"",IF(H776="3E","3E",IF(H776="","I",LOOKUP(H776/J$2,{0,0.4,0.45,0.5,0.55,0.6,0.65,0.7,0.75,0.8,1},{"F","D","C","C+","B-","B","B+","A-","A","A+"}))))</f>
        <v/>
      </c>
      <c r="J776" s="99" t="str">
        <f>IF(COUNT($A776)=0,"",IF(H776="","--",IF(H776="3E","3E",LOOKUP(H776/J$2,{0,0.4,0.45,0.5,0.55,0.6,0.65,0.7,0.75,0.8,1},{0,2,2.25,2.5,2.75,3,3.25,3.5,3.75,4}))))</f>
        <v/>
      </c>
      <c r="K776" s="5" t="str">
        <f>IF(COUNT($A776)=0,"",IF($A776&lt;&gt;DR!$B778,"ERR",DR!AH778))</f>
        <v/>
      </c>
      <c r="L776" s="2" t="str">
        <f>IF(COUNT($A776)=0,"",IF(K776="3E","3E",IF(K776="","I",LOOKUP(K776/M$2,{0,0.4,0.45,0.5,0.55,0.6,0.65,0.7,0.75,0.8,1},{"F","D","C","C+","B-","B","B+","A-","A","A+"}))))</f>
        <v/>
      </c>
      <c r="M776" s="99" t="str">
        <f>IF(COUNT($A776)=0,"",IF(K776="","--",IF(K776="3E","3E",LOOKUP(K776/M$2,{0,0.4,0.45,0.5,0.55,0.6,0.65,0.7,0.75,0.8,1},{0,2,2.25,2.5,2.75,3,3.25,3.5,3.75,4}))))</f>
        <v/>
      </c>
      <c r="N776" s="5" t="str">
        <f>IF(COUNT($A776)=0,"",IF($A776&lt;&gt;DR!$B778,"ERR",DR!AP778))</f>
        <v/>
      </c>
      <c r="O776" s="2" t="str">
        <f>IF(COUNT($A776)=0,"",IF(N776="3E","3E",IF(N776="","I",LOOKUP(N776/P$2,{0,0.4,0.45,0.5,0.55,0.6,0.65,0.7,0.75,0.8,1},{"F","D","C","C+","B-","B","B+","A-","A","A+"}))))</f>
        <v/>
      </c>
      <c r="P776" s="99" t="str">
        <f>IF(COUNT($A776)=0,"",IF(N776="","--",IF(N776="3E","3E",LOOKUP(N776/P$2,{0,0.4,0.45,0.5,0.55,0.6,0.65,0.7,0.75,0.8,1},{0,2,2.25,2.5,2.75,3,3.25,3.5,3.75,4}))))</f>
        <v/>
      </c>
      <c r="Q776" s="5" t="str">
        <f>IF(COUNT($A776)=0,"",IF($A776&lt;&gt;DR!$B778,"ERR",DR!AX778))</f>
        <v/>
      </c>
      <c r="R776" s="2" t="str">
        <f>IF(COUNT($A776)=0,"",IF(Q776="3E","3E",IF(Q776="","I",LOOKUP(Q776/S$2,{0,0.4,0.45,0.5,0.55,0.6,0.65,0.7,0.75,0.8,1},{"F","D","C","C+","B-","B","B+","A-","A","A+"}))))</f>
        <v/>
      </c>
      <c r="S776" s="99" t="str">
        <f>IF(COUNT($A776)=0,"",IF(Q776="","--",IF(Q776="3E","3E",LOOKUP(Q776/S$2,{0,0.4,0.45,0.5,0.55,0.6,0.65,0.7,0.75,0.8,1},{0,2,2.25,2.5,2.75,3,3.25,3.5,3.75,4}))))</f>
        <v/>
      </c>
      <c r="T776" s="5" t="str">
        <f>IF(OR(COUNT($A776)=0,DR!BZ778=""),"",IF($A776&lt;&gt;DR!$B778,"ERR",DR!BZ778))</f>
        <v/>
      </c>
      <c r="U776" s="2" t="str">
        <f>IF(COUNT($A776)=0,"",IF(T776="3E","3E",IF(T776="","I",LOOKUP(T776/V$2,{0,0.4,0.45,0.5,0.55,0.6,0.65,0.7,0.75,0.8,1},{"F","D","C","C+","B-","B","B+","A-","A","A+"}))))</f>
        <v/>
      </c>
      <c r="V776" s="99" t="str">
        <f>IF(COUNT($A776)=0,"",IF(T776="","--",IF(T776="3E","3E",LOOKUP(T776/V$2,{0,0.4,0.45,0.5,0.55,0.6,0.65,0.7,0.75,0.8,1},{0,2,2.25,2.5,2.75,3,3.25,3.5,3.75,4}))))</f>
        <v/>
      </c>
      <c r="W776" s="5" t="str">
        <f>IF(COUNT($A776)=0,"",IF($A776&lt;&gt;DR!$B778,"ERR",IF(DR!$A778="IM",DR!CL778,DR!CK778)))</f>
        <v/>
      </c>
      <c r="X776" s="2" t="str">
        <f>IF(COUNT($A776)=0,"",IF(W776="3E","3E",IF(W776="","I",LOOKUP(W776/Y$2,{0,0.4,0.45,0.5,0.55,0.6,0.65,0.7,0.75,0.8,1},{"F","D","C","C+","B-","B","B+","A-","A","A+"}))))</f>
        <v/>
      </c>
      <c r="Y776" s="99" t="str">
        <f>IF(COUNT($A776)=0,"",IF(W776="","--",IF(W776="3E","3E",LOOKUP(W776/Y$2,{0,0.4,0.45,0.5,0.55,0.6,0.65,0.7,0.75,0.8,1},{0,2,2.25,2.5,2.75,3,3.25,3.5,3.75,4}))))</f>
        <v/>
      </c>
      <c r="Z776" s="5" t="str">
        <f>IF(COUNT($A776)=0,"",IF($A776&lt;&gt;DR!$B778,"ERR",DR!BF778))</f>
        <v/>
      </c>
      <c r="AA776" s="2" t="str">
        <f>IF(COUNT($A776)=0,"",IF(Z776="3E","3E",IF(Z776="","I",LOOKUP(Z776/AB$2,{0,0.4,0.45,0.5,0.55,0.6,0.65,0.7,0.75,0.8,1},{"F","D","C","C+","B-","B","B+","A-","A","A+"}))))</f>
        <v/>
      </c>
      <c r="AB776" s="99" t="str">
        <f>IF(COUNT($A776)=0,"",IF(Z776="","--",IF(Z776="3E","3E",LOOKUP(Z776/AB$2,{0,0.4,0.45,0.5,0.55,0.6,0.65,0.7,0.75,0.8,1},{0,2,2.25,2.5,2.75,3,3.25,3.5,3.75,4}))))</f>
        <v/>
      </c>
      <c r="AC776" s="5" t="str">
        <f>IF(COUNT($A776)=0,"",IF($A776&lt;&gt;DR!$B778,"ERR",DR!BG778))</f>
        <v/>
      </c>
      <c r="AD776" s="2" t="str">
        <f>IF(COUNT($A776)=0,"",IF(AC776="3E","3E",IF(AC776="","I",LOOKUP(AC776/AE$2,{0,0.4,0.45,0.5,0.55,0.6,0.65,0.7,0.75,0.8,1},{"F","D","C","C+","B-","B","B+","A-","A","A+"}))))</f>
        <v/>
      </c>
      <c r="AE776" s="99" t="str">
        <f>IF(COUNT($A776)=0,"",IF(AC776="","--",IF(AC776="3E","3E",LOOKUP(AC776/AE$2,{0,0.4,0.45,0.5,0.55,0.6,0.65,0.7,0.75,0.8,1},{0,2,2.25,2.5,2.75,3,3.25,3.5,3.75,4}))))</f>
        <v/>
      </c>
      <c r="AF776" s="5" t="str">
        <f>IF(COUNT($A776)=0,"",IF($A776&lt;&gt;DR!$B778,"ERR",DR!BQ778))</f>
        <v/>
      </c>
      <c r="AG776" s="2" t="str">
        <f>IF(COUNT($A776)=0,"",IF(AF776="3E","3E",IF(AF776="","I",LOOKUP(AF776/AH$2,{0,0.4,0.45,0.5,0.55,0.6,0.65,0.7,0.75,0.8,1},{"F","D","C","C+","B-","B","B+","A-","A","A+"}))))</f>
        <v/>
      </c>
      <c r="AH776" s="99" t="str">
        <f>IF(COUNT($A776)=0,"",IF(AF776="","--",IF(AF776="3E","3E",LOOKUP(AF776/AH$2,{0,0.4,0.45,0.5,0.55,0.6,0.65,0.7,0.75,0.8,1},{0,2,2.25,2.5,2.75,3,3.25,3.5,3.75,4}))))</f>
        <v/>
      </c>
      <c r="AI776" s="5" t="str">
        <f>IF(COUNT($A776)=0,"",IF($A776&lt;&gt;DR!$B778,"ERR",DR!BY778))</f>
        <v/>
      </c>
      <c r="AJ776" s="2" t="str">
        <f>IF(COUNT($A776)=0,"",IF(AI776="3E","3E",IF(AI776="","I",LOOKUP(AI776/AK$2,{0,0.4,0.45,0.5,0.55,0.6,0.65,0.7,0.75,0.8,1},{"F","D","C","C+","B-","B","B+","A-","A","A+"}))))</f>
        <v/>
      </c>
      <c r="AK776" s="103" t="str">
        <f>IF(COUNT($A776)=0,"",IF(AI776="","--",IF(AI776="3E","3E",LOOKUP(AI776/AK$2,{0,0.4,0.45,0.5,0.55,0.6,0.65,0.7,0.75,0.8,1},{0,2,2.25,2.5,2.75,3,3.25,3.5,3.75,4}))))</f>
        <v/>
      </c>
      <c r="AL776" s="94" t="str">
        <f>IFERROR(IF(COUNT($A776)=0,"",IF(COUNT(W776)=0,"--",IF(COUNTIF(B776:AK776,"3E")&gt;0,"3E",SUM(IF(D776&gt;=2,D776*$D$3),IF(G776&gt;=2,G776*$G$3),IF(J776&gt;=2,J776*$J$3),IF(M776&gt;=2,M776*$M$3),IF(P776&gt;=2,P776*$P$3),IF(S776&gt;=2,S776*$S$3),IF(V776&gt;=2,V776*$V$3),IF(Y776&gt;=2,Y776*$Y$3),IF(AB776&gt;=2,AB776*$AB$3),IF(AE776&gt;=2,AE776*$AE$3),IF(AH776&gt;=2,AH776*$AH$3),IF(AK776&gt;=2,AK776*$AK$3))))),"")</f>
        <v/>
      </c>
      <c r="AM776" s="4" t="str">
        <f>IF(COUNT($A776)=0,"",IF(COUNT(W776)=0,"--",IF(COUNTIF(B776:Y776,"3E")&gt;0,"3E",TRUNC(SUM(IF(N(D776)&gt;=2,D$3*D776,0),IF(N(G776)&gt;=2,G$3*G776,0),IF(N(J776)&gt;=2,J$3*J776,0),IF(N(M776)&gt;=2,M$3*M776,0),IF(N(P776)&gt;=2,P$3*P776,0),IF(N(S776)&gt;=2,S$3*S776,0),IF(N(AB776)&gt;=2,AB$3*AB776,0),IF(N(AE776)&gt;=2,AE$3*AE776,0),IF(N(AH776)&gt;=2,AH$3*AH776,0),IF(N(V776)&gt;=2,V$3*V776,0),IF(N(Y776)&gt;=2,Y$3*Y776,0))/TCP,3))))</f>
        <v/>
      </c>
      <c r="AN776" s="2" t="str">
        <f>IFERROR(IF(COUNT($A776)=0,"",IF(COUNT(W776)=0,"--",IF(COUNTIF(B776:AK776,"3E")&gt;0,"3E",SUM(IF(D776&gt;=2,$D$3),IF(G776&gt;=2,$G$3),IF(J776&gt;=2,$J$3),IF(M776&gt;=2,$M$3),IF(P776&gt;=2,$P$3),IF(S776&gt;=2,$S$3),IF(V776&gt;=2,$V$3),IF(Y776&gt;=2,$Y$3),IF(AB776&gt;=2,$AB$3),IF(AE776&gt;=2,$AE$3),IF(AH776&gt;=2,$AH$3),IF(AK776&gt;=2,$AK$3))))),"")</f>
        <v/>
      </c>
      <c r="AO776" s="2" t="str">
        <f>IF(AM776="3E","3E",IF(COUNT($A776)=0,"",IF(COUNT(AK776)=0,"I",LOOKUP(AM776,{0,2,2.25,2.5,2.75,3,3.25,3.5,3.75,4},{"F","D","C","C+","B-","B","B+","A-","A","A+"}))))</f>
        <v/>
      </c>
      <c r="AP776" s="2" t="str">
        <f>IF(AM776="3E","3E",IF(OR(COUNT($A776)=0,COUNT(W776)=0),"",IF(AND(Y776&gt;=2,AM776&gt;=2,AN776&gt;=28),"PASS","FAIL")))</f>
        <v/>
      </c>
      <c r="AQ776" s="2" t="str">
        <f>IF(COUNT($A776)=0,"",IF(AP776="3E","3E",IF(AP776="PASS",CONCATENATE(IF(N(D776)&lt;2,"411F,",""),IF(N(G776)&lt;2,"412F,",""),IF(N(J776)&lt;2,"413F,",""),IF(N(M776)&lt;2,"421F,",""),IF(N(P776)&lt;2,"422F,",""),IF(N(S776)&lt;2,"423F,",""),IF(N(AB776)&lt;2,"431F,",""),IF(N(AE776)&lt;2,"432F,",""),IF(N(AH776)&lt;2,"433F,","")),"")))</f>
        <v/>
      </c>
      <c r="AR776" s="6" t="str">
        <f t="shared" si="13"/>
        <v/>
      </c>
    </row>
    <row r="777" spans="1:44" ht="18.95" customHeight="1" x14ac:dyDescent="0.25">
      <c r="A777" s="93" t="str">
        <f>IF(DR!$B779="","",DR!$B779)</f>
        <v/>
      </c>
      <c r="B777" s="5" t="str">
        <f>IF(COUNT($A777)=0,"",IF($A777&lt;&gt;DR!$B779,"ERR",DR!J779))</f>
        <v/>
      </c>
      <c r="C777" s="2" t="str">
        <f>IF(COUNT($A777)=0,"",IF(B777="3E","3E",IF(B777="","I",LOOKUP(B777/D$2,{0,0.4,0.45,0.5,0.55,0.6,0.65,0.7,0.75,0.8,1},{"F","D","C","C+","B-","B","B+","A-","A","A+"}))))</f>
        <v/>
      </c>
      <c r="D777" s="99" t="str">
        <f>IF(COUNT($A777)=0,"",IF(B777="","--",IF(B777="3E","3E",LOOKUP(B777/D$2,{0,0.4,0.45,0.5,0.55,0.6,0.65,0.7,0.75,0.8,1},{0,2,2.25,2.5,2.75,3,3.25,3.5,3.75,4}))))</f>
        <v/>
      </c>
      <c r="E777" s="5" t="str">
        <f>IF(COUNT($A777)=0,"",IF($A777&lt;&gt;DR!$B779,"ERR",DR!R779))</f>
        <v/>
      </c>
      <c r="F777" s="2" t="str">
        <f>IF(COUNT($A777)=0,"",IF(E777="3E","3E",IF(E777="","I",LOOKUP(E777/G$2,{0,0.4,0.45,0.5,0.55,0.6,0.65,0.7,0.75,0.8,1},{"F","D","C","C+","B-","B","B+","A-","A","A+"}))))</f>
        <v/>
      </c>
      <c r="G777" s="99" t="str">
        <f>IF(COUNT($A777)=0,"",IF(E777="","--",IF(E777="3E","3E",LOOKUP(E777/G$2,{0,0.4,0.45,0.5,0.55,0.6,0.65,0.7,0.75,0.8,1},{0,2,2.25,2.5,2.75,3,3.25,3.5,3.75,4}))))</f>
        <v/>
      </c>
      <c r="H777" s="5" t="str">
        <f>IF(COUNT($A777)=0,"",IF($A777&lt;&gt;DR!$B779,"ERR",DR!Z779))</f>
        <v/>
      </c>
      <c r="I777" s="2" t="str">
        <f>IF(COUNT($A777)=0,"",IF(H777="3E","3E",IF(H777="","I",LOOKUP(H777/J$2,{0,0.4,0.45,0.5,0.55,0.6,0.65,0.7,0.75,0.8,1},{"F","D","C","C+","B-","B","B+","A-","A","A+"}))))</f>
        <v/>
      </c>
      <c r="J777" s="99" t="str">
        <f>IF(COUNT($A777)=0,"",IF(H777="","--",IF(H777="3E","3E",LOOKUP(H777/J$2,{0,0.4,0.45,0.5,0.55,0.6,0.65,0.7,0.75,0.8,1},{0,2,2.25,2.5,2.75,3,3.25,3.5,3.75,4}))))</f>
        <v/>
      </c>
      <c r="K777" s="5" t="str">
        <f>IF(COUNT($A777)=0,"",IF($A777&lt;&gt;DR!$B779,"ERR",DR!AH779))</f>
        <v/>
      </c>
      <c r="L777" s="2" t="str">
        <f>IF(COUNT($A777)=0,"",IF(K777="3E","3E",IF(K777="","I",LOOKUP(K777/M$2,{0,0.4,0.45,0.5,0.55,0.6,0.65,0.7,0.75,0.8,1},{"F","D","C","C+","B-","B","B+","A-","A","A+"}))))</f>
        <v/>
      </c>
      <c r="M777" s="99" t="str">
        <f>IF(COUNT($A777)=0,"",IF(K777="","--",IF(K777="3E","3E",LOOKUP(K777/M$2,{0,0.4,0.45,0.5,0.55,0.6,0.65,0.7,0.75,0.8,1},{0,2,2.25,2.5,2.75,3,3.25,3.5,3.75,4}))))</f>
        <v/>
      </c>
      <c r="N777" s="5" t="str">
        <f>IF(COUNT($A777)=0,"",IF($A777&lt;&gt;DR!$B779,"ERR",DR!AP779))</f>
        <v/>
      </c>
      <c r="O777" s="2" t="str">
        <f>IF(COUNT($A777)=0,"",IF(N777="3E","3E",IF(N777="","I",LOOKUP(N777/P$2,{0,0.4,0.45,0.5,0.55,0.6,0.65,0.7,0.75,0.8,1},{"F","D","C","C+","B-","B","B+","A-","A","A+"}))))</f>
        <v/>
      </c>
      <c r="P777" s="99" t="str">
        <f>IF(COUNT($A777)=0,"",IF(N777="","--",IF(N777="3E","3E",LOOKUP(N777/P$2,{0,0.4,0.45,0.5,0.55,0.6,0.65,0.7,0.75,0.8,1},{0,2,2.25,2.5,2.75,3,3.25,3.5,3.75,4}))))</f>
        <v/>
      </c>
      <c r="Q777" s="5" t="str">
        <f>IF(COUNT($A777)=0,"",IF($A777&lt;&gt;DR!$B779,"ERR",DR!AX779))</f>
        <v/>
      </c>
      <c r="R777" s="2" t="str">
        <f>IF(COUNT($A777)=0,"",IF(Q777="3E","3E",IF(Q777="","I",LOOKUP(Q777/S$2,{0,0.4,0.45,0.5,0.55,0.6,0.65,0.7,0.75,0.8,1},{"F","D","C","C+","B-","B","B+","A-","A","A+"}))))</f>
        <v/>
      </c>
      <c r="S777" s="99" t="str">
        <f>IF(COUNT($A777)=0,"",IF(Q777="","--",IF(Q777="3E","3E",LOOKUP(Q777/S$2,{0,0.4,0.45,0.5,0.55,0.6,0.65,0.7,0.75,0.8,1},{0,2,2.25,2.5,2.75,3,3.25,3.5,3.75,4}))))</f>
        <v/>
      </c>
      <c r="T777" s="5" t="str">
        <f>IF(OR(COUNT($A777)=0,DR!BZ779=""),"",IF($A777&lt;&gt;DR!$B779,"ERR",DR!BZ779))</f>
        <v/>
      </c>
      <c r="U777" s="2" t="str">
        <f>IF(COUNT($A777)=0,"",IF(T777="3E","3E",IF(T777="","I",LOOKUP(T777/V$2,{0,0.4,0.45,0.5,0.55,0.6,0.65,0.7,0.75,0.8,1},{"F","D","C","C+","B-","B","B+","A-","A","A+"}))))</f>
        <v/>
      </c>
      <c r="V777" s="99" t="str">
        <f>IF(COUNT($A777)=0,"",IF(T777="","--",IF(T777="3E","3E",LOOKUP(T777/V$2,{0,0.4,0.45,0.5,0.55,0.6,0.65,0.7,0.75,0.8,1},{0,2,2.25,2.5,2.75,3,3.25,3.5,3.75,4}))))</f>
        <v/>
      </c>
      <c r="W777" s="5" t="str">
        <f>IF(COUNT($A777)=0,"",IF($A777&lt;&gt;DR!$B779,"ERR",IF(DR!$A779="IM",DR!CL779,DR!CK779)))</f>
        <v/>
      </c>
      <c r="X777" s="2" t="str">
        <f>IF(COUNT($A777)=0,"",IF(W777="3E","3E",IF(W777="","I",LOOKUP(W777/Y$2,{0,0.4,0.45,0.5,0.55,0.6,0.65,0.7,0.75,0.8,1},{"F","D","C","C+","B-","B","B+","A-","A","A+"}))))</f>
        <v/>
      </c>
      <c r="Y777" s="99" t="str">
        <f>IF(COUNT($A777)=0,"",IF(W777="","--",IF(W777="3E","3E",LOOKUP(W777/Y$2,{0,0.4,0.45,0.5,0.55,0.6,0.65,0.7,0.75,0.8,1},{0,2,2.25,2.5,2.75,3,3.25,3.5,3.75,4}))))</f>
        <v/>
      </c>
      <c r="Z777" s="5" t="str">
        <f>IF(COUNT($A777)=0,"",IF($A777&lt;&gt;DR!$B779,"ERR",DR!BF779))</f>
        <v/>
      </c>
      <c r="AA777" s="2" t="str">
        <f>IF(COUNT($A777)=0,"",IF(Z777="3E","3E",IF(Z777="","I",LOOKUP(Z777/AB$2,{0,0.4,0.45,0.5,0.55,0.6,0.65,0.7,0.75,0.8,1},{"F","D","C","C+","B-","B","B+","A-","A","A+"}))))</f>
        <v/>
      </c>
      <c r="AB777" s="99" t="str">
        <f>IF(COUNT($A777)=0,"",IF(Z777="","--",IF(Z777="3E","3E",LOOKUP(Z777/AB$2,{0,0.4,0.45,0.5,0.55,0.6,0.65,0.7,0.75,0.8,1},{0,2,2.25,2.5,2.75,3,3.25,3.5,3.75,4}))))</f>
        <v/>
      </c>
      <c r="AC777" s="5" t="str">
        <f>IF(COUNT($A777)=0,"",IF($A777&lt;&gt;DR!$B779,"ERR",DR!BG779))</f>
        <v/>
      </c>
      <c r="AD777" s="2" t="str">
        <f>IF(COUNT($A777)=0,"",IF(AC777="3E","3E",IF(AC777="","I",LOOKUP(AC777/AE$2,{0,0.4,0.45,0.5,0.55,0.6,0.65,0.7,0.75,0.8,1},{"F","D","C","C+","B-","B","B+","A-","A","A+"}))))</f>
        <v/>
      </c>
      <c r="AE777" s="99" t="str">
        <f>IF(COUNT($A777)=0,"",IF(AC777="","--",IF(AC777="3E","3E",LOOKUP(AC777/AE$2,{0,0.4,0.45,0.5,0.55,0.6,0.65,0.7,0.75,0.8,1},{0,2,2.25,2.5,2.75,3,3.25,3.5,3.75,4}))))</f>
        <v/>
      </c>
      <c r="AF777" s="5" t="str">
        <f>IF(COUNT($A777)=0,"",IF($A777&lt;&gt;DR!$B779,"ERR",DR!BQ779))</f>
        <v/>
      </c>
      <c r="AG777" s="2" t="str">
        <f>IF(COUNT($A777)=0,"",IF(AF777="3E","3E",IF(AF777="","I",LOOKUP(AF777/AH$2,{0,0.4,0.45,0.5,0.55,0.6,0.65,0.7,0.75,0.8,1},{"F","D","C","C+","B-","B","B+","A-","A","A+"}))))</f>
        <v/>
      </c>
      <c r="AH777" s="99" t="str">
        <f>IF(COUNT($A777)=0,"",IF(AF777="","--",IF(AF777="3E","3E",LOOKUP(AF777/AH$2,{0,0.4,0.45,0.5,0.55,0.6,0.65,0.7,0.75,0.8,1},{0,2,2.25,2.5,2.75,3,3.25,3.5,3.75,4}))))</f>
        <v/>
      </c>
      <c r="AI777" s="5" t="str">
        <f>IF(COUNT($A777)=0,"",IF($A777&lt;&gt;DR!$B779,"ERR",DR!BY779))</f>
        <v/>
      </c>
      <c r="AJ777" s="2" t="str">
        <f>IF(COUNT($A777)=0,"",IF(AI777="3E","3E",IF(AI777="","I",LOOKUP(AI777/AK$2,{0,0.4,0.45,0.5,0.55,0.6,0.65,0.7,0.75,0.8,1},{"F","D","C","C+","B-","B","B+","A-","A","A+"}))))</f>
        <v/>
      </c>
      <c r="AK777" s="103" t="str">
        <f>IF(COUNT($A777)=0,"",IF(AI777="","--",IF(AI777="3E","3E",LOOKUP(AI777/AK$2,{0,0.4,0.45,0.5,0.55,0.6,0.65,0.7,0.75,0.8,1},{0,2,2.25,2.5,2.75,3,3.25,3.5,3.75,4}))))</f>
        <v/>
      </c>
      <c r="AL777" s="94" t="str">
        <f>IFERROR(IF(COUNT($A777)=0,"",IF(COUNT(W777)=0,"--",IF(COUNTIF(B777:AK777,"3E")&gt;0,"3E",SUM(IF(D777&gt;=2,D777*$D$3),IF(G777&gt;=2,G777*$G$3),IF(J777&gt;=2,J777*$J$3),IF(M777&gt;=2,M777*$M$3),IF(P777&gt;=2,P777*$P$3),IF(S777&gt;=2,S777*$S$3),IF(V777&gt;=2,V777*$V$3),IF(Y777&gt;=2,Y777*$Y$3),IF(AB777&gt;=2,AB777*$AB$3),IF(AE777&gt;=2,AE777*$AE$3),IF(AH777&gt;=2,AH777*$AH$3),IF(AK777&gt;=2,AK777*$AK$3))))),"")</f>
        <v/>
      </c>
      <c r="AM777" s="4" t="str">
        <f>IF(COUNT($A777)=0,"",IF(COUNT(W777)=0,"--",IF(COUNTIF(B777:Y777,"3E")&gt;0,"3E",TRUNC(SUM(IF(N(D777)&gt;=2,D$3*D777,0),IF(N(G777)&gt;=2,G$3*G777,0),IF(N(J777)&gt;=2,J$3*J777,0),IF(N(M777)&gt;=2,M$3*M777,0),IF(N(P777)&gt;=2,P$3*P777,0),IF(N(S777)&gt;=2,S$3*S777,0),IF(N(AB777)&gt;=2,AB$3*AB777,0),IF(N(AE777)&gt;=2,AE$3*AE777,0),IF(N(AH777)&gt;=2,AH$3*AH777,0),IF(N(V777)&gt;=2,V$3*V777,0),IF(N(Y777)&gt;=2,Y$3*Y777,0))/TCP,3))))</f>
        <v/>
      </c>
      <c r="AN777" s="2" t="str">
        <f>IFERROR(IF(COUNT($A777)=0,"",IF(COUNT(W777)=0,"--",IF(COUNTIF(B777:AK777,"3E")&gt;0,"3E",SUM(IF(D777&gt;=2,$D$3),IF(G777&gt;=2,$G$3),IF(J777&gt;=2,$J$3),IF(M777&gt;=2,$M$3),IF(P777&gt;=2,$P$3),IF(S777&gt;=2,$S$3),IF(V777&gt;=2,$V$3),IF(Y777&gt;=2,$Y$3),IF(AB777&gt;=2,$AB$3),IF(AE777&gt;=2,$AE$3),IF(AH777&gt;=2,$AH$3),IF(AK777&gt;=2,$AK$3))))),"")</f>
        <v/>
      </c>
      <c r="AO777" s="2" t="str">
        <f>IF(AM777="3E","3E",IF(COUNT($A777)=0,"",IF(COUNT(AK777)=0,"I",LOOKUP(AM777,{0,2,2.25,2.5,2.75,3,3.25,3.5,3.75,4},{"F","D","C","C+","B-","B","B+","A-","A","A+"}))))</f>
        <v/>
      </c>
      <c r="AP777" s="2" t="str">
        <f>IF(AM777="3E","3E",IF(OR(COUNT($A777)=0,COUNT(W777)=0),"",IF(AND(Y777&gt;=2,AM777&gt;=2,AN777&gt;=28),"PASS","FAIL")))</f>
        <v/>
      </c>
      <c r="AQ777" s="2" t="str">
        <f>IF(COUNT($A777)=0,"",IF(AP777="3E","3E",IF(AP777="PASS",CONCATENATE(IF(N(D777)&lt;2,"411F,",""),IF(N(G777)&lt;2,"412F,",""),IF(N(J777)&lt;2,"413F,",""),IF(N(M777)&lt;2,"421F,",""),IF(N(P777)&lt;2,"422F,",""),IF(N(S777)&lt;2,"423F,",""),IF(N(AB777)&lt;2,"431F,",""),IF(N(AE777)&lt;2,"432F,",""),IF(N(AH777)&lt;2,"433F,","")),"")))</f>
        <v/>
      </c>
      <c r="AR777" s="6" t="str">
        <f t="shared" si="13"/>
        <v/>
      </c>
    </row>
    <row r="778" spans="1:44" ht="18.95" customHeight="1" x14ac:dyDescent="0.25">
      <c r="A778" s="93" t="str">
        <f>IF(DR!$B780="","",DR!$B780)</f>
        <v/>
      </c>
      <c r="B778" s="5" t="str">
        <f>IF(COUNT($A778)=0,"",IF($A778&lt;&gt;DR!$B780,"ERR",DR!J780))</f>
        <v/>
      </c>
      <c r="C778" s="2" t="str">
        <f>IF(COUNT($A778)=0,"",IF(B778="3E","3E",IF(B778="","I",LOOKUP(B778/D$2,{0,0.4,0.45,0.5,0.55,0.6,0.65,0.7,0.75,0.8,1},{"F","D","C","C+","B-","B","B+","A-","A","A+"}))))</f>
        <v/>
      </c>
      <c r="D778" s="99" t="str">
        <f>IF(COUNT($A778)=0,"",IF(B778="","--",IF(B778="3E","3E",LOOKUP(B778/D$2,{0,0.4,0.45,0.5,0.55,0.6,0.65,0.7,0.75,0.8,1},{0,2,2.25,2.5,2.75,3,3.25,3.5,3.75,4}))))</f>
        <v/>
      </c>
      <c r="E778" s="5" t="str">
        <f>IF(COUNT($A778)=0,"",IF($A778&lt;&gt;DR!$B780,"ERR",DR!R780))</f>
        <v/>
      </c>
      <c r="F778" s="2" t="str">
        <f>IF(COUNT($A778)=0,"",IF(E778="3E","3E",IF(E778="","I",LOOKUP(E778/G$2,{0,0.4,0.45,0.5,0.55,0.6,0.65,0.7,0.75,0.8,1},{"F","D","C","C+","B-","B","B+","A-","A","A+"}))))</f>
        <v/>
      </c>
      <c r="G778" s="99" t="str">
        <f>IF(COUNT($A778)=0,"",IF(E778="","--",IF(E778="3E","3E",LOOKUP(E778/G$2,{0,0.4,0.45,0.5,0.55,0.6,0.65,0.7,0.75,0.8,1},{0,2,2.25,2.5,2.75,3,3.25,3.5,3.75,4}))))</f>
        <v/>
      </c>
      <c r="H778" s="5" t="str">
        <f>IF(COUNT($A778)=0,"",IF($A778&lt;&gt;DR!$B780,"ERR",DR!Z780))</f>
        <v/>
      </c>
      <c r="I778" s="2" t="str">
        <f>IF(COUNT($A778)=0,"",IF(H778="3E","3E",IF(H778="","I",LOOKUP(H778/J$2,{0,0.4,0.45,0.5,0.55,0.6,0.65,0.7,0.75,0.8,1},{"F","D","C","C+","B-","B","B+","A-","A","A+"}))))</f>
        <v/>
      </c>
      <c r="J778" s="99" t="str">
        <f>IF(COUNT($A778)=0,"",IF(H778="","--",IF(H778="3E","3E",LOOKUP(H778/J$2,{0,0.4,0.45,0.5,0.55,0.6,0.65,0.7,0.75,0.8,1},{0,2,2.25,2.5,2.75,3,3.25,3.5,3.75,4}))))</f>
        <v/>
      </c>
      <c r="K778" s="5" t="str">
        <f>IF(COUNT($A778)=0,"",IF($A778&lt;&gt;DR!$B780,"ERR",DR!AH780))</f>
        <v/>
      </c>
      <c r="L778" s="2" t="str">
        <f>IF(COUNT($A778)=0,"",IF(K778="3E","3E",IF(K778="","I",LOOKUP(K778/M$2,{0,0.4,0.45,0.5,0.55,0.6,0.65,0.7,0.75,0.8,1},{"F","D","C","C+","B-","B","B+","A-","A","A+"}))))</f>
        <v/>
      </c>
      <c r="M778" s="99" t="str">
        <f>IF(COUNT($A778)=0,"",IF(K778="","--",IF(K778="3E","3E",LOOKUP(K778/M$2,{0,0.4,0.45,0.5,0.55,0.6,0.65,0.7,0.75,0.8,1},{0,2,2.25,2.5,2.75,3,3.25,3.5,3.75,4}))))</f>
        <v/>
      </c>
      <c r="N778" s="5" t="str">
        <f>IF(COUNT($A778)=0,"",IF($A778&lt;&gt;DR!$B780,"ERR",DR!AP780))</f>
        <v/>
      </c>
      <c r="O778" s="2" t="str">
        <f>IF(COUNT($A778)=0,"",IF(N778="3E","3E",IF(N778="","I",LOOKUP(N778/P$2,{0,0.4,0.45,0.5,0.55,0.6,0.65,0.7,0.75,0.8,1},{"F","D","C","C+","B-","B","B+","A-","A","A+"}))))</f>
        <v/>
      </c>
      <c r="P778" s="99" t="str">
        <f>IF(COUNT($A778)=0,"",IF(N778="","--",IF(N778="3E","3E",LOOKUP(N778/P$2,{0,0.4,0.45,0.5,0.55,0.6,0.65,0.7,0.75,0.8,1},{0,2,2.25,2.5,2.75,3,3.25,3.5,3.75,4}))))</f>
        <v/>
      </c>
      <c r="Q778" s="5" t="str">
        <f>IF(COUNT($A778)=0,"",IF($A778&lt;&gt;DR!$B780,"ERR",DR!AX780))</f>
        <v/>
      </c>
      <c r="R778" s="2" t="str">
        <f>IF(COUNT($A778)=0,"",IF(Q778="3E","3E",IF(Q778="","I",LOOKUP(Q778/S$2,{0,0.4,0.45,0.5,0.55,0.6,0.65,0.7,0.75,0.8,1},{"F","D","C","C+","B-","B","B+","A-","A","A+"}))))</f>
        <v/>
      </c>
      <c r="S778" s="99" t="str">
        <f>IF(COUNT($A778)=0,"",IF(Q778="","--",IF(Q778="3E","3E",LOOKUP(Q778/S$2,{0,0.4,0.45,0.5,0.55,0.6,0.65,0.7,0.75,0.8,1},{0,2,2.25,2.5,2.75,3,3.25,3.5,3.75,4}))))</f>
        <v/>
      </c>
      <c r="T778" s="5" t="str">
        <f>IF(OR(COUNT($A778)=0,DR!BZ780=""),"",IF($A778&lt;&gt;DR!$B780,"ERR",DR!BZ780))</f>
        <v/>
      </c>
      <c r="U778" s="2" t="str">
        <f>IF(COUNT($A778)=0,"",IF(T778="3E","3E",IF(T778="","I",LOOKUP(T778/V$2,{0,0.4,0.45,0.5,0.55,0.6,0.65,0.7,0.75,0.8,1},{"F","D","C","C+","B-","B","B+","A-","A","A+"}))))</f>
        <v/>
      </c>
      <c r="V778" s="99" t="str">
        <f>IF(COUNT($A778)=0,"",IF(T778="","--",IF(T778="3E","3E",LOOKUP(T778/V$2,{0,0.4,0.45,0.5,0.55,0.6,0.65,0.7,0.75,0.8,1},{0,2,2.25,2.5,2.75,3,3.25,3.5,3.75,4}))))</f>
        <v/>
      </c>
      <c r="W778" s="5" t="str">
        <f>IF(COUNT($A778)=0,"",IF($A778&lt;&gt;DR!$B780,"ERR",IF(DR!$A780="IM",DR!CL780,DR!CK780)))</f>
        <v/>
      </c>
      <c r="X778" s="2" t="str">
        <f>IF(COUNT($A778)=0,"",IF(W778="3E","3E",IF(W778="","I",LOOKUP(W778/Y$2,{0,0.4,0.45,0.5,0.55,0.6,0.65,0.7,0.75,0.8,1},{"F","D","C","C+","B-","B","B+","A-","A","A+"}))))</f>
        <v/>
      </c>
      <c r="Y778" s="99" t="str">
        <f>IF(COUNT($A778)=0,"",IF(W778="","--",IF(W778="3E","3E",LOOKUP(W778/Y$2,{0,0.4,0.45,0.5,0.55,0.6,0.65,0.7,0.75,0.8,1},{0,2,2.25,2.5,2.75,3,3.25,3.5,3.75,4}))))</f>
        <v/>
      </c>
      <c r="Z778" s="5" t="str">
        <f>IF(COUNT($A778)=0,"",IF($A778&lt;&gt;DR!$B780,"ERR",DR!BF780))</f>
        <v/>
      </c>
      <c r="AA778" s="2" t="str">
        <f>IF(COUNT($A778)=0,"",IF(Z778="3E","3E",IF(Z778="","I",LOOKUP(Z778/AB$2,{0,0.4,0.45,0.5,0.55,0.6,0.65,0.7,0.75,0.8,1},{"F","D","C","C+","B-","B","B+","A-","A","A+"}))))</f>
        <v/>
      </c>
      <c r="AB778" s="99" t="str">
        <f>IF(COUNT($A778)=0,"",IF(Z778="","--",IF(Z778="3E","3E",LOOKUP(Z778/AB$2,{0,0.4,0.45,0.5,0.55,0.6,0.65,0.7,0.75,0.8,1},{0,2,2.25,2.5,2.75,3,3.25,3.5,3.75,4}))))</f>
        <v/>
      </c>
      <c r="AC778" s="5" t="str">
        <f>IF(COUNT($A778)=0,"",IF($A778&lt;&gt;DR!$B780,"ERR",DR!BG780))</f>
        <v/>
      </c>
      <c r="AD778" s="2" t="str">
        <f>IF(COUNT($A778)=0,"",IF(AC778="3E","3E",IF(AC778="","I",LOOKUP(AC778/AE$2,{0,0.4,0.45,0.5,0.55,0.6,0.65,0.7,0.75,0.8,1},{"F","D","C","C+","B-","B","B+","A-","A","A+"}))))</f>
        <v/>
      </c>
      <c r="AE778" s="99" t="str">
        <f>IF(COUNT($A778)=0,"",IF(AC778="","--",IF(AC778="3E","3E",LOOKUP(AC778/AE$2,{0,0.4,0.45,0.5,0.55,0.6,0.65,0.7,0.75,0.8,1},{0,2,2.25,2.5,2.75,3,3.25,3.5,3.75,4}))))</f>
        <v/>
      </c>
      <c r="AF778" s="5" t="str">
        <f>IF(COUNT($A778)=0,"",IF($A778&lt;&gt;DR!$B780,"ERR",DR!BQ780))</f>
        <v/>
      </c>
      <c r="AG778" s="2" t="str">
        <f>IF(COUNT($A778)=0,"",IF(AF778="3E","3E",IF(AF778="","I",LOOKUP(AF778/AH$2,{0,0.4,0.45,0.5,0.55,0.6,0.65,0.7,0.75,0.8,1},{"F","D","C","C+","B-","B","B+","A-","A","A+"}))))</f>
        <v/>
      </c>
      <c r="AH778" s="99" t="str">
        <f>IF(COUNT($A778)=0,"",IF(AF778="","--",IF(AF778="3E","3E",LOOKUP(AF778/AH$2,{0,0.4,0.45,0.5,0.55,0.6,0.65,0.7,0.75,0.8,1},{0,2,2.25,2.5,2.75,3,3.25,3.5,3.75,4}))))</f>
        <v/>
      </c>
      <c r="AI778" s="5" t="str">
        <f>IF(COUNT($A778)=0,"",IF($A778&lt;&gt;DR!$B780,"ERR",DR!BY780))</f>
        <v/>
      </c>
      <c r="AJ778" s="2" t="str">
        <f>IF(COUNT($A778)=0,"",IF(AI778="3E","3E",IF(AI778="","I",LOOKUP(AI778/AK$2,{0,0.4,0.45,0.5,0.55,0.6,0.65,0.7,0.75,0.8,1},{"F","D","C","C+","B-","B","B+","A-","A","A+"}))))</f>
        <v/>
      </c>
      <c r="AK778" s="103" t="str">
        <f>IF(COUNT($A778)=0,"",IF(AI778="","--",IF(AI778="3E","3E",LOOKUP(AI778/AK$2,{0,0.4,0.45,0.5,0.55,0.6,0.65,0.7,0.75,0.8,1},{0,2,2.25,2.5,2.75,3,3.25,3.5,3.75,4}))))</f>
        <v/>
      </c>
      <c r="AL778" s="94" t="str">
        <f>IFERROR(IF(COUNT($A778)=0,"",IF(COUNT(W778)=0,"--",IF(COUNTIF(B778:AK778,"3E")&gt;0,"3E",SUM(IF(D778&gt;=2,D778*$D$3),IF(G778&gt;=2,G778*$G$3),IF(J778&gt;=2,J778*$J$3),IF(M778&gt;=2,M778*$M$3),IF(P778&gt;=2,P778*$P$3),IF(S778&gt;=2,S778*$S$3),IF(V778&gt;=2,V778*$V$3),IF(Y778&gt;=2,Y778*$Y$3),IF(AB778&gt;=2,AB778*$AB$3),IF(AE778&gt;=2,AE778*$AE$3),IF(AH778&gt;=2,AH778*$AH$3),IF(AK778&gt;=2,AK778*$AK$3))))),"")</f>
        <v/>
      </c>
      <c r="AM778" s="4" t="str">
        <f>IF(COUNT($A778)=0,"",IF(COUNT(W778)=0,"--",IF(COUNTIF(B778:Y778,"3E")&gt;0,"3E",TRUNC(SUM(IF(N(D778)&gt;=2,D$3*D778,0),IF(N(G778)&gt;=2,G$3*G778,0),IF(N(J778)&gt;=2,J$3*J778,0),IF(N(M778)&gt;=2,M$3*M778,0),IF(N(P778)&gt;=2,P$3*P778,0),IF(N(S778)&gt;=2,S$3*S778,0),IF(N(AB778)&gt;=2,AB$3*AB778,0),IF(N(AE778)&gt;=2,AE$3*AE778,0),IF(N(AH778)&gt;=2,AH$3*AH778,0),IF(N(V778)&gt;=2,V$3*V778,0),IF(N(Y778)&gt;=2,Y$3*Y778,0))/TCP,3))))</f>
        <v/>
      </c>
      <c r="AN778" s="2" t="str">
        <f>IFERROR(IF(COUNT($A778)=0,"",IF(COUNT(W778)=0,"--",IF(COUNTIF(B778:AK778,"3E")&gt;0,"3E",SUM(IF(D778&gt;=2,$D$3),IF(G778&gt;=2,$G$3),IF(J778&gt;=2,$J$3),IF(M778&gt;=2,$M$3),IF(P778&gt;=2,$P$3),IF(S778&gt;=2,$S$3),IF(V778&gt;=2,$V$3),IF(Y778&gt;=2,$Y$3),IF(AB778&gt;=2,$AB$3),IF(AE778&gt;=2,$AE$3),IF(AH778&gt;=2,$AH$3),IF(AK778&gt;=2,$AK$3))))),"")</f>
        <v/>
      </c>
      <c r="AO778" s="2" t="str">
        <f>IF(AM778="3E","3E",IF(COUNT($A778)=0,"",IF(COUNT(AK778)=0,"I",LOOKUP(AM778,{0,2,2.25,2.5,2.75,3,3.25,3.5,3.75,4},{"F","D","C","C+","B-","B","B+","A-","A","A+"}))))</f>
        <v/>
      </c>
      <c r="AP778" s="2" t="str">
        <f>IF(AM778="3E","3E",IF(OR(COUNT($A778)=0,COUNT(W778)=0),"",IF(AND(Y778&gt;=2,AM778&gt;=2,AN778&gt;=28),"PASS","FAIL")))</f>
        <v/>
      </c>
      <c r="AQ778" s="2" t="str">
        <f>IF(COUNT($A778)=0,"",IF(AP778="3E","3E",IF(AP778="PASS",CONCATENATE(IF(N(D778)&lt;2,"411F,",""),IF(N(G778)&lt;2,"412F,",""),IF(N(J778)&lt;2,"413F,",""),IF(N(M778)&lt;2,"421F,",""),IF(N(P778)&lt;2,"422F,",""),IF(N(S778)&lt;2,"423F,",""),IF(N(AB778)&lt;2,"431F,",""),IF(N(AE778)&lt;2,"432F,",""),IF(N(AH778)&lt;2,"433F,","")),"")))</f>
        <v/>
      </c>
      <c r="AR778" s="6" t="str">
        <f t="shared" si="13"/>
        <v/>
      </c>
    </row>
    <row r="779" spans="1:44" ht="18.95" customHeight="1" x14ac:dyDescent="0.25">
      <c r="A779" s="93" t="str">
        <f>IF(DR!$B781="","",DR!$B781)</f>
        <v/>
      </c>
      <c r="B779" s="5" t="str">
        <f>IF(COUNT($A779)=0,"",IF($A779&lt;&gt;DR!$B781,"ERR",DR!J781))</f>
        <v/>
      </c>
      <c r="C779" s="2" t="str">
        <f>IF(COUNT($A779)=0,"",IF(B779="3E","3E",IF(B779="","I",LOOKUP(B779/D$2,{0,0.4,0.45,0.5,0.55,0.6,0.65,0.7,0.75,0.8,1},{"F","D","C","C+","B-","B","B+","A-","A","A+"}))))</f>
        <v/>
      </c>
      <c r="D779" s="99" t="str">
        <f>IF(COUNT($A779)=0,"",IF(B779="","--",IF(B779="3E","3E",LOOKUP(B779/D$2,{0,0.4,0.45,0.5,0.55,0.6,0.65,0.7,0.75,0.8,1},{0,2,2.25,2.5,2.75,3,3.25,3.5,3.75,4}))))</f>
        <v/>
      </c>
      <c r="E779" s="5" t="str">
        <f>IF(COUNT($A779)=0,"",IF($A779&lt;&gt;DR!$B781,"ERR",DR!R781))</f>
        <v/>
      </c>
      <c r="F779" s="2" t="str">
        <f>IF(COUNT($A779)=0,"",IF(E779="3E","3E",IF(E779="","I",LOOKUP(E779/G$2,{0,0.4,0.45,0.5,0.55,0.6,0.65,0.7,0.75,0.8,1},{"F","D","C","C+","B-","B","B+","A-","A","A+"}))))</f>
        <v/>
      </c>
      <c r="G779" s="99" t="str">
        <f>IF(COUNT($A779)=0,"",IF(E779="","--",IF(E779="3E","3E",LOOKUP(E779/G$2,{0,0.4,0.45,0.5,0.55,0.6,0.65,0.7,0.75,0.8,1},{0,2,2.25,2.5,2.75,3,3.25,3.5,3.75,4}))))</f>
        <v/>
      </c>
      <c r="H779" s="5" t="str">
        <f>IF(COUNT($A779)=0,"",IF($A779&lt;&gt;DR!$B781,"ERR",DR!Z781))</f>
        <v/>
      </c>
      <c r="I779" s="2" t="str">
        <f>IF(COUNT($A779)=0,"",IF(H779="3E","3E",IF(H779="","I",LOOKUP(H779/J$2,{0,0.4,0.45,0.5,0.55,0.6,0.65,0.7,0.75,0.8,1},{"F","D","C","C+","B-","B","B+","A-","A","A+"}))))</f>
        <v/>
      </c>
      <c r="J779" s="99" t="str">
        <f>IF(COUNT($A779)=0,"",IF(H779="","--",IF(H779="3E","3E",LOOKUP(H779/J$2,{0,0.4,0.45,0.5,0.55,0.6,0.65,0.7,0.75,0.8,1},{0,2,2.25,2.5,2.75,3,3.25,3.5,3.75,4}))))</f>
        <v/>
      </c>
      <c r="K779" s="5" t="str">
        <f>IF(COUNT($A779)=0,"",IF($A779&lt;&gt;DR!$B781,"ERR",DR!AH781))</f>
        <v/>
      </c>
      <c r="L779" s="2" t="str">
        <f>IF(COUNT($A779)=0,"",IF(K779="3E","3E",IF(K779="","I",LOOKUP(K779/M$2,{0,0.4,0.45,0.5,0.55,0.6,0.65,0.7,0.75,0.8,1},{"F","D","C","C+","B-","B","B+","A-","A","A+"}))))</f>
        <v/>
      </c>
      <c r="M779" s="99" t="str">
        <f>IF(COUNT($A779)=0,"",IF(K779="","--",IF(K779="3E","3E",LOOKUP(K779/M$2,{0,0.4,0.45,0.5,0.55,0.6,0.65,0.7,0.75,0.8,1},{0,2,2.25,2.5,2.75,3,3.25,3.5,3.75,4}))))</f>
        <v/>
      </c>
      <c r="N779" s="5" t="str">
        <f>IF(COUNT($A779)=0,"",IF($A779&lt;&gt;DR!$B781,"ERR",DR!AP781))</f>
        <v/>
      </c>
      <c r="O779" s="2" t="str">
        <f>IF(COUNT($A779)=0,"",IF(N779="3E","3E",IF(N779="","I",LOOKUP(N779/P$2,{0,0.4,0.45,0.5,0.55,0.6,0.65,0.7,0.75,0.8,1},{"F","D","C","C+","B-","B","B+","A-","A","A+"}))))</f>
        <v/>
      </c>
      <c r="P779" s="99" t="str">
        <f>IF(COUNT($A779)=0,"",IF(N779="","--",IF(N779="3E","3E",LOOKUP(N779/P$2,{0,0.4,0.45,0.5,0.55,0.6,0.65,0.7,0.75,0.8,1},{0,2,2.25,2.5,2.75,3,3.25,3.5,3.75,4}))))</f>
        <v/>
      </c>
      <c r="Q779" s="5" t="str">
        <f>IF(COUNT($A779)=0,"",IF($A779&lt;&gt;DR!$B781,"ERR",DR!AX781))</f>
        <v/>
      </c>
      <c r="R779" s="2" t="str">
        <f>IF(COUNT($A779)=0,"",IF(Q779="3E","3E",IF(Q779="","I",LOOKUP(Q779/S$2,{0,0.4,0.45,0.5,0.55,0.6,0.65,0.7,0.75,0.8,1},{"F","D","C","C+","B-","B","B+","A-","A","A+"}))))</f>
        <v/>
      </c>
      <c r="S779" s="99" t="str">
        <f>IF(COUNT($A779)=0,"",IF(Q779="","--",IF(Q779="3E","3E",LOOKUP(Q779/S$2,{0,0.4,0.45,0.5,0.55,0.6,0.65,0.7,0.75,0.8,1},{0,2,2.25,2.5,2.75,3,3.25,3.5,3.75,4}))))</f>
        <v/>
      </c>
      <c r="T779" s="5" t="str">
        <f>IF(OR(COUNT($A779)=0,DR!BZ781=""),"",IF($A779&lt;&gt;DR!$B781,"ERR",DR!BZ781))</f>
        <v/>
      </c>
      <c r="U779" s="2" t="str">
        <f>IF(COUNT($A779)=0,"",IF(T779="3E","3E",IF(T779="","I",LOOKUP(T779/V$2,{0,0.4,0.45,0.5,0.55,0.6,0.65,0.7,0.75,0.8,1},{"F","D","C","C+","B-","B","B+","A-","A","A+"}))))</f>
        <v/>
      </c>
      <c r="V779" s="99" t="str">
        <f>IF(COUNT($A779)=0,"",IF(T779="","--",IF(T779="3E","3E",LOOKUP(T779/V$2,{0,0.4,0.45,0.5,0.55,0.6,0.65,0.7,0.75,0.8,1},{0,2,2.25,2.5,2.75,3,3.25,3.5,3.75,4}))))</f>
        <v/>
      </c>
      <c r="W779" s="5" t="str">
        <f>IF(COUNT($A779)=0,"",IF($A779&lt;&gt;DR!$B781,"ERR",IF(DR!$A781="IM",DR!CL781,DR!CK781)))</f>
        <v/>
      </c>
      <c r="X779" s="2" t="str">
        <f>IF(COUNT($A779)=0,"",IF(W779="3E","3E",IF(W779="","I",LOOKUP(W779/Y$2,{0,0.4,0.45,0.5,0.55,0.6,0.65,0.7,0.75,0.8,1},{"F","D","C","C+","B-","B","B+","A-","A","A+"}))))</f>
        <v/>
      </c>
      <c r="Y779" s="99" t="str">
        <f>IF(COUNT($A779)=0,"",IF(W779="","--",IF(W779="3E","3E",LOOKUP(W779/Y$2,{0,0.4,0.45,0.5,0.55,0.6,0.65,0.7,0.75,0.8,1},{0,2,2.25,2.5,2.75,3,3.25,3.5,3.75,4}))))</f>
        <v/>
      </c>
      <c r="Z779" s="5" t="str">
        <f>IF(COUNT($A779)=0,"",IF($A779&lt;&gt;DR!$B781,"ERR",DR!BF781))</f>
        <v/>
      </c>
      <c r="AA779" s="2" t="str">
        <f>IF(COUNT($A779)=0,"",IF(Z779="3E","3E",IF(Z779="","I",LOOKUP(Z779/AB$2,{0,0.4,0.45,0.5,0.55,0.6,0.65,0.7,0.75,0.8,1},{"F","D","C","C+","B-","B","B+","A-","A","A+"}))))</f>
        <v/>
      </c>
      <c r="AB779" s="99" t="str">
        <f>IF(COUNT($A779)=0,"",IF(Z779="","--",IF(Z779="3E","3E",LOOKUP(Z779/AB$2,{0,0.4,0.45,0.5,0.55,0.6,0.65,0.7,0.75,0.8,1},{0,2,2.25,2.5,2.75,3,3.25,3.5,3.75,4}))))</f>
        <v/>
      </c>
      <c r="AC779" s="5" t="str">
        <f>IF(COUNT($A779)=0,"",IF($A779&lt;&gt;DR!$B781,"ERR",DR!BG781))</f>
        <v/>
      </c>
      <c r="AD779" s="2" t="str">
        <f>IF(COUNT($A779)=0,"",IF(AC779="3E","3E",IF(AC779="","I",LOOKUP(AC779/AE$2,{0,0.4,0.45,0.5,0.55,0.6,0.65,0.7,0.75,0.8,1},{"F","D","C","C+","B-","B","B+","A-","A","A+"}))))</f>
        <v/>
      </c>
      <c r="AE779" s="99" t="str">
        <f>IF(COUNT($A779)=0,"",IF(AC779="","--",IF(AC779="3E","3E",LOOKUP(AC779/AE$2,{0,0.4,0.45,0.5,0.55,0.6,0.65,0.7,0.75,0.8,1},{0,2,2.25,2.5,2.75,3,3.25,3.5,3.75,4}))))</f>
        <v/>
      </c>
      <c r="AF779" s="5" t="str">
        <f>IF(COUNT($A779)=0,"",IF($A779&lt;&gt;DR!$B781,"ERR",DR!BQ781))</f>
        <v/>
      </c>
      <c r="AG779" s="2" t="str">
        <f>IF(COUNT($A779)=0,"",IF(AF779="3E","3E",IF(AF779="","I",LOOKUP(AF779/AH$2,{0,0.4,0.45,0.5,0.55,0.6,0.65,0.7,0.75,0.8,1},{"F","D","C","C+","B-","B","B+","A-","A","A+"}))))</f>
        <v/>
      </c>
      <c r="AH779" s="99" t="str">
        <f>IF(COUNT($A779)=0,"",IF(AF779="","--",IF(AF779="3E","3E",LOOKUP(AF779/AH$2,{0,0.4,0.45,0.5,0.55,0.6,0.65,0.7,0.75,0.8,1},{0,2,2.25,2.5,2.75,3,3.25,3.5,3.75,4}))))</f>
        <v/>
      </c>
      <c r="AI779" s="5" t="str">
        <f>IF(COUNT($A779)=0,"",IF($A779&lt;&gt;DR!$B781,"ERR",DR!BY781))</f>
        <v/>
      </c>
      <c r="AJ779" s="2" t="str">
        <f>IF(COUNT($A779)=0,"",IF(AI779="3E","3E",IF(AI779="","I",LOOKUP(AI779/AK$2,{0,0.4,0.45,0.5,0.55,0.6,0.65,0.7,0.75,0.8,1},{"F","D","C","C+","B-","B","B+","A-","A","A+"}))))</f>
        <v/>
      </c>
      <c r="AK779" s="103" t="str">
        <f>IF(COUNT($A779)=0,"",IF(AI779="","--",IF(AI779="3E","3E",LOOKUP(AI779/AK$2,{0,0.4,0.45,0.5,0.55,0.6,0.65,0.7,0.75,0.8,1},{0,2,2.25,2.5,2.75,3,3.25,3.5,3.75,4}))))</f>
        <v/>
      </c>
      <c r="AL779" s="94" t="str">
        <f>IFERROR(IF(COUNT($A779)=0,"",IF(COUNT(W779)=0,"--",IF(COUNTIF(B779:AK779,"3E")&gt;0,"3E",SUM(IF(D779&gt;=2,D779*$D$3),IF(G779&gt;=2,G779*$G$3),IF(J779&gt;=2,J779*$J$3),IF(M779&gt;=2,M779*$M$3),IF(P779&gt;=2,P779*$P$3),IF(S779&gt;=2,S779*$S$3),IF(V779&gt;=2,V779*$V$3),IF(Y779&gt;=2,Y779*$Y$3),IF(AB779&gt;=2,AB779*$AB$3),IF(AE779&gt;=2,AE779*$AE$3),IF(AH779&gt;=2,AH779*$AH$3),IF(AK779&gt;=2,AK779*$AK$3))))),"")</f>
        <v/>
      </c>
      <c r="AM779" s="4" t="str">
        <f>IF(COUNT($A779)=0,"",IF(COUNT(W779)=0,"--",IF(COUNTIF(B779:Y779,"3E")&gt;0,"3E",TRUNC(SUM(IF(N(D779)&gt;=2,D$3*D779,0),IF(N(G779)&gt;=2,G$3*G779,0),IF(N(J779)&gt;=2,J$3*J779,0),IF(N(M779)&gt;=2,M$3*M779,0),IF(N(P779)&gt;=2,P$3*P779,0),IF(N(S779)&gt;=2,S$3*S779,0),IF(N(AB779)&gt;=2,AB$3*AB779,0),IF(N(AE779)&gt;=2,AE$3*AE779,0),IF(N(AH779)&gt;=2,AH$3*AH779,0),IF(N(V779)&gt;=2,V$3*V779,0),IF(N(Y779)&gt;=2,Y$3*Y779,0))/TCP,3))))</f>
        <v/>
      </c>
      <c r="AN779" s="2" t="str">
        <f>IFERROR(IF(COUNT($A779)=0,"",IF(COUNT(W779)=0,"--",IF(COUNTIF(B779:AK779,"3E")&gt;0,"3E",SUM(IF(D779&gt;=2,$D$3),IF(G779&gt;=2,$G$3),IF(J779&gt;=2,$J$3),IF(M779&gt;=2,$M$3),IF(P779&gt;=2,$P$3),IF(S779&gt;=2,$S$3),IF(V779&gt;=2,$V$3),IF(Y779&gt;=2,$Y$3),IF(AB779&gt;=2,$AB$3),IF(AE779&gt;=2,$AE$3),IF(AH779&gt;=2,$AH$3),IF(AK779&gt;=2,$AK$3))))),"")</f>
        <v/>
      </c>
      <c r="AO779" s="2" t="str">
        <f>IF(AM779="3E","3E",IF(COUNT($A779)=0,"",IF(COUNT(AK779)=0,"I",LOOKUP(AM779,{0,2,2.25,2.5,2.75,3,3.25,3.5,3.75,4},{"F","D","C","C+","B-","B","B+","A-","A","A+"}))))</f>
        <v/>
      </c>
      <c r="AP779" s="2" t="str">
        <f>IF(AM779="3E","3E",IF(OR(COUNT($A779)=0,COUNT(W779)=0),"",IF(AND(Y779&gt;=2,AM779&gt;=2,AN779&gt;=28),"PASS","FAIL")))</f>
        <v/>
      </c>
      <c r="AQ779" s="2" t="str">
        <f>IF(COUNT($A779)=0,"",IF(AP779="3E","3E",IF(AP779="PASS",CONCATENATE(IF(N(D779)&lt;2,"411F,",""),IF(N(G779)&lt;2,"412F,",""),IF(N(J779)&lt;2,"413F,",""),IF(N(M779)&lt;2,"421F,",""),IF(N(P779)&lt;2,"422F,",""),IF(N(S779)&lt;2,"423F,",""),IF(N(AB779)&lt;2,"431F,",""),IF(N(AE779)&lt;2,"432F,",""),IF(N(AH779)&lt;2,"433F,","")),"")))</f>
        <v/>
      </c>
      <c r="AR779" s="6" t="str">
        <f t="shared" si="13"/>
        <v/>
      </c>
    </row>
    <row r="780" spans="1:44" ht="18.95" customHeight="1" x14ac:dyDescent="0.25">
      <c r="A780" s="93" t="str">
        <f>IF(DR!$B782="","",DR!$B782)</f>
        <v/>
      </c>
      <c r="B780" s="5" t="str">
        <f>IF(COUNT($A780)=0,"",IF($A780&lt;&gt;DR!$B782,"ERR",DR!J782))</f>
        <v/>
      </c>
      <c r="C780" s="2" t="str">
        <f>IF(COUNT($A780)=0,"",IF(B780="3E","3E",IF(B780="","I",LOOKUP(B780/D$2,{0,0.4,0.45,0.5,0.55,0.6,0.65,0.7,0.75,0.8,1},{"F","D","C","C+","B-","B","B+","A-","A","A+"}))))</f>
        <v/>
      </c>
      <c r="D780" s="99" t="str">
        <f>IF(COUNT($A780)=0,"",IF(B780="","--",IF(B780="3E","3E",LOOKUP(B780/D$2,{0,0.4,0.45,0.5,0.55,0.6,0.65,0.7,0.75,0.8,1},{0,2,2.25,2.5,2.75,3,3.25,3.5,3.75,4}))))</f>
        <v/>
      </c>
      <c r="E780" s="5" t="str">
        <f>IF(COUNT($A780)=0,"",IF($A780&lt;&gt;DR!$B782,"ERR",DR!R782))</f>
        <v/>
      </c>
      <c r="F780" s="2" t="str">
        <f>IF(COUNT($A780)=0,"",IF(E780="3E","3E",IF(E780="","I",LOOKUP(E780/G$2,{0,0.4,0.45,0.5,0.55,0.6,0.65,0.7,0.75,0.8,1},{"F","D","C","C+","B-","B","B+","A-","A","A+"}))))</f>
        <v/>
      </c>
      <c r="G780" s="99" t="str">
        <f>IF(COUNT($A780)=0,"",IF(E780="","--",IF(E780="3E","3E",LOOKUP(E780/G$2,{0,0.4,0.45,0.5,0.55,0.6,0.65,0.7,0.75,0.8,1},{0,2,2.25,2.5,2.75,3,3.25,3.5,3.75,4}))))</f>
        <v/>
      </c>
      <c r="H780" s="5" t="str">
        <f>IF(COUNT($A780)=0,"",IF($A780&lt;&gt;DR!$B782,"ERR",DR!Z782))</f>
        <v/>
      </c>
      <c r="I780" s="2" t="str">
        <f>IF(COUNT($A780)=0,"",IF(H780="3E","3E",IF(H780="","I",LOOKUP(H780/J$2,{0,0.4,0.45,0.5,0.55,0.6,0.65,0.7,0.75,0.8,1},{"F","D","C","C+","B-","B","B+","A-","A","A+"}))))</f>
        <v/>
      </c>
      <c r="J780" s="99" t="str">
        <f>IF(COUNT($A780)=0,"",IF(H780="","--",IF(H780="3E","3E",LOOKUP(H780/J$2,{0,0.4,0.45,0.5,0.55,0.6,0.65,0.7,0.75,0.8,1},{0,2,2.25,2.5,2.75,3,3.25,3.5,3.75,4}))))</f>
        <v/>
      </c>
      <c r="K780" s="5" t="str">
        <f>IF(COUNT($A780)=0,"",IF($A780&lt;&gt;DR!$B782,"ERR",DR!AH782))</f>
        <v/>
      </c>
      <c r="L780" s="2" t="str">
        <f>IF(COUNT($A780)=0,"",IF(K780="3E","3E",IF(K780="","I",LOOKUP(K780/M$2,{0,0.4,0.45,0.5,0.55,0.6,0.65,0.7,0.75,0.8,1},{"F","D","C","C+","B-","B","B+","A-","A","A+"}))))</f>
        <v/>
      </c>
      <c r="M780" s="99" t="str">
        <f>IF(COUNT($A780)=0,"",IF(K780="","--",IF(K780="3E","3E",LOOKUP(K780/M$2,{0,0.4,0.45,0.5,0.55,0.6,0.65,0.7,0.75,0.8,1},{0,2,2.25,2.5,2.75,3,3.25,3.5,3.75,4}))))</f>
        <v/>
      </c>
      <c r="N780" s="5" t="str">
        <f>IF(COUNT($A780)=0,"",IF($A780&lt;&gt;DR!$B782,"ERR",DR!AP782))</f>
        <v/>
      </c>
      <c r="O780" s="2" t="str">
        <f>IF(COUNT($A780)=0,"",IF(N780="3E","3E",IF(N780="","I",LOOKUP(N780/P$2,{0,0.4,0.45,0.5,0.55,0.6,0.65,0.7,0.75,0.8,1},{"F","D","C","C+","B-","B","B+","A-","A","A+"}))))</f>
        <v/>
      </c>
      <c r="P780" s="99" t="str">
        <f>IF(COUNT($A780)=0,"",IF(N780="","--",IF(N780="3E","3E",LOOKUP(N780/P$2,{0,0.4,0.45,0.5,0.55,0.6,0.65,0.7,0.75,0.8,1},{0,2,2.25,2.5,2.75,3,3.25,3.5,3.75,4}))))</f>
        <v/>
      </c>
      <c r="Q780" s="5" t="str">
        <f>IF(COUNT($A780)=0,"",IF($A780&lt;&gt;DR!$B782,"ERR",DR!AX782))</f>
        <v/>
      </c>
      <c r="R780" s="2" t="str">
        <f>IF(COUNT($A780)=0,"",IF(Q780="3E","3E",IF(Q780="","I",LOOKUP(Q780/S$2,{0,0.4,0.45,0.5,0.55,0.6,0.65,0.7,0.75,0.8,1},{"F","D","C","C+","B-","B","B+","A-","A","A+"}))))</f>
        <v/>
      </c>
      <c r="S780" s="99" t="str">
        <f>IF(COUNT($A780)=0,"",IF(Q780="","--",IF(Q780="3E","3E",LOOKUP(Q780/S$2,{0,0.4,0.45,0.5,0.55,0.6,0.65,0.7,0.75,0.8,1},{0,2,2.25,2.5,2.75,3,3.25,3.5,3.75,4}))))</f>
        <v/>
      </c>
      <c r="T780" s="5" t="str">
        <f>IF(OR(COUNT($A780)=0,DR!BZ782=""),"",IF($A780&lt;&gt;DR!$B782,"ERR",DR!BZ782))</f>
        <v/>
      </c>
      <c r="U780" s="2" t="str">
        <f>IF(COUNT($A780)=0,"",IF(T780="3E","3E",IF(T780="","I",LOOKUP(T780/V$2,{0,0.4,0.45,0.5,0.55,0.6,0.65,0.7,0.75,0.8,1},{"F","D","C","C+","B-","B","B+","A-","A","A+"}))))</f>
        <v/>
      </c>
      <c r="V780" s="99" t="str">
        <f>IF(COUNT($A780)=0,"",IF(T780="","--",IF(T780="3E","3E",LOOKUP(T780/V$2,{0,0.4,0.45,0.5,0.55,0.6,0.65,0.7,0.75,0.8,1},{0,2,2.25,2.5,2.75,3,3.25,3.5,3.75,4}))))</f>
        <v/>
      </c>
      <c r="W780" s="5" t="str">
        <f>IF(COUNT($A780)=0,"",IF($A780&lt;&gt;DR!$B782,"ERR",IF(DR!$A782="IM",DR!CL782,DR!CK782)))</f>
        <v/>
      </c>
      <c r="X780" s="2" t="str">
        <f>IF(COUNT($A780)=0,"",IF(W780="3E","3E",IF(W780="","I",LOOKUP(W780/Y$2,{0,0.4,0.45,0.5,0.55,0.6,0.65,0.7,0.75,0.8,1},{"F","D","C","C+","B-","B","B+","A-","A","A+"}))))</f>
        <v/>
      </c>
      <c r="Y780" s="99" t="str">
        <f>IF(COUNT($A780)=0,"",IF(W780="","--",IF(W780="3E","3E",LOOKUP(W780/Y$2,{0,0.4,0.45,0.5,0.55,0.6,0.65,0.7,0.75,0.8,1},{0,2,2.25,2.5,2.75,3,3.25,3.5,3.75,4}))))</f>
        <v/>
      </c>
      <c r="Z780" s="5" t="str">
        <f>IF(COUNT($A780)=0,"",IF($A780&lt;&gt;DR!$B782,"ERR",DR!BF782))</f>
        <v/>
      </c>
      <c r="AA780" s="2" t="str">
        <f>IF(COUNT($A780)=0,"",IF(Z780="3E","3E",IF(Z780="","I",LOOKUP(Z780/AB$2,{0,0.4,0.45,0.5,0.55,0.6,0.65,0.7,0.75,0.8,1},{"F","D","C","C+","B-","B","B+","A-","A","A+"}))))</f>
        <v/>
      </c>
      <c r="AB780" s="99" t="str">
        <f>IF(COUNT($A780)=0,"",IF(Z780="","--",IF(Z780="3E","3E",LOOKUP(Z780/AB$2,{0,0.4,0.45,0.5,0.55,0.6,0.65,0.7,0.75,0.8,1},{0,2,2.25,2.5,2.75,3,3.25,3.5,3.75,4}))))</f>
        <v/>
      </c>
      <c r="AC780" s="5" t="str">
        <f>IF(COUNT($A780)=0,"",IF($A780&lt;&gt;DR!$B782,"ERR",DR!BG782))</f>
        <v/>
      </c>
      <c r="AD780" s="2" t="str">
        <f>IF(COUNT($A780)=0,"",IF(AC780="3E","3E",IF(AC780="","I",LOOKUP(AC780/AE$2,{0,0.4,0.45,0.5,0.55,0.6,0.65,0.7,0.75,0.8,1},{"F","D","C","C+","B-","B","B+","A-","A","A+"}))))</f>
        <v/>
      </c>
      <c r="AE780" s="99" t="str">
        <f>IF(COUNT($A780)=0,"",IF(AC780="","--",IF(AC780="3E","3E",LOOKUP(AC780/AE$2,{0,0.4,0.45,0.5,0.55,0.6,0.65,0.7,0.75,0.8,1},{0,2,2.25,2.5,2.75,3,3.25,3.5,3.75,4}))))</f>
        <v/>
      </c>
      <c r="AF780" s="5" t="str">
        <f>IF(COUNT($A780)=0,"",IF($A780&lt;&gt;DR!$B782,"ERR",DR!BQ782))</f>
        <v/>
      </c>
      <c r="AG780" s="2" t="str">
        <f>IF(COUNT($A780)=0,"",IF(AF780="3E","3E",IF(AF780="","I",LOOKUP(AF780/AH$2,{0,0.4,0.45,0.5,0.55,0.6,0.65,0.7,0.75,0.8,1},{"F","D","C","C+","B-","B","B+","A-","A","A+"}))))</f>
        <v/>
      </c>
      <c r="AH780" s="99" t="str">
        <f>IF(COUNT($A780)=0,"",IF(AF780="","--",IF(AF780="3E","3E",LOOKUP(AF780/AH$2,{0,0.4,0.45,0.5,0.55,0.6,0.65,0.7,0.75,0.8,1},{0,2,2.25,2.5,2.75,3,3.25,3.5,3.75,4}))))</f>
        <v/>
      </c>
      <c r="AI780" s="5" t="str">
        <f>IF(COUNT($A780)=0,"",IF($A780&lt;&gt;DR!$B782,"ERR",DR!BY782))</f>
        <v/>
      </c>
      <c r="AJ780" s="2" t="str">
        <f>IF(COUNT($A780)=0,"",IF(AI780="3E","3E",IF(AI780="","I",LOOKUP(AI780/AK$2,{0,0.4,0.45,0.5,0.55,0.6,0.65,0.7,0.75,0.8,1},{"F","D","C","C+","B-","B","B+","A-","A","A+"}))))</f>
        <v/>
      </c>
      <c r="AK780" s="103" t="str">
        <f>IF(COUNT($A780)=0,"",IF(AI780="","--",IF(AI780="3E","3E",LOOKUP(AI780/AK$2,{0,0.4,0.45,0.5,0.55,0.6,0.65,0.7,0.75,0.8,1},{0,2,2.25,2.5,2.75,3,3.25,3.5,3.75,4}))))</f>
        <v/>
      </c>
      <c r="AL780" s="94" t="str">
        <f>IFERROR(IF(COUNT($A780)=0,"",IF(COUNT(W780)=0,"--",IF(COUNTIF(B780:AK780,"3E")&gt;0,"3E",SUM(IF(D780&gt;=2,D780*$D$3),IF(G780&gt;=2,G780*$G$3),IF(J780&gt;=2,J780*$J$3),IF(M780&gt;=2,M780*$M$3),IF(P780&gt;=2,P780*$P$3),IF(S780&gt;=2,S780*$S$3),IF(V780&gt;=2,V780*$V$3),IF(Y780&gt;=2,Y780*$Y$3),IF(AB780&gt;=2,AB780*$AB$3),IF(AE780&gt;=2,AE780*$AE$3),IF(AH780&gt;=2,AH780*$AH$3),IF(AK780&gt;=2,AK780*$AK$3))))),"")</f>
        <v/>
      </c>
      <c r="AM780" s="4" t="str">
        <f>IF(COUNT($A780)=0,"",IF(COUNT(W780)=0,"--",IF(COUNTIF(B780:Y780,"3E")&gt;0,"3E",TRUNC(SUM(IF(N(D780)&gt;=2,D$3*D780,0),IF(N(G780)&gt;=2,G$3*G780,0),IF(N(J780)&gt;=2,J$3*J780,0),IF(N(M780)&gt;=2,M$3*M780,0),IF(N(P780)&gt;=2,P$3*P780,0),IF(N(S780)&gt;=2,S$3*S780,0),IF(N(AB780)&gt;=2,AB$3*AB780,0),IF(N(AE780)&gt;=2,AE$3*AE780,0),IF(N(AH780)&gt;=2,AH$3*AH780,0),IF(N(V780)&gt;=2,V$3*V780,0),IF(N(Y780)&gt;=2,Y$3*Y780,0))/TCP,3))))</f>
        <v/>
      </c>
      <c r="AN780" s="2" t="str">
        <f>IFERROR(IF(COUNT($A780)=0,"",IF(COUNT(W780)=0,"--",IF(COUNTIF(B780:AK780,"3E")&gt;0,"3E",SUM(IF(D780&gt;=2,$D$3),IF(G780&gt;=2,$G$3),IF(J780&gt;=2,$J$3),IF(M780&gt;=2,$M$3),IF(P780&gt;=2,$P$3),IF(S780&gt;=2,$S$3),IF(V780&gt;=2,$V$3),IF(Y780&gt;=2,$Y$3),IF(AB780&gt;=2,$AB$3),IF(AE780&gt;=2,$AE$3),IF(AH780&gt;=2,$AH$3),IF(AK780&gt;=2,$AK$3))))),"")</f>
        <v/>
      </c>
      <c r="AO780" s="2" t="str">
        <f>IF(AM780="3E","3E",IF(COUNT($A780)=0,"",IF(COUNT(AK780)=0,"I",LOOKUP(AM780,{0,2,2.25,2.5,2.75,3,3.25,3.5,3.75,4},{"F","D","C","C+","B-","B","B+","A-","A","A+"}))))</f>
        <v/>
      </c>
      <c r="AP780" s="2" t="str">
        <f>IF(AM780="3E","3E",IF(OR(COUNT($A780)=0,COUNT(W780)=0),"",IF(AND(Y780&gt;=2,AM780&gt;=2,AN780&gt;=28),"PASS","FAIL")))</f>
        <v/>
      </c>
      <c r="AQ780" s="2" t="str">
        <f>IF(COUNT($A780)=0,"",IF(AP780="3E","3E",IF(AP780="PASS",CONCATENATE(IF(N(D780)&lt;2,"411F,",""),IF(N(G780)&lt;2,"412F,",""),IF(N(J780)&lt;2,"413F,",""),IF(N(M780)&lt;2,"421F,",""),IF(N(P780)&lt;2,"422F,",""),IF(N(S780)&lt;2,"423F,",""),IF(N(AB780)&lt;2,"431F,",""),IF(N(AE780)&lt;2,"432F,",""),IF(N(AH780)&lt;2,"433F,","")),"")))</f>
        <v/>
      </c>
      <c r="AR780" s="6" t="str">
        <f t="shared" si="13"/>
        <v/>
      </c>
    </row>
    <row r="781" spans="1:44" ht="18.95" customHeight="1" x14ac:dyDescent="0.25">
      <c r="A781" s="93" t="str">
        <f>IF(DR!$B783="","",DR!$B783)</f>
        <v/>
      </c>
      <c r="B781" s="5" t="str">
        <f>IF(COUNT($A781)=0,"",IF($A781&lt;&gt;DR!$B783,"ERR",DR!J783))</f>
        <v/>
      </c>
      <c r="C781" s="2" t="str">
        <f>IF(COUNT($A781)=0,"",IF(B781="3E","3E",IF(B781="","I",LOOKUP(B781/D$2,{0,0.4,0.45,0.5,0.55,0.6,0.65,0.7,0.75,0.8,1},{"F","D","C","C+","B-","B","B+","A-","A","A+"}))))</f>
        <v/>
      </c>
      <c r="D781" s="99" t="str">
        <f>IF(COUNT($A781)=0,"",IF(B781="","--",IF(B781="3E","3E",LOOKUP(B781/D$2,{0,0.4,0.45,0.5,0.55,0.6,0.65,0.7,0.75,0.8,1},{0,2,2.25,2.5,2.75,3,3.25,3.5,3.75,4}))))</f>
        <v/>
      </c>
      <c r="E781" s="5" t="str">
        <f>IF(COUNT($A781)=0,"",IF($A781&lt;&gt;DR!$B783,"ERR",DR!R783))</f>
        <v/>
      </c>
      <c r="F781" s="2" t="str">
        <f>IF(COUNT($A781)=0,"",IF(E781="3E","3E",IF(E781="","I",LOOKUP(E781/G$2,{0,0.4,0.45,0.5,0.55,0.6,0.65,0.7,0.75,0.8,1},{"F","D","C","C+","B-","B","B+","A-","A","A+"}))))</f>
        <v/>
      </c>
      <c r="G781" s="99" t="str">
        <f>IF(COUNT($A781)=0,"",IF(E781="","--",IF(E781="3E","3E",LOOKUP(E781/G$2,{0,0.4,0.45,0.5,0.55,0.6,0.65,0.7,0.75,0.8,1},{0,2,2.25,2.5,2.75,3,3.25,3.5,3.75,4}))))</f>
        <v/>
      </c>
      <c r="H781" s="5" t="str">
        <f>IF(COUNT($A781)=0,"",IF($A781&lt;&gt;DR!$B783,"ERR",DR!Z783))</f>
        <v/>
      </c>
      <c r="I781" s="2" t="str">
        <f>IF(COUNT($A781)=0,"",IF(H781="3E","3E",IF(H781="","I",LOOKUP(H781/J$2,{0,0.4,0.45,0.5,0.55,0.6,0.65,0.7,0.75,0.8,1},{"F","D","C","C+","B-","B","B+","A-","A","A+"}))))</f>
        <v/>
      </c>
      <c r="J781" s="99" t="str">
        <f>IF(COUNT($A781)=0,"",IF(H781="","--",IF(H781="3E","3E",LOOKUP(H781/J$2,{0,0.4,0.45,0.5,0.55,0.6,0.65,0.7,0.75,0.8,1},{0,2,2.25,2.5,2.75,3,3.25,3.5,3.75,4}))))</f>
        <v/>
      </c>
      <c r="K781" s="5" t="str">
        <f>IF(COUNT($A781)=0,"",IF($A781&lt;&gt;DR!$B783,"ERR",DR!AH783))</f>
        <v/>
      </c>
      <c r="L781" s="2" t="str">
        <f>IF(COUNT($A781)=0,"",IF(K781="3E","3E",IF(K781="","I",LOOKUP(K781/M$2,{0,0.4,0.45,0.5,0.55,0.6,0.65,0.7,0.75,0.8,1},{"F","D","C","C+","B-","B","B+","A-","A","A+"}))))</f>
        <v/>
      </c>
      <c r="M781" s="99" t="str">
        <f>IF(COUNT($A781)=0,"",IF(K781="","--",IF(K781="3E","3E",LOOKUP(K781/M$2,{0,0.4,0.45,0.5,0.55,0.6,0.65,0.7,0.75,0.8,1},{0,2,2.25,2.5,2.75,3,3.25,3.5,3.75,4}))))</f>
        <v/>
      </c>
      <c r="N781" s="5" t="str">
        <f>IF(COUNT($A781)=0,"",IF($A781&lt;&gt;DR!$B783,"ERR",DR!AP783))</f>
        <v/>
      </c>
      <c r="O781" s="2" t="str">
        <f>IF(COUNT($A781)=0,"",IF(N781="3E","3E",IF(N781="","I",LOOKUP(N781/P$2,{0,0.4,0.45,0.5,0.55,0.6,0.65,0.7,0.75,0.8,1},{"F","D","C","C+","B-","B","B+","A-","A","A+"}))))</f>
        <v/>
      </c>
      <c r="P781" s="99" t="str">
        <f>IF(COUNT($A781)=0,"",IF(N781="","--",IF(N781="3E","3E",LOOKUP(N781/P$2,{0,0.4,0.45,0.5,0.55,0.6,0.65,0.7,0.75,0.8,1},{0,2,2.25,2.5,2.75,3,3.25,3.5,3.75,4}))))</f>
        <v/>
      </c>
      <c r="Q781" s="5" t="str">
        <f>IF(COUNT($A781)=0,"",IF($A781&lt;&gt;DR!$B783,"ERR",DR!AX783))</f>
        <v/>
      </c>
      <c r="R781" s="2" t="str">
        <f>IF(COUNT($A781)=0,"",IF(Q781="3E","3E",IF(Q781="","I",LOOKUP(Q781/S$2,{0,0.4,0.45,0.5,0.55,0.6,0.65,0.7,0.75,0.8,1},{"F","D","C","C+","B-","B","B+","A-","A","A+"}))))</f>
        <v/>
      </c>
      <c r="S781" s="99" t="str">
        <f>IF(COUNT($A781)=0,"",IF(Q781="","--",IF(Q781="3E","3E",LOOKUP(Q781/S$2,{0,0.4,0.45,0.5,0.55,0.6,0.65,0.7,0.75,0.8,1},{0,2,2.25,2.5,2.75,3,3.25,3.5,3.75,4}))))</f>
        <v/>
      </c>
      <c r="T781" s="5" t="str">
        <f>IF(OR(COUNT($A781)=0,DR!BZ783=""),"",IF($A781&lt;&gt;DR!$B783,"ERR",DR!BZ783))</f>
        <v/>
      </c>
      <c r="U781" s="2" t="str">
        <f>IF(COUNT($A781)=0,"",IF(T781="3E","3E",IF(T781="","I",LOOKUP(T781/V$2,{0,0.4,0.45,0.5,0.55,0.6,0.65,0.7,0.75,0.8,1},{"F","D","C","C+","B-","B","B+","A-","A","A+"}))))</f>
        <v/>
      </c>
      <c r="V781" s="99" t="str">
        <f>IF(COUNT($A781)=0,"",IF(T781="","--",IF(T781="3E","3E",LOOKUP(T781/V$2,{0,0.4,0.45,0.5,0.55,0.6,0.65,0.7,0.75,0.8,1},{0,2,2.25,2.5,2.75,3,3.25,3.5,3.75,4}))))</f>
        <v/>
      </c>
      <c r="W781" s="5" t="str">
        <f>IF(COUNT($A781)=0,"",IF($A781&lt;&gt;DR!$B783,"ERR",IF(DR!$A783="IM",DR!CL783,DR!CK783)))</f>
        <v/>
      </c>
      <c r="X781" s="2" t="str">
        <f>IF(COUNT($A781)=0,"",IF(W781="3E","3E",IF(W781="","I",LOOKUP(W781/Y$2,{0,0.4,0.45,0.5,0.55,0.6,0.65,0.7,0.75,0.8,1},{"F","D","C","C+","B-","B","B+","A-","A","A+"}))))</f>
        <v/>
      </c>
      <c r="Y781" s="99" t="str">
        <f>IF(COUNT($A781)=0,"",IF(W781="","--",IF(W781="3E","3E",LOOKUP(W781/Y$2,{0,0.4,0.45,0.5,0.55,0.6,0.65,0.7,0.75,0.8,1},{0,2,2.25,2.5,2.75,3,3.25,3.5,3.75,4}))))</f>
        <v/>
      </c>
      <c r="Z781" s="5" t="str">
        <f>IF(COUNT($A781)=0,"",IF($A781&lt;&gt;DR!$B783,"ERR",DR!BF783))</f>
        <v/>
      </c>
      <c r="AA781" s="2" t="str">
        <f>IF(COUNT($A781)=0,"",IF(Z781="3E","3E",IF(Z781="","I",LOOKUP(Z781/AB$2,{0,0.4,0.45,0.5,0.55,0.6,0.65,0.7,0.75,0.8,1},{"F","D","C","C+","B-","B","B+","A-","A","A+"}))))</f>
        <v/>
      </c>
      <c r="AB781" s="99" t="str">
        <f>IF(COUNT($A781)=0,"",IF(Z781="","--",IF(Z781="3E","3E",LOOKUP(Z781/AB$2,{0,0.4,0.45,0.5,0.55,0.6,0.65,0.7,0.75,0.8,1},{0,2,2.25,2.5,2.75,3,3.25,3.5,3.75,4}))))</f>
        <v/>
      </c>
      <c r="AC781" s="5" t="str">
        <f>IF(COUNT($A781)=0,"",IF($A781&lt;&gt;DR!$B783,"ERR",DR!BG783))</f>
        <v/>
      </c>
      <c r="AD781" s="2" t="str">
        <f>IF(COUNT($A781)=0,"",IF(AC781="3E","3E",IF(AC781="","I",LOOKUP(AC781/AE$2,{0,0.4,0.45,0.5,0.55,0.6,0.65,0.7,0.75,0.8,1},{"F","D","C","C+","B-","B","B+","A-","A","A+"}))))</f>
        <v/>
      </c>
      <c r="AE781" s="99" t="str">
        <f>IF(COUNT($A781)=0,"",IF(AC781="","--",IF(AC781="3E","3E",LOOKUP(AC781/AE$2,{0,0.4,0.45,0.5,0.55,0.6,0.65,0.7,0.75,0.8,1},{0,2,2.25,2.5,2.75,3,3.25,3.5,3.75,4}))))</f>
        <v/>
      </c>
      <c r="AF781" s="5" t="str">
        <f>IF(COUNT($A781)=0,"",IF($A781&lt;&gt;DR!$B783,"ERR",DR!BQ783))</f>
        <v/>
      </c>
      <c r="AG781" s="2" t="str">
        <f>IF(COUNT($A781)=0,"",IF(AF781="3E","3E",IF(AF781="","I",LOOKUP(AF781/AH$2,{0,0.4,0.45,0.5,0.55,0.6,0.65,0.7,0.75,0.8,1},{"F","D","C","C+","B-","B","B+","A-","A","A+"}))))</f>
        <v/>
      </c>
      <c r="AH781" s="99" t="str">
        <f>IF(COUNT($A781)=0,"",IF(AF781="","--",IF(AF781="3E","3E",LOOKUP(AF781/AH$2,{0,0.4,0.45,0.5,0.55,0.6,0.65,0.7,0.75,0.8,1},{0,2,2.25,2.5,2.75,3,3.25,3.5,3.75,4}))))</f>
        <v/>
      </c>
      <c r="AI781" s="5" t="str">
        <f>IF(COUNT($A781)=0,"",IF($A781&lt;&gt;DR!$B783,"ERR",DR!BY783))</f>
        <v/>
      </c>
      <c r="AJ781" s="2" t="str">
        <f>IF(COUNT($A781)=0,"",IF(AI781="3E","3E",IF(AI781="","I",LOOKUP(AI781/AK$2,{0,0.4,0.45,0.5,0.55,0.6,0.65,0.7,0.75,0.8,1},{"F","D","C","C+","B-","B","B+","A-","A","A+"}))))</f>
        <v/>
      </c>
      <c r="AK781" s="103" t="str">
        <f>IF(COUNT($A781)=0,"",IF(AI781="","--",IF(AI781="3E","3E",LOOKUP(AI781/AK$2,{0,0.4,0.45,0.5,0.55,0.6,0.65,0.7,0.75,0.8,1},{0,2,2.25,2.5,2.75,3,3.25,3.5,3.75,4}))))</f>
        <v/>
      </c>
      <c r="AL781" s="94" t="str">
        <f>IFERROR(IF(COUNT($A781)=0,"",IF(COUNT(W781)=0,"--",IF(COUNTIF(B781:AK781,"3E")&gt;0,"3E",SUM(IF(D781&gt;=2,D781*$D$3),IF(G781&gt;=2,G781*$G$3),IF(J781&gt;=2,J781*$J$3),IF(M781&gt;=2,M781*$M$3),IF(P781&gt;=2,P781*$P$3),IF(S781&gt;=2,S781*$S$3),IF(V781&gt;=2,V781*$V$3),IF(Y781&gt;=2,Y781*$Y$3),IF(AB781&gt;=2,AB781*$AB$3),IF(AE781&gt;=2,AE781*$AE$3),IF(AH781&gt;=2,AH781*$AH$3),IF(AK781&gt;=2,AK781*$AK$3))))),"")</f>
        <v/>
      </c>
      <c r="AM781" s="4" t="str">
        <f>IF(COUNT($A781)=0,"",IF(COUNT(W781)=0,"--",IF(COUNTIF(B781:Y781,"3E")&gt;0,"3E",TRUNC(SUM(IF(N(D781)&gt;=2,D$3*D781,0),IF(N(G781)&gt;=2,G$3*G781,0),IF(N(J781)&gt;=2,J$3*J781,0),IF(N(M781)&gt;=2,M$3*M781,0),IF(N(P781)&gt;=2,P$3*P781,0),IF(N(S781)&gt;=2,S$3*S781,0),IF(N(AB781)&gt;=2,AB$3*AB781,0),IF(N(AE781)&gt;=2,AE$3*AE781,0),IF(N(AH781)&gt;=2,AH$3*AH781,0),IF(N(V781)&gt;=2,V$3*V781,0),IF(N(Y781)&gt;=2,Y$3*Y781,0))/TCP,3))))</f>
        <v/>
      </c>
      <c r="AN781" s="2" t="str">
        <f>IFERROR(IF(COUNT($A781)=0,"",IF(COUNT(W781)=0,"--",IF(COUNTIF(B781:AK781,"3E")&gt;0,"3E",SUM(IF(D781&gt;=2,$D$3),IF(G781&gt;=2,$G$3),IF(J781&gt;=2,$J$3),IF(M781&gt;=2,$M$3),IF(P781&gt;=2,$P$3),IF(S781&gt;=2,$S$3),IF(V781&gt;=2,$V$3),IF(Y781&gt;=2,$Y$3),IF(AB781&gt;=2,$AB$3),IF(AE781&gt;=2,$AE$3),IF(AH781&gt;=2,$AH$3),IF(AK781&gt;=2,$AK$3))))),"")</f>
        <v/>
      </c>
      <c r="AO781" s="2" t="str">
        <f>IF(AM781="3E","3E",IF(COUNT($A781)=0,"",IF(COUNT(AK781)=0,"I",LOOKUP(AM781,{0,2,2.25,2.5,2.75,3,3.25,3.5,3.75,4},{"F","D","C","C+","B-","B","B+","A-","A","A+"}))))</f>
        <v/>
      </c>
      <c r="AP781" s="2" t="str">
        <f>IF(AM781="3E","3E",IF(OR(COUNT($A781)=0,COUNT(W781)=0),"",IF(AND(Y781&gt;=2,AM781&gt;=2,AN781&gt;=28),"PASS","FAIL")))</f>
        <v/>
      </c>
      <c r="AQ781" s="2" t="str">
        <f>IF(COUNT($A781)=0,"",IF(AP781="3E","3E",IF(AP781="PASS",CONCATENATE(IF(N(D781)&lt;2,"411F,",""),IF(N(G781)&lt;2,"412F,",""),IF(N(J781)&lt;2,"413F,",""),IF(N(M781)&lt;2,"421F,",""),IF(N(P781)&lt;2,"422F,",""),IF(N(S781)&lt;2,"423F,",""),IF(N(AB781)&lt;2,"431F,",""),IF(N(AE781)&lt;2,"432F,",""),IF(N(AH781)&lt;2,"433F,","")),"")))</f>
        <v/>
      </c>
      <c r="AR781" s="6" t="str">
        <f t="shared" si="13"/>
        <v/>
      </c>
    </row>
    <row r="782" spans="1:44" ht="18.95" customHeight="1" x14ac:dyDescent="0.25">
      <c r="A782" s="93" t="str">
        <f>IF(DR!$B784="","",DR!$B784)</f>
        <v/>
      </c>
      <c r="B782" s="5" t="str">
        <f>IF(COUNT($A782)=0,"",IF($A782&lt;&gt;DR!$B784,"ERR",DR!J784))</f>
        <v/>
      </c>
      <c r="C782" s="2" t="str">
        <f>IF(COUNT($A782)=0,"",IF(B782="3E","3E",IF(B782="","I",LOOKUP(B782/D$2,{0,0.4,0.45,0.5,0.55,0.6,0.65,0.7,0.75,0.8,1},{"F","D","C","C+","B-","B","B+","A-","A","A+"}))))</f>
        <v/>
      </c>
      <c r="D782" s="99" t="str">
        <f>IF(COUNT($A782)=0,"",IF(B782="","--",IF(B782="3E","3E",LOOKUP(B782/D$2,{0,0.4,0.45,0.5,0.55,0.6,0.65,0.7,0.75,0.8,1},{0,2,2.25,2.5,2.75,3,3.25,3.5,3.75,4}))))</f>
        <v/>
      </c>
      <c r="E782" s="5" t="str">
        <f>IF(COUNT($A782)=0,"",IF($A782&lt;&gt;DR!$B784,"ERR",DR!R784))</f>
        <v/>
      </c>
      <c r="F782" s="2" t="str">
        <f>IF(COUNT($A782)=0,"",IF(E782="3E","3E",IF(E782="","I",LOOKUP(E782/G$2,{0,0.4,0.45,0.5,0.55,0.6,0.65,0.7,0.75,0.8,1},{"F","D","C","C+","B-","B","B+","A-","A","A+"}))))</f>
        <v/>
      </c>
      <c r="G782" s="99" t="str">
        <f>IF(COUNT($A782)=0,"",IF(E782="","--",IF(E782="3E","3E",LOOKUP(E782/G$2,{0,0.4,0.45,0.5,0.55,0.6,0.65,0.7,0.75,0.8,1},{0,2,2.25,2.5,2.75,3,3.25,3.5,3.75,4}))))</f>
        <v/>
      </c>
      <c r="H782" s="5" t="str">
        <f>IF(COUNT($A782)=0,"",IF($A782&lt;&gt;DR!$B784,"ERR",DR!Z784))</f>
        <v/>
      </c>
      <c r="I782" s="2" t="str">
        <f>IF(COUNT($A782)=0,"",IF(H782="3E","3E",IF(H782="","I",LOOKUP(H782/J$2,{0,0.4,0.45,0.5,0.55,0.6,0.65,0.7,0.75,0.8,1},{"F","D","C","C+","B-","B","B+","A-","A","A+"}))))</f>
        <v/>
      </c>
      <c r="J782" s="99" t="str">
        <f>IF(COUNT($A782)=0,"",IF(H782="","--",IF(H782="3E","3E",LOOKUP(H782/J$2,{0,0.4,0.45,0.5,0.55,0.6,0.65,0.7,0.75,0.8,1},{0,2,2.25,2.5,2.75,3,3.25,3.5,3.75,4}))))</f>
        <v/>
      </c>
      <c r="K782" s="5" t="str">
        <f>IF(COUNT($A782)=0,"",IF($A782&lt;&gt;DR!$B784,"ERR",DR!AH784))</f>
        <v/>
      </c>
      <c r="L782" s="2" t="str">
        <f>IF(COUNT($A782)=0,"",IF(K782="3E","3E",IF(K782="","I",LOOKUP(K782/M$2,{0,0.4,0.45,0.5,0.55,0.6,0.65,0.7,0.75,0.8,1},{"F","D","C","C+","B-","B","B+","A-","A","A+"}))))</f>
        <v/>
      </c>
      <c r="M782" s="99" t="str">
        <f>IF(COUNT($A782)=0,"",IF(K782="","--",IF(K782="3E","3E",LOOKUP(K782/M$2,{0,0.4,0.45,0.5,0.55,0.6,0.65,0.7,0.75,0.8,1},{0,2,2.25,2.5,2.75,3,3.25,3.5,3.75,4}))))</f>
        <v/>
      </c>
      <c r="N782" s="5" t="str">
        <f>IF(COUNT($A782)=0,"",IF($A782&lt;&gt;DR!$B784,"ERR",DR!AP784))</f>
        <v/>
      </c>
      <c r="O782" s="2" t="str">
        <f>IF(COUNT($A782)=0,"",IF(N782="3E","3E",IF(N782="","I",LOOKUP(N782/P$2,{0,0.4,0.45,0.5,0.55,0.6,0.65,0.7,0.75,0.8,1},{"F","D","C","C+","B-","B","B+","A-","A","A+"}))))</f>
        <v/>
      </c>
      <c r="P782" s="99" t="str">
        <f>IF(COUNT($A782)=0,"",IF(N782="","--",IF(N782="3E","3E",LOOKUP(N782/P$2,{0,0.4,0.45,0.5,0.55,0.6,0.65,0.7,0.75,0.8,1},{0,2,2.25,2.5,2.75,3,3.25,3.5,3.75,4}))))</f>
        <v/>
      </c>
      <c r="Q782" s="5" t="str">
        <f>IF(COUNT($A782)=0,"",IF($A782&lt;&gt;DR!$B784,"ERR",DR!AX784))</f>
        <v/>
      </c>
      <c r="R782" s="2" t="str">
        <f>IF(COUNT($A782)=0,"",IF(Q782="3E","3E",IF(Q782="","I",LOOKUP(Q782/S$2,{0,0.4,0.45,0.5,0.55,0.6,0.65,0.7,0.75,0.8,1},{"F","D","C","C+","B-","B","B+","A-","A","A+"}))))</f>
        <v/>
      </c>
      <c r="S782" s="99" t="str">
        <f>IF(COUNT($A782)=0,"",IF(Q782="","--",IF(Q782="3E","3E",LOOKUP(Q782/S$2,{0,0.4,0.45,0.5,0.55,0.6,0.65,0.7,0.75,0.8,1},{0,2,2.25,2.5,2.75,3,3.25,3.5,3.75,4}))))</f>
        <v/>
      </c>
      <c r="T782" s="5" t="str">
        <f>IF(OR(COUNT($A782)=0,DR!BZ784=""),"",IF($A782&lt;&gt;DR!$B784,"ERR",DR!BZ784))</f>
        <v/>
      </c>
      <c r="U782" s="2" t="str">
        <f>IF(COUNT($A782)=0,"",IF(T782="3E","3E",IF(T782="","I",LOOKUP(T782/V$2,{0,0.4,0.45,0.5,0.55,0.6,0.65,0.7,0.75,0.8,1},{"F","D","C","C+","B-","B","B+","A-","A","A+"}))))</f>
        <v/>
      </c>
      <c r="V782" s="99" t="str">
        <f>IF(COUNT($A782)=0,"",IF(T782="","--",IF(T782="3E","3E",LOOKUP(T782/V$2,{0,0.4,0.45,0.5,0.55,0.6,0.65,0.7,0.75,0.8,1},{0,2,2.25,2.5,2.75,3,3.25,3.5,3.75,4}))))</f>
        <v/>
      </c>
      <c r="W782" s="5" t="str">
        <f>IF(COUNT($A782)=0,"",IF($A782&lt;&gt;DR!$B784,"ERR",IF(DR!$A784="IM",DR!CL784,DR!CK784)))</f>
        <v/>
      </c>
      <c r="X782" s="2" t="str">
        <f>IF(COUNT($A782)=0,"",IF(W782="3E","3E",IF(W782="","I",LOOKUP(W782/Y$2,{0,0.4,0.45,0.5,0.55,0.6,0.65,0.7,0.75,0.8,1},{"F","D","C","C+","B-","B","B+","A-","A","A+"}))))</f>
        <v/>
      </c>
      <c r="Y782" s="99" t="str">
        <f>IF(COUNT($A782)=0,"",IF(W782="","--",IF(W782="3E","3E",LOOKUP(W782/Y$2,{0,0.4,0.45,0.5,0.55,0.6,0.65,0.7,0.75,0.8,1},{0,2,2.25,2.5,2.75,3,3.25,3.5,3.75,4}))))</f>
        <v/>
      </c>
      <c r="Z782" s="5" t="str">
        <f>IF(COUNT($A782)=0,"",IF($A782&lt;&gt;DR!$B784,"ERR",DR!BF784))</f>
        <v/>
      </c>
      <c r="AA782" s="2" t="str">
        <f>IF(COUNT($A782)=0,"",IF(Z782="3E","3E",IF(Z782="","I",LOOKUP(Z782/AB$2,{0,0.4,0.45,0.5,0.55,0.6,0.65,0.7,0.75,0.8,1},{"F","D","C","C+","B-","B","B+","A-","A","A+"}))))</f>
        <v/>
      </c>
      <c r="AB782" s="99" t="str">
        <f>IF(COUNT($A782)=0,"",IF(Z782="","--",IF(Z782="3E","3E",LOOKUP(Z782/AB$2,{0,0.4,0.45,0.5,0.55,0.6,0.65,0.7,0.75,0.8,1},{0,2,2.25,2.5,2.75,3,3.25,3.5,3.75,4}))))</f>
        <v/>
      </c>
      <c r="AC782" s="5" t="str">
        <f>IF(COUNT($A782)=0,"",IF($A782&lt;&gt;DR!$B784,"ERR",DR!BG784))</f>
        <v/>
      </c>
      <c r="AD782" s="2" t="str">
        <f>IF(COUNT($A782)=0,"",IF(AC782="3E","3E",IF(AC782="","I",LOOKUP(AC782/AE$2,{0,0.4,0.45,0.5,0.55,0.6,0.65,0.7,0.75,0.8,1},{"F","D","C","C+","B-","B","B+","A-","A","A+"}))))</f>
        <v/>
      </c>
      <c r="AE782" s="99" t="str">
        <f>IF(COUNT($A782)=0,"",IF(AC782="","--",IF(AC782="3E","3E",LOOKUP(AC782/AE$2,{0,0.4,0.45,0.5,0.55,0.6,0.65,0.7,0.75,0.8,1},{0,2,2.25,2.5,2.75,3,3.25,3.5,3.75,4}))))</f>
        <v/>
      </c>
      <c r="AF782" s="5" t="str">
        <f>IF(COUNT($A782)=0,"",IF($A782&lt;&gt;DR!$B784,"ERR",DR!BQ784))</f>
        <v/>
      </c>
      <c r="AG782" s="2" t="str">
        <f>IF(COUNT($A782)=0,"",IF(AF782="3E","3E",IF(AF782="","I",LOOKUP(AF782/AH$2,{0,0.4,0.45,0.5,0.55,0.6,0.65,0.7,0.75,0.8,1},{"F","D","C","C+","B-","B","B+","A-","A","A+"}))))</f>
        <v/>
      </c>
      <c r="AH782" s="99" t="str">
        <f>IF(COUNT($A782)=0,"",IF(AF782="","--",IF(AF782="3E","3E",LOOKUP(AF782/AH$2,{0,0.4,0.45,0.5,0.55,0.6,0.65,0.7,0.75,0.8,1},{0,2,2.25,2.5,2.75,3,3.25,3.5,3.75,4}))))</f>
        <v/>
      </c>
      <c r="AI782" s="5" t="str">
        <f>IF(COUNT($A782)=0,"",IF($A782&lt;&gt;DR!$B784,"ERR",DR!BY784))</f>
        <v/>
      </c>
      <c r="AJ782" s="2" t="str">
        <f>IF(COUNT($A782)=0,"",IF(AI782="3E","3E",IF(AI782="","I",LOOKUP(AI782/AK$2,{0,0.4,0.45,0.5,0.55,0.6,0.65,0.7,0.75,0.8,1},{"F","D","C","C+","B-","B","B+","A-","A","A+"}))))</f>
        <v/>
      </c>
      <c r="AK782" s="103" t="str">
        <f>IF(COUNT($A782)=0,"",IF(AI782="","--",IF(AI782="3E","3E",LOOKUP(AI782/AK$2,{0,0.4,0.45,0.5,0.55,0.6,0.65,0.7,0.75,0.8,1},{0,2,2.25,2.5,2.75,3,3.25,3.5,3.75,4}))))</f>
        <v/>
      </c>
      <c r="AL782" s="94" t="str">
        <f>IFERROR(IF(COUNT($A782)=0,"",IF(COUNT(W782)=0,"--",IF(COUNTIF(B782:AK782,"3E")&gt;0,"3E",SUM(IF(D782&gt;=2,D782*$D$3),IF(G782&gt;=2,G782*$G$3),IF(J782&gt;=2,J782*$J$3),IF(M782&gt;=2,M782*$M$3),IF(P782&gt;=2,P782*$P$3),IF(S782&gt;=2,S782*$S$3),IF(V782&gt;=2,V782*$V$3),IF(Y782&gt;=2,Y782*$Y$3),IF(AB782&gt;=2,AB782*$AB$3),IF(AE782&gt;=2,AE782*$AE$3),IF(AH782&gt;=2,AH782*$AH$3),IF(AK782&gt;=2,AK782*$AK$3))))),"")</f>
        <v/>
      </c>
      <c r="AM782" s="4" t="str">
        <f>IF(COUNT($A782)=0,"",IF(COUNT(W782)=0,"--",IF(COUNTIF(B782:Y782,"3E")&gt;0,"3E",TRUNC(SUM(IF(N(D782)&gt;=2,D$3*D782,0),IF(N(G782)&gt;=2,G$3*G782,0),IF(N(J782)&gt;=2,J$3*J782,0),IF(N(M782)&gt;=2,M$3*M782,0),IF(N(P782)&gt;=2,P$3*P782,0),IF(N(S782)&gt;=2,S$3*S782,0),IF(N(AB782)&gt;=2,AB$3*AB782,0),IF(N(AE782)&gt;=2,AE$3*AE782,0),IF(N(AH782)&gt;=2,AH$3*AH782,0),IF(N(V782)&gt;=2,V$3*V782,0),IF(N(Y782)&gt;=2,Y$3*Y782,0))/TCP,3))))</f>
        <v/>
      </c>
      <c r="AN782" s="2" t="str">
        <f>IFERROR(IF(COUNT($A782)=0,"",IF(COUNT(W782)=0,"--",IF(COUNTIF(B782:AK782,"3E")&gt;0,"3E",SUM(IF(D782&gt;=2,$D$3),IF(G782&gt;=2,$G$3),IF(J782&gt;=2,$J$3),IF(M782&gt;=2,$M$3),IF(P782&gt;=2,$P$3),IF(S782&gt;=2,$S$3),IF(V782&gt;=2,$V$3),IF(Y782&gt;=2,$Y$3),IF(AB782&gt;=2,$AB$3),IF(AE782&gt;=2,$AE$3),IF(AH782&gt;=2,$AH$3),IF(AK782&gt;=2,$AK$3))))),"")</f>
        <v/>
      </c>
      <c r="AO782" s="2" t="str">
        <f>IF(AM782="3E","3E",IF(COUNT($A782)=0,"",IF(COUNT(AK782)=0,"I",LOOKUP(AM782,{0,2,2.25,2.5,2.75,3,3.25,3.5,3.75,4},{"F","D","C","C+","B-","B","B+","A-","A","A+"}))))</f>
        <v/>
      </c>
      <c r="AP782" s="2" t="str">
        <f>IF(AM782="3E","3E",IF(OR(COUNT($A782)=0,COUNT(W782)=0),"",IF(AND(Y782&gt;=2,AM782&gt;=2,AN782&gt;=28),"PASS","FAIL")))</f>
        <v/>
      </c>
      <c r="AQ782" s="2" t="str">
        <f>IF(COUNT($A782)=0,"",IF(AP782="3E","3E",IF(AP782="PASS",CONCATENATE(IF(N(D782)&lt;2,"411F,",""),IF(N(G782)&lt;2,"412F,",""),IF(N(J782)&lt;2,"413F,",""),IF(N(M782)&lt;2,"421F,",""),IF(N(P782)&lt;2,"422F,",""),IF(N(S782)&lt;2,"423F,",""),IF(N(AB782)&lt;2,"431F,",""),IF(N(AE782)&lt;2,"432F,",""),IF(N(AH782)&lt;2,"433F,","")),"")))</f>
        <v/>
      </c>
      <c r="AR782" s="6" t="str">
        <f t="shared" si="13"/>
        <v/>
      </c>
    </row>
    <row r="783" spans="1:44" ht="18.95" customHeight="1" x14ac:dyDescent="0.25">
      <c r="A783" s="93" t="str">
        <f>IF(DR!$B785="","",DR!$B785)</f>
        <v/>
      </c>
      <c r="B783" s="5" t="str">
        <f>IF(COUNT($A783)=0,"",IF($A783&lt;&gt;DR!$B785,"ERR",DR!J785))</f>
        <v/>
      </c>
      <c r="C783" s="2" t="str">
        <f>IF(COUNT($A783)=0,"",IF(B783="3E","3E",IF(B783="","I",LOOKUP(B783/D$2,{0,0.4,0.45,0.5,0.55,0.6,0.65,0.7,0.75,0.8,1},{"F","D","C","C+","B-","B","B+","A-","A","A+"}))))</f>
        <v/>
      </c>
      <c r="D783" s="99" t="str">
        <f>IF(COUNT($A783)=0,"",IF(B783="","--",IF(B783="3E","3E",LOOKUP(B783/D$2,{0,0.4,0.45,0.5,0.55,0.6,0.65,0.7,0.75,0.8,1},{0,2,2.25,2.5,2.75,3,3.25,3.5,3.75,4}))))</f>
        <v/>
      </c>
      <c r="E783" s="5" t="str">
        <f>IF(COUNT($A783)=0,"",IF($A783&lt;&gt;DR!$B785,"ERR",DR!R785))</f>
        <v/>
      </c>
      <c r="F783" s="2" t="str">
        <f>IF(COUNT($A783)=0,"",IF(E783="3E","3E",IF(E783="","I",LOOKUP(E783/G$2,{0,0.4,0.45,0.5,0.55,0.6,0.65,0.7,0.75,0.8,1},{"F","D","C","C+","B-","B","B+","A-","A","A+"}))))</f>
        <v/>
      </c>
      <c r="G783" s="99" t="str">
        <f>IF(COUNT($A783)=0,"",IF(E783="","--",IF(E783="3E","3E",LOOKUP(E783/G$2,{0,0.4,0.45,0.5,0.55,0.6,0.65,0.7,0.75,0.8,1},{0,2,2.25,2.5,2.75,3,3.25,3.5,3.75,4}))))</f>
        <v/>
      </c>
      <c r="H783" s="5" t="str">
        <f>IF(COUNT($A783)=0,"",IF($A783&lt;&gt;DR!$B785,"ERR",DR!Z785))</f>
        <v/>
      </c>
      <c r="I783" s="2" t="str">
        <f>IF(COUNT($A783)=0,"",IF(H783="3E","3E",IF(H783="","I",LOOKUP(H783/J$2,{0,0.4,0.45,0.5,0.55,0.6,0.65,0.7,0.75,0.8,1},{"F","D","C","C+","B-","B","B+","A-","A","A+"}))))</f>
        <v/>
      </c>
      <c r="J783" s="99" t="str">
        <f>IF(COUNT($A783)=0,"",IF(H783="","--",IF(H783="3E","3E",LOOKUP(H783/J$2,{0,0.4,0.45,0.5,0.55,0.6,0.65,0.7,0.75,0.8,1},{0,2,2.25,2.5,2.75,3,3.25,3.5,3.75,4}))))</f>
        <v/>
      </c>
      <c r="K783" s="5" t="str">
        <f>IF(COUNT($A783)=0,"",IF($A783&lt;&gt;DR!$B785,"ERR",DR!AH785))</f>
        <v/>
      </c>
      <c r="L783" s="2" t="str">
        <f>IF(COUNT($A783)=0,"",IF(K783="3E","3E",IF(K783="","I",LOOKUP(K783/M$2,{0,0.4,0.45,0.5,0.55,0.6,0.65,0.7,0.75,0.8,1},{"F","D","C","C+","B-","B","B+","A-","A","A+"}))))</f>
        <v/>
      </c>
      <c r="M783" s="99" t="str">
        <f>IF(COUNT($A783)=0,"",IF(K783="","--",IF(K783="3E","3E",LOOKUP(K783/M$2,{0,0.4,0.45,0.5,0.55,0.6,0.65,0.7,0.75,0.8,1},{0,2,2.25,2.5,2.75,3,3.25,3.5,3.75,4}))))</f>
        <v/>
      </c>
      <c r="N783" s="5" t="str">
        <f>IF(COUNT($A783)=0,"",IF($A783&lt;&gt;DR!$B785,"ERR",DR!AP785))</f>
        <v/>
      </c>
      <c r="O783" s="2" t="str">
        <f>IF(COUNT($A783)=0,"",IF(N783="3E","3E",IF(N783="","I",LOOKUP(N783/P$2,{0,0.4,0.45,0.5,0.55,0.6,0.65,0.7,0.75,0.8,1},{"F","D","C","C+","B-","B","B+","A-","A","A+"}))))</f>
        <v/>
      </c>
      <c r="P783" s="99" t="str">
        <f>IF(COUNT($A783)=0,"",IF(N783="","--",IF(N783="3E","3E",LOOKUP(N783/P$2,{0,0.4,0.45,0.5,0.55,0.6,0.65,0.7,0.75,0.8,1},{0,2,2.25,2.5,2.75,3,3.25,3.5,3.75,4}))))</f>
        <v/>
      </c>
      <c r="Q783" s="5" t="str">
        <f>IF(COUNT($A783)=0,"",IF($A783&lt;&gt;DR!$B785,"ERR",DR!AX785))</f>
        <v/>
      </c>
      <c r="R783" s="2" t="str">
        <f>IF(COUNT($A783)=0,"",IF(Q783="3E","3E",IF(Q783="","I",LOOKUP(Q783/S$2,{0,0.4,0.45,0.5,0.55,0.6,0.65,0.7,0.75,0.8,1},{"F","D","C","C+","B-","B","B+","A-","A","A+"}))))</f>
        <v/>
      </c>
      <c r="S783" s="99" t="str">
        <f>IF(COUNT($A783)=0,"",IF(Q783="","--",IF(Q783="3E","3E",LOOKUP(Q783/S$2,{0,0.4,0.45,0.5,0.55,0.6,0.65,0.7,0.75,0.8,1},{0,2,2.25,2.5,2.75,3,3.25,3.5,3.75,4}))))</f>
        <v/>
      </c>
      <c r="T783" s="5" t="str">
        <f>IF(OR(COUNT($A783)=0,DR!BZ785=""),"",IF($A783&lt;&gt;DR!$B785,"ERR",DR!BZ785))</f>
        <v/>
      </c>
      <c r="U783" s="2" t="str">
        <f>IF(COUNT($A783)=0,"",IF(T783="3E","3E",IF(T783="","I",LOOKUP(T783/V$2,{0,0.4,0.45,0.5,0.55,0.6,0.65,0.7,0.75,0.8,1},{"F","D","C","C+","B-","B","B+","A-","A","A+"}))))</f>
        <v/>
      </c>
      <c r="V783" s="99" t="str">
        <f>IF(COUNT($A783)=0,"",IF(T783="","--",IF(T783="3E","3E",LOOKUP(T783/V$2,{0,0.4,0.45,0.5,0.55,0.6,0.65,0.7,0.75,0.8,1},{0,2,2.25,2.5,2.75,3,3.25,3.5,3.75,4}))))</f>
        <v/>
      </c>
      <c r="W783" s="5" t="str">
        <f>IF(COUNT($A783)=0,"",IF($A783&lt;&gt;DR!$B785,"ERR",IF(DR!$A785="IM",DR!CL785,DR!CK785)))</f>
        <v/>
      </c>
      <c r="X783" s="2" t="str">
        <f>IF(COUNT($A783)=0,"",IF(W783="3E","3E",IF(W783="","I",LOOKUP(W783/Y$2,{0,0.4,0.45,0.5,0.55,0.6,0.65,0.7,0.75,0.8,1},{"F","D","C","C+","B-","B","B+","A-","A","A+"}))))</f>
        <v/>
      </c>
      <c r="Y783" s="99" t="str">
        <f>IF(COUNT($A783)=0,"",IF(W783="","--",IF(W783="3E","3E",LOOKUP(W783/Y$2,{0,0.4,0.45,0.5,0.55,0.6,0.65,0.7,0.75,0.8,1},{0,2,2.25,2.5,2.75,3,3.25,3.5,3.75,4}))))</f>
        <v/>
      </c>
      <c r="Z783" s="5" t="str">
        <f>IF(COUNT($A783)=0,"",IF($A783&lt;&gt;DR!$B785,"ERR",DR!BF785))</f>
        <v/>
      </c>
      <c r="AA783" s="2" t="str">
        <f>IF(COUNT($A783)=0,"",IF(Z783="3E","3E",IF(Z783="","I",LOOKUP(Z783/AB$2,{0,0.4,0.45,0.5,0.55,0.6,0.65,0.7,0.75,0.8,1},{"F","D","C","C+","B-","B","B+","A-","A","A+"}))))</f>
        <v/>
      </c>
      <c r="AB783" s="99" t="str">
        <f>IF(COUNT($A783)=0,"",IF(Z783="","--",IF(Z783="3E","3E",LOOKUP(Z783/AB$2,{0,0.4,0.45,0.5,0.55,0.6,0.65,0.7,0.75,0.8,1},{0,2,2.25,2.5,2.75,3,3.25,3.5,3.75,4}))))</f>
        <v/>
      </c>
      <c r="AC783" s="5" t="str">
        <f>IF(COUNT($A783)=0,"",IF($A783&lt;&gt;DR!$B785,"ERR",DR!BG785))</f>
        <v/>
      </c>
      <c r="AD783" s="2" t="str">
        <f>IF(COUNT($A783)=0,"",IF(AC783="3E","3E",IF(AC783="","I",LOOKUP(AC783/AE$2,{0,0.4,0.45,0.5,0.55,0.6,0.65,0.7,0.75,0.8,1},{"F","D","C","C+","B-","B","B+","A-","A","A+"}))))</f>
        <v/>
      </c>
      <c r="AE783" s="99" t="str">
        <f>IF(COUNT($A783)=0,"",IF(AC783="","--",IF(AC783="3E","3E",LOOKUP(AC783/AE$2,{0,0.4,0.45,0.5,0.55,0.6,0.65,0.7,0.75,0.8,1},{0,2,2.25,2.5,2.75,3,3.25,3.5,3.75,4}))))</f>
        <v/>
      </c>
      <c r="AF783" s="5" t="str">
        <f>IF(COUNT($A783)=0,"",IF($A783&lt;&gt;DR!$B785,"ERR",DR!BQ785))</f>
        <v/>
      </c>
      <c r="AG783" s="2" t="str">
        <f>IF(COUNT($A783)=0,"",IF(AF783="3E","3E",IF(AF783="","I",LOOKUP(AF783/AH$2,{0,0.4,0.45,0.5,0.55,0.6,0.65,0.7,0.75,0.8,1},{"F","D","C","C+","B-","B","B+","A-","A","A+"}))))</f>
        <v/>
      </c>
      <c r="AH783" s="99" t="str">
        <f>IF(COUNT($A783)=0,"",IF(AF783="","--",IF(AF783="3E","3E",LOOKUP(AF783/AH$2,{0,0.4,0.45,0.5,0.55,0.6,0.65,0.7,0.75,0.8,1},{0,2,2.25,2.5,2.75,3,3.25,3.5,3.75,4}))))</f>
        <v/>
      </c>
      <c r="AI783" s="5" t="str">
        <f>IF(COUNT($A783)=0,"",IF($A783&lt;&gt;DR!$B785,"ERR",DR!BY785))</f>
        <v/>
      </c>
      <c r="AJ783" s="2" t="str">
        <f>IF(COUNT($A783)=0,"",IF(AI783="3E","3E",IF(AI783="","I",LOOKUP(AI783/AK$2,{0,0.4,0.45,0.5,0.55,0.6,0.65,0.7,0.75,0.8,1},{"F","D","C","C+","B-","B","B+","A-","A","A+"}))))</f>
        <v/>
      </c>
      <c r="AK783" s="103" t="str">
        <f>IF(COUNT($A783)=0,"",IF(AI783="","--",IF(AI783="3E","3E",LOOKUP(AI783/AK$2,{0,0.4,0.45,0.5,0.55,0.6,0.65,0.7,0.75,0.8,1},{0,2,2.25,2.5,2.75,3,3.25,3.5,3.75,4}))))</f>
        <v/>
      </c>
      <c r="AL783" s="94" t="str">
        <f>IFERROR(IF(COUNT($A783)=0,"",IF(COUNT(W783)=0,"--",IF(COUNTIF(B783:AK783,"3E")&gt;0,"3E",SUM(IF(D783&gt;=2,D783*$D$3),IF(G783&gt;=2,G783*$G$3),IF(J783&gt;=2,J783*$J$3),IF(M783&gt;=2,M783*$M$3),IF(P783&gt;=2,P783*$P$3),IF(S783&gt;=2,S783*$S$3),IF(V783&gt;=2,V783*$V$3),IF(Y783&gt;=2,Y783*$Y$3),IF(AB783&gt;=2,AB783*$AB$3),IF(AE783&gt;=2,AE783*$AE$3),IF(AH783&gt;=2,AH783*$AH$3),IF(AK783&gt;=2,AK783*$AK$3))))),"")</f>
        <v/>
      </c>
      <c r="AM783" s="4" t="str">
        <f>IF(COUNT($A783)=0,"",IF(COUNT(W783)=0,"--",IF(COUNTIF(B783:Y783,"3E")&gt;0,"3E",TRUNC(SUM(IF(N(D783)&gt;=2,D$3*D783,0),IF(N(G783)&gt;=2,G$3*G783,0),IF(N(J783)&gt;=2,J$3*J783,0),IF(N(M783)&gt;=2,M$3*M783,0),IF(N(P783)&gt;=2,P$3*P783,0),IF(N(S783)&gt;=2,S$3*S783,0),IF(N(AB783)&gt;=2,AB$3*AB783,0),IF(N(AE783)&gt;=2,AE$3*AE783,0),IF(N(AH783)&gt;=2,AH$3*AH783,0),IF(N(V783)&gt;=2,V$3*V783,0),IF(N(Y783)&gt;=2,Y$3*Y783,0))/TCP,3))))</f>
        <v/>
      </c>
      <c r="AN783" s="2" t="str">
        <f>IFERROR(IF(COUNT($A783)=0,"",IF(COUNT(W783)=0,"--",IF(COUNTIF(B783:AK783,"3E")&gt;0,"3E",SUM(IF(D783&gt;=2,$D$3),IF(G783&gt;=2,$G$3),IF(J783&gt;=2,$J$3),IF(M783&gt;=2,$M$3),IF(P783&gt;=2,$P$3),IF(S783&gt;=2,$S$3),IF(V783&gt;=2,$V$3),IF(Y783&gt;=2,$Y$3),IF(AB783&gt;=2,$AB$3),IF(AE783&gt;=2,$AE$3),IF(AH783&gt;=2,$AH$3),IF(AK783&gt;=2,$AK$3))))),"")</f>
        <v/>
      </c>
      <c r="AO783" s="2" t="str">
        <f>IF(AM783="3E","3E",IF(COUNT($A783)=0,"",IF(COUNT(AK783)=0,"I",LOOKUP(AM783,{0,2,2.25,2.5,2.75,3,3.25,3.5,3.75,4},{"F","D","C","C+","B-","B","B+","A-","A","A+"}))))</f>
        <v/>
      </c>
      <c r="AP783" s="2" t="str">
        <f>IF(AM783="3E","3E",IF(OR(COUNT($A783)=0,COUNT(W783)=0),"",IF(AND(Y783&gt;=2,AM783&gt;=2,AN783&gt;=28),"PASS","FAIL")))</f>
        <v/>
      </c>
      <c r="AQ783" s="2" t="str">
        <f>IF(COUNT($A783)=0,"",IF(AP783="3E","3E",IF(AP783="PASS",CONCATENATE(IF(N(D783)&lt;2,"411F,",""),IF(N(G783)&lt;2,"412F,",""),IF(N(J783)&lt;2,"413F,",""),IF(N(M783)&lt;2,"421F,",""),IF(N(P783)&lt;2,"422F,",""),IF(N(S783)&lt;2,"423F,",""),IF(N(AB783)&lt;2,"431F,",""),IF(N(AE783)&lt;2,"432F,",""),IF(N(AH783)&lt;2,"433F,","")),"")))</f>
        <v/>
      </c>
      <c r="AR783" s="6" t="str">
        <f t="shared" si="13"/>
        <v/>
      </c>
    </row>
    <row r="784" spans="1:44" ht="18.95" customHeight="1" x14ac:dyDescent="0.25">
      <c r="A784" s="93" t="str">
        <f>IF(DR!$B786="","",DR!$B786)</f>
        <v/>
      </c>
      <c r="B784" s="5" t="str">
        <f>IF(COUNT($A784)=0,"",IF($A784&lt;&gt;DR!$B786,"ERR",DR!J786))</f>
        <v/>
      </c>
      <c r="C784" s="2" t="str">
        <f>IF(COUNT($A784)=0,"",IF(B784="3E","3E",IF(B784="","I",LOOKUP(B784/D$2,{0,0.4,0.45,0.5,0.55,0.6,0.65,0.7,0.75,0.8,1},{"F","D","C","C+","B-","B","B+","A-","A","A+"}))))</f>
        <v/>
      </c>
      <c r="D784" s="99" t="str">
        <f>IF(COUNT($A784)=0,"",IF(B784="","--",IF(B784="3E","3E",LOOKUP(B784/D$2,{0,0.4,0.45,0.5,0.55,0.6,0.65,0.7,0.75,0.8,1},{0,2,2.25,2.5,2.75,3,3.25,3.5,3.75,4}))))</f>
        <v/>
      </c>
      <c r="E784" s="5" t="str">
        <f>IF(COUNT($A784)=0,"",IF($A784&lt;&gt;DR!$B786,"ERR",DR!R786))</f>
        <v/>
      </c>
      <c r="F784" s="2" t="str">
        <f>IF(COUNT($A784)=0,"",IF(E784="3E","3E",IF(E784="","I",LOOKUP(E784/G$2,{0,0.4,0.45,0.5,0.55,0.6,0.65,0.7,0.75,0.8,1},{"F","D","C","C+","B-","B","B+","A-","A","A+"}))))</f>
        <v/>
      </c>
      <c r="G784" s="99" t="str">
        <f>IF(COUNT($A784)=0,"",IF(E784="","--",IF(E784="3E","3E",LOOKUP(E784/G$2,{0,0.4,0.45,0.5,0.55,0.6,0.65,0.7,0.75,0.8,1},{0,2,2.25,2.5,2.75,3,3.25,3.5,3.75,4}))))</f>
        <v/>
      </c>
      <c r="H784" s="5" t="str">
        <f>IF(COUNT($A784)=0,"",IF($A784&lt;&gt;DR!$B786,"ERR",DR!Z786))</f>
        <v/>
      </c>
      <c r="I784" s="2" t="str">
        <f>IF(COUNT($A784)=0,"",IF(H784="3E","3E",IF(H784="","I",LOOKUP(H784/J$2,{0,0.4,0.45,0.5,0.55,0.6,0.65,0.7,0.75,0.8,1},{"F","D","C","C+","B-","B","B+","A-","A","A+"}))))</f>
        <v/>
      </c>
      <c r="J784" s="99" t="str">
        <f>IF(COUNT($A784)=0,"",IF(H784="","--",IF(H784="3E","3E",LOOKUP(H784/J$2,{0,0.4,0.45,0.5,0.55,0.6,0.65,0.7,0.75,0.8,1},{0,2,2.25,2.5,2.75,3,3.25,3.5,3.75,4}))))</f>
        <v/>
      </c>
      <c r="K784" s="5" t="str">
        <f>IF(COUNT($A784)=0,"",IF($A784&lt;&gt;DR!$B786,"ERR",DR!AH786))</f>
        <v/>
      </c>
      <c r="L784" s="2" t="str">
        <f>IF(COUNT($A784)=0,"",IF(K784="3E","3E",IF(K784="","I",LOOKUP(K784/M$2,{0,0.4,0.45,0.5,0.55,0.6,0.65,0.7,0.75,0.8,1},{"F","D","C","C+","B-","B","B+","A-","A","A+"}))))</f>
        <v/>
      </c>
      <c r="M784" s="99" t="str">
        <f>IF(COUNT($A784)=0,"",IF(K784="","--",IF(K784="3E","3E",LOOKUP(K784/M$2,{0,0.4,0.45,0.5,0.55,0.6,0.65,0.7,0.75,0.8,1},{0,2,2.25,2.5,2.75,3,3.25,3.5,3.75,4}))))</f>
        <v/>
      </c>
      <c r="N784" s="5" t="str">
        <f>IF(COUNT($A784)=0,"",IF($A784&lt;&gt;DR!$B786,"ERR",DR!AP786))</f>
        <v/>
      </c>
      <c r="O784" s="2" t="str">
        <f>IF(COUNT($A784)=0,"",IF(N784="3E","3E",IF(N784="","I",LOOKUP(N784/P$2,{0,0.4,0.45,0.5,0.55,0.6,0.65,0.7,0.75,0.8,1},{"F","D","C","C+","B-","B","B+","A-","A","A+"}))))</f>
        <v/>
      </c>
      <c r="P784" s="99" t="str">
        <f>IF(COUNT($A784)=0,"",IF(N784="","--",IF(N784="3E","3E",LOOKUP(N784/P$2,{0,0.4,0.45,0.5,0.55,0.6,0.65,0.7,0.75,0.8,1},{0,2,2.25,2.5,2.75,3,3.25,3.5,3.75,4}))))</f>
        <v/>
      </c>
      <c r="Q784" s="5" t="str">
        <f>IF(COUNT($A784)=0,"",IF($A784&lt;&gt;DR!$B786,"ERR",DR!AX786))</f>
        <v/>
      </c>
      <c r="R784" s="2" t="str">
        <f>IF(COUNT($A784)=0,"",IF(Q784="3E","3E",IF(Q784="","I",LOOKUP(Q784/S$2,{0,0.4,0.45,0.5,0.55,0.6,0.65,0.7,0.75,0.8,1},{"F","D","C","C+","B-","B","B+","A-","A","A+"}))))</f>
        <v/>
      </c>
      <c r="S784" s="99" t="str">
        <f>IF(COUNT($A784)=0,"",IF(Q784="","--",IF(Q784="3E","3E",LOOKUP(Q784/S$2,{0,0.4,0.45,0.5,0.55,0.6,0.65,0.7,0.75,0.8,1},{0,2,2.25,2.5,2.75,3,3.25,3.5,3.75,4}))))</f>
        <v/>
      </c>
      <c r="T784" s="5" t="str">
        <f>IF(OR(COUNT($A784)=0,DR!BZ786=""),"",IF($A784&lt;&gt;DR!$B786,"ERR",DR!BZ786))</f>
        <v/>
      </c>
      <c r="U784" s="2" t="str">
        <f>IF(COUNT($A784)=0,"",IF(T784="3E","3E",IF(T784="","I",LOOKUP(T784/V$2,{0,0.4,0.45,0.5,0.55,0.6,0.65,0.7,0.75,0.8,1},{"F","D","C","C+","B-","B","B+","A-","A","A+"}))))</f>
        <v/>
      </c>
      <c r="V784" s="99" t="str">
        <f>IF(COUNT($A784)=0,"",IF(T784="","--",IF(T784="3E","3E",LOOKUP(T784/V$2,{0,0.4,0.45,0.5,0.55,0.6,0.65,0.7,0.75,0.8,1},{0,2,2.25,2.5,2.75,3,3.25,3.5,3.75,4}))))</f>
        <v/>
      </c>
      <c r="W784" s="5" t="str">
        <f>IF(COUNT($A784)=0,"",IF($A784&lt;&gt;DR!$B786,"ERR",IF(DR!$A786="IM",DR!CL786,DR!CK786)))</f>
        <v/>
      </c>
      <c r="X784" s="2" t="str">
        <f>IF(COUNT($A784)=0,"",IF(W784="3E","3E",IF(W784="","I",LOOKUP(W784/Y$2,{0,0.4,0.45,0.5,0.55,0.6,0.65,0.7,0.75,0.8,1},{"F","D","C","C+","B-","B","B+","A-","A","A+"}))))</f>
        <v/>
      </c>
      <c r="Y784" s="99" t="str">
        <f>IF(COUNT($A784)=0,"",IF(W784="","--",IF(W784="3E","3E",LOOKUP(W784/Y$2,{0,0.4,0.45,0.5,0.55,0.6,0.65,0.7,0.75,0.8,1},{0,2,2.25,2.5,2.75,3,3.25,3.5,3.75,4}))))</f>
        <v/>
      </c>
      <c r="Z784" s="5" t="str">
        <f>IF(COUNT($A784)=0,"",IF($A784&lt;&gt;DR!$B786,"ERR",DR!BF786))</f>
        <v/>
      </c>
      <c r="AA784" s="2" t="str">
        <f>IF(COUNT($A784)=0,"",IF(Z784="3E","3E",IF(Z784="","I",LOOKUP(Z784/AB$2,{0,0.4,0.45,0.5,0.55,0.6,0.65,0.7,0.75,0.8,1},{"F","D","C","C+","B-","B","B+","A-","A","A+"}))))</f>
        <v/>
      </c>
      <c r="AB784" s="99" t="str">
        <f>IF(COUNT($A784)=0,"",IF(Z784="","--",IF(Z784="3E","3E",LOOKUP(Z784/AB$2,{0,0.4,0.45,0.5,0.55,0.6,0.65,0.7,0.75,0.8,1},{0,2,2.25,2.5,2.75,3,3.25,3.5,3.75,4}))))</f>
        <v/>
      </c>
      <c r="AC784" s="5" t="str">
        <f>IF(COUNT($A784)=0,"",IF($A784&lt;&gt;DR!$B786,"ERR",DR!BG786))</f>
        <v/>
      </c>
      <c r="AD784" s="2" t="str">
        <f>IF(COUNT($A784)=0,"",IF(AC784="3E","3E",IF(AC784="","I",LOOKUP(AC784/AE$2,{0,0.4,0.45,0.5,0.55,0.6,0.65,0.7,0.75,0.8,1},{"F","D","C","C+","B-","B","B+","A-","A","A+"}))))</f>
        <v/>
      </c>
      <c r="AE784" s="99" t="str">
        <f>IF(COUNT($A784)=0,"",IF(AC784="","--",IF(AC784="3E","3E",LOOKUP(AC784/AE$2,{0,0.4,0.45,0.5,0.55,0.6,0.65,0.7,0.75,0.8,1},{0,2,2.25,2.5,2.75,3,3.25,3.5,3.75,4}))))</f>
        <v/>
      </c>
      <c r="AF784" s="5" t="str">
        <f>IF(COUNT($A784)=0,"",IF($A784&lt;&gt;DR!$B786,"ERR",DR!BQ786))</f>
        <v/>
      </c>
      <c r="AG784" s="2" t="str">
        <f>IF(COUNT($A784)=0,"",IF(AF784="3E","3E",IF(AF784="","I",LOOKUP(AF784/AH$2,{0,0.4,0.45,0.5,0.55,0.6,0.65,0.7,0.75,0.8,1},{"F","D","C","C+","B-","B","B+","A-","A","A+"}))))</f>
        <v/>
      </c>
      <c r="AH784" s="99" t="str">
        <f>IF(COUNT($A784)=0,"",IF(AF784="","--",IF(AF784="3E","3E",LOOKUP(AF784/AH$2,{0,0.4,0.45,0.5,0.55,0.6,0.65,0.7,0.75,0.8,1},{0,2,2.25,2.5,2.75,3,3.25,3.5,3.75,4}))))</f>
        <v/>
      </c>
      <c r="AI784" s="5" t="str">
        <f>IF(COUNT($A784)=0,"",IF($A784&lt;&gt;DR!$B786,"ERR",DR!BY786))</f>
        <v/>
      </c>
      <c r="AJ784" s="2" t="str">
        <f>IF(COUNT($A784)=0,"",IF(AI784="3E","3E",IF(AI784="","I",LOOKUP(AI784/AK$2,{0,0.4,0.45,0.5,0.55,0.6,0.65,0.7,0.75,0.8,1},{"F","D","C","C+","B-","B","B+","A-","A","A+"}))))</f>
        <v/>
      </c>
      <c r="AK784" s="103" t="str">
        <f>IF(COUNT($A784)=0,"",IF(AI784="","--",IF(AI784="3E","3E",LOOKUP(AI784/AK$2,{0,0.4,0.45,0.5,0.55,0.6,0.65,0.7,0.75,0.8,1},{0,2,2.25,2.5,2.75,3,3.25,3.5,3.75,4}))))</f>
        <v/>
      </c>
      <c r="AL784" s="94" t="str">
        <f>IFERROR(IF(COUNT($A784)=0,"",IF(COUNT(W784)=0,"--",IF(COUNTIF(B784:AK784,"3E")&gt;0,"3E",SUM(IF(D784&gt;=2,D784*$D$3),IF(G784&gt;=2,G784*$G$3),IF(J784&gt;=2,J784*$J$3),IF(M784&gt;=2,M784*$M$3),IF(P784&gt;=2,P784*$P$3),IF(S784&gt;=2,S784*$S$3),IF(V784&gt;=2,V784*$V$3),IF(Y784&gt;=2,Y784*$Y$3),IF(AB784&gt;=2,AB784*$AB$3),IF(AE784&gt;=2,AE784*$AE$3),IF(AH784&gt;=2,AH784*$AH$3),IF(AK784&gt;=2,AK784*$AK$3))))),"")</f>
        <v/>
      </c>
      <c r="AM784" s="4" t="str">
        <f>IF(COUNT($A784)=0,"",IF(COUNT(W784)=0,"--",IF(COUNTIF(B784:Y784,"3E")&gt;0,"3E",TRUNC(SUM(IF(N(D784)&gt;=2,D$3*D784,0),IF(N(G784)&gt;=2,G$3*G784,0),IF(N(J784)&gt;=2,J$3*J784,0),IF(N(M784)&gt;=2,M$3*M784,0),IF(N(P784)&gt;=2,P$3*P784,0),IF(N(S784)&gt;=2,S$3*S784,0),IF(N(AB784)&gt;=2,AB$3*AB784,0),IF(N(AE784)&gt;=2,AE$3*AE784,0),IF(N(AH784)&gt;=2,AH$3*AH784,0),IF(N(V784)&gt;=2,V$3*V784,0),IF(N(Y784)&gt;=2,Y$3*Y784,0))/TCP,3))))</f>
        <v/>
      </c>
      <c r="AN784" s="2" t="str">
        <f>IFERROR(IF(COUNT($A784)=0,"",IF(COUNT(W784)=0,"--",IF(COUNTIF(B784:AK784,"3E")&gt;0,"3E",SUM(IF(D784&gt;=2,$D$3),IF(G784&gt;=2,$G$3),IF(J784&gt;=2,$J$3),IF(M784&gt;=2,$M$3),IF(P784&gt;=2,$P$3),IF(S784&gt;=2,$S$3),IF(V784&gt;=2,$V$3),IF(Y784&gt;=2,$Y$3),IF(AB784&gt;=2,$AB$3),IF(AE784&gt;=2,$AE$3),IF(AH784&gt;=2,$AH$3),IF(AK784&gt;=2,$AK$3))))),"")</f>
        <v/>
      </c>
      <c r="AO784" s="2" t="str">
        <f>IF(AM784="3E","3E",IF(COUNT($A784)=0,"",IF(COUNT(AK784)=0,"I",LOOKUP(AM784,{0,2,2.25,2.5,2.75,3,3.25,3.5,3.75,4},{"F","D","C","C+","B-","B","B+","A-","A","A+"}))))</f>
        <v/>
      </c>
      <c r="AP784" s="2" t="str">
        <f>IF(AM784="3E","3E",IF(OR(COUNT($A784)=0,COUNT(W784)=0),"",IF(AND(Y784&gt;=2,AM784&gt;=2,AN784&gt;=28),"PASS","FAIL")))</f>
        <v/>
      </c>
      <c r="AQ784" s="2" t="str">
        <f>IF(COUNT($A784)=0,"",IF(AP784="3E","3E",IF(AP784="PASS",CONCATENATE(IF(N(D784)&lt;2,"411F,",""),IF(N(G784)&lt;2,"412F,",""),IF(N(J784)&lt;2,"413F,",""),IF(N(M784)&lt;2,"421F,",""),IF(N(P784)&lt;2,"422F,",""),IF(N(S784)&lt;2,"423F,",""),IF(N(AB784)&lt;2,"431F,",""),IF(N(AE784)&lt;2,"432F,",""),IF(N(AH784)&lt;2,"433F,","")),"")))</f>
        <v/>
      </c>
      <c r="AR784" s="6" t="str">
        <f t="shared" si="13"/>
        <v/>
      </c>
    </row>
    <row r="785" spans="1:44" ht="18.95" customHeight="1" x14ac:dyDescent="0.25">
      <c r="A785" s="93" t="str">
        <f>IF(DR!$B787="","",DR!$B787)</f>
        <v/>
      </c>
      <c r="B785" s="5" t="str">
        <f>IF(COUNT($A785)=0,"",IF($A785&lt;&gt;DR!$B787,"ERR",DR!J787))</f>
        <v/>
      </c>
      <c r="C785" s="2" t="str">
        <f>IF(COUNT($A785)=0,"",IF(B785="3E","3E",IF(B785="","I",LOOKUP(B785/D$2,{0,0.4,0.45,0.5,0.55,0.6,0.65,0.7,0.75,0.8,1},{"F","D","C","C+","B-","B","B+","A-","A","A+"}))))</f>
        <v/>
      </c>
      <c r="D785" s="99" t="str">
        <f>IF(COUNT($A785)=0,"",IF(B785="","--",IF(B785="3E","3E",LOOKUP(B785/D$2,{0,0.4,0.45,0.5,0.55,0.6,0.65,0.7,0.75,0.8,1},{0,2,2.25,2.5,2.75,3,3.25,3.5,3.75,4}))))</f>
        <v/>
      </c>
      <c r="E785" s="5" t="str">
        <f>IF(COUNT($A785)=0,"",IF($A785&lt;&gt;DR!$B787,"ERR",DR!R787))</f>
        <v/>
      </c>
      <c r="F785" s="2" t="str">
        <f>IF(COUNT($A785)=0,"",IF(E785="3E","3E",IF(E785="","I",LOOKUP(E785/G$2,{0,0.4,0.45,0.5,0.55,0.6,0.65,0.7,0.75,0.8,1},{"F","D","C","C+","B-","B","B+","A-","A","A+"}))))</f>
        <v/>
      </c>
      <c r="G785" s="99" t="str">
        <f>IF(COUNT($A785)=0,"",IF(E785="","--",IF(E785="3E","3E",LOOKUP(E785/G$2,{0,0.4,0.45,0.5,0.55,0.6,0.65,0.7,0.75,0.8,1},{0,2,2.25,2.5,2.75,3,3.25,3.5,3.75,4}))))</f>
        <v/>
      </c>
      <c r="H785" s="5" t="str">
        <f>IF(COUNT($A785)=0,"",IF($A785&lt;&gt;DR!$B787,"ERR",DR!Z787))</f>
        <v/>
      </c>
      <c r="I785" s="2" t="str">
        <f>IF(COUNT($A785)=0,"",IF(H785="3E","3E",IF(H785="","I",LOOKUP(H785/J$2,{0,0.4,0.45,0.5,0.55,0.6,0.65,0.7,0.75,0.8,1},{"F","D","C","C+","B-","B","B+","A-","A","A+"}))))</f>
        <v/>
      </c>
      <c r="J785" s="99" t="str">
        <f>IF(COUNT($A785)=0,"",IF(H785="","--",IF(H785="3E","3E",LOOKUP(H785/J$2,{0,0.4,0.45,0.5,0.55,0.6,0.65,0.7,0.75,0.8,1},{0,2,2.25,2.5,2.75,3,3.25,3.5,3.75,4}))))</f>
        <v/>
      </c>
      <c r="K785" s="5" t="str">
        <f>IF(COUNT($A785)=0,"",IF($A785&lt;&gt;DR!$B787,"ERR",DR!AH787))</f>
        <v/>
      </c>
      <c r="L785" s="2" t="str">
        <f>IF(COUNT($A785)=0,"",IF(K785="3E","3E",IF(K785="","I",LOOKUP(K785/M$2,{0,0.4,0.45,0.5,0.55,0.6,0.65,0.7,0.75,0.8,1},{"F","D","C","C+","B-","B","B+","A-","A","A+"}))))</f>
        <v/>
      </c>
      <c r="M785" s="99" t="str">
        <f>IF(COUNT($A785)=0,"",IF(K785="","--",IF(K785="3E","3E",LOOKUP(K785/M$2,{0,0.4,0.45,0.5,0.55,0.6,0.65,0.7,0.75,0.8,1},{0,2,2.25,2.5,2.75,3,3.25,3.5,3.75,4}))))</f>
        <v/>
      </c>
      <c r="N785" s="5" t="str">
        <f>IF(COUNT($A785)=0,"",IF($A785&lt;&gt;DR!$B787,"ERR",DR!AP787))</f>
        <v/>
      </c>
      <c r="O785" s="2" t="str">
        <f>IF(COUNT($A785)=0,"",IF(N785="3E","3E",IF(N785="","I",LOOKUP(N785/P$2,{0,0.4,0.45,0.5,0.55,0.6,0.65,0.7,0.75,0.8,1},{"F","D","C","C+","B-","B","B+","A-","A","A+"}))))</f>
        <v/>
      </c>
      <c r="P785" s="99" t="str">
        <f>IF(COUNT($A785)=0,"",IF(N785="","--",IF(N785="3E","3E",LOOKUP(N785/P$2,{0,0.4,0.45,0.5,0.55,0.6,0.65,0.7,0.75,0.8,1},{0,2,2.25,2.5,2.75,3,3.25,3.5,3.75,4}))))</f>
        <v/>
      </c>
      <c r="Q785" s="5" t="str">
        <f>IF(COUNT($A785)=0,"",IF($A785&lt;&gt;DR!$B787,"ERR",DR!AX787))</f>
        <v/>
      </c>
      <c r="R785" s="2" t="str">
        <f>IF(COUNT($A785)=0,"",IF(Q785="3E","3E",IF(Q785="","I",LOOKUP(Q785/S$2,{0,0.4,0.45,0.5,0.55,0.6,0.65,0.7,0.75,0.8,1},{"F","D","C","C+","B-","B","B+","A-","A","A+"}))))</f>
        <v/>
      </c>
      <c r="S785" s="99" t="str">
        <f>IF(COUNT($A785)=0,"",IF(Q785="","--",IF(Q785="3E","3E",LOOKUP(Q785/S$2,{0,0.4,0.45,0.5,0.55,0.6,0.65,0.7,0.75,0.8,1},{0,2,2.25,2.5,2.75,3,3.25,3.5,3.75,4}))))</f>
        <v/>
      </c>
      <c r="T785" s="5" t="str">
        <f>IF(OR(COUNT($A785)=0,DR!BZ787=""),"",IF($A785&lt;&gt;DR!$B787,"ERR",DR!BZ787))</f>
        <v/>
      </c>
      <c r="U785" s="2" t="str">
        <f>IF(COUNT($A785)=0,"",IF(T785="3E","3E",IF(T785="","I",LOOKUP(T785/V$2,{0,0.4,0.45,0.5,0.55,0.6,0.65,0.7,0.75,0.8,1},{"F","D","C","C+","B-","B","B+","A-","A","A+"}))))</f>
        <v/>
      </c>
      <c r="V785" s="99" t="str">
        <f>IF(COUNT($A785)=0,"",IF(T785="","--",IF(T785="3E","3E",LOOKUP(T785/V$2,{0,0.4,0.45,0.5,0.55,0.6,0.65,0.7,0.75,0.8,1},{0,2,2.25,2.5,2.75,3,3.25,3.5,3.75,4}))))</f>
        <v/>
      </c>
      <c r="W785" s="5" t="str">
        <f>IF(COUNT($A785)=0,"",IF($A785&lt;&gt;DR!$B787,"ERR",IF(DR!$A787="IM",DR!CL787,DR!CK787)))</f>
        <v/>
      </c>
      <c r="X785" s="2" t="str">
        <f>IF(COUNT($A785)=0,"",IF(W785="3E","3E",IF(W785="","I",LOOKUP(W785/Y$2,{0,0.4,0.45,0.5,0.55,0.6,0.65,0.7,0.75,0.8,1},{"F","D","C","C+","B-","B","B+","A-","A","A+"}))))</f>
        <v/>
      </c>
      <c r="Y785" s="99" t="str">
        <f>IF(COUNT($A785)=0,"",IF(W785="","--",IF(W785="3E","3E",LOOKUP(W785/Y$2,{0,0.4,0.45,0.5,0.55,0.6,0.65,0.7,0.75,0.8,1},{0,2,2.25,2.5,2.75,3,3.25,3.5,3.75,4}))))</f>
        <v/>
      </c>
      <c r="Z785" s="5" t="str">
        <f>IF(COUNT($A785)=0,"",IF($A785&lt;&gt;DR!$B787,"ERR",DR!BF787))</f>
        <v/>
      </c>
      <c r="AA785" s="2" t="str">
        <f>IF(COUNT($A785)=0,"",IF(Z785="3E","3E",IF(Z785="","I",LOOKUP(Z785/AB$2,{0,0.4,0.45,0.5,0.55,0.6,0.65,0.7,0.75,0.8,1},{"F","D","C","C+","B-","B","B+","A-","A","A+"}))))</f>
        <v/>
      </c>
      <c r="AB785" s="99" t="str">
        <f>IF(COUNT($A785)=0,"",IF(Z785="","--",IF(Z785="3E","3E",LOOKUP(Z785/AB$2,{0,0.4,0.45,0.5,0.55,0.6,0.65,0.7,0.75,0.8,1},{0,2,2.25,2.5,2.75,3,3.25,3.5,3.75,4}))))</f>
        <v/>
      </c>
      <c r="AC785" s="5" t="str">
        <f>IF(COUNT($A785)=0,"",IF($A785&lt;&gt;DR!$B787,"ERR",DR!BG787))</f>
        <v/>
      </c>
      <c r="AD785" s="2" t="str">
        <f>IF(COUNT($A785)=0,"",IF(AC785="3E","3E",IF(AC785="","I",LOOKUP(AC785/AE$2,{0,0.4,0.45,0.5,0.55,0.6,0.65,0.7,0.75,0.8,1},{"F","D","C","C+","B-","B","B+","A-","A","A+"}))))</f>
        <v/>
      </c>
      <c r="AE785" s="99" t="str">
        <f>IF(COUNT($A785)=0,"",IF(AC785="","--",IF(AC785="3E","3E",LOOKUP(AC785/AE$2,{0,0.4,0.45,0.5,0.55,0.6,0.65,0.7,0.75,0.8,1},{0,2,2.25,2.5,2.75,3,3.25,3.5,3.75,4}))))</f>
        <v/>
      </c>
      <c r="AF785" s="5" t="str">
        <f>IF(COUNT($A785)=0,"",IF($A785&lt;&gt;DR!$B787,"ERR",DR!BQ787))</f>
        <v/>
      </c>
      <c r="AG785" s="2" t="str">
        <f>IF(COUNT($A785)=0,"",IF(AF785="3E","3E",IF(AF785="","I",LOOKUP(AF785/AH$2,{0,0.4,0.45,0.5,0.55,0.6,0.65,0.7,0.75,0.8,1},{"F","D","C","C+","B-","B","B+","A-","A","A+"}))))</f>
        <v/>
      </c>
      <c r="AH785" s="99" t="str">
        <f>IF(COUNT($A785)=0,"",IF(AF785="","--",IF(AF785="3E","3E",LOOKUP(AF785/AH$2,{0,0.4,0.45,0.5,0.55,0.6,0.65,0.7,0.75,0.8,1},{0,2,2.25,2.5,2.75,3,3.25,3.5,3.75,4}))))</f>
        <v/>
      </c>
      <c r="AI785" s="5" t="str">
        <f>IF(COUNT($A785)=0,"",IF($A785&lt;&gt;DR!$B787,"ERR",DR!BY787))</f>
        <v/>
      </c>
      <c r="AJ785" s="2" t="str">
        <f>IF(COUNT($A785)=0,"",IF(AI785="3E","3E",IF(AI785="","I",LOOKUP(AI785/AK$2,{0,0.4,0.45,0.5,0.55,0.6,0.65,0.7,0.75,0.8,1},{"F","D","C","C+","B-","B","B+","A-","A","A+"}))))</f>
        <v/>
      </c>
      <c r="AK785" s="103" t="str">
        <f>IF(COUNT($A785)=0,"",IF(AI785="","--",IF(AI785="3E","3E",LOOKUP(AI785/AK$2,{0,0.4,0.45,0.5,0.55,0.6,0.65,0.7,0.75,0.8,1},{0,2,2.25,2.5,2.75,3,3.25,3.5,3.75,4}))))</f>
        <v/>
      </c>
      <c r="AL785" s="94" t="str">
        <f>IFERROR(IF(COUNT($A785)=0,"",IF(COUNT(W785)=0,"--",IF(COUNTIF(B785:AK785,"3E")&gt;0,"3E",SUM(IF(D785&gt;=2,D785*$D$3),IF(G785&gt;=2,G785*$G$3),IF(J785&gt;=2,J785*$J$3),IF(M785&gt;=2,M785*$M$3),IF(P785&gt;=2,P785*$P$3),IF(S785&gt;=2,S785*$S$3),IF(V785&gt;=2,V785*$V$3),IF(Y785&gt;=2,Y785*$Y$3),IF(AB785&gt;=2,AB785*$AB$3),IF(AE785&gt;=2,AE785*$AE$3),IF(AH785&gt;=2,AH785*$AH$3),IF(AK785&gt;=2,AK785*$AK$3))))),"")</f>
        <v/>
      </c>
      <c r="AM785" s="4" t="str">
        <f>IF(COUNT($A785)=0,"",IF(COUNT(W785)=0,"--",IF(COUNTIF(B785:Y785,"3E")&gt;0,"3E",TRUNC(SUM(IF(N(D785)&gt;=2,D$3*D785,0),IF(N(G785)&gt;=2,G$3*G785,0),IF(N(J785)&gt;=2,J$3*J785,0),IF(N(M785)&gt;=2,M$3*M785,0),IF(N(P785)&gt;=2,P$3*P785,0),IF(N(S785)&gt;=2,S$3*S785,0),IF(N(AB785)&gt;=2,AB$3*AB785,0),IF(N(AE785)&gt;=2,AE$3*AE785,0),IF(N(AH785)&gt;=2,AH$3*AH785,0),IF(N(V785)&gt;=2,V$3*V785,0),IF(N(Y785)&gt;=2,Y$3*Y785,0))/TCP,3))))</f>
        <v/>
      </c>
      <c r="AN785" s="2" t="str">
        <f>IFERROR(IF(COUNT($A785)=0,"",IF(COUNT(W785)=0,"--",IF(COUNTIF(B785:AK785,"3E")&gt;0,"3E",SUM(IF(D785&gt;=2,$D$3),IF(G785&gt;=2,$G$3),IF(J785&gt;=2,$J$3),IF(M785&gt;=2,$M$3),IF(P785&gt;=2,$P$3),IF(S785&gt;=2,$S$3),IF(V785&gt;=2,$V$3),IF(Y785&gt;=2,$Y$3),IF(AB785&gt;=2,$AB$3),IF(AE785&gt;=2,$AE$3),IF(AH785&gt;=2,$AH$3),IF(AK785&gt;=2,$AK$3))))),"")</f>
        <v/>
      </c>
      <c r="AO785" s="2" t="str">
        <f>IF(AM785="3E","3E",IF(COUNT($A785)=0,"",IF(COUNT(AK785)=0,"I",LOOKUP(AM785,{0,2,2.25,2.5,2.75,3,3.25,3.5,3.75,4},{"F","D","C","C+","B-","B","B+","A-","A","A+"}))))</f>
        <v/>
      </c>
      <c r="AP785" s="2" t="str">
        <f>IF(AM785="3E","3E",IF(OR(COUNT($A785)=0,COUNT(W785)=0),"",IF(AND(Y785&gt;=2,AM785&gt;=2,AN785&gt;=28),"PASS","FAIL")))</f>
        <v/>
      </c>
      <c r="AQ785" s="2" t="str">
        <f>IF(COUNT($A785)=0,"",IF(AP785="3E","3E",IF(AP785="PASS",CONCATENATE(IF(N(D785)&lt;2,"411F,",""),IF(N(G785)&lt;2,"412F,",""),IF(N(J785)&lt;2,"413F,",""),IF(N(M785)&lt;2,"421F,",""),IF(N(P785)&lt;2,"422F,",""),IF(N(S785)&lt;2,"423F,",""),IF(N(AB785)&lt;2,"431F,",""),IF(N(AE785)&lt;2,"432F,",""),IF(N(AH785)&lt;2,"433F,","")),"")))</f>
        <v/>
      </c>
      <c r="AR785" s="6" t="str">
        <f t="shared" si="13"/>
        <v/>
      </c>
    </row>
    <row r="786" spans="1:44" ht="18.95" customHeight="1" x14ac:dyDescent="0.25">
      <c r="A786" s="93" t="str">
        <f>IF(DR!$B788="","",DR!$B788)</f>
        <v/>
      </c>
      <c r="B786" s="5" t="str">
        <f>IF(COUNT($A786)=0,"",IF($A786&lt;&gt;DR!$B788,"ERR",DR!J788))</f>
        <v/>
      </c>
      <c r="C786" s="2" t="str">
        <f>IF(COUNT($A786)=0,"",IF(B786="3E","3E",IF(B786="","I",LOOKUP(B786/D$2,{0,0.4,0.45,0.5,0.55,0.6,0.65,0.7,0.75,0.8,1},{"F","D","C","C+","B-","B","B+","A-","A","A+"}))))</f>
        <v/>
      </c>
      <c r="D786" s="99" t="str">
        <f>IF(COUNT($A786)=0,"",IF(B786="","--",IF(B786="3E","3E",LOOKUP(B786/D$2,{0,0.4,0.45,0.5,0.55,0.6,0.65,0.7,0.75,0.8,1},{0,2,2.25,2.5,2.75,3,3.25,3.5,3.75,4}))))</f>
        <v/>
      </c>
      <c r="E786" s="5" t="str">
        <f>IF(COUNT($A786)=0,"",IF($A786&lt;&gt;DR!$B788,"ERR",DR!R788))</f>
        <v/>
      </c>
      <c r="F786" s="2" t="str">
        <f>IF(COUNT($A786)=0,"",IF(E786="3E","3E",IF(E786="","I",LOOKUP(E786/G$2,{0,0.4,0.45,0.5,0.55,0.6,0.65,0.7,0.75,0.8,1},{"F","D","C","C+","B-","B","B+","A-","A","A+"}))))</f>
        <v/>
      </c>
      <c r="G786" s="99" t="str">
        <f>IF(COUNT($A786)=0,"",IF(E786="","--",IF(E786="3E","3E",LOOKUP(E786/G$2,{0,0.4,0.45,0.5,0.55,0.6,0.65,0.7,0.75,0.8,1},{0,2,2.25,2.5,2.75,3,3.25,3.5,3.75,4}))))</f>
        <v/>
      </c>
      <c r="H786" s="5" t="str">
        <f>IF(COUNT($A786)=0,"",IF($A786&lt;&gt;DR!$B788,"ERR",DR!Z788))</f>
        <v/>
      </c>
      <c r="I786" s="2" t="str">
        <f>IF(COUNT($A786)=0,"",IF(H786="3E","3E",IF(H786="","I",LOOKUP(H786/J$2,{0,0.4,0.45,0.5,0.55,0.6,0.65,0.7,0.75,0.8,1},{"F","D","C","C+","B-","B","B+","A-","A","A+"}))))</f>
        <v/>
      </c>
      <c r="J786" s="99" t="str">
        <f>IF(COUNT($A786)=0,"",IF(H786="","--",IF(H786="3E","3E",LOOKUP(H786/J$2,{0,0.4,0.45,0.5,0.55,0.6,0.65,0.7,0.75,0.8,1},{0,2,2.25,2.5,2.75,3,3.25,3.5,3.75,4}))))</f>
        <v/>
      </c>
      <c r="K786" s="5" t="str">
        <f>IF(COUNT($A786)=0,"",IF($A786&lt;&gt;DR!$B788,"ERR",DR!AH788))</f>
        <v/>
      </c>
      <c r="L786" s="2" t="str">
        <f>IF(COUNT($A786)=0,"",IF(K786="3E","3E",IF(K786="","I",LOOKUP(K786/M$2,{0,0.4,0.45,0.5,0.55,0.6,0.65,0.7,0.75,0.8,1},{"F","D","C","C+","B-","B","B+","A-","A","A+"}))))</f>
        <v/>
      </c>
      <c r="M786" s="99" t="str">
        <f>IF(COUNT($A786)=0,"",IF(K786="","--",IF(K786="3E","3E",LOOKUP(K786/M$2,{0,0.4,0.45,0.5,0.55,0.6,0.65,0.7,0.75,0.8,1},{0,2,2.25,2.5,2.75,3,3.25,3.5,3.75,4}))))</f>
        <v/>
      </c>
      <c r="N786" s="5" t="str">
        <f>IF(COUNT($A786)=0,"",IF($A786&lt;&gt;DR!$B788,"ERR",DR!AP788))</f>
        <v/>
      </c>
      <c r="O786" s="2" t="str">
        <f>IF(COUNT($A786)=0,"",IF(N786="3E","3E",IF(N786="","I",LOOKUP(N786/P$2,{0,0.4,0.45,0.5,0.55,0.6,0.65,0.7,0.75,0.8,1},{"F","D","C","C+","B-","B","B+","A-","A","A+"}))))</f>
        <v/>
      </c>
      <c r="P786" s="99" t="str">
        <f>IF(COUNT($A786)=0,"",IF(N786="","--",IF(N786="3E","3E",LOOKUP(N786/P$2,{0,0.4,0.45,0.5,0.55,0.6,0.65,0.7,0.75,0.8,1},{0,2,2.25,2.5,2.75,3,3.25,3.5,3.75,4}))))</f>
        <v/>
      </c>
      <c r="Q786" s="5" t="str">
        <f>IF(COUNT($A786)=0,"",IF($A786&lt;&gt;DR!$B788,"ERR",DR!AX788))</f>
        <v/>
      </c>
      <c r="R786" s="2" t="str">
        <f>IF(COUNT($A786)=0,"",IF(Q786="3E","3E",IF(Q786="","I",LOOKUP(Q786/S$2,{0,0.4,0.45,0.5,0.55,0.6,0.65,0.7,0.75,0.8,1},{"F","D","C","C+","B-","B","B+","A-","A","A+"}))))</f>
        <v/>
      </c>
      <c r="S786" s="99" t="str">
        <f>IF(COUNT($A786)=0,"",IF(Q786="","--",IF(Q786="3E","3E",LOOKUP(Q786/S$2,{0,0.4,0.45,0.5,0.55,0.6,0.65,0.7,0.75,0.8,1},{0,2,2.25,2.5,2.75,3,3.25,3.5,3.75,4}))))</f>
        <v/>
      </c>
      <c r="T786" s="5" t="str">
        <f>IF(OR(COUNT($A786)=0,DR!BZ788=""),"",IF($A786&lt;&gt;DR!$B788,"ERR",DR!BZ788))</f>
        <v/>
      </c>
      <c r="U786" s="2" t="str">
        <f>IF(COUNT($A786)=0,"",IF(T786="3E","3E",IF(T786="","I",LOOKUP(T786/V$2,{0,0.4,0.45,0.5,0.55,0.6,0.65,0.7,0.75,0.8,1},{"F","D","C","C+","B-","B","B+","A-","A","A+"}))))</f>
        <v/>
      </c>
      <c r="V786" s="99" t="str">
        <f>IF(COUNT($A786)=0,"",IF(T786="","--",IF(T786="3E","3E",LOOKUP(T786/V$2,{0,0.4,0.45,0.5,0.55,0.6,0.65,0.7,0.75,0.8,1},{0,2,2.25,2.5,2.75,3,3.25,3.5,3.75,4}))))</f>
        <v/>
      </c>
      <c r="W786" s="5" t="str">
        <f>IF(COUNT($A786)=0,"",IF($A786&lt;&gt;DR!$B788,"ERR",IF(DR!$A788="IM",DR!CL788,DR!CK788)))</f>
        <v/>
      </c>
      <c r="X786" s="2" t="str">
        <f>IF(COUNT($A786)=0,"",IF(W786="3E","3E",IF(W786="","I",LOOKUP(W786/Y$2,{0,0.4,0.45,0.5,0.55,0.6,0.65,0.7,0.75,0.8,1},{"F","D","C","C+","B-","B","B+","A-","A","A+"}))))</f>
        <v/>
      </c>
      <c r="Y786" s="99" t="str">
        <f>IF(COUNT($A786)=0,"",IF(W786="","--",IF(W786="3E","3E",LOOKUP(W786/Y$2,{0,0.4,0.45,0.5,0.55,0.6,0.65,0.7,0.75,0.8,1},{0,2,2.25,2.5,2.75,3,3.25,3.5,3.75,4}))))</f>
        <v/>
      </c>
      <c r="Z786" s="5" t="str">
        <f>IF(COUNT($A786)=0,"",IF($A786&lt;&gt;DR!$B788,"ERR",DR!BF788))</f>
        <v/>
      </c>
      <c r="AA786" s="2" t="str">
        <f>IF(COUNT($A786)=0,"",IF(Z786="3E","3E",IF(Z786="","I",LOOKUP(Z786/AB$2,{0,0.4,0.45,0.5,0.55,0.6,0.65,0.7,0.75,0.8,1},{"F","D","C","C+","B-","B","B+","A-","A","A+"}))))</f>
        <v/>
      </c>
      <c r="AB786" s="99" t="str">
        <f>IF(COUNT($A786)=0,"",IF(Z786="","--",IF(Z786="3E","3E",LOOKUP(Z786/AB$2,{0,0.4,0.45,0.5,0.55,0.6,0.65,0.7,0.75,0.8,1},{0,2,2.25,2.5,2.75,3,3.25,3.5,3.75,4}))))</f>
        <v/>
      </c>
      <c r="AC786" s="5" t="str">
        <f>IF(COUNT($A786)=0,"",IF($A786&lt;&gt;DR!$B788,"ERR",DR!BG788))</f>
        <v/>
      </c>
      <c r="AD786" s="2" t="str">
        <f>IF(COUNT($A786)=0,"",IF(AC786="3E","3E",IF(AC786="","I",LOOKUP(AC786/AE$2,{0,0.4,0.45,0.5,0.55,0.6,0.65,0.7,0.75,0.8,1},{"F","D","C","C+","B-","B","B+","A-","A","A+"}))))</f>
        <v/>
      </c>
      <c r="AE786" s="99" t="str">
        <f>IF(COUNT($A786)=0,"",IF(AC786="","--",IF(AC786="3E","3E",LOOKUP(AC786/AE$2,{0,0.4,0.45,0.5,0.55,0.6,0.65,0.7,0.75,0.8,1},{0,2,2.25,2.5,2.75,3,3.25,3.5,3.75,4}))))</f>
        <v/>
      </c>
      <c r="AF786" s="5" t="str">
        <f>IF(COUNT($A786)=0,"",IF($A786&lt;&gt;DR!$B788,"ERR",DR!BQ788))</f>
        <v/>
      </c>
      <c r="AG786" s="2" t="str">
        <f>IF(COUNT($A786)=0,"",IF(AF786="3E","3E",IF(AF786="","I",LOOKUP(AF786/AH$2,{0,0.4,0.45,0.5,0.55,0.6,0.65,0.7,0.75,0.8,1},{"F","D","C","C+","B-","B","B+","A-","A","A+"}))))</f>
        <v/>
      </c>
      <c r="AH786" s="99" t="str">
        <f>IF(COUNT($A786)=0,"",IF(AF786="","--",IF(AF786="3E","3E",LOOKUP(AF786/AH$2,{0,0.4,0.45,0.5,0.55,0.6,0.65,0.7,0.75,0.8,1},{0,2,2.25,2.5,2.75,3,3.25,3.5,3.75,4}))))</f>
        <v/>
      </c>
      <c r="AI786" s="5" t="str">
        <f>IF(COUNT($A786)=0,"",IF($A786&lt;&gt;DR!$B788,"ERR",DR!BY788))</f>
        <v/>
      </c>
      <c r="AJ786" s="2" t="str">
        <f>IF(COUNT($A786)=0,"",IF(AI786="3E","3E",IF(AI786="","I",LOOKUP(AI786/AK$2,{0,0.4,0.45,0.5,0.55,0.6,0.65,0.7,0.75,0.8,1},{"F","D","C","C+","B-","B","B+","A-","A","A+"}))))</f>
        <v/>
      </c>
      <c r="AK786" s="103" t="str">
        <f>IF(COUNT($A786)=0,"",IF(AI786="","--",IF(AI786="3E","3E",LOOKUP(AI786/AK$2,{0,0.4,0.45,0.5,0.55,0.6,0.65,0.7,0.75,0.8,1},{0,2,2.25,2.5,2.75,3,3.25,3.5,3.75,4}))))</f>
        <v/>
      </c>
      <c r="AL786" s="94" t="str">
        <f>IFERROR(IF(COUNT($A786)=0,"",IF(COUNT(W786)=0,"--",IF(COUNTIF(B786:AK786,"3E")&gt;0,"3E",SUM(IF(D786&gt;=2,D786*$D$3),IF(G786&gt;=2,G786*$G$3),IF(J786&gt;=2,J786*$J$3),IF(M786&gt;=2,M786*$M$3),IF(P786&gt;=2,P786*$P$3),IF(S786&gt;=2,S786*$S$3),IF(V786&gt;=2,V786*$V$3),IF(Y786&gt;=2,Y786*$Y$3),IF(AB786&gt;=2,AB786*$AB$3),IF(AE786&gt;=2,AE786*$AE$3),IF(AH786&gt;=2,AH786*$AH$3),IF(AK786&gt;=2,AK786*$AK$3))))),"")</f>
        <v/>
      </c>
      <c r="AM786" s="4" t="str">
        <f>IF(COUNT($A786)=0,"",IF(COUNT(W786)=0,"--",IF(COUNTIF(B786:Y786,"3E")&gt;0,"3E",TRUNC(SUM(IF(N(D786)&gt;=2,D$3*D786,0),IF(N(G786)&gt;=2,G$3*G786,0),IF(N(J786)&gt;=2,J$3*J786,0),IF(N(M786)&gt;=2,M$3*M786,0),IF(N(P786)&gt;=2,P$3*P786,0),IF(N(S786)&gt;=2,S$3*S786,0),IF(N(AB786)&gt;=2,AB$3*AB786,0),IF(N(AE786)&gt;=2,AE$3*AE786,0),IF(N(AH786)&gt;=2,AH$3*AH786,0),IF(N(V786)&gt;=2,V$3*V786,0),IF(N(Y786)&gt;=2,Y$3*Y786,0))/TCP,3))))</f>
        <v/>
      </c>
      <c r="AN786" s="2" t="str">
        <f>IFERROR(IF(COUNT($A786)=0,"",IF(COUNT(W786)=0,"--",IF(COUNTIF(B786:AK786,"3E")&gt;0,"3E",SUM(IF(D786&gt;=2,$D$3),IF(G786&gt;=2,$G$3),IF(J786&gt;=2,$J$3),IF(M786&gt;=2,$M$3),IF(P786&gt;=2,$P$3),IF(S786&gt;=2,$S$3),IF(V786&gt;=2,$V$3),IF(Y786&gt;=2,$Y$3),IF(AB786&gt;=2,$AB$3),IF(AE786&gt;=2,$AE$3),IF(AH786&gt;=2,$AH$3),IF(AK786&gt;=2,$AK$3))))),"")</f>
        <v/>
      </c>
      <c r="AO786" s="2" t="str">
        <f>IF(AM786="3E","3E",IF(COUNT($A786)=0,"",IF(COUNT(AK786)=0,"I",LOOKUP(AM786,{0,2,2.25,2.5,2.75,3,3.25,3.5,3.75,4},{"F","D","C","C+","B-","B","B+","A-","A","A+"}))))</f>
        <v/>
      </c>
      <c r="AP786" s="2" t="str">
        <f>IF(AM786="3E","3E",IF(OR(COUNT($A786)=0,COUNT(W786)=0),"",IF(AND(Y786&gt;=2,AM786&gt;=2,AN786&gt;=28),"PASS","FAIL")))</f>
        <v/>
      </c>
      <c r="AQ786" s="2" t="str">
        <f>IF(COUNT($A786)=0,"",IF(AP786="3E","3E",IF(AP786="PASS",CONCATENATE(IF(N(D786)&lt;2,"411F,",""),IF(N(G786)&lt;2,"412F,",""),IF(N(J786)&lt;2,"413F,",""),IF(N(M786)&lt;2,"421F,",""),IF(N(P786)&lt;2,"422F,",""),IF(N(S786)&lt;2,"423F,",""),IF(N(AB786)&lt;2,"431F,",""),IF(N(AE786)&lt;2,"432F,",""),IF(N(AH786)&lt;2,"433F,","")),"")))</f>
        <v/>
      </c>
      <c r="AR786" s="6" t="str">
        <f t="shared" si="13"/>
        <v/>
      </c>
    </row>
    <row r="787" spans="1:44" ht="18.95" customHeight="1" x14ac:dyDescent="0.25">
      <c r="A787" s="93" t="str">
        <f>IF(DR!$B789="","",DR!$B789)</f>
        <v/>
      </c>
      <c r="B787" s="5" t="str">
        <f>IF(COUNT($A787)=0,"",IF($A787&lt;&gt;DR!$B789,"ERR",DR!J789))</f>
        <v/>
      </c>
      <c r="C787" s="2" t="str">
        <f>IF(COUNT($A787)=0,"",IF(B787="3E","3E",IF(B787="","I",LOOKUP(B787/D$2,{0,0.4,0.45,0.5,0.55,0.6,0.65,0.7,0.75,0.8,1},{"F","D","C","C+","B-","B","B+","A-","A","A+"}))))</f>
        <v/>
      </c>
      <c r="D787" s="99" t="str">
        <f>IF(COUNT($A787)=0,"",IF(B787="","--",IF(B787="3E","3E",LOOKUP(B787/D$2,{0,0.4,0.45,0.5,0.55,0.6,0.65,0.7,0.75,0.8,1},{0,2,2.25,2.5,2.75,3,3.25,3.5,3.75,4}))))</f>
        <v/>
      </c>
      <c r="E787" s="5" t="str">
        <f>IF(COUNT($A787)=0,"",IF($A787&lt;&gt;DR!$B789,"ERR",DR!R789))</f>
        <v/>
      </c>
      <c r="F787" s="2" t="str">
        <f>IF(COUNT($A787)=0,"",IF(E787="3E","3E",IF(E787="","I",LOOKUP(E787/G$2,{0,0.4,0.45,0.5,0.55,0.6,0.65,0.7,0.75,0.8,1},{"F","D","C","C+","B-","B","B+","A-","A","A+"}))))</f>
        <v/>
      </c>
      <c r="G787" s="99" t="str">
        <f>IF(COUNT($A787)=0,"",IF(E787="","--",IF(E787="3E","3E",LOOKUP(E787/G$2,{0,0.4,0.45,0.5,0.55,0.6,0.65,0.7,0.75,0.8,1},{0,2,2.25,2.5,2.75,3,3.25,3.5,3.75,4}))))</f>
        <v/>
      </c>
      <c r="H787" s="5" t="str">
        <f>IF(COUNT($A787)=0,"",IF($A787&lt;&gt;DR!$B789,"ERR",DR!Z789))</f>
        <v/>
      </c>
      <c r="I787" s="2" t="str">
        <f>IF(COUNT($A787)=0,"",IF(H787="3E","3E",IF(H787="","I",LOOKUP(H787/J$2,{0,0.4,0.45,0.5,0.55,0.6,0.65,0.7,0.75,0.8,1},{"F","D","C","C+","B-","B","B+","A-","A","A+"}))))</f>
        <v/>
      </c>
      <c r="J787" s="99" t="str">
        <f>IF(COUNT($A787)=0,"",IF(H787="","--",IF(H787="3E","3E",LOOKUP(H787/J$2,{0,0.4,0.45,0.5,0.55,0.6,0.65,0.7,0.75,0.8,1},{0,2,2.25,2.5,2.75,3,3.25,3.5,3.75,4}))))</f>
        <v/>
      </c>
      <c r="K787" s="5" t="str">
        <f>IF(COUNT($A787)=0,"",IF($A787&lt;&gt;DR!$B789,"ERR",DR!AH789))</f>
        <v/>
      </c>
      <c r="L787" s="2" t="str">
        <f>IF(COUNT($A787)=0,"",IF(K787="3E","3E",IF(K787="","I",LOOKUP(K787/M$2,{0,0.4,0.45,0.5,0.55,0.6,0.65,0.7,0.75,0.8,1},{"F","D","C","C+","B-","B","B+","A-","A","A+"}))))</f>
        <v/>
      </c>
      <c r="M787" s="99" t="str">
        <f>IF(COUNT($A787)=0,"",IF(K787="","--",IF(K787="3E","3E",LOOKUP(K787/M$2,{0,0.4,0.45,0.5,0.55,0.6,0.65,0.7,0.75,0.8,1},{0,2,2.25,2.5,2.75,3,3.25,3.5,3.75,4}))))</f>
        <v/>
      </c>
      <c r="N787" s="5" t="str">
        <f>IF(COUNT($A787)=0,"",IF($A787&lt;&gt;DR!$B789,"ERR",DR!AP789))</f>
        <v/>
      </c>
      <c r="O787" s="2" t="str">
        <f>IF(COUNT($A787)=0,"",IF(N787="3E","3E",IF(N787="","I",LOOKUP(N787/P$2,{0,0.4,0.45,0.5,0.55,0.6,0.65,0.7,0.75,0.8,1},{"F","D","C","C+","B-","B","B+","A-","A","A+"}))))</f>
        <v/>
      </c>
      <c r="P787" s="99" t="str">
        <f>IF(COUNT($A787)=0,"",IF(N787="","--",IF(N787="3E","3E",LOOKUP(N787/P$2,{0,0.4,0.45,0.5,0.55,0.6,0.65,0.7,0.75,0.8,1},{0,2,2.25,2.5,2.75,3,3.25,3.5,3.75,4}))))</f>
        <v/>
      </c>
      <c r="Q787" s="5" t="str">
        <f>IF(COUNT($A787)=0,"",IF($A787&lt;&gt;DR!$B789,"ERR",DR!AX789))</f>
        <v/>
      </c>
      <c r="R787" s="2" t="str">
        <f>IF(COUNT($A787)=0,"",IF(Q787="3E","3E",IF(Q787="","I",LOOKUP(Q787/S$2,{0,0.4,0.45,0.5,0.55,0.6,0.65,0.7,0.75,0.8,1},{"F","D","C","C+","B-","B","B+","A-","A","A+"}))))</f>
        <v/>
      </c>
      <c r="S787" s="99" t="str">
        <f>IF(COUNT($A787)=0,"",IF(Q787="","--",IF(Q787="3E","3E",LOOKUP(Q787/S$2,{0,0.4,0.45,0.5,0.55,0.6,0.65,0.7,0.75,0.8,1},{0,2,2.25,2.5,2.75,3,3.25,3.5,3.75,4}))))</f>
        <v/>
      </c>
      <c r="T787" s="5" t="str">
        <f>IF(OR(COUNT($A787)=0,DR!BZ789=""),"",IF($A787&lt;&gt;DR!$B789,"ERR",DR!BZ789))</f>
        <v/>
      </c>
      <c r="U787" s="2" t="str">
        <f>IF(COUNT($A787)=0,"",IF(T787="3E","3E",IF(T787="","I",LOOKUP(T787/V$2,{0,0.4,0.45,0.5,0.55,0.6,0.65,0.7,0.75,0.8,1},{"F","D","C","C+","B-","B","B+","A-","A","A+"}))))</f>
        <v/>
      </c>
      <c r="V787" s="99" t="str">
        <f>IF(COUNT($A787)=0,"",IF(T787="","--",IF(T787="3E","3E",LOOKUP(T787/V$2,{0,0.4,0.45,0.5,0.55,0.6,0.65,0.7,0.75,0.8,1},{0,2,2.25,2.5,2.75,3,3.25,3.5,3.75,4}))))</f>
        <v/>
      </c>
      <c r="W787" s="5" t="str">
        <f>IF(COUNT($A787)=0,"",IF($A787&lt;&gt;DR!$B789,"ERR",IF(DR!$A789="IM",DR!CL789,DR!CK789)))</f>
        <v/>
      </c>
      <c r="X787" s="2" t="str">
        <f>IF(COUNT($A787)=0,"",IF(W787="3E","3E",IF(W787="","I",LOOKUP(W787/Y$2,{0,0.4,0.45,0.5,0.55,0.6,0.65,0.7,0.75,0.8,1},{"F","D","C","C+","B-","B","B+","A-","A","A+"}))))</f>
        <v/>
      </c>
      <c r="Y787" s="99" t="str">
        <f>IF(COUNT($A787)=0,"",IF(W787="","--",IF(W787="3E","3E",LOOKUP(W787/Y$2,{0,0.4,0.45,0.5,0.55,0.6,0.65,0.7,0.75,0.8,1},{0,2,2.25,2.5,2.75,3,3.25,3.5,3.75,4}))))</f>
        <v/>
      </c>
      <c r="Z787" s="5" t="str">
        <f>IF(COUNT($A787)=0,"",IF($A787&lt;&gt;DR!$B789,"ERR",DR!BF789))</f>
        <v/>
      </c>
      <c r="AA787" s="2" t="str">
        <f>IF(COUNT($A787)=0,"",IF(Z787="3E","3E",IF(Z787="","I",LOOKUP(Z787/AB$2,{0,0.4,0.45,0.5,0.55,0.6,0.65,0.7,0.75,0.8,1},{"F","D","C","C+","B-","B","B+","A-","A","A+"}))))</f>
        <v/>
      </c>
      <c r="AB787" s="99" t="str">
        <f>IF(COUNT($A787)=0,"",IF(Z787="","--",IF(Z787="3E","3E",LOOKUP(Z787/AB$2,{0,0.4,0.45,0.5,0.55,0.6,0.65,0.7,0.75,0.8,1},{0,2,2.25,2.5,2.75,3,3.25,3.5,3.75,4}))))</f>
        <v/>
      </c>
      <c r="AC787" s="5" t="str">
        <f>IF(COUNT($A787)=0,"",IF($A787&lt;&gt;DR!$B789,"ERR",DR!BG789))</f>
        <v/>
      </c>
      <c r="AD787" s="2" t="str">
        <f>IF(COUNT($A787)=0,"",IF(AC787="3E","3E",IF(AC787="","I",LOOKUP(AC787/AE$2,{0,0.4,0.45,0.5,0.55,0.6,0.65,0.7,0.75,0.8,1},{"F","D","C","C+","B-","B","B+","A-","A","A+"}))))</f>
        <v/>
      </c>
      <c r="AE787" s="99" t="str">
        <f>IF(COUNT($A787)=0,"",IF(AC787="","--",IF(AC787="3E","3E",LOOKUP(AC787/AE$2,{0,0.4,0.45,0.5,0.55,0.6,0.65,0.7,0.75,0.8,1},{0,2,2.25,2.5,2.75,3,3.25,3.5,3.75,4}))))</f>
        <v/>
      </c>
      <c r="AF787" s="5" t="str">
        <f>IF(COUNT($A787)=0,"",IF($A787&lt;&gt;DR!$B789,"ERR",DR!BQ789))</f>
        <v/>
      </c>
      <c r="AG787" s="2" t="str">
        <f>IF(COUNT($A787)=0,"",IF(AF787="3E","3E",IF(AF787="","I",LOOKUP(AF787/AH$2,{0,0.4,0.45,0.5,0.55,0.6,0.65,0.7,0.75,0.8,1},{"F","D","C","C+","B-","B","B+","A-","A","A+"}))))</f>
        <v/>
      </c>
      <c r="AH787" s="99" t="str">
        <f>IF(COUNT($A787)=0,"",IF(AF787="","--",IF(AF787="3E","3E",LOOKUP(AF787/AH$2,{0,0.4,0.45,0.5,0.55,0.6,0.65,0.7,0.75,0.8,1},{0,2,2.25,2.5,2.75,3,3.25,3.5,3.75,4}))))</f>
        <v/>
      </c>
      <c r="AI787" s="5" t="str">
        <f>IF(COUNT($A787)=0,"",IF($A787&lt;&gt;DR!$B789,"ERR",DR!BY789))</f>
        <v/>
      </c>
      <c r="AJ787" s="2" t="str">
        <f>IF(COUNT($A787)=0,"",IF(AI787="3E","3E",IF(AI787="","I",LOOKUP(AI787/AK$2,{0,0.4,0.45,0.5,0.55,0.6,0.65,0.7,0.75,0.8,1},{"F","D","C","C+","B-","B","B+","A-","A","A+"}))))</f>
        <v/>
      </c>
      <c r="AK787" s="103" t="str">
        <f>IF(COUNT($A787)=0,"",IF(AI787="","--",IF(AI787="3E","3E",LOOKUP(AI787/AK$2,{0,0.4,0.45,0.5,0.55,0.6,0.65,0.7,0.75,0.8,1},{0,2,2.25,2.5,2.75,3,3.25,3.5,3.75,4}))))</f>
        <v/>
      </c>
      <c r="AL787" s="94" t="str">
        <f>IFERROR(IF(COUNT($A787)=0,"",IF(COUNT(W787)=0,"--",IF(COUNTIF(B787:AK787,"3E")&gt;0,"3E",SUM(IF(D787&gt;=2,D787*$D$3),IF(G787&gt;=2,G787*$G$3),IF(J787&gt;=2,J787*$J$3),IF(M787&gt;=2,M787*$M$3),IF(P787&gt;=2,P787*$P$3),IF(S787&gt;=2,S787*$S$3),IF(V787&gt;=2,V787*$V$3),IF(Y787&gt;=2,Y787*$Y$3),IF(AB787&gt;=2,AB787*$AB$3),IF(AE787&gt;=2,AE787*$AE$3),IF(AH787&gt;=2,AH787*$AH$3),IF(AK787&gt;=2,AK787*$AK$3))))),"")</f>
        <v/>
      </c>
      <c r="AM787" s="4" t="str">
        <f>IF(COUNT($A787)=0,"",IF(COUNT(W787)=0,"--",IF(COUNTIF(B787:Y787,"3E")&gt;0,"3E",TRUNC(SUM(IF(N(D787)&gt;=2,D$3*D787,0),IF(N(G787)&gt;=2,G$3*G787,0),IF(N(J787)&gt;=2,J$3*J787,0),IF(N(M787)&gt;=2,M$3*M787,0),IF(N(P787)&gt;=2,P$3*P787,0),IF(N(S787)&gt;=2,S$3*S787,0),IF(N(AB787)&gt;=2,AB$3*AB787,0),IF(N(AE787)&gt;=2,AE$3*AE787,0),IF(N(AH787)&gt;=2,AH$3*AH787,0),IF(N(V787)&gt;=2,V$3*V787,0),IF(N(Y787)&gt;=2,Y$3*Y787,0))/TCP,3))))</f>
        <v/>
      </c>
      <c r="AN787" s="2" t="str">
        <f>IFERROR(IF(COUNT($A787)=0,"",IF(COUNT(W787)=0,"--",IF(COUNTIF(B787:AK787,"3E")&gt;0,"3E",SUM(IF(D787&gt;=2,$D$3),IF(G787&gt;=2,$G$3),IF(J787&gt;=2,$J$3),IF(M787&gt;=2,$M$3),IF(P787&gt;=2,$P$3),IF(S787&gt;=2,$S$3),IF(V787&gt;=2,$V$3),IF(Y787&gt;=2,$Y$3),IF(AB787&gt;=2,$AB$3),IF(AE787&gt;=2,$AE$3),IF(AH787&gt;=2,$AH$3),IF(AK787&gt;=2,$AK$3))))),"")</f>
        <v/>
      </c>
      <c r="AO787" s="2" t="str">
        <f>IF(AM787="3E","3E",IF(COUNT($A787)=0,"",IF(COUNT(AK787)=0,"I",LOOKUP(AM787,{0,2,2.25,2.5,2.75,3,3.25,3.5,3.75,4},{"F","D","C","C+","B-","B","B+","A-","A","A+"}))))</f>
        <v/>
      </c>
      <c r="AP787" s="2" t="str">
        <f>IF(AM787="3E","3E",IF(OR(COUNT($A787)=0,COUNT(W787)=0),"",IF(AND(Y787&gt;=2,AM787&gt;=2,AN787&gt;=28),"PASS","FAIL")))</f>
        <v/>
      </c>
      <c r="AQ787" s="2" t="str">
        <f>IF(COUNT($A787)=0,"",IF(AP787="3E","3E",IF(AP787="PASS",CONCATENATE(IF(N(D787)&lt;2,"411F,",""),IF(N(G787)&lt;2,"412F,",""),IF(N(J787)&lt;2,"413F,",""),IF(N(M787)&lt;2,"421F,",""),IF(N(P787)&lt;2,"422F,",""),IF(N(S787)&lt;2,"423F,",""),IF(N(AB787)&lt;2,"431F,",""),IF(N(AE787)&lt;2,"432F,",""),IF(N(AH787)&lt;2,"433F,","")),"")))</f>
        <v/>
      </c>
      <c r="AR787" s="6" t="str">
        <f t="shared" si="13"/>
        <v/>
      </c>
    </row>
    <row r="788" spans="1:44" ht="18.95" customHeight="1" x14ac:dyDescent="0.25">
      <c r="A788" s="93" t="str">
        <f>IF(DR!$B790="","",DR!$B790)</f>
        <v/>
      </c>
      <c r="B788" s="5" t="str">
        <f>IF(COUNT($A788)=0,"",IF($A788&lt;&gt;DR!$B790,"ERR",DR!J790))</f>
        <v/>
      </c>
      <c r="C788" s="2" t="str">
        <f>IF(COUNT($A788)=0,"",IF(B788="3E","3E",IF(B788="","I",LOOKUP(B788/D$2,{0,0.4,0.45,0.5,0.55,0.6,0.65,0.7,0.75,0.8,1},{"F","D","C","C+","B-","B","B+","A-","A","A+"}))))</f>
        <v/>
      </c>
      <c r="D788" s="99" t="str">
        <f>IF(COUNT($A788)=0,"",IF(B788="","--",IF(B788="3E","3E",LOOKUP(B788/D$2,{0,0.4,0.45,0.5,0.55,0.6,0.65,0.7,0.75,0.8,1},{0,2,2.25,2.5,2.75,3,3.25,3.5,3.75,4}))))</f>
        <v/>
      </c>
      <c r="E788" s="5" t="str">
        <f>IF(COUNT($A788)=0,"",IF($A788&lt;&gt;DR!$B790,"ERR",DR!R790))</f>
        <v/>
      </c>
      <c r="F788" s="2" t="str">
        <f>IF(COUNT($A788)=0,"",IF(E788="3E","3E",IF(E788="","I",LOOKUP(E788/G$2,{0,0.4,0.45,0.5,0.55,0.6,0.65,0.7,0.75,0.8,1},{"F","D","C","C+","B-","B","B+","A-","A","A+"}))))</f>
        <v/>
      </c>
      <c r="G788" s="99" t="str">
        <f>IF(COUNT($A788)=0,"",IF(E788="","--",IF(E788="3E","3E",LOOKUP(E788/G$2,{0,0.4,0.45,0.5,0.55,0.6,0.65,0.7,0.75,0.8,1},{0,2,2.25,2.5,2.75,3,3.25,3.5,3.75,4}))))</f>
        <v/>
      </c>
      <c r="H788" s="5" t="str">
        <f>IF(COUNT($A788)=0,"",IF($A788&lt;&gt;DR!$B790,"ERR",DR!Z790))</f>
        <v/>
      </c>
      <c r="I788" s="2" t="str">
        <f>IF(COUNT($A788)=0,"",IF(H788="3E","3E",IF(H788="","I",LOOKUP(H788/J$2,{0,0.4,0.45,0.5,0.55,0.6,0.65,0.7,0.75,0.8,1},{"F","D","C","C+","B-","B","B+","A-","A","A+"}))))</f>
        <v/>
      </c>
      <c r="J788" s="99" t="str">
        <f>IF(COUNT($A788)=0,"",IF(H788="","--",IF(H788="3E","3E",LOOKUP(H788/J$2,{0,0.4,0.45,0.5,0.55,0.6,0.65,0.7,0.75,0.8,1},{0,2,2.25,2.5,2.75,3,3.25,3.5,3.75,4}))))</f>
        <v/>
      </c>
      <c r="K788" s="5" t="str">
        <f>IF(COUNT($A788)=0,"",IF($A788&lt;&gt;DR!$B790,"ERR",DR!AH790))</f>
        <v/>
      </c>
      <c r="L788" s="2" t="str">
        <f>IF(COUNT($A788)=0,"",IF(K788="3E","3E",IF(K788="","I",LOOKUP(K788/M$2,{0,0.4,0.45,0.5,0.55,0.6,0.65,0.7,0.75,0.8,1},{"F","D","C","C+","B-","B","B+","A-","A","A+"}))))</f>
        <v/>
      </c>
      <c r="M788" s="99" t="str">
        <f>IF(COUNT($A788)=0,"",IF(K788="","--",IF(K788="3E","3E",LOOKUP(K788/M$2,{0,0.4,0.45,0.5,0.55,0.6,0.65,0.7,0.75,0.8,1},{0,2,2.25,2.5,2.75,3,3.25,3.5,3.75,4}))))</f>
        <v/>
      </c>
      <c r="N788" s="5" t="str">
        <f>IF(COUNT($A788)=0,"",IF($A788&lt;&gt;DR!$B790,"ERR",DR!AP790))</f>
        <v/>
      </c>
      <c r="O788" s="2" t="str">
        <f>IF(COUNT($A788)=0,"",IF(N788="3E","3E",IF(N788="","I",LOOKUP(N788/P$2,{0,0.4,0.45,0.5,0.55,0.6,0.65,0.7,0.75,0.8,1},{"F","D","C","C+","B-","B","B+","A-","A","A+"}))))</f>
        <v/>
      </c>
      <c r="P788" s="99" t="str">
        <f>IF(COUNT($A788)=0,"",IF(N788="","--",IF(N788="3E","3E",LOOKUP(N788/P$2,{0,0.4,0.45,0.5,0.55,0.6,0.65,0.7,0.75,0.8,1},{0,2,2.25,2.5,2.75,3,3.25,3.5,3.75,4}))))</f>
        <v/>
      </c>
      <c r="Q788" s="5" t="str">
        <f>IF(COUNT($A788)=0,"",IF($A788&lt;&gt;DR!$B790,"ERR",DR!AX790))</f>
        <v/>
      </c>
      <c r="R788" s="2" t="str">
        <f>IF(COUNT($A788)=0,"",IF(Q788="3E","3E",IF(Q788="","I",LOOKUP(Q788/S$2,{0,0.4,0.45,0.5,0.55,0.6,0.65,0.7,0.75,0.8,1},{"F","D","C","C+","B-","B","B+","A-","A","A+"}))))</f>
        <v/>
      </c>
      <c r="S788" s="99" t="str">
        <f>IF(COUNT($A788)=0,"",IF(Q788="","--",IF(Q788="3E","3E",LOOKUP(Q788/S$2,{0,0.4,0.45,0.5,0.55,0.6,0.65,0.7,0.75,0.8,1},{0,2,2.25,2.5,2.75,3,3.25,3.5,3.75,4}))))</f>
        <v/>
      </c>
      <c r="T788" s="5" t="str">
        <f>IF(OR(COUNT($A788)=0,DR!BZ790=""),"",IF($A788&lt;&gt;DR!$B790,"ERR",DR!BZ790))</f>
        <v/>
      </c>
      <c r="U788" s="2" t="str">
        <f>IF(COUNT($A788)=0,"",IF(T788="3E","3E",IF(T788="","I",LOOKUP(T788/V$2,{0,0.4,0.45,0.5,0.55,0.6,0.65,0.7,0.75,0.8,1},{"F","D","C","C+","B-","B","B+","A-","A","A+"}))))</f>
        <v/>
      </c>
      <c r="V788" s="99" t="str">
        <f>IF(COUNT($A788)=0,"",IF(T788="","--",IF(T788="3E","3E",LOOKUP(T788/V$2,{0,0.4,0.45,0.5,0.55,0.6,0.65,0.7,0.75,0.8,1},{0,2,2.25,2.5,2.75,3,3.25,3.5,3.75,4}))))</f>
        <v/>
      </c>
      <c r="W788" s="5" t="str">
        <f>IF(COUNT($A788)=0,"",IF($A788&lt;&gt;DR!$B790,"ERR",IF(DR!$A790="IM",DR!CL790,DR!CK790)))</f>
        <v/>
      </c>
      <c r="X788" s="2" t="str">
        <f>IF(COUNT($A788)=0,"",IF(W788="3E","3E",IF(W788="","I",LOOKUP(W788/Y$2,{0,0.4,0.45,0.5,0.55,0.6,0.65,0.7,0.75,0.8,1},{"F","D","C","C+","B-","B","B+","A-","A","A+"}))))</f>
        <v/>
      </c>
      <c r="Y788" s="99" t="str">
        <f>IF(COUNT($A788)=0,"",IF(W788="","--",IF(W788="3E","3E",LOOKUP(W788/Y$2,{0,0.4,0.45,0.5,0.55,0.6,0.65,0.7,0.75,0.8,1},{0,2,2.25,2.5,2.75,3,3.25,3.5,3.75,4}))))</f>
        <v/>
      </c>
      <c r="Z788" s="5" t="str">
        <f>IF(COUNT($A788)=0,"",IF($A788&lt;&gt;DR!$B790,"ERR",DR!BF790))</f>
        <v/>
      </c>
      <c r="AA788" s="2" t="str">
        <f>IF(COUNT($A788)=0,"",IF(Z788="3E","3E",IF(Z788="","I",LOOKUP(Z788/AB$2,{0,0.4,0.45,0.5,0.55,0.6,0.65,0.7,0.75,0.8,1},{"F","D","C","C+","B-","B","B+","A-","A","A+"}))))</f>
        <v/>
      </c>
      <c r="AB788" s="99" t="str">
        <f>IF(COUNT($A788)=0,"",IF(Z788="","--",IF(Z788="3E","3E",LOOKUP(Z788/AB$2,{0,0.4,0.45,0.5,0.55,0.6,0.65,0.7,0.75,0.8,1},{0,2,2.25,2.5,2.75,3,3.25,3.5,3.75,4}))))</f>
        <v/>
      </c>
      <c r="AC788" s="5" t="str">
        <f>IF(COUNT($A788)=0,"",IF($A788&lt;&gt;DR!$B790,"ERR",DR!BG790))</f>
        <v/>
      </c>
      <c r="AD788" s="2" t="str">
        <f>IF(COUNT($A788)=0,"",IF(AC788="3E","3E",IF(AC788="","I",LOOKUP(AC788/AE$2,{0,0.4,0.45,0.5,0.55,0.6,0.65,0.7,0.75,0.8,1},{"F","D","C","C+","B-","B","B+","A-","A","A+"}))))</f>
        <v/>
      </c>
      <c r="AE788" s="99" t="str">
        <f>IF(COUNT($A788)=0,"",IF(AC788="","--",IF(AC788="3E","3E",LOOKUP(AC788/AE$2,{0,0.4,0.45,0.5,0.55,0.6,0.65,0.7,0.75,0.8,1},{0,2,2.25,2.5,2.75,3,3.25,3.5,3.75,4}))))</f>
        <v/>
      </c>
      <c r="AF788" s="5" t="str">
        <f>IF(COUNT($A788)=0,"",IF($A788&lt;&gt;DR!$B790,"ERR",DR!BQ790))</f>
        <v/>
      </c>
      <c r="AG788" s="2" t="str">
        <f>IF(COUNT($A788)=0,"",IF(AF788="3E","3E",IF(AF788="","I",LOOKUP(AF788/AH$2,{0,0.4,0.45,0.5,0.55,0.6,0.65,0.7,0.75,0.8,1},{"F","D","C","C+","B-","B","B+","A-","A","A+"}))))</f>
        <v/>
      </c>
      <c r="AH788" s="99" t="str">
        <f>IF(COUNT($A788)=0,"",IF(AF788="","--",IF(AF788="3E","3E",LOOKUP(AF788/AH$2,{0,0.4,0.45,0.5,0.55,0.6,0.65,0.7,0.75,0.8,1},{0,2,2.25,2.5,2.75,3,3.25,3.5,3.75,4}))))</f>
        <v/>
      </c>
      <c r="AI788" s="5" t="str">
        <f>IF(COUNT($A788)=0,"",IF($A788&lt;&gt;DR!$B790,"ERR",DR!BY790))</f>
        <v/>
      </c>
      <c r="AJ788" s="2" t="str">
        <f>IF(COUNT($A788)=0,"",IF(AI788="3E","3E",IF(AI788="","I",LOOKUP(AI788/AK$2,{0,0.4,0.45,0.5,0.55,0.6,0.65,0.7,0.75,0.8,1},{"F","D","C","C+","B-","B","B+","A-","A","A+"}))))</f>
        <v/>
      </c>
      <c r="AK788" s="103" t="str">
        <f>IF(COUNT($A788)=0,"",IF(AI788="","--",IF(AI788="3E","3E",LOOKUP(AI788/AK$2,{0,0.4,0.45,0.5,0.55,0.6,0.65,0.7,0.75,0.8,1},{0,2,2.25,2.5,2.75,3,3.25,3.5,3.75,4}))))</f>
        <v/>
      </c>
      <c r="AL788" s="94" t="str">
        <f>IFERROR(IF(COUNT($A788)=0,"",IF(COUNT(W788)=0,"--",IF(COUNTIF(B788:AK788,"3E")&gt;0,"3E",SUM(IF(D788&gt;=2,D788*$D$3),IF(G788&gt;=2,G788*$G$3),IF(J788&gt;=2,J788*$J$3),IF(M788&gt;=2,M788*$M$3),IF(P788&gt;=2,P788*$P$3),IF(S788&gt;=2,S788*$S$3),IF(V788&gt;=2,V788*$V$3),IF(Y788&gt;=2,Y788*$Y$3),IF(AB788&gt;=2,AB788*$AB$3),IF(AE788&gt;=2,AE788*$AE$3),IF(AH788&gt;=2,AH788*$AH$3),IF(AK788&gt;=2,AK788*$AK$3))))),"")</f>
        <v/>
      </c>
      <c r="AM788" s="4" t="str">
        <f>IF(COUNT($A788)=0,"",IF(COUNT(W788)=0,"--",IF(COUNTIF(B788:Y788,"3E")&gt;0,"3E",TRUNC(SUM(IF(N(D788)&gt;=2,D$3*D788,0),IF(N(G788)&gt;=2,G$3*G788,0),IF(N(J788)&gt;=2,J$3*J788,0),IF(N(M788)&gt;=2,M$3*M788,0),IF(N(P788)&gt;=2,P$3*P788,0),IF(N(S788)&gt;=2,S$3*S788,0),IF(N(AB788)&gt;=2,AB$3*AB788,0),IF(N(AE788)&gt;=2,AE$3*AE788,0),IF(N(AH788)&gt;=2,AH$3*AH788,0),IF(N(V788)&gt;=2,V$3*V788,0),IF(N(Y788)&gt;=2,Y$3*Y788,0))/TCP,3))))</f>
        <v/>
      </c>
      <c r="AN788" s="2" t="str">
        <f>IFERROR(IF(COUNT($A788)=0,"",IF(COUNT(W788)=0,"--",IF(COUNTIF(B788:AK788,"3E")&gt;0,"3E",SUM(IF(D788&gt;=2,$D$3),IF(G788&gt;=2,$G$3),IF(J788&gt;=2,$J$3),IF(M788&gt;=2,$M$3),IF(P788&gt;=2,$P$3),IF(S788&gt;=2,$S$3),IF(V788&gt;=2,$V$3),IF(Y788&gt;=2,$Y$3),IF(AB788&gt;=2,$AB$3),IF(AE788&gt;=2,$AE$3),IF(AH788&gt;=2,$AH$3),IF(AK788&gt;=2,$AK$3))))),"")</f>
        <v/>
      </c>
      <c r="AO788" s="2" t="str">
        <f>IF(AM788="3E","3E",IF(COUNT($A788)=0,"",IF(COUNT(AK788)=0,"I",LOOKUP(AM788,{0,2,2.25,2.5,2.75,3,3.25,3.5,3.75,4},{"F","D","C","C+","B-","B","B+","A-","A","A+"}))))</f>
        <v/>
      </c>
      <c r="AP788" s="2" t="str">
        <f>IF(AM788="3E","3E",IF(OR(COUNT($A788)=0,COUNT(W788)=0),"",IF(AND(Y788&gt;=2,AM788&gt;=2,AN788&gt;=28),"PASS","FAIL")))</f>
        <v/>
      </c>
      <c r="AQ788" s="2" t="str">
        <f>IF(COUNT($A788)=0,"",IF(AP788="3E","3E",IF(AP788="PASS",CONCATENATE(IF(N(D788)&lt;2,"411F,",""),IF(N(G788)&lt;2,"412F,",""),IF(N(J788)&lt;2,"413F,",""),IF(N(M788)&lt;2,"421F,",""),IF(N(P788)&lt;2,"422F,",""),IF(N(S788)&lt;2,"423F,",""),IF(N(AB788)&lt;2,"431F,",""),IF(N(AE788)&lt;2,"432F,",""),IF(N(AH788)&lt;2,"433F,","")),"")))</f>
        <v/>
      </c>
      <c r="AR788" s="6" t="str">
        <f t="shared" si="13"/>
        <v/>
      </c>
    </row>
    <row r="789" spans="1:44" ht="18.95" customHeight="1" x14ac:dyDescent="0.25">
      <c r="A789" s="93" t="str">
        <f>IF(DR!$B791="","",DR!$B791)</f>
        <v/>
      </c>
      <c r="B789" s="5" t="str">
        <f>IF(COUNT($A789)=0,"",IF($A789&lt;&gt;DR!$B791,"ERR",DR!J791))</f>
        <v/>
      </c>
      <c r="C789" s="2" t="str">
        <f>IF(COUNT($A789)=0,"",IF(B789="3E","3E",IF(B789="","I",LOOKUP(B789/D$2,{0,0.4,0.45,0.5,0.55,0.6,0.65,0.7,0.75,0.8,1},{"F","D","C","C+","B-","B","B+","A-","A","A+"}))))</f>
        <v/>
      </c>
      <c r="D789" s="99" t="str">
        <f>IF(COUNT($A789)=0,"",IF(B789="","--",IF(B789="3E","3E",LOOKUP(B789/D$2,{0,0.4,0.45,0.5,0.55,0.6,0.65,0.7,0.75,0.8,1},{0,2,2.25,2.5,2.75,3,3.25,3.5,3.75,4}))))</f>
        <v/>
      </c>
      <c r="E789" s="5" t="str">
        <f>IF(COUNT($A789)=0,"",IF($A789&lt;&gt;DR!$B791,"ERR",DR!R791))</f>
        <v/>
      </c>
      <c r="F789" s="2" t="str">
        <f>IF(COUNT($A789)=0,"",IF(E789="3E","3E",IF(E789="","I",LOOKUP(E789/G$2,{0,0.4,0.45,0.5,0.55,0.6,0.65,0.7,0.75,0.8,1},{"F","D","C","C+","B-","B","B+","A-","A","A+"}))))</f>
        <v/>
      </c>
      <c r="G789" s="99" t="str">
        <f>IF(COUNT($A789)=0,"",IF(E789="","--",IF(E789="3E","3E",LOOKUP(E789/G$2,{0,0.4,0.45,0.5,0.55,0.6,0.65,0.7,0.75,0.8,1},{0,2,2.25,2.5,2.75,3,3.25,3.5,3.75,4}))))</f>
        <v/>
      </c>
      <c r="H789" s="5" t="str">
        <f>IF(COUNT($A789)=0,"",IF($A789&lt;&gt;DR!$B791,"ERR",DR!Z791))</f>
        <v/>
      </c>
      <c r="I789" s="2" t="str">
        <f>IF(COUNT($A789)=0,"",IF(H789="3E","3E",IF(H789="","I",LOOKUP(H789/J$2,{0,0.4,0.45,0.5,0.55,0.6,0.65,0.7,0.75,0.8,1},{"F","D","C","C+","B-","B","B+","A-","A","A+"}))))</f>
        <v/>
      </c>
      <c r="J789" s="99" t="str">
        <f>IF(COUNT($A789)=0,"",IF(H789="","--",IF(H789="3E","3E",LOOKUP(H789/J$2,{0,0.4,0.45,0.5,0.55,0.6,0.65,0.7,0.75,0.8,1},{0,2,2.25,2.5,2.75,3,3.25,3.5,3.75,4}))))</f>
        <v/>
      </c>
      <c r="K789" s="5" t="str">
        <f>IF(COUNT($A789)=0,"",IF($A789&lt;&gt;DR!$B791,"ERR",DR!AH791))</f>
        <v/>
      </c>
      <c r="L789" s="2" t="str">
        <f>IF(COUNT($A789)=0,"",IF(K789="3E","3E",IF(K789="","I",LOOKUP(K789/M$2,{0,0.4,0.45,0.5,0.55,0.6,0.65,0.7,0.75,0.8,1},{"F","D","C","C+","B-","B","B+","A-","A","A+"}))))</f>
        <v/>
      </c>
      <c r="M789" s="99" t="str">
        <f>IF(COUNT($A789)=0,"",IF(K789="","--",IF(K789="3E","3E",LOOKUP(K789/M$2,{0,0.4,0.45,0.5,0.55,0.6,0.65,0.7,0.75,0.8,1},{0,2,2.25,2.5,2.75,3,3.25,3.5,3.75,4}))))</f>
        <v/>
      </c>
      <c r="N789" s="5" t="str">
        <f>IF(COUNT($A789)=0,"",IF($A789&lt;&gt;DR!$B791,"ERR",DR!AP791))</f>
        <v/>
      </c>
      <c r="O789" s="2" t="str">
        <f>IF(COUNT($A789)=0,"",IF(N789="3E","3E",IF(N789="","I",LOOKUP(N789/P$2,{0,0.4,0.45,0.5,0.55,0.6,0.65,0.7,0.75,0.8,1},{"F","D","C","C+","B-","B","B+","A-","A","A+"}))))</f>
        <v/>
      </c>
      <c r="P789" s="99" t="str">
        <f>IF(COUNT($A789)=0,"",IF(N789="","--",IF(N789="3E","3E",LOOKUP(N789/P$2,{0,0.4,0.45,0.5,0.55,0.6,0.65,0.7,0.75,0.8,1},{0,2,2.25,2.5,2.75,3,3.25,3.5,3.75,4}))))</f>
        <v/>
      </c>
      <c r="Q789" s="5" t="str">
        <f>IF(COUNT($A789)=0,"",IF($A789&lt;&gt;DR!$B791,"ERR",DR!AX791))</f>
        <v/>
      </c>
      <c r="R789" s="2" t="str">
        <f>IF(COUNT($A789)=0,"",IF(Q789="3E","3E",IF(Q789="","I",LOOKUP(Q789/S$2,{0,0.4,0.45,0.5,0.55,0.6,0.65,0.7,0.75,0.8,1},{"F","D","C","C+","B-","B","B+","A-","A","A+"}))))</f>
        <v/>
      </c>
      <c r="S789" s="99" t="str">
        <f>IF(COUNT($A789)=0,"",IF(Q789="","--",IF(Q789="3E","3E",LOOKUP(Q789/S$2,{0,0.4,0.45,0.5,0.55,0.6,0.65,0.7,0.75,0.8,1},{0,2,2.25,2.5,2.75,3,3.25,3.5,3.75,4}))))</f>
        <v/>
      </c>
      <c r="T789" s="5" t="str">
        <f>IF(OR(COUNT($A789)=0,DR!BZ791=""),"",IF($A789&lt;&gt;DR!$B791,"ERR",DR!BZ791))</f>
        <v/>
      </c>
      <c r="U789" s="2" t="str">
        <f>IF(COUNT($A789)=0,"",IF(T789="3E","3E",IF(T789="","I",LOOKUP(T789/V$2,{0,0.4,0.45,0.5,0.55,0.6,0.65,0.7,0.75,0.8,1},{"F","D","C","C+","B-","B","B+","A-","A","A+"}))))</f>
        <v/>
      </c>
      <c r="V789" s="99" t="str">
        <f>IF(COUNT($A789)=0,"",IF(T789="","--",IF(T789="3E","3E",LOOKUP(T789/V$2,{0,0.4,0.45,0.5,0.55,0.6,0.65,0.7,0.75,0.8,1},{0,2,2.25,2.5,2.75,3,3.25,3.5,3.75,4}))))</f>
        <v/>
      </c>
      <c r="W789" s="5" t="str">
        <f>IF(COUNT($A789)=0,"",IF($A789&lt;&gt;DR!$B791,"ERR",IF(DR!$A791="IM",DR!CL791,DR!CK791)))</f>
        <v/>
      </c>
      <c r="X789" s="2" t="str">
        <f>IF(COUNT($A789)=0,"",IF(W789="3E","3E",IF(W789="","I",LOOKUP(W789/Y$2,{0,0.4,0.45,0.5,0.55,0.6,0.65,0.7,0.75,0.8,1},{"F","D","C","C+","B-","B","B+","A-","A","A+"}))))</f>
        <v/>
      </c>
      <c r="Y789" s="99" t="str">
        <f>IF(COUNT($A789)=0,"",IF(W789="","--",IF(W789="3E","3E",LOOKUP(W789/Y$2,{0,0.4,0.45,0.5,0.55,0.6,0.65,0.7,0.75,0.8,1},{0,2,2.25,2.5,2.75,3,3.25,3.5,3.75,4}))))</f>
        <v/>
      </c>
      <c r="Z789" s="5" t="str">
        <f>IF(COUNT($A789)=0,"",IF($A789&lt;&gt;DR!$B791,"ERR",DR!BF791))</f>
        <v/>
      </c>
      <c r="AA789" s="2" t="str">
        <f>IF(COUNT($A789)=0,"",IF(Z789="3E","3E",IF(Z789="","I",LOOKUP(Z789/AB$2,{0,0.4,0.45,0.5,0.55,0.6,0.65,0.7,0.75,0.8,1},{"F","D","C","C+","B-","B","B+","A-","A","A+"}))))</f>
        <v/>
      </c>
      <c r="AB789" s="99" t="str">
        <f>IF(COUNT($A789)=0,"",IF(Z789="","--",IF(Z789="3E","3E",LOOKUP(Z789/AB$2,{0,0.4,0.45,0.5,0.55,0.6,0.65,0.7,0.75,0.8,1},{0,2,2.25,2.5,2.75,3,3.25,3.5,3.75,4}))))</f>
        <v/>
      </c>
      <c r="AC789" s="5" t="str">
        <f>IF(COUNT($A789)=0,"",IF($A789&lt;&gt;DR!$B791,"ERR",DR!BG791))</f>
        <v/>
      </c>
      <c r="AD789" s="2" t="str">
        <f>IF(COUNT($A789)=0,"",IF(AC789="3E","3E",IF(AC789="","I",LOOKUP(AC789/AE$2,{0,0.4,0.45,0.5,0.55,0.6,0.65,0.7,0.75,0.8,1},{"F","D","C","C+","B-","B","B+","A-","A","A+"}))))</f>
        <v/>
      </c>
      <c r="AE789" s="99" t="str">
        <f>IF(COUNT($A789)=0,"",IF(AC789="","--",IF(AC789="3E","3E",LOOKUP(AC789/AE$2,{0,0.4,0.45,0.5,0.55,0.6,0.65,0.7,0.75,0.8,1},{0,2,2.25,2.5,2.75,3,3.25,3.5,3.75,4}))))</f>
        <v/>
      </c>
      <c r="AF789" s="5" t="str">
        <f>IF(COUNT($A789)=0,"",IF($A789&lt;&gt;DR!$B791,"ERR",DR!BQ791))</f>
        <v/>
      </c>
      <c r="AG789" s="2" t="str">
        <f>IF(COUNT($A789)=0,"",IF(AF789="3E","3E",IF(AF789="","I",LOOKUP(AF789/AH$2,{0,0.4,0.45,0.5,0.55,0.6,0.65,0.7,0.75,0.8,1},{"F","D","C","C+","B-","B","B+","A-","A","A+"}))))</f>
        <v/>
      </c>
      <c r="AH789" s="99" t="str">
        <f>IF(COUNT($A789)=0,"",IF(AF789="","--",IF(AF789="3E","3E",LOOKUP(AF789/AH$2,{0,0.4,0.45,0.5,0.55,0.6,0.65,0.7,0.75,0.8,1},{0,2,2.25,2.5,2.75,3,3.25,3.5,3.75,4}))))</f>
        <v/>
      </c>
      <c r="AI789" s="5" t="str">
        <f>IF(COUNT($A789)=0,"",IF($A789&lt;&gt;DR!$B791,"ERR",DR!BY791))</f>
        <v/>
      </c>
      <c r="AJ789" s="2" t="str">
        <f>IF(COUNT($A789)=0,"",IF(AI789="3E","3E",IF(AI789="","I",LOOKUP(AI789/AK$2,{0,0.4,0.45,0.5,0.55,0.6,0.65,0.7,0.75,0.8,1},{"F","D","C","C+","B-","B","B+","A-","A","A+"}))))</f>
        <v/>
      </c>
      <c r="AK789" s="103" t="str">
        <f>IF(COUNT($A789)=0,"",IF(AI789="","--",IF(AI789="3E","3E",LOOKUP(AI789/AK$2,{0,0.4,0.45,0.5,0.55,0.6,0.65,0.7,0.75,0.8,1},{0,2,2.25,2.5,2.75,3,3.25,3.5,3.75,4}))))</f>
        <v/>
      </c>
      <c r="AL789" s="94" t="str">
        <f>IFERROR(IF(COUNT($A789)=0,"",IF(COUNT(W789)=0,"--",IF(COUNTIF(B789:AK789,"3E")&gt;0,"3E",SUM(IF(D789&gt;=2,D789*$D$3),IF(G789&gt;=2,G789*$G$3),IF(J789&gt;=2,J789*$J$3),IF(M789&gt;=2,M789*$M$3),IF(P789&gt;=2,P789*$P$3),IF(S789&gt;=2,S789*$S$3),IF(V789&gt;=2,V789*$V$3),IF(Y789&gt;=2,Y789*$Y$3),IF(AB789&gt;=2,AB789*$AB$3),IF(AE789&gt;=2,AE789*$AE$3),IF(AH789&gt;=2,AH789*$AH$3),IF(AK789&gt;=2,AK789*$AK$3))))),"")</f>
        <v/>
      </c>
      <c r="AM789" s="4" t="str">
        <f>IF(COUNT($A789)=0,"",IF(COUNT(W789)=0,"--",IF(COUNTIF(B789:Y789,"3E")&gt;0,"3E",TRUNC(SUM(IF(N(D789)&gt;=2,D$3*D789,0),IF(N(G789)&gt;=2,G$3*G789,0),IF(N(J789)&gt;=2,J$3*J789,0),IF(N(M789)&gt;=2,M$3*M789,0),IF(N(P789)&gt;=2,P$3*P789,0),IF(N(S789)&gt;=2,S$3*S789,0),IF(N(AB789)&gt;=2,AB$3*AB789,0),IF(N(AE789)&gt;=2,AE$3*AE789,0),IF(N(AH789)&gt;=2,AH$3*AH789,0),IF(N(V789)&gt;=2,V$3*V789,0),IF(N(Y789)&gt;=2,Y$3*Y789,0))/TCP,3))))</f>
        <v/>
      </c>
      <c r="AN789" s="2" t="str">
        <f>IFERROR(IF(COUNT($A789)=0,"",IF(COUNT(W789)=0,"--",IF(COUNTIF(B789:AK789,"3E")&gt;0,"3E",SUM(IF(D789&gt;=2,$D$3),IF(G789&gt;=2,$G$3),IF(J789&gt;=2,$J$3),IF(M789&gt;=2,$M$3),IF(P789&gt;=2,$P$3),IF(S789&gt;=2,$S$3),IF(V789&gt;=2,$V$3),IF(Y789&gt;=2,$Y$3),IF(AB789&gt;=2,$AB$3),IF(AE789&gt;=2,$AE$3),IF(AH789&gt;=2,$AH$3),IF(AK789&gt;=2,$AK$3))))),"")</f>
        <v/>
      </c>
      <c r="AO789" s="2" t="str">
        <f>IF(AM789="3E","3E",IF(COUNT($A789)=0,"",IF(COUNT(AK789)=0,"I",LOOKUP(AM789,{0,2,2.25,2.5,2.75,3,3.25,3.5,3.75,4},{"F","D","C","C+","B-","B","B+","A-","A","A+"}))))</f>
        <v/>
      </c>
      <c r="AP789" s="2" t="str">
        <f>IF(AM789="3E","3E",IF(OR(COUNT($A789)=0,COUNT(W789)=0),"",IF(AND(Y789&gt;=2,AM789&gt;=2,AN789&gt;=28),"PASS","FAIL")))</f>
        <v/>
      </c>
      <c r="AQ789" s="2" t="str">
        <f>IF(COUNT($A789)=0,"",IF(AP789="3E","3E",IF(AP789="PASS",CONCATENATE(IF(N(D789)&lt;2,"411F,",""),IF(N(G789)&lt;2,"412F,",""),IF(N(J789)&lt;2,"413F,",""),IF(N(M789)&lt;2,"421F,",""),IF(N(P789)&lt;2,"422F,",""),IF(N(S789)&lt;2,"423F,",""),IF(N(AB789)&lt;2,"431F,",""),IF(N(AE789)&lt;2,"432F,",""),IF(N(AH789)&lt;2,"433F,","")),"")))</f>
        <v/>
      </c>
      <c r="AR789" s="6" t="str">
        <f t="shared" si="13"/>
        <v/>
      </c>
    </row>
    <row r="790" spans="1:44" ht="18.95" customHeight="1" x14ac:dyDescent="0.25">
      <c r="A790" s="93" t="str">
        <f>IF(DR!$B792="","",DR!$B792)</f>
        <v/>
      </c>
      <c r="B790" s="5" t="str">
        <f>IF(COUNT($A790)=0,"",IF($A790&lt;&gt;DR!$B792,"ERR",DR!J792))</f>
        <v/>
      </c>
      <c r="C790" s="2" t="str">
        <f>IF(COUNT($A790)=0,"",IF(B790="3E","3E",IF(B790="","I",LOOKUP(B790/D$2,{0,0.4,0.45,0.5,0.55,0.6,0.65,0.7,0.75,0.8,1},{"F","D","C","C+","B-","B","B+","A-","A","A+"}))))</f>
        <v/>
      </c>
      <c r="D790" s="99" t="str">
        <f>IF(COUNT($A790)=0,"",IF(B790="","--",IF(B790="3E","3E",LOOKUP(B790/D$2,{0,0.4,0.45,0.5,0.55,0.6,0.65,0.7,0.75,0.8,1},{0,2,2.25,2.5,2.75,3,3.25,3.5,3.75,4}))))</f>
        <v/>
      </c>
      <c r="E790" s="5" t="str">
        <f>IF(COUNT($A790)=0,"",IF($A790&lt;&gt;DR!$B792,"ERR",DR!R792))</f>
        <v/>
      </c>
      <c r="F790" s="2" t="str">
        <f>IF(COUNT($A790)=0,"",IF(E790="3E","3E",IF(E790="","I",LOOKUP(E790/G$2,{0,0.4,0.45,0.5,0.55,0.6,0.65,0.7,0.75,0.8,1},{"F","D","C","C+","B-","B","B+","A-","A","A+"}))))</f>
        <v/>
      </c>
      <c r="G790" s="99" t="str">
        <f>IF(COUNT($A790)=0,"",IF(E790="","--",IF(E790="3E","3E",LOOKUP(E790/G$2,{0,0.4,0.45,0.5,0.55,0.6,0.65,0.7,0.75,0.8,1},{0,2,2.25,2.5,2.75,3,3.25,3.5,3.75,4}))))</f>
        <v/>
      </c>
      <c r="H790" s="5" t="str">
        <f>IF(COUNT($A790)=0,"",IF($A790&lt;&gt;DR!$B792,"ERR",DR!Z792))</f>
        <v/>
      </c>
      <c r="I790" s="2" t="str">
        <f>IF(COUNT($A790)=0,"",IF(H790="3E","3E",IF(H790="","I",LOOKUP(H790/J$2,{0,0.4,0.45,0.5,0.55,0.6,0.65,0.7,0.75,0.8,1},{"F","D","C","C+","B-","B","B+","A-","A","A+"}))))</f>
        <v/>
      </c>
      <c r="J790" s="99" t="str">
        <f>IF(COUNT($A790)=0,"",IF(H790="","--",IF(H790="3E","3E",LOOKUP(H790/J$2,{0,0.4,0.45,0.5,0.55,0.6,0.65,0.7,0.75,0.8,1},{0,2,2.25,2.5,2.75,3,3.25,3.5,3.75,4}))))</f>
        <v/>
      </c>
      <c r="K790" s="5" t="str">
        <f>IF(COUNT($A790)=0,"",IF($A790&lt;&gt;DR!$B792,"ERR",DR!AH792))</f>
        <v/>
      </c>
      <c r="L790" s="2" t="str">
        <f>IF(COUNT($A790)=0,"",IF(K790="3E","3E",IF(K790="","I",LOOKUP(K790/M$2,{0,0.4,0.45,0.5,0.55,0.6,0.65,0.7,0.75,0.8,1},{"F","D","C","C+","B-","B","B+","A-","A","A+"}))))</f>
        <v/>
      </c>
      <c r="M790" s="99" t="str">
        <f>IF(COUNT($A790)=0,"",IF(K790="","--",IF(K790="3E","3E",LOOKUP(K790/M$2,{0,0.4,0.45,0.5,0.55,0.6,0.65,0.7,0.75,0.8,1},{0,2,2.25,2.5,2.75,3,3.25,3.5,3.75,4}))))</f>
        <v/>
      </c>
      <c r="N790" s="5" t="str">
        <f>IF(COUNT($A790)=0,"",IF($A790&lt;&gt;DR!$B792,"ERR",DR!AP792))</f>
        <v/>
      </c>
      <c r="O790" s="2" t="str">
        <f>IF(COUNT($A790)=0,"",IF(N790="3E","3E",IF(N790="","I",LOOKUP(N790/P$2,{0,0.4,0.45,0.5,0.55,0.6,0.65,0.7,0.75,0.8,1},{"F","D","C","C+","B-","B","B+","A-","A","A+"}))))</f>
        <v/>
      </c>
      <c r="P790" s="99" t="str">
        <f>IF(COUNT($A790)=0,"",IF(N790="","--",IF(N790="3E","3E",LOOKUP(N790/P$2,{0,0.4,0.45,0.5,0.55,0.6,0.65,0.7,0.75,0.8,1},{0,2,2.25,2.5,2.75,3,3.25,3.5,3.75,4}))))</f>
        <v/>
      </c>
      <c r="Q790" s="5" t="str">
        <f>IF(COUNT($A790)=0,"",IF($A790&lt;&gt;DR!$B792,"ERR",DR!AX792))</f>
        <v/>
      </c>
      <c r="R790" s="2" t="str">
        <f>IF(COUNT($A790)=0,"",IF(Q790="3E","3E",IF(Q790="","I",LOOKUP(Q790/S$2,{0,0.4,0.45,0.5,0.55,0.6,0.65,0.7,0.75,0.8,1},{"F","D","C","C+","B-","B","B+","A-","A","A+"}))))</f>
        <v/>
      </c>
      <c r="S790" s="99" t="str">
        <f>IF(COUNT($A790)=0,"",IF(Q790="","--",IF(Q790="3E","3E",LOOKUP(Q790/S$2,{0,0.4,0.45,0.5,0.55,0.6,0.65,0.7,0.75,0.8,1},{0,2,2.25,2.5,2.75,3,3.25,3.5,3.75,4}))))</f>
        <v/>
      </c>
      <c r="T790" s="5" t="str">
        <f>IF(OR(COUNT($A790)=0,DR!BZ792=""),"",IF($A790&lt;&gt;DR!$B792,"ERR",DR!BZ792))</f>
        <v/>
      </c>
      <c r="U790" s="2" t="str">
        <f>IF(COUNT($A790)=0,"",IF(T790="3E","3E",IF(T790="","I",LOOKUP(T790/V$2,{0,0.4,0.45,0.5,0.55,0.6,0.65,0.7,0.75,0.8,1},{"F","D","C","C+","B-","B","B+","A-","A","A+"}))))</f>
        <v/>
      </c>
      <c r="V790" s="99" t="str">
        <f>IF(COUNT($A790)=0,"",IF(T790="","--",IF(T790="3E","3E",LOOKUP(T790/V$2,{0,0.4,0.45,0.5,0.55,0.6,0.65,0.7,0.75,0.8,1},{0,2,2.25,2.5,2.75,3,3.25,3.5,3.75,4}))))</f>
        <v/>
      </c>
      <c r="W790" s="5" t="str">
        <f>IF(COUNT($A790)=0,"",IF($A790&lt;&gt;DR!$B792,"ERR",IF(DR!$A792="IM",DR!CL792,DR!CK792)))</f>
        <v/>
      </c>
      <c r="X790" s="2" t="str">
        <f>IF(COUNT($A790)=0,"",IF(W790="3E","3E",IF(W790="","I",LOOKUP(W790/Y$2,{0,0.4,0.45,0.5,0.55,0.6,0.65,0.7,0.75,0.8,1},{"F","D","C","C+","B-","B","B+","A-","A","A+"}))))</f>
        <v/>
      </c>
      <c r="Y790" s="99" t="str">
        <f>IF(COUNT($A790)=0,"",IF(W790="","--",IF(W790="3E","3E",LOOKUP(W790/Y$2,{0,0.4,0.45,0.5,0.55,0.6,0.65,0.7,0.75,0.8,1},{0,2,2.25,2.5,2.75,3,3.25,3.5,3.75,4}))))</f>
        <v/>
      </c>
      <c r="Z790" s="5" t="str">
        <f>IF(COUNT($A790)=0,"",IF($A790&lt;&gt;DR!$B792,"ERR",DR!BF792))</f>
        <v/>
      </c>
      <c r="AA790" s="2" t="str">
        <f>IF(COUNT($A790)=0,"",IF(Z790="3E","3E",IF(Z790="","I",LOOKUP(Z790/AB$2,{0,0.4,0.45,0.5,0.55,0.6,0.65,0.7,0.75,0.8,1},{"F","D","C","C+","B-","B","B+","A-","A","A+"}))))</f>
        <v/>
      </c>
      <c r="AB790" s="99" t="str">
        <f>IF(COUNT($A790)=0,"",IF(Z790="","--",IF(Z790="3E","3E",LOOKUP(Z790/AB$2,{0,0.4,0.45,0.5,0.55,0.6,0.65,0.7,0.75,0.8,1},{0,2,2.25,2.5,2.75,3,3.25,3.5,3.75,4}))))</f>
        <v/>
      </c>
      <c r="AC790" s="5" t="str">
        <f>IF(COUNT($A790)=0,"",IF($A790&lt;&gt;DR!$B792,"ERR",DR!BG792))</f>
        <v/>
      </c>
      <c r="AD790" s="2" t="str">
        <f>IF(COUNT($A790)=0,"",IF(AC790="3E","3E",IF(AC790="","I",LOOKUP(AC790/AE$2,{0,0.4,0.45,0.5,0.55,0.6,0.65,0.7,0.75,0.8,1},{"F","D","C","C+","B-","B","B+","A-","A","A+"}))))</f>
        <v/>
      </c>
      <c r="AE790" s="99" t="str">
        <f>IF(COUNT($A790)=0,"",IF(AC790="","--",IF(AC790="3E","3E",LOOKUP(AC790/AE$2,{0,0.4,0.45,0.5,0.55,0.6,0.65,0.7,0.75,0.8,1},{0,2,2.25,2.5,2.75,3,3.25,3.5,3.75,4}))))</f>
        <v/>
      </c>
      <c r="AF790" s="5" t="str">
        <f>IF(COUNT($A790)=0,"",IF($A790&lt;&gt;DR!$B792,"ERR",DR!BQ792))</f>
        <v/>
      </c>
      <c r="AG790" s="2" t="str">
        <f>IF(COUNT($A790)=0,"",IF(AF790="3E","3E",IF(AF790="","I",LOOKUP(AF790/AH$2,{0,0.4,0.45,0.5,0.55,0.6,0.65,0.7,0.75,0.8,1},{"F","D","C","C+","B-","B","B+","A-","A","A+"}))))</f>
        <v/>
      </c>
      <c r="AH790" s="99" t="str">
        <f>IF(COUNT($A790)=0,"",IF(AF790="","--",IF(AF790="3E","3E",LOOKUP(AF790/AH$2,{0,0.4,0.45,0.5,0.55,0.6,0.65,0.7,0.75,0.8,1},{0,2,2.25,2.5,2.75,3,3.25,3.5,3.75,4}))))</f>
        <v/>
      </c>
      <c r="AI790" s="5" t="str">
        <f>IF(COUNT($A790)=0,"",IF($A790&lt;&gt;DR!$B792,"ERR",DR!BY792))</f>
        <v/>
      </c>
      <c r="AJ790" s="2" t="str">
        <f>IF(COUNT($A790)=0,"",IF(AI790="3E","3E",IF(AI790="","I",LOOKUP(AI790/AK$2,{0,0.4,0.45,0.5,0.55,0.6,0.65,0.7,0.75,0.8,1},{"F","D","C","C+","B-","B","B+","A-","A","A+"}))))</f>
        <v/>
      </c>
      <c r="AK790" s="103" t="str">
        <f>IF(COUNT($A790)=0,"",IF(AI790="","--",IF(AI790="3E","3E",LOOKUP(AI790/AK$2,{0,0.4,0.45,0.5,0.55,0.6,0.65,0.7,0.75,0.8,1},{0,2,2.25,2.5,2.75,3,3.25,3.5,3.75,4}))))</f>
        <v/>
      </c>
      <c r="AL790" s="94" t="str">
        <f>IFERROR(IF(COUNT($A790)=0,"",IF(COUNT(W790)=0,"--",IF(COUNTIF(B790:AK790,"3E")&gt;0,"3E",SUM(IF(D790&gt;=2,D790*$D$3),IF(G790&gt;=2,G790*$G$3),IF(J790&gt;=2,J790*$J$3),IF(M790&gt;=2,M790*$M$3),IF(P790&gt;=2,P790*$P$3),IF(S790&gt;=2,S790*$S$3),IF(V790&gt;=2,V790*$V$3),IF(Y790&gt;=2,Y790*$Y$3),IF(AB790&gt;=2,AB790*$AB$3),IF(AE790&gt;=2,AE790*$AE$3),IF(AH790&gt;=2,AH790*$AH$3),IF(AK790&gt;=2,AK790*$AK$3))))),"")</f>
        <v/>
      </c>
      <c r="AM790" s="4" t="str">
        <f>IF(COUNT($A790)=0,"",IF(COUNT(W790)=0,"--",IF(COUNTIF(B790:Y790,"3E")&gt;0,"3E",TRUNC(SUM(IF(N(D790)&gt;=2,D$3*D790,0),IF(N(G790)&gt;=2,G$3*G790,0),IF(N(J790)&gt;=2,J$3*J790,0),IF(N(M790)&gt;=2,M$3*M790,0),IF(N(P790)&gt;=2,P$3*P790,0),IF(N(S790)&gt;=2,S$3*S790,0),IF(N(AB790)&gt;=2,AB$3*AB790,0),IF(N(AE790)&gt;=2,AE$3*AE790,0),IF(N(AH790)&gt;=2,AH$3*AH790,0),IF(N(V790)&gt;=2,V$3*V790,0),IF(N(Y790)&gt;=2,Y$3*Y790,0))/TCP,3))))</f>
        <v/>
      </c>
      <c r="AN790" s="2" t="str">
        <f>IFERROR(IF(COUNT($A790)=0,"",IF(COUNT(W790)=0,"--",IF(COUNTIF(B790:AK790,"3E")&gt;0,"3E",SUM(IF(D790&gt;=2,$D$3),IF(G790&gt;=2,$G$3),IF(J790&gt;=2,$J$3),IF(M790&gt;=2,$M$3),IF(P790&gt;=2,$P$3),IF(S790&gt;=2,$S$3),IF(V790&gt;=2,$V$3),IF(Y790&gt;=2,$Y$3),IF(AB790&gt;=2,$AB$3),IF(AE790&gt;=2,$AE$3),IF(AH790&gt;=2,$AH$3),IF(AK790&gt;=2,$AK$3))))),"")</f>
        <v/>
      </c>
      <c r="AO790" s="2" t="str">
        <f>IF(AM790="3E","3E",IF(COUNT($A790)=0,"",IF(COUNT(AK790)=0,"I",LOOKUP(AM790,{0,2,2.25,2.5,2.75,3,3.25,3.5,3.75,4},{"F","D","C","C+","B-","B","B+","A-","A","A+"}))))</f>
        <v/>
      </c>
      <c r="AP790" s="2" t="str">
        <f>IF(AM790="3E","3E",IF(OR(COUNT($A790)=0,COUNT(W790)=0),"",IF(AND(Y790&gt;=2,AM790&gt;=2,AN790&gt;=28),"PASS","FAIL")))</f>
        <v/>
      </c>
      <c r="AQ790" s="2" t="str">
        <f>IF(COUNT($A790)=0,"",IF(AP790="3E","3E",IF(AP790="PASS",CONCATENATE(IF(N(D790)&lt;2,"411F,",""),IF(N(G790)&lt;2,"412F,",""),IF(N(J790)&lt;2,"413F,",""),IF(N(M790)&lt;2,"421F,",""),IF(N(P790)&lt;2,"422F,",""),IF(N(S790)&lt;2,"423F,",""),IF(N(AB790)&lt;2,"431F,",""),IF(N(AE790)&lt;2,"432F,",""),IF(N(AH790)&lt;2,"433F,","")),"")))</f>
        <v/>
      </c>
      <c r="AR790" s="6" t="str">
        <f t="shared" si="13"/>
        <v/>
      </c>
    </row>
    <row r="791" spans="1:44" ht="18.95" customHeight="1" x14ac:dyDescent="0.25">
      <c r="A791" s="93" t="str">
        <f>IF(DR!$B793="","",DR!$B793)</f>
        <v/>
      </c>
      <c r="B791" s="5" t="str">
        <f>IF(COUNT($A791)=0,"",IF($A791&lt;&gt;DR!$B793,"ERR",DR!J793))</f>
        <v/>
      </c>
      <c r="C791" s="2" t="str">
        <f>IF(COUNT($A791)=0,"",IF(B791="3E","3E",IF(B791="","I",LOOKUP(B791/D$2,{0,0.4,0.45,0.5,0.55,0.6,0.65,0.7,0.75,0.8,1},{"F","D","C","C+","B-","B","B+","A-","A","A+"}))))</f>
        <v/>
      </c>
      <c r="D791" s="99" t="str">
        <f>IF(COUNT($A791)=0,"",IF(B791="","--",IF(B791="3E","3E",LOOKUP(B791/D$2,{0,0.4,0.45,0.5,0.55,0.6,0.65,0.7,0.75,0.8,1},{0,2,2.25,2.5,2.75,3,3.25,3.5,3.75,4}))))</f>
        <v/>
      </c>
      <c r="E791" s="5" t="str">
        <f>IF(COUNT($A791)=0,"",IF($A791&lt;&gt;DR!$B793,"ERR",DR!R793))</f>
        <v/>
      </c>
      <c r="F791" s="2" t="str">
        <f>IF(COUNT($A791)=0,"",IF(E791="3E","3E",IF(E791="","I",LOOKUP(E791/G$2,{0,0.4,0.45,0.5,0.55,0.6,0.65,0.7,0.75,0.8,1},{"F","D","C","C+","B-","B","B+","A-","A","A+"}))))</f>
        <v/>
      </c>
      <c r="G791" s="99" t="str">
        <f>IF(COUNT($A791)=0,"",IF(E791="","--",IF(E791="3E","3E",LOOKUP(E791/G$2,{0,0.4,0.45,0.5,0.55,0.6,0.65,0.7,0.75,0.8,1},{0,2,2.25,2.5,2.75,3,3.25,3.5,3.75,4}))))</f>
        <v/>
      </c>
      <c r="H791" s="5" t="str">
        <f>IF(COUNT($A791)=0,"",IF($A791&lt;&gt;DR!$B793,"ERR",DR!Z793))</f>
        <v/>
      </c>
      <c r="I791" s="2" t="str">
        <f>IF(COUNT($A791)=0,"",IF(H791="3E","3E",IF(H791="","I",LOOKUP(H791/J$2,{0,0.4,0.45,0.5,0.55,0.6,0.65,0.7,0.75,0.8,1},{"F","D","C","C+","B-","B","B+","A-","A","A+"}))))</f>
        <v/>
      </c>
      <c r="J791" s="99" t="str">
        <f>IF(COUNT($A791)=0,"",IF(H791="","--",IF(H791="3E","3E",LOOKUP(H791/J$2,{0,0.4,0.45,0.5,0.55,0.6,0.65,0.7,0.75,0.8,1},{0,2,2.25,2.5,2.75,3,3.25,3.5,3.75,4}))))</f>
        <v/>
      </c>
      <c r="K791" s="5" t="str">
        <f>IF(COUNT($A791)=0,"",IF($A791&lt;&gt;DR!$B793,"ERR",DR!AH793))</f>
        <v/>
      </c>
      <c r="L791" s="2" t="str">
        <f>IF(COUNT($A791)=0,"",IF(K791="3E","3E",IF(K791="","I",LOOKUP(K791/M$2,{0,0.4,0.45,0.5,0.55,0.6,0.65,0.7,0.75,0.8,1},{"F","D","C","C+","B-","B","B+","A-","A","A+"}))))</f>
        <v/>
      </c>
      <c r="M791" s="99" t="str">
        <f>IF(COUNT($A791)=0,"",IF(K791="","--",IF(K791="3E","3E",LOOKUP(K791/M$2,{0,0.4,0.45,0.5,0.55,0.6,0.65,0.7,0.75,0.8,1},{0,2,2.25,2.5,2.75,3,3.25,3.5,3.75,4}))))</f>
        <v/>
      </c>
      <c r="N791" s="5" t="str">
        <f>IF(COUNT($A791)=0,"",IF($A791&lt;&gt;DR!$B793,"ERR",DR!AP793))</f>
        <v/>
      </c>
      <c r="O791" s="2" t="str">
        <f>IF(COUNT($A791)=0,"",IF(N791="3E","3E",IF(N791="","I",LOOKUP(N791/P$2,{0,0.4,0.45,0.5,0.55,0.6,0.65,0.7,0.75,0.8,1},{"F","D","C","C+","B-","B","B+","A-","A","A+"}))))</f>
        <v/>
      </c>
      <c r="P791" s="99" t="str">
        <f>IF(COUNT($A791)=0,"",IF(N791="","--",IF(N791="3E","3E",LOOKUP(N791/P$2,{0,0.4,0.45,0.5,0.55,0.6,0.65,0.7,0.75,0.8,1},{0,2,2.25,2.5,2.75,3,3.25,3.5,3.75,4}))))</f>
        <v/>
      </c>
      <c r="Q791" s="5" t="str">
        <f>IF(COUNT($A791)=0,"",IF($A791&lt;&gt;DR!$B793,"ERR",DR!AX793))</f>
        <v/>
      </c>
      <c r="R791" s="2" t="str">
        <f>IF(COUNT($A791)=0,"",IF(Q791="3E","3E",IF(Q791="","I",LOOKUP(Q791/S$2,{0,0.4,0.45,0.5,0.55,0.6,0.65,0.7,0.75,0.8,1},{"F","D","C","C+","B-","B","B+","A-","A","A+"}))))</f>
        <v/>
      </c>
      <c r="S791" s="99" t="str">
        <f>IF(COUNT($A791)=0,"",IF(Q791="","--",IF(Q791="3E","3E",LOOKUP(Q791/S$2,{0,0.4,0.45,0.5,0.55,0.6,0.65,0.7,0.75,0.8,1},{0,2,2.25,2.5,2.75,3,3.25,3.5,3.75,4}))))</f>
        <v/>
      </c>
      <c r="T791" s="5" t="str">
        <f>IF(OR(COUNT($A791)=0,DR!BZ793=""),"",IF($A791&lt;&gt;DR!$B793,"ERR",DR!BZ793))</f>
        <v/>
      </c>
      <c r="U791" s="2" t="str">
        <f>IF(COUNT($A791)=0,"",IF(T791="3E","3E",IF(T791="","I",LOOKUP(T791/V$2,{0,0.4,0.45,0.5,0.55,0.6,0.65,0.7,0.75,0.8,1},{"F","D","C","C+","B-","B","B+","A-","A","A+"}))))</f>
        <v/>
      </c>
      <c r="V791" s="99" t="str">
        <f>IF(COUNT($A791)=0,"",IF(T791="","--",IF(T791="3E","3E",LOOKUP(T791/V$2,{0,0.4,0.45,0.5,0.55,0.6,0.65,0.7,0.75,0.8,1},{0,2,2.25,2.5,2.75,3,3.25,3.5,3.75,4}))))</f>
        <v/>
      </c>
      <c r="W791" s="5" t="str">
        <f>IF(COUNT($A791)=0,"",IF($A791&lt;&gt;DR!$B793,"ERR",IF(DR!$A793="IM",DR!CL793,DR!CK793)))</f>
        <v/>
      </c>
      <c r="X791" s="2" t="str">
        <f>IF(COUNT($A791)=0,"",IF(W791="3E","3E",IF(W791="","I",LOOKUP(W791/Y$2,{0,0.4,0.45,0.5,0.55,0.6,0.65,0.7,0.75,0.8,1},{"F","D","C","C+","B-","B","B+","A-","A","A+"}))))</f>
        <v/>
      </c>
      <c r="Y791" s="99" t="str">
        <f>IF(COUNT($A791)=0,"",IF(W791="","--",IF(W791="3E","3E",LOOKUP(W791/Y$2,{0,0.4,0.45,0.5,0.55,0.6,0.65,0.7,0.75,0.8,1},{0,2,2.25,2.5,2.75,3,3.25,3.5,3.75,4}))))</f>
        <v/>
      </c>
      <c r="Z791" s="5" t="str">
        <f>IF(COUNT($A791)=0,"",IF($A791&lt;&gt;DR!$B793,"ERR",DR!BF793))</f>
        <v/>
      </c>
      <c r="AA791" s="2" t="str">
        <f>IF(COUNT($A791)=0,"",IF(Z791="3E","3E",IF(Z791="","I",LOOKUP(Z791/AB$2,{0,0.4,0.45,0.5,0.55,0.6,0.65,0.7,0.75,0.8,1},{"F","D","C","C+","B-","B","B+","A-","A","A+"}))))</f>
        <v/>
      </c>
      <c r="AB791" s="99" t="str">
        <f>IF(COUNT($A791)=0,"",IF(Z791="","--",IF(Z791="3E","3E",LOOKUP(Z791/AB$2,{0,0.4,0.45,0.5,0.55,0.6,0.65,0.7,0.75,0.8,1},{0,2,2.25,2.5,2.75,3,3.25,3.5,3.75,4}))))</f>
        <v/>
      </c>
      <c r="AC791" s="5" t="str">
        <f>IF(COUNT($A791)=0,"",IF($A791&lt;&gt;DR!$B793,"ERR",DR!BG793))</f>
        <v/>
      </c>
      <c r="AD791" s="2" t="str">
        <f>IF(COUNT($A791)=0,"",IF(AC791="3E","3E",IF(AC791="","I",LOOKUP(AC791/AE$2,{0,0.4,0.45,0.5,0.55,0.6,0.65,0.7,0.75,0.8,1},{"F","D","C","C+","B-","B","B+","A-","A","A+"}))))</f>
        <v/>
      </c>
      <c r="AE791" s="99" t="str">
        <f>IF(COUNT($A791)=0,"",IF(AC791="","--",IF(AC791="3E","3E",LOOKUP(AC791/AE$2,{0,0.4,0.45,0.5,0.55,0.6,0.65,0.7,0.75,0.8,1},{0,2,2.25,2.5,2.75,3,3.25,3.5,3.75,4}))))</f>
        <v/>
      </c>
      <c r="AF791" s="5" t="str">
        <f>IF(COUNT($A791)=0,"",IF($A791&lt;&gt;DR!$B793,"ERR",DR!BQ793))</f>
        <v/>
      </c>
      <c r="AG791" s="2" t="str">
        <f>IF(COUNT($A791)=0,"",IF(AF791="3E","3E",IF(AF791="","I",LOOKUP(AF791/AH$2,{0,0.4,0.45,0.5,0.55,0.6,0.65,0.7,0.75,0.8,1},{"F","D","C","C+","B-","B","B+","A-","A","A+"}))))</f>
        <v/>
      </c>
      <c r="AH791" s="99" t="str">
        <f>IF(COUNT($A791)=0,"",IF(AF791="","--",IF(AF791="3E","3E",LOOKUP(AF791/AH$2,{0,0.4,0.45,0.5,0.55,0.6,0.65,0.7,0.75,0.8,1},{0,2,2.25,2.5,2.75,3,3.25,3.5,3.75,4}))))</f>
        <v/>
      </c>
      <c r="AI791" s="5" t="str">
        <f>IF(COUNT($A791)=0,"",IF($A791&lt;&gt;DR!$B793,"ERR",DR!BY793))</f>
        <v/>
      </c>
      <c r="AJ791" s="2" t="str">
        <f>IF(COUNT($A791)=0,"",IF(AI791="3E","3E",IF(AI791="","I",LOOKUP(AI791/AK$2,{0,0.4,0.45,0.5,0.55,0.6,0.65,0.7,0.75,0.8,1},{"F","D","C","C+","B-","B","B+","A-","A","A+"}))))</f>
        <v/>
      </c>
      <c r="AK791" s="103" t="str">
        <f>IF(COUNT($A791)=0,"",IF(AI791="","--",IF(AI791="3E","3E",LOOKUP(AI791/AK$2,{0,0.4,0.45,0.5,0.55,0.6,0.65,0.7,0.75,0.8,1},{0,2,2.25,2.5,2.75,3,3.25,3.5,3.75,4}))))</f>
        <v/>
      </c>
      <c r="AL791" s="94" t="str">
        <f>IFERROR(IF(COUNT($A791)=0,"",IF(COUNT(W791)=0,"--",IF(COUNTIF(B791:AK791,"3E")&gt;0,"3E",SUM(IF(D791&gt;=2,D791*$D$3),IF(G791&gt;=2,G791*$G$3),IF(J791&gt;=2,J791*$J$3),IF(M791&gt;=2,M791*$M$3),IF(P791&gt;=2,P791*$P$3),IF(S791&gt;=2,S791*$S$3),IF(V791&gt;=2,V791*$V$3),IF(Y791&gt;=2,Y791*$Y$3),IF(AB791&gt;=2,AB791*$AB$3),IF(AE791&gt;=2,AE791*$AE$3),IF(AH791&gt;=2,AH791*$AH$3),IF(AK791&gt;=2,AK791*$AK$3))))),"")</f>
        <v/>
      </c>
      <c r="AM791" s="4" t="str">
        <f>IF(COUNT($A791)=0,"",IF(COUNT(W791)=0,"--",IF(COUNTIF(B791:Y791,"3E")&gt;0,"3E",TRUNC(SUM(IF(N(D791)&gt;=2,D$3*D791,0),IF(N(G791)&gt;=2,G$3*G791,0),IF(N(J791)&gt;=2,J$3*J791,0),IF(N(M791)&gt;=2,M$3*M791,0),IF(N(P791)&gt;=2,P$3*P791,0),IF(N(S791)&gt;=2,S$3*S791,0),IF(N(AB791)&gt;=2,AB$3*AB791,0),IF(N(AE791)&gt;=2,AE$3*AE791,0),IF(N(AH791)&gt;=2,AH$3*AH791,0),IF(N(V791)&gt;=2,V$3*V791,0),IF(N(Y791)&gt;=2,Y$3*Y791,0))/TCP,3))))</f>
        <v/>
      </c>
      <c r="AN791" s="2" t="str">
        <f>IFERROR(IF(COUNT($A791)=0,"",IF(COUNT(W791)=0,"--",IF(COUNTIF(B791:AK791,"3E")&gt;0,"3E",SUM(IF(D791&gt;=2,$D$3),IF(G791&gt;=2,$G$3),IF(J791&gt;=2,$J$3),IF(M791&gt;=2,$M$3),IF(P791&gt;=2,$P$3),IF(S791&gt;=2,$S$3),IF(V791&gt;=2,$V$3),IF(Y791&gt;=2,$Y$3),IF(AB791&gt;=2,$AB$3),IF(AE791&gt;=2,$AE$3),IF(AH791&gt;=2,$AH$3),IF(AK791&gt;=2,$AK$3))))),"")</f>
        <v/>
      </c>
      <c r="AO791" s="2" t="str">
        <f>IF(AM791="3E","3E",IF(COUNT($A791)=0,"",IF(COUNT(AK791)=0,"I",LOOKUP(AM791,{0,2,2.25,2.5,2.75,3,3.25,3.5,3.75,4},{"F","D","C","C+","B-","B","B+","A-","A","A+"}))))</f>
        <v/>
      </c>
      <c r="AP791" s="2" t="str">
        <f>IF(AM791="3E","3E",IF(OR(COUNT($A791)=0,COUNT(W791)=0),"",IF(AND(Y791&gt;=2,AM791&gt;=2,AN791&gt;=28),"PASS","FAIL")))</f>
        <v/>
      </c>
      <c r="AQ791" s="2" t="str">
        <f>IF(COUNT($A791)=0,"",IF(AP791="3E","3E",IF(AP791="PASS",CONCATENATE(IF(N(D791)&lt;2,"411F,",""),IF(N(G791)&lt;2,"412F,",""),IF(N(J791)&lt;2,"413F,",""),IF(N(M791)&lt;2,"421F,",""),IF(N(P791)&lt;2,"422F,",""),IF(N(S791)&lt;2,"423F,",""),IF(N(AB791)&lt;2,"431F,",""),IF(N(AE791)&lt;2,"432F,",""),IF(N(AH791)&lt;2,"433F,","")),"")))</f>
        <v/>
      </c>
      <c r="AR791" s="6" t="str">
        <f t="shared" si="13"/>
        <v/>
      </c>
    </row>
    <row r="792" spans="1:44" ht="18.95" customHeight="1" x14ac:dyDescent="0.25">
      <c r="A792" s="93" t="str">
        <f>IF(DR!$B794="","",DR!$B794)</f>
        <v/>
      </c>
      <c r="B792" s="5" t="str">
        <f>IF(COUNT($A792)=0,"",IF($A792&lt;&gt;DR!$B794,"ERR",DR!J794))</f>
        <v/>
      </c>
      <c r="C792" s="2" t="str">
        <f>IF(COUNT($A792)=0,"",IF(B792="3E","3E",IF(B792="","I",LOOKUP(B792/D$2,{0,0.4,0.45,0.5,0.55,0.6,0.65,0.7,0.75,0.8,1},{"F","D","C","C+","B-","B","B+","A-","A","A+"}))))</f>
        <v/>
      </c>
      <c r="D792" s="99" t="str">
        <f>IF(COUNT($A792)=0,"",IF(B792="","--",IF(B792="3E","3E",LOOKUP(B792/D$2,{0,0.4,0.45,0.5,0.55,0.6,0.65,0.7,0.75,0.8,1},{0,2,2.25,2.5,2.75,3,3.25,3.5,3.75,4}))))</f>
        <v/>
      </c>
      <c r="E792" s="5" t="str">
        <f>IF(COUNT($A792)=0,"",IF($A792&lt;&gt;DR!$B794,"ERR",DR!R794))</f>
        <v/>
      </c>
      <c r="F792" s="2" t="str">
        <f>IF(COUNT($A792)=0,"",IF(E792="3E","3E",IF(E792="","I",LOOKUP(E792/G$2,{0,0.4,0.45,0.5,0.55,0.6,0.65,0.7,0.75,0.8,1},{"F","D","C","C+","B-","B","B+","A-","A","A+"}))))</f>
        <v/>
      </c>
      <c r="G792" s="99" t="str">
        <f>IF(COUNT($A792)=0,"",IF(E792="","--",IF(E792="3E","3E",LOOKUP(E792/G$2,{0,0.4,0.45,0.5,0.55,0.6,0.65,0.7,0.75,0.8,1},{0,2,2.25,2.5,2.75,3,3.25,3.5,3.75,4}))))</f>
        <v/>
      </c>
      <c r="H792" s="5" t="str">
        <f>IF(COUNT($A792)=0,"",IF($A792&lt;&gt;DR!$B794,"ERR",DR!Z794))</f>
        <v/>
      </c>
      <c r="I792" s="2" t="str">
        <f>IF(COUNT($A792)=0,"",IF(H792="3E","3E",IF(H792="","I",LOOKUP(H792/J$2,{0,0.4,0.45,0.5,0.55,0.6,0.65,0.7,0.75,0.8,1},{"F","D","C","C+","B-","B","B+","A-","A","A+"}))))</f>
        <v/>
      </c>
      <c r="J792" s="99" t="str">
        <f>IF(COUNT($A792)=0,"",IF(H792="","--",IF(H792="3E","3E",LOOKUP(H792/J$2,{0,0.4,0.45,0.5,0.55,0.6,0.65,0.7,0.75,0.8,1},{0,2,2.25,2.5,2.75,3,3.25,3.5,3.75,4}))))</f>
        <v/>
      </c>
      <c r="K792" s="5" t="str">
        <f>IF(COUNT($A792)=0,"",IF($A792&lt;&gt;DR!$B794,"ERR",DR!AH794))</f>
        <v/>
      </c>
      <c r="L792" s="2" t="str">
        <f>IF(COUNT($A792)=0,"",IF(K792="3E","3E",IF(K792="","I",LOOKUP(K792/M$2,{0,0.4,0.45,0.5,0.55,0.6,0.65,0.7,0.75,0.8,1},{"F","D","C","C+","B-","B","B+","A-","A","A+"}))))</f>
        <v/>
      </c>
      <c r="M792" s="99" t="str">
        <f>IF(COUNT($A792)=0,"",IF(K792="","--",IF(K792="3E","3E",LOOKUP(K792/M$2,{0,0.4,0.45,0.5,0.55,0.6,0.65,0.7,0.75,0.8,1},{0,2,2.25,2.5,2.75,3,3.25,3.5,3.75,4}))))</f>
        <v/>
      </c>
      <c r="N792" s="5" t="str">
        <f>IF(COUNT($A792)=0,"",IF($A792&lt;&gt;DR!$B794,"ERR",DR!AP794))</f>
        <v/>
      </c>
      <c r="O792" s="2" t="str">
        <f>IF(COUNT($A792)=0,"",IF(N792="3E","3E",IF(N792="","I",LOOKUP(N792/P$2,{0,0.4,0.45,0.5,0.55,0.6,0.65,0.7,0.75,0.8,1},{"F","D","C","C+","B-","B","B+","A-","A","A+"}))))</f>
        <v/>
      </c>
      <c r="P792" s="99" t="str">
        <f>IF(COUNT($A792)=0,"",IF(N792="","--",IF(N792="3E","3E",LOOKUP(N792/P$2,{0,0.4,0.45,0.5,0.55,0.6,0.65,0.7,0.75,0.8,1},{0,2,2.25,2.5,2.75,3,3.25,3.5,3.75,4}))))</f>
        <v/>
      </c>
      <c r="Q792" s="5" t="str">
        <f>IF(COUNT($A792)=0,"",IF($A792&lt;&gt;DR!$B794,"ERR",DR!AX794))</f>
        <v/>
      </c>
      <c r="R792" s="2" t="str">
        <f>IF(COUNT($A792)=0,"",IF(Q792="3E","3E",IF(Q792="","I",LOOKUP(Q792/S$2,{0,0.4,0.45,0.5,0.55,0.6,0.65,0.7,0.75,0.8,1},{"F","D","C","C+","B-","B","B+","A-","A","A+"}))))</f>
        <v/>
      </c>
      <c r="S792" s="99" t="str">
        <f>IF(COUNT($A792)=0,"",IF(Q792="","--",IF(Q792="3E","3E",LOOKUP(Q792/S$2,{0,0.4,0.45,0.5,0.55,0.6,0.65,0.7,0.75,0.8,1},{0,2,2.25,2.5,2.75,3,3.25,3.5,3.75,4}))))</f>
        <v/>
      </c>
      <c r="T792" s="5" t="str">
        <f>IF(OR(COUNT($A792)=0,DR!BZ794=""),"",IF($A792&lt;&gt;DR!$B794,"ERR",DR!BZ794))</f>
        <v/>
      </c>
      <c r="U792" s="2" t="str">
        <f>IF(COUNT($A792)=0,"",IF(T792="3E","3E",IF(T792="","I",LOOKUP(T792/V$2,{0,0.4,0.45,0.5,0.55,0.6,0.65,0.7,0.75,0.8,1},{"F","D","C","C+","B-","B","B+","A-","A","A+"}))))</f>
        <v/>
      </c>
      <c r="V792" s="99" t="str">
        <f>IF(COUNT($A792)=0,"",IF(T792="","--",IF(T792="3E","3E",LOOKUP(T792/V$2,{0,0.4,0.45,0.5,0.55,0.6,0.65,0.7,0.75,0.8,1},{0,2,2.25,2.5,2.75,3,3.25,3.5,3.75,4}))))</f>
        <v/>
      </c>
      <c r="W792" s="5" t="str">
        <f>IF(COUNT($A792)=0,"",IF($A792&lt;&gt;DR!$B794,"ERR",IF(DR!$A794="IM",DR!CL794,DR!CK794)))</f>
        <v/>
      </c>
      <c r="X792" s="2" t="str">
        <f>IF(COUNT($A792)=0,"",IF(W792="3E","3E",IF(W792="","I",LOOKUP(W792/Y$2,{0,0.4,0.45,0.5,0.55,0.6,0.65,0.7,0.75,0.8,1},{"F","D","C","C+","B-","B","B+","A-","A","A+"}))))</f>
        <v/>
      </c>
      <c r="Y792" s="99" t="str">
        <f>IF(COUNT($A792)=0,"",IF(W792="","--",IF(W792="3E","3E",LOOKUP(W792/Y$2,{0,0.4,0.45,0.5,0.55,0.6,0.65,0.7,0.75,0.8,1},{0,2,2.25,2.5,2.75,3,3.25,3.5,3.75,4}))))</f>
        <v/>
      </c>
      <c r="Z792" s="5" t="str">
        <f>IF(COUNT($A792)=0,"",IF($A792&lt;&gt;DR!$B794,"ERR",DR!BF794))</f>
        <v/>
      </c>
      <c r="AA792" s="2" t="str">
        <f>IF(COUNT($A792)=0,"",IF(Z792="3E","3E",IF(Z792="","I",LOOKUP(Z792/AB$2,{0,0.4,0.45,0.5,0.55,0.6,0.65,0.7,0.75,0.8,1},{"F","D","C","C+","B-","B","B+","A-","A","A+"}))))</f>
        <v/>
      </c>
      <c r="AB792" s="99" t="str">
        <f>IF(COUNT($A792)=0,"",IF(Z792="","--",IF(Z792="3E","3E",LOOKUP(Z792/AB$2,{0,0.4,0.45,0.5,0.55,0.6,0.65,0.7,0.75,0.8,1},{0,2,2.25,2.5,2.75,3,3.25,3.5,3.75,4}))))</f>
        <v/>
      </c>
      <c r="AC792" s="5" t="str">
        <f>IF(COUNT($A792)=0,"",IF($A792&lt;&gt;DR!$B794,"ERR",DR!BG794))</f>
        <v/>
      </c>
      <c r="AD792" s="2" t="str">
        <f>IF(COUNT($A792)=0,"",IF(AC792="3E","3E",IF(AC792="","I",LOOKUP(AC792/AE$2,{0,0.4,0.45,0.5,0.55,0.6,0.65,0.7,0.75,0.8,1},{"F","D","C","C+","B-","B","B+","A-","A","A+"}))))</f>
        <v/>
      </c>
      <c r="AE792" s="99" t="str">
        <f>IF(COUNT($A792)=0,"",IF(AC792="","--",IF(AC792="3E","3E",LOOKUP(AC792/AE$2,{0,0.4,0.45,0.5,0.55,0.6,0.65,0.7,0.75,0.8,1},{0,2,2.25,2.5,2.75,3,3.25,3.5,3.75,4}))))</f>
        <v/>
      </c>
      <c r="AF792" s="5" t="str">
        <f>IF(COUNT($A792)=0,"",IF($A792&lt;&gt;DR!$B794,"ERR",DR!BQ794))</f>
        <v/>
      </c>
      <c r="AG792" s="2" t="str">
        <f>IF(COUNT($A792)=0,"",IF(AF792="3E","3E",IF(AF792="","I",LOOKUP(AF792/AH$2,{0,0.4,0.45,0.5,0.55,0.6,0.65,0.7,0.75,0.8,1},{"F","D","C","C+","B-","B","B+","A-","A","A+"}))))</f>
        <v/>
      </c>
      <c r="AH792" s="99" t="str">
        <f>IF(COUNT($A792)=0,"",IF(AF792="","--",IF(AF792="3E","3E",LOOKUP(AF792/AH$2,{0,0.4,0.45,0.5,0.55,0.6,0.65,0.7,0.75,0.8,1},{0,2,2.25,2.5,2.75,3,3.25,3.5,3.75,4}))))</f>
        <v/>
      </c>
      <c r="AI792" s="5" t="str">
        <f>IF(COUNT($A792)=0,"",IF($A792&lt;&gt;DR!$B794,"ERR",DR!BY794))</f>
        <v/>
      </c>
      <c r="AJ792" s="2" t="str">
        <f>IF(COUNT($A792)=0,"",IF(AI792="3E","3E",IF(AI792="","I",LOOKUP(AI792/AK$2,{0,0.4,0.45,0.5,0.55,0.6,0.65,0.7,0.75,0.8,1},{"F","D","C","C+","B-","B","B+","A-","A","A+"}))))</f>
        <v/>
      </c>
      <c r="AK792" s="103" t="str">
        <f>IF(COUNT($A792)=0,"",IF(AI792="","--",IF(AI792="3E","3E",LOOKUP(AI792/AK$2,{0,0.4,0.45,0.5,0.55,0.6,0.65,0.7,0.75,0.8,1},{0,2,2.25,2.5,2.75,3,3.25,3.5,3.75,4}))))</f>
        <v/>
      </c>
      <c r="AL792" s="94" t="str">
        <f>IFERROR(IF(COUNT($A792)=0,"",IF(COUNT(W792)=0,"--",IF(COUNTIF(B792:AK792,"3E")&gt;0,"3E",SUM(IF(D792&gt;=2,D792*$D$3),IF(G792&gt;=2,G792*$G$3),IF(J792&gt;=2,J792*$J$3),IF(M792&gt;=2,M792*$M$3),IF(P792&gt;=2,P792*$P$3),IF(S792&gt;=2,S792*$S$3),IF(V792&gt;=2,V792*$V$3),IF(Y792&gt;=2,Y792*$Y$3),IF(AB792&gt;=2,AB792*$AB$3),IF(AE792&gt;=2,AE792*$AE$3),IF(AH792&gt;=2,AH792*$AH$3),IF(AK792&gt;=2,AK792*$AK$3))))),"")</f>
        <v/>
      </c>
      <c r="AM792" s="4" t="str">
        <f>IF(COUNT($A792)=0,"",IF(COUNT(W792)=0,"--",IF(COUNTIF(B792:Y792,"3E")&gt;0,"3E",TRUNC(SUM(IF(N(D792)&gt;=2,D$3*D792,0),IF(N(G792)&gt;=2,G$3*G792,0),IF(N(J792)&gt;=2,J$3*J792,0),IF(N(M792)&gt;=2,M$3*M792,0),IF(N(P792)&gt;=2,P$3*P792,0),IF(N(S792)&gt;=2,S$3*S792,0),IF(N(AB792)&gt;=2,AB$3*AB792,0),IF(N(AE792)&gt;=2,AE$3*AE792,0),IF(N(AH792)&gt;=2,AH$3*AH792,0),IF(N(V792)&gt;=2,V$3*V792,0),IF(N(Y792)&gt;=2,Y$3*Y792,0))/TCP,3))))</f>
        <v/>
      </c>
      <c r="AN792" s="2" t="str">
        <f>IFERROR(IF(COUNT($A792)=0,"",IF(COUNT(W792)=0,"--",IF(COUNTIF(B792:AK792,"3E")&gt;0,"3E",SUM(IF(D792&gt;=2,$D$3),IF(G792&gt;=2,$G$3),IF(J792&gt;=2,$J$3),IF(M792&gt;=2,$M$3),IF(P792&gt;=2,$P$3),IF(S792&gt;=2,$S$3),IF(V792&gt;=2,$V$3),IF(Y792&gt;=2,$Y$3),IF(AB792&gt;=2,$AB$3),IF(AE792&gt;=2,$AE$3),IF(AH792&gt;=2,$AH$3),IF(AK792&gt;=2,$AK$3))))),"")</f>
        <v/>
      </c>
      <c r="AO792" s="2" t="str">
        <f>IF(AM792="3E","3E",IF(COUNT($A792)=0,"",IF(COUNT(AK792)=0,"I",LOOKUP(AM792,{0,2,2.25,2.5,2.75,3,3.25,3.5,3.75,4},{"F","D","C","C+","B-","B","B+","A-","A","A+"}))))</f>
        <v/>
      </c>
      <c r="AP792" s="2" t="str">
        <f>IF(AM792="3E","3E",IF(OR(COUNT($A792)=0,COUNT(W792)=0),"",IF(AND(Y792&gt;=2,AM792&gt;=2,AN792&gt;=28),"PASS","FAIL")))</f>
        <v/>
      </c>
      <c r="AQ792" s="2" t="str">
        <f>IF(COUNT($A792)=0,"",IF(AP792="3E","3E",IF(AP792="PASS",CONCATENATE(IF(N(D792)&lt;2,"411F,",""),IF(N(G792)&lt;2,"412F,",""),IF(N(J792)&lt;2,"413F,",""),IF(N(M792)&lt;2,"421F,",""),IF(N(P792)&lt;2,"422F,",""),IF(N(S792)&lt;2,"423F,",""),IF(N(AB792)&lt;2,"431F,",""),IF(N(AE792)&lt;2,"432F,",""),IF(N(AH792)&lt;2,"433F,","")),"")))</f>
        <v/>
      </c>
      <c r="AR792" s="6" t="str">
        <f t="shared" si="13"/>
        <v/>
      </c>
    </row>
    <row r="793" spans="1:44" ht="18.95" customHeight="1" x14ac:dyDescent="0.25">
      <c r="A793" s="93" t="str">
        <f>IF(DR!$B795="","",DR!$B795)</f>
        <v/>
      </c>
      <c r="B793" s="5" t="str">
        <f>IF(COUNT($A793)=0,"",IF($A793&lt;&gt;DR!$B795,"ERR",DR!J795))</f>
        <v/>
      </c>
      <c r="C793" s="2" t="str">
        <f>IF(COUNT($A793)=0,"",IF(B793="3E","3E",IF(B793="","I",LOOKUP(B793/D$2,{0,0.4,0.45,0.5,0.55,0.6,0.65,0.7,0.75,0.8,1},{"F","D","C","C+","B-","B","B+","A-","A","A+"}))))</f>
        <v/>
      </c>
      <c r="D793" s="99" t="str">
        <f>IF(COUNT($A793)=0,"",IF(B793="","--",IF(B793="3E","3E",LOOKUP(B793/D$2,{0,0.4,0.45,0.5,0.55,0.6,0.65,0.7,0.75,0.8,1},{0,2,2.25,2.5,2.75,3,3.25,3.5,3.75,4}))))</f>
        <v/>
      </c>
      <c r="E793" s="5" t="str">
        <f>IF(COUNT($A793)=0,"",IF($A793&lt;&gt;DR!$B795,"ERR",DR!R795))</f>
        <v/>
      </c>
      <c r="F793" s="2" t="str">
        <f>IF(COUNT($A793)=0,"",IF(E793="3E","3E",IF(E793="","I",LOOKUP(E793/G$2,{0,0.4,0.45,0.5,0.55,0.6,0.65,0.7,0.75,0.8,1},{"F","D","C","C+","B-","B","B+","A-","A","A+"}))))</f>
        <v/>
      </c>
      <c r="G793" s="99" t="str">
        <f>IF(COUNT($A793)=0,"",IF(E793="","--",IF(E793="3E","3E",LOOKUP(E793/G$2,{0,0.4,0.45,0.5,0.55,0.6,0.65,0.7,0.75,0.8,1},{0,2,2.25,2.5,2.75,3,3.25,3.5,3.75,4}))))</f>
        <v/>
      </c>
      <c r="H793" s="5" t="str">
        <f>IF(COUNT($A793)=0,"",IF($A793&lt;&gt;DR!$B795,"ERR",DR!Z795))</f>
        <v/>
      </c>
      <c r="I793" s="2" t="str">
        <f>IF(COUNT($A793)=0,"",IF(H793="3E","3E",IF(H793="","I",LOOKUP(H793/J$2,{0,0.4,0.45,0.5,0.55,0.6,0.65,0.7,0.75,0.8,1},{"F","D","C","C+","B-","B","B+","A-","A","A+"}))))</f>
        <v/>
      </c>
      <c r="J793" s="99" t="str">
        <f>IF(COUNT($A793)=0,"",IF(H793="","--",IF(H793="3E","3E",LOOKUP(H793/J$2,{0,0.4,0.45,0.5,0.55,0.6,0.65,0.7,0.75,0.8,1},{0,2,2.25,2.5,2.75,3,3.25,3.5,3.75,4}))))</f>
        <v/>
      </c>
      <c r="K793" s="5" t="str">
        <f>IF(COUNT($A793)=0,"",IF($A793&lt;&gt;DR!$B795,"ERR",DR!AH795))</f>
        <v/>
      </c>
      <c r="L793" s="2" t="str">
        <f>IF(COUNT($A793)=0,"",IF(K793="3E","3E",IF(K793="","I",LOOKUP(K793/M$2,{0,0.4,0.45,0.5,0.55,0.6,0.65,0.7,0.75,0.8,1},{"F","D","C","C+","B-","B","B+","A-","A","A+"}))))</f>
        <v/>
      </c>
      <c r="M793" s="99" t="str">
        <f>IF(COUNT($A793)=0,"",IF(K793="","--",IF(K793="3E","3E",LOOKUP(K793/M$2,{0,0.4,0.45,0.5,0.55,0.6,0.65,0.7,0.75,0.8,1},{0,2,2.25,2.5,2.75,3,3.25,3.5,3.75,4}))))</f>
        <v/>
      </c>
      <c r="N793" s="5" t="str">
        <f>IF(COUNT($A793)=0,"",IF($A793&lt;&gt;DR!$B795,"ERR",DR!AP795))</f>
        <v/>
      </c>
      <c r="O793" s="2" t="str">
        <f>IF(COUNT($A793)=0,"",IF(N793="3E","3E",IF(N793="","I",LOOKUP(N793/P$2,{0,0.4,0.45,0.5,0.55,0.6,0.65,0.7,0.75,0.8,1},{"F","D","C","C+","B-","B","B+","A-","A","A+"}))))</f>
        <v/>
      </c>
      <c r="P793" s="99" t="str">
        <f>IF(COUNT($A793)=0,"",IF(N793="","--",IF(N793="3E","3E",LOOKUP(N793/P$2,{0,0.4,0.45,0.5,0.55,0.6,0.65,0.7,0.75,0.8,1},{0,2,2.25,2.5,2.75,3,3.25,3.5,3.75,4}))))</f>
        <v/>
      </c>
      <c r="Q793" s="5" t="str">
        <f>IF(COUNT($A793)=0,"",IF($A793&lt;&gt;DR!$B795,"ERR",DR!AX795))</f>
        <v/>
      </c>
      <c r="R793" s="2" t="str">
        <f>IF(COUNT($A793)=0,"",IF(Q793="3E","3E",IF(Q793="","I",LOOKUP(Q793/S$2,{0,0.4,0.45,0.5,0.55,0.6,0.65,0.7,0.75,0.8,1},{"F","D","C","C+","B-","B","B+","A-","A","A+"}))))</f>
        <v/>
      </c>
      <c r="S793" s="99" t="str">
        <f>IF(COUNT($A793)=0,"",IF(Q793="","--",IF(Q793="3E","3E",LOOKUP(Q793/S$2,{0,0.4,0.45,0.5,0.55,0.6,0.65,0.7,0.75,0.8,1},{0,2,2.25,2.5,2.75,3,3.25,3.5,3.75,4}))))</f>
        <v/>
      </c>
      <c r="T793" s="5" t="str">
        <f>IF(OR(COUNT($A793)=0,DR!BZ795=""),"",IF($A793&lt;&gt;DR!$B795,"ERR",DR!BZ795))</f>
        <v/>
      </c>
      <c r="U793" s="2" t="str">
        <f>IF(COUNT($A793)=0,"",IF(T793="3E","3E",IF(T793="","I",LOOKUP(T793/V$2,{0,0.4,0.45,0.5,0.55,0.6,0.65,0.7,0.75,0.8,1},{"F","D","C","C+","B-","B","B+","A-","A","A+"}))))</f>
        <v/>
      </c>
      <c r="V793" s="99" t="str">
        <f>IF(COUNT($A793)=0,"",IF(T793="","--",IF(T793="3E","3E",LOOKUP(T793/V$2,{0,0.4,0.45,0.5,0.55,0.6,0.65,0.7,0.75,0.8,1},{0,2,2.25,2.5,2.75,3,3.25,3.5,3.75,4}))))</f>
        <v/>
      </c>
      <c r="W793" s="5" t="str">
        <f>IF(COUNT($A793)=0,"",IF($A793&lt;&gt;DR!$B795,"ERR",IF(DR!$A795="IM",DR!CL795,DR!CK795)))</f>
        <v/>
      </c>
      <c r="X793" s="2" t="str">
        <f>IF(COUNT($A793)=0,"",IF(W793="3E","3E",IF(W793="","I",LOOKUP(W793/Y$2,{0,0.4,0.45,0.5,0.55,0.6,0.65,0.7,0.75,0.8,1},{"F","D","C","C+","B-","B","B+","A-","A","A+"}))))</f>
        <v/>
      </c>
      <c r="Y793" s="99" t="str">
        <f>IF(COUNT($A793)=0,"",IF(W793="","--",IF(W793="3E","3E",LOOKUP(W793/Y$2,{0,0.4,0.45,0.5,0.55,0.6,0.65,0.7,0.75,0.8,1},{0,2,2.25,2.5,2.75,3,3.25,3.5,3.75,4}))))</f>
        <v/>
      </c>
      <c r="Z793" s="5" t="str">
        <f>IF(COUNT($A793)=0,"",IF($A793&lt;&gt;DR!$B795,"ERR",DR!BF795))</f>
        <v/>
      </c>
      <c r="AA793" s="2" t="str">
        <f>IF(COUNT($A793)=0,"",IF(Z793="3E","3E",IF(Z793="","I",LOOKUP(Z793/AB$2,{0,0.4,0.45,0.5,0.55,0.6,0.65,0.7,0.75,0.8,1},{"F","D","C","C+","B-","B","B+","A-","A","A+"}))))</f>
        <v/>
      </c>
      <c r="AB793" s="99" t="str">
        <f>IF(COUNT($A793)=0,"",IF(Z793="","--",IF(Z793="3E","3E",LOOKUP(Z793/AB$2,{0,0.4,0.45,0.5,0.55,0.6,0.65,0.7,0.75,0.8,1},{0,2,2.25,2.5,2.75,3,3.25,3.5,3.75,4}))))</f>
        <v/>
      </c>
      <c r="AC793" s="5" t="str">
        <f>IF(COUNT($A793)=0,"",IF($A793&lt;&gt;DR!$B795,"ERR",DR!BG795))</f>
        <v/>
      </c>
      <c r="AD793" s="2" t="str">
        <f>IF(COUNT($A793)=0,"",IF(AC793="3E","3E",IF(AC793="","I",LOOKUP(AC793/AE$2,{0,0.4,0.45,0.5,0.55,0.6,0.65,0.7,0.75,0.8,1},{"F","D","C","C+","B-","B","B+","A-","A","A+"}))))</f>
        <v/>
      </c>
      <c r="AE793" s="99" t="str">
        <f>IF(COUNT($A793)=0,"",IF(AC793="","--",IF(AC793="3E","3E",LOOKUP(AC793/AE$2,{0,0.4,0.45,0.5,0.55,0.6,0.65,0.7,0.75,0.8,1},{0,2,2.25,2.5,2.75,3,3.25,3.5,3.75,4}))))</f>
        <v/>
      </c>
      <c r="AF793" s="5" t="str">
        <f>IF(COUNT($A793)=0,"",IF($A793&lt;&gt;DR!$B795,"ERR",DR!BQ795))</f>
        <v/>
      </c>
      <c r="AG793" s="2" t="str">
        <f>IF(COUNT($A793)=0,"",IF(AF793="3E","3E",IF(AF793="","I",LOOKUP(AF793/AH$2,{0,0.4,0.45,0.5,0.55,0.6,0.65,0.7,0.75,0.8,1},{"F","D","C","C+","B-","B","B+","A-","A","A+"}))))</f>
        <v/>
      </c>
      <c r="AH793" s="99" t="str">
        <f>IF(COUNT($A793)=0,"",IF(AF793="","--",IF(AF793="3E","3E",LOOKUP(AF793/AH$2,{0,0.4,0.45,0.5,0.55,0.6,0.65,0.7,0.75,0.8,1},{0,2,2.25,2.5,2.75,3,3.25,3.5,3.75,4}))))</f>
        <v/>
      </c>
      <c r="AI793" s="5" t="str">
        <f>IF(COUNT($A793)=0,"",IF($A793&lt;&gt;DR!$B795,"ERR",DR!BY795))</f>
        <v/>
      </c>
      <c r="AJ793" s="2" t="str">
        <f>IF(COUNT($A793)=0,"",IF(AI793="3E","3E",IF(AI793="","I",LOOKUP(AI793/AK$2,{0,0.4,0.45,0.5,0.55,0.6,0.65,0.7,0.75,0.8,1},{"F","D","C","C+","B-","B","B+","A-","A","A+"}))))</f>
        <v/>
      </c>
      <c r="AK793" s="103" t="str">
        <f>IF(COUNT($A793)=0,"",IF(AI793="","--",IF(AI793="3E","3E",LOOKUP(AI793/AK$2,{0,0.4,0.45,0.5,0.55,0.6,0.65,0.7,0.75,0.8,1},{0,2,2.25,2.5,2.75,3,3.25,3.5,3.75,4}))))</f>
        <v/>
      </c>
      <c r="AL793" s="94" t="str">
        <f>IFERROR(IF(COUNT($A793)=0,"",IF(COUNT(W793)=0,"--",IF(COUNTIF(B793:AK793,"3E")&gt;0,"3E",SUM(IF(D793&gt;=2,D793*$D$3),IF(G793&gt;=2,G793*$G$3),IF(J793&gt;=2,J793*$J$3),IF(M793&gt;=2,M793*$M$3),IF(P793&gt;=2,P793*$P$3),IF(S793&gt;=2,S793*$S$3),IF(V793&gt;=2,V793*$V$3),IF(Y793&gt;=2,Y793*$Y$3),IF(AB793&gt;=2,AB793*$AB$3),IF(AE793&gt;=2,AE793*$AE$3),IF(AH793&gt;=2,AH793*$AH$3),IF(AK793&gt;=2,AK793*$AK$3))))),"")</f>
        <v/>
      </c>
      <c r="AM793" s="4" t="str">
        <f>IF(COUNT($A793)=0,"",IF(COUNT(W793)=0,"--",IF(COUNTIF(B793:Y793,"3E")&gt;0,"3E",TRUNC(SUM(IF(N(D793)&gt;=2,D$3*D793,0),IF(N(G793)&gt;=2,G$3*G793,0),IF(N(J793)&gt;=2,J$3*J793,0),IF(N(M793)&gt;=2,M$3*M793,0),IF(N(P793)&gt;=2,P$3*P793,0),IF(N(S793)&gt;=2,S$3*S793,0),IF(N(AB793)&gt;=2,AB$3*AB793,0),IF(N(AE793)&gt;=2,AE$3*AE793,0),IF(N(AH793)&gt;=2,AH$3*AH793,0),IF(N(V793)&gt;=2,V$3*V793,0),IF(N(Y793)&gt;=2,Y$3*Y793,0))/TCP,3))))</f>
        <v/>
      </c>
      <c r="AN793" s="2" t="str">
        <f>IFERROR(IF(COUNT($A793)=0,"",IF(COUNT(W793)=0,"--",IF(COUNTIF(B793:AK793,"3E")&gt;0,"3E",SUM(IF(D793&gt;=2,$D$3),IF(G793&gt;=2,$G$3),IF(J793&gt;=2,$J$3),IF(M793&gt;=2,$M$3),IF(P793&gt;=2,$P$3),IF(S793&gt;=2,$S$3),IF(V793&gt;=2,$V$3),IF(Y793&gt;=2,$Y$3),IF(AB793&gt;=2,$AB$3),IF(AE793&gt;=2,$AE$3),IF(AH793&gt;=2,$AH$3),IF(AK793&gt;=2,$AK$3))))),"")</f>
        <v/>
      </c>
      <c r="AO793" s="2" t="str">
        <f>IF(AM793="3E","3E",IF(COUNT($A793)=0,"",IF(COUNT(AK793)=0,"I",LOOKUP(AM793,{0,2,2.25,2.5,2.75,3,3.25,3.5,3.75,4},{"F","D","C","C+","B-","B","B+","A-","A","A+"}))))</f>
        <v/>
      </c>
      <c r="AP793" s="2" t="str">
        <f>IF(AM793="3E","3E",IF(OR(COUNT($A793)=0,COUNT(W793)=0),"",IF(AND(Y793&gt;=2,AM793&gt;=2,AN793&gt;=28),"PASS","FAIL")))</f>
        <v/>
      </c>
      <c r="AQ793" s="2" t="str">
        <f>IF(COUNT($A793)=0,"",IF(AP793="3E","3E",IF(AP793="PASS",CONCATENATE(IF(N(D793)&lt;2,"411F,",""),IF(N(G793)&lt;2,"412F,",""),IF(N(J793)&lt;2,"413F,",""),IF(N(M793)&lt;2,"421F,",""),IF(N(P793)&lt;2,"422F,",""),IF(N(S793)&lt;2,"423F,",""),IF(N(AB793)&lt;2,"431F,",""),IF(N(AE793)&lt;2,"432F,",""),IF(N(AH793)&lt;2,"433F,","")),"")))</f>
        <v/>
      </c>
      <c r="AR793" s="6" t="str">
        <f t="shared" si="13"/>
        <v/>
      </c>
    </row>
    <row r="794" spans="1:44" ht="18.95" customHeight="1" x14ac:dyDescent="0.25">
      <c r="A794" s="93" t="str">
        <f>IF(DR!$B796="","",DR!$B796)</f>
        <v/>
      </c>
      <c r="B794" s="5" t="str">
        <f>IF(COUNT($A794)=0,"",IF($A794&lt;&gt;DR!$B796,"ERR",DR!J796))</f>
        <v/>
      </c>
      <c r="C794" s="2" t="str">
        <f>IF(COUNT($A794)=0,"",IF(B794="3E","3E",IF(B794="","I",LOOKUP(B794/D$2,{0,0.4,0.45,0.5,0.55,0.6,0.65,0.7,0.75,0.8,1},{"F","D","C","C+","B-","B","B+","A-","A","A+"}))))</f>
        <v/>
      </c>
      <c r="D794" s="99" t="str">
        <f>IF(COUNT($A794)=0,"",IF(B794="","--",IF(B794="3E","3E",LOOKUP(B794/D$2,{0,0.4,0.45,0.5,0.55,0.6,0.65,0.7,0.75,0.8,1},{0,2,2.25,2.5,2.75,3,3.25,3.5,3.75,4}))))</f>
        <v/>
      </c>
      <c r="E794" s="5" t="str">
        <f>IF(COUNT($A794)=0,"",IF($A794&lt;&gt;DR!$B796,"ERR",DR!R796))</f>
        <v/>
      </c>
      <c r="F794" s="2" t="str">
        <f>IF(COUNT($A794)=0,"",IF(E794="3E","3E",IF(E794="","I",LOOKUP(E794/G$2,{0,0.4,0.45,0.5,0.55,0.6,0.65,0.7,0.75,0.8,1},{"F","D","C","C+","B-","B","B+","A-","A","A+"}))))</f>
        <v/>
      </c>
      <c r="G794" s="99" t="str">
        <f>IF(COUNT($A794)=0,"",IF(E794="","--",IF(E794="3E","3E",LOOKUP(E794/G$2,{0,0.4,0.45,0.5,0.55,0.6,0.65,0.7,0.75,0.8,1},{0,2,2.25,2.5,2.75,3,3.25,3.5,3.75,4}))))</f>
        <v/>
      </c>
      <c r="H794" s="5" t="str">
        <f>IF(COUNT($A794)=0,"",IF($A794&lt;&gt;DR!$B796,"ERR",DR!Z796))</f>
        <v/>
      </c>
      <c r="I794" s="2" t="str">
        <f>IF(COUNT($A794)=0,"",IF(H794="3E","3E",IF(H794="","I",LOOKUP(H794/J$2,{0,0.4,0.45,0.5,0.55,0.6,0.65,0.7,0.75,0.8,1},{"F","D","C","C+","B-","B","B+","A-","A","A+"}))))</f>
        <v/>
      </c>
      <c r="J794" s="99" t="str">
        <f>IF(COUNT($A794)=0,"",IF(H794="","--",IF(H794="3E","3E",LOOKUP(H794/J$2,{0,0.4,0.45,0.5,0.55,0.6,0.65,0.7,0.75,0.8,1},{0,2,2.25,2.5,2.75,3,3.25,3.5,3.75,4}))))</f>
        <v/>
      </c>
      <c r="K794" s="5" t="str">
        <f>IF(COUNT($A794)=0,"",IF($A794&lt;&gt;DR!$B796,"ERR",DR!AH796))</f>
        <v/>
      </c>
      <c r="L794" s="2" t="str">
        <f>IF(COUNT($A794)=0,"",IF(K794="3E","3E",IF(K794="","I",LOOKUP(K794/M$2,{0,0.4,0.45,0.5,0.55,0.6,0.65,0.7,0.75,0.8,1},{"F","D","C","C+","B-","B","B+","A-","A","A+"}))))</f>
        <v/>
      </c>
      <c r="M794" s="99" t="str">
        <f>IF(COUNT($A794)=0,"",IF(K794="","--",IF(K794="3E","3E",LOOKUP(K794/M$2,{0,0.4,0.45,0.5,0.55,0.6,0.65,0.7,0.75,0.8,1},{0,2,2.25,2.5,2.75,3,3.25,3.5,3.75,4}))))</f>
        <v/>
      </c>
      <c r="N794" s="5" t="str">
        <f>IF(COUNT($A794)=0,"",IF($A794&lt;&gt;DR!$B796,"ERR",DR!AP796))</f>
        <v/>
      </c>
      <c r="O794" s="2" t="str">
        <f>IF(COUNT($A794)=0,"",IF(N794="3E","3E",IF(N794="","I",LOOKUP(N794/P$2,{0,0.4,0.45,0.5,0.55,0.6,0.65,0.7,0.75,0.8,1},{"F","D","C","C+","B-","B","B+","A-","A","A+"}))))</f>
        <v/>
      </c>
      <c r="P794" s="99" t="str">
        <f>IF(COUNT($A794)=0,"",IF(N794="","--",IF(N794="3E","3E",LOOKUP(N794/P$2,{0,0.4,0.45,0.5,0.55,0.6,0.65,0.7,0.75,0.8,1},{0,2,2.25,2.5,2.75,3,3.25,3.5,3.75,4}))))</f>
        <v/>
      </c>
      <c r="Q794" s="5" t="str">
        <f>IF(COUNT($A794)=0,"",IF($A794&lt;&gt;DR!$B796,"ERR",DR!AX796))</f>
        <v/>
      </c>
      <c r="R794" s="2" t="str">
        <f>IF(COUNT($A794)=0,"",IF(Q794="3E","3E",IF(Q794="","I",LOOKUP(Q794/S$2,{0,0.4,0.45,0.5,0.55,0.6,0.65,0.7,0.75,0.8,1},{"F","D","C","C+","B-","B","B+","A-","A","A+"}))))</f>
        <v/>
      </c>
      <c r="S794" s="99" t="str">
        <f>IF(COUNT($A794)=0,"",IF(Q794="","--",IF(Q794="3E","3E",LOOKUP(Q794/S$2,{0,0.4,0.45,0.5,0.55,0.6,0.65,0.7,0.75,0.8,1},{0,2,2.25,2.5,2.75,3,3.25,3.5,3.75,4}))))</f>
        <v/>
      </c>
      <c r="T794" s="5" t="str">
        <f>IF(OR(COUNT($A794)=0,DR!BZ796=""),"",IF($A794&lt;&gt;DR!$B796,"ERR",DR!BZ796))</f>
        <v/>
      </c>
      <c r="U794" s="2" t="str">
        <f>IF(COUNT($A794)=0,"",IF(T794="3E","3E",IF(T794="","I",LOOKUP(T794/V$2,{0,0.4,0.45,0.5,0.55,0.6,0.65,0.7,0.75,0.8,1},{"F","D","C","C+","B-","B","B+","A-","A","A+"}))))</f>
        <v/>
      </c>
      <c r="V794" s="99" t="str">
        <f>IF(COUNT($A794)=0,"",IF(T794="","--",IF(T794="3E","3E",LOOKUP(T794/V$2,{0,0.4,0.45,0.5,0.55,0.6,0.65,0.7,0.75,0.8,1},{0,2,2.25,2.5,2.75,3,3.25,3.5,3.75,4}))))</f>
        <v/>
      </c>
      <c r="W794" s="5" t="str">
        <f>IF(COUNT($A794)=0,"",IF($A794&lt;&gt;DR!$B796,"ERR",IF(DR!$A796="IM",DR!CL796,DR!CK796)))</f>
        <v/>
      </c>
      <c r="X794" s="2" t="str">
        <f>IF(COUNT($A794)=0,"",IF(W794="3E","3E",IF(W794="","I",LOOKUP(W794/Y$2,{0,0.4,0.45,0.5,0.55,0.6,0.65,0.7,0.75,0.8,1},{"F","D","C","C+","B-","B","B+","A-","A","A+"}))))</f>
        <v/>
      </c>
      <c r="Y794" s="99" t="str">
        <f>IF(COUNT($A794)=0,"",IF(W794="","--",IF(W794="3E","3E",LOOKUP(W794/Y$2,{0,0.4,0.45,0.5,0.55,0.6,0.65,0.7,0.75,0.8,1},{0,2,2.25,2.5,2.75,3,3.25,3.5,3.75,4}))))</f>
        <v/>
      </c>
      <c r="Z794" s="5" t="str">
        <f>IF(COUNT($A794)=0,"",IF($A794&lt;&gt;DR!$B796,"ERR",DR!BF796))</f>
        <v/>
      </c>
      <c r="AA794" s="2" t="str">
        <f>IF(COUNT($A794)=0,"",IF(Z794="3E","3E",IF(Z794="","I",LOOKUP(Z794/AB$2,{0,0.4,0.45,0.5,0.55,0.6,0.65,0.7,0.75,0.8,1},{"F","D","C","C+","B-","B","B+","A-","A","A+"}))))</f>
        <v/>
      </c>
      <c r="AB794" s="99" t="str">
        <f>IF(COUNT($A794)=0,"",IF(Z794="","--",IF(Z794="3E","3E",LOOKUP(Z794/AB$2,{0,0.4,0.45,0.5,0.55,0.6,0.65,0.7,0.75,0.8,1},{0,2,2.25,2.5,2.75,3,3.25,3.5,3.75,4}))))</f>
        <v/>
      </c>
      <c r="AC794" s="5" t="str">
        <f>IF(COUNT($A794)=0,"",IF($A794&lt;&gt;DR!$B796,"ERR",DR!BG796))</f>
        <v/>
      </c>
      <c r="AD794" s="2" t="str">
        <f>IF(COUNT($A794)=0,"",IF(AC794="3E","3E",IF(AC794="","I",LOOKUP(AC794/AE$2,{0,0.4,0.45,0.5,0.55,0.6,0.65,0.7,0.75,0.8,1},{"F","D","C","C+","B-","B","B+","A-","A","A+"}))))</f>
        <v/>
      </c>
      <c r="AE794" s="99" t="str">
        <f>IF(COUNT($A794)=0,"",IF(AC794="","--",IF(AC794="3E","3E",LOOKUP(AC794/AE$2,{0,0.4,0.45,0.5,0.55,0.6,0.65,0.7,0.75,0.8,1},{0,2,2.25,2.5,2.75,3,3.25,3.5,3.75,4}))))</f>
        <v/>
      </c>
      <c r="AF794" s="5" t="str">
        <f>IF(COUNT($A794)=0,"",IF($A794&lt;&gt;DR!$B796,"ERR",DR!BQ796))</f>
        <v/>
      </c>
      <c r="AG794" s="2" t="str">
        <f>IF(COUNT($A794)=0,"",IF(AF794="3E","3E",IF(AF794="","I",LOOKUP(AF794/AH$2,{0,0.4,0.45,0.5,0.55,0.6,0.65,0.7,0.75,0.8,1},{"F","D","C","C+","B-","B","B+","A-","A","A+"}))))</f>
        <v/>
      </c>
      <c r="AH794" s="99" t="str">
        <f>IF(COUNT($A794)=0,"",IF(AF794="","--",IF(AF794="3E","3E",LOOKUP(AF794/AH$2,{0,0.4,0.45,0.5,0.55,0.6,0.65,0.7,0.75,0.8,1},{0,2,2.25,2.5,2.75,3,3.25,3.5,3.75,4}))))</f>
        <v/>
      </c>
      <c r="AI794" s="5" t="str">
        <f>IF(COUNT($A794)=0,"",IF($A794&lt;&gt;DR!$B796,"ERR",DR!BY796))</f>
        <v/>
      </c>
      <c r="AJ794" s="2" t="str">
        <f>IF(COUNT($A794)=0,"",IF(AI794="3E","3E",IF(AI794="","I",LOOKUP(AI794/AK$2,{0,0.4,0.45,0.5,0.55,0.6,0.65,0.7,0.75,0.8,1},{"F","D","C","C+","B-","B","B+","A-","A","A+"}))))</f>
        <v/>
      </c>
      <c r="AK794" s="103" t="str">
        <f>IF(COUNT($A794)=0,"",IF(AI794="","--",IF(AI794="3E","3E",LOOKUP(AI794/AK$2,{0,0.4,0.45,0.5,0.55,0.6,0.65,0.7,0.75,0.8,1},{0,2,2.25,2.5,2.75,3,3.25,3.5,3.75,4}))))</f>
        <v/>
      </c>
      <c r="AL794" s="94" t="str">
        <f>IFERROR(IF(COUNT($A794)=0,"",IF(COUNT(W794)=0,"--",IF(COUNTIF(B794:AK794,"3E")&gt;0,"3E",SUM(IF(D794&gt;=2,D794*$D$3),IF(G794&gt;=2,G794*$G$3),IF(J794&gt;=2,J794*$J$3),IF(M794&gt;=2,M794*$M$3),IF(P794&gt;=2,P794*$P$3),IF(S794&gt;=2,S794*$S$3),IF(V794&gt;=2,V794*$V$3),IF(Y794&gt;=2,Y794*$Y$3),IF(AB794&gt;=2,AB794*$AB$3),IF(AE794&gt;=2,AE794*$AE$3),IF(AH794&gt;=2,AH794*$AH$3),IF(AK794&gt;=2,AK794*$AK$3))))),"")</f>
        <v/>
      </c>
      <c r="AM794" s="4" t="str">
        <f>IF(COUNT($A794)=0,"",IF(COUNT(W794)=0,"--",IF(COUNTIF(B794:Y794,"3E")&gt;0,"3E",TRUNC(SUM(IF(N(D794)&gt;=2,D$3*D794,0),IF(N(G794)&gt;=2,G$3*G794,0),IF(N(J794)&gt;=2,J$3*J794,0),IF(N(M794)&gt;=2,M$3*M794,0),IF(N(P794)&gt;=2,P$3*P794,0),IF(N(S794)&gt;=2,S$3*S794,0),IF(N(AB794)&gt;=2,AB$3*AB794,0),IF(N(AE794)&gt;=2,AE$3*AE794,0),IF(N(AH794)&gt;=2,AH$3*AH794,0),IF(N(V794)&gt;=2,V$3*V794,0),IF(N(Y794)&gt;=2,Y$3*Y794,0))/TCP,3))))</f>
        <v/>
      </c>
      <c r="AN794" s="2" t="str">
        <f>IFERROR(IF(COUNT($A794)=0,"",IF(COUNT(W794)=0,"--",IF(COUNTIF(B794:AK794,"3E")&gt;0,"3E",SUM(IF(D794&gt;=2,$D$3),IF(G794&gt;=2,$G$3),IF(J794&gt;=2,$J$3),IF(M794&gt;=2,$M$3),IF(P794&gt;=2,$P$3),IF(S794&gt;=2,$S$3),IF(V794&gt;=2,$V$3),IF(Y794&gt;=2,$Y$3),IF(AB794&gt;=2,$AB$3),IF(AE794&gt;=2,$AE$3),IF(AH794&gt;=2,$AH$3),IF(AK794&gt;=2,$AK$3))))),"")</f>
        <v/>
      </c>
      <c r="AO794" s="2" t="str">
        <f>IF(AM794="3E","3E",IF(COUNT($A794)=0,"",IF(COUNT(AK794)=0,"I",LOOKUP(AM794,{0,2,2.25,2.5,2.75,3,3.25,3.5,3.75,4},{"F","D","C","C+","B-","B","B+","A-","A","A+"}))))</f>
        <v/>
      </c>
      <c r="AP794" s="2" t="str">
        <f>IF(AM794="3E","3E",IF(OR(COUNT($A794)=0,COUNT(W794)=0),"",IF(AND(Y794&gt;=2,AM794&gt;=2,AN794&gt;=28),"PASS","FAIL")))</f>
        <v/>
      </c>
      <c r="AQ794" s="2" t="str">
        <f>IF(COUNT($A794)=0,"",IF(AP794="3E","3E",IF(AP794="PASS",CONCATENATE(IF(N(D794)&lt;2,"411F,",""),IF(N(G794)&lt;2,"412F,",""),IF(N(J794)&lt;2,"413F,",""),IF(N(M794)&lt;2,"421F,",""),IF(N(P794)&lt;2,"422F,",""),IF(N(S794)&lt;2,"423F,",""),IF(N(AB794)&lt;2,"431F,",""),IF(N(AE794)&lt;2,"432F,",""),IF(N(AH794)&lt;2,"433F,","")),"")))</f>
        <v/>
      </c>
      <c r="AR794" s="6" t="str">
        <f t="shared" si="13"/>
        <v/>
      </c>
    </row>
    <row r="795" spans="1:44" ht="18.95" customHeight="1" x14ac:dyDescent="0.25">
      <c r="A795" s="93" t="str">
        <f>IF(DR!$B797="","",DR!$B797)</f>
        <v/>
      </c>
      <c r="B795" s="5" t="str">
        <f>IF(COUNT($A795)=0,"",IF($A795&lt;&gt;DR!$B797,"ERR",DR!J797))</f>
        <v/>
      </c>
      <c r="C795" s="2" t="str">
        <f>IF(COUNT($A795)=0,"",IF(B795="3E","3E",IF(B795="","I",LOOKUP(B795/D$2,{0,0.4,0.45,0.5,0.55,0.6,0.65,0.7,0.75,0.8,1},{"F","D","C","C+","B-","B","B+","A-","A","A+"}))))</f>
        <v/>
      </c>
      <c r="D795" s="99" t="str">
        <f>IF(COUNT($A795)=0,"",IF(B795="","--",IF(B795="3E","3E",LOOKUP(B795/D$2,{0,0.4,0.45,0.5,0.55,0.6,0.65,0.7,0.75,0.8,1},{0,2,2.25,2.5,2.75,3,3.25,3.5,3.75,4}))))</f>
        <v/>
      </c>
      <c r="E795" s="5" t="str">
        <f>IF(COUNT($A795)=0,"",IF($A795&lt;&gt;DR!$B797,"ERR",DR!R797))</f>
        <v/>
      </c>
      <c r="F795" s="2" t="str">
        <f>IF(COUNT($A795)=0,"",IF(E795="3E","3E",IF(E795="","I",LOOKUP(E795/G$2,{0,0.4,0.45,0.5,0.55,0.6,0.65,0.7,0.75,0.8,1},{"F","D","C","C+","B-","B","B+","A-","A","A+"}))))</f>
        <v/>
      </c>
      <c r="G795" s="99" t="str">
        <f>IF(COUNT($A795)=0,"",IF(E795="","--",IF(E795="3E","3E",LOOKUP(E795/G$2,{0,0.4,0.45,0.5,0.55,0.6,0.65,0.7,0.75,0.8,1},{0,2,2.25,2.5,2.75,3,3.25,3.5,3.75,4}))))</f>
        <v/>
      </c>
      <c r="H795" s="5" t="str">
        <f>IF(COUNT($A795)=0,"",IF($A795&lt;&gt;DR!$B797,"ERR",DR!Z797))</f>
        <v/>
      </c>
      <c r="I795" s="2" t="str">
        <f>IF(COUNT($A795)=0,"",IF(H795="3E","3E",IF(H795="","I",LOOKUP(H795/J$2,{0,0.4,0.45,0.5,0.55,0.6,0.65,0.7,0.75,0.8,1},{"F","D","C","C+","B-","B","B+","A-","A","A+"}))))</f>
        <v/>
      </c>
      <c r="J795" s="99" t="str">
        <f>IF(COUNT($A795)=0,"",IF(H795="","--",IF(H795="3E","3E",LOOKUP(H795/J$2,{0,0.4,0.45,0.5,0.55,0.6,0.65,0.7,0.75,0.8,1},{0,2,2.25,2.5,2.75,3,3.25,3.5,3.75,4}))))</f>
        <v/>
      </c>
      <c r="K795" s="5" t="str">
        <f>IF(COUNT($A795)=0,"",IF($A795&lt;&gt;DR!$B797,"ERR",DR!AH797))</f>
        <v/>
      </c>
      <c r="L795" s="2" t="str">
        <f>IF(COUNT($A795)=0,"",IF(K795="3E","3E",IF(K795="","I",LOOKUP(K795/M$2,{0,0.4,0.45,0.5,0.55,0.6,0.65,0.7,0.75,0.8,1},{"F","D","C","C+","B-","B","B+","A-","A","A+"}))))</f>
        <v/>
      </c>
      <c r="M795" s="99" t="str">
        <f>IF(COUNT($A795)=0,"",IF(K795="","--",IF(K795="3E","3E",LOOKUP(K795/M$2,{0,0.4,0.45,0.5,0.55,0.6,0.65,0.7,0.75,0.8,1},{0,2,2.25,2.5,2.75,3,3.25,3.5,3.75,4}))))</f>
        <v/>
      </c>
      <c r="N795" s="5" t="str">
        <f>IF(COUNT($A795)=0,"",IF($A795&lt;&gt;DR!$B797,"ERR",DR!AP797))</f>
        <v/>
      </c>
      <c r="O795" s="2" t="str">
        <f>IF(COUNT($A795)=0,"",IF(N795="3E","3E",IF(N795="","I",LOOKUP(N795/P$2,{0,0.4,0.45,0.5,0.55,0.6,0.65,0.7,0.75,0.8,1},{"F","D","C","C+","B-","B","B+","A-","A","A+"}))))</f>
        <v/>
      </c>
      <c r="P795" s="99" t="str">
        <f>IF(COUNT($A795)=0,"",IF(N795="","--",IF(N795="3E","3E",LOOKUP(N795/P$2,{0,0.4,0.45,0.5,0.55,0.6,0.65,0.7,0.75,0.8,1},{0,2,2.25,2.5,2.75,3,3.25,3.5,3.75,4}))))</f>
        <v/>
      </c>
      <c r="Q795" s="5" t="str">
        <f>IF(COUNT($A795)=0,"",IF($A795&lt;&gt;DR!$B797,"ERR",DR!AX797))</f>
        <v/>
      </c>
      <c r="R795" s="2" t="str">
        <f>IF(COUNT($A795)=0,"",IF(Q795="3E","3E",IF(Q795="","I",LOOKUP(Q795/S$2,{0,0.4,0.45,0.5,0.55,0.6,0.65,0.7,0.75,0.8,1},{"F","D","C","C+","B-","B","B+","A-","A","A+"}))))</f>
        <v/>
      </c>
      <c r="S795" s="99" t="str">
        <f>IF(COUNT($A795)=0,"",IF(Q795="","--",IF(Q795="3E","3E",LOOKUP(Q795/S$2,{0,0.4,0.45,0.5,0.55,0.6,0.65,0.7,0.75,0.8,1},{0,2,2.25,2.5,2.75,3,3.25,3.5,3.75,4}))))</f>
        <v/>
      </c>
      <c r="T795" s="5" t="str">
        <f>IF(OR(COUNT($A795)=0,DR!BZ797=""),"",IF($A795&lt;&gt;DR!$B797,"ERR",DR!BZ797))</f>
        <v/>
      </c>
      <c r="U795" s="2" t="str">
        <f>IF(COUNT($A795)=0,"",IF(T795="3E","3E",IF(T795="","I",LOOKUP(T795/V$2,{0,0.4,0.45,0.5,0.55,0.6,0.65,0.7,0.75,0.8,1},{"F","D","C","C+","B-","B","B+","A-","A","A+"}))))</f>
        <v/>
      </c>
      <c r="V795" s="99" t="str">
        <f>IF(COUNT($A795)=0,"",IF(T795="","--",IF(T795="3E","3E",LOOKUP(T795/V$2,{0,0.4,0.45,0.5,0.55,0.6,0.65,0.7,0.75,0.8,1},{0,2,2.25,2.5,2.75,3,3.25,3.5,3.75,4}))))</f>
        <v/>
      </c>
      <c r="W795" s="5" t="str">
        <f>IF(COUNT($A795)=0,"",IF($A795&lt;&gt;DR!$B797,"ERR",IF(DR!$A797="IM",DR!CL797,DR!CK797)))</f>
        <v/>
      </c>
      <c r="X795" s="2" t="str">
        <f>IF(COUNT($A795)=0,"",IF(W795="3E","3E",IF(W795="","I",LOOKUP(W795/Y$2,{0,0.4,0.45,0.5,0.55,0.6,0.65,0.7,0.75,0.8,1},{"F","D","C","C+","B-","B","B+","A-","A","A+"}))))</f>
        <v/>
      </c>
      <c r="Y795" s="99" t="str">
        <f>IF(COUNT($A795)=0,"",IF(W795="","--",IF(W795="3E","3E",LOOKUP(W795/Y$2,{0,0.4,0.45,0.5,0.55,0.6,0.65,0.7,0.75,0.8,1},{0,2,2.25,2.5,2.75,3,3.25,3.5,3.75,4}))))</f>
        <v/>
      </c>
      <c r="Z795" s="5" t="str">
        <f>IF(COUNT($A795)=0,"",IF($A795&lt;&gt;DR!$B797,"ERR",DR!BF797))</f>
        <v/>
      </c>
      <c r="AA795" s="2" t="str">
        <f>IF(COUNT($A795)=0,"",IF(Z795="3E","3E",IF(Z795="","I",LOOKUP(Z795/AB$2,{0,0.4,0.45,0.5,0.55,0.6,0.65,0.7,0.75,0.8,1},{"F","D","C","C+","B-","B","B+","A-","A","A+"}))))</f>
        <v/>
      </c>
      <c r="AB795" s="99" t="str">
        <f>IF(COUNT($A795)=0,"",IF(Z795="","--",IF(Z795="3E","3E",LOOKUP(Z795/AB$2,{0,0.4,0.45,0.5,0.55,0.6,0.65,0.7,0.75,0.8,1},{0,2,2.25,2.5,2.75,3,3.25,3.5,3.75,4}))))</f>
        <v/>
      </c>
      <c r="AC795" s="5" t="str">
        <f>IF(COUNT($A795)=0,"",IF($A795&lt;&gt;DR!$B797,"ERR",DR!BG797))</f>
        <v/>
      </c>
      <c r="AD795" s="2" t="str">
        <f>IF(COUNT($A795)=0,"",IF(AC795="3E","3E",IF(AC795="","I",LOOKUP(AC795/AE$2,{0,0.4,0.45,0.5,0.55,0.6,0.65,0.7,0.75,0.8,1},{"F","D","C","C+","B-","B","B+","A-","A","A+"}))))</f>
        <v/>
      </c>
      <c r="AE795" s="99" t="str">
        <f>IF(COUNT($A795)=0,"",IF(AC795="","--",IF(AC795="3E","3E",LOOKUP(AC795/AE$2,{0,0.4,0.45,0.5,0.55,0.6,0.65,0.7,0.75,0.8,1},{0,2,2.25,2.5,2.75,3,3.25,3.5,3.75,4}))))</f>
        <v/>
      </c>
      <c r="AF795" s="5" t="str">
        <f>IF(COUNT($A795)=0,"",IF($A795&lt;&gt;DR!$B797,"ERR",DR!BQ797))</f>
        <v/>
      </c>
      <c r="AG795" s="2" t="str">
        <f>IF(COUNT($A795)=0,"",IF(AF795="3E","3E",IF(AF795="","I",LOOKUP(AF795/AH$2,{0,0.4,0.45,0.5,0.55,0.6,0.65,0.7,0.75,0.8,1},{"F","D","C","C+","B-","B","B+","A-","A","A+"}))))</f>
        <v/>
      </c>
      <c r="AH795" s="99" t="str">
        <f>IF(COUNT($A795)=0,"",IF(AF795="","--",IF(AF795="3E","3E",LOOKUP(AF795/AH$2,{0,0.4,0.45,0.5,0.55,0.6,0.65,0.7,0.75,0.8,1},{0,2,2.25,2.5,2.75,3,3.25,3.5,3.75,4}))))</f>
        <v/>
      </c>
      <c r="AI795" s="5" t="str">
        <f>IF(COUNT($A795)=0,"",IF($A795&lt;&gt;DR!$B797,"ERR",DR!BY797))</f>
        <v/>
      </c>
      <c r="AJ795" s="2" t="str">
        <f>IF(COUNT($A795)=0,"",IF(AI795="3E","3E",IF(AI795="","I",LOOKUP(AI795/AK$2,{0,0.4,0.45,0.5,0.55,0.6,0.65,0.7,0.75,0.8,1},{"F","D","C","C+","B-","B","B+","A-","A","A+"}))))</f>
        <v/>
      </c>
      <c r="AK795" s="103" t="str">
        <f>IF(COUNT($A795)=0,"",IF(AI795="","--",IF(AI795="3E","3E",LOOKUP(AI795/AK$2,{0,0.4,0.45,0.5,0.55,0.6,0.65,0.7,0.75,0.8,1},{0,2,2.25,2.5,2.75,3,3.25,3.5,3.75,4}))))</f>
        <v/>
      </c>
      <c r="AL795" s="94" t="str">
        <f>IFERROR(IF(COUNT($A795)=0,"",IF(COUNT(W795)=0,"--",IF(COUNTIF(B795:AK795,"3E")&gt;0,"3E",SUM(IF(D795&gt;=2,D795*$D$3),IF(G795&gt;=2,G795*$G$3),IF(J795&gt;=2,J795*$J$3),IF(M795&gt;=2,M795*$M$3),IF(P795&gt;=2,P795*$P$3),IF(S795&gt;=2,S795*$S$3),IF(V795&gt;=2,V795*$V$3),IF(Y795&gt;=2,Y795*$Y$3),IF(AB795&gt;=2,AB795*$AB$3),IF(AE795&gt;=2,AE795*$AE$3),IF(AH795&gt;=2,AH795*$AH$3),IF(AK795&gt;=2,AK795*$AK$3))))),"")</f>
        <v/>
      </c>
      <c r="AM795" s="4" t="str">
        <f>IF(COUNT($A795)=0,"",IF(COUNT(W795)=0,"--",IF(COUNTIF(B795:Y795,"3E")&gt;0,"3E",TRUNC(SUM(IF(N(D795)&gt;=2,D$3*D795,0),IF(N(G795)&gt;=2,G$3*G795,0),IF(N(J795)&gt;=2,J$3*J795,0),IF(N(M795)&gt;=2,M$3*M795,0),IF(N(P795)&gt;=2,P$3*P795,0),IF(N(S795)&gt;=2,S$3*S795,0),IF(N(AB795)&gt;=2,AB$3*AB795,0),IF(N(AE795)&gt;=2,AE$3*AE795,0),IF(N(AH795)&gt;=2,AH$3*AH795,0),IF(N(V795)&gt;=2,V$3*V795,0),IF(N(Y795)&gt;=2,Y$3*Y795,0))/TCP,3))))</f>
        <v/>
      </c>
      <c r="AN795" s="2" t="str">
        <f>IFERROR(IF(COUNT($A795)=0,"",IF(COUNT(W795)=0,"--",IF(COUNTIF(B795:AK795,"3E")&gt;0,"3E",SUM(IF(D795&gt;=2,$D$3),IF(G795&gt;=2,$G$3),IF(J795&gt;=2,$J$3),IF(M795&gt;=2,$M$3),IF(P795&gt;=2,$P$3),IF(S795&gt;=2,$S$3),IF(V795&gt;=2,$V$3),IF(Y795&gt;=2,$Y$3),IF(AB795&gt;=2,$AB$3),IF(AE795&gt;=2,$AE$3),IF(AH795&gt;=2,$AH$3),IF(AK795&gt;=2,$AK$3))))),"")</f>
        <v/>
      </c>
      <c r="AO795" s="2" t="str">
        <f>IF(AM795="3E","3E",IF(COUNT($A795)=0,"",IF(COUNT(AK795)=0,"I",LOOKUP(AM795,{0,2,2.25,2.5,2.75,3,3.25,3.5,3.75,4},{"F","D","C","C+","B-","B","B+","A-","A","A+"}))))</f>
        <v/>
      </c>
      <c r="AP795" s="2" t="str">
        <f>IF(AM795="3E","3E",IF(OR(COUNT($A795)=0,COUNT(W795)=0),"",IF(AND(Y795&gt;=2,AM795&gt;=2,AN795&gt;=28),"PASS","FAIL")))</f>
        <v/>
      </c>
      <c r="AQ795" s="2" t="str">
        <f>IF(COUNT($A795)=0,"",IF(AP795="3E","3E",IF(AP795="PASS",CONCATENATE(IF(N(D795)&lt;2,"411F,",""),IF(N(G795)&lt;2,"412F,",""),IF(N(J795)&lt;2,"413F,",""),IF(N(M795)&lt;2,"421F,",""),IF(N(P795)&lt;2,"422F,",""),IF(N(S795)&lt;2,"423F,",""),IF(N(AB795)&lt;2,"431F,",""),IF(N(AE795)&lt;2,"432F,",""),IF(N(AH795)&lt;2,"433F,","")),"")))</f>
        <v/>
      </c>
      <c r="AR795" s="6" t="str">
        <f t="shared" si="13"/>
        <v/>
      </c>
    </row>
  </sheetData>
  <mergeCells count="44">
    <mergeCell ref="AR1:AR4"/>
    <mergeCell ref="N2:O2"/>
    <mergeCell ref="N3:O3"/>
    <mergeCell ref="Q2:R2"/>
    <mergeCell ref="Q3:R3"/>
    <mergeCell ref="Z1:AB1"/>
    <mergeCell ref="Z2:AA2"/>
    <mergeCell ref="AQ1:AQ4"/>
    <mergeCell ref="AP1:AP4"/>
    <mergeCell ref="W1:Y1"/>
    <mergeCell ref="W2:X2"/>
    <mergeCell ref="W3:X3"/>
    <mergeCell ref="AI1:AK1"/>
    <mergeCell ref="AI2:AJ2"/>
    <mergeCell ref="AI3:AJ3"/>
    <mergeCell ref="B1:D1"/>
    <mergeCell ref="B2:C2"/>
    <mergeCell ref="B3:C3"/>
    <mergeCell ref="E1:G1"/>
    <mergeCell ref="E2:F2"/>
    <mergeCell ref="E3:F3"/>
    <mergeCell ref="AM1:AM4"/>
    <mergeCell ref="K2:L2"/>
    <mergeCell ref="K3:L3"/>
    <mergeCell ref="N1:P1"/>
    <mergeCell ref="H1:J1"/>
    <mergeCell ref="H2:I2"/>
    <mergeCell ref="H3:I3"/>
    <mergeCell ref="AN1:AN3"/>
    <mergeCell ref="AO1:AO4"/>
    <mergeCell ref="A1:A3"/>
    <mergeCell ref="Z3:AA3"/>
    <mergeCell ref="Q1:S1"/>
    <mergeCell ref="T1:V1"/>
    <mergeCell ref="T2:U2"/>
    <mergeCell ref="T3:U3"/>
    <mergeCell ref="AC1:AE1"/>
    <mergeCell ref="AC2:AD2"/>
    <mergeCell ref="AC3:AD3"/>
    <mergeCell ref="AF1:AH1"/>
    <mergeCell ref="AF2:AG2"/>
    <mergeCell ref="AF3:AG3"/>
    <mergeCell ref="K1:M1"/>
    <mergeCell ref="AL1:AL4"/>
  </mergeCells>
  <conditionalFormatting sqref="A1:AR1048576">
    <cfRule type="expression" dxfId="1" priority="3">
      <formula>EVEN(ROW())=ROW()</formula>
    </cfRule>
  </conditionalFormatting>
  <conditionalFormatting sqref="AP1:AP1048576">
    <cfRule type="containsText" dxfId="0" priority="1" operator="containsText" text="FAIL">
      <formula>NOT(ISERROR(SEARCH("FAIL",AP1)))</formula>
    </cfRule>
  </conditionalFormatting>
  <pageMargins left="0.75" right="0.5" top="0.75" bottom="0.5" header="0.3" footer="0"/>
  <pageSetup paperSize="8" scale="9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DR</vt:lpstr>
      <vt:lpstr>TR</vt:lpstr>
      <vt:lpstr>DR!Print_Titles</vt:lpstr>
      <vt:lpstr>TR!Print_Titles</vt:lpstr>
      <vt:lpstr>TCP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Monir</dc:creator>
  <cp:lastModifiedBy>Prof. Md. Monirul Islam</cp:lastModifiedBy>
  <cp:lastPrinted>2021-02-26T16:18:29Z</cp:lastPrinted>
  <dcterms:created xsi:type="dcterms:W3CDTF">2012-06-29T00:49:29Z</dcterms:created>
  <dcterms:modified xsi:type="dcterms:W3CDTF">2023-12-23T09:43:21Z</dcterms:modified>
</cp:coreProperties>
</file>